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10" i="1"/>
  <c r="O10" i="1" s="1"/>
  <c r="P10" i="1" s="1"/>
  <c r="G15" i="1"/>
  <c r="O15" i="1" s="1"/>
  <c r="P15" i="1" s="1"/>
  <c r="G18" i="1"/>
  <c r="O18" i="1" s="1"/>
  <c r="P18" i="1" s="1"/>
  <c r="G22" i="1"/>
  <c r="O22" i="1" s="1"/>
  <c r="P22" i="1" s="1"/>
  <c r="G26" i="1"/>
  <c r="O26" i="1" s="1"/>
  <c r="P26" i="1" s="1"/>
  <c r="G34" i="1"/>
  <c r="O34" i="1" s="1"/>
  <c r="P34" i="1" s="1"/>
  <c r="G38" i="1"/>
  <c r="O38" i="1" s="1"/>
  <c r="P38" i="1" s="1"/>
  <c r="G42" i="1"/>
  <c r="O42" i="1" s="1"/>
  <c r="P42" i="1" s="1"/>
  <c r="G43" i="1"/>
  <c r="O43" i="1" s="1"/>
  <c r="P43" i="1" s="1"/>
  <c r="G50" i="1"/>
  <c r="O50" i="1" s="1"/>
  <c r="P50" i="1" s="1"/>
  <c r="G54" i="1"/>
  <c r="O54" i="1" s="1"/>
  <c r="P54" i="1" s="1"/>
  <c r="G58" i="1"/>
  <c r="O58" i="1" s="1"/>
  <c r="P58" i="1" s="1"/>
  <c r="G59" i="1"/>
  <c r="O59" i="1" s="1"/>
  <c r="P59" i="1" s="1"/>
  <c r="G63" i="1"/>
  <c r="O63" i="1" s="1"/>
  <c r="P63" i="1" s="1"/>
  <c r="G66" i="1"/>
  <c r="O66" i="1" s="1"/>
  <c r="P66" i="1" s="1"/>
  <c r="G70" i="1"/>
  <c r="O70" i="1" s="1"/>
  <c r="P70" i="1" s="1"/>
  <c r="G74" i="1"/>
  <c r="O74" i="1" s="1"/>
  <c r="P74" i="1" s="1"/>
  <c r="G79" i="1"/>
  <c r="O79" i="1" s="1"/>
  <c r="P79" i="1" s="1"/>
  <c r="G82" i="1"/>
  <c r="O82" i="1" s="1"/>
  <c r="P82" i="1" s="1"/>
  <c r="G86" i="1"/>
  <c r="O86" i="1" s="1"/>
  <c r="P86" i="1" s="1"/>
  <c r="G90" i="1"/>
  <c r="O90" i="1" s="1"/>
  <c r="P90" i="1" s="1"/>
  <c r="G98" i="1"/>
  <c r="O98" i="1" s="1"/>
  <c r="P98" i="1" s="1"/>
  <c r="G102" i="1"/>
  <c r="O102" i="1" s="1"/>
  <c r="P102" i="1" s="1"/>
  <c r="G106" i="1"/>
  <c r="O106" i="1" s="1"/>
  <c r="P106" i="1" s="1"/>
  <c r="G107" i="1"/>
  <c r="O107" i="1" s="1"/>
  <c r="P107" i="1" s="1"/>
  <c r="G114" i="1"/>
  <c r="O114" i="1" s="1"/>
  <c r="P114" i="1" s="1"/>
  <c r="G118" i="1"/>
  <c r="O118" i="1" s="1"/>
  <c r="P118" i="1" s="1"/>
  <c r="G122" i="1"/>
  <c r="O122" i="1" s="1"/>
  <c r="P122" i="1" s="1"/>
  <c r="G123" i="1"/>
  <c r="O123" i="1" s="1"/>
  <c r="P123" i="1" s="1"/>
  <c r="G127" i="1"/>
  <c r="O127" i="1" s="1"/>
  <c r="P127" i="1" s="1"/>
  <c r="G130" i="1"/>
  <c r="O130" i="1" s="1"/>
  <c r="P130" i="1" s="1"/>
  <c r="G134" i="1"/>
  <c r="O134" i="1" s="1"/>
  <c r="P134" i="1" s="1"/>
  <c r="G138" i="1"/>
  <c r="O138" i="1" s="1"/>
  <c r="P138" i="1" s="1"/>
  <c r="G143" i="1"/>
  <c r="O143" i="1" s="1"/>
  <c r="P143" i="1" s="1"/>
  <c r="G146" i="1"/>
  <c r="O146" i="1" s="1"/>
  <c r="P146" i="1" s="1"/>
  <c r="G150" i="1"/>
  <c r="O150" i="1" s="1"/>
  <c r="P150" i="1" s="1"/>
  <c r="G154" i="1"/>
  <c r="O154" i="1" s="1"/>
  <c r="P154" i="1" s="1"/>
  <c r="G162" i="1"/>
  <c r="O162" i="1" s="1"/>
  <c r="P162" i="1" s="1"/>
  <c r="G166" i="1"/>
  <c r="O166" i="1" s="1"/>
  <c r="P166" i="1" s="1"/>
  <c r="G170" i="1"/>
  <c r="O170" i="1" s="1"/>
  <c r="P170" i="1" s="1"/>
  <c r="G171" i="1"/>
  <c r="O171" i="1" s="1"/>
  <c r="P171" i="1" s="1"/>
  <c r="G178" i="1"/>
  <c r="O178" i="1" s="1"/>
  <c r="P178" i="1" s="1"/>
  <c r="G182" i="1"/>
  <c r="O182" i="1" s="1"/>
  <c r="P182" i="1" s="1"/>
  <c r="G186" i="1"/>
  <c r="O186" i="1" s="1"/>
  <c r="P186" i="1" s="1"/>
  <c r="G187" i="1"/>
  <c r="O187" i="1" s="1"/>
  <c r="P187" i="1" s="1"/>
  <c r="G191" i="1"/>
  <c r="O191" i="1" s="1"/>
  <c r="P191" i="1" s="1"/>
  <c r="G194" i="1"/>
  <c r="O194" i="1" s="1"/>
  <c r="P194" i="1" s="1"/>
  <c r="G198" i="1"/>
  <c r="O198" i="1" s="1"/>
  <c r="P198" i="1" s="1"/>
  <c r="G202" i="1"/>
  <c r="O202" i="1" s="1"/>
  <c r="P202" i="1" s="1"/>
  <c r="G207" i="1"/>
  <c r="O207" i="1" s="1"/>
  <c r="P207" i="1" s="1"/>
  <c r="G210" i="1"/>
  <c r="O210" i="1" s="1"/>
  <c r="P210" i="1" s="1"/>
  <c r="G214" i="1"/>
  <c r="O214" i="1" s="1"/>
  <c r="P214" i="1" s="1"/>
  <c r="G218" i="1"/>
  <c r="O218" i="1" s="1"/>
  <c r="P218" i="1" s="1"/>
  <c r="G226" i="1"/>
  <c r="O226" i="1" s="1"/>
  <c r="P226" i="1" s="1"/>
  <c r="G230" i="1"/>
  <c r="O230" i="1" s="1"/>
  <c r="P230" i="1" s="1"/>
  <c r="G234" i="1"/>
  <c r="O234" i="1" s="1"/>
  <c r="P234" i="1" s="1"/>
  <c r="G235" i="1"/>
  <c r="O235" i="1" s="1"/>
  <c r="P235" i="1" s="1"/>
  <c r="G242" i="1"/>
  <c r="O242" i="1" s="1"/>
  <c r="P242" i="1" s="1"/>
  <c r="G246" i="1"/>
  <c r="O246" i="1" s="1"/>
  <c r="P246" i="1" s="1"/>
  <c r="G250" i="1"/>
  <c r="O250" i="1" s="1"/>
  <c r="P250" i="1" s="1"/>
  <c r="G251" i="1"/>
  <c r="O251" i="1" s="1"/>
  <c r="P251" i="1" s="1"/>
  <c r="G255" i="1"/>
  <c r="O255" i="1" s="1"/>
  <c r="P255" i="1" s="1"/>
  <c r="G258" i="1"/>
  <c r="O258" i="1" s="1"/>
  <c r="P258" i="1" s="1"/>
  <c r="G262" i="1"/>
  <c r="O262" i="1" s="1"/>
  <c r="P262" i="1" s="1"/>
  <c r="G266" i="1"/>
  <c r="O266" i="1" s="1"/>
  <c r="P266" i="1" s="1"/>
  <c r="G271" i="1"/>
  <c r="O271" i="1" s="1"/>
  <c r="P271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87" i="1"/>
  <c r="O287" i="1" s="1"/>
  <c r="P287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302" i="1"/>
  <c r="O302" i="1" s="1"/>
  <c r="P302" i="1" s="1"/>
  <c r="G303" i="1"/>
  <c r="O303" i="1" s="1"/>
  <c r="P303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8" i="1"/>
  <c r="O318" i="1" s="1"/>
  <c r="P318" i="1" s="1"/>
  <c r="G319" i="1"/>
  <c r="O319" i="1" s="1"/>
  <c r="P319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4" i="1"/>
  <c r="O334" i="1" s="1"/>
  <c r="P334" i="1" s="1"/>
  <c r="G335" i="1"/>
  <c r="O335" i="1" s="1"/>
  <c r="P335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50" i="1"/>
  <c r="O350" i="1" s="1"/>
  <c r="P350" i="1" s="1"/>
  <c r="G351" i="1"/>
  <c r="O351" i="1" s="1"/>
  <c r="P351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6" i="1"/>
  <c r="O366" i="1" s="1"/>
  <c r="P366" i="1" s="1"/>
  <c r="G367" i="1"/>
  <c r="O367" i="1" s="1"/>
  <c r="P367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82" i="1"/>
  <c r="O382" i="1" s="1"/>
  <c r="P382" i="1" s="1"/>
  <c r="G383" i="1"/>
  <c r="O383" i="1" s="1"/>
  <c r="P383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8" i="1"/>
  <c r="O398" i="1" s="1"/>
  <c r="P398" i="1" s="1"/>
  <c r="G399" i="1"/>
  <c r="O399" i="1" s="1"/>
  <c r="P399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4" i="1"/>
  <c r="O414" i="1" s="1"/>
  <c r="P414" i="1" s="1"/>
  <c r="G415" i="1"/>
  <c r="O415" i="1" s="1"/>
  <c r="P415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30" i="1"/>
  <c r="O430" i="1" s="1"/>
  <c r="P430" i="1" s="1"/>
  <c r="G431" i="1"/>
  <c r="O431" i="1" s="1"/>
  <c r="P431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6" i="1"/>
  <c r="O446" i="1" s="1"/>
  <c r="P446" i="1" s="1"/>
  <c r="G447" i="1"/>
  <c r="O447" i="1" s="1"/>
  <c r="P447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62" i="1"/>
  <c r="O462" i="1" s="1"/>
  <c r="P462" i="1" s="1"/>
  <c r="G463" i="1"/>
  <c r="O463" i="1" s="1"/>
  <c r="P463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8" i="1"/>
  <c r="O478" i="1" s="1"/>
  <c r="P478" i="1" s="1"/>
  <c r="G479" i="1"/>
  <c r="O479" i="1" s="1"/>
  <c r="P479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4" i="1"/>
  <c r="O494" i="1" s="1"/>
  <c r="P494" i="1" s="1"/>
  <c r="G495" i="1"/>
  <c r="O495" i="1" s="1"/>
  <c r="P495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10" i="1"/>
  <c r="O510" i="1" s="1"/>
  <c r="P510" i="1" s="1"/>
  <c r="G511" i="1"/>
  <c r="O511" i="1" s="1"/>
  <c r="P511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6" i="1"/>
  <c r="O526" i="1" s="1"/>
  <c r="P526" i="1" s="1"/>
  <c r="G527" i="1"/>
  <c r="O527" i="1" s="1"/>
  <c r="P527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42" i="1"/>
  <c r="O542" i="1" s="1"/>
  <c r="P542" i="1" s="1"/>
  <c r="G543" i="1"/>
  <c r="O543" i="1" s="1"/>
  <c r="P543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8" i="1"/>
  <c r="O558" i="1" s="1"/>
  <c r="P558" i="1" s="1"/>
  <c r="G559" i="1"/>
  <c r="O559" i="1" s="1"/>
  <c r="P559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4" i="1"/>
  <c r="O574" i="1" s="1"/>
  <c r="P574" i="1" s="1"/>
  <c r="G575" i="1"/>
  <c r="O575" i="1" s="1"/>
  <c r="P575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90" i="1"/>
  <c r="O590" i="1" s="1"/>
  <c r="P590" i="1" s="1"/>
  <c r="G591" i="1"/>
  <c r="O591" i="1" s="1"/>
  <c r="P591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6" i="1"/>
  <c r="O606" i="1" s="1"/>
  <c r="P606" i="1" s="1"/>
  <c r="G607" i="1"/>
  <c r="O607" i="1" s="1"/>
  <c r="P607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8" i="1"/>
  <c r="O638" i="1" s="1"/>
  <c r="P638" i="1" s="1"/>
  <c r="G639" i="1"/>
  <c r="O639" i="1" s="1"/>
  <c r="P639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4" i="1"/>
  <c r="O654" i="1" s="1"/>
  <c r="P654" i="1" s="1"/>
  <c r="G655" i="1"/>
  <c r="O655" i="1" s="1"/>
  <c r="P655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4" i="1"/>
  <c r="O1724" i="1" s="1"/>
  <c r="P1724" i="1" s="1"/>
  <c r="G1726" i="1"/>
  <c r="O1726" i="1" s="1"/>
  <c r="P1726" i="1" s="1"/>
  <c r="G1728" i="1"/>
  <c r="O1728" i="1" s="1"/>
  <c r="P1728" i="1" s="1"/>
  <c r="G1734" i="1"/>
  <c r="O1734" i="1" s="1"/>
  <c r="P1734" i="1" s="1"/>
  <c r="G1735" i="1"/>
  <c r="O1735" i="1" s="1"/>
  <c r="P1735" i="1" s="1"/>
  <c r="G1739" i="1"/>
  <c r="O1739" i="1" s="1"/>
  <c r="P1739" i="1" s="1"/>
  <c r="G1740" i="1"/>
  <c r="O1740" i="1" s="1"/>
  <c r="P1740" i="1" s="1"/>
  <c r="G1744" i="1"/>
  <c r="O1744" i="1" s="1"/>
  <c r="P1744" i="1" s="1"/>
  <c r="G1750" i="1"/>
  <c r="O1750" i="1" s="1"/>
  <c r="P1750" i="1" s="1"/>
  <c r="G1751" i="1"/>
  <c r="O1751" i="1" s="1"/>
  <c r="P1751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F1751" i="1"/>
  <c r="F1753" i="1"/>
  <c r="G1753" i="1" s="1"/>
  <c r="O1753" i="1" s="1"/>
  <c r="P1753" i="1" s="1"/>
  <c r="F1754" i="1"/>
  <c r="G1754" i="1" s="1"/>
  <c r="O1754" i="1" s="1"/>
  <c r="P1754" i="1" s="1"/>
  <c r="F1755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7" i="1"/>
  <c r="X33" i="1"/>
  <c r="X49" i="1"/>
  <c r="X65" i="1"/>
  <c r="X81" i="1"/>
  <c r="X97" i="1"/>
  <c r="X113" i="1"/>
  <c r="X129" i="1"/>
  <c r="X145" i="1"/>
  <c r="X161" i="1"/>
  <c r="X177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21" i="1"/>
  <c r="X37" i="1"/>
  <c r="X53" i="1"/>
  <c r="X69" i="1"/>
  <c r="X85" i="1"/>
  <c r="X101" i="1"/>
  <c r="X117" i="1"/>
  <c r="X133" i="1"/>
  <c r="X149" i="1"/>
  <c r="X165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9" i="1"/>
  <c r="X25" i="1"/>
  <c r="X41" i="1"/>
  <c r="X57" i="1"/>
  <c r="X73" i="1"/>
  <c r="X89" i="1"/>
  <c r="X105" i="1"/>
  <c r="X121" i="1"/>
  <c r="X137" i="1"/>
  <c r="X153" i="1"/>
  <c r="X169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13" i="1"/>
  <c r="X29" i="1"/>
  <c r="X45" i="1"/>
  <c r="X61" i="1"/>
  <c r="X77" i="1"/>
  <c r="X93" i="1"/>
  <c r="X109" i="1"/>
  <c r="X125" i="1"/>
  <c r="X141" i="1"/>
  <c r="X157" i="1"/>
  <c r="X173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454" i="1"/>
  <c r="X470" i="1"/>
  <c r="X486" i="1"/>
  <c r="X502" i="1"/>
  <c r="X514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458" i="1"/>
  <c r="X474" i="1"/>
  <c r="X490" i="1"/>
  <c r="X506" i="1"/>
  <c r="X516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446" i="1"/>
  <c r="X462" i="1"/>
  <c r="X478" i="1"/>
  <c r="X494" i="1"/>
  <c r="X510" i="1"/>
  <c r="X518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450" i="1"/>
  <c r="X466" i="1"/>
  <c r="X482" i="1"/>
  <c r="X498" i="1"/>
  <c r="X512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9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840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832" i="1"/>
  <c r="X841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836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74" i="1"/>
  <c r="X1184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8" i="1"/>
  <c r="X1186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66" i="1"/>
  <c r="X1180" i="1"/>
  <c r="X1188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70" i="1"/>
  <c r="X1182" i="1"/>
  <c r="X1190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<sst xmlns="http://schemas.openxmlformats.org/spreadsheetml/2006/main" count="34788" uniqueCount="10312">
  <si>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</si>
  <si>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</si>
  <si>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</si>
  <si>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</si>
  <si>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</si>
  <si>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</si>
  <si>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</si>
  <si>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</si>
  <si>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</si>
  <si>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</si>
  <si>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</si>
  <si>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</si>
  <si>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</si>
  <si>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</si>
  <si>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</si>
  <si>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</si>
  <si>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</si>
  <si>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</si>
  <si>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</si>
  <si>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</si>
  <si>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</si>
  <si>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</si>
  <si>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</si>
  <si>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</si>
  <si>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</si>
  <si>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</si>
  <si>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</si>
  <si>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</si>
  <si>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</si>
  <si>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</si>
  <si>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</si>
  <si>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</si>
  <si>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</si>
  <si>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</si>
  <si>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</si>
  <si>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</si>
  <si>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</si>
  <si>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</si>
  <si>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</si>
  <si>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</si>
  <si>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</si>
  <si>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</si>
  <si>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</si>
  <si>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</si>
  <si>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</si>
  <si>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</si>
  <si>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</si>
  <si>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</si>
  <si>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</si>
  <si>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</si>
  <si>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</si>
  <si>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</si>
  <si>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</si>
  <si>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</si>
  <si>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</si>
  <si>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</si>
  <si>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</si>
  <si>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</si>
  <si>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</si>
  <si>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</si>
  <si>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</si>
  <si>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</si>
  <si>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</si>
  <si>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</si>
  <si>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</si>
  <si>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</si>
  <si>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</si>
  <si>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</si>
  <si>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</si>
  <si>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</si>
  <si>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</si>
  <si>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</si>
  <si>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</si>
  <si>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</si>
  <si>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</si>
  <si>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</si>
  <si>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</si>
  <si>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</si>
  <si>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</si>
  <si>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</si>
  <si>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</si>
  <si>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</si>
  <si>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</si>
  <si>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</si>
  <si>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</si>
  <si>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</si>
  <si>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</si>
  <si>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</si>
  <si>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</si>
  <si>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</si>
  <si>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</si>
  <si>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</si>
  <si>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</si>
  <si>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</si>
  <si>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</si>
  <si>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</si>
  <si>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</si>
  <si>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</si>
  <si>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</si>
  <si>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</si>
  <si>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</si>
  <si>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</si>
  <si>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</si>
  <si>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</si>
  <si>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</si>
  <si>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</si>
  <si>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</si>
  <si>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</si>
  <si>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</si>
  <si>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</si>
  <si>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</si>
  <si>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</si>
  <si>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</si>
  <si>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</si>
  <si>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</si>
  <si>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</si>
  <si>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</si>
  <si>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</si>
  <si>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</si>
  <si>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</si>
  <si>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</si>
  <si>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</si>
  <si>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</si>
  <si>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</si>
  <si>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</si>
  <si>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</si>
  <si>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</si>
  <si>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</si>
  <si>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</si>
  <si>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</si>
  <si>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</si>
  <si>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</si>
  <si>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</si>
  <si>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</si>
  <si>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</si>
  <si>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</si>
  <si>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</si>
  <si>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</si>
  <si>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</si>
  <si>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</si>
  <si>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</si>
  <si>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</si>
  <si>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</si>
  <si>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</si>
  <si>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</si>
  <si>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</si>
  <si>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</si>
  <si>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</si>
  <si>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</si>
  <si>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</si>
  <si>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</si>
  <si>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</si>
  <si>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</si>
  <si>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</si>
  <si>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</si>
  <si>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</si>
  <si>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</si>
  <si>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</si>
  <si>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</si>
  <si>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</si>
  <si>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</si>
  <si>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</si>
  <si>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</si>
  <si>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</si>
  <si>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</si>
  <si>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</si>
  <si>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</si>
  <si>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</si>
  <si>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</si>
  <si>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</si>
  <si>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</si>
  <si>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</si>
  <si>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</si>
  <si>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</si>
  <si>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</si>
  <si>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</si>
  <si>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</si>
  <si>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</si>
  <si>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</si>
  <si>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</si>
  <si>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</si>
  <si>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</si>
  <si>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</si>
  <si>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</si>
  <si>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</si>
  <si>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</si>
  <si>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</si>
  <si>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</si>
  <si>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</si>
  <si>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</si>
  <si>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</si>
  <si>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</si>
  <si>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</si>
  <si>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</si>
  <si>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</si>
  <si>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</si>
  <si>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</si>
  <si>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</si>
  <si>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</si>
  <si>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</si>
  <si>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</si>
  <si>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</si>
  <si>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</si>
  <si>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</si>
  <si>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</si>
  <si>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</si>
  <si>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</si>
  <si>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</si>
  <si>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</si>
  <si>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</si>
  <si>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</si>
  <si>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</si>
  <si>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</si>
  <si>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</si>
  <si>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</si>
  <si>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</si>
  <si>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</si>
  <si>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</si>
  <si>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</si>
  <si>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</si>
  <si>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</si>
  <si>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</si>
  <si>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</si>
  <si>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</si>
  <si>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</si>
  <si>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</si>
  <si>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</si>
  <si>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</si>
  <si>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</si>
  <si>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</si>
  <si>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</si>
  <si>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</si>
  <si>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</si>
  <si>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</si>
  <si>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</si>
  <si>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</si>
  <si>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</si>
  <si>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</si>
  <si>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</si>
  <si>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</si>
  <si>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</si>
  <si>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</si>
  <si>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</si>
  <si>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</si>
  <si>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</si>
  <si>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</si>
  <si>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</si>
  <si>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</si>
  <si>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</si>
  <si>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</si>
  <si>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</si>
  <si>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</si>
  <si>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</si>
  <si>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</si>
  <si>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</si>
  <si>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</si>
  <si>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</si>
  <si>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</si>
  <si>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</si>
  <si>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</si>
  <si>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</si>
  <si>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</si>
  <si>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</si>
  <si>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</si>
  <si>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</si>
  <si>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</si>
  <si>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</si>
  <si>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</si>
  <si>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</si>
  <si>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</si>
  <si>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</si>
  <si>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</si>
  <si>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</si>
  <si>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</si>
  <si>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</si>
  <si>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</si>
  <si>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</si>
  <si>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</si>
  <si>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</si>
  <si>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</si>
  <si>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</si>
  <si>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</si>
  <si>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</si>
  <si>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</si>
  <si>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</si>
  <si>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</si>
  <si>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</si>
  <si>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</si>
  <si>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</si>
  <si>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</si>
  <si>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</si>
  <si>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</si>
  <si>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</si>
  <si>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</si>
  <si>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</si>
  <si>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</si>
  <si>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</si>
  <si>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</si>
  <si>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</si>
  <si>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</si>
  <si>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</si>
  <si>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</si>
  <si>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</si>
  <si>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</si>
  <si>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</si>
  <si>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</si>
  <si>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</si>
  <si>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</si>
  <si>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</si>
  <si>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</si>
  <si>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</si>
  <si>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</si>
  <si>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</si>
  <si>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</si>
  <si>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</si>
  <si>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</si>
  <si>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</si>
  <si>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</si>
  <si>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</si>
  <si>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</si>
  <si>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</si>
  <si>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</si>
  <si>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</si>
  <si>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</si>
  <si>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</si>
  <si>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</si>
  <si>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</si>
  <si>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</si>
  <si>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</si>
  <si>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</si>
  <si>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</si>
  <si>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</si>
  <si>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</si>
  <si>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</si>
  <si>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</si>
  <si>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</si>
  <si>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</si>
  <si>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</si>
  <si>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</si>
  <si>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</si>
  <si>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</si>
  <si>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</si>
  <si>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</si>
  <si>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</si>
  <si>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</si>
  <si>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</si>
  <si>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</si>
  <si>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</si>
  <si>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</si>
  <si>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</si>
  <si>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</si>
  <si>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</si>
  <si>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</si>
  <si>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</si>
  <si>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</si>
  <si>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</si>
  <si>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</si>
  <si>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</si>
  <si>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</si>
  <si>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</si>
  <si>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</si>
  <si>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</si>
  <si>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</si>
  <si>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</si>
  <si>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</si>
  <si>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</si>
  <si>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</si>
  <si>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</si>
  <si>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</si>
  <si>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</si>
  <si>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</si>
  <si>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</si>
  <si>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</si>
  <si>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</si>
  <si>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</si>
  <si>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</si>
  <si>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</si>
  <si>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</si>
  <si>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</si>
  <si>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</si>
  <si>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</si>
  <si>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</si>
  <si>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</si>
  <si>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</si>
  <si>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</si>
  <si>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</si>
  <si>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</si>
  <si>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</si>
  <si>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</si>
  <si>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</si>
  <si>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</si>
  <si>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</si>
  <si>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</si>
  <si>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</si>
  <si>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</si>
  <si>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</si>
  <si>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</si>
  <si>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</si>
  <si>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</si>
  <si>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</si>
  <si>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</si>
  <si>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</si>
  <si>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</si>
  <si>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</si>
  <si>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</si>
  <si>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</si>
  <si>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</si>
  <si>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</si>
  <si>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</si>
  <si>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</si>
  <si>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</si>
  <si>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</si>
  <si>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</si>
  <si>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</si>
  <si>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</si>
  <si>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</si>
  <si>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</si>
  <si>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</si>
  <si>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</si>
  <si>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</si>
  <si>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</si>
  <si>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</si>
  <si>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</si>
  <si>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</si>
  <si>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</si>
  <si>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</si>
  <si>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</si>
  <si>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</si>
  <si>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</si>
  <si>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</si>
  <si>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</si>
  <si>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</si>
  <si>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</si>
  <si>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</si>
  <si>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</si>
  <si>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</si>
  <si>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</si>
  <si>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</si>
  <si>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</si>
  <si>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</si>
  <si>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</si>
  <si>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</si>
  <si>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</si>
  <si>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</si>
  <si>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</si>
  <si>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</si>
  <si>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</si>
  <si>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</si>
  <si>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</si>
  <si>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</si>
  <si>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</si>
  <si>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</si>
  <si>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</si>
  <si>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</si>
  <si>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</si>
  <si>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</si>
  <si>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</si>
  <si>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</si>
  <si>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</si>
  <si>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</si>
  <si>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</si>
  <si>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</si>
  <si>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</si>
  <si>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</si>
  <si>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</si>
  <si>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</si>
  <si>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</si>
  <si>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</si>
  <si>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</si>
  <si>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</si>
  <si>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</si>
  <si>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</si>
  <si>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</si>
  <si>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</si>
  <si>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</si>
  <si>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</si>
  <si>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</si>
  <si>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</si>
  <si>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</si>
  <si>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</si>
  <si>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</si>
  <si>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</si>
  <si>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</si>
  <si>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</si>
  <si>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</si>
  <si>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</si>
  <si>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</si>
  <si>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</si>
  <si>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</si>
  <si>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</si>
  <si>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</si>
  <si>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</si>
  <si>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</si>
  <si>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</si>
  <si>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</si>
  <si>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</si>
  <si>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</si>
  <si>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</si>
  <si>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</si>
  <si>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</si>
  <si>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</si>
  <si>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</si>
  <si>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</si>
  <si>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</si>
  <si>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</si>
  <si>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</si>
  <si>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</si>
  <si>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</si>
  <si>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</si>
  <si>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</si>
  <si>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</si>
  <si>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</si>
  <si>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</si>
  <si>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</si>
  <si>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</si>
  <si>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</si>
  <si>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</si>
  <si>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</si>
  <si>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</si>
  <si>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</si>
  <si>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</si>
  <si>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</si>
  <si>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</si>
  <si>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</si>
  <si>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</si>
  <si>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</si>
  <si>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</si>
  <si>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</si>
  <si>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</si>
  <si>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</si>
  <si>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</si>
  <si>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</si>
  <si>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</si>
  <si>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</si>
  <si>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</si>
  <si>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</si>
  <si>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</si>
  <si>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</si>
  <si>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</si>
  <si>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</si>
  <si>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</si>
  <si>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</si>
  <si>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</si>
  <si>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</si>
  <si>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</si>
  <si>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</si>
  <si>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</si>
  <si>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</si>
  <si>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</si>
  <si>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</si>
  <si>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</si>
  <si>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</si>
  <si>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</si>
  <si>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</si>
  <si>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</si>
  <si>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</si>
  <si>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</si>
  <si>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</si>
  <si>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</si>
  <si>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</si>
  <si>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</si>
  <si>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</si>
  <si>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</si>
  <si>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</si>
  <si>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</si>
  <si>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</si>
  <si>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</si>
  <si>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</si>
  <si>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</si>
  <si>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</si>
  <si>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</si>
  <si>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</si>
  <si>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</si>
  <si>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</si>
  <si>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</si>
  <si>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</si>
  <si>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</si>
  <si>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</si>
  <si>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</si>
  <si>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</si>
  <si>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</si>
  <si>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</si>
  <si>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</si>
  <si>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</si>
  <si>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</si>
  <si>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</si>
  <si>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</si>
  <si>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</si>
  <si>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</si>
  <si>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</si>
  <si>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</si>
  <si>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</si>
  <si>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</si>
  <si>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</si>
  <si>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</si>
  <si>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</si>
  <si>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</si>
  <si>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</si>
  <si>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</si>
  <si>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</si>
  <si>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</si>
  <si>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</si>
  <si>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</si>
  <si>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</si>
  <si>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</si>
  <si>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</si>
  <si>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</si>
  <si>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</si>
  <si>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</si>
  <si>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</si>
  <si>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</si>
  <si>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</si>
  <si>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</si>
  <si>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</si>
  <si>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</si>
  <si>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</si>
  <si>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</si>
  <si>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</si>
  <si>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</si>
  <si>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</si>
  <si>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</si>
  <si>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</si>
  <si>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</si>
  <si>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</si>
  <si>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</si>
  <si>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</si>
  <si>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</si>
  <si>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</si>
  <si>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</si>
  <si>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</si>
  <si>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</si>
  <si>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</si>
  <si>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</si>
  <si>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</si>
  <si>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</si>
  <si>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</si>
  <si>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</si>
  <si>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</si>
  <si>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</si>
  <si>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</si>
  <si>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</si>
  <si>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</si>
  <si>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</si>
  <si>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</si>
  <si>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</si>
  <si>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</si>
  <si>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</si>
  <si>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</si>
  <si>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</si>
  <si>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</si>
  <si>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</si>
  <si>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</si>
  <si>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</si>
  <si>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</si>
  <si>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</si>
  <si>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</si>
  <si>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</si>
  <si>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</si>
  <si>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</si>
  <si>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</si>
  <si>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</si>
  <si>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</si>
  <si>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</si>
  <si>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</si>
  <si>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</si>
  <si>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</si>
  <si>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</si>
  <si>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</si>
  <si>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</si>
  <si>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</si>
  <si>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</si>
  <si>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</si>
  <si>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</si>
  <si>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</si>
  <si>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</si>
  <si>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</si>
  <si>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</si>
  <si>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</si>
  <si>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</si>
  <si>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</si>
  <si>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</si>
  <si>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</si>
  <si>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</si>
  <si>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</si>
  <si>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</si>
  <si>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</si>
  <si>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</si>
  <si>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</si>
  <si>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</si>
  <si>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</si>
  <si>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</si>
  <si>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</si>
  <si>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</si>
  <si>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</si>
  <si>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</si>
  <si>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</si>
  <si>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</si>
  <si>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</si>
  <si>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</si>
  <si>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</si>
  <si>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</si>
  <si>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</si>
  <si>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</si>
  <si>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</si>
  <si>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</si>
  <si>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</si>
  <si>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</si>
  <si>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</si>
  <si>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</si>
  <si>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</si>
  <si>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</si>
  <si>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</si>
  <si>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</si>
  <si>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</si>
  <si>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</si>
  <si>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</si>
  <si>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</si>
  <si>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</si>
  <si>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</si>
  <si>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</si>
  <si>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</si>
  <si>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</si>
  <si>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</si>
  <si>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</si>
  <si>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</si>
  <si>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</si>
  <si>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</si>
  <si>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</si>
  <si>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</si>
  <si>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</si>
  <si>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</si>
  <si>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</si>
  <si>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</si>
  <si>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</si>
  <si>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</si>
  <si>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</si>
  <si>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</si>
  <si>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</si>
  <si>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</si>
  <si>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</si>
  <si>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</si>
  <si>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</si>
  <si>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</si>
  <si>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</si>
  <si>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</si>
  <si>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</si>
  <si>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</si>
  <si>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</si>
  <si>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</si>
  <si>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</si>
  <si>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</si>
  <si>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</si>
  <si>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</si>
  <si>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</si>
  <si>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</si>
  <si>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</si>
  <si>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</si>
  <si>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</si>
  <si>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</si>
  <si>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</si>
  <si>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</si>
  <si>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</si>
  <si>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</si>
  <si>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</si>
  <si>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</si>
  <si>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</si>
  <si>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</si>
  <si>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</si>
  <si>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</si>
  <si>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</si>
  <si>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</si>
  <si>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</si>
  <si>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</si>
  <si>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</si>
  <si>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</si>
  <si>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</si>
  <si>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</si>
  <si>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</si>
  <si>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</si>
  <si>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</si>
  <si>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</si>
  <si>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</si>
  <si>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</si>
  <si>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</si>
  <si>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</si>
  <si>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</si>
  <si>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</si>
  <si>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</si>
  <si>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</si>
  <si>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</si>
  <si>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</si>
  <si>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</si>
  <si>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</si>
  <si>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</si>
  <si>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</si>
  <si>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</si>
  <si>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</si>
  <si>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</si>
  <si>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</si>
  <si>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</si>
  <si>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</si>
  <si>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</si>
  <si>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</si>
  <si>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</si>
  <si>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</si>
  <si>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</si>
  <si>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</si>
  <si>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</si>
  <si>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</si>
  <si>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</si>
  <si>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</si>
  <si>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</si>
  <si>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</si>
  <si>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</si>
  <si>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</si>
  <si>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</si>
  <si>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</si>
  <si>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</si>
  <si>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</si>
  <si>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</si>
  <si>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</si>
  <si>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</si>
  <si>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</si>
  <si>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</si>
  <si>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</si>
  <si>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</si>
  <si>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</si>
  <si>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</si>
  <si>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</si>
  <si>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</si>
  <si>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</si>
  <si>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</si>
  <si>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</si>
  <si>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</si>
  <si>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</si>
  <si>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</si>
  <si>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</si>
  <si>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</si>
  <si>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</si>
  <si>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</si>
  <si>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</si>
  <si>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</si>
  <si>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</si>
  <si>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</si>
  <si>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</si>
  <si>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</si>
  <si>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</si>
  <si>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</si>
  <si>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</si>
  <si>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</si>
  <si>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</si>
  <si>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</si>
  <si>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</si>
  <si>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</si>
  <si>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</si>
  <si>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</si>
  <si>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</si>
  <si>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</si>
  <si>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</si>
  <si>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</si>
  <si>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</si>
  <si>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</si>
  <si>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</si>
  <si>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</si>
  <si>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</si>
  <si>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</si>
  <si>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</si>
  <si>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</si>
  <si>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</si>
  <si>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</si>
  <si>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</si>
  <si>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</si>
  <si>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</si>
  <si>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</si>
  <si>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</si>
  <si>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</si>
  <si>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</si>
  <si>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</si>
  <si>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</si>
  <si>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</si>
  <si>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</si>
  <si>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</si>
  <si>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</si>
  <si>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</si>
  <si>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</si>
  <si>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</si>
  <si>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</si>
  <si>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</si>
  <si>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</si>
  <si>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</si>
  <si>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</si>
  <si>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</si>
  <si>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</si>
  <si>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</si>
  <si>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</si>
  <si>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</si>
  <si>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</si>
  <si>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</si>
  <si>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</si>
  <si>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</si>
  <si>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</si>
  <si>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</si>
  <si>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</si>
  <si>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</si>
  <si>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</si>
  <si>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</si>
  <si>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</si>
  <si>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</si>
  <si>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</si>
  <si>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</si>
  <si>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</si>
  <si>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</si>
  <si>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</si>
  <si>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</si>
  <si>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</si>
  <si>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</si>
  <si>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</si>
  <si>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</si>
  <si>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</si>
  <si>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</si>
  <si>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</si>
  <si>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</si>
  <si>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</si>
  <si>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</si>
  <si>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</si>
  <si>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</si>
  <si>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</si>
  <si>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</si>
  <si>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</si>
  <si>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</si>
  <si>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</si>
  <si>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</si>
  <si>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</si>
  <si>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</si>
  <si>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</si>
  <si>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</si>
  <si>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</si>
  <si>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</si>
  <si>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</si>
  <si>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</si>
  <si>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</si>
  <si>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</si>
  <si>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</si>
  <si>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</si>
  <si>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</si>
  <si>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</si>
  <si>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</si>
  <si>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</si>
  <si>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</si>
  <si>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</si>
  <si>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</si>
  <si>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</si>
  <si>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</si>
  <si>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</si>
  <si>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</si>
  <si>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</si>
  <si>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</si>
  <si>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</si>
  <si>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</si>
  <si>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</si>
  <si>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</si>
  <si>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</si>
  <si>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</si>
  <si>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</si>
  <si>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</si>
  <si>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</si>
  <si>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</si>
  <si>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</si>
  <si>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</si>
  <si>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</si>
  <si>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</si>
  <si>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</si>
  <si>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</si>
  <si>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</si>
  <si>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</si>
  <si>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</si>
  <si>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</si>
  <si>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</si>
  <si>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</si>
  <si>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</si>
  <si>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</si>
  <si>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</si>
  <si>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</si>
  <si>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</si>
  <si>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</si>
  <si>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</si>
  <si>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</si>
  <si>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</si>
  <si>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</si>
  <si>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</si>
  <si>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</si>
  <si>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</si>
  <si>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</si>
  <si>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</si>
  <si>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</si>
  <si>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</si>
  <si>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</si>
  <si>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</si>
  <si>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</si>
  <si>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</si>
  <si>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</si>
  <si>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</si>
  <si>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</si>
  <si>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</si>
  <si>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</si>
  <si>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</si>
  <si>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</si>
  <si>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</si>
  <si>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</si>
  <si>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</si>
  <si>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</si>
  <si>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</si>
  <si>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</si>
  <si>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</si>
  <si>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</si>
  <si>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</si>
  <si>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</si>
  <si>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</si>
  <si>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</si>
  <si>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</si>
  <si>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</si>
  <si>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</si>
  <si>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</si>
  <si>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</si>
  <si>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</si>
  <si>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</si>
  <si>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</si>
  <si>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</si>
  <si>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</si>
  <si>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</si>
  <si>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</si>
  <si>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</si>
  <si>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</si>
  <si>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</si>
  <si>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</si>
  <si>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</si>
  <si>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</si>
  <si>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</si>
  <si>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</si>
  <si>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</si>
  <si>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</si>
  <si>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</si>
  <si>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</si>
  <si>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</si>
  <si>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</si>
  <si>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</si>
  <si>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</si>
  <si>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</si>
  <si>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</si>
  <si>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</si>
  <si>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</si>
  <si>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</si>
  <si>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</si>
  <si>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</si>
  <si>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</si>
  <si>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</si>
  <si>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</si>
  <si>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</si>
  <si>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</si>
  <si>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</si>
  <si>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</si>
  <si>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</si>
  <si>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</si>
  <si>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</si>
  <si>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</si>
  <si>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</si>
  <si>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</si>
  <si>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</si>
  <si>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</si>
  <si>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</si>
  <si>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</si>
  <si>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</si>
  <si>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</si>
  <si>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</si>
  <si>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</si>
  <si>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</si>
  <si>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</si>
  <si>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</si>
  <si>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</si>
  <si>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</si>
  <si>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</si>
  <si>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</si>
  <si>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</si>
  <si>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</si>
  <si>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</si>
  <si>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</si>
  <si>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</si>
  <si>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</si>
  <si>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</si>
  <si>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</si>
  <si>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</si>
  <si>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</si>
  <si>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</si>
  <si>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</si>
  <si>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</si>
  <si>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</si>
  <si>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</si>
  <si>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</si>
  <si>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</si>
  <si>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</si>
  <si>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</si>
  <si>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</si>
  <si>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</si>
  <si>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</si>
  <si>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</si>
  <si>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</si>
  <si>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</si>
  <si>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</si>
  <si>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</si>
  <si>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</si>
  <si>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</si>
  <si>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</si>
  <si>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</si>
  <si>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</si>
  <si>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</si>
  <si>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</si>
  <si>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</si>
  <si>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</si>
  <si>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</si>
  <si>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</si>
  <si>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</si>
  <si>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</si>
  <si>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</si>
  <si>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</si>
  <si>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</si>
  <si>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</si>
  <si>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</si>
  <si>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</si>
  <si>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</si>
  <si>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</si>
  <si>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</si>
  <si>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</si>
  <si>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</si>
  <si>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</si>
  <si>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</si>
  <si>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</si>
  <si>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</si>
  <si>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</si>
  <si>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</si>
  <si>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</si>
  <si>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</si>
  <si>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</si>
  <si>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</si>
  <si>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</si>
  <si>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</si>
  <si>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</si>
  <si>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</si>
  <si>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</si>
  <si>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</si>
  <si>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</si>
  <si>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</si>
  <si>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</si>
  <si>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</si>
  <si>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</si>
  <si>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</si>
  <si>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</si>
  <si>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</si>
  <si>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</si>
  <si>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</si>
  <si>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</si>
  <si>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</si>
  <si>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</si>
  <si>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</si>
  <si>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</si>
  <si>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</si>
  <si>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</si>
  <si>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</si>
  <si>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</si>
  <si>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</si>
  <si>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</si>
  <si>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</si>
  <si>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</si>
  <si>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</si>
  <si>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</si>
  <si>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</si>
  <si>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</si>
  <si>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</si>
  <si>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</si>
  <si>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</si>
  <si>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</si>
  <si>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</si>
  <si>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</si>
  <si>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</si>
  <si>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</si>
  <si>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</si>
  <si>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</si>
  <si>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</si>
  <si>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</si>
  <si>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</si>
  <si>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</si>
  <si>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</si>
  <si>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</si>
  <si>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</si>
  <si>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</si>
  <si>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</si>
  <si>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</si>
  <si>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</si>
  <si>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</si>
  <si>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</si>
  <si>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</si>
  <si>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</si>
  <si>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</si>
  <si>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</si>
  <si>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</si>
  <si>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</si>
  <si>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</si>
  <si>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</si>
  <si>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</si>
  <si>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</si>
  <si>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</si>
  <si>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</si>
  <si>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</si>
  <si>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</si>
  <si>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</si>
  <si>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</si>
  <si>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</si>
  <si>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</si>
  <si>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</si>
  <si>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</si>
  <si>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</si>
  <si>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</si>
  <si>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</si>
  <si>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</si>
  <si>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</si>
  <si>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</si>
  <si>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</si>
  <si>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</si>
  <si>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</si>
  <si>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</si>
  <si>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</si>
  <si>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</si>
  <si>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</si>
  <si>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</si>
  <si>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</si>
  <si>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</si>
  <si>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</si>
  <si>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</si>
  <si>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</si>
  <si>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</si>
  <si>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</si>
  <si>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</si>
  <si>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</si>
  <si>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</si>
  <si>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</si>
  <si>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</si>
  <si>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</si>
  <si>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</si>
  <si>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</si>
  <si>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</si>
  <si>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</si>
  <si>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</si>
  <si>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</si>
  <si>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</si>
  <si>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</si>
  <si>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</si>
  <si>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</si>
  <si>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</si>
  <si>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</si>
  <si>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</si>
  <si>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</si>
  <si>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</si>
  <si>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</si>
  <si>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</si>
  <si>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</si>
  <si>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</si>
  <si>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</si>
  <si>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</si>
  <si>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</si>
  <si>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</si>
  <si>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</si>
  <si>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</si>
  <si>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</si>
  <si>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</si>
  <si>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</si>
  <si>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</si>
  <si>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</si>
  <si>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</si>
  <si>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</si>
  <si>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</si>
  <si>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</si>
  <si>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</si>
  <si>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</si>
  <si>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</si>
  <si>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</si>
  <si>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</si>
  <si>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</si>
  <si>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</si>
  <si>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</si>
  <si>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</si>
  <si>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</si>
  <si>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</si>
  <si>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</si>
  <si>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</si>
  <si>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</si>
  <si>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</si>
  <si>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</si>
  <si>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</si>
  <si>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</si>
  <si>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</si>
  <si>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</si>
  <si>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</si>
  <si>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</si>
  <si>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</si>
  <si>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</si>
  <si>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</si>
  <si>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</si>
  <si>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</si>
  <si>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</si>
  <si>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</si>
  <si>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</si>
  <si>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</si>
  <si>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</si>
  <si>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</si>
  <si>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</si>
  <si>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</si>
  <si>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</si>
  <si>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</si>
  <si>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</si>
  <si>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</si>
  <si>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</si>
  <si>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</si>
  <si>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</si>
  <si>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</si>
  <si>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</si>
  <si>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</si>
  <si>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</si>
  <si>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</si>
  <si>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</si>
  <si>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</si>
  <si>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</si>
  <si>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</si>
  <si>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</si>
  <si>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</si>
  <si>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</si>
  <si>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</si>
  <si>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</si>
  <si>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</si>
  <si>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</si>
  <si>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</si>
  <si>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</si>
  <si>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</si>
  <si>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</si>
  <si>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</si>
  <si>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</si>
  <si>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</si>
  <si>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</si>
  <si>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</si>
  <si>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</si>
  <si>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</si>
  <si>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</si>
  <si>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</si>
  <si>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</si>
  <si>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</si>
  <si>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</si>
  <si>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</si>
  <si>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</si>
  <si>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</si>
  <si>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</si>
  <si>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</si>
  <si>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</si>
  <si>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</si>
  <si>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</si>
  <si>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</si>
  <si>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</si>
  <si>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</si>
  <si>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</si>
  <si>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</si>
  <si>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</si>
  <si>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</si>
  <si>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</si>
  <si>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</si>
  <si>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</si>
  <si>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</si>
  <si>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</si>
  <si>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</si>
  <si>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</si>
  <si>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</si>
  <si>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</si>
  <si>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</si>
  <si>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</si>
  <si>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</si>
  <si>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</si>
  <si>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</si>
  <si>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</si>
  <si>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</si>
  <si>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</si>
  <si>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</si>
  <si>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</si>
  <si>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</si>
  <si>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</si>
  <si>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</si>
  <si>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</si>
  <si>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</si>
  <si>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</si>
  <si>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</si>
  <si>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</si>
  <si>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</si>
  <si>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</si>
  <si>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</si>
  <si>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</si>
  <si>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</si>
  <si>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</si>
  <si>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</si>
  <si>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</si>
  <si>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</si>
  <si>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</si>
  <si>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</si>
  <si>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</si>
  <si>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</si>
  <si>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</si>
  <si>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</si>
  <si>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</si>
  <si>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</si>
  <si>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</si>
  <si>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</si>
  <si>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</si>
  <si>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</si>
  <si>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</si>
  <si>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</si>
  <si>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</si>
  <si>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</si>
  <si>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</si>
  <si>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</si>
  <si>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</si>
  <si>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</si>
  <si>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</si>
  <si>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</si>
  <si>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</si>
  <si>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</si>
  <si>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</si>
  <si>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</si>
  <si>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</si>
  <si>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</si>
  <si>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</si>
  <si>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</si>
  <si>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</si>
  <si>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</si>
  <si>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</si>
  <si>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</si>
  <si>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</si>
  <si>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</si>
  <si>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</si>
  <si>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</si>
  <si>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</si>
  <si>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</si>
  <si>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</si>
  <si>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</si>
  <si>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</si>
  <si>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</si>
  <si>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</si>
  <si>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</si>
  <si>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</si>
  <si>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</si>
  <si>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</si>
  <si>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</si>
  <si>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</si>
  <si>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</si>
  <si>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</si>
  <si>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</si>
  <si>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</si>
  <si>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</si>
  <si>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</si>
  <si>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</si>
  <si>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</si>
  <si>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</si>
  <si>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</si>
  <si>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</si>
  <si>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</si>
  <si>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</si>
  <si>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</si>
  <si>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</si>
  <si>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</si>
  <si>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</si>
  <si>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</si>
  <si>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</si>
  <si>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</si>
  <si>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</si>
  <si>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</si>
  <si>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</si>
  <si>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</si>
  <si>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</si>
  <si>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</si>
  <si>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</si>
  <si>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</si>
  <si>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</si>
  <si>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</si>
  <si>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</si>
  <si>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</si>
  <si>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</si>
  <si>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</si>
  <si>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</si>
  <si>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</si>
  <si>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</si>
  <si>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</si>
  <si>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</si>
  <si>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</si>
  <si>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</si>
  <si>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</si>
  <si>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</si>
  <si>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</si>
  <si>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</si>
  <si>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</si>
  <si>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</si>
  <si>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</si>
  <si>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</si>
  <si>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</si>
  <si>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</si>
  <si>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</si>
  <si>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</si>
  <si>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</si>
  <si>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</si>
  <si>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</si>
  <si>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</si>
  <si>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</si>
  <si>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</si>
  <si>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</si>
  <si>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</si>
  <si>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</si>
  <si>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</si>
  <si>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</si>
  <si>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</si>
  <si>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</si>
  <si>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</si>
  <si>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</si>
  <si>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</si>
  <si>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</si>
  <si>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</si>
  <si>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</si>
  <si>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</si>
  <si>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</si>
  <si>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</si>
  <si>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</si>
  <si>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</si>
  <si>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</si>
  <si>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</si>
  <si>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</si>
  <si>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</si>
  <si>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</si>
  <si>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</si>
  <si>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</si>
  <si>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</si>
  <si>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</si>
  <si>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</si>
  <si>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</si>
  <si>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</si>
  <si>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</si>
  <si>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</si>
  <si>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</si>
  <si>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</si>
  <si>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</si>
  <si>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</si>
  <si>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</si>
  <si>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</si>
  <si>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</si>
  <si>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</si>
  <si>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</si>
  <si>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</si>
  <si>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</si>
  <si>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</si>
  <si>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</si>
  <si>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</si>
  <si>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</si>
  <si>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</si>
  <si>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</si>
  <si>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</si>
  <si>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</si>
  <si>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</si>
  <si>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</si>
  <si>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</si>
  <si>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</si>
  <si>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</si>
  <si>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</si>
  <si>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</si>
  <si>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</si>
  <si>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</si>
  <si>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</si>
  <si>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</si>
  <si>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</si>
  <si>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</si>
  <si>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</si>
  <si>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</si>
  <si>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</si>
  <si>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</si>
  <si>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</si>
  <si>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</si>
  <si>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</si>
  <si>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</si>
  <si>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</si>
  <si>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</si>
  <si>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</si>
  <si>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</si>
  <si>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</si>
  <si>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</si>
  <si>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</si>
  <si>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</si>
  <si>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</si>
  <si>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</si>
  <si>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</si>
  <si>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</si>
  <si>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</si>
  <si>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</si>
  <si>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</si>
  <si>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</si>
  <si>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</si>
  <si>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</si>
  <si>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</si>
  <si>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</si>
  <si>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</si>
  <si>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</si>
  <si>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</si>
  <si>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</si>
  <si>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</si>
  <si>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</si>
  <si>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</si>
  <si>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</si>
  <si>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</si>
  <si>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</si>
  <si>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</si>
  <si>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</si>
  <si>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</si>
  <si>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</si>
  <si>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</si>
  <si>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</si>
  <si>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</si>
  <si>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</si>
  <si>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</si>
  <si>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</si>
  <si>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</si>
  <si>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</si>
  <si>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</si>
  <si>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</si>
  <si>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</si>
  <si>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</si>
  <si>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</si>
  <si>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</si>
  <si>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</si>
  <si>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</si>
  <si>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</si>
  <si>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</si>
  <si>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</si>
  <si>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</si>
  <si>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</si>
  <si>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</si>
  <si>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</si>
  <si>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</si>
  <si>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</si>
  <si>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</si>
  <si>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</si>
  <si>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</si>
  <si>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</si>
  <si>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</si>
  <si>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</si>
  <si>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</si>
  <si>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</si>
  <si>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</si>
  <si>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</si>
  <si>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</si>
  <si>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</si>
  <si>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</si>
  <si>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</si>
  <si>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</si>
  <si>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</si>
  <si>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</si>
  <si>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</si>
  <si>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</si>
  <si>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</si>
  <si>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</si>
  <si>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</si>
  <si>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</si>
  <si>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</si>
  <si>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</si>
  <si>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</si>
  <si>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</si>
  <si>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</si>
  <si>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</si>
  <si>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</si>
  <si>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</si>
  <si>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</si>
  <si>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</si>
  <si>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</si>
  <si>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</si>
  <si>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</si>
  <si>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</si>
  <si>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</si>
  <si>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</si>
  <si>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</si>
  <si>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</si>
  <si>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</si>
  <si>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</si>
  <si>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</si>
  <si>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</si>
  <si>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</si>
  <si>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</si>
  <si>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</si>
  <si>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</si>
  <si>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</si>
  <si>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</si>
  <si>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</si>
  <si>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</si>
  <si>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</si>
  <si>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</si>
  <si>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</si>
  <si>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</si>
  <si>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</si>
  <si>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</si>
  <si>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</si>
  <si>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</si>
  <si>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</si>
  <si>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</si>
  <si>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</si>
  <si>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</si>
  <si>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</si>
  <si>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</si>
  <si>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</si>
  <si>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</si>
  <si>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</si>
  <si>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</si>
  <si>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</si>
  <si>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</si>
  <si>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</si>
  <si>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</si>
  <si>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</si>
  <si>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</si>
  <si>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</si>
  <si>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</si>
  <si>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</si>
  <si>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</si>
  <si>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</si>
  <si>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</si>
  <si>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</si>
  <si>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</si>
  <si>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</si>
  <si>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</si>
  <si>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</si>
  <si>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</si>
  <si>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</si>
  <si>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</si>
  <si>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</si>
  <si>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</si>
  <si>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</si>
  <si>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</si>
  <si>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</si>
  <si>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</si>
  <si>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</si>
  <si>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</si>
  <si>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</si>
  <si>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</si>
  <si>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</si>
  <si>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</si>
  <si>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</si>
  <si>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</si>
  <si>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</si>
  <si>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</si>
  <si>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</si>
  <si>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</si>
  <si>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</si>
  <si>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</si>
  <si>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</si>
  <si>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</si>
  <si>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</si>
  <si>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</si>
  <si>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</si>
  <si>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</si>
  <si>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</si>
  <si>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</si>
  <si>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</si>
  <si>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</si>
  <si>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</si>
  <si>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</si>
  <si>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</si>
  <si>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</si>
  <si>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</si>
  <si>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</si>
  <si>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</si>
  <si>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</si>
  <si>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</si>
  <si>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</si>
  <si>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</si>
  <si>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</si>
  <si>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</si>
  <si>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</si>
  <si>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</si>
  <si>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</si>
  <si>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</si>
  <si>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</si>
  <si>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</si>
  <si>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</si>
  <si>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</si>
  <si>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</si>
  <si>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</si>
  <si>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</si>
  <si>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</si>
  <si>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</si>
  <si>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</si>
  <si>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</si>
  <si>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</si>
  <si>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</si>
  <si>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</si>
  <si>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</si>
  <si>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</si>
  <si>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</si>
  <si>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</si>
  <si>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</si>
  <si>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</si>
  <si>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</si>
  <si>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</si>
  <si>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</si>
  <si>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</si>
  <si>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</si>
  <si>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</si>
  <si>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</si>
  <si>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</si>
  <si>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</si>
  <si>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</si>
  <si>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</si>
  <si>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</si>
  <si>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</si>
  <si>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</si>
  <si>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</si>
  <si>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</si>
  <si>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</si>
  <si>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</si>
  <si>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</si>
  <si>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</si>
  <si>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</si>
  <si>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</si>
  <si>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</si>
  <si>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</si>
  <si>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</si>
  <si>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</si>
  <si>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</si>
  <si>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</si>
  <si>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</si>
  <si>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</si>
  <si>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</si>
  <si>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</si>
  <si>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</si>
  <si>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</si>
  <si>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</si>
  <si>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</si>
  <si>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</si>
  <si>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</si>
  <si>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</si>
  <si>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</si>
  <si>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</si>
  <si>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</si>
  <si>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</si>
  <si>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</si>
  <si>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</si>
  <si>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</si>
  <si>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</si>
  <si>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</si>
  <si>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</si>
  <si>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</si>
  <si>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</si>
  <si>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</si>
  <si>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</si>
  <si>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</si>
  <si>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</si>
  <si>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</si>
  <si>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</si>
  <si>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</si>
  <si>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</si>
  <si>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</si>
  <si>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</si>
  <si>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</si>
  <si>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</si>
  <si>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</si>
  <si>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</si>
  <si>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</si>
  <si>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</si>
  <si>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</si>
  <si>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</si>
  <si>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</si>
  <si>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</si>
  <si>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</si>
  <si>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</si>
  <si>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</si>
  <si>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</si>
  <si>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</si>
  <si>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</si>
  <si>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</si>
  <si>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</si>
  <si>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</si>
  <si>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</si>
  <si>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</si>
  <si>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</si>
  <si>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</si>
  <si>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</si>
  <si>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</si>
  <si>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</si>
  <si>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</si>
  <si>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</si>
  <si>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</si>
  <si>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</si>
  <si>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</si>
  <si>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</si>
  <si>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</si>
  <si>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</si>
  <si>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</si>
  <si>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</si>
  <si>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</si>
  <si>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</si>
  <si>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</si>
  <si>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</si>
  <si>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</si>
  <si>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</si>
  <si>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</si>
  <si>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</si>
  <si>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</si>
  <si>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</si>
  <si>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</si>
  <si>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</si>
  <si>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</si>
  <si>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</si>
  <si>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</si>
  <si>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</si>
  <si>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</si>
  <si>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</si>
  <si>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</si>
  <si>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</si>
  <si>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</si>
  <si>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</si>
  <si>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</si>
  <si>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</si>
  <si>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</si>
  <si>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</si>
  <si>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</si>
  <si>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</si>
  <si>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</si>
  <si>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</si>
  <si>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</si>
  <si>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</si>
  <si>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</si>
  <si>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</si>
  <si>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</si>
  <si>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</si>
  <si>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</si>
  <si>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</si>
  <si>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</si>
  <si>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</si>
  <si>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</si>
  <si>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</si>
  <si>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</si>
  <si>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</si>
  <si>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</si>
  <si>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</si>
  <si>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</si>
  <si>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</si>
  <si>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</si>
  <si>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</si>
  <si>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</si>
  <si>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</si>
  <si>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</si>
  <si>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</si>
  <si>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</si>
  <si>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</si>
  <si>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</si>
  <si>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</si>
  <si>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</si>
  <si>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</si>
  <si>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</si>
  <si>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</si>
  <si>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</si>
  <si>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</si>
  <si>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</si>
  <si>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</si>
  <si>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</si>
  <si>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</si>
  <si>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</si>
  <si>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</si>
  <si>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</si>
  <si>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</si>
  <si>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</si>
  <si>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</si>
  <si>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</si>
  <si>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</si>
  <si>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</si>
  <si>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</si>
  <si>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</si>
  <si>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</si>
  <si>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</si>
  <si>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</si>
  <si>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</si>
  <si>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</si>
  <si>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</si>
  <si>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</si>
  <si>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</si>
  <si>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</si>
  <si>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</si>
  <si>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</si>
  <si>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</si>
  <si>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</si>
  <si>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</si>
  <si>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</si>
  <si>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</si>
  <si>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</si>
  <si>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</si>
  <si>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</si>
  <si>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</si>
  <si>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</si>
  <si>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</si>
  <si>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</si>
  <si>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</si>
  <si>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</si>
  <si>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</si>
  <si>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</si>
  <si>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</si>
  <si>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</si>
  <si>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</si>
  <si>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</si>
  <si>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</si>
  <si>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</si>
  <si>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</si>
  <si>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</si>
  <si>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</si>
  <si>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</si>
  <si>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</si>
  <si>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</si>
  <si>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</si>
  <si>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</si>
  <si>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</si>
  <si>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</si>
  <si>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</si>
  <si>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</si>
  <si>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</si>
  <si>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</si>
  <si>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</si>
  <si>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</si>
  <si>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</si>
  <si>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</si>
  <si>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</si>
  <si>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</si>
  <si>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</si>
  <si>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</si>
  <si>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</si>
  <si>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</si>
  <si>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</si>
  <si>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</si>
  <si>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</si>
  <si>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</si>
  <si>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</si>
  <si>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</si>
  <si>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</si>
  <si>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</si>
  <si>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</si>
  <si>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</si>
  <si>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</si>
  <si>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</si>
  <si>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</si>
  <si>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</si>
  <si>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</si>
  <si>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</si>
  <si>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</si>
  <si>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</si>
  <si>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</si>
  <si>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</si>
  <si>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</si>
  <si>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</si>
  <si>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</si>
  <si>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</si>
  <si>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</si>
  <si>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</si>
  <si>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</si>
  <si>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</si>
  <si>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</si>
  <si>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</si>
  <si>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</si>
  <si>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</si>
  <si>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</si>
  <si>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</si>
  <si>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</si>
  <si>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</si>
  <si>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</si>
  <si>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</si>
  <si>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</si>
  <si>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</si>
  <si>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</si>
  <si>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</si>
  <si>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</si>
  <si>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</si>
  <si>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</si>
  <si>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</si>
  <si>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</si>
  <si>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</si>
  <si>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</si>
  <si>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</si>
  <si>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</si>
  <si>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</si>
  <si>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</si>
  <si>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</si>
  <si>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</si>
  <si>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</si>
  <si>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</si>
  <si>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</si>
  <si>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</si>
  <si>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</si>
  <si>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</si>
  <si>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</si>
  <si>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</si>
  <si>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</si>
  <si>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</si>
  <si>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</si>
  <si>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</si>
  <si>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</si>
  <si>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</si>
  <si>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</si>
  <si>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</si>
  <si>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</si>
  <si>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</si>
  <si>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</si>
  <si>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</si>
  <si>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</si>
  <si>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</si>
  <si>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</si>
  <si>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</si>
  <si>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</si>
  <si>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</si>
  <si>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</si>
  <si>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</si>
  <si>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</si>
  <si>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</si>
  <si>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</si>
  <si>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</si>
  <si>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</si>
  <si>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</si>
  <si>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</si>
  <si>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</si>
  <si>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</si>
  <si>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</si>
  <si>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</si>
  <si>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</si>
  <si>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</si>
  <si>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</si>
  <si>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</si>
  <si>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</si>
  <si>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</si>
  <si>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</si>
  <si>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</si>
  <si>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</si>
  <si>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</si>
  <si>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</si>
  <si>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</si>
  <si>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</si>
  <si>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</si>
  <si>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</si>
  <si>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</si>
  <si>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</si>
  <si>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</si>
  <si>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</si>
  <si>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</si>
  <si>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</si>
  <si>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</si>
  <si>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</si>
  <si>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</si>
  <si>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</si>
  <si>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</si>
  <si>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</si>
  <si>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</si>
  <si>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</si>
  <si>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</si>
  <si>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</si>
  <si>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</si>
  <si>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</si>
  <si>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</si>
  <si>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</si>
  <si>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</si>
  <si>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</si>
  <si>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</si>
  <si>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</si>
  <si>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</si>
  <si>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</si>
  <si>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</si>
  <si>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</si>
  <si>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</si>
  <si>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</si>
  <si>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</si>
  <si>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</si>
  <si>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</si>
  <si>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</si>
  <si>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</si>
  <si>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</si>
  <si>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</si>
  <si>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</si>
  <si>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</si>
  <si>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</si>
  <si>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</si>
  <si>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</si>
  <si>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</si>
  <si>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</si>
  <si>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</si>
  <si>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</si>
  <si>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</si>
  <si>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</si>
  <si>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</si>
  <si>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</si>
  <si>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</si>
  <si>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</si>
  <si>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</si>
  <si>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</si>
  <si>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</si>
  <si>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</si>
  <si>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</si>
  <si>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</si>
  <si>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</si>
  <si>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</si>
  <si>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</si>
  <si>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</si>
  <si>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</si>
  <si>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</si>
  <si>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</si>
  <si>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</si>
  <si>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</si>
  <si>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</si>
  <si>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</si>
  <si>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</si>
  <si>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</si>
  <si>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</si>
  <si>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</si>
  <si>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</si>
  <si>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</si>
  <si>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</si>
  <si>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</si>
  <si>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</si>
  <si>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</si>
  <si>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</si>
  <si>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</si>
  <si>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</si>
  <si>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</si>
  <si>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</si>
  <si>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</si>
  <si>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</si>
  <si>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</si>
  <si>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</si>
  <si>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</si>
  <si>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</si>
  <si>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</si>
  <si>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</si>
  <si>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</si>
  <si>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</si>
  <si>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</si>
  <si>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</si>
  <si>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</si>
  <si>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</si>
  <si>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</si>
  <si>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</si>
  <si>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</si>
  <si>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</si>
  <si>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</si>
  <si>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</si>
  <si>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</si>
  <si>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</si>
  <si>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</si>
  <si>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</si>
  <si>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</si>
  <si>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</si>
  <si>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</si>
  <si>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</si>
  <si>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</si>
  <si>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</si>
  <si>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</si>
  <si>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</si>
  <si>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</si>
  <si>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</si>
  <si>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</si>
  <si>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</si>
  <si>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</si>
  <si>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</si>
  <si>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</si>
  <si>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</si>
  <si>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</si>
  <si>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</si>
  <si>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</si>
  <si>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</si>
  <si>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</si>
  <si>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</si>
  <si>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</si>
  <si>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</si>
  <si>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</si>
  <si>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</si>
  <si>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</si>
  <si>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</si>
  <si>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</si>
  <si>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</si>
  <si>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</si>
  <si>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</si>
  <si>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</si>
  <si>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</si>
  <si>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</si>
  <si>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</si>
  <si>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</si>
  <si>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</si>
  <si>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</si>
  <si>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</si>
  <si>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</si>
  <si>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</si>
  <si>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</si>
  <si>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</si>
  <si>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</si>
  <si>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</si>
  <si>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</si>
  <si>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</si>
  <si>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</si>
  <si>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</si>
  <si>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</si>
  <si>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</si>
  <si>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</si>
  <si>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</si>
  <si>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</si>
  <si>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</si>
  <si>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</si>
  <si>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</si>
  <si>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</si>
  <si>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</si>
  <si>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</si>
  <si>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</si>
  <si>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</si>
  <si>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</si>
  <si>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</si>
  <si>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</si>
  <si>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</si>
  <si>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</si>
  <si>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</si>
  <si>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</si>
  <si>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</si>
  <si>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</si>
  <si>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</si>
  <si>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</si>
  <si>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</si>
  <si>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</si>
  <si>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</si>
  <si>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</si>
  <si>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</si>
  <si>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</si>
  <si>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</si>
  <si>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</si>
  <si>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</si>
  <si>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</si>
  <si>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</si>
  <si>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</si>
  <si>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</si>
  <si>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</si>
  <si>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</si>
  <si>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</si>
  <si>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</si>
  <si>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</si>
  <si>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</si>
  <si>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</si>
  <si>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</si>
  <si>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</si>
  <si>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</si>
  <si>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</si>
  <si>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</si>
  <si>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</si>
  <si>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</si>
  <si>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</si>
  <si>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</si>
  <si>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</si>
  <si>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</si>
  <si>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</si>
  <si>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</si>
  <si>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</si>
  <si>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</si>
  <si>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</si>
  <si>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</si>
  <si>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</si>
  <si>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</si>
  <si>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</si>
  <si>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</si>
  <si>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</si>
  <si>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</si>
  <si>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</si>
  <si>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</si>
  <si>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</si>
  <si>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</si>
  <si>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</si>
  <si>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</si>
  <si>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</si>
  <si>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</si>
  <si>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</si>
  <si>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</si>
  <si>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</si>
  <si>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</si>
  <si>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</si>
  <si>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</si>
  <si>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</si>
  <si>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</si>
  <si>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</si>
  <si>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</si>
  <si>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</si>
  <si>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</si>
  <si>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</si>
  <si>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</si>
  <si>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</si>
  <si>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</si>
  <si>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</si>
  <si>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</si>
  <si>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</si>
  <si>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</si>
  <si>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</si>
  <si>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</si>
  <si>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</si>
  <si>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</si>
  <si>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</si>
  <si>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</si>
  <si>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</si>
  <si>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</si>
  <si>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</si>
  <si>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</si>
  <si>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</si>
  <si>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</si>
  <si>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</si>
  <si>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</si>
  <si>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</si>
  <si>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</si>
  <si>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</si>
  <si>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</si>
  <si>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</si>
  <si>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</si>
  <si>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</si>
  <si>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</si>
  <si>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</si>
  <si>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</si>
  <si>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</si>
  <si>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</si>
  <si>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</si>
  <si>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</si>
  <si>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</si>
  <si>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</si>
  <si>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</si>
  <si>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</si>
  <si>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</si>
  <si>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</si>
  <si>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</si>
  <si>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</si>
  <si>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</si>
  <si>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</si>
  <si>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</si>
  <si>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</si>
  <si>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</si>
  <si>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</si>
  <si>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</si>
  <si>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</si>
  <si>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</si>
  <si>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</si>
  <si>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</si>
  <si>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</si>
  <si>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</si>
  <si>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</si>
  <si>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</si>
  <si>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</si>
  <si>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</si>
  <si>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</si>
  <si>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</si>
  <si>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</si>
  <si>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</si>
  <si>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</si>
  <si>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</si>
  <si>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</si>
  <si>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</si>
  <si>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</si>
  <si>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</si>
  <si>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</si>
  <si>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</si>
  <si>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</si>
  <si>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</si>
  <si>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</si>
  <si>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</si>
  <si>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</si>
  <si>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</si>
  <si>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</si>
  <si>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</si>
  <si>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</si>
  <si>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</si>
  <si>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</si>
  <si>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</si>
  <si>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</si>
  <si>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</si>
  <si>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</si>
  <si>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</si>
  <si>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</si>
  <si>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</si>
  <si>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</si>
  <si>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</si>
  <si>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</si>
  <si>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</si>
  <si>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</si>
  <si>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</si>
  <si>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</si>
  <si>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</si>
  <si>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</si>
  <si>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</si>
  <si>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</si>
  <si>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</si>
  <si>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</si>
  <si>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</si>
  <si>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</si>
  <si>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</si>
  <si>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</si>
  <si>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</si>
  <si>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</si>
  <si>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</si>
  <si>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</si>
  <si>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</si>
  <si>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</si>
  <si>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</si>
  <si>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</si>
  <si>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</si>
  <si>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</si>
  <si>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</si>
  <si>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</si>
  <si>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</si>
  <si>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</si>
  <si>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</si>
  <si>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</si>
  <si>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</si>
  <si>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</si>
  <si>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</si>
  <si>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</si>
  <si>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</si>
  <si>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</si>
  <si>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</si>
  <si>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</si>
  <si>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</si>
  <si>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</si>
  <si>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</si>
  <si>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</si>
  <si>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</si>
  <si>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</si>
  <si>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</si>
  <si>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</si>
  <si>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</si>
  <si>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</si>
  <si>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</si>
  <si>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</si>
  <si>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</si>
  <si>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</si>
  <si>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</si>
  <si>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</si>
  <si>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</si>
  <si>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</si>
  <si>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</si>
  <si>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</si>
  <si>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</si>
  <si>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</si>
  <si>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</si>
  <si>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</si>
  <si>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</si>
  <si>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</si>
  <si>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</si>
  <si>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</si>
  <si>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</si>
  <si>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</si>
  <si>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</si>
  <si>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</si>
  <si>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</si>
  <si>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</si>
  <si>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</si>
  <si>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</si>
  <si>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</si>
  <si>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</si>
  <si>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</si>
  <si>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</si>
  <si>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</si>
  <si>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</si>
  <si>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</si>
  <si>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</si>
  <si>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</si>
  <si>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</si>
  <si>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</si>
  <si>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</si>
  <si>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</si>
  <si>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</si>
  <si>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</si>
  <si>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</si>
  <si>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</si>
  <si>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</si>
  <si>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</si>
  <si>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</si>
  <si>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</si>
  <si>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</si>
  <si>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</si>
  <si>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</si>
  <si>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</si>
  <si>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</si>
  <si>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</si>
  <si>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</si>
  <si>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</si>
  <si>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</si>
  <si>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</si>
  <si>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</si>
  <si>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</si>
  <si>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</si>
  <si>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</si>
  <si>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</si>
  <si>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</si>
  <si>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</si>
  <si>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</si>
  <si>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</si>
  <si>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</si>
  <si>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</si>
  <si>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</si>
  <si>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</si>
  <si>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</si>
  <si>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</si>
  <si>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</si>
  <si>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</si>
  <si>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</si>
  <si>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</si>
  <si>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</si>
  <si>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</si>
  <si>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</si>
  <si>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</si>
  <si>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</si>
  <si>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</si>
  <si>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</si>
  <si>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</si>
  <si>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</si>
  <si>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</si>
  <si>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</si>
  <si>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</si>
  <si>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</si>
  <si>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</si>
  <si>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</si>
  <si>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</si>
  <si>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</si>
  <si>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</si>
  <si>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</si>
  <si>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</si>
  <si>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</si>
  <si>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</si>
  <si>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</si>
  <si>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</si>
  <si>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</si>
  <si>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</si>
  <si>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</si>
  <si>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</si>
  <si>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</si>
  <si>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</si>
  <si>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</si>
  <si>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</si>
  <si>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</si>
  <si>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</si>
  <si>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</si>
  <si>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</si>
  <si>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</si>
  <si>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</si>
  <si>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</si>
  <si>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</si>
  <si>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</si>
  <si>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</si>
  <si>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</si>
  <si>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</si>
  <si>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</si>
  <si>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</si>
  <si>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</si>
  <si>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</si>
  <si>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</si>
  <si>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</si>
  <si>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</si>
  <si>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</si>
  <si>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</si>
  <si>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</si>
  <si>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</si>
  <si>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</si>
  <si>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</si>
  <si>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</si>
  <si>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</si>
  <si>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</si>
  <si>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</si>
  <si>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</si>
  <si>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</si>
  <si>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</si>
  <si>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</si>
  <si>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</si>
  <si>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</si>
  <si>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</si>
  <si>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</si>
  <si>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</si>
  <si>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</si>
  <si>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</si>
  <si>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</si>
  <si>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</si>
  <si>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</si>
  <si>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</si>
  <si>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</si>
  <si>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</si>
  <si>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</si>
  <si>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</si>
  <si>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</si>
  <si>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</si>
  <si>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</si>
  <si>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</si>
  <si>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</si>
  <si>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</si>
  <si>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</si>
  <si>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</si>
  <si>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</si>
  <si>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</si>
  <si>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</si>
  <si>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</si>
  <si>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</si>
  <si>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</si>
  <si>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</si>
  <si>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</si>
  <si>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</si>
  <si>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</si>
  <si>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</si>
  <si>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</si>
  <si>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</si>
  <si>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</si>
  <si>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</si>
  <si>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</si>
  <si>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</si>
  <si>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</si>
  <si>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</si>
  <si>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</si>
  <si>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</si>
  <si>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</si>
  <si>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</si>
  <si>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</si>
  <si>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</si>
  <si>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</si>
  <si>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</si>
  <si>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</si>
  <si>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</si>
  <si>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</si>
  <si>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</si>
  <si>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</si>
  <si>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</si>
  <si>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</si>
  <si>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</si>
  <si>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</si>
  <si>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</si>
  <si>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</si>
  <si>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</si>
  <si>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</si>
  <si>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</si>
  <si>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</si>
  <si>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</si>
  <si>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</si>
  <si>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</si>
  <si>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</si>
  <si>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</si>
  <si>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</si>
  <si>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</si>
  <si>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</si>
  <si>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</si>
  <si>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</si>
  <si>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</si>
  <si>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</si>
  <si>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</si>
  <si>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</si>
  <si>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</si>
  <si>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</si>
  <si>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</si>
  <si>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</si>
  <si>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</si>
  <si>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</si>
  <si>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</si>
  <si>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</si>
  <si>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</si>
  <si>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</si>
  <si>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</si>
  <si>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</si>
  <si>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</si>
  <si>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</si>
  <si>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</si>
  <si>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</si>
  <si>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</si>
  <si>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</si>
  <si>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</si>
  <si>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</si>
  <si>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</si>
  <si>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</si>
  <si>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</si>
  <si>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</si>
  <si>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</si>
  <si>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</si>
  <si>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</si>
  <si>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</si>
  <si>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</si>
  <si>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</si>
  <si>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</si>
  <si>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</si>
  <si>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</si>
  <si>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</si>
  <si>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</si>
  <si>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</si>
  <si>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</si>
  <si>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</si>
  <si>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</si>
  <si>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</si>
  <si>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</si>
  <si>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</si>
  <si>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</si>
  <si>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</si>
  <si>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</si>
  <si>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</si>
  <si>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</si>
  <si>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</si>
  <si>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</si>
  <si>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</si>
  <si>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</si>
  <si>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</si>
  <si>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</si>
  <si>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</si>
  <si>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</si>
  <si>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</si>
  <si>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</si>
  <si>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</si>
  <si>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</si>
  <si>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</si>
  <si>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</si>
  <si>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</si>
  <si>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</si>
  <si>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</si>
  <si>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</si>
  <si>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</si>
  <si>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</si>
  <si>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</si>
  <si>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</si>
  <si>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</si>
  <si>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</si>
  <si>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</si>
  <si>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</si>
  <si>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</si>
  <si>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</si>
  <si>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</si>
  <si>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</si>
  <si>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</si>
  <si>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</si>
  <si>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</si>
  <si>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</si>
  <si>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</si>
  <si>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</si>
  <si>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</si>
  <si>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</si>
  <si>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</si>
  <si>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</si>
  <si>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</si>
  <si>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</si>
  <si>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</si>
  <si>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</si>
  <si>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</si>
  <si>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</si>
  <si>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</si>
  <si>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</si>
  <si>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</si>
  <si>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</si>
  <si>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</si>
  <si>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</si>
  <si>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</si>
  <si>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</si>
  <si>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</si>
  <si>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</si>
  <si>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</si>
  <si>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</si>
  <si>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</si>
  <si>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</si>
  <si>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</si>
  <si>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</si>
  <si>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</si>
  <si>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</si>
  <si>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</si>
  <si>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</si>
  <si>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</si>
  <si>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</si>
  <si>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</si>
  <si>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</si>
  <si>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</si>
  <si>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</si>
  <si>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</si>
  <si>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</si>
  <si>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</si>
  <si>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</si>
  <si>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</si>
  <si>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</si>
  <si>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</si>
  <si>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</si>
  <si>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</si>
  <si>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</si>
  <si>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</si>
  <si>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</si>
  <si>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</si>
  <si>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</si>
  <si>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</si>
  <si>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</si>
  <si>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</si>
  <si>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</si>
  <si>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</si>
  <si>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</si>
  <si>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</si>
  <si>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</si>
  <si>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</si>
  <si>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</si>
  <si>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</si>
  <si>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</si>
  <si>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</si>
  <si>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</si>
  <si>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</si>
  <si>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</si>
  <si>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</si>
  <si>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</si>
  <si>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</si>
  <si>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</si>
  <si>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</si>
  <si>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</si>
  <si>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</si>
  <si>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</si>
  <si>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</si>
  <si>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</si>
  <si>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</si>
  <si>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</si>
  <si>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</si>
  <si>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</si>
  <si>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</si>
  <si>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</si>
  <si>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</si>
  <si>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</si>
  <si>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</si>
  <si>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</si>
  <si>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</si>
  <si>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</si>
  <si>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</si>
  <si>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</si>
  <si>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</si>
  <si>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</si>
  <si>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</si>
  <si>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</si>
  <si>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</si>
  <si>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</si>
  <si>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</si>
  <si>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</si>
  <si>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</si>
  <si>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</si>
  <si>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</si>
  <si>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</si>
  <si>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</si>
  <si>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</si>
  <si>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</si>
  <si>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</si>
  <si>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</si>
  <si>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</si>
  <si>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</si>
  <si>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</si>
  <si>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</si>
  <si>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</si>
  <si>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</si>
  <si>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</si>
  <si>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</si>
  <si>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</si>
  <si>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</si>
  <si>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</si>
  <si>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</si>
  <si>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</si>
  <si>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</si>
  <si>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</si>
  <si>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</si>
  <si>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</si>
  <si>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</si>
  <si>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</si>
  <si>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</si>
  <si>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</si>
  <si>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</si>
  <si>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</si>
  <si>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</si>
  <si>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</si>
  <si>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</si>
  <si>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</si>
  <si>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</si>
  <si>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</si>
  <si>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</si>
  <si>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</si>
  <si>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</si>
  <si>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</si>
  <si>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</si>
  <si>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</si>
  <si>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</si>
  <si>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</si>
  <si>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</si>
  <si>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</si>
  <si>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</si>
  <si>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</si>
  <si>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</si>
  <si>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</si>
  <si>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</si>
  <si>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</si>
  <si>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</si>
  <si>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</si>
  <si>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</si>
  <si>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</si>
  <si>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</si>
  <si>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</si>
  <si>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</si>
  <si>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</si>
  <si>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</si>
  <si>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</si>
  <si>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</si>
  <si>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</si>
  <si>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</si>
  <si>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</si>
  <si>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</si>
  <si>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</si>
  <si>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</si>
  <si>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</si>
  <si>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</si>
  <si>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</si>
  <si>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</si>
  <si>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</si>
  <si>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</si>
  <si>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</si>
  <si>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</si>
  <si>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</si>
  <si>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</si>
  <si>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</si>
  <si>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</si>
  <si>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</si>
  <si>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</si>
  <si>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</si>
  <si>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</si>
  <si>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</si>
  <si>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</si>
  <si>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</si>
  <si>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</si>
  <si>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</si>
  <si>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</si>
  <si>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</si>
  <si>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</si>
  <si>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</si>
  <si>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</si>
  <si>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</si>
  <si>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</si>
  <si>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</si>
  <si>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</si>
  <si>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</si>
  <si>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</si>
  <si>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</si>
  <si>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</si>
  <si>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</si>
  <si>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</si>
  <si>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</si>
  <si>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</si>
  <si>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</si>
  <si>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</si>
  <si>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</si>
  <si>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</si>
  <si>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</si>
  <si>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</si>
  <si>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</si>
  <si>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</si>
  <si>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</si>
  <si>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</si>
  <si>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</si>
  <si>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</si>
  <si>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</si>
  <si>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</si>
  <si>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</si>
  <si>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</si>
  <si>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</si>
  <si>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</si>
  <si>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</si>
  <si>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</si>
  <si>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</si>
  <si>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</si>
  <si>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</si>
  <si>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</si>
  <si>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</si>
  <si>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</si>
  <si>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</si>
  <si>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</si>
  <si>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</si>
  <si>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</si>
  <si>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</si>
  <si>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</si>
  <si>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</si>
  <si>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</si>
  <si>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</si>
  <si>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</si>
  <si>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</si>
  <si>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</si>
  <si>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</si>
  <si>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</si>
  <si>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</si>
  <si>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</si>
  <si>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</si>
  <si>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</si>
  <si>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</si>
  <si>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</si>
  <si>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</si>
  <si>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</si>
  <si>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</si>
  <si>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</si>
  <si>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</si>
  <si>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</si>
  <si>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</si>
  <si>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</si>
  <si>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</si>
  <si>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</si>
  <si>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</si>
  <si>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</si>
  <si>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</si>
  <si>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</si>
  <si>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</si>
  <si>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</si>
  <si>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</si>
  <si>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</si>
  <si>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</si>
  <si>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</si>
  <si>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</si>
  <si>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</si>
  <si>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</si>
  <si>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</si>
  <si>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</si>
  <si>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</si>
  <si>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</si>
  <si>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</si>
  <si>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</si>
  <si>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</si>
  <si>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</si>
  <si>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</si>
  <si>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</si>
  <si>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</si>
  <si>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</si>
  <si>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</si>
  <si>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</si>
  <si>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</si>
  <si>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</si>
  <si>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</si>
  <si>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</si>
  <si>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</si>
  <si>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</si>
  <si>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</si>
  <si>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</si>
  <si>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</si>
  <si>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</si>
  <si>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</si>
  <si>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</si>
  <si>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</si>
  <si>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</si>
  <si>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</si>
  <si>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</si>
  <si>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</si>
  <si>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</si>
  <si>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</si>
  <si>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</si>
  <si>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</si>
  <si>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</si>
  <si>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</si>
  <si>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</si>
  <si>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</si>
  <si>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</si>
  <si>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</si>
  <si>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</si>
  <si>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</si>
  <si>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</si>
  <si>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</si>
  <si>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</si>
  <si>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</si>
  <si>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</si>
  <si>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</si>
  <si>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</si>
  <si>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</si>
  <si>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</si>
  <si>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</si>
  <si>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</si>
  <si>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</si>
  <si>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</si>
  <si>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</si>
  <si>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</si>
  <si>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</si>
  <si>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</si>
  <si>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</si>
  <si>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</si>
  <si>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</si>
  <si>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</si>
  <si>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</si>
  <si>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</si>
  <si>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</si>
  <si>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</si>
  <si>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</si>
  <si>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</si>
  <si>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</si>
  <si>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</si>
  <si>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</si>
  <si>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</si>
  <si>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</si>
  <si>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</si>
  <si>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</si>
  <si>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</si>
  <si>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</si>
  <si>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</si>
  <si>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</si>
  <si>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</si>
  <si>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</si>
  <si>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</si>
  <si>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</si>
  <si>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</si>
  <si>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</si>
  <si>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</si>
  <si>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</si>
  <si>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</si>
  <si>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</si>
  <si>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</si>
  <si>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</si>
  <si>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</si>
  <si>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</si>
  <si>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</si>
  <si>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</si>
  <si>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</si>
  <si>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</si>
  <si>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</si>
  <si>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</si>
  <si>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</si>
  <si>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</si>
  <si>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</si>
  <si>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</si>
  <si>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</si>
  <si>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</si>
  <si>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</si>
  <si>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</si>
  <si>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</si>
  <si>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</si>
  <si>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</si>
  <si>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</si>
  <si>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</si>
  <si>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</si>
  <si>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</si>
  <si>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</si>
  <si>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</si>
  <si>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</si>
  <si>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</si>
  <si>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</si>
  <si>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</si>
  <si>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</si>
  <si>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</si>
  <si>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</si>
  <si>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</si>
  <si>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</si>
  <si>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</si>
  <si>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</si>
  <si>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</si>
  <si>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</si>
  <si>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</si>
  <si>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</si>
  <si>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</si>
  <si>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</si>
  <si>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</si>
  <si>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</si>
  <si>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</si>
  <si>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</si>
  <si>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</si>
  <si>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</si>
  <si>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</si>
  <si>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</si>
  <si>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</si>
  <si>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</si>
  <si>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</si>
  <si>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</si>
  <si>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</si>
  <si>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</si>
  <si>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</si>
  <si>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</si>
  <si>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</si>
  <si>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</si>
  <si>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</si>
  <si>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</si>
  <si>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</si>
  <si>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</si>
  <si>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</si>
  <si>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</si>
  <si>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</si>
  <si>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</si>
  <si>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</si>
  <si>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</si>
  <si>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</si>
  <si>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</si>
  <si>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</si>
  <si>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</si>
  <si>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</si>
  <si>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</si>
  <si>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</si>
  <si>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</si>
  <si>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</si>
  <si>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</si>
  <si>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</si>
  <si>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</si>
  <si>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</si>
  <si>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</si>
  <si>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</si>
  <si>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</si>
  <si>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</si>
  <si>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</si>
  <si>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</si>
  <si>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</si>
  <si>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</si>
  <si>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</si>
  <si>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</si>
  <si>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</si>
  <si>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</si>
  <si>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</si>
  <si>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</si>
  <si>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</si>
  <si>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</si>
  <si>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</si>
  <si>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</si>
  <si>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</si>
  <si>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</si>
  <si>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</si>
  <si>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</si>
  <si>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</si>
  <si>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</si>
  <si>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</si>
  <si>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</si>
  <si>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</si>
  <si>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</si>
  <si>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</si>
  <si>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</si>
  <si>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</si>
  <si>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</si>
  <si>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</si>
  <si>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</si>
  <si>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</si>
  <si>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</si>
  <si>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</si>
  <si>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</si>
  <si>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</si>
  <si>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</si>
  <si>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</si>
  <si>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</si>
  <si>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</si>
  <si>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</si>
  <si>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</si>
  <si>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</si>
  <si>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</si>
  <si>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</si>
  <si>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</si>
  <si>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</si>
  <si>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</si>
  <si>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</si>
  <si>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</si>
  <si>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</si>
  <si>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</si>
  <si>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</si>
  <si>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</si>
  <si>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</si>
  <si>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</si>
  <si>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</si>
  <si>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</si>
  <si>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</si>
  <si>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</si>
  <si>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</si>
  <si>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</si>
  <si>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</si>
  <si>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</si>
  <si>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</si>
  <si>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</si>
  <si>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</si>
  <si>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</si>
  <si>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</si>
  <si>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</si>
  <si>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</si>
  <si>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</si>
  <si>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</si>
  <si>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</si>
  <si>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</si>
  <si>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</si>
  <si>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</si>
  <si>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</si>
  <si>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</si>
  <si>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</si>
  <si>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</si>
  <si>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</si>
  <si>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</si>
  <si>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</si>
  <si>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</si>
  <si>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</si>
  <si>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</si>
  <si>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</si>
  <si>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</si>
  <si>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</si>
  <si>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</si>
  <si>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</si>
  <si>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</si>
  <si>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</si>
  <si>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</si>
  <si>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</si>
  <si>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</si>
  <si>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</si>
  <si>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</si>
  <si>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</si>
  <si>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</si>
  <si>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</si>
  <si>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</si>
  <si>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</si>
  <si>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</si>
  <si>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</si>
  <si>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</si>
  <si>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</si>
  <si>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</si>
  <si>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</si>
  <si>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</si>
  <si>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</si>
  <si>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</si>
  <si>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</si>
  <si>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</si>
  <si>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</si>
  <si>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</si>
  <si>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</si>
  <si>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</si>
  <si>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</si>
  <si>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</si>
  <si>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</si>
  <si>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</si>
  <si>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</si>
  <si>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</si>
  <si>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</si>
  <si>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</si>
  <si>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</si>
  <si>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</si>
  <si>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</si>
  <si>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</si>
  <si>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</si>
  <si>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</si>
  <si>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</si>
  <si>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</si>
  <si>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</si>
  <si>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</si>
  <si>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</si>
  <si>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</si>
  <si>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</si>
  <si>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</si>
  <si>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</si>
  <si>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</si>
  <si>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</si>
  <si>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</si>
  <si>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</si>
  <si>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</si>
  <si>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</si>
  <si>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</si>
  <si>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</si>
  <si>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</si>
  <si>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</si>
  <si>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</si>
  <si>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</si>
  <si>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</si>
  <si>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</si>
  <si>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</si>
  <si>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</si>
  <si>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</si>
  <si>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</si>
  <si>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</si>
  <si>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</si>
  <si>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</si>
  <si>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</si>
  <si>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</si>
  <si>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</si>
  <si>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</si>
  <si>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</si>
  <si>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</si>
  <si>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</si>
  <si>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</si>
  <si>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</si>
  <si>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</si>
  <si>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</si>
  <si>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</si>
  <si>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</si>
  <si>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</si>
  <si>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</si>
  <si>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</si>
  <si>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</si>
  <si>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</si>
  <si>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</si>
  <si>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</si>
  <si>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</si>
  <si>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</si>
  <si>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</si>
  <si>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</si>
  <si>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</si>
  <si>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</si>
  <si>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</si>
  <si>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</si>
  <si>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</si>
  <si>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</si>
  <si>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</si>
  <si>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</si>
  <si>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</si>
  <si>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</si>
  <si>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</si>
  <si>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</si>
  <si>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</si>
  <si>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</si>
  <si>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</si>
  <si>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</si>
  <si>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</si>
  <si>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</si>
  <si>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</si>
  <si>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</si>
  <si>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</si>
  <si>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</si>
  <si>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</si>
  <si>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</si>
  <si>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</si>
  <si>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</si>
  <si>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</si>
  <si>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</si>
  <si>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</si>
  <si>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</si>
  <si>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</si>
  <si>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</si>
  <si>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</si>
  <si>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</si>
  <si>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</si>
  <si>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</si>
  <si>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</si>
  <si>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</si>
  <si>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</si>
  <si>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</si>
  <si>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</si>
  <si>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</si>
  <si>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</si>
  <si>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</si>
  <si>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</si>
  <si>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</si>
  <si>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</si>
  <si>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</si>
  <si>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</si>
  <si>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</si>
  <si>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</si>
  <si>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</si>
  <si>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</si>
  <si>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</si>
  <si>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</si>
  <si>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</si>
  <si>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</si>
  <si>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</si>
  <si>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</si>
  <si>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</si>
  <si>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</si>
  <si>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</si>
  <si>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</si>
  <si>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</si>
  <si>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</si>
  <si>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</si>
  <si>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</si>
  <si>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</si>
  <si>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</si>
  <si>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</si>
  <si>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</si>
  <si>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</si>
  <si>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</si>
  <si>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</si>
  <si>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</si>
  <si>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</si>
  <si>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</si>
  <si>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</si>
  <si>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</si>
  <si>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</si>
  <si>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</si>
  <si>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</si>
  <si>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</si>
  <si>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</si>
  <si>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</si>
  <si>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</si>
  <si>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</si>
  <si>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</si>
  <si>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</si>
  <si>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</si>
  <si>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</si>
  <si>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</si>
  <si>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</si>
  <si>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</si>
  <si>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</si>
  <si>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</si>
  <si>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</si>
  <si>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</si>
  <si>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</si>
  <si>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</si>
  <si>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</si>
  <si>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</si>
  <si>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</si>
  <si>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</si>
  <si>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</si>
  <si>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</si>
  <si>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</si>
  <si>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</si>
  <si>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</si>
  <si>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</si>
  <si>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</si>
  <si>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</si>
  <si>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</si>
  <si>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</si>
  <si>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</si>
  <si>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</si>
  <si>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</si>
  <si>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</si>
  <si>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</si>
  <si>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</si>
  <si>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</si>
  <si>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</si>
  <si>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</si>
  <si>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</si>
  <si>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</si>
  <si>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</si>
  <si>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</si>
  <si>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</si>
  <si>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</si>
  <si>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</si>
  <si>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</si>
  <si>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</si>
  <si>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</si>
  <si>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</si>
  <si>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</si>
  <si>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</si>
  <si>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</si>
  <si>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</si>
  <si>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</si>
  <si>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</si>
  <si>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</si>
  <si>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</si>
  <si>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</si>
  <si>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</si>
  <si>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</si>
  <si>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</si>
  <si>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</si>
  <si>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</si>
  <si>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</si>
  <si>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</si>
  <si>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</si>
  <si>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</si>
  <si>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</si>
  <si>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</si>
  <si>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</si>
  <si>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</si>
  <si>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</si>
  <si>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</si>
  <si>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</si>
  <si>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</si>
  <si>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</si>
  <si>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</si>
  <si>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</si>
  <si>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</si>
  <si>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</si>
  <si>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</si>
  <si>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</si>
  <si>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</si>
  <si>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</si>
  <si>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</si>
  <si>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</si>
  <si>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</si>
  <si>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</si>
  <si>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</si>
  <si>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</si>
  <si>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</si>
  <si>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</si>
  <si>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</si>
  <si>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</si>
  <si>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</si>
  <si>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</si>
  <si>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</si>
  <si>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</si>
  <si>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</si>
  <si>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</si>
  <si>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</si>
  <si>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</si>
  <si>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</si>
  <si>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</si>
  <si>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</si>
  <si>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</si>
  <si>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</si>
  <si>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</si>
  <si>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</si>
  <si>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</si>
  <si>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</si>
  <si>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</si>
  <si>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</si>
  <si>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</si>
  <si>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</si>
  <si>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</si>
  <si>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</si>
  <si>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</si>
  <si>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</si>
  <si>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</si>
  <si>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</si>
  <si>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</si>
  <si>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</si>
  <si>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</si>
  <si>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</si>
  <si>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</si>
  <si>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</si>
  <si>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</si>
  <si>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</si>
  <si>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</si>
  <si>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</si>
  <si>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</si>
  <si>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</si>
  <si>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</si>
  <si>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</si>
  <si>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</si>
  <si>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</si>
  <si>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</si>
  <si>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</si>
  <si>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</si>
  <si>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</si>
  <si>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</si>
  <si>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</si>
  <si>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</si>
  <si>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</si>
  <si>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</si>
  <si>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</si>
  <si>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</si>
  <si>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</si>
  <si>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</si>
  <si>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</si>
  <si>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</si>
  <si>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</si>
  <si>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</si>
  <si>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</si>
  <si>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</si>
  <si>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</si>
  <si>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</si>
  <si>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</si>
  <si>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</si>
  <si>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</si>
  <si>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</si>
  <si>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</si>
  <si>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</si>
  <si>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</si>
  <si>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</si>
  <si>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</si>
  <si>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</si>
  <si>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</si>
  <si>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</si>
  <si>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</si>
  <si>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</si>
  <si>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</si>
  <si>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</si>
  <si>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</si>
  <si>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</si>
  <si>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</si>
  <si>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</si>
  <si>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</si>
  <si>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</si>
  <si>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</si>
  <si>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</si>
  <si>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</si>
  <si>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</si>
  <si>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</si>
  <si>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</si>
  <si>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</si>
  <si>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</si>
  <si>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</si>
  <si>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</si>
  <si>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</si>
  <si>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</si>
  <si>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</si>
  <si>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</si>
  <si>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</si>
  <si>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</si>
  <si>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</si>
  <si>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</si>
  <si>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</si>
  <si>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</si>
  <si>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</si>
  <si>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</si>
  <si>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</si>
  <si>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</si>
  <si>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</si>
  <si>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</si>
  <si>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</si>
  <si>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</si>
  <si>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</si>
  <si>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</si>
  <si>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</si>
  <si>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</si>
  <si>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</si>
  <si>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</si>
  <si>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</si>
  <si>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</si>
  <si>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</si>
  <si>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</si>
  <si>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</si>
  <si>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</si>
  <si>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</si>
  <si>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</si>
  <si>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</si>
  <si>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</si>
  <si>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</si>
  <si>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</si>
  <si>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</si>
  <si>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</si>
  <si>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</si>
  <si>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</si>
  <si>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</si>
  <si>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</si>
  <si>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</si>
  <si>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</si>
  <si>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</si>
  <si>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</si>
  <si>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</si>
  <si>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</si>
  <si>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</si>
  <si>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</si>
  <si>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</si>
  <si>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</si>
  <si>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</si>
  <si>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</si>
  <si>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</si>
  <si>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</si>
  <si>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</si>
  <si>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</si>
  <si>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</si>
  <si>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</si>
  <si>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</si>
  <si>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</si>
  <si>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</si>
  <si>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</si>
  <si>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</si>
  <si>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</si>
  <si>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</si>
  <si>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</si>
  <si>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</si>
  <si>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</si>
  <si>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</si>
  <si>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</si>
  <si>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</si>
  <si>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</si>
  <si>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</si>
  <si>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</si>
  <si>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</si>
  <si>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</si>
  <si>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</si>
  <si>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</si>
  <si>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</si>
  <si>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</si>
  <si>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</si>
  <si>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</si>
  <si>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</si>
  <si>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</si>
  <si>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</si>
  <si>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</si>
  <si>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</si>
  <si>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</si>
  <si>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</si>
  <si>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</si>
  <si>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</si>
  <si>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</si>
  <si>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</si>
  <si>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</si>
  <si>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</si>
  <si>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</si>
  <si>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</si>
  <si>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</si>
  <si>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</si>
  <si>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</si>
  <si>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</si>
  <si>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</si>
  <si>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</si>
  <si>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</si>
  <si>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</si>
  <si>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</si>
  <si>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</si>
  <si>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</si>
  <si>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</si>
  <si>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</si>
  <si>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</si>
  <si>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</si>
  <si>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</si>
  <si>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</si>
  <si>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</si>
  <si>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</si>
  <si>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</si>
  <si>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</si>
  <si>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</si>
  <si>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</si>
  <si>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</si>
  <si>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</si>
  <si>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</si>
  <si>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</si>
  <si>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</si>
  <si>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</si>
  <si>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</si>
  <si>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</si>
  <si>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</si>
  <si>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</si>
  <si>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</si>
  <si>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</si>
  <si>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</si>
  <si>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</si>
  <si>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</si>
  <si>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</si>
  <si>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</si>
  <si>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</si>
  <si>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</si>
  <si>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</si>
  <si>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</si>
  <si>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</si>
  <si>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</si>
  <si>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</si>
  <si>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</si>
  <si>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</si>
  <si>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</si>
  <si>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</si>
  <si>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</si>
  <si>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</si>
  <si>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</si>
  <si>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</si>
  <si>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</si>
  <si>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</si>
  <si>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</si>
  <si>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</si>
  <si>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</si>
  <si>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</si>
  <si>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</si>
  <si>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</si>
  <si>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</si>
  <si>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</si>
  <si>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</si>
  <si>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</si>
  <si>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</si>
  <si>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</si>
  <si>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</si>
  <si>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</si>
  <si>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</si>
  <si>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</si>
  <si>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</si>
  <si>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</si>
  <si>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</si>
  <si>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</si>
  <si>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</si>
  <si>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</si>
  <si>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</si>
  <si>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</si>
  <si>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</si>
  <si>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</si>
  <si>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</si>
  <si>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</si>
  <si>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</si>
  <si>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</si>
  <si>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</si>
  <si>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</si>
  <si>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</si>
  <si>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</si>
  <si>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</si>
  <si>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</si>
  <si>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</si>
  <si>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</si>
  <si>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</si>
  <si>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</si>
  <si>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</si>
  <si>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</si>
  <si>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</si>
  <si>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</si>
  <si>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</si>
  <si>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</si>
  <si>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</si>
  <si>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</si>
  <si>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</si>
  <si>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</si>
  <si>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</si>
  <si>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</si>
  <si>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</si>
  <si>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</si>
  <si>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</si>
  <si>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</si>
  <si>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</si>
  <si>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</si>
  <si>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</si>
  <si>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</si>
  <si>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</si>
  <si>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</si>
  <si>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</si>
  <si>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</si>
  <si>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</si>
  <si>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</si>
  <si>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</si>
  <si>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</si>
  <si>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</si>
  <si>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</si>
  <si>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</si>
  <si>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</si>
  <si>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</si>
  <si>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</si>
  <si>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</si>
  <si>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</si>
  <si>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</si>
  <si>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</si>
  <si>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</si>
  <si>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</si>
  <si>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</si>
  <si>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</si>
  <si>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</si>
  <si>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</si>
  <si>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</si>
  <si>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</si>
  <si>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</si>
  <si>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</si>
  <si>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</si>
  <si>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</si>
  <si>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</si>
  <si>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</si>
  <si>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</si>
  <si>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</si>
  <si>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</si>
  <si>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</si>
  <si>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</si>
  <si>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</si>
  <si>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</si>
  <si>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</si>
  <si>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</si>
  <si>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</si>
  <si>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</si>
  <si>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</si>
  <si>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</si>
  <si>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</si>
  <si>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</si>
  <si>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</si>
  <si>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</si>
  <si>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</si>
  <si>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</si>
  <si>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</si>
  <si>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</si>
  <si>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</si>
  <si>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</si>
  <si>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</si>
  <si>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</si>
  <si>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</si>
  <si>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</si>
  <si>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</si>
  <si>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</si>
  <si>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</si>
  <si>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</si>
  <si>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</si>
  <si>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</si>
  <si>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</si>
  <si>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</si>
  <si>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</si>
  <si>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</si>
  <si>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</si>
  <si>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</si>
  <si>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</si>
  <si>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</si>
  <si>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</si>
  <si>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</si>
  <si>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</si>
  <si>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</si>
  <si>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</si>
  <si>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</si>
  <si>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</si>
  <si>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</si>
  <si>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</si>
  <si>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</si>
  <si>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</si>
  <si>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</si>
  <si>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</si>
  <si>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</si>
  <si>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</si>
  <si>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</si>
  <si>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</si>
  <si>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</si>
  <si>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</si>
  <si>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</si>
  <si>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</si>
  <si>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</si>
  <si>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</si>
  <si>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</si>
  <si>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</si>
  <si>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</si>
  <si>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</si>
  <si>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</si>
  <si>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</si>
  <si>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</si>
  <si>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</si>
  <si>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</si>
  <si>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</si>
  <si>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</si>
  <si>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</si>
  <si>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</si>
  <si>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</si>
  <si>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</si>
  <si>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</si>
  <si>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</si>
  <si>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</si>
  <si>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</si>
  <si>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</si>
  <si>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</si>
  <si>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</si>
  <si>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</si>
  <si>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</si>
  <si>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</si>
  <si>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</si>
  <si>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</si>
  <si>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</si>
  <si>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</si>
  <si>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</si>
  <si>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</si>
  <si>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</si>
  <si>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</si>
  <si>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</si>
  <si>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</si>
  <si>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</si>
  <si>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</si>
  <si>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</si>
  <si>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</si>
  <si>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</si>
  <si>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</si>
  <si>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</si>
  <si>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</si>
  <si>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</si>
  <si>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</si>
  <si>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</si>
  <si>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</si>
  <si>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</si>
  <si>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</si>
  <si>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</si>
  <si>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</si>
  <si>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</si>
  <si>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</si>
  <si>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</si>
  <si>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</si>
  <si>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</si>
  <si>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</si>
  <si>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</si>
  <si>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</si>
  <si>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</si>
  <si>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</si>
  <si>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</si>
  <si>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</si>
  <si>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</si>
  <si>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</si>
  <si>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</si>
  <si>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</si>
  <si>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</si>
  <si>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</si>
  <si>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</si>
  <si>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</si>
  <si>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</si>
  <si>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</si>
  <si>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</si>
  <si>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</si>
  <si>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</si>
  <si>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</si>
  <si>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</si>
  <si>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</si>
  <si>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</si>
  <si>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</si>
  <si>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</si>
  <si>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</si>
  <si>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</si>
  <si>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</si>
  <si>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</si>
  <si>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</si>
  <si>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</si>
  <si>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</si>
  <si>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</si>
  <si>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</si>
  <si>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</si>
  <si>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</si>
  <si>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</si>
  <si>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</si>
  <si>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</si>
  <si>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</si>
  <si>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</si>
  <si>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</si>
  <si>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</si>
  <si>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</si>
  <si>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</si>
  <si>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</si>
  <si>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</si>
  <si>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</si>
  <si>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</si>
  <si>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</si>
  <si>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</si>
  <si>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</si>
  <si>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</si>
  <si>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</si>
  <si>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</si>
  <si>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</si>
  <si>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</si>
  <si>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</si>
  <si>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</si>
  <si>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</si>
  <si>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</si>
  <si>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</si>
  <si>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</si>
  <si>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</si>
  <si>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</si>
  <si>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</si>
  <si>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</si>
  <si>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</si>
  <si>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</si>
  <si>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</si>
  <si>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</si>
  <si>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</si>
  <si>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</si>
  <si>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</si>
  <si>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</si>
  <si>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</si>
  <si>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</si>
  <si>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</si>
  <si>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</si>
  <si>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</si>
  <si>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</si>
  <si>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</si>
  <si>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</si>
  <si>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</si>
  <si>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</si>
  <si>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</si>
  <si>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</si>
  <si>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</si>
  <si>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</si>
  <si>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</si>
  <si>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</si>
  <si>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</si>
  <si>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</si>
  <si>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</si>
  <si>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</si>
  <si>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</si>
  <si>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</si>
  <si>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</si>
  <si>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</si>
  <si>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</si>
  <si>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</si>
  <si>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</si>
  <si>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</si>
  <si>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</si>
  <si>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</si>
  <si>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</si>
  <si>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</si>
  <si>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</si>
  <si>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</si>
  <si>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</si>
  <si>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</si>
  <si>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</si>
  <si>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</si>
  <si>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</si>
  <si>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</si>
  <si>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</si>
  <si>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</si>
  <si>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</si>
  <si>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</si>
  <si>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</si>
  <si>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</si>
  <si>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</si>
  <si>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</si>
  <si>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</si>
  <si>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</si>
  <si>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</si>
  <si>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</si>
  <si>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</si>
  <si>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</si>
  <si>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</si>
  <si>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</si>
  <si>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</si>
  <si>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</si>
  <si>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</si>
  <si>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</si>
  <si>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</si>
  <si>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</si>
  <si>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</si>
  <si>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</si>
  <si>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</si>
  <si>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</si>
  <si>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</si>
  <si>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</si>
  <si>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</si>
  <si>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</si>
  <si>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</si>
  <si>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</si>
  <si>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</si>
  <si>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</si>
  <si>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</si>
  <si>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</si>
  <si>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</si>
  <si>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</si>
  <si>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</si>
  <si>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</si>
  <si>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</si>
  <si>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</si>
  <si>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</si>
  <si>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</si>
  <si>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</si>
  <si>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</si>
  <si>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</si>
  <si>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</si>
  <si>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</si>
  <si>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</si>
  <si>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</si>
  <si>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</si>
  <si>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</si>
  <si>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</si>
  <si>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</si>
  <si>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</si>
  <si>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</si>
  <si>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</si>
  <si>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</si>
  <si>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</si>
  <si>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</si>
  <si>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</si>
  <si>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</si>
  <si>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</si>
  <si>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</si>
  <si>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</si>
  <si>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</si>
  <si>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</si>
  <si>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</si>
  <si>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</si>
  <si>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</si>
  <si>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</si>
  <si>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</si>
  <si>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IKKA-KY</t>
  </si>
  <si>
    <t>電子下游-掃描器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</si>
  <si>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</si>
  <si>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</si>
  <si>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</si>
  <si>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</si>
  <si>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</si>
  <si>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</si>
  <si>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</si>
  <si>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</si>
  <si>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</si>
  <si>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</si>
  <si>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</si>
  <si>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</si>
  <si>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</si>
  <si>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</si>
  <si>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</si>
  <si>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</si>
  <si>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</si>
  <si>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</si>
  <si>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</si>
  <si>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</si>
  <si>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</si>
  <si>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</si>
  <si>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</si>
  <si>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</si>
  <si>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</si>
  <si>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</si>
  <si>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</si>
  <si>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</si>
  <si>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</si>
  <si>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</si>
  <si>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</si>
  <si>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</si>
  <si>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</si>
  <si>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</si>
  <si>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</si>
  <si>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</si>
  <si>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</si>
  <si>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</si>
  <si>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</si>
  <si>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</si>
  <si>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</si>
  <si>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</si>
  <si>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</si>
  <si>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</si>
  <si>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</si>
  <si>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</si>
  <si>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</si>
  <si>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</si>
  <si>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</si>
  <si>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</si>
  <si>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</si>
  <si>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</si>
  <si>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</si>
  <si>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</si>
  <si>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</si>
  <si>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</si>
  <si>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</si>
  <si>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</si>
  <si>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</si>
  <si>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</si>
  <si>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</si>
  <si>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</si>
  <si>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</si>
  <si>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</si>
  <si>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</si>
  <si>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</si>
  <si>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</si>
  <si>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</si>
  <si>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</si>
  <si>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</si>
  <si>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</si>
  <si>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</si>
  <si>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</si>
  <si>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</si>
  <si>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</si>
  <si>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</si>
  <si>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</si>
  <si>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</si>
  <si>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</si>
  <si>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</si>
  <si>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</si>
  <si>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</si>
  <si>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</si>
  <si>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</si>
  <si>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</si>
  <si>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</si>
  <si>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</si>
  <si>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</si>
  <si>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</si>
  <si>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</si>
  <si>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</si>
  <si>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</si>
  <si>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</si>
  <si>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</si>
  <si>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</si>
  <si>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</si>
  <si>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</si>
  <si>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</si>
  <si>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</si>
  <si>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</si>
  <si>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</si>
  <si>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</si>
  <si>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</si>
  <si>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</si>
  <si>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</si>
  <si>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</si>
  <si>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</si>
  <si>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</si>
  <si>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</si>
  <si>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</si>
  <si>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</si>
  <si>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</si>
  <si>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</si>
  <si>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</si>
  <si>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</si>
  <si>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</si>
  <si>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</si>
  <si>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</si>
  <si>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</si>
  <si>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</si>
  <si>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</si>
  <si>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</si>
  <si>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</si>
  <si>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</si>
  <si>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</si>
  <si>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</si>
  <si>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</si>
  <si>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</si>
  <si>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</si>
  <si>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</si>
  <si>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</si>
  <si>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</si>
  <si>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</si>
  <si>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</si>
  <si>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</si>
  <si>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</si>
  <si>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</si>
  <si>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</si>
  <si>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</si>
  <si>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</si>
  <si>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</si>
  <si>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</si>
  <si>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</si>
  <si>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</si>
  <si>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</si>
  <si>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</si>
  <si>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</si>
  <si>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</si>
  <si>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</si>
  <si>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</si>
  <si>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</si>
  <si>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</si>
  <si>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</si>
  <si>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</si>
  <si>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</si>
  <si>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</si>
  <si>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</si>
  <si>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</si>
  <si>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</si>
  <si>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</si>
  <si>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</si>
  <si>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</si>
  <si>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</si>
  <si>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</si>
  <si>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</si>
  <si>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</si>
  <si>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</si>
  <si>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</si>
  <si>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</si>
  <si>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</si>
  <si>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</si>
  <si>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</si>
  <si>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</si>
  <si>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</si>
  <si>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</si>
  <si>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</si>
  <si>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</si>
  <si>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</si>
  <si>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</si>
  <si>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</si>
  <si>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</si>
  <si>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</si>
  <si>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</si>
  <si>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</si>
  <si>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</si>
  <si>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</si>
  <si>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</si>
  <si>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</si>
  <si>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</si>
  <si>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</si>
  <si>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</si>
  <si>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</si>
  <si>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</si>
  <si>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</si>
  <si>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</si>
  <si>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</si>
  <si>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</si>
  <si>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</si>
  <si>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</si>
  <si>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</si>
  <si>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</si>
  <si>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</si>
  <si>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</si>
  <si>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</si>
  <si>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</si>
  <si>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</si>
  <si>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</si>
  <si>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</si>
  <si>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</si>
  <si>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</si>
  <si>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</si>
  <si>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</si>
  <si>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</si>
  <si>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</si>
  <si>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</si>
  <si>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</si>
  <si>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</si>
  <si>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</si>
  <si>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</si>
  <si>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</si>
  <si>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</si>
  <si>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</si>
  <si>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</si>
  <si>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</si>
  <si>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</si>
  <si>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</si>
  <si>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</si>
  <si>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</si>
  <si>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</si>
  <si>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</si>
  <si>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</si>
  <si>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</si>
  <si>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</si>
  <si>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</si>
  <si>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</si>
  <si>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</si>
  <si>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</si>
  <si>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</si>
  <si>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</si>
  <si>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</si>
  <si>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</si>
  <si>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</si>
  <si>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</si>
  <si>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</si>
  <si>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</si>
  <si>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</si>
  <si>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</si>
  <si>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</si>
  <si>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</si>
  <si>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</si>
  <si>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</si>
  <si>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</si>
  <si>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</si>
  <si>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</si>
  <si>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</si>
  <si>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</si>
  <si>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盛達</t>
    <phoneticPr fontId="3" type="noConversion"/>
  </si>
  <si>
    <t>瀚荃</t>
    <phoneticPr fontId="3" type="noConversion"/>
  </si>
  <si>
    <t>聯發</t>
    <phoneticPr fontId="3" type="noConversion"/>
  </si>
  <si>
    <t>葡萄王</t>
    <phoneticPr fontId="3" type="noConversion"/>
  </si>
  <si>
    <t>士電</t>
    <phoneticPr fontId="3" type="noConversion"/>
  </si>
  <si>
    <t>杏昌</t>
    <phoneticPr fontId="3" type="noConversion"/>
  </si>
  <si>
    <t>晟德</t>
    <phoneticPr fontId="3" type="noConversion"/>
  </si>
  <si>
    <t>光明</t>
    <phoneticPr fontId="3" type="noConversion"/>
  </si>
  <si>
    <t>牧東</t>
    <phoneticPr fontId="3" type="noConversion"/>
  </si>
  <si>
    <t>智崴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</si>
  <si>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</si>
  <si>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</si>
  <si>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</si>
  <si>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</si>
  <si>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</si>
  <si>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</si>
  <si>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</si>
  <si>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</si>
  <si>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</si>
  <si>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</si>
  <si>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</si>
  <si>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</si>
  <si>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</si>
  <si>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</si>
  <si>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</si>
  <si>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</si>
  <si>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</si>
  <si>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</si>
  <si>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電子中游-網通</t>
    <phoneticPr fontId="3" type="noConversion"/>
  </si>
  <si>
    <t>傳產-百貨</t>
    <phoneticPr fontId="3" type="noConversion"/>
  </si>
  <si>
    <t>傳產-航運</t>
    <phoneticPr fontId="3" type="noConversion"/>
  </si>
  <si>
    <t>味全</t>
    <phoneticPr fontId="3" type="noConversion"/>
  </si>
  <si>
    <t>大洋</t>
    <phoneticPr fontId="3" type="noConversion"/>
  </si>
  <si>
    <t>新纖</t>
    <phoneticPr fontId="3" type="noConversion"/>
  </si>
  <si>
    <t>福懋</t>
    <phoneticPr fontId="3" type="noConversion"/>
  </si>
  <si>
    <t>中福</t>
    <phoneticPr fontId="3" type="noConversion"/>
  </si>
  <si>
    <t>五鼎</t>
    <phoneticPr fontId="3" type="noConversion"/>
  </si>
  <si>
    <t>台蠟</t>
    <phoneticPr fontId="3" type="noConversion"/>
  </si>
  <si>
    <t>正隆</t>
    <phoneticPr fontId="3" type="noConversion"/>
  </si>
  <si>
    <t>中鴻</t>
    <phoneticPr fontId="3" type="noConversion"/>
  </si>
  <si>
    <t>資通</t>
    <phoneticPr fontId="3" type="noConversion"/>
  </si>
  <si>
    <t>新建</t>
    <phoneticPr fontId="3" type="noConversion"/>
  </si>
  <si>
    <t>綠意</t>
    <phoneticPr fontId="3" type="noConversion"/>
  </si>
  <si>
    <t>昇陽</t>
    <phoneticPr fontId="3" type="noConversion"/>
  </si>
  <si>
    <t>同泰</t>
    <phoneticPr fontId="3" type="noConversion"/>
  </si>
  <si>
    <t>國光生</t>
    <phoneticPr fontId="3" type="noConversion"/>
  </si>
  <si>
    <t>太景*-KY</t>
    <phoneticPr fontId="3" type="noConversion"/>
  </si>
  <si>
    <t>金洲</t>
    <phoneticPr fontId="3" type="noConversion"/>
  </si>
  <si>
    <t>方土霖</t>
    <phoneticPr fontId="3" type="noConversion"/>
  </si>
  <si>
    <t>界霖</t>
    <phoneticPr fontId="3" type="noConversion"/>
  </si>
  <si>
    <t>關貿</t>
    <phoneticPr fontId="3" type="noConversion"/>
  </si>
  <si>
    <t>詮欣</t>
    <phoneticPr fontId="3" type="noConversion"/>
  </si>
  <si>
    <t>上揚</t>
    <phoneticPr fontId="3" type="noConversion"/>
  </si>
  <si>
    <t>立康</t>
    <phoneticPr fontId="3" type="noConversion"/>
  </si>
  <si>
    <t>軒郁</t>
    <phoneticPr fontId="3" type="noConversion"/>
  </si>
  <si>
    <t>志旭</t>
    <phoneticPr fontId="3" type="noConversion"/>
  </si>
  <si>
    <t>杜康-DR</t>
    <phoneticPr fontId="3" type="noConversion"/>
  </si>
  <si>
    <t>宏洲</t>
    <phoneticPr fontId="3" type="noConversion"/>
  </si>
  <si>
    <t>基泰</t>
    <phoneticPr fontId="3" type="noConversion"/>
  </si>
  <si>
    <t>陞達科技</t>
    <phoneticPr fontId="3" type="noConversion"/>
  </si>
  <si>
    <t>凌網</t>
    <phoneticPr fontId="3" type="noConversion"/>
  </si>
  <si>
    <t>志強-KY</t>
    <phoneticPr fontId="3" type="noConversion"/>
  </si>
  <si>
    <t>台苯</t>
    <phoneticPr fontId="3" type="noConversion"/>
  </si>
  <si>
    <t>台南</t>
    <phoneticPr fontId="3" type="noConversion"/>
  </si>
  <si>
    <t>正道</t>
    <phoneticPr fontId="3" type="noConversion"/>
  </si>
  <si>
    <t>華電</t>
    <phoneticPr fontId="3" type="noConversion"/>
  </si>
  <si>
    <t>華新</t>
    <phoneticPr fontId="3" type="noConversion"/>
  </si>
  <si>
    <t>美吾華</t>
    <phoneticPr fontId="3" type="noConversion"/>
  </si>
  <si>
    <t>南光</t>
    <phoneticPr fontId="3" type="noConversion"/>
  </si>
  <si>
    <t>佳大</t>
    <phoneticPr fontId="3" type="noConversion"/>
  </si>
  <si>
    <t>謚源</t>
    <phoneticPr fontId="3" type="noConversion"/>
  </si>
  <si>
    <t>台揚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</si>
  <si>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</si>
  <si>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</si>
  <si>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</si>
  <si>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</si>
  <si>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</si>
  <si>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</si>
  <si>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仲琦</t>
    <phoneticPr fontId="3" type="noConversion"/>
  </si>
  <si>
    <t>隴華</t>
    <phoneticPr fontId="3" type="noConversion"/>
  </si>
  <si>
    <t>互盛電</t>
    <phoneticPr fontId="3" type="noConversion"/>
  </si>
  <si>
    <t>翔耀</t>
    <phoneticPr fontId="3" type="noConversion"/>
  </si>
  <si>
    <t>太空梭</t>
    <phoneticPr fontId="3" type="noConversion"/>
  </si>
  <si>
    <t>億麗</t>
    <phoneticPr fontId="3" type="noConversion"/>
  </si>
  <si>
    <t>中櫃</t>
    <phoneticPr fontId="3" type="noConversion"/>
  </si>
  <si>
    <t>五福</t>
    <phoneticPr fontId="3" type="noConversion"/>
  </si>
  <si>
    <t>雲品</t>
    <phoneticPr fontId="3" type="noConversion"/>
  </si>
  <si>
    <t>統領</t>
    <phoneticPr fontId="3" type="noConversion"/>
  </si>
  <si>
    <t>統一超</t>
    <phoneticPr fontId="3" type="noConversion"/>
  </si>
  <si>
    <t>誠品生活</t>
    <phoneticPr fontId="3" type="noConversion"/>
  </si>
  <si>
    <t>聯詠</t>
    <phoneticPr fontId="3" type="noConversion"/>
  </si>
  <si>
    <t>正達</t>
    <phoneticPr fontId="3" type="noConversion"/>
  </si>
  <si>
    <t>全科</t>
    <phoneticPr fontId="3" type="noConversion"/>
  </si>
  <si>
    <t>宜特</t>
    <phoneticPr fontId="3" type="noConversion"/>
  </si>
  <si>
    <t>英濟</t>
    <phoneticPr fontId="3" type="noConversion"/>
  </si>
  <si>
    <t>譁裕</t>
    <phoneticPr fontId="3" type="noConversion"/>
  </si>
  <si>
    <t>由田</t>
    <phoneticPr fontId="3" type="noConversion"/>
  </si>
  <si>
    <t>進泰電子</t>
    <phoneticPr fontId="3" type="noConversion"/>
  </si>
  <si>
    <t>嘉澤</t>
    <phoneticPr fontId="3" type="noConversion"/>
  </si>
  <si>
    <t>曜越</t>
    <phoneticPr fontId="3" type="noConversion"/>
  </si>
  <si>
    <t>明基醫</t>
    <phoneticPr fontId="3" type="noConversion"/>
  </si>
  <si>
    <t>旭富</t>
    <phoneticPr fontId="3" type="noConversion"/>
  </si>
  <si>
    <t>麗豐-KY</t>
    <phoneticPr fontId="3" type="noConversion"/>
  </si>
  <si>
    <t>龍燈-KY</t>
    <phoneticPr fontId="3" type="noConversion"/>
  </si>
  <si>
    <t>中裕</t>
    <phoneticPr fontId="3" type="noConversion"/>
  </si>
  <si>
    <t>飛寶企業</t>
    <phoneticPr fontId="3" type="noConversion"/>
  </si>
  <si>
    <t>元勝</t>
    <phoneticPr fontId="3" type="noConversion"/>
  </si>
  <si>
    <t>耀億</t>
    <phoneticPr fontId="3" type="noConversion"/>
  </si>
  <si>
    <t>永新-KY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</si>
  <si>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</si>
  <si>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</si>
  <si>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</si>
  <si>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</si>
  <si>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凱衛</t>
    <phoneticPr fontId="3" type="noConversion"/>
  </si>
  <si>
    <t>東科-KY</t>
    <phoneticPr fontId="3" type="noConversion"/>
  </si>
  <si>
    <t>邑昇</t>
    <phoneticPr fontId="3" type="noConversion"/>
  </si>
  <si>
    <t>太欣</t>
    <phoneticPr fontId="3" type="noConversion"/>
  </si>
  <si>
    <t>世紀</t>
    <phoneticPr fontId="3" type="noConversion"/>
  </si>
  <si>
    <t>天揚</t>
    <phoneticPr fontId="3" type="noConversion"/>
  </si>
  <si>
    <t>智冠</t>
    <phoneticPr fontId="3" type="noConversion"/>
  </si>
  <si>
    <t>台聯櫃</t>
    <phoneticPr fontId="3" type="noConversion"/>
  </si>
  <si>
    <t>劍湖山</t>
    <phoneticPr fontId="3" type="noConversion"/>
  </si>
  <si>
    <t>全家</t>
    <phoneticPr fontId="3" type="noConversion"/>
  </si>
  <si>
    <t>萬旭</t>
    <phoneticPr fontId="3" type="noConversion"/>
  </si>
  <si>
    <t>安碁</t>
    <phoneticPr fontId="3" type="noConversion"/>
  </si>
  <si>
    <t>橘子</t>
    <phoneticPr fontId="3" type="noConversion"/>
  </si>
  <si>
    <t>萬潤</t>
    <phoneticPr fontId="3" type="noConversion"/>
  </si>
  <si>
    <t>聚鼎</t>
    <phoneticPr fontId="3" type="noConversion"/>
  </si>
  <si>
    <t>天瀚</t>
    <phoneticPr fontId="3" type="noConversion"/>
  </si>
  <si>
    <t>松崗</t>
    <phoneticPr fontId="3" type="noConversion"/>
  </si>
  <si>
    <t>訊芯-KY</t>
    <phoneticPr fontId="3" type="noConversion"/>
  </si>
  <si>
    <t>弘煜科</t>
    <phoneticPr fontId="3" type="noConversion"/>
  </si>
  <si>
    <t>勝品</t>
    <phoneticPr fontId="3" type="noConversion"/>
  </si>
  <si>
    <t>全宇昕</t>
    <phoneticPr fontId="3" type="noConversion"/>
  </si>
  <si>
    <t>昇陽半導體</t>
    <phoneticPr fontId="3" type="noConversion"/>
  </si>
  <si>
    <t>長園科</t>
    <phoneticPr fontId="3" type="noConversion"/>
  </si>
  <si>
    <t>福華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</si>
  <si>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</si>
  <si>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</si>
  <si>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</si>
  <si>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盛弘</t>
    <phoneticPr fontId="3" type="noConversion"/>
  </si>
  <si>
    <t>實威</t>
    <phoneticPr fontId="3" type="noConversion"/>
  </si>
  <si>
    <t>美吉吉-KY</t>
    <phoneticPr fontId="3" type="noConversion"/>
  </si>
  <si>
    <t>美利達</t>
    <phoneticPr fontId="3" type="noConversion"/>
  </si>
  <si>
    <t>新保</t>
    <phoneticPr fontId="3" type="noConversion"/>
  </si>
  <si>
    <t>邁達康</t>
    <phoneticPr fontId="3" type="noConversion"/>
  </si>
  <si>
    <t>20210618收盤價</t>
    <phoneticPr fontId="3" type="noConversion"/>
  </si>
  <si>
    <t>倚強科</t>
  </si>
  <si>
    <t>宏和</t>
    <phoneticPr fontId="3" type="noConversion"/>
  </si>
  <si>
    <t>力鵬</t>
    <phoneticPr fontId="3" type="noConversion"/>
  </si>
  <si>
    <t>台富</t>
    <phoneticPr fontId="3" type="noConversion"/>
  </si>
  <si>
    <t>三洋電</t>
    <phoneticPr fontId="3" type="noConversion"/>
  </si>
  <si>
    <t>喬山</t>
    <phoneticPr fontId="3" type="noConversion"/>
  </si>
  <si>
    <t>厚生</t>
    <phoneticPr fontId="3" type="noConversion"/>
  </si>
  <si>
    <t>宏普</t>
    <phoneticPr fontId="3" type="noConversion"/>
  </si>
  <si>
    <t>健和興</t>
    <phoneticPr fontId="3" type="noConversion"/>
  </si>
  <si>
    <t>泰碩</t>
    <phoneticPr fontId="3" type="noConversion"/>
  </si>
  <si>
    <t>先進光</t>
    <phoneticPr fontId="3" type="noConversion"/>
  </si>
  <si>
    <t>榮昌</t>
    <phoneticPr fontId="3" type="noConversion"/>
  </si>
  <si>
    <t>永信</t>
    <phoneticPr fontId="3" type="noConversion"/>
  </si>
  <si>
    <t>淳紳</t>
    <phoneticPr fontId="3" type="noConversion"/>
  </si>
  <si>
    <t>旭然</t>
    <phoneticPr fontId="3" type="noConversion"/>
  </si>
  <si>
    <t>聯德控股-KY</t>
    <phoneticPr fontId="3" type="noConversion"/>
  </si>
  <si>
    <t>中菲行</t>
    <phoneticPr fontId="3" type="noConversion"/>
  </si>
  <si>
    <t>啟發電</t>
    <phoneticPr fontId="3" type="noConversion"/>
  </si>
  <si>
    <t>台微醫</t>
    <phoneticPr fontId="3" type="noConversion"/>
  </si>
  <si>
    <t>菱光</t>
    <phoneticPr fontId="3" type="noConversion"/>
  </si>
  <si>
    <t>神州-DR</t>
    <phoneticPr fontId="3" type="noConversion"/>
  </si>
  <si>
    <t>全國</t>
    <phoneticPr fontId="3" type="noConversion"/>
  </si>
  <si>
    <t>傳產-觀光</t>
    <phoneticPr fontId="3" type="noConversion"/>
  </si>
  <si>
    <t>傳產-電機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</si>
  <si>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</si>
  <si>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</si>
  <si>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</si>
  <si>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</si>
  <si>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</si>
  <si>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</si>
  <si>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</si>
  <si>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</si>
  <si>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</si>
  <si>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</si>
  <si>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</si>
  <si>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</si>
  <si>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金融-證券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</si>
  <si>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</si>
  <si>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</si>
  <si>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</si>
  <si>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</si>
  <si>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電子上游-IC-製造</t>
    <phoneticPr fontId="3" type="noConversion"/>
  </si>
  <si>
    <t>大成</t>
    <phoneticPr fontId="3" type="noConversion"/>
  </si>
  <si>
    <t>宏遠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</si>
  <si>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</si>
  <si>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</si>
  <si>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</si>
  <si>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燁興</t>
    <phoneticPr fontId="3" type="noConversion"/>
  </si>
  <si>
    <t>盛餘</t>
    <phoneticPr fontId="3" type="noConversion"/>
  </si>
  <si>
    <t>風青</t>
    <phoneticPr fontId="3" type="noConversion"/>
  </si>
  <si>
    <t>茂矽</t>
    <phoneticPr fontId="3" type="noConversion"/>
  </si>
  <si>
    <t>廷鑫</t>
    <phoneticPr fontId="3" type="noConversion"/>
  </si>
  <si>
    <t>全漢</t>
    <phoneticPr fontId="3" type="noConversion"/>
  </si>
  <si>
    <t>亞光</t>
    <phoneticPr fontId="3" type="noConversion"/>
  </si>
  <si>
    <t>弘塑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</si>
  <si>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</si>
  <si>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</si>
  <si>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</si>
  <si>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先益</t>
    <phoneticPr fontId="3" type="noConversion"/>
  </si>
  <si>
    <t>光耀</t>
    <phoneticPr fontId="3" type="noConversion"/>
  </si>
  <si>
    <t>大洋-KY</t>
    <phoneticPr fontId="3" type="noConversion"/>
  </si>
  <si>
    <t>松上</t>
    <phoneticPr fontId="3" type="noConversion"/>
  </si>
  <si>
    <t>捷波</t>
    <phoneticPr fontId="3" type="noConversion"/>
  </si>
  <si>
    <t>淇譽電</t>
    <phoneticPr fontId="3" type="noConversion"/>
  </si>
  <si>
    <t>百徽</t>
    <phoneticPr fontId="3" type="noConversion"/>
  </si>
  <si>
    <t>泰詠</t>
    <phoneticPr fontId="3" type="noConversion"/>
  </si>
  <si>
    <t>聚和</t>
    <phoneticPr fontId="3" type="noConversion"/>
  </si>
  <si>
    <t>基士德-KY</t>
    <phoneticPr fontId="3" type="noConversion"/>
  </si>
  <si>
    <t>長華*</t>
    <phoneticPr fontId="3" type="noConversion"/>
  </si>
  <si>
    <t>能率網通</t>
    <phoneticPr fontId="3" type="noConversion"/>
  </si>
  <si>
    <t>生展</t>
    <phoneticPr fontId="3" type="noConversion"/>
  </si>
  <si>
    <t>鼎炫-KY</t>
    <phoneticPr fontId="3" type="noConversion"/>
  </si>
  <si>
    <t>時報</t>
    <phoneticPr fontId="3" type="noConversion"/>
  </si>
  <si>
    <t>新紡</t>
    <phoneticPr fontId="3" type="noConversion"/>
  </si>
  <si>
    <t>利華</t>
    <phoneticPr fontId="3" type="noConversion"/>
  </si>
  <si>
    <t>立益</t>
    <phoneticPr fontId="3" type="noConversion"/>
  </si>
  <si>
    <t>偉全</t>
    <phoneticPr fontId="3" type="noConversion"/>
  </si>
  <si>
    <t>勤美</t>
    <phoneticPr fontId="3" type="noConversion"/>
  </si>
  <si>
    <t>正峰</t>
    <phoneticPr fontId="3" type="noConversion"/>
  </si>
  <si>
    <t>易威</t>
    <phoneticPr fontId="3" type="noConversion"/>
  </si>
  <si>
    <t>台玻</t>
    <phoneticPr fontId="3" type="noConversion"/>
  </si>
  <si>
    <t>鴻海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</si>
  <si>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</si>
  <si>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</si>
  <si>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</si>
  <si>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</si>
  <si>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廣達</t>
    <phoneticPr fontId="3" type="noConversion"/>
  </si>
  <si>
    <t>新巨</t>
    <phoneticPr fontId="3" type="noConversion"/>
  </si>
  <si>
    <t>美律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</si>
  <si>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</si>
  <si>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</si>
  <si>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</si>
  <si>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</si>
  <si>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皇翔</t>
    <phoneticPr fontId="3" type="noConversion"/>
  </si>
  <si>
    <t>根基</t>
    <phoneticPr fontId="3" type="noConversion"/>
  </si>
  <si>
    <t>陽明</t>
    <phoneticPr fontId="3" type="noConversion"/>
  </si>
  <si>
    <t>華航</t>
    <phoneticPr fontId="3" type="noConversion"/>
  </si>
  <si>
    <t>大車隊</t>
    <phoneticPr fontId="3" type="noConversion"/>
  </si>
  <si>
    <t>華園</t>
    <phoneticPr fontId="3" type="noConversion"/>
  </si>
  <si>
    <t>六福</t>
    <phoneticPr fontId="3" type="noConversion"/>
  </si>
  <si>
    <t>新產</t>
    <phoneticPr fontId="3" type="noConversion"/>
  </si>
  <si>
    <t>國泰金</t>
    <phoneticPr fontId="3" type="noConversion"/>
  </si>
  <si>
    <t>兆豐金</t>
    <phoneticPr fontId="3" type="noConversion"/>
  </si>
  <si>
    <t>東凌-KY</t>
    <phoneticPr fontId="3" type="noConversion"/>
  </si>
  <si>
    <t>集雅社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</si>
  <si>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</si>
  <si>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</si>
  <si>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</si>
  <si>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偉訓</t>
    <phoneticPr fontId="3" type="noConversion"/>
  </si>
  <si>
    <t>大綜</t>
    <phoneticPr fontId="3" type="noConversion"/>
  </si>
  <si>
    <t>鑫創</t>
    <phoneticPr fontId="3" type="noConversion"/>
  </si>
  <si>
    <t>新日興</t>
    <phoneticPr fontId="3" type="noConversion"/>
  </si>
  <si>
    <t>明泰</t>
    <phoneticPr fontId="3" type="noConversion"/>
  </si>
  <si>
    <t>皇龍</t>
    <phoneticPr fontId="3" type="noConversion"/>
  </si>
  <si>
    <t>西柏</t>
    <phoneticPr fontId="3" type="noConversion"/>
  </si>
  <si>
    <t>兆利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</si>
  <si>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</si>
  <si>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</si>
  <si>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</si>
  <si>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</si>
  <si>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磐儀</t>
    <phoneticPr fontId="3" type="noConversion"/>
  </si>
  <si>
    <t>宏致</t>
    <phoneticPr fontId="3" type="noConversion"/>
  </si>
  <si>
    <t>富晶通</t>
    <phoneticPr fontId="3" type="noConversion"/>
  </si>
  <si>
    <t>懷特</t>
    <phoneticPr fontId="3" type="noConversion"/>
  </si>
  <si>
    <t>佐登-KY</t>
    <phoneticPr fontId="3" type="noConversion"/>
  </si>
  <si>
    <t>杏國</t>
    <phoneticPr fontId="3" type="noConversion"/>
  </si>
  <si>
    <t>永彰</t>
    <phoneticPr fontId="3" type="noConversion"/>
  </si>
  <si>
    <t>皇將</t>
    <phoneticPr fontId="3" type="noConversion"/>
  </si>
  <si>
    <t>雙鍵</t>
    <phoneticPr fontId="3" type="noConversion"/>
  </si>
  <si>
    <t>VHQ-KY</t>
    <phoneticPr fontId="3" type="noConversion"/>
  </si>
  <si>
    <t>立凱-KY</t>
    <phoneticPr fontId="3" type="noConversion"/>
  </si>
  <si>
    <t>乙盛-KY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</si>
  <si>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</si>
  <si>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</si>
  <si>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</si>
  <si>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凱鈺</t>
    <phoneticPr fontId="3" type="noConversion"/>
  </si>
  <si>
    <t>隆大</t>
    <phoneticPr fontId="3" type="noConversion"/>
  </si>
  <si>
    <t>鳳凰</t>
    <phoneticPr fontId="3" type="noConversion"/>
  </si>
  <si>
    <t>德記</t>
    <phoneticPr fontId="3" type="noConversion"/>
  </si>
  <si>
    <t>台南-KY</t>
    <phoneticPr fontId="3" type="noConversion"/>
  </si>
  <si>
    <t>群益證</t>
    <phoneticPr fontId="3" type="noConversion"/>
  </si>
  <si>
    <t>久威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</si>
  <si>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</si>
  <si>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</si>
  <si>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</si>
  <si>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聯茂</t>
    <phoneticPr fontId="3" type="noConversion"/>
  </si>
  <si>
    <t>沛波</t>
    <phoneticPr fontId="3" type="noConversion"/>
  </si>
  <si>
    <t>久元</t>
    <phoneticPr fontId="3" type="noConversion"/>
  </si>
  <si>
    <t>捷敏-KY</t>
    <phoneticPr fontId="3" type="noConversion"/>
  </si>
  <si>
    <t>明達醫</t>
    <phoneticPr fontId="3" type="noConversion"/>
  </si>
  <si>
    <t>特昇-KY</t>
    <phoneticPr fontId="3" type="noConversion"/>
  </si>
  <si>
    <t>台生材</t>
    <phoneticPr fontId="3" type="noConversion"/>
  </si>
  <si>
    <t>應廣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</si>
  <si>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</si>
  <si>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</si>
  <si>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</si>
  <si>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展碁國際</t>
    <phoneticPr fontId="3" type="noConversion"/>
  </si>
  <si>
    <t>正淩</t>
    <phoneticPr fontId="3" type="noConversion"/>
  </si>
  <si>
    <t>博智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</si>
  <si>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</si>
  <si>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</si>
  <si>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</si>
  <si>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福貞-KY</t>
    <phoneticPr fontId="3" type="noConversion"/>
  </si>
  <si>
    <t>東生華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</si>
  <si>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</si>
  <si>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</si>
  <si>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</si>
  <si>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花王</t>
    <phoneticPr fontId="3" type="noConversion"/>
  </si>
  <si>
    <t>合騏</t>
    <phoneticPr fontId="3" type="noConversion"/>
  </si>
  <si>
    <t>越南控-DR</t>
    <phoneticPr fontId="3" type="noConversion"/>
  </si>
  <si>
    <t>泰銘</t>
    <phoneticPr fontId="3" type="noConversion"/>
  </si>
  <si>
    <t>20210621收盤價</t>
    <phoneticPr fontId="3" type="noConversion"/>
  </si>
  <si>
    <t>傳產-紡織纖維</t>
    <phoneticPr fontId="3" type="noConversion"/>
  </si>
  <si>
    <t>傳產-化學工業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</si>
  <si>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</si>
  <si>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</si>
  <si>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</si>
  <si>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</si>
  <si>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</si>
  <si>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電子下游-數位相機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</si>
  <si>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</si>
  <si>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</si>
  <si>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</si>
  <si>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佳和</t>
    <phoneticPr fontId="3" type="noConversion"/>
  </si>
  <si>
    <t>宜進</t>
    <phoneticPr fontId="3" type="noConversion"/>
  </si>
  <si>
    <t>恩德</t>
    <phoneticPr fontId="3" type="noConversion"/>
  </si>
  <si>
    <t>程泰</t>
    <phoneticPr fontId="3" type="noConversion"/>
  </si>
  <si>
    <t>勝一</t>
    <phoneticPr fontId="3" type="noConversion"/>
  </si>
  <si>
    <t>金穎生技</t>
    <phoneticPr fontId="3" type="noConversion"/>
  </si>
  <si>
    <t>潤隆</t>
    <phoneticPr fontId="3" type="noConversion"/>
  </si>
  <si>
    <t>中鋼</t>
    <phoneticPr fontId="3" type="noConversion"/>
  </si>
  <si>
    <t>台橡</t>
    <phoneticPr fontId="3" type="noConversion"/>
  </si>
  <si>
    <t>智邦</t>
    <phoneticPr fontId="3" type="noConversion"/>
  </si>
  <si>
    <t>錸德</t>
    <phoneticPr fontId="3" type="noConversion"/>
  </si>
  <si>
    <t>台新金</t>
    <phoneticPr fontId="3" type="noConversion"/>
  </si>
  <si>
    <t>威剛</t>
    <phoneticPr fontId="3" type="noConversion"/>
  </si>
  <si>
    <t>閎康</t>
    <phoneticPr fontId="3" type="noConversion"/>
  </si>
  <si>
    <t>碩天</t>
    <phoneticPr fontId="3" type="noConversion"/>
  </si>
  <si>
    <t>台耀</t>
    <phoneticPr fontId="3" type="noConversion"/>
  </si>
  <si>
    <t>材料-KY</t>
    <phoneticPr fontId="3" type="noConversion"/>
  </si>
  <si>
    <t>寶碩</t>
    <phoneticPr fontId="3" type="noConversion"/>
  </si>
  <si>
    <t>20210618買賣超合計</t>
    <phoneticPr fontId="3" type="noConversion"/>
  </si>
  <si>
    <t>20210622收盤價</t>
    <phoneticPr fontId="3" type="noConversion"/>
  </si>
  <si>
    <t>近5日差幅:收盤價</t>
    <phoneticPr fontId="3" type="noConversion"/>
  </si>
  <si>
    <t>傳產-電線電纜</t>
    <phoneticPr fontId="3" type="noConversion"/>
  </si>
  <si>
    <t>傳產-玻璃陶瓷</t>
    <phoneticPr fontId="3" type="noConversion"/>
  </si>
  <si>
    <t>艾華</t>
    <phoneticPr fontId="3" type="noConversion"/>
  </si>
  <si>
    <t>慶生</t>
    <phoneticPr fontId="3" type="noConversion"/>
  </si>
  <si>
    <t>普萊德</t>
    <phoneticPr fontId="3" type="noConversion"/>
  </si>
  <si>
    <t>元隆</t>
    <phoneticPr fontId="3" type="noConversion"/>
  </si>
  <si>
    <t>華上</t>
    <phoneticPr fontId="3" type="noConversion"/>
  </si>
  <si>
    <t>統新</t>
    <phoneticPr fontId="3" type="noConversion"/>
  </si>
  <si>
    <t>藥華藥</t>
    <phoneticPr fontId="3" type="noConversion"/>
  </si>
  <si>
    <t>20210622外資買賣超</t>
    <phoneticPr fontId="3" type="noConversion"/>
  </si>
  <si>
    <t>20210618投信買賣超</t>
    <phoneticPr fontId="3" type="noConversion"/>
  </si>
  <si>
    <t>20210621投信買賣超</t>
    <phoneticPr fontId="3" type="noConversion"/>
  </si>
  <si>
    <t>20210622投信買賣超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</si>
  <si>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</si>
  <si>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</si>
  <si>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</si>
  <si>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</si>
  <si>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</si>
  <si>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</si>
  <si>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</si>
  <si>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</si>
  <si>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</si>
  <si>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</si>
  <si>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</si>
  <si>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</si>
  <si>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</si>
  <si>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</si>
  <si>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</si>
  <si>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</si>
  <si>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</si>
  <si>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</si>
  <si>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</si>
  <si>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</si>
  <si>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</si>
  <si>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</si>
  <si>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</si>
  <si>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</si>
  <si>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</si>
  <si>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</si>
  <si>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</si>
  <si>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</si>
  <si>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</si>
  <si>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</si>
  <si>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</si>
  <si>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</si>
  <si>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</si>
  <si>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</si>
  <si>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</si>
  <si>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</si>
  <si>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</si>
  <si>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</si>
  <si>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</si>
  <si>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</si>
  <si>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</si>
  <si>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</si>
  <si>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</si>
  <si>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</si>
  <si>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</si>
  <si>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</si>
  <si>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</si>
  <si>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</si>
  <si>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</si>
  <si>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</si>
  <si>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</si>
  <si>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</si>
  <si>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</si>
  <si>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</si>
  <si>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</si>
  <si>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</si>
  <si>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</si>
  <si>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</si>
  <si>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</si>
  <si>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</si>
  <si>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</si>
  <si>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</si>
  <si>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</si>
  <si>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</si>
  <si>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</si>
  <si>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</si>
  <si>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</si>
  <si>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</si>
  <si>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</si>
  <si>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</si>
  <si>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</si>
  <si>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</si>
  <si>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</si>
  <si>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</si>
  <si>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</si>
  <si>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</si>
  <si>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</si>
  <si>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</si>
  <si>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</si>
  <si>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</si>
  <si>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</si>
  <si>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</si>
  <si>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</si>
  <si>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</si>
  <si>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</si>
  <si>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</si>
  <si>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</si>
  <si>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</si>
  <si>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</si>
  <si>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</si>
  <si>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</si>
  <si>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</si>
  <si>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</si>
  <si>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</si>
  <si>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</si>
  <si>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</si>
  <si>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</si>
  <si>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</si>
  <si>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</si>
  <si>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</si>
  <si>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</si>
  <si>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</si>
  <si>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</si>
  <si>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</si>
  <si>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</si>
  <si>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</si>
  <si>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</si>
  <si>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</si>
  <si>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</si>
  <si>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</si>
  <si>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</si>
  <si>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</si>
  <si>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</si>
  <si>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</si>
  <si>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</si>
  <si>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</si>
  <si>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</si>
  <si>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</si>
  <si>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</si>
  <si>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</si>
  <si>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</si>
  <si>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</si>
  <si>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</si>
  <si>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</si>
  <si>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</si>
  <si>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</si>
  <si>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</si>
  <si>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</si>
  <si>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</si>
  <si>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</si>
  <si>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</si>
  <si>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</si>
  <si>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</si>
  <si>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</si>
  <si>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</si>
  <si>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</si>
  <si>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</si>
  <si>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</si>
  <si>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</si>
  <si>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</si>
  <si>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</si>
  <si>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</si>
  <si>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</si>
  <si>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</si>
  <si>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</si>
  <si>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</si>
  <si>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</si>
  <si>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</si>
  <si>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</si>
  <si>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</si>
  <si>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</si>
  <si>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</si>
  <si>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</si>
  <si>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</si>
  <si>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</si>
  <si>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</si>
  <si>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</si>
  <si>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</si>
  <si>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</si>
  <si>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</si>
  <si>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</si>
  <si>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</si>
  <si>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</si>
  <si>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</si>
  <si>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</si>
  <si>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</si>
  <si>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</si>
  <si>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</si>
  <si>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</si>
  <si>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</si>
  <si>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</si>
  <si>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</si>
  <si>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</si>
  <si>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</si>
  <si>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</si>
  <si>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</si>
  <si>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</si>
  <si>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</si>
  <si>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</si>
  <si>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</si>
  <si>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</si>
  <si>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</si>
  <si>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</si>
  <si>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</si>
  <si>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</si>
  <si>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</si>
  <si>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</si>
  <si>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</si>
  <si>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</si>
  <si>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</si>
  <si>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</si>
  <si>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</si>
  <si>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</si>
  <si>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</si>
  <si>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</si>
  <si>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</si>
  <si>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</si>
  <si>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</si>
  <si>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</si>
  <si>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</si>
  <si>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</si>
  <si>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</si>
  <si>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</si>
  <si>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</si>
  <si>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</si>
  <si>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</si>
  <si>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</si>
  <si>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</si>
  <si>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</si>
  <si>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</si>
  <si>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</si>
  <si>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</si>
  <si>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</si>
  <si>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</si>
  <si>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</si>
  <si>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</si>
  <si>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</si>
  <si>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</si>
  <si>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</si>
  <si>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</si>
  <si>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</si>
  <si>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</si>
  <si>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</si>
  <si>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</si>
  <si>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</si>
  <si>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</si>
  <si>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</si>
  <si>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</si>
  <si>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</si>
  <si>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</si>
  <si>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</si>
  <si>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</si>
  <si>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</si>
  <si>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</si>
  <si>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</si>
  <si>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</si>
  <si>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</si>
  <si>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</si>
  <si>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</si>
  <si>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</si>
  <si>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</si>
  <si>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</si>
  <si>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</si>
  <si>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</si>
  <si>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</si>
  <si>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</si>
  <si>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</si>
  <si>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</si>
  <si>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</si>
  <si>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</si>
  <si>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</si>
  <si>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</si>
  <si>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</si>
  <si>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</si>
  <si>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</si>
  <si>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</si>
  <si>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</si>
  <si>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</si>
  <si>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</si>
  <si>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</si>
  <si>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</si>
  <si>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</si>
  <si>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</si>
  <si>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</si>
  <si>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</si>
  <si>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</si>
  <si>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</si>
  <si>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</si>
  <si>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</si>
  <si>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</si>
  <si>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</si>
  <si>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</si>
  <si>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</si>
  <si>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</si>
  <si>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</si>
  <si>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</si>
  <si>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</si>
  <si>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</si>
  <si>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</si>
  <si>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</si>
  <si>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</si>
  <si>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</si>
  <si>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</si>
  <si>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</si>
  <si>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</si>
  <si>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</si>
  <si>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</si>
  <si>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</si>
  <si>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</si>
  <si>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</si>
  <si>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</si>
  <si>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</si>
  <si>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</si>
  <si>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</si>
  <si>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</si>
  <si>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</si>
  <si>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</si>
  <si>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</si>
  <si>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</si>
  <si>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</si>
  <si>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</si>
  <si>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</si>
  <si>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</si>
  <si>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</si>
  <si>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</si>
  <si>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</si>
  <si>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</si>
  <si>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</si>
  <si>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</si>
  <si>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</si>
  <si>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</si>
  <si>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</si>
  <si>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</si>
  <si>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</si>
  <si>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</si>
  <si>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</si>
  <si>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</si>
  <si>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</si>
  <si>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</si>
  <si>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</si>
  <si>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</si>
  <si>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</si>
  <si>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</si>
  <si>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</si>
  <si>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</si>
  <si>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</si>
  <si>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</si>
  <si>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</si>
  <si>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</si>
  <si>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</si>
  <si>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</si>
  <si>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</si>
  <si>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</si>
  <si>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</si>
  <si>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</si>
  <si>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</si>
  <si>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</si>
  <si>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</si>
  <si>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</si>
  <si>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</si>
  <si>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</si>
  <si>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</si>
  <si>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</si>
  <si>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</si>
  <si>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</si>
  <si>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</si>
  <si>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</si>
  <si>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</si>
  <si>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</si>
  <si>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</si>
  <si>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</si>
  <si>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</si>
  <si>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</si>
  <si>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</si>
  <si>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</si>
  <si>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</si>
  <si>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</si>
  <si>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</si>
  <si>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</si>
  <si>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</si>
  <si>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</si>
  <si>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</si>
  <si>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</si>
  <si>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</si>
  <si>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</si>
  <si>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</si>
  <si>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</si>
  <si>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</si>
  <si>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</si>
  <si>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</si>
  <si>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</si>
  <si>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</si>
  <si>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</si>
  <si>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</si>
  <si>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</si>
  <si>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</si>
  <si>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</si>
  <si>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</si>
  <si>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</si>
  <si>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</si>
  <si>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</si>
  <si>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</si>
  <si>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</si>
  <si>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</si>
  <si>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</si>
  <si>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</si>
  <si>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</si>
  <si>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</si>
  <si>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</si>
  <si>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</si>
  <si>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</si>
  <si>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</si>
  <si>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</si>
  <si>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</si>
  <si>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</si>
  <si>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</si>
  <si>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</si>
  <si>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</si>
  <si>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</si>
  <si>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</si>
  <si>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</si>
  <si>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</si>
  <si>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</si>
  <si>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</si>
  <si>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</si>
  <si>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</si>
  <si>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</si>
  <si>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</si>
  <si>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</si>
  <si>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</si>
  <si>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</si>
  <si>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</si>
  <si>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</si>
  <si>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</si>
  <si>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</si>
  <si>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</si>
  <si>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</si>
  <si>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</si>
  <si>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</si>
  <si>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</si>
  <si>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</si>
  <si>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</si>
  <si>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</si>
  <si>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</si>
  <si>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</si>
  <si>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</si>
  <si>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</si>
  <si>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</si>
  <si>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</si>
  <si>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</si>
  <si>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</si>
  <si>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</si>
  <si>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</si>
  <si>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</si>
  <si>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</si>
  <si>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</si>
  <si>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</si>
  <si>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</si>
  <si>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</si>
  <si>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</si>
  <si>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</si>
  <si>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</si>
  <si>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</si>
  <si>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</si>
  <si>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</si>
  <si>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</si>
  <si>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</si>
  <si>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</si>
  <si>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</si>
  <si>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</si>
  <si>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</si>
  <si>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</si>
  <si>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</si>
  <si>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</si>
  <si>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</si>
  <si>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</si>
  <si>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</si>
  <si>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</si>
  <si>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</si>
  <si>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</si>
  <si>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</si>
  <si>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</si>
  <si>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</si>
  <si>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</si>
  <si>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</si>
  <si>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</si>
  <si>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</si>
  <si>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</si>
  <si>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</si>
  <si>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</si>
  <si>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</si>
  <si>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</si>
  <si>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</si>
  <si>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</si>
  <si>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</si>
  <si>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</si>
  <si>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</si>
  <si>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</si>
  <si>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</si>
  <si>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</si>
  <si>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</si>
  <si>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</si>
  <si>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</si>
  <si>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</si>
  <si>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</si>
  <si>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</si>
  <si>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</si>
  <si>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</si>
  <si>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</si>
  <si>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</si>
  <si>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</si>
  <si>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</si>
  <si>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</si>
  <si>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</si>
  <si>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</si>
  <si>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</si>
  <si>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</si>
  <si>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</si>
  <si>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</si>
  <si>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</si>
  <si>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</si>
  <si>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</si>
  <si>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</si>
  <si>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</si>
  <si>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</si>
  <si>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</si>
  <si>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</si>
  <si>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</si>
  <si>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</si>
  <si>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</si>
  <si>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</si>
  <si>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</si>
  <si>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</si>
  <si>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</si>
  <si>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</si>
  <si>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</si>
  <si>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</si>
  <si>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</si>
  <si>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</si>
  <si>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</si>
  <si>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</si>
  <si>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</si>
  <si>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</si>
  <si>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</si>
  <si>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</si>
  <si>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</si>
  <si>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</si>
  <si>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</si>
  <si>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</si>
  <si>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</si>
  <si>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</si>
  <si>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</si>
  <si>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</si>
  <si>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</si>
  <si>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</si>
  <si>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</si>
  <si>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</si>
  <si>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</si>
  <si>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</si>
  <si>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</si>
  <si>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</si>
  <si>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</si>
  <si>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</si>
  <si>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</si>
  <si>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</si>
  <si>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</si>
  <si>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</si>
  <si>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</si>
  <si>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</si>
  <si>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</si>
  <si>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</si>
  <si>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</si>
  <si>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</si>
  <si>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</si>
  <si>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</si>
  <si>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</si>
  <si>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</si>
  <si>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</si>
  <si>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</si>
  <si>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</si>
  <si>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</si>
  <si>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</si>
  <si>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</si>
  <si>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</si>
  <si>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</si>
  <si>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</si>
  <si>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</si>
  <si>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</si>
  <si>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</si>
  <si>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</si>
  <si>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</si>
  <si>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</si>
  <si>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</si>
  <si>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</si>
  <si>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</si>
  <si>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</si>
  <si>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</si>
  <si>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</si>
  <si>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</si>
  <si>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</si>
  <si>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</si>
  <si>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</si>
  <si>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</si>
  <si>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</si>
  <si>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</si>
  <si>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</si>
  <si>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</si>
  <si>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</si>
  <si>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</si>
  <si>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</si>
  <si>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</si>
  <si>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</si>
  <si>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</si>
  <si>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</si>
  <si>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</si>
  <si>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</si>
  <si>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</si>
  <si>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</si>
  <si>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</si>
  <si>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</si>
  <si>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</si>
  <si>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</si>
  <si>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</si>
  <si>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</si>
  <si>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</si>
  <si>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</si>
  <si>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</si>
  <si>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</si>
  <si>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</si>
  <si>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</si>
  <si>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</si>
  <si>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</si>
  <si>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</si>
  <si>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</si>
  <si>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</si>
  <si>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</si>
  <si>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</si>
  <si>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</si>
  <si>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</si>
  <si>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</si>
  <si>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</si>
  <si>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</si>
  <si>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</si>
  <si>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</si>
  <si>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</si>
  <si>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</si>
  <si>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</si>
  <si>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</si>
  <si>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</si>
  <si>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</si>
  <si>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</si>
  <si>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</si>
  <si>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</si>
  <si>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</si>
  <si>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</si>
  <si>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</si>
  <si>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</si>
  <si>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</si>
  <si>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</si>
  <si>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</si>
  <si>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</si>
  <si>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</si>
  <si>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</si>
  <si>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</si>
  <si>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</si>
  <si>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</si>
  <si>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</si>
  <si>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</si>
  <si>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</si>
  <si>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</si>
  <si>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</si>
  <si>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</si>
  <si>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</si>
  <si>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</si>
  <si>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</si>
  <si>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</si>
  <si>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</si>
  <si>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</si>
  <si>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</si>
  <si>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</si>
  <si>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</si>
  <si>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</si>
  <si>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</si>
  <si>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</si>
  <si>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</si>
  <si>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</si>
  <si>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</si>
  <si>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</si>
  <si>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</si>
  <si>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</si>
  <si>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</si>
  <si>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</si>
  <si>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</si>
  <si>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</si>
  <si>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</si>
  <si>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</si>
  <si>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</si>
  <si>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</si>
  <si>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</si>
  <si>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</si>
  <si>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</si>
  <si>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</si>
  <si>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</si>
  <si>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</si>
  <si>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</si>
  <si>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</si>
  <si>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</si>
  <si>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</si>
  <si>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</si>
  <si>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</si>
  <si>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</si>
  <si>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</si>
  <si>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</si>
  <si>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</si>
  <si>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</si>
  <si>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</si>
  <si>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</si>
  <si>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</si>
  <si>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</si>
  <si>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</si>
  <si>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</si>
  <si>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</si>
  <si>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</si>
  <si>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</si>
  <si>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</si>
  <si>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</si>
  <si>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</si>
  <si>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</si>
  <si>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</si>
  <si>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</si>
  <si>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</si>
  <si>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</si>
  <si>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</si>
  <si>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</si>
  <si>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</si>
  <si>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</si>
  <si>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</si>
  <si>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</si>
  <si>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</si>
  <si>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</si>
  <si>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</si>
  <si>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</si>
  <si>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</si>
  <si>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</si>
  <si>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</si>
  <si>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</si>
  <si>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</si>
  <si>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</si>
  <si>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</si>
  <si>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</si>
  <si>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</si>
  <si>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</si>
  <si>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</si>
  <si>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</si>
  <si>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</si>
  <si>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</si>
  <si>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</si>
  <si>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</si>
  <si>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</si>
  <si>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</si>
  <si>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</si>
  <si>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</si>
  <si>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</si>
  <si>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</si>
  <si>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</si>
  <si>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</si>
  <si>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</si>
  <si>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</si>
  <si>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</si>
  <si>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</si>
  <si>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</si>
  <si>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</si>
  <si>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</si>
  <si>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</si>
  <si>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</si>
  <si>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</si>
  <si>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</si>
  <si>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</si>
  <si>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</si>
  <si>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</si>
  <si>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</si>
  <si>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</si>
  <si>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</si>
  <si>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</si>
  <si>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</si>
  <si>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</si>
  <si>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</si>
  <si>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</si>
  <si>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</si>
  <si>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</si>
  <si>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</si>
  <si>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</si>
  <si>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</si>
  <si>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</si>
  <si>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</si>
  <si>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</si>
  <si>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</si>
  <si>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</si>
  <si>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</si>
  <si>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</si>
  <si>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</si>
  <si>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</si>
  <si>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</si>
  <si>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</si>
  <si>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</si>
  <si>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</si>
  <si>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</si>
  <si>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</si>
  <si>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</si>
  <si>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</si>
  <si>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</si>
  <si>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</si>
  <si>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</si>
  <si>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</si>
  <si>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</si>
  <si>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</si>
  <si>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</si>
  <si>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</si>
  <si>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</si>
  <si>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</si>
  <si>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</si>
  <si>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</si>
  <si>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</si>
  <si>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</si>
  <si>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</si>
  <si>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</si>
  <si>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</si>
  <si>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</si>
  <si>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</si>
  <si>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</si>
  <si>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</si>
  <si>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</si>
  <si>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</si>
  <si>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</si>
  <si>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</si>
  <si>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</si>
  <si>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</si>
  <si>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</si>
  <si>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</si>
  <si>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</si>
  <si>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</si>
  <si>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</si>
  <si>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</si>
  <si>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</si>
  <si>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</si>
  <si>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</si>
  <si>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</si>
  <si>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</si>
  <si>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</si>
  <si>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</si>
  <si>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</si>
  <si>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</si>
  <si>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</si>
  <si>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</si>
  <si>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</si>
  <si>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</si>
  <si>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</si>
  <si>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</si>
  <si>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</si>
  <si>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</si>
  <si>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</si>
  <si>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</si>
  <si>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</si>
  <si>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</si>
  <si>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</si>
  <si>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</si>
  <si>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</si>
  <si>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</si>
  <si>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</si>
  <si>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</si>
  <si>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</si>
  <si>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</si>
  <si>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</si>
  <si>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</si>
  <si>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</si>
  <si>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</si>
  <si>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</si>
  <si>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</si>
  <si>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</si>
  <si>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</si>
  <si>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</si>
  <si>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</si>
  <si>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</si>
  <si>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</si>
  <si>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</si>
  <si>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</si>
  <si>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</si>
  <si>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</si>
  <si>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</si>
  <si>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</si>
  <si>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</si>
  <si>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</si>
  <si>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</si>
  <si>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</si>
  <si>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</si>
  <si>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</si>
  <si>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</si>
  <si>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</si>
  <si>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</si>
  <si>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</si>
  <si>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</si>
  <si>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</si>
  <si>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</si>
  <si>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</si>
  <si>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</si>
  <si>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</si>
  <si>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</si>
  <si>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</si>
  <si>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</si>
  <si>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</si>
  <si>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</si>
  <si>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</si>
  <si>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</si>
  <si>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</si>
  <si>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</si>
  <si>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</si>
  <si>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</si>
  <si>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</si>
  <si>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</si>
  <si>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</si>
  <si>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</si>
  <si>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</si>
  <si>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</si>
  <si>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</si>
  <si>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</si>
  <si>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</si>
  <si>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</si>
  <si>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</si>
  <si>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</si>
  <si>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</si>
  <si>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</si>
  <si>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</si>
  <si>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</si>
  <si>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</si>
  <si>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</si>
  <si>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</si>
  <si>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</si>
  <si>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</si>
  <si>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</si>
  <si>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</si>
  <si>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</si>
  <si>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</si>
  <si>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</si>
  <si>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</si>
  <si>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</si>
  <si>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</si>
  <si>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</si>
  <si>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</si>
  <si>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</si>
  <si>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</si>
  <si>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</si>
  <si>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</si>
  <si>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</si>
  <si>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</si>
  <si>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</si>
  <si>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</si>
  <si>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</si>
  <si>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</si>
  <si>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</si>
  <si>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</si>
  <si>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</si>
  <si>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</si>
  <si>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</si>
  <si>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</si>
  <si>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</si>
  <si>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</si>
  <si>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</si>
  <si>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</si>
  <si>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</si>
  <si>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</si>
  <si>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</si>
  <si>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</si>
  <si>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</si>
  <si>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</si>
  <si>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</si>
  <si>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</si>
  <si>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</si>
  <si>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</si>
  <si>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</si>
  <si>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</si>
  <si>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</si>
  <si>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</si>
  <si>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</si>
  <si>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</si>
  <si>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</si>
  <si>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</si>
  <si>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</si>
  <si>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</si>
  <si>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</si>
  <si>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</si>
  <si>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</si>
  <si>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</si>
  <si>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</si>
  <si>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</si>
  <si>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</si>
  <si>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</si>
  <si>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</si>
  <si>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</si>
  <si>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</si>
  <si>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</si>
  <si>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</si>
  <si>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</si>
  <si>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</si>
  <si>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</si>
  <si>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</si>
  <si>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</si>
  <si>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</si>
  <si>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</si>
  <si>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</si>
  <si>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</si>
  <si>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</si>
  <si>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</si>
  <si>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</si>
  <si>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</si>
  <si>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</si>
  <si>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</si>
  <si>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</si>
  <si>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</si>
  <si>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</si>
  <si>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</si>
  <si>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</si>
  <si>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</si>
  <si>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</si>
  <si>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</si>
  <si>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</si>
  <si>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</si>
  <si>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</si>
  <si>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</si>
  <si>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</si>
  <si>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</si>
  <si>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</si>
  <si>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</si>
  <si>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</si>
  <si>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</si>
  <si>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</si>
  <si>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</si>
  <si>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</si>
  <si>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</si>
  <si>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</si>
  <si>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</si>
  <si>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</si>
  <si>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</si>
  <si>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</si>
  <si>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</si>
  <si>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</si>
  <si>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</si>
  <si>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</si>
  <si>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</si>
  <si>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</si>
  <si>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</si>
  <si>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</si>
  <si>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</si>
  <si>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</si>
  <si>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</si>
  <si>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</si>
  <si>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</si>
  <si>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</si>
  <si>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</si>
  <si>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</si>
  <si>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</si>
  <si>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</si>
  <si>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</si>
  <si>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</si>
  <si>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</si>
  <si>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</si>
  <si>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</si>
  <si>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</si>
  <si>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</si>
  <si>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</si>
  <si>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</si>
  <si>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</si>
  <si>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</si>
  <si>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</si>
  <si>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</si>
  <si>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</si>
  <si>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</si>
  <si>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</si>
  <si>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</si>
  <si>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</si>
  <si>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</si>
  <si>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</si>
  <si>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</si>
  <si>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</si>
  <si>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</si>
  <si>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</si>
  <si>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</si>
  <si>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</si>
  <si>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</si>
  <si>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</si>
  <si>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</si>
  <si>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</si>
  <si>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</si>
  <si>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</si>
  <si>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</si>
  <si>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</si>
  <si>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</si>
  <si>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</si>
  <si>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</si>
  <si>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</si>
  <si>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</si>
  <si>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</si>
  <si>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</si>
  <si>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</si>
  <si>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</si>
  <si>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</si>
  <si>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</si>
  <si>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</si>
  <si>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</si>
  <si>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</si>
  <si>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</si>
  <si>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</si>
  <si>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</si>
  <si>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</si>
  <si>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</si>
  <si>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</si>
  <si>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</si>
  <si>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</si>
  <si>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</si>
  <si>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</si>
  <si>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</si>
  <si>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</si>
  <si>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</si>
  <si>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</si>
  <si>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</si>
  <si>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</si>
  <si>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</si>
  <si>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</si>
  <si>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</si>
  <si>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</si>
  <si>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</si>
  <si>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</si>
  <si>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</si>
  <si>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</si>
  <si>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</si>
  <si>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</si>
  <si>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</si>
  <si>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</si>
  <si>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</si>
  <si>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</si>
  <si>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</si>
  <si>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</si>
  <si>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</si>
  <si>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</si>
  <si>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</si>
  <si>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</si>
  <si>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</si>
  <si>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</si>
  <si>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</si>
  <si>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</si>
  <si>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</si>
  <si>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</si>
  <si>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</si>
  <si>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</si>
  <si>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</si>
  <si>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</si>
  <si>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</si>
  <si>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</si>
  <si>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</si>
  <si>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</si>
  <si>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</si>
  <si>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</si>
  <si>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</si>
  <si>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</si>
  <si>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</si>
  <si>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</si>
  <si>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</si>
  <si>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</si>
  <si>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</si>
  <si>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</si>
  <si>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</si>
  <si>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</si>
  <si>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</si>
  <si>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</si>
  <si>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</si>
  <si>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</si>
  <si>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</si>
  <si>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</si>
  <si>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</si>
  <si>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</si>
  <si>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</si>
  <si>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</si>
  <si>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</si>
  <si>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</si>
  <si>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</si>
  <si>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</si>
  <si>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</si>
  <si>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</si>
  <si>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</si>
  <si>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</si>
  <si>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</si>
  <si>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</si>
  <si>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</si>
  <si>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</si>
  <si>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</si>
  <si>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</si>
  <si>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</si>
  <si>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</si>
  <si>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</si>
  <si>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</si>
  <si>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</si>
  <si>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</si>
  <si>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</si>
  <si>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</si>
  <si>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</si>
  <si>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</si>
  <si>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</si>
  <si>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</si>
  <si>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</si>
  <si>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</si>
  <si>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</si>
  <si>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</si>
  <si>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</si>
  <si>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</si>
  <si>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</si>
  <si>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</si>
  <si>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</si>
  <si>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</si>
  <si>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</si>
  <si>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</si>
  <si>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</si>
  <si>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</si>
  <si>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</si>
  <si>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</si>
  <si>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</si>
  <si>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</si>
  <si>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</si>
  <si>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</si>
  <si>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</si>
  <si>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</si>
  <si>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</si>
  <si>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</si>
  <si>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</si>
  <si>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</si>
  <si>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</si>
  <si>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</si>
  <si>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</si>
  <si>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</si>
  <si>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</si>
  <si>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</si>
  <si>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</si>
  <si>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</si>
  <si>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</si>
  <si>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</si>
  <si>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</si>
  <si>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</si>
  <si>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</si>
  <si>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</si>
  <si>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</si>
  <si>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</si>
  <si>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</si>
  <si>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</si>
  <si>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</si>
  <si>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</si>
  <si>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</si>
  <si>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</si>
  <si>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</si>
  <si>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</si>
  <si>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</si>
  <si>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</si>
  <si>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</si>
  <si>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</si>
  <si>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</si>
  <si>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</si>
  <si>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</si>
  <si>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</si>
  <si>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</si>
  <si>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</si>
  <si>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</si>
  <si>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</si>
  <si>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</si>
  <si>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</si>
  <si>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</si>
  <si>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</si>
  <si>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</si>
  <si>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</si>
  <si>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</si>
  <si>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</si>
  <si>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</si>
  <si>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</si>
  <si>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</si>
  <si>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</si>
  <si>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</si>
  <si>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</si>
  <si>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</si>
  <si>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</si>
  <si>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</si>
  <si>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</si>
  <si>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</si>
  <si>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</si>
  <si>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</si>
  <si>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</si>
  <si>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</si>
  <si>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</si>
  <si>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</si>
  <si>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</si>
  <si>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</si>
  <si>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</si>
  <si>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</si>
  <si>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</si>
  <si>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</si>
  <si>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</si>
  <si>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</si>
  <si>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</si>
  <si>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</si>
  <si>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</si>
  <si>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</si>
  <si>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</si>
  <si>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</si>
  <si>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</si>
  <si>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</si>
  <si>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</si>
  <si>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</si>
  <si>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</si>
  <si>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</si>
  <si>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</si>
  <si>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</si>
  <si>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</si>
  <si>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</si>
  <si>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</si>
  <si>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</si>
  <si>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</si>
  <si>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</si>
  <si>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</si>
  <si>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</si>
  <si>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</si>
  <si>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</si>
  <si>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</si>
  <si>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</si>
  <si>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</si>
  <si>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</si>
  <si>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</si>
  <si>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</si>
  <si>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</si>
  <si>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</si>
  <si>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</si>
  <si>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</si>
  <si>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</si>
  <si>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</si>
  <si>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</si>
  <si>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</si>
  <si>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</si>
  <si>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</si>
  <si>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</si>
  <si>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</si>
  <si>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</si>
  <si>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</si>
  <si>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</si>
  <si>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</si>
  <si>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</si>
  <si>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</si>
  <si>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</si>
  <si>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</si>
  <si>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</si>
  <si>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</si>
  <si>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</si>
  <si>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</si>
  <si>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</si>
  <si>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</si>
  <si>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</si>
  <si>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</si>
  <si>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</si>
  <si>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</si>
  <si>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</si>
  <si>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</si>
  <si>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</si>
  <si>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</si>
  <si>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</si>
  <si>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</si>
  <si>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</si>
  <si>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</si>
  <si>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</si>
  <si>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</si>
  <si>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</si>
  <si>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</si>
  <si>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</si>
  <si>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</si>
  <si>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</si>
  <si>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</si>
  <si>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</si>
  <si>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</si>
  <si>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</si>
  <si>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</si>
  <si>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</si>
  <si>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</si>
  <si>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</si>
  <si>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</si>
  <si>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</si>
  <si>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</si>
  <si>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</si>
  <si>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</si>
  <si>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</si>
  <si>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</si>
  <si>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</si>
  <si>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</si>
  <si>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</si>
  <si>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</si>
  <si>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</si>
  <si>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</si>
  <si>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</si>
  <si>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</si>
  <si>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</si>
  <si>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</si>
  <si>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</si>
  <si>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</si>
  <si>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</si>
  <si>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</si>
  <si>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</si>
  <si>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</si>
  <si>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</si>
  <si>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</si>
  <si>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</si>
  <si>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</si>
  <si>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</si>
  <si>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</si>
  <si>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</si>
  <si>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</si>
  <si>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</si>
  <si>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</si>
  <si>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</si>
  <si>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</si>
  <si>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</si>
  <si>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</si>
  <si>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</si>
  <si>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</si>
  <si>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</si>
  <si>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</si>
  <si>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</si>
  <si>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</si>
  <si>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</si>
  <si>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</si>
  <si>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</si>
  <si>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</si>
  <si>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</si>
  <si>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</si>
  <si>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</si>
  <si>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</si>
  <si>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</si>
  <si>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</si>
  <si>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</si>
  <si>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</si>
  <si>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</si>
  <si>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</si>
  <si>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</si>
  <si>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</si>
  <si>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</si>
  <si>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</si>
  <si>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</si>
  <si>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</si>
  <si>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</si>
  <si>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</si>
  <si>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</si>
  <si>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</si>
  <si>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</si>
  <si>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</si>
  <si>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</si>
  <si>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</si>
  <si>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</si>
  <si>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</si>
  <si>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</si>
  <si>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</si>
  <si>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</si>
  <si>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</si>
  <si>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</si>
  <si>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</si>
  <si>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</si>
  <si>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</si>
  <si>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</si>
  <si>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</si>
  <si>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</si>
  <si>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</si>
  <si>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</si>
  <si>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</si>
  <si>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</si>
  <si>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</si>
  <si>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</si>
  <si>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</si>
  <si>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</si>
  <si>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</si>
  <si>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</si>
  <si>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</si>
  <si>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</si>
  <si>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</si>
  <si>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</si>
  <si>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</si>
  <si>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</si>
  <si>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</si>
  <si>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</si>
  <si>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</si>
  <si>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</si>
  <si>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</si>
  <si>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</si>
  <si>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</si>
  <si>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</si>
  <si>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</si>
  <si>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</si>
  <si>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</si>
  <si>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</si>
  <si>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</si>
  <si>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</si>
  <si>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</si>
  <si>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</si>
  <si>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20210623外資持股比率(%)</t>
    <phoneticPr fontId="3" type="noConversion"/>
  </si>
  <si>
    <t>20210623外資持股比率(%)</t>
    <phoneticPr fontId="3" type="noConversion"/>
  </si>
  <si>
    <t>20210623投信持股比率(%)</t>
    <phoneticPr fontId="3" type="noConversion"/>
  </si>
  <si>
    <t>20210623投信持股比率(%)</t>
    <phoneticPr fontId="3" type="noConversion"/>
  </si>
  <si>
    <t>20210623自營商持股比率(%)</t>
    <phoneticPr fontId="3" type="noConversion"/>
  </si>
  <si>
    <t>20210623自營商持股比率(%)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</si>
  <si>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</si>
  <si>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</si>
  <si>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20210617買賣超合計</t>
    <phoneticPr fontId="3" type="noConversion"/>
  </si>
  <si>
    <t>20210617買賣超合計</t>
    <phoneticPr fontId="3" type="noConversion"/>
  </si>
  <si>
    <t>20210618買賣超合計</t>
    <phoneticPr fontId="3" type="noConversion"/>
  </si>
  <si>
    <t>20210621買賣超合計</t>
    <phoneticPr fontId="3" type="noConversion"/>
  </si>
  <si>
    <t>20210621買賣超合計</t>
    <phoneticPr fontId="3" type="noConversion"/>
  </si>
  <si>
    <t>20210622買賣超合計</t>
    <phoneticPr fontId="3" type="noConversion"/>
  </si>
  <si>
    <t>20210622買賣超合計</t>
    <phoneticPr fontId="3" type="noConversion"/>
  </si>
  <si>
    <t>20210623買賣超合計</t>
    <phoneticPr fontId="3" type="noConversion"/>
  </si>
  <si>
    <t>20210623買賣超合計</t>
    <phoneticPr fontId="3" type="noConversion"/>
  </si>
  <si>
    <t>20210617收盤價</t>
    <phoneticPr fontId="3" type="noConversion"/>
  </si>
  <si>
    <t>20210617收盤價</t>
    <phoneticPr fontId="3" type="noConversion"/>
  </si>
  <si>
    <t>20210618收盤價</t>
    <phoneticPr fontId="3" type="noConversion"/>
  </si>
  <si>
    <t>20210621收盤價</t>
    <phoneticPr fontId="3" type="noConversion"/>
  </si>
  <si>
    <t>20210623收盤價</t>
    <phoneticPr fontId="3" type="noConversion"/>
  </si>
  <si>
    <t>20210623收盤價</t>
    <phoneticPr fontId="3" type="noConversion"/>
  </si>
  <si>
    <t>20210616-20210623收盤價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</si>
  <si>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</si>
  <si>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</si>
  <si>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</si>
  <si>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</si>
  <si>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</si>
  <si>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</si>
  <si>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</si>
  <si>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</si>
  <si>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</si>
  <si>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</si>
  <si>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</si>
  <si>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</si>
  <si>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</si>
  <si>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</si>
  <si>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</si>
  <si>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</si>
  <si>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</si>
  <si>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</si>
  <si>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</si>
  <si>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</si>
  <si>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</si>
  <si>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</si>
  <si>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</si>
  <si>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</si>
  <si>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</si>
  <si>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</si>
  <si>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</si>
  <si>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</si>
  <si>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</si>
  <si>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</si>
  <si>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</si>
  <si>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</si>
  <si>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</si>
  <si>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</si>
  <si>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</si>
  <si>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</si>
  <si>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</si>
  <si>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</si>
  <si>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</si>
  <si>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</si>
  <si>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</si>
  <si>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</si>
  <si>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</si>
  <si>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</si>
  <si>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</si>
  <si>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</si>
  <si>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</si>
  <si>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</si>
  <si>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</si>
  <si>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</si>
  <si>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</si>
  <si>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</si>
  <si>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</si>
  <si>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</si>
  <si>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</si>
  <si>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</si>
  <si>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</si>
  <si>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</si>
  <si>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</si>
  <si>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</si>
  <si>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</si>
  <si>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</si>
  <si>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</si>
  <si>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</si>
  <si>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</si>
  <si>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</si>
  <si>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</si>
  <si>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</si>
  <si>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</si>
  <si>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</si>
  <si>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</si>
  <si>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</si>
  <si>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</si>
  <si>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</si>
  <si>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</si>
  <si>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</si>
  <si>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</si>
  <si>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</si>
  <si>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</si>
  <si>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</si>
  <si>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</si>
  <si>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</si>
  <si>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</si>
  <si>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</si>
  <si>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</si>
  <si>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</si>
  <si>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</si>
  <si>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</si>
  <si>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</si>
  <si>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</si>
  <si>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</si>
  <si>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</si>
  <si>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</si>
  <si>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</si>
  <si>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</si>
  <si>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</si>
  <si>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</si>
  <si>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</si>
  <si>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</si>
  <si>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</si>
  <si>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</si>
  <si>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</si>
  <si>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</si>
  <si>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</si>
  <si>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</si>
  <si>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</si>
  <si>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</si>
  <si>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</si>
  <si>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</si>
  <si>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</si>
  <si>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</si>
  <si>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</si>
  <si>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</si>
  <si>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</si>
  <si>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</si>
  <si>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</si>
  <si>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</si>
  <si>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</si>
  <si>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</si>
  <si>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</si>
  <si>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</si>
  <si>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</si>
  <si>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</si>
  <si>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</si>
  <si>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</si>
  <si>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</si>
  <si>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</si>
  <si>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</si>
  <si>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</si>
  <si>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</si>
  <si>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電子下游-光碟片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</si>
  <si>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</si>
  <si>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</si>
  <si>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</si>
  <si>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</si>
  <si>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</si>
  <si>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</si>
  <si>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</si>
  <si>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</si>
  <si>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</si>
  <si>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</si>
  <si>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</si>
  <si>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</si>
  <si>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</si>
  <si>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</si>
  <si>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</si>
  <si>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</si>
  <si>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</si>
  <si>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</si>
  <si>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</si>
  <si>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</si>
  <si>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</si>
  <si>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</si>
  <si>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</si>
  <si>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</si>
  <si>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</si>
  <si>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</si>
  <si>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</si>
  <si>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</si>
  <si>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</si>
  <si>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</si>
  <si>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</si>
  <si>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</si>
  <si>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</si>
  <si>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</si>
  <si>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</si>
  <si>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</si>
  <si>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</si>
  <si>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</si>
  <si>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</si>
  <si>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</si>
  <si>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</si>
  <si>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</si>
  <si>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</si>
  <si>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</si>
  <si>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</si>
  <si>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</si>
  <si>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</si>
  <si>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</si>
  <si>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</si>
  <si>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</si>
  <si>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</si>
  <si>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</si>
  <si>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</si>
  <si>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電子下游-資訊通路</t>
    <phoneticPr fontId="3" type="noConversion"/>
  </si>
  <si>
    <t>傳產-生技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</si>
  <si>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</si>
  <si>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</si>
  <si>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</si>
  <si>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</si>
  <si>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</si>
  <si>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</si>
  <si>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</si>
  <si>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</si>
  <si>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</si>
  <si>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</si>
  <si>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</si>
  <si>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</si>
  <si>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</si>
  <si>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</si>
  <si>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</si>
  <si>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</si>
  <si>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</si>
  <si>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</si>
  <si>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</si>
  <si>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</si>
  <si>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</si>
  <si>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</si>
  <si>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</si>
  <si>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電子中游-機殼</t>
    <phoneticPr fontId="3" type="noConversion"/>
  </si>
  <si>
    <t>傳產-汽車零組件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</si>
  <si>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</si>
  <si>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</si>
  <si>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</si>
  <si>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</si>
  <si>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</si>
  <si>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</si>
  <si>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</si>
  <si>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</si>
  <si>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</si>
  <si>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</si>
  <si>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</si>
  <si>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電子中游-EMS</t>
    <phoneticPr fontId="3" type="noConversion"/>
  </si>
  <si>
    <t>傳產-化學工業</t>
    <phoneticPr fontId="3" type="noConversion"/>
  </si>
  <si>
    <t>電子中游-EMS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</si>
  <si>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</si>
  <si>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</si>
  <si>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</si>
  <si>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</si>
  <si>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</si>
  <si>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</si>
  <si>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</si>
  <si>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</si>
  <si>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</si>
  <si>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</si>
  <si>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</si>
  <si>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</si>
  <si>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</si>
  <si>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</si>
  <si>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</si>
  <si>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電子上游-IC-其他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</si>
  <si>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</si>
  <si>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</si>
  <si>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</si>
  <si>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</si>
  <si>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</si>
  <si>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</si>
  <si>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電子上游-IC-代工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</si>
  <si>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</si>
  <si>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</si>
  <si>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</si>
  <si>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</si>
  <si>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</si>
  <si>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</si>
  <si>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</si>
  <si>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</si>
  <si>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</si>
  <si>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</si>
  <si>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</si>
  <si>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</si>
  <si>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</si>
  <si>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</si>
  <si>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電子上游-IC-通路</t>
    <phoneticPr fontId="3" type="noConversion"/>
  </si>
  <si>
    <t>電子下游-手機製造</t>
    <phoneticPr fontId="3" type="noConversion"/>
  </si>
  <si>
    <t>傳產-高爾夫球</t>
    <phoneticPr fontId="3" type="noConversion"/>
  </si>
  <si>
    <t>軟體-其他</t>
    <phoneticPr fontId="3" type="noConversion"/>
  </si>
  <si>
    <t>傳產-自行車</t>
    <phoneticPr fontId="3" type="noConversion"/>
  </si>
  <si>
    <t>傳產-觀光</t>
    <phoneticPr fontId="3" type="noConversion"/>
  </si>
  <si>
    <t>電子中游-機殼</t>
    <phoneticPr fontId="3" type="noConversion"/>
  </si>
  <si>
    <t>電子下游-數位相機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</si>
  <si>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</si>
  <si>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</si>
  <si>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</si>
  <si>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</si>
  <si>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</si>
  <si>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</si>
  <si>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</si>
  <si>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</si>
  <si>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</si>
  <si>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</si>
  <si>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</si>
  <si>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</si>
  <si>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</si>
  <si>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</si>
  <si>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</si>
  <si>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</si>
  <si>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</si>
  <si>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</si>
  <si>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</si>
  <si>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</si>
  <si>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</si>
  <si>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</si>
  <si>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</si>
  <si>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</si>
  <si>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</si>
  <si>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</si>
  <si>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</si>
  <si>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</si>
  <si>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</si>
  <si>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</si>
  <si>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</si>
  <si>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</si>
  <si>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</si>
  <si>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</si>
  <si>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</si>
  <si>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</si>
  <si>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</si>
  <si>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</si>
  <si>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</si>
  <si>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</si>
  <si>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</si>
  <si>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</si>
  <si>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</si>
  <si>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</si>
  <si>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</si>
  <si>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</si>
  <si>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</si>
  <si>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</si>
  <si>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</si>
  <si>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</si>
  <si>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</si>
  <si>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</si>
  <si>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</si>
  <si>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</si>
  <si>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</si>
  <si>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</si>
  <si>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</si>
  <si>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</si>
  <si>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</si>
  <si>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</si>
  <si>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</si>
  <si>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</si>
  <si>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</si>
  <si>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</si>
  <si>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</si>
  <si>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</si>
  <si>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</si>
  <si>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</si>
  <si>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</si>
  <si>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</si>
  <si>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</si>
  <si>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</si>
  <si>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</si>
  <si>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</si>
  <si>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</si>
  <si>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</si>
  <si>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</si>
  <si>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</si>
  <si>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</si>
  <si>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</si>
  <si>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</si>
  <si>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</si>
  <si>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</si>
  <si>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</si>
  <si>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</si>
  <si>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</si>
  <si>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</si>
  <si>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</si>
  <si>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</si>
  <si>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</si>
  <si>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</si>
  <si>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</si>
  <si>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</si>
  <si>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</si>
  <si>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</si>
  <si>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</si>
  <si>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</si>
  <si>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</si>
  <si>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</si>
  <si>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</si>
  <si>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</si>
  <si>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</si>
  <si>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</si>
  <si>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</si>
  <si>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</si>
  <si>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</si>
  <si>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</si>
  <si>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</si>
  <si>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</si>
  <si>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</si>
  <si>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</si>
  <si>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</si>
  <si>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</si>
  <si>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</si>
  <si>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</si>
  <si>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</si>
  <si>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</si>
  <si>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</si>
  <si>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</si>
  <si>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</si>
  <si>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</si>
  <si>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</si>
  <si>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</si>
  <si>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</si>
  <si>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</si>
  <si>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</si>
  <si>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</si>
  <si>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</si>
  <si>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</si>
  <si>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</si>
  <si>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</si>
  <si>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</si>
  <si>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</si>
  <si>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</si>
  <si>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</si>
  <si>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</si>
  <si>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</si>
  <si>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</si>
  <si>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</si>
  <si>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</si>
  <si>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</si>
  <si>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</si>
  <si>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</si>
  <si>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</si>
  <si>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</si>
  <si>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</si>
  <si>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</si>
  <si>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</si>
  <si>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</si>
  <si>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</si>
  <si>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</si>
  <si>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</si>
  <si>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</si>
  <si>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</si>
  <si>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</si>
  <si>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</si>
  <si>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</si>
  <si>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</si>
  <si>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</si>
  <si>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</si>
  <si>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</si>
  <si>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</si>
  <si>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</si>
  <si>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</si>
  <si>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</si>
  <si>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</si>
  <si>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</si>
  <si>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</si>
  <si>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</si>
  <si>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</si>
  <si>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</si>
  <si>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</si>
  <si>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</si>
  <si>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</si>
  <si>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</si>
  <si>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</si>
  <si>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</si>
  <si>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</si>
  <si>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</si>
  <si>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</si>
  <si>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</si>
  <si>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</si>
  <si>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</si>
  <si>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</si>
  <si>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</si>
  <si>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</si>
  <si>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</si>
  <si>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</si>
  <si>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</si>
  <si>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</si>
  <si>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</si>
  <si>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</si>
  <si>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</si>
  <si>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</si>
  <si>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</si>
  <si>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</si>
  <si>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</si>
  <si>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</si>
  <si>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</si>
  <si>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</si>
  <si>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</si>
  <si>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</si>
  <si>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</si>
  <si>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</si>
  <si>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</si>
  <si>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</si>
  <si>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</si>
  <si>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</si>
  <si>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</si>
  <si>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</si>
  <si>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</si>
  <si>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</si>
  <si>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</si>
  <si>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</si>
  <si>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</si>
  <si>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</si>
  <si>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</si>
  <si>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</si>
  <si>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</si>
  <si>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</si>
  <si>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</si>
  <si>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</si>
  <si>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</si>
  <si>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</si>
  <si>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</si>
  <si>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</si>
  <si>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</si>
  <si>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</si>
  <si>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</si>
  <si>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</si>
  <si>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</si>
  <si>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</si>
  <si>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</si>
  <si>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</si>
  <si>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</si>
  <si>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</si>
  <si>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</si>
  <si>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</si>
  <si>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</si>
  <si>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</si>
  <si>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</si>
  <si>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</si>
  <si>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</si>
  <si>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</si>
  <si>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</si>
  <si>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</si>
  <si>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</si>
  <si>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</si>
  <si>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</si>
  <si>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</si>
  <si>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</si>
  <si>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</si>
  <si>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</si>
  <si>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</si>
  <si>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</si>
  <si>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</si>
  <si>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</si>
  <si>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</si>
  <si>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</si>
  <si>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</si>
  <si>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</si>
  <si>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</si>
  <si>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</si>
  <si>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</si>
  <si>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</si>
  <si>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</si>
  <si>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</si>
  <si>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</si>
  <si>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</si>
  <si>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</si>
  <si>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</si>
  <si>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</si>
  <si>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</si>
  <si>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</si>
  <si>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</si>
  <si>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</si>
  <si>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</si>
  <si>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</si>
  <si>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</si>
  <si>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</si>
  <si>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</si>
  <si>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</si>
  <si>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</si>
  <si>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</si>
  <si>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</si>
  <si>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</si>
  <si>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</si>
  <si>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</si>
  <si>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</si>
  <si>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</si>
  <si>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</si>
  <si>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</si>
  <si>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</si>
  <si>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</si>
  <si>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</si>
  <si>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</si>
  <si>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</si>
  <si>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</si>
  <si>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</si>
  <si>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</si>
  <si>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</si>
  <si>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</si>
  <si>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</si>
  <si>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</si>
  <si>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</si>
  <si>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</si>
  <si>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</si>
  <si>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</si>
  <si>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</si>
  <si>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</si>
  <si>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</si>
  <si>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</si>
  <si>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</si>
  <si>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</si>
  <si>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</si>
  <si>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</si>
  <si>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</si>
  <si>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</si>
  <si>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</si>
  <si>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</si>
  <si>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</si>
  <si>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</si>
  <si>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</si>
  <si>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</si>
  <si>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</si>
  <si>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</si>
  <si>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</si>
  <si>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</si>
  <si>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</si>
  <si>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</si>
  <si>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</si>
  <si>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</si>
  <si>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</si>
  <si>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</si>
  <si>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</si>
  <si>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</si>
  <si>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</si>
  <si>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</si>
  <si>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</si>
  <si>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</si>
  <si>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</si>
  <si>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</si>
  <si>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</si>
  <si>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</si>
  <si>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</si>
  <si>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</si>
  <si>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</si>
  <si>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</si>
  <si>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</si>
  <si>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</si>
  <si>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</si>
  <si>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</si>
  <si>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</si>
  <si>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</si>
  <si>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</si>
  <si>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</si>
  <si>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</si>
  <si>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</si>
  <si>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</si>
  <si>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</si>
  <si>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</si>
  <si>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</si>
  <si>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</si>
  <si>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</si>
  <si>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</si>
  <si>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</si>
  <si>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</si>
  <si>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</si>
  <si>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</si>
  <si>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</si>
  <si>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</si>
  <si>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</si>
  <si>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</si>
  <si>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</si>
  <si>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</si>
  <si>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</si>
  <si>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</si>
  <si>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</si>
  <si>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</si>
  <si>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</si>
  <si>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</si>
  <si>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</si>
  <si>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</si>
  <si>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</si>
  <si>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</si>
  <si>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</si>
  <si>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</si>
  <si>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</si>
  <si>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</si>
  <si>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</si>
  <si>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</si>
  <si>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</si>
  <si>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</si>
  <si>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</si>
  <si>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</si>
  <si>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</si>
  <si>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</si>
  <si>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</si>
  <si>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</si>
  <si>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</si>
  <si>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</si>
  <si>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</si>
  <si>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</si>
  <si>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</si>
  <si>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</si>
  <si>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</si>
  <si>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</si>
  <si>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</si>
  <si>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</si>
  <si>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</si>
  <si>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</si>
  <si>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</si>
  <si>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</si>
  <si>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</si>
  <si>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</si>
  <si>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</si>
  <si>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</si>
  <si>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</si>
  <si>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</si>
  <si>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</si>
  <si>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</si>
  <si>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</si>
  <si>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</si>
  <si>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</si>
  <si>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</si>
  <si>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</si>
  <si>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</si>
  <si>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</si>
  <si>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</si>
  <si>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</si>
  <si>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</si>
  <si>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</si>
  <si>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</si>
  <si>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</si>
  <si>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</si>
  <si>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</si>
  <si>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</si>
  <si>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</si>
  <si>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</si>
  <si>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</si>
  <si>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</si>
  <si>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</si>
  <si>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</si>
  <si>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</si>
  <si>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</si>
  <si>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</si>
  <si>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</si>
  <si>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</si>
  <si>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</si>
  <si>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</si>
  <si>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</si>
  <si>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</si>
  <si>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</si>
  <si>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</si>
  <si>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</si>
  <si>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</si>
  <si>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</si>
  <si>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</si>
  <si>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</si>
  <si>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</si>
  <si>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</si>
  <si>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</si>
  <si>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</si>
  <si>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</si>
  <si>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</si>
  <si>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</si>
  <si>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</si>
  <si>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</si>
  <si>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</si>
  <si>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</si>
  <si>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</si>
  <si>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</si>
  <si>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</si>
  <si>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</si>
  <si>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</si>
  <si>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</si>
  <si>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</si>
  <si>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</si>
  <si>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</si>
  <si>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</si>
  <si>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</si>
  <si>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</si>
  <si>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</si>
  <si>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</si>
  <si>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</si>
  <si>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</si>
  <si>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</si>
  <si>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</si>
  <si>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</si>
  <si>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</si>
  <si>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</si>
  <si>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</si>
  <si>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</si>
  <si>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</si>
  <si>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</si>
  <si>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</si>
  <si>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</si>
  <si>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</si>
  <si>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</si>
  <si>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</si>
  <si>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</si>
  <si>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</si>
  <si>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</si>
  <si>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</si>
  <si>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</si>
  <si>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</si>
  <si>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</si>
  <si>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</si>
  <si>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</si>
  <si>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</si>
  <si>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</si>
  <si>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</si>
  <si>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</si>
  <si>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</si>
  <si>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</si>
  <si>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</si>
  <si>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</si>
  <si>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</si>
  <si>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</si>
  <si>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</si>
  <si>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</si>
  <si>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</si>
  <si>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</si>
  <si>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</si>
  <si>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</si>
  <si>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</si>
  <si>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</si>
  <si>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</si>
  <si>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</si>
  <si>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</si>
  <si>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</si>
  <si>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</si>
  <si>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</si>
  <si>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</si>
  <si>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</si>
  <si>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</si>
  <si>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</si>
  <si>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</si>
  <si>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</si>
  <si>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</si>
  <si>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</si>
  <si>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</si>
  <si>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</si>
  <si>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</si>
  <si>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</si>
  <si>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</si>
  <si>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</si>
  <si>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</si>
  <si>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</si>
  <si>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</si>
  <si>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</si>
  <si>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</si>
  <si>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</si>
  <si>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</si>
  <si>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</si>
  <si>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</si>
  <si>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</si>
  <si>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</si>
  <si>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</si>
  <si>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</si>
  <si>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</si>
  <si>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</si>
  <si>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</si>
  <si>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</si>
  <si>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</si>
  <si>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</si>
  <si>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</si>
  <si>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</si>
  <si>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</si>
  <si>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</si>
  <si>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</si>
  <si>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</si>
  <si>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</si>
  <si>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</si>
  <si>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</si>
  <si>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</si>
  <si>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</si>
  <si>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</si>
  <si>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</si>
  <si>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</si>
  <si>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</si>
  <si>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</si>
  <si>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</si>
  <si>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</si>
  <si>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</si>
  <si>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</si>
  <si>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</si>
  <si>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</si>
  <si>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</si>
  <si>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</si>
  <si>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</si>
  <si>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</si>
  <si>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</si>
  <si>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</si>
  <si>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</si>
  <si>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</si>
  <si>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</si>
  <si>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</si>
  <si>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</si>
  <si>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</si>
  <si>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</si>
  <si>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</si>
  <si>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</si>
  <si>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</si>
  <si>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</si>
  <si>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</si>
  <si>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</si>
  <si>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</si>
  <si>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</si>
  <si>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</si>
  <si>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</si>
  <si>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</si>
  <si>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</si>
  <si>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</si>
  <si>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</si>
  <si>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</si>
  <si>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</si>
  <si>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</si>
  <si>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</si>
  <si>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</si>
  <si>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</si>
  <si>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</si>
  <si>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</si>
  <si>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</si>
  <si>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</si>
  <si>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</si>
  <si>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</si>
  <si>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</si>
  <si>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</si>
  <si>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</si>
  <si>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</si>
  <si>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</si>
  <si>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</si>
  <si>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</si>
  <si>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</si>
  <si>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</si>
  <si>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</si>
  <si>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</si>
  <si>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</si>
  <si>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</si>
  <si>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</si>
  <si>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</si>
  <si>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</si>
  <si>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</si>
  <si>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</si>
  <si>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</si>
  <si>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</si>
  <si>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</si>
  <si>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</si>
  <si>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</si>
  <si>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</si>
  <si>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</si>
  <si>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</si>
  <si>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</si>
  <si>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</si>
  <si>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</si>
  <si>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</si>
  <si>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</si>
  <si>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</si>
  <si>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</si>
  <si>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</si>
  <si>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</si>
  <si>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</si>
  <si>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</si>
  <si>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</si>
  <si>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</si>
  <si>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</si>
  <si>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</si>
  <si>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</si>
  <si>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</si>
  <si>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</si>
  <si>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</si>
  <si>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</si>
  <si>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</si>
  <si>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</si>
  <si>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</si>
  <si>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</si>
  <si>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</si>
  <si>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</si>
  <si>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</si>
  <si>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</si>
  <si>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</si>
  <si>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</si>
  <si>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</si>
  <si>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</si>
  <si>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</si>
  <si>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</si>
  <si>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</si>
  <si>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</si>
  <si>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</si>
  <si>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</si>
  <si>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</si>
  <si>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</si>
  <si>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</si>
  <si>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</si>
  <si>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</si>
  <si>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</si>
  <si>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</si>
  <si>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</si>
  <si>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</si>
  <si>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</si>
  <si>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</si>
  <si>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</si>
  <si>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</si>
  <si>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</si>
  <si>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</si>
  <si>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</si>
  <si>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</si>
  <si>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</si>
  <si>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</si>
  <si>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</si>
  <si>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</si>
  <si>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</si>
  <si>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</si>
  <si>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</si>
  <si>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</si>
  <si>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</si>
  <si>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</si>
  <si>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</si>
  <si>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</si>
  <si>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</si>
  <si>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</si>
  <si>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</si>
  <si>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</si>
  <si>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</si>
  <si>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</si>
  <si>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</si>
  <si>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</si>
  <si>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</si>
  <si>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</si>
  <si>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</si>
  <si>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</si>
  <si>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</si>
  <si>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</si>
  <si>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</si>
  <si>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</si>
  <si>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</si>
  <si>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</si>
  <si>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</si>
  <si>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</si>
  <si>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</si>
  <si>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</si>
  <si>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</si>
  <si>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</si>
  <si>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</si>
  <si>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</si>
  <si>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</si>
  <si>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</si>
  <si>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</si>
  <si>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</si>
  <si>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</si>
  <si>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</si>
  <si>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</si>
  <si>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</si>
  <si>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</si>
  <si>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</si>
  <si>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</si>
  <si>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</si>
  <si>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</si>
  <si>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</si>
  <si>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</si>
  <si>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</si>
  <si>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</si>
  <si>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</si>
  <si>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</si>
  <si>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</si>
  <si>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</si>
  <si>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</si>
  <si>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</si>
  <si>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</si>
  <si>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</si>
  <si>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</si>
  <si>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</si>
  <si>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</si>
  <si>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</si>
  <si>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</si>
  <si>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</si>
  <si>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</si>
  <si>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</si>
  <si>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</si>
  <si>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</si>
  <si>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</si>
  <si>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</si>
  <si>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</si>
  <si>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</si>
  <si>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</si>
  <si>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</si>
  <si>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</si>
  <si>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</si>
  <si>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</si>
  <si>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</si>
  <si>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</si>
  <si>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</si>
  <si>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</si>
  <si>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</si>
  <si>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</si>
  <si>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</si>
  <si>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</si>
  <si>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</si>
  <si>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</si>
  <si>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</si>
  <si>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</si>
  <si>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</si>
  <si>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</si>
  <si>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</si>
  <si>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</si>
  <si>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</si>
  <si>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</si>
  <si>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</si>
  <si>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</si>
  <si>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</si>
  <si>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</si>
  <si>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</si>
  <si>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</si>
  <si>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</si>
  <si>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</si>
  <si>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</si>
  <si>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</si>
  <si>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</si>
  <si>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</si>
  <si>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</si>
  <si>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</si>
  <si>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</si>
  <si>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</si>
  <si>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</si>
  <si>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</si>
  <si>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</si>
  <si>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</si>
  <si>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</si>
  <si>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</si>
  <si>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</si>
  <si>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</si>
  <si>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</si>
  <si>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</si>
  <si>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</si>
  <si>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</si>
  <si>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</si>
  <si>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</si>
  <si>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</si>
  <si>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</si>
  <si>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</si>
  <si>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</si>
  <si>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</si>
  <si>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</si>
  <si>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</si>
  <si>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</si>
  <si>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</si>
  <si>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</si>
  <si>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</si>
  <si>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</si>
  <si>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</si>
  <si>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</si>
  <si>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</si>
  <si>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</si>
  <si>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</si>
  <si>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</si>
  <si>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</si>
  <si>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</si>
  <si>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</si>
  <si>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</si>
  <si>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</si>
  <si>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</si>
  <si>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</si>
  <si>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</si>
  <si>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</si>
  <si>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</si>
  <si>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</si>
  <si>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</si>
  <si>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</si>
  <si>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</si>
  <si>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</si>
  <si>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</si>
  <si>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</si>
  <si>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</si>
  <si>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</si>
  <si>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</si>
  <si>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</si>
  <si>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</si>
  <si>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</si>
  <si>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</si>
  <si>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</si>
  <si>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</si>
  <si>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</si>
  <si>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</si>
  <si>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</si>
  <si>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</si>
  <si>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</si>
  <si>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</si>
  <si>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</si>
  <si>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</si>
  <si>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</si>
  <si>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</si>
  <si>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</si>
  <si>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</si>
  <si>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</si>
  <si>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</si>
  <si>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</si>
  <si>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</si>
  <si>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</si>
  <si>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</si>
  <si>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</si>
  <si>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</si>
  <si>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</si>
  <si>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</si>
  <si>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</si>
  <si>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</si>
  <si>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</si>
  <si>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</si>
  <si>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</si>
  <si>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</si>
  <si>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</si>
  <si>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</si>
  <si>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</si>
  <si>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</si>
  <si>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</si>
  <si>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</si>
  <si>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</si>
  <si>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</si>
  <si>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</si>
  <si>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</si>
  <si>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</si>
  <si>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</si>
  <si>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</si>
  <si>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</si>
  <si>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</si>
  <si>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</si>
  <si>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</si>
  <si>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</si>
  <si>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</si>
  <si>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</si>
  <si>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</si>
  <si>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</si>
  <si>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</si>
  <si>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</si>
  <si>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</si>
  <si>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</si>
  <si>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</si>
  <si>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</si>
  <si>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</si>
  <si>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</si>
  <si>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</si>
  <si>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</si>
  <si>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</si>
  <si>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</si>
  <si>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</si>
  <si>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</si>
  <si>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</si>
  <si>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</si>
  <si>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</si>
  <si>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</si>
  <si>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</si>
  <si>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</si>
  <si>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</si>
  <si>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</si>
  <si>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</si>
  <si>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</si>
  <si>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</si>
  <si>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</si>
  <si>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</si>
  <si>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</si>
  <si>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</si>
  <si>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</si>
  <si>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</si>
  <si>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</si>
  <si>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</si>
  <si>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</si>
  <si>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</si>
  <si>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</si>
  <si>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</si>
  <si>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</si>
  <si>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</si>
  <si>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</si>
  <si>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</si>
  <si>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</si>
  <si>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</si>
  <si>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</si>
  <si>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</si>
  <si>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</si>
  <si>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</si>
  <si>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</si>
  <si>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</si>
  <si>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</si>
  <si>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</si>
  <si>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</si>
  <si>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</si>
  <si>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</si>
  <si>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</si>
  <si>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</si>
  <si>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</si>
  <si>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</si>
  <si>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</si>
  <si>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</si>
  <si>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</si>
  <si>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</si>
  <si>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</si>
  <si>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</si>
  <si>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</si>
  <si>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</si>
  <si>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</si>
  <si>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</si>
  <si>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</si>
  <si>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</si>
  <si>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</si>
  <si>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</si>
  <si>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</si>
  <si>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</si>
  <si>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</si>
  <si>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</si>
  <si>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</si>
  <si>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</si>
  <si>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</si>
  <si>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</si>
  <si>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</si>
  <si>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</si>
  <si>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</si>
  <si>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</si>
  <si>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</si>
  <si>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</si>
  <si>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</si>
  <si>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</si>
  <si>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</si>
  <si>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</si>
  <si>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</si>
  <si>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</si>
  <si>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</si>
  <si>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</si>
  <si>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</si>
  <si>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</si>
  <si>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</si>
  <si>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</si>
  <si>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</si>
  <si>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</si>
  <si>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</si>
  <si>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</si>
  <si>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</si>
  <si>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</si>
  <si>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</si>
  <si>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</si>
  <si>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</si>
  <si>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</si>
  <si>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</si>
  <si>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</si>
  <si>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</si>
  <si>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</si>
  <si>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</si>
  <si>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</si>
  <si>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</si>
  <si>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</si>
  <si>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</si>
  <si>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</si>
  <si>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</si>
  <si>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</si>
  <si>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</si>
  <si>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</si>
  <si>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</si>
  <si>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</si>
  <si>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</si>
  <si>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</si>
  <si>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</si>
  <si>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</si>
  <si>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</si>
  <si>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</si>
  <si>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</si>
  <si>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</si>
  <si>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</si>
  <si>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</si>
  <si>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</si>
  <si>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</si>
  <si>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</si>
  <si>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</si>
  <si>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</si>
  <si>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</si>
  <si>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</si>
  <si>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</si>
  <si>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</si>
  <si>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</si>
  <si>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</si>
  <si>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</si>
  <si>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</si>
  <si>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</si>
  <si>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</si>
  <si>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</si>
  <si>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</si>
  <si>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</si>
  <si>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</si>
  <si>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</si>
  <si>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</si>
  <si>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</si>
  <si>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</si>
  <si>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</si>
  <si>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</si>
  <si>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</si>
  <si>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</si>
  <si>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</si>
  <si>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</si>
  <si>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</si>
  <si>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</si>
  <si>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</si>
  <si>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</si>
  <si>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</si>
  <si>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</si>
  <si>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</si>
  <si>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</si>
  <si>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</si>
  <si>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</si>
  <si>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</si>
  <si>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</si>
  <si>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</si>
  <si>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</si>
  <si>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</si>
  <si>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</si>
  <si>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</si>
  <si>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</si>
  <si>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</si>
  <si>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</si>
  <si>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</si>
  <si>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</si>
  <si>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</si>
  <si>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</si>
  <si>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</si>
  <si>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</si>
  <si>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</si>
  <si>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</si>
  <si>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</si>
  <si>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</si>
  <si>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</si>
  <si>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</si>
  <si>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</si>
  <si>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</si>
  <si>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</si>
  <si>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</si>
  <si>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</si>
  <si>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</si>
  <si>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</si>
  <si>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</si>
  <si>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</si>
  <si>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</si>
  <si>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</si>
  <si>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</si>
  <si>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</si>
  <si>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</si>
  <si>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</si>
  <si>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</si>
  <si>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</si>
  <si>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</si>
  <si>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</si>
  <si>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</si>
  <si>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</si>
  <si>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</si>
  <si>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</si>
  <si>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</si>
  <si>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</si>
  <si>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</si>
  <si>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</si>
  <si>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</si>
  <si>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</si>
  <si>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</si>
  <si>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</si>
  <si>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</si>
  <si>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</si>
  <si>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</si>
  <si>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</si>
  <si>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</si>
  <si>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</si>
  <si>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</si>
  <si>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</si>
  <si>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</si>
  <si>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</si>
  <si>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</si>
  <si>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</si>
  <si>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</si>
  <si>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</si>
  <si>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</si>
  <si>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</si>
  <si>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</si>
  <si>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</si>
  <si>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</si>
  <si>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</si>
  <si>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</si>
  <si>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</si>
  <si>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</si>
  <si>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</si>
  <si>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</si>
  <si>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</si>
  <si>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</si>
  <si>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</si>
  <si>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</si>
  <si>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</si>
  <si>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</si>
  <si>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</si>
  <si>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</si>
  <si>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</si>
  <si>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</si>
  <si>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</si>
  <si>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</si>
  <si>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</si>
  <si>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</si>
  <si>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</si>
  <si>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</si>
  <si>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</si>
  <si>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</si>
  <si>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</si>
  <si>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</si>
  <si>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</si>
  <si>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</si>
  <si>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</si>
  <si>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</si>
  <si>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</si>
  <si>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</si>
  <si>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</si>
  <si>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</si>
  <si>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</si>
  <si>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</si>
  <si>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</si>
  <si>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</si>
  <si>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</si>
  <si>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</si>
  <si>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</si>
  <si>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</si>
  <si>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</si>
  <si>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</si>
  <si>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</si>
  <si>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</si>
  <si>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</si>
  <si>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</si>
  <si>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</si>
  <si>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</si>
  <si>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</si>
  <si>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</si>
  <si>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</si>
  <si>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</si>
  <si>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</si>
  <si>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</si>
  <si>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</si>
  <si>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</si>
  <si>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</si>
  <si>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</si>
  <si>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</si>
  <si>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</si>
  <si>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</si>
  <si>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</si>
  <si>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</si>
  <si>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</si>
  <si>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</si>
  <si>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</si>
  <si>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</si>
  <si>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</si>
  <si>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</si>
  <si>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</si>
  <si>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</si>
  <si>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</si>
  <si>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</si>
  <si>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</si>
  <si>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</si>
  <si>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</si>
  <si>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</si>
  <si>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</si>
  <si>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</si>
  <si>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</si>
  <si>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</si>
  <si>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</si>
  <si>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</si>
  <si>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</si>
  <si>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</si>
  <si>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</si>
  <si>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</si>
  <si>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</si>
  <si>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</si>
  <si>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</si>
  <si>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</si>
  <si>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</si>
  <si>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</si>
  <si>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</si>
  <si>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</si>
  <si>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</si>
  <si>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</si>
  <si>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</si>
  <si>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</si>
  <si>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</si>
  <si>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</si>
  <si>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</si>
  <si>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</si>
  <si>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</si>
  <si>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</si>
  <si>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</si>
  <si>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</si>
  <si>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</si>
  <si>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</si>
  <si>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</si>
  <si>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</si>
  <si>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</si>
  <si>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</si>
  <si>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</si>
  <si>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</si>
  <si>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</si>
  <si>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</si>
  <si>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</si>
  <si>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</si>
  <si>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</si>
  <si>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</si>
  <si>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</si>
  <si>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</si>
  <si>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</si>
  <si>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</si>
  <si>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</si>
  <si>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</si>
  <si>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</si>
  <si>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</si>
  <si>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</si>
  <si>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</si>
  <si>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</si>
  <si>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</si>
  <si>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</si>
  <si>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</si>
  <si>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</si>
  <si>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</si>
  <si>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</si>
  <si>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</si>
  <si>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</si>
  <si>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</si>
  <si>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</si>
  <si>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</si>
  <si>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</si>
  <si>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</si>
  <si>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</si>
  <si>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</si>
  <si>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</si>
  <si>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</si>
  <si>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</si>
  <si>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</si>
  <si>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</si>
  <si>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</si>
  <si>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</si>
  <si>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</si>
  <si>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</si>
  <si>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</si>
  <si>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</si>
  <si>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</si>
  <si>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</si>
  <si>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</si>
  <si>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</si>
  <si>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</si>
  <si>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</si>
  <si>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</si>
  <si>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</si>
  <si>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</si>
  <si>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</si>
  <si>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</si>
  <si>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</si>
  <si>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</si>
  <si>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</si>
  <si>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</si>
  <si>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</si>
  <si>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</si>
  <si>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</si>
  <si>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</si>
  <si>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</si>
  <si>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</si>
  <si>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</si>
  <si>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</si>
  <si>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</si>
  <si>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</si>
  <si>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</si>
  <si>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</si>
  <si>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</si>
  <si>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</si>
  <si>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</si>
  <si>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</si>
  <si>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</si>
  <si>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</si>
  <si>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</si>
  <si>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</si>
  <si>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</si>
  <si>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</si>
  <si>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</si>
  <si>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</si>
  <si>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</si>
  <si>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</si>
  <si>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</si>
  <si>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</si>
  <si>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</si>
  <si>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</si>
  <si>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</si>
  <si>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</si>
  <si>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</si>
  <si>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</si>
  <si>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</si>
  <si>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</si>
  <si>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</si>
  <si>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</si>
  <si>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</si>
  <si>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</si>
  <si>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</si>
  <si>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</si>
  <si>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</si>
  <si>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</si>
  <si>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</si>
  <si>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</si>
  <si>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</si>
  <si>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</si>
  <si>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</si>
  <si>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</si>
  <si>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</si>
  <si>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</si>
  <si>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</si>
  <si>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</si>
  <si>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</si>
  <si>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</si>
  <si>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</si>
  <si>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</si>
  <si>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</si>
  <si>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</si>
  <si>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</si>
  <si>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</si>
  <si>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</si>
  <si>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</si>
  <si>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</si>
  <si>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</si>
  <si>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</si>
  <si>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</si>
  <si>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</si>
  <si>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</si>
  <si>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</si>
  <si>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</si>
  <si>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</si>
  <si>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</si>
  <si>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</si>
  <si>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</si>
  <si>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</si>
  <si>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</si>
  <si>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</si>
  <si>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</si>
  <si>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</si>
  <si>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</si>
  <si>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</si>
  <si>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</si>
  <si>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</si>
  <si>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</si>
  <si>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</si>
  <si>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</si>
  <si>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</si>
  <si>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</si>
  <si>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</si>
  <si>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</si>
  <si>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</si>
  <si>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</si>
  <si>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</si>
  <si>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</si>
  <si>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</si>
  <si>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</si>
  <si>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</si>
  <si>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</si>
  <si>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</si>
  <si>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</si>
  <si>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</si>
  <si>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</si>
  <si>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</si>
  <si>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</si>
  <si>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</si>
  <si>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</si>
  <si>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</si>
  <si>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</si>
  <si>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</si>
  <si>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</si>
  <si>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</si>
  <si>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</si>
  <si>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</si>
  <si>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</si>
  <si>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</si>
  <si>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</si>
  <si>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</si>
  <si>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</si>
  <si>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</si>
  <si>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</si>
  <si>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</si>
  <si>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</si>
  <si>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</si>
  <si>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</si>
  <si>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</si>
  <si>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</si>
  <si>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</si>
  <si>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</si>
  <si>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</si>
  <si>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</si>
  <si>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</si>
  <si>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</si>
  <si>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</si>
  <si>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</si>
  <si>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</si>
  <si>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</si>
  <si>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</si>
  <si>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</si>
  <si>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</si>
  <si>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</si>
  <si>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</si>
  <si>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</si>
  <si>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</si>
  <si>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</si>
  <si>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</si>
  <si>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</si>
  <si>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</si>
  <si>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</si>
  <si>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</si>
  <si>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</si>
  <si>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</si>
  <si>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</si>
  <si>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</si>
  <si>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</si>
  <si>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</si>
  <si>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</si>
  <si>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</si>
  <si>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</si>
  <si>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</si>
  <si>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</si>
  <si>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</si>
  <si>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</si>
  <si>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</si>
  <si>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</si>
  <si>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</si>
  <si>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</si>
  <si>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</si>
  <si>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</si>
  <si>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</si>
  <si>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</si>
  <si>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</si>
  <si>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</si>
  <si>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</si>
  <si>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</si>
  <si>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</si>
  <si>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</si>
  <si>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</si>
  <si>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</si>
  <si>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</si>
  <si>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</si>
  <si>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</si>
  <si>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</si>
  <si>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</si>
  <si>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</si>
  <si>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</si>
  <si>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</si>
  <si>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</si>
  <si>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</si>
  <si>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</si>
  <si>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</si>
  <si>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</si>
  <si>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</si>
  <si>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</si>
  <si>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</si>
  <si>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</si>
  <si>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</si>
  <si>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</si>
  <si>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</si>
  <si>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</si>
  <si>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</si>
  <si>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</si>
  <si>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</si>
  <si>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</si>
  <si>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</si>
  <si>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</si>
  <si>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</si>
  <si>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</si>
  <si>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</si>
  <si>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</si>
  <si>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</si>
  <si>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</si>
  <si>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</si>
  <si>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</si>
  <si>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</si>
  <si>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</si>
  <si>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</si>
  <si>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</si>
  <si>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</si>
  <si>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</si>
  <si>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</si>
  <si>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</si>
  <si>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</si>
  <si>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</si>
  <si>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</si>
  <si>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</si>
  <si>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</si>
  <si>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</si>
  <si>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</si>
  <si>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</si>
  <si>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</si>
  <si>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</si>
  <si>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</si>
  <si>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</si>
  <si>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</si>
  <si>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</si>
  <si>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</si>
  <si>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</si>
  <si>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</si>
  <si>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</si>
  <si>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</si>
  <si>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</si>
  <si>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</si>
  <si>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</si>
  <si>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</si>
  <si>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</si>
  <si>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</si>
  <si>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</si>
  <si>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</si>
  <si>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</si>
  <si>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</si>
  <si>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</si>
  <si>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</si>
  <si>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</si>
  <si>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</si>
  <si>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</si>
  <si>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</si>
  <si>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</si>
  <si>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</si>
  <si>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</si>
  <si>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</si>
  <si>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</si>
  <si>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</si>
  <si>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</si>
  <si>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</si>
  <si>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</si>
  <si>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</si>
  <si>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</si>
  <si>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</si>
  <si>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</si>
  <si>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</si>
  <si>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</si>
  <si>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</si>
  <si>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</si>
  <si>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</si>
  <si>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</si>
  <si>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</si>
  <si>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</si>
  <si>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</si>
  <si>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</si>
  <si>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</si>
  <si>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</si>
  <si>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</si>
  <si>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</si>
  <si>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</si>
  <si>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</si>
  <si>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</si>
  <si>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</si>
  <si>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</si>
  <si>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</si>
  <si>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</si>
  <si>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</si>
  <si>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</si>
  <si>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</si>
  <si>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</si>
  <si>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</si>
  <si>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</si>
  <si>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</si>
  <si>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</si>
  <si>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</si>
  <si>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</si>
  <si>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</si>
  <si>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</si>
  <si>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</si>
  <si>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</si>
  <si>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</si>
  <si>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</si>
  <si>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</si>
  <si>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</si>
  <si>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</si>
  <si>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</si>
  <si>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</si>
  <si>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</si>
  <si>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</si>
  <si>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</si>
  <si>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</si>
  <si>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</si>
  <si>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</si>
  <si>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</si>
  <si>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</si>
  <si>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</si>
  <si>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</si>
  <si>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</si>
  <si>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</si>
  <si>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</si>
  <si>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</si>
  <si>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</si>
  <si>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</si>
  <si>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</si>
  <si>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</si>
  <si>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</si>
  <si>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</si>
  <si>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</si>
  <si>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</si>
  <si>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</si>
  <si>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</si>
  <si>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</si>
  <si>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</si>
  <si>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</si>
  <si>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</si>
  <si>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</si>
  <si>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</si>
  <si>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</si>
  <si>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</si>
  <si>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</si>
  <si>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</si>
  <si>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</si>
  <si>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</si>
  <si>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</si>
  <si>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</si>
  <si>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</si>
  <si>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</si>
  <si>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</si>
  <si>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</si>
  <si>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</si>
  <si>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</si>
  <si>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</si>
  <si>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</si>
  <si>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</si>
  <si>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</si>
  <si>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</si>
  <si>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</si>
  <si>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</si>
  <si>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</si>
  <si>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</si>
  <si>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</si>
  <si>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</si>
  <si>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</si>
  <si>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</si>
  <si>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</si>
  <si>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</si>
  <si>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</si>
  <si>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</si>
  <si>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</si>
  <si>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</si>
  <si>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</si>
  <si>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</si>
  <si>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</si>
  <si>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</si>
  <si>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</si>
  <si>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</si>
  <si>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</si>
  <si>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</si>
  <si>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</si>
  <si>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</si>
  <si>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</si>
  <si>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</si>
  <si>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</si>
  <si>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</si>
  <si>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</si>
  <si>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</si>
  <si>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</si>
  <si>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</si>
  <si>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</si>
  <si>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</si>
  <si>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</si>
  <si>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</si>
  <si>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</si>
  <si>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</si>
  <si>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</si>
  <si>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</si>
  <si>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</si>
  <si>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</si>
  <si>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</si>
  <si>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</si>
  <si>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</si>
  <si>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</si>
  <si>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</si>
  <si>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</si>
  <si>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</si>
  <si>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</si>
  <si>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</si>
  <si>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</si>
  <si>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</si>
  <si>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</si>
  <si>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</si>
  <si>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</si>
  <si>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</si>
  <si>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</si>
  <si>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</si>
  <si>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</si>
  <si>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</si>
  <si>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</si>
  <si>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</si>
  <si>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</si>
  <si>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</si>
  <si>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</si>
  <si>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</si>
  <si>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</si>
  <si>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</si>
  <si>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</si>
  <si>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</si>
  <si>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</si>
  <si>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</si>
  <si>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</si>
  <si>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</si>
  <si>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</si>
  <si>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</si>
  <si>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</si>
  <si>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</si>
  <si>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</si>
  <si>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</si>
  <si>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</si>
  <si>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</si>
  <si>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</si>
  <si>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</si>
  <si>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</si>
  <si>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</si>
  <si>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</si>
  <si>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</si>
  <si>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</si>
  <si>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</si>
  <si>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</si>
  <si>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</si>
  <si>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</si>
  <si>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</si>
  <si>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</si>
  <si>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</si>
  <si>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</si>
  <si>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</si>
  <si>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</si>
  <si>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</si>
  <si>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</si>
  <si>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</si>
  <si>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</si>
  <si>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</si>
  <si>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</si>
  <si>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</si>
  <si>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</si>
  <si>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</si>
  <si>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</si>
  <si>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</si>
  <si>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</si>
  <si>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</si>
  <si>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</si>
  <si>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</si>
  <si>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</si>
  <si>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</si>
  <si>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</si>
  <si>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</si>
  <si>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</si>
  <si>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</si>
  <si>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</si>
  <si>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</si>
  <si>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</si>
  <si>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</si>
  <si>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</si>
  <si>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</si>
  <si>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</si>
  <si>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</si>
  <si>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</si>
  <si>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</si>
  <si>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</si>
  <si>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</si>
  <si>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</si>
  <si>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</si>
  <si>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</si>
  <si>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</si>
  <si>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</si>
  <si>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</si>
  <si>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</si>
  <si>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</si>
  <si>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</si>
  <si>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</si>
  <si>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</si>
  <si>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</si>
  <si>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</si>
  <si>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</si>
  <si>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</si>
  <si>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</si>
  <si>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</si>
  <si>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</si>
  <si>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</si>
  <si>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</si>
  <si>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</si>
  <si>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</si>
  <si>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</si>
  <si>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</si>
  <si>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</si>
  <si>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</si>
  <si>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</si>
  <si>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</si>
  <si>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</si>
  <si>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</si>
  <si>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</si>
  <si>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</si>
  <si>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</si>
  <si>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</si>
  <si>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</si>
  <si>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</si>
  <si>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</si>
  <si>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</si>
  <si>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</si>
  <si>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</si>
  <si>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</si>
  <si>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</si>
  <si>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</si>
  <si>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</si>
  <si>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</si>
  <si>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</si>
  <si>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</si>
  <si>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</si>
  <si>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</si>
  <si>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</si>
  <si>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</si>
  <si>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</si>
  <si>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</si>
  <si>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</si>
  <si>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</si>
  <si>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</si>
  <si>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</si>
  <si>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</si>
  <si>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</si>
  <si>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</si>
  <si>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</si>
  <si>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</si>
  <si>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</si>
  <si>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</si>
  <si>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</si>
  <si>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</si>
  <si>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</si>
  <si>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</si>
  <si>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</si>
  <si>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</si>
  <si>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</si>
  <si>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</si>
  <si>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</si>
  <si>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</si>
  <si>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</si>
  <si>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</si>
  <si>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</si>
  <si>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</si>
  <si>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</si>
  <si>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</si>
  <si>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</si>
  <si>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</si>
  <si>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</si>
  <si>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</si>
  <si>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</si>
  <si>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</si>
  <si>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</si>
  <si>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</si>
  <si>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</si>
  <si>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</si>
  <si>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</si>
  <si>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</si>
  <si>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</si>
  <si>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</si>
  <si>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</si>
  <si>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</si>
  <si>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</si>
  <si>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</si>
  <si>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</si>
  <si>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</si>
  <si>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</si>
  <si>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</si>
  <si>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</si>
  <si>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</si>
  <si>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</si>
  <si>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</si>
  <si>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</si>
  <si>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</si>
  <si>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</si>
  <si>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</si>
  <si>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</si>
  <si>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</si>
  <si>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</si>
  <si>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</si>
  <si>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</si>
  <si>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</si>
  <si>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</si>
  <si>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</si>
  <si>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</si>
  <si>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</si>
  <si>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</si>
  <si>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</si>
  <si>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</si>
  <si>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</si>
  <si>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</si>
  <si>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</si>
  <si>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</si>
  <si>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</si>
  <si>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</si>
  <si>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</si>
  <si>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</si>
  <si>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</si>
  <si>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</si>
  <si>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</si>
  <si>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</si>
  <si>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</si>
  <si>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</si>
  <si>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</si>
  <si>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</si>
  <si>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</si>
  <si>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</si>
  <si>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</si>
  <si>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</si>
  <si>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</si>
  <si>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</si>
  <si>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</si>
  <si>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</si>
  <si>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</si>
  <si>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</si>
  <si>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</si>
  <si>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</si>
  <si>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</si>
  <si>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</si>
  <si>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</si>
  <si>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</si>
  <si>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</si>
  <si>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</si>
  <si>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</si>
  <si>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</si>
  <si>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</si>
  <si>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</si>
  <si>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</si>
  <si>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</si>
  <si>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</si>
  <si>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</si>
  <si>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</si>
  <si>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</si>
  <si>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</si>
  <si>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</si>
  <si>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</si>
  <si>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</si>
  <si>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</si>
  <si>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</si>
  <si>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</si>
  <si>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</si>
  <si>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</si>
  <si>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</si>
  <si>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</si>
  <si>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</si>
  <si>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</si>
  <si>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</si>
  <si>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</si>
  <si>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</si>
  <si>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</si>
  <si>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</si>
  <si>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</si>
  <si>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</si>
  <si>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</si>
  <si>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</si>
  <si>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</si>
  <si>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</si>
  <si>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</si>
  <si>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</si>
  <si>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</si>
  <si>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</si>
  <si>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</si>
  <si>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</si>
  <si>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</si>
  <si>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</si>
  <si>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</si>
  <si>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</si>
  <si>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</si>
  <si>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</si>
  <si>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</si>
  <si>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</si>
  <si>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</si>
  <si>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</si>
  <si>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</si>
  <si>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</si>
  <si>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</si>
  <si>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</si>
  <si>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</si>
  <si>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</si>
  <si>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</si>
  <si>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</si>
  <si>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</si>
  <si>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</si>
  <si>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</si>
  <si>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</si>
  <si>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</si>
  <si>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</si>
  <si>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</si>
  <si>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</si>
  <si>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</si>
  <si>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</si>
  <si>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</si>
  <si>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</si>
  <si>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</si>
  <si>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</si>
  <si>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</si>
  <si>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</si>
  <si>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</si>
  <si>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</si>
  <si>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</si>
  <si>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</si>
  <si>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</si>
  <si>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</si>
  <si>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</si>
  <si>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</si>
  <si>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</si>
  <si>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</si>
  <si>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</si>
  <si>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</si>
  <si>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</si>
  <si>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</si>
  <si>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</si>
  <si>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</si>
  <si>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</si>
  <si>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</si>
  <si>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</si>
  <si>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</si>
  <si>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</si>
  <si>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</si>
  <si>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</si>
  <si>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</si>
  <si>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</si>
  <si>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</si>
  <si>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</si>
  <si>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</si>
  <si>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</si>
  <si>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</si>
  <si>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</si>
  <si>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</si>
  <si>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</si>
  <si>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</si>
  <si>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</si>
  <si>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</si>
  <si>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</si>
  <si>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</si>
  <si>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</si>
  <si>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</si>
  <si>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</si>
  <si>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</si>
  <si>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</si>
  <si>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</si>
  <si>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</si>
  <si>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</si>
  <si>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</si>
  <si>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</si>
  <si>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</si>
  <si>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</si>
  <si>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</si>
  <si>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</si>
  <si>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</si>
  <si>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</si>
  <si>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</si>
  <si>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</si>
  <si>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</si>
  <si>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</si>
  <si>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</si>
  <si>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</si>
  <si>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</si>
  <si>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</si>
  <si>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</si>
  <si>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</si>
  <si>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</si>
  <si>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</si>
  <si>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</si>
  <si>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</si>
  <si>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</si>
  <si>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</si>
  <si>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</si>
  <si>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</si>
  <si>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</si>
  <si>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</si>
  <si>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</si>
  <si>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</si>
  <si>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</si>
  <si>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</si>
  <si>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</si>
  <si>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</si>
  <si>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</si>
  <si>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</si>
  <si>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</si>
  <si>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</si>
  <si>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</si>
  <si>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</si>
  <si>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</si>
  <si>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</si>
  <si>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</si>
  <si>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</si>
  <si>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</si>
  <si>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</si>
  <si>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</si>
  <si>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</si>
  <si>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</si>
  <si>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</si>
  <si>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</si>
  <si>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</si>
  <si>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</si>
  <si>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</si>
  <si>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</si>
  <si>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</si>
  <si>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</si>
  <si>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</si>
  <si>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</si>
  <si>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</si>
  <si>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</si>
  <si>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</si>
  <si>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</si>
  <si>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</si>
  <si>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</si>
  <si>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</si>
  <si>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</si>
  <si>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</si>
  <si>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</si>
  <si>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</si>
  <si>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</si>
  <si>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</si>
  <si>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</si>
  <si>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</si>
  <si>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</si>
  <si>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</si>
  <si>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</si>
  <si>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</si>
  <si>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</si>
  <si>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</si>
  <si>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</si>
  <si>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</si>
  <si>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</si>
  <si>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</si>
  <si>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</si>
  <si>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</si>
  <si>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</si>
  <si>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</si>
  <si>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</si>
  <si>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</si>
  <si>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</si>
  <si>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</si>
  <si>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</si>
  <si>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</si>
  <si>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</si>
  <si>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</si>
  <si>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</si>
  <si>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</si>
  <si>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</si>
  <si>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</si>
  <si>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</si>
  <si>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</si>
  <si>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</si>
  <si>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</si>
  <si>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</si>
  <si>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</si>
  <si>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</si>
  <si>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</si>
  <si>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</si>
  <si>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</si>
  <si>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</si>
  <si>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</si>
  <si>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</si>
  <si>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</si>
  <si>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</si>
  <si>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</si>
  <si>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</si>
  <si>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</si>
  <si>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</si>
  <si>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</si>
  <si>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</si>
  <si>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</si>
  <si>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</si>
  <si>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</si>
  <si>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</si>
  <si>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</si>
  <si>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</si>
  <si>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</si>
  <si>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</si>
  <si>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</si>
  <si>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</si>
  <si>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</si>
  <si>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</si>
  <si>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</si>
  <si>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</si>
  <si>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</si>
  <si>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</si>
  <si>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</si>
  <si>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</si>
  <si>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</si>
  <si>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</si>
  <si>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</si>
  <si>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</si>
  <si>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</si>
  <si>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</si>
  <si>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</si>
  <si>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</si>
  <si>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</si>
  <si>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</si>
  <si>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</si>
  <si>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</si>
  <si>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</si>
  <si>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</si>
  <si>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</si>
  <si>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</si>
  <si>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</si>
  <si>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</si>
  <si>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</si>
  <si>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</si>
  <si>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</si>
  <si>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</si>
  <si>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</si>
  <si>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</si>
  <si>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</si>
  <si>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</si>
  <si>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</si>
  <si>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</si>
  <si>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</si>
  <si>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</si>
  <si>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</si>
  <si>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</si>
  <si>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</si>
  <si>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</si>
  <si>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</si>
  <si>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</si>
  <si>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</si>
  <si>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</si>
  <si>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</si>
  <si>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</si>
  <si>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</si>
  <si>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</si>
  <si>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</si>
  <si>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</si>
  <si>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</si>
  <si>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</si>
  <si>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</si>
  <si>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</si>
  <si>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</si>
  <si>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</si>
  <si>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</si>
  <si>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</si>
  <si>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</si>
  <si>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</si>
  <si>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</si>
  <si>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</si>
  <si>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</si>
  <si>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</si>
  <si>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</si>
  <si>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</si>
  <si>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</si>
  <si>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</si>
  <si>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</si>
  <si>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</si>
  <si>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</si>
  <si>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</si>
  <si>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</si>
  <si>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</si>
  <si>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</si>
  <si>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</si>
  <si>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</si>
  <si>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</si>
  <si>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</si>
  <si>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</si>
  <si>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</si>
  <si>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</si>
  <si>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</si>
  <si>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</si>
  <si>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</si>
  <si>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</si>
  <si>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</si>
  <si>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</si>
  <si>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</si>
  <si>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</si>
  <si>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</si>
  <si>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</si>
  <si>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</si>
  <si>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</si>
  <si>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</si>
  <si>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</si>
  <si>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</si>
  <si>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</si>
  <si>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</si>
  <si>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</si>
  <si>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</si>
  <si>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</si>
  <si>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</si>
  <si>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</si>
  <si>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</si>
  <si>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</si>
  <si>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</si>
  <si>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</si>
  <si>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</si>
  <si>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</si>
  <si>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</si>
  <si>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</si>
  <si>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</si>
  <si>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</si>
  <si>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</si>
  <si>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</si>
  <si>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</si>
  <si>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</si>
  <si>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</si>
  <si>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</si>
  <si>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</si>
  <si>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</si>
  <si>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</si>
  <si>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</si>
  <si>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</si>
  <si>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</si>
  <si>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</si>
  <si>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</si>
  <si>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</si>
  <si>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</si>
  <si>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</si>
  <si>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</si>
  <si>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</si>
  <si>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</si>
  <si>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</si>
  <si>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</si>
  <si>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</si>
  <si>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</si>
  <si>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</si>
  <si>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</si>
  <si>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</si>
  <si>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</si>
  <si>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</si>
  <si>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</si>
  <si>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</si>
  <si>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</si>
  <si>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</si>
  <si>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</si>
  <si>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</si>
  <si>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</si>
  <si>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</si>
  <si>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</si>
  <si>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</si>
  <si>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</si>
  <si>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</si>
  <si>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</si>
  <si>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</si>
  <si>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</si>
  <si>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</si>
  <si>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</si>
  <si>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</si>
  <si>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</si>
  <si>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</si>
  <si>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</si>
  <si>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</si>
  <si>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</si>
  <si>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</si>
  <si>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</si>
  <si>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</si>
  <si>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</si>
  <si>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</si>
  <si>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</si>
  <si>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</si>
  <si>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</si>
  <si>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</si>
  <si>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</si>
  <si>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</si>
  <si>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</si>
  <si>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</si>
  <si>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</si>
  <si>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</si>
  <si>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</si>
  <si>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</si>
  <si>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</si>
  <si>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</si>
  <si>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</si>
  <si>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</si>
  <si>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</si>
  <si>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</si>
  <si>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</si>
  <si>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</si>
  <si>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</si>
  <si>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</si>
  <si>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</si>
  <si>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</si>
  <si>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</si>
  <si>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</si>
  <si>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</si>
  <si>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</si>
  <si>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</si>
  <si>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</si>
  <si>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</si>
  <si>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</si>
  <si>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</si>
  <si>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</si>
  <si>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</si>
  <si>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</si>
  <si>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</si>
  <si>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</si>
  <si>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</si>
  <si>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</si>
  <si>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</si>
  <si>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</si>
  <si>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</si>
  <si>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</si>
  <si>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</si>
  <si>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</si>
  <si>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</si>
  <si>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</si>
  <si>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</si>
  <si>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</si>
  <si>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</si>
  <si>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</si>
  <si>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</si>
  <si>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</si>
  <si>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</si>
  <si>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</si>
  <si>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</si>
  <si>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</si>
  <si>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</si>
  <si>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</si>
  <si>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</si>
  <si>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</si>
  <si>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</si>
  <si>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</si>
  <si>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</si>
  <si>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</si>
  <si>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</si>
  <si>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</si>
  <si>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</si>
  <si>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</si>
  <si>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</si>
  <si>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</si>
  <si>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</si>
  <si>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</si>
  <si>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</si>
  <si>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</si>
  <si>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</si>
  <si>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</si>
  <si>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</si>
  <si>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</si>
  <si>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</si>
  <si>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</si>
  <si>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</si>
  <si>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</si>
  <si>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</si>
  <si>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</si>
  <si>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</si>
  <si>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</si>
  <si>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</si>
  <si>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</si>
  <si>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</si>
  <si>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</si>
  <si>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</si>
  <si>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</si>
  <si>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</si>
  <si>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</si>
  <si>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</si>
  <si>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</si>
  <si>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</si>
  <si>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</si>
  <si>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</si>
  <si>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</si>
  <si>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</si>
  <si>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</si>
  <si>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</si>
  <si>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</si>
  <si>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</si>
  <si>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</si>
  <si>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</si>
  <si>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</si>
  <si>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</si>
  <si>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</si>
  <si>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</si>
  <si>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</si>
  <si>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</si>
  <si>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</si>
  <si>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</si>
  <si>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</si>
  <si>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</si>
  <si>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</si>
  <si>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</si>
  <si>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</si>
  <si>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</si>
  <si>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</si>
  <si>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</si>
  <si>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</si>
  <si>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</si>
  <si>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</si>
  <si>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</si>
  <si>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</si>
  <si>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</si>
  <si>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</si>
  <si>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</si>
  <si>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</si>
  <si>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</si>
  <si>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</si>
  <si>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</si>
  <si>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</si>
  <si>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</si>
  <si>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</si>
  <si>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</si>
  <si>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</si>
  <si>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</si>
  <si>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</si>
  <si>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</si>
  <si>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</si>
  <si>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</si>
  <si>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</si>
  <si>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</si>
  <si>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</si>
  <si>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</si>
  <si>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</si>
  <si>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</si>
  <si>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</si>
  <si>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</si>
  <si>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</si>
  <si>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</si>
  <si>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</si>
  <si>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</si>
  <si>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</si>
  <si>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</si>
  <si>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</si>
  <si>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</si>
  <si>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</si>
  <si>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</si>
  <si>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</si>
  <si>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</si>
  <si>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</si>
  <si>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</si>
  <si>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</si>
  <si>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</si>
  <si>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</si>
  <si>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</si>
  <si>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</si>
  <si>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</si>
  <si>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</si>
  <si>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</si>
  <si>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</si>
  <si>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</si>
  <si>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</si>
  <si>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</si>
  <si>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</si>
  <si>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</si>
  <si>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</si>
  <si>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</si>
  <si>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</si>
  <si>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</si>
  <si>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</si>
  <si>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</si>
  <si>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</si>
  <si>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</si>
  <si>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</si>
  <si>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</si>
  <si>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</si>
  <si>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</si>
  <si>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</si>
  <si>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</si>
  <si>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</si>
  <si>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</si>
  <si>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</si>
  <si>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</si>
  <si>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</si>
  <si>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</si>
  <si>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</si>
  <si>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</si>
  <si>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</si>
  <si>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</si>
  <si>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</si>
  <si>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</si>
  <si>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</si>
  <si>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</si>
  <si>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</si>
  <si>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</si>
  <si>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</si>
  <si>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</si>
  <si>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</si>
  <si>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</si>
  <si>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</si>
  <si>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</si>
  <si>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</si>
  <si>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</si>
  <si>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</si>
  <si>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</si>
  <si>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</si>
  <si>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</si>
  <si>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</si>
  <si>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</si>
  <si>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</si>
  <si>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</si>
  <si>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</si>
  <si>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</si>
  <si>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</si>
  <si>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</si>
  <si>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</si>
  <si>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</si>
  <si>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</si>
  <si>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</si>
  <si>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</si>
  <si>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</si>
  <si>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</si>
  <si>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</si>
  <si>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</si>
  <si>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</si>
  <si>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</si>
  <si>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</si>
  <si>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</si>
  <si>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</si>
  <si>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</si>
  <si>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</si>
  <si>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</si>
  <si>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</si>
  <si>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</si>
  <si>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</si>
  <si>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</si>
  <si>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</si>
  <si>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</si>
  <si>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</si>
  <si>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</si>
  <si>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</si>
  <si>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</si>
  <si>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</si>
  <si>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</si>
  <si>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</si>
  <si>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</si>
  <si>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</si>
  <si>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</si>
  <si>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</si>
  <si>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</si>
  <si>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</si>
  <si>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</si>
  <si>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</si>
  <si>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</si>
  <si>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</si>
  <si>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</si>
  <si>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</si>
  <si>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</si>
  <si>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</si>
  <si>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</si>
  <si>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</si>
  <si>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</si>
  <si>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</si>
  <si>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</si>
  <si>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</si>
  <si>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</si>
  <si>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</si>
  <si>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</si>
  <si>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</si>
  <si>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</si>
  <si>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</si>
  <si>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</si>
  <si>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</si>
  <si>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</si>
  <si>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</si>
  <si>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</si>
  <si>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</si>
  <si>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</si>
  <si>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</si>
  <si>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</si>
  <si>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</si>
  <si>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</si>
  <si>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</si>
  <si>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</si>
  <si>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</si>
  <si>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</si>
  <si>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</si>
  <si>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</si>
  <si>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</si>
  <si>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</si>
  <si>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</si>
  <si>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</si>
  <si>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</si>
  <si>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</si>
  <si>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</si>
  <si>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</si>
  <si>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</si>
  <si>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</si>
  <si>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</si>
  <si>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</si>
  <si>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</si>
  <si>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</si>
  <si>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</si>
  <si>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</si>
  <si>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</si>
  <si>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</si>
  <si>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</si>
  <si>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</si>
  <si>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</si>
  <si>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</si>
  <si>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</si>
  <si>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</si>
  <si>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</si>
  <si>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</si>
  <si>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</si>
  <si>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</si>
  <si>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</si>
  <si>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</si>
  <si>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</si>
  <si>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</si>
  <si>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</si>
  <si>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</si>
  <si>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</si>
  <si>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</si>
  <si>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</si>
  <si>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</si>
  <si>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</si>
  <si>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</si>
  <si>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</si>
  <si>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</si>
  <si>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</si>
  <si>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</si>
  <si>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</si>
  <si>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</si>
  <si>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</si>
  <si>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</si>
  <si>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</si>
  <si>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</si>
  <si>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</si>
  <si>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</si>
  <si>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</si>
  <si>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</si>
  <si>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</si>
  <si>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</si>
  <si>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</si>
  <si>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</si>
  <si>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</si>
  <si>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</si>
  <si>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</si>
  <si>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</si>
  <si>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</si>
  <si>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</si>
  <si>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</si>
  <si>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</si>
  <si>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</si>
  <si>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</si>
  <si>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</si>
  <si>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</si>
  <si>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</si>
  <si>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</si>
  <si>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</si>
  <si>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</si>
  <si>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</si>
  <si>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</si>
  <si>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</si>
  <si>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</si>
  <si>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</si>
  <si>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</si>
  <si>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</si>
  <si>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</si>
  <si>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</si>
  <si>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</si>
  <si>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</si>
  <si>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</si>
  <si>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</si>
  <si>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</si>
  <si>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</si>
  <si>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</si>
  <si>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</si>
  <si>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</si>
  <si>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</si>
  <si>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</si>
  <si>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</si>
  <si>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</si>
  <si>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</si>
  <si>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</si>
  <si>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</si>
  <si>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</si>
  <si>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</si>
  <si>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</si>
  <si>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</si>
  <si>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</si>
  <si>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</si>
  <si>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</si>
  <si>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</si>
  <si>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</si>
  <si>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</si>
  <si>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</si>
  <si>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</si>
  <si>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</si>
  <si>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</si>
  <si>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</si>
  <si>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</si>
  <si>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</si>
  <si>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</si>
  <si>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</si>
  <si>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</si>
  <si>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</si>
  <si>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</si>
  <si>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</si>
  <si>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</si>
  <si>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</si>
  <si>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</si>
  <si>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</si>
  <si>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</si>
  <si>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</si>
  <si>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</si>
  <si>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</si>
  <si>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</si>
  <si>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</si>
  <si>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</si>
  <si>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</si>
  <si>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</si>
  <si>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</si>
  <si>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</si>
  <si>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</si>
  <si>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</si>
  <si>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</si>
  <si>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</si>
  <si>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</si>
  <si>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</si>
  <si>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</si>
  <si>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</si>
  <si>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</si>
  <si>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</si>
  <si>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</si>
  <si>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</si>
  <si>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</si>
  <si>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</si>
  <si>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</si>
  <si>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</si>
  <si>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</si>
  <si>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</si>
  <si>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</si>
  <si>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</si>
  <si>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</si>
  <si>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</si>
  <si>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</si>
  <si>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</si>
  <si>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</si>
  <si>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</si>
  <si>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</si>
  <si>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</si>
  <si>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</si>
  <si>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</si>
  <si>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</si>
  <si>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</si>
  <si>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</si>
  <si>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</si>
  <si>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</si>
  <si>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</si>
  <si>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</si>
  <si>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</si>
  <si>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</si>
  <si>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</si>
  <si>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</si>
  <si>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</si>
  <si>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</si>
  <si>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</si>
  <si>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</si>
  <si>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</si>
  <si>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</si>
  <si>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</si>
  <si>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</si>
  <si>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</si>
  <si>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</si>
  <si>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</si>
  <si>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</si>
  <si>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</si>
  <si>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</si>
  <si>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</si>
  <si>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</si>
  <si>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</si>
  <si>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</si>
  <si>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</si>
  <si>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</si>
  <si>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</si>
  <si>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</si>
  <si>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</si>
  <si>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</si>
  <si>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</si>
  <si>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</si>
  <si>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</si>
  <si>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</si>
  <si>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</si>
  <si>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</si>
  <si>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</si>
  <si>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</si>
  <si>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</si>
  <si>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</si>
  <si>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</si>
  <si>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</si>
  <si>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</si>
  <si>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</si>
  <si>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</si>
  <si>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</si>
  <si>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</si>
  <si>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</si>
  <si>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</si>
  <si>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</si>
  <si>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</si>
  <si>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</si>
  <si>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</si>
  <si>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</si>
  <si>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</si>
  <si>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</si>
  <si>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</si>
  <si>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</si>
  <si>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</si>
  <si>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</si>
  <si>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</si>
  <si>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</si>
  <si>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</si>
  <si>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</si>
  <si>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</si>
  <si>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</si>
  <si>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</si>
  <si>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</si>
  <si>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</si>
  <si>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</si>
  <si>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</si>
  <si>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</si>
  <si>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</si>
  <si>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</si>
  <si>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</si>
  <si>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</si>
  <si>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</si>
  <si>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</si>
  <si>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</si>
  <si>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</si>
  <si>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</si>
  <si>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</si>
  <si>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</si>
  <si>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</si>
  <si>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</si>
  <si>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</si>
  <si>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</si>
  <si>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</si>
  <si>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</si>
  <si>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</si>
  <si>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</si>
  <si>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</si>
  <si>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</si>
  <si>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</si>
  <si>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</si>
  <si>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</si>
  <si>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</si>
  <si>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</si>
  <si>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</si>
  <si>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</si>
  <si>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</si>
  <si>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</si>
  <si>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</si>
  <si>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</si>
  <si>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</si>
  <si>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</si>
  <si>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</si>
  <si>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</si>
  <si>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</si>
  <si>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</si>
  <si>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</si>
  <si>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</si>
  <si>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</si>
  <si>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</si>
  <si>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</si>
  <si>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</si>
  <si>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</si>
  <si>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</si>
  <si>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</si>
  <si>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</si>
  <si>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</si>
  <si>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</si>
  <si>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</si>
  <si>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</si>
  <si>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</si>
  <si>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</si>
  <si>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</si>
  <si>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</si>
  <si>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</si>
  <si>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</si>
  <si>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</si>
  <si>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</si>
  <si>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</si>
  <si>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</si>
  <si>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</si>
  <si>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</si>
  <si>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</si>
  <si>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</si>
  <si>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</si>
  <si>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</si>
  <si>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</si>
  <si>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</si>
  <si>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</si>
  <si>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</si>
  <si>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</si>
  <si>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</si>
  <si>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</si>
  <si>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</si>
  <si>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</si>
  <si>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</si>
  <si>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</si>
  <si>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</si>
  <si>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</si>
  <si>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</si>
  <si>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</si>
  <si>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</si>
  <si>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</si>
  <si>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</si>
  <si>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</si>
  <si>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</si>
  <si>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</si>
  <si>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</si>
  <si>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</si>
  <si>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</si>
  <si>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</si>
  <si>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</si>
  <si>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</si>
  <si>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</si>
  <si>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</si>
  <si>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</si>
  <si>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</si>
  <si>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</si>
  <si>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</si>
  <si>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</si>
  <si>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</si>
  <si>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</si>
  <si>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</si>
  <si>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</si>
  <si>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</si>
  <si>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</si>
  <si>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</si>
  <si>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</si>
  <si>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</si>
  <si>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</si>
  <si>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</si>
  <si>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</si>
  <si>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</si>
  <si>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</si>
  <si>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</si>
  <si>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</si>
  <si>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</si>
  <si>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</si>
  <si>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</si>
  <si>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</si>
  <si>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</si>
  <si>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</si>
  <si>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</si>
  <si>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</si>
  <si>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</si>
  <si>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</si>
  <si>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</si>
  <si>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</si>
  <si>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</si>
  <si>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</si>
  <si>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</si>
  <si>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</si>
  <si>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</si>
  <si>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</si>
  <si>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</si>
  <si>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</si>
  <si>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</si>
  <si>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</si>
  <si>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</si>
  <si>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</si>
  <si>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</si>
  <si>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</si>
  <si>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</si>
  <si>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</si>
  <si>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</si>
  <si>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</si>
  <si>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</si>
  <si>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</si>
  <si>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</si>
  <si>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</si>
  <si>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</si>
  <si>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</si>
  <si>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</si>
  <si>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</si>
  <si>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</si>
  <si>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</si>
  <si>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</si>
  <si>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</si>
  <si>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</si>
  <si>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</si>
  <si>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</si>
  <si>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</si>
  <si>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</si>
  <si>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</si>
  <si>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</si>
  <si>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</si>
  <si>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</si>
  <si>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</si>
  <si>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</si>
  <si>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</si>
  <si>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</si>
  <si>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</si>
  <si>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</si>
  <si>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</si>
  <si>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</si>
  <si>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</si>
  <si>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</si>
  <si>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</si>
  <si>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</si>
  <si>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</si>
  <si>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</si>
  <si>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</si>
  <si>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</si>
  <si>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</si>
  <si>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</si>
  <si>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</si>
  <si>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</si>
  <si>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</si>
  <si>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</si>
  <si>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</si>
  <si>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</si>
  <si>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</si>
  <si>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</si>
  <si>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</si>
  <si>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</si>
  <si>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</si>
  <si>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</si>
  <si>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</si>
  <si>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</si>
  <si>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</si>
  <si>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</si>
  <si>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</si>
  <si>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</si>
  <si>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</si>
  <si>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</si>
  <si>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</si>
  <si>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</si>
  <si>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</si>
  <si>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</si>
  <si>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</si>
  <si>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</si>
  <si>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</si>
  <si>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</si>
  <si>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</si>
  <si>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</si>
  <si>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</si>
  <si>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</si>
  <si>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</si>
  <si>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</si>
  <si>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</si>
  <si>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</si>
  <si>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</si>
  <si>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</si>
  <si>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</si>
  <si>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</si>
  <si>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</si>
  <si>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</si>
  <si>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</si>
  <si>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</si>
  <si>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</si>
  <si>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</si>
  <si>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</si>
  <si>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</si>
  <si>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</si>
  <si>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</si>
  <si>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</si>
  <si>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</si>
  <si>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</si>
  <si>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</si>
  <si>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</si>
  <si>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</si>
  <si>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</si>
  <si>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</si>
  <si>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</si>
  <si>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</si>
  <si>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</si>
  <si>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</si>
  <si>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</si>
  <si>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</si>
  <si>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</si>
  <si>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</si>
  <si>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</si>
  <si>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</si>
  <si>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</si>
  <si>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</si>
  <si>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</si>
  <si>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</si>
  <si>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</si>
  <si>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</si>
  <si>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</si>
  <si>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</si>
  <si>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</si>
  <si>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</si>
  <si>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</si>
  <si>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</si>
  <si>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</si>
  <si>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</si>
  <si>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</si>
  <si>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</si>
  <si>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</si>
  <si>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</si>
  <si>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</si>
  <si>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</si>
  <si>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</si>
  <si>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</si>
  <si>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</si>
  <si>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</si>
  <si>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</si>
  <si>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</si>
  <si>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</si>
  <si>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</si>
  <si>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</si>
  <si>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</si>
  <si>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</si>
  <si>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</si>
  <si>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</si>
  <si>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</si>
  <si>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</si>
  <si>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</si>
  <si>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</si>
  <si>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</si>
  <si>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</si>
  <si>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</si>
  <si>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</si>
  <si>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</si>
  <si>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</si>
  <si>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</si>
  <si>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</si>
  <si>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</si>
  <si>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</si>
  <si>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</si>
  <si>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</si>
  <si>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</si>
  <si>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</si>
  <si>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</si>
  <si>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</si>
  <si>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</si>
  <si>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</si>
  <si>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</si>
  <si>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</si>
  <si>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</si>
  <si>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</si>
  <si>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</si>
  <si>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</si>
  <si>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</si>
  <si>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</si>
  <si>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</si>
  <si>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</si>
  <si>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</si>
  <si>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</si>
  <si>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</si>
  <si>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</si>
  <si>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</si>
  <si>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</si>
  <si>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</si>
  <si>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</si>
  <si>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</si>
  <si>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</si>
  <si>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</si>
  <si>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</si>
  <si>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</si>
  <si>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</si>
  <si>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</si>
  <si>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</si>
  <si>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</si>
  <si>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</si>
  <si>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</si>
  <si>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</si>
  <si>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</si>
  <si>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</si>
  <si>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</si>
  <si>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</si>
  <si>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</si>
  <si>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</si>
  <si>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</si>
  <si>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</si>
  <si>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</si>
  <si>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</si>
  <si>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</si>
  <si>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</si>
  <si>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</si>
  <si>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</si>
  <si>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</si>
  <si>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</si>
  <si>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</si>
  <si>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</si>
  <si>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</si>
  <si>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</si>
  <si>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</si>
  <si>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</si>
  <si>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</si>
  <si>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</si>
  <si>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</si>
  <si>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</si>
  <si>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</si>
  <si>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</si>
  <si>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</si>
  <si>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</si>
  <si>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</si>
  <si>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</si>
  <si>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</si>
  <si>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</si>
  <si>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</si>
  <si>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</si>
  <si>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</si>
  <si>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</si>
  <si>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</si>
  <si>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</si>
  <si>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</si>
  <si>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</si>
  <si>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</si>
  <si>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</si>
  <si>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</si>
  <si>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</si>
  <si>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</si>
  <si>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</si>
  <si>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</si>
  <si>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</si>
  <si>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</si>
  <si>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</si>
  <si>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</si>
  <si>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</si>
  <si>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</si>
  <si>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</si>
  <si>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</si>
  <si>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</si>
  <si>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</si>
  <si>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</si>
  <si>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</si>
  <si>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</si>
  <si>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</si>
  <si>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</si>
  <si>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</si>
  <si>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</si>
  <si>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</si>
  <si>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</si>
  <si>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</si>
  <si>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</si>
  <si>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</si>
  <si>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</si>
  <si>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</si>
  <si>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</si>
  <si>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</si>
  <si>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</si>
  <si>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</si>
  <si>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</si>
  <si>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</si>
  <si>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</si>
  <si>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</si>
  <si>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</si>
  <si>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</si>
  <si>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</si>
  <si>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</si>
  <si>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</si>
  <si>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</si>
  <si>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</si>
  <si>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</si>
  <si>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</si>
  <si>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</si>
  <si>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</si>
  <si>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</si>
  <si>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</si>
  <si>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</si>
  <si>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</si>
  <si>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</si>
  <si>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</si>
  <si>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</si>
  <si>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</si>
  <si>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</si>
  <si>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</si>
  <si>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</si>
  <si>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</si>
  <si>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</si>
  <si>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</si>
  <si>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</si>
  <si>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</si>
  <si>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</si>
  <si>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</si>
  <si>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</si>
  <si>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</si>
  <si>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</si>
  <si>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</si>
  <si>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</si>
  <si>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</si>
  <si>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</si>
  <si>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</si>
  <si>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</si>
  <si>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</si>
  <si>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</si>
  <si>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</si>
  <si>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</si>
  <si>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</si>
  <si>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</si>
  <si>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</si>
  <si>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</si>
  <si>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</si>
  <si>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</si>
  <si>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</si>
  <si>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</si>
  <si>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</si>
  <si>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</si>
  <si>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20210617收盤價</t>
    <phoneticPr fontId="3" type="noConversion"/>
  </si>
  <si>
    <t>20210618收盤價</t>
    <phoneticPr fontId="3" type="noConversion"/>
  </si>
  <si>
    <t>20210618收盤價</t>
    <phoneticPr fontId="3" type="noConversion"/>
  </si>
  <si>
    <t>20210621收盤價</t>
    <phoneticPr fontId="3" type="noConversion"/>
  </si>
  <si>
    <t>20210621收盤價</t>
    <phoneticPr fontId="3" type="noConversion"/>
  </si>
  <si>
    <t>20210622收盤價</t>
    <phoneticPr fontId="3" type="noConversion"/>
  </si>
  <si>
    <t>20210623收盤價</t>
    <phoneticPr fontId="3" type="noConversion"/>
  </si>
  <si>
    <t>20210623收盤價</t>
    <phoneticPr fontId="3" type="noConversion"/>
  </si>
  <si>
    <t>20210617外資買賣超</t>
    <phoneticPr fontId="3" type="noConversion"/>
  </si>
  <si>
    <t>20210617外資買賣超</t>
    <phoneticPr fontId="3" type="noConversion"/>
  </si>
  <si>
    <t>20210618外資買賣超</t>
    <phoneticPr fontId="3" type="noConversion"/>
  </si>
  <si>
    <t>20210618外資買賣超</t>
    <phoneticPr fontId="3" type="noConversion"/>
  </si>
  <si>
    <t>20210621外資買賣超</t>
    <phoneticPr fontId="3" type="noConversion"/>
  </si>
  <si>
    <t>20210621外資買賣超</t>
    <phoneticPr fontId="3" type="noConversion"/>
  </si>
  <si>
    <t>20210622外資買賣超</t>
    <phoneticPr fontId="3" type="noConversion"/>
  </si>
  <si>
    <t>20210623外資買賣超</t>
    <phoneticPr fontId="3" type="noConversion"/>
  </si>
  <si>
    <t>20210623外資買賣超</t>
    <phoneticPr fontId="3" type="noConversion"/>
  </si>
  <si>
    <t>20210617投信買賣超</t>
    <phoneticPr fontId="3" type="noConversion"/>
  </si>
  <si>
    <t>20210617投信買賣超</t>
    <phoneticPr fontId="3" type="noConversion"/>
  </si>
  <si>
    <t>20210621投信買賣超</t>
    <phoneticPr fontId="3" type="noConversion"/>
  </si>
  <si>
    <t>20210622投信買賣超</t>
    <phoneticPr fontId="3" type="noConversion"/>
  </si>
  <si>
    <t>20210623投信買賣超</t>
    <phoneticPr fontId="3" type="noConversion"/>
  </si>
  <si>
    <t>20210623投信買賣超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</si>
  <si>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</si>
  <si>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</si>
  <si>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</si>
  <si>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</si>
  <si>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</si>
  <si>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</si>
  <si>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</si>
  <si>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</si>
  <si>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</si>
  <si>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</si>
  <si>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</si>
  <si>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</si>
  <si>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</si>
  <si>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</si>
  <si>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</si>
  <si>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</si>
  <si>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</si>
  <si>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</si>
  <si>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</si>
  <si>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</si>
  <si>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</si>
  <si>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</si>
  <si>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</si>
  <si>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</si>
  <si>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</si>
  <si>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</si>
  <si>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</si>
  <si>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</si>
  <si>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</si>
  <si>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</si>
  <si>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</si>
  <si>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</si>
  <si>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</si>
  <si>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</si>
  <si>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</si>
  <si>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</si>
  <si>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</si>
  <si>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</si>
  <si>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</si>
  <si>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</si>
  <si>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</si>
  <si>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</si>
  <si>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</si>
  <si>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</si>
  <si>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</si>
  <si>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</si>
  <si>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</si>
  <si>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</si>
  <si>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</si>
  <si>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</si>
  <si>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</si>
  <si>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</si>
  <si>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</si>
  <si>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</si>
  <si>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</si>
  <si>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</si>
  <si>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</si>
  <si>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</si>
  <si>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</si>
  <si>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</si>
  <si>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</si>
  <si>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</si>
  <si>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</si>
  <si>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</si>
  <si>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</si>
  <si>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</si>
  <si>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</si>
  <si>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</si>
  <si>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</si>
  <si>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</si>
  <si>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</si>
  <si>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</si>
  <si>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</si>
  <si>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</si>
  <si>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</si>
  <si>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</si>
  <si>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</si>
  <si>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</si>
  <si>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</si>
  <si>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</si>
  <si>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</si>
  <si>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</si>
  <si>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</si>
  <si>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</si>
  <si>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</si>
  <si>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</si>
  <si>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</si>
  <si>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</si>
  <si>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</si>
  <si>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</si>
  <si>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</si>
  <si>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</si>
  <si>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</si>
  <si>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</si>
  <si>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</si>
  <si>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</si>
  <si>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</si>
  <si>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</si>
  <si>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</si>
  <si>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</si>
  <si>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</si>
  <si>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</si>
  <si>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</si>
  <si>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</si>
  <si>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傳產-自行車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</si>
  <si>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</si>
  <si>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</si>
  <si>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</si>
  <si>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</si>
  <si>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</si>
  <si>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</si>
  <si>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</si>
  <si>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電子下游-太陽能</t>
    <phoneticPr fontId="3" type="noConversion"/>
  </si>
  <si>
    <t>傳產-汽車零組件</t>
    <phoneticPr fontId="3" type="noConversion"/>
  </si>
  <si>
    <t>電子下游-手機製造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</si>
  <si>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</si>
  <si>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</si>
  <si>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</si>
  <si>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</si>
  <si>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電子下游-資訊通路</t>
    <phoneticPr fontId="3" type="noConversion"/>
  </si>
  <si>
    <t>軟體-遊戲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</si>
  <si>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</si>
  <si>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</si>
  <si>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</si>
  <si>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</si>
  <si>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</si>
  <si>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電子中游-通訊設備</t>
    <phoneticPr fontId="3" type="noConversion"/>
  </si>
  <si>
    <t>傳產-高爾夫球</t>
    <phoneticPr fontId="3" type="noConversion"/>
  </si>
  <si>
    <t>電子上游-DRAM銷售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</si>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</sst>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70.7123371527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21收盤價" numFmtId="43">
      <sharedItems containsString="0" containsBlank="1" containsNumber="1" minValue="1.45" maxValue="3375"/>
    </cacheField>
    <cacheField name="20210622收盤價" numFmtId="43">
      <sharedItems containsString="0" containsBlank="1" containsNumber="1" minValue="1.45" maxValue="3370"/>
    </cacheField>
    <cacheField name="20210623收盤價" numFmtId="43">
      <sharedItems containsString="0" containsBlank="1" containsNumber="1" minValue="1.45" maxValue="3405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21外資買賣超" numFmtId="0">
      <sharedItems containsString="0" containsBlank="1" containsNumber="1" containsInteger="1" minValue="-45433" maxValue="38806"/>
    </cacheField>
    <cacheField name="20210622外資買賣超" numFmtId="0">
      <sharedItems containsString="0" containsBlank="1" containsNumber="1" containsInteger="1" minValue="-39138" maxValue="109339"/>
    </cacheField>
    <cacheField name="20210623外資買賣超" numFmtId="0">
      <sharedItems containsString="0" containsBlank="1" containsNumber="1" containsInteger="1" minValue="-24509" maxValue="4050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20210621投信買賣超" numFmtId="0">
      <sharedItems containsString="0" containsBlank="1" containsNumber="1" containsInteger="1" minValue="-35380" maxValue="33349"/>
    </cacheField>
    <cacheField name="20210622投信買賣超" numFmtId="0">
      <sharedItems containsString="0" containsBlank="1" containsNumber="1" containsInteger="1" minValue="-34835" maxValue="32269"/>
    </cacheField>
    <cacheField name="20210623投信買賣超" numFmtId="0">
      <sharedItems containsString="0" containsBlank="1" containsNumber="1" containsInteger="1" minValue="-36431" maxValue="36006"/>
    </cacheField>
    <cacheField name="自訂.外資day0" numFmtId="43">
      <sharedItems containsSemiMixedTypes="0" containsString="0" containsNumber="1" minValue="-43.094414999999998" maxValue="13.816800000000001"/>
    </cacheField>
    <cacheField name="自訂.外資day1" numFmtId="43">
      <sharedItems containsSemiMixedTypes="0" containsString="0" containsNumber="1" minValue="-30.665600000000001" maxValue="24.475770000000001"/>
    </cacheField>
    <cacheField name="自訂.外資day2" numFmtId="43">
      <sharedItems containsSemiMixedTypes="0" containsString="0" containsNumber="1" minValue="-162.68615" maxValue="8.5761260000000004"/>
    </cacheField>
    <cacheField name="自訂.外資day3" numFmtId="43">
      <sharedItems containsSemiMixedTypes="0" containsString="0" containsNumber="1" minValue="-56.378120000000003" maxValue="13.831383500000001"/>
    </cacheField>
    <cacheField name="自訂.外資day4" numFmtId="43">
      <sharedItems containsSemiMixedTypes="0" containsString="0" containsNumber="1" minValue="-18.6372" maxValue="68.65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70.712338657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21收盤價" numFmtId="43">
      <sharedItems containsString="0" containsBlank="1" containsNumber="1" minValue="1.45" maxValue="3375"/>
    </cacheField>
    <cacheField name="20210622收盤價" numFmtId="43">
      <sharedItems containsString="0" containsBlank="1" containsNumber="1" minValue="1.45" maxValue="3370"/>
    </cacheField>
    <cacheField name="20210623收盤價" numFmtId="43">
      <sharedItems containsString="0" containsBlank="1" containsNumber="1" minValue="1.45" maxValue="3405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21外資買賣超" numFmtId="0">
      <sharedItems containsString="0" containsBlank="1" containsNumber="1" containsInteger="1" minValue="-45433" maxValue="38806"/>
    </cacheField>
    <cacheField name="20210622外資買賣超" numFmtId="0">
      <sharedItems containsString="0" containsBlank="1" containsNumber="1" containsInteger="1" minValue="-39138" maxValue="109339"/>
    </cacheField>
    <cacheField name="20210623外資買賣超" numFmtId="0">
      <sharedItems containsString="0" containsBlank="1" containsNumber="1" containsInteger="1" minValue="-24509" maxValue="4050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20210621投信買賣超" numFmtId="0">
      <sharedItems containsString="0" containsBlank="1" containsNumber="1" containsInteger="1" minValue="-35380" maxValue="33349"/>
    </cacheField>
    <cacheField name="20210622投信買賣超" numFmtId="0">
      <sharedItems containsString="0" containsBlank="1" containsNumber="1" containsInteger="1" minValue="-34835" maxValue="32269"/>
    </cacheField>
    <cacheField name="20210623投信買賣超" numFmtId="0">
      <sharedItems containsString="0" containsBlank="1" containsNumber="1" containsInteger="1" minValue="-36431" maxValue="36006"/>
    </cacheField>
    <cacheField name="自訂.外資day0" numFmtId="43">
      <sharedItems containsSemiMixedTypes="0" containsString="0" containsNumber="1" minValue="-43.094414999999998" maxValue="13.816800000000001"/>
    </cacheField>
    <cacheField name="自訂.外資day1" numFmtId="43">
      <sharedItems containsSemiMixedTypes="0" containsString="0" containsNumber="1" minValue="-30.665600000000001" maxValue="24.475770000000001"/>
    </cacheField>
    <cacheField name="自訂.外資day2" numFmtId="43">
      <sharedItems containsSemiMixedTypes="0" containsString="0" containsNumber="1" minValue="-162.68615" maxValue="8.5761260000000004"/>
    </cacheField>
    <cacheField name="自訂.外資day3" numFmtId="43">
      <sharedItems containsSemiMixedTypes="0" containsString="0" containsNumber="1" minValue="-56.378120000000003" maxValue="13.831383500000001"/>
    </cacheField>
    <cacheField name="自訂.外資day4" numFmtId="43">
      <sharedItems containsSemiMixedTypes="0" containsString="0" containsNumber="1" minValue="-18.6372" maxValue="68.6511"/>
    </cacheField>
    <cacheField name="自訂.投信day0" numFmtId="43">
      <sharedItems containsSemiMixedTypes="0" containsString="0" containsNumber="1" minValue="-10.371270000000001" maxValue="10.458550000000001"/>
    </cacheField>
    <cacheField name="自訂.投信day1" numFmtId="43">
      <sharedItems containsSemiMixedTypes="0" containsString="0" containsNumber="1" minValue="-20.863800000000001" maxValue="21.448765000000002"/>
    </cacheField>
    <cacheField name="自訂.投信day2" numFmtId="43">
      <sharedItems containsSemiMixedTypes="0" containsString="0" containsNumber="1" minValue="-9.8868600000000004" maxValue="13.792479999999999"/>
    </cacheField>
    <cacheField name="自訂.投信day3" numFmtId="43">
      <sharedItems containsSemiMixedTypes="0" containsString="0" containsNumber="1" minValue="-15.432270000000001" maxValue="23.247575000000001"/>
    </cacheField>
    <cacheField name="自訂.投信day4" numFmtId="43">
      <sharedItems containsSemiMixedTypes="0" containsString="0" containsNumber="1" minValue="-8.2332900000000002" maxValue="8.713452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5"/>
    <n v="51"/>
    <n v="50.7"/>
    <n v="50.9"/>
    <n v="51"/>
    <n v="-3834"/>
    <n v="-2013"/>
    <n v="412"/>
    <n v="4022"/>
    <n v="844"/>
    <n v="-132"/>
    <n v="-4728"/>
    <n v="-4639"/>
    <n v="-4190"/>
    <n v="-4425"/>
    <n v="-1.97451"/>
    <n v="-1.0266299999999999"/>
    <n v="0.20888400000000001"/>
    <n v="2.0471979999999999"/>
    <n v="0.43043999999999999"/>
  </r>
  <r>
    <s v="1102"/>
    <s v="亞泥"/>
    <x v="0"/>
    <n v="51.1"/>
    <n v="50.4"/>
    <n v="50"/>
    <n v="50.8"/>
    <n v="50.5"/>
    <n v="-955"/>
    <n v="-2306"/>
    <n v="-2072"/>
    <n v="-4494"/>
    <n v="3292"/>
    <n v="64"/>
    <n v="-5742"/>
    <n v="-3347"/>
    <n v="-3616"/>
    <n v="-3603"/>
    <n v="-0.48800500000000002"/>
    <n v="-1.1622239999999999"/>
    <n v="-1.036"/>
    <n v="-2.2829519999999999"/>
    <n v="1.66246"/>
  </r>
  <r>
    <s v="1103"/>
    <s v="嘉泥"/>
    <x v="0"/>
    <n v="22.2"/>
    <n v="22"/>
    <n v="21.65"/>
    <n v="21.9"/>
    <n v="22.05"/>
    <n v="56"/>
    <n v="-400"/>
    <n v="-416"/>
    <n v="119"/>
    <n v="170"/>
    <n v="0"/>
    <n v="0"/>
    <n v="0"/>
    <n v="0"/>
    <n v="-27"/>
    <n v="1.2432E-2"/>
    <n v="-8.7999999999999995E-2"/>
    <n v="-9.0063999999999991E-2"/>
    <n v="2.6060999999999997E-2"/>
    <n v="3.7484999999999997E-2"/>
  </r>
  <r>
    <s v="1104"/>
    <s v="環泥"/>
    <x v="0"/>
    <n v="23"/>
    <n v="23"/>
    <n v="22.45"/>
    <n v="22.55"/>
    <n v="22.75"/>
    <n v="110"/>
    <n v="132"/>
    <n v="-182"/>
    <n v="432"/>
    <n v="67"/>
    <n v="0"/>
    <n v="0"/>
    <n v="0"/>
    <n v="0"/>
    <n v="0"/>
    <n v="2.53E-2"/>
    <n v="3.0360000000000002E-2"/>
    <n v="-4.0858999999999999E-2"/>
    <n v="9.7416000000000003E-2"/>
    <n v="1.5242500000000001E-2"/>
  </r>
  <r>
    <s v="1108"/>
    <s v="幸福"/>
    <x v="0"/>
    <n v="13.65"/>
    <n v="13.45"/>
    <n v="13.05"/>
    <n v="13.5"/>
    <n v="13.35"/>
    <n v="-12"/>
    <n v="-271"/>
    <n v="-212"/>
    <n v="304"/>
    <n v="-11"/>
    <n v="0"/>
    <n v="0"/>
    <n v="0"/>
    <n v="0"/>
    <n v="0"/>
    <n v="-1.6380000000000001E-3"/>
    <n v="-3.6449499999999996E-2"/>
    <n v="-2.7666000000000003E-2"/>
    <n v="4.104E-2"/>
    <n v="-1.4685E-3"/>
  </r>
  <r>
    <s v="1109"/>
    <s v="信大"/>
    <x v="0"/>
    <n v="25.3"/>
    <n v="25.1"/>
    <n v="24.75"/>
    <n v="25.3"/>
    <n v="25.2"/>
    <n v="-40"/>
    <n v="-184"/>
    <n v="-176"/>
    <n v="93"/>
    <n v="-129"/>
    <n v="0"/>
    <n v="0"/>
    <n v="0"/>
    <n v="0"/>
    <n v="0"/>
    <n v="-1.0120000000000001E-2"/>
    <n v="-4.6184000000000003E-2"/>
    <n v="-4.3560000000000001E-2"/>
    <n v="2.3529000000000001E-2"/>
    <n v="-3.2507999999999995E-2"/>
  </r>
  <r>
    <s v="1110"/>
    <s v="東泥"/>
    <x v="0"/>
    <n v="15.65"/>
    <n v="15.5"/>
    <n v="15.5"/>
    <n v="15.3"/>
    <n v="15.45"/>
    <n v="4"/>
    <n v="-96"/>
    <n v="-94"/>
    <n v="-17"/>
    <n v="147"/>
    <n v="0"/>
    <n v="0"/>
    <n v="0"/>
    <n v="0"/>
    <n v="0"/>
    <n v="6.2600000000000004E-4"/>
    <n v="-1.4880000000000001E-2"/>
    <n v="-1.457E-2"/>
    <n v="-2.601E-3"/>
    <n v="2.2711500000000003E-2"/>
  </r>
  <r>
    <s v="1201"/>
    <s v="味全"/>
    <x v="1"/>
    <n v="21.5"/>
    <n v="21.3"/>
    <n v="21.05"/>
    <n v="21.15"/>
    <n v="21.3"/>
    <n v="32"/>
    <n v="-56"/>
    <n v="-228"/>
    <n v="209"/>
    <n v="96"/>
    <n v="0"/>
    <n v="0"/>
    <n v="0"/>
    <n v="0"/>
    <n v="0"/>
    <n v="6.8799999999999998E-3"/>
    <n v="-1.1927999999999999E-2"/>
    <n v="-4.7994000000000009E-2"/>
    <n v="4.4203499999999993E-2"/>
    <n v="2.0448000000000001E-2"/>
  </r>
  <r>
    <s v="1203"/>
    <s v="味王"/>
    <x v="1"/>
    <n v="35.299999999999997"/>
    <n v="35.200000000000003"/>
    <n v="34.5"/>
    <n v="34.799999999999997"/>
    <n v="35"/>
    <n v="8"/>
    <n v="-22"/>
    <n v="-24"/>
    <n v="-17"/>
    <n v="11"/>
    <n v="0"/>
    <n v="0"/>
    <n v="0"/>
    <n v="0"/>
    <n v="0"/>
    <n v="2.8239999999999997E-3"/>
    <n v="-7.7440000000000009E-3"/>
    <n v="-8.2799999999999992E-3"/>
    <n v="-5.9159999999999994E-3"/>
    <n v="3.8500000000000001E-3"/>
  </r>
  <r>
    <s v="1210"/>
    <s v="大成"/>
    <x v="1"/>
    <n v="59"/>
    <n v="59.1"/>
    <n v="58.6"/>
    <n v="59"/>
    <n v="59.3"/>
    <n v="-577"/>
    <n v="-729"/>
    <n v="-137"/>
    <n v="-190"/>
    <n v="333"/>
    <n v="-189"/>
    <n v="-161"/>
    <n v="-162"/>
    <n v="-7"/>
    <n v="0"/>
    <n v="-0.34043000000000001"/>
    <n v="-0.43083900000000003"/>
    <n v="-8.0281999999999992E-2"/>
    <n v="-0.11210000000000001"/>
    <n v="0.19746899999999998"/>
  </r>
  <r>
    <s v="1213"/>
    <s v="大飲"/>
    <x v="1"/>
    <n v="8.9499999999999993"/>
    <n v="8.93"/>
    <n v="8.89"/>
    <n v="8.89"/>
    <n v="8.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3"/>
    <n v="83.2"/>
    <n v="83.8"/>
    <n v="85"/>
    <n v="86.2"/>
    <n v="226"/>
    <n v="-444"/>
    <n v="161"/>
    <n v="268"/>
    <n v="-512"/>
    <n v="417"/>
    <n v="288"/>
    <n v="289"/>
    <n v="21"/>
    <n v="339"/>
    <n v="0.18825799999999998"/>
    <n v="-0.36940800000000001"/>
    <n v="0.13491799999999998"/>
    <n v="0.2278"/>
    <n v="-0.44134400000000001"/>
  </r>
  <r>
    <s v="1216"/>
    <s v="統一"/>
    <x v="1"/>
    <n v="73.2"/>
    <n v="73.7"/>
    <n v="72.599999999999994"/>
    <n v="72.5"/>
    <n v="73.3"/>
    <n v="-2511"/>
    <n v="301"/>
    <n v="-1224"/>
    <n v="-50"/>
    <n v="-82"/>
    <n v="-30"/>
    <n v="-842"/>
    <n v="107"/>
    <n v="32"/>
    <n v="26"/>
    <n v="-1.838052"/>
    <n v="0.22183700000000001"/>
    <n v="-0.88862399999999997"/>
    <n v="-3.6249999999999998E-2"/>
    <n v="-6.0105999999999993E-2"/>
  </r>
  <r>
    <s v="1217"/>
    <s v="愛之味"/>
    <x v="1"/>
    <n v="11.85"/>
    <n v="11.6"/>
    <n v="11.3"/>
    <n v="11.65"/>
    <n v="11.6"/>
    <n v="151"/>
    <n v="-544"/>
    <n v="1250"/>
    <n v="1442"/>
    <n v="-1091"/>
    <n v="0"/>
    <n v="0"/>
    <n v="0"/>
    <n v="0"/>
    <n v="0"/>
    <n v="1.78935E-2"/>
    <n v="-6.3103999999999993E-2"/>
    <n v="0.14124999999999999"/>
    <n v="0.167993"/>
    <n v="-0.126556"/>
  </r>
  <r>
    <s v="1218"/>
    <s v="泰山"/>
    <x v="1"/>
    <n v="29.05"/>
    <n v="29.05"/>
    <n v="28.95"/>
    <n v="28.9"/>
    <n v="29.15"/>
    <n v="57"/>
    <n v="52"/>
    <n v="-138"/>
    <n v="-70"/>
    <n v="562"/>
    <n v="0"/>
    <n v="0"/>
    <n v="0"/>
    <n v="0"/>
    <n v="0"/>
    <n v="1.65585E-2"/>
    <n v="1.5106000000000001E-2"/>
    <n v="-3.9951E-2"/>
    <n v="-2.0230000000000001E-2"/>
    <n v="0.163823"/>
  </r>
  <r>
    <s v="1219"/>
    <s v="福壽"/>
    <x v="1"/>
    <n v="23.8"/>
    <n v="23.65"/>
    <n v="23.2"/>
    <n v="23.9"/>
    <n v="23.8"/>
    <n v="82"/>
    <n v="-100"/>
    <n v="-487"/>
    <n v="1141"/>
    <n v="-192"/>
    <n v="0"/>
    <n v="0"/>
    <n v="0"/>
    <n v="0"/>
    <n v="0"/>
    <n v="1.9516000000000002E-2"/>
    <n v="-2.3650000000000001E-2"/>
    <n v="-0.112984"/>
    <n v="0.27269899999999997"/>
    <n v="-4.5696000000000001E-2"/>
  </r>
  <r>
    <s v="1220"/>
    <s v="台榮"/>
    <x v="1"/>
    <n v="16.850000000000001"/>
    <n v="16.8"/>
    <n v="16.55"/>
    <n v="16.899999999999999"/>
    <n v="16.7"/>
    <n v="40"/>
    <n v="8"/>
    <n v="-122"/>
    <n v="111"/>
    <n v="-137"/>
    <n v="0"/>
    <n v="0"/>
    <n v="0"/>
    <n v="0"/>
    <n v="0"/>
    <n v="6.7400000000000003E-3"/>
    <n v="1.3440000000000001E-3"/>
    <n v="-2.0191000000000001E-2"/>
    <n v="1.8758999999999998E-2"/>
    <n v="-2.2879E-2"/>
  </r>
  <r>
    <s v="1225"/>
    <s v="福懋油"/>
    <x v="1"/>
    <n v="45.8"/>
    <n v="46.4"/>
    <n v="45.9"/>
    <n v="46.15"/>
    <n v="46.25"/>
    <n v="31"/>
    <n v="22"/>
    <n v="-61"/>
    <n v="65"/>
    <n v="62"/>
    <n v="0"/>
    <n v="0"/>
    <n v="0"/>
    <n v="0"/>
    <n v="0"/>
    <n v="1.4197999999999999E-2"/>
    <n v="1.0208E-2"/>
    <n v="-2.7999E-2"/>
    <n v="2.99975E-2"/>
    <n v="2.8674999999999999E-2"/>
  </r>
  <r>
    <s v="1227"/>
    <s v="佳格"/>
    <x v="1"/>
    <n v="53.7"/>
    <n v="53.9"/>
    <n v="53.2"/>
    <n v="53.2"/>
    <n v="53.6"/>
    <n v="-80"/>
    <n v="29"/>
    <n v="-217"/>
    <n v="121"/>
    <n v="154"/>
    <n v="4"/>
    <n v="34"/>
    <n v="1"/>
    <n v="0"/>
    <n v="0"/>
    <n v="-4.2959999999999998E-2"/>
    <n v="1.5630999999999999E-2"/>
    <n v="-0.11544400000000002"/>
    <n v="6.4372000000000013E-2"/>
    <n v="8.2543999999999992E-2"/>
  </r>
  <r>
    <s v="1229"/>
    <s v="聯華"/>
    <x v="1"/>
    <n v="49.1"/>
    <n v="49.45"/>
    <n v="48.95"/>
    <n v="49"/>
    <n v="49.45"/>
    <n v="532"/>
    <n v="740"/>
    <n v="-192"/>
    <n v="-2"/>
    <n v="408"/>
    <n v="-18"/>
    <n v="5"/>
    <n v="2"/>
    <n v="0"/>
    <n v="0"/>
    <n v="0.261212"/>
    <n v="0.36592999999999998"/>
    <n v="-9.3984000000000012E-2"/>
    <n v="-9.7999999999999997E-4"/>
    <n v="0.20175600000000002"/>
  </r>
  <r>
    <s v="1231"/>
    <s v="聯華食"/>
    <x v="1"/>
    <n v="61.3"/>
    <n v="61"/>
    <n v="60.9"/>
    <n v="61.2"/>
    <n v="61.6"/>
    <n v="-20"/>
    <n v="-57"/>
    <n v="14"/>
    <n v="93"/>
    <n v="81"/>
    <n v="0"/>
    <n v="0"/>
    <n v="0"/>
    <n v="0"/>
    <n v="0"/>
    <n v="-1.226E-2"/>
    <n v="-3.4770000000000002E-2"/>
    <n v="8.5260000000000006E-3"/>
    <n v="5.6916000000000001E-2"/>
    <n v="4.9896000000000003E-2"/>
  </r>
  <r>
    <s v="1232"/>
    <s v="大統益"/>
    <x v="1"/>
    <n v="165.5"/>
    <n v="165"/>
    <n v="163.5"/>
    <n v="165"/>
    <n v="169"/>
    <n v="-17"/>
    <n v="-35"/>
    <n v="-44"/>
    <n v="24"/>
    <n v="-14"/>
    <n v="-11"/>
    <n v="0"/>
    <n v="-3"/>
    <n v="-5"/>
    <n v="0"/>
    <n v="-2.8135E-2"/>
    <n v="-5.7750000000000003E-2"/>
    <n v="-7.1940000000000004E-2"/>
    <n v="3.9600000000000003E-2"/>
    <n v="-2.366E-2"/>
  </r>
  <r>
    <s v="1233"/>
    <s v="天仁"/>
    <x v="1"/>
    <n v="35"/>
    <n v="34.85"/>
    <n v="34.85"/>
    <n v="34.85"/>
    <n v="35"/>
    <n v="-1"/>
    <n v="0"/>
    <n v="-1"/>
    <n v="2"/>
    <n v="12"/>
    <n v="0"/>
    <n v="0"/>
    <n v="0"/>
    <n v="0"/>
    <n v="0"/>
    <n v="-3.5E-4"/>
    <n v="0"/>
    <n v="-3.4850000000000001E-4"/>
    <n v="6.9700000000000003E-4"/>
    <n v="4.1999999999999997E-3"/>
  </r>
  <r>
    <s v="1234"/>
    <s v="黑松"/>
    <x v="1"/>
    <n v="35.200000000000003"/>
    <n v="35.200000000000003"/>
    <n v="34.9"/>
    <n v="35.1"/>
    <n v="35.299999999999997"/>
    <n v="-22"/>
    <n v="-88"/>
    <n v="-115"/>
    <n v="-36"/>
    <n v="42"/>
    <n v="0"/>
    <n v="0"/>
    <n v="0"/>
    <n v="0"/>
    <n v="0"/>
    <n v="-7.7440000000000009E-3"/>
    <n v="-3.0976000000000004E-2"/>
    <n v="-4.0134999999999997E-2"/>
    <n v="-1.2636000000000001E-2"/>
    <n v="1.4825999999999999E-2"/>
  </r>
  <r>
    <s v="1235"/>
    <s v="興泰"/>
    <x v="1"/>
    <n v="32.299999999999997"/>
    <n v="31.2"/>
    <n v="31.2"/>
    <n v="33.6"/>
    <n v="33"/>
    <n v="0"/>
    <n v="-10"/>
    <n v="0"/>
    <n v="0"/>
    <n v="1"/>
    <n v="0"/>
    <n v="0"/>
    <n v="0"/>
    <n v="0"/>
    <n v="0"/>
    <n v="0"/>
    <n v="-3.1199999999999999E-3"/>
    <n v="0"/>
    <n v="0"/>
    <n v="3.3E-4"/>
  </r>
  <r>
    <s v="1236"/>
    <s v="宏亞"/>
    <x v="1"/>
    <n v="15.7"/>
    <n v="15.65"/>
    <n v="15.35"/>
    <n v="15.45"/>
    <n v="15.5"/>
    <n v="20"/>
    <n v="-14"/>
    <n v="-25"/>
    <n v="5"/>
    <n v="5"/>
    <n v="0"/>
    <n v="0"/>
    <n v="0"/>
    <n v="0"/>
    <n v="0"/>
    <n v="3.14E-3"/>
    <n v="-2.1909999999999998E-3"/>
    <n v="-3.8375000000000002E-3"/>
    <n v="7.7249999999999997E-4"/>
    <n v="7.7499999999999997E-4"/>
  </r>
  <r>
    <s v="1240"/>
    <s v="茂生農經"/>
    <x v="2"/>
    <n v="53.4"/>
    <n v="54.2"/>
    <n v="54.3"/>
    <n v="54.7"/>
    <n v="54.7"/>
    <n v="0"/>
    <n v="-1"/>
    <n v="-2"/>
    <n v="-4"/>
    <n v="-3"/>
    <n v="0"/>
    <n v="0"/>
    <n v="0"/>
    <n v="0"/>
    <n v="0"/>
    <n v="0"/>
    <n v="-5.4200000000000006E-4"/>
    <n v="-1.0859999999999999E-3"/>
    <n v="-2.1880000000000003E-3"/>
    <n v="-1.6410000000000003E-3"/>
  </r>
  <r>
    <s v="1256"/>
    <s v="鮮活果汁-KY"/>
    <x v="1"/>
    <n v="434"/>
    <n v="447"/>
    <n v="442.5"/>
    <n v="441"/>
    <n v="440.5"/>
    <n v="-4"/>
    <n v="6"/>
    <n v="-3"/>
    <n v="-1"/>
    <n v="-4"/>
    <n v="0"/>
    <n v="0"/>
    <n v="0"/>
    <n v="0"/>
    <n v="0"/>
    <n v="-1.736E-2"/>
    <n v="2.682E-2"/>
    <n v="-1.3275E-2"/>
    <n v="-4.4099999999999999E-3"/>
    <n v="-1.762E-2"/>
  </r>
  <r>
    <s v="1258"/>
    <s v="其祥-KY"/>
    <x v="1"/>
    <n v="15.6"/>
    <n v="15.75"/>
    <n v="15.7"/>
    <n v="16.100000000000001"/>
    <n v="16.100000000000001"/>
    <n v="0"/>
    <n v="0"/>
    <n v="-1"/>
    <n v="0"/>
    <n v="-2"/>
    <n v="0"/>
    <n v="0"/>
    <n v="0"/>
    <n v="0"/>
    <n v="0"/>
    <n v="0"/>
    <n v="0"/>
    <n v="-1.5699999999999999E-4"/>
    <n v="0"/>
    <n v="-3.2200000000000002E-4"/>
  </r>
  <r>
    <s v="1259"/>
    <s v="安心"/>
    <x v="3"/>
    <n v="66.599999999999994"/>
    <n v="66.3"/>
    <n v="66.8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2.5"/>
    <n v="304"/>
    <n v="302.5"/>
    <n v="303.5"/>
    <n v="1"/>
    <n v="2"/>
    <n v="1"/>
    <n v="0"/>
    <n v="-1"/>
    <n v="0"/>
    <n v="0"/>
    <n v="0"/>
    <n v="0"/>
    <n v="0"/>
    <n v="3.0249999999999999E-3"/>
    <n v="6.0499999999999998E-3"/>
    <n v="3.0400000000000002E-3"/>
    <n v="0"/>
    <n v="-3.0349999999999999E-3"/>
  </r>
  <r>
    <s v="1268"/>
    <s v="漢來美食"/>
    <x v="3"/>
    <n v="132"/>
    <n v="131.5"/>
    <n v="133"/>
    <n v="131"/>
    <n v="130.5"/>
    <n v="0"/>
    <n v="-2"/>
    <n v="2"/>
    <n v="0"/>
    <n v="-1"/>
    <n v="0"/>
    <n v="0"/>
    <n v="0"/>
    <n v="0"/>
    <n v="0"/>
    <n v="0"/>
    <n v="-2.63E-3"/>
    <n v="2.66E-3"/>
    <n v="0"/>
    <n v="-1.305E-3"/>
  </r>
  <r>
    <s v="1301"/>
    <s v="台塑"/>
    <x v="4"/>
    <n v="103.5"/>
    <n v="102"/>
    <n v="100"/>
    <n v="102"/>
    <n v="103.5"/>
    <n v="109"/>
    <n v="-612"/>
    <n v="-2077"/>
    <n v="4393"/>
    <n v="1096"/>
    <n v="0"/>
    <n v="-1808"/>
    <n v="19"/>
    <n v="-502"/>
    <n v="-29"/>
    <n v="0.112815"/>
    <n v="-0.62424000000000002"/>
    <n v="-2.077"/>
    <n v="4.4808599999999998"/>
    <n v="1.13436"/>
  </r>
  <r>
    <s v="1303"/>
    <s v="南亞"/>
    <x v="4"/>
    <n v="84.9"/>
    <n v="82.3"/>
    <n v="81.400000000000006"/>
    <n v="81.900000000000006"/>
    <n v="82.8"/>
    <n v="-267"/>
    <n v="-4739"/>
    <n v="1571"/>
    <n v="1005"/>
    <n v="4126"/>
    <n v="136"/>
    <n v="-3643"/>
    <n v="172"/>
    <n v="-38"/>
    <n v="30"/>
    <n v="-0.22668300000000002"/>
    <n v="-3.9001969999999999"/>
    <n v="1.278794"/>
    <n v="0.82309500000000002"/>
    <n v="3.416328"/>
  </r>
  <r>
    <s v="1304"/>
    <s v="台聚"/>
    <x v="4"/>
    <n v="36.85"/>
    <n v="35.799999999999997"/>
    <n v="34.1"/>
    <n v="35"/>
    <n v="35.549999999999997"/>
    <n v="-3781"/>
    <n v="-2371"/>
    <n v="367"/>
    <n v="1866"/>
    <n v="-2128"/>
    <n v="0"/>
    <n v="0"/>
    <n v="0"/>
    <n v="0"/>
    <n v="0"/>
    <n v="-1.3932985"/>
    <n v="-0.84881799999999985"/>
    <n v="0.12514700000000001"/>
    <n v="0.65310000000000001"/>
    <n v="-0.75650399999999995"/>
  </r>
  <r>
    <s v="1305"/>
    <s v="華夏"/>
    <x v="4"/>
    <n v="36.799999999999997"/>
    <n v="36.200000000000003"/>
    <n v="35.200000000000003"/>
    <n v="36.15"/>
    <n v="36.25"/>
    <n v="372"/>
    <n v="-1353"/>
    <n v="-116"/>
    <n v="1785"/>
    <n v="-998"/>
    <n v="-80"/>
    <n v="0"/>
    <n v="-479"/>
    <n v="0"/>
    <n v="0"/>
    <n v="0.13689599999999999"/>
    <n v="-0.48978600000000005"/>
    <n v="-4.0832E-2"/>
    <n v="0.64527749999999995"/>
    <n v="-0.36177500000000001"/>
  </r>
  <r>
    <s v="1307"/>
    <s v="三芳"/>
    <x v="4"/>
    <n v="22.65"/>
    <n v="22.9"/>
    <n v="22.3"/>
    <n v="22.5"/>
    <n v="22.6"/>
    <n v="19"/>
    <n v="-115"/>
    <n v="-190"/>
    <n v="21"/>
    <n v="52"/>
    <n v="0"/>
    <n v="0"/>
    <n v="0"/>
    <n v="0"/>
    <n v="0"/>
    <n v="4.3035E-3"/>
    <n v="-2.6335000000000001E-2"/>
    <n v="-4.2369999999999998E-2"/>
    <n v="4.725E-3"/>
    <n v="1.1752E-2"/>
  </r>
  <r>
    <s v="1308"/>
    <s v="亞聚"/>
    <x v="4"/>
    <n v="33"/>
    <n v="31.9"/>
    <n v="31.55"/>
    <n v="33.25"/>
    <n v="33.25"/>
    <n v="1509"/>
    <n v="-2007"/>
    <n v="3680"/>
    <n v="3682"/>
    <n v="-3092"/>
    <n v="0"/>
    <n v="0"/>
    <n v="0"/>
    <n v="0"/>
    <n v="0"/>
    <n v="0.49797000000000002"/>
    <n v="-0.64023299999999994"/>
    <n v="1.1610400000000001"/>
    <n v="1.2242649999999999"/>
    <n v="-1.0280899999999999"/>
  </r>
  <r>
    <s v="1309"/>
    <s v="台達化"/>
    <x v="4"/>
    <n v="42.85"/>
    <n v="42.1"/>
    <n v="41.3"/>
    <n v="41.3"/>
    <n v="41"/>
    <n v="175"/>
    <n v="-1204"/>
    <n v="-688"/>
    <n v="1962"/>
    <n v="1019"/>
    <n v="0"/>
    <n v="0"/>
    <n v="0"/>
    <n v="0"/>
    <n v="0"/>
    <n v="7.4987499999999999E-2"/>
    <n v="-0.506884"/>
    <n v="-0.28414399999999995"/>
    <n v="0.81030599999999986"/>
    <n v="0.41778999999999999"/>
  </r>
  <r>
    <s v="1310"/>
    <s v="台苯"/>
    <x v="4"/>
    <n v="20.9"/>
    <n v="20.3"/>
    <n v="19.75"/>
    <n v="20.2"/>
    <n v="19.8"/>
    <n v="-66"/>
    <n v="-962"/>
    <n v="92"/>
    <n v="798"/>
    <n v="2019"/>
    <n v="0"/>
    <n v="0"/>
    <n v="0"/>
    <n v="0"/>
    <n v="0"/>
    <n v="-1.3793999999999999E-2"/>
    <n v="-0.19528600000000002"/>
    <n v="1.8169999999999999E-2"/>
    <n v="0.16119599999999998"/>
    <n v="0.39976200000000006"/>
  </r>
  <r>
    <s v="1312"/>
    <s v="國喬"/>
    <x v="4"/>
    <n v="29.55"/>
    <n v="29.1"/>
    <n v="28.5"/>
    <n v="29"/>
    <n v="28.75"/>
    <n v="5884"/>
    <n v="-2656"/>
    <n v="4452"/>
    <n v="-191"/>
    <n v="-3833"/>
    <n v="-106"/>
    <n v="-464"/>
    <n v="0"/>
    <n v="0"/>
    <n v="0"/>
    <n v="1.7387220000000001"/>
    <n v="-0.77289600000000003"/>
    <n v="1.2688200000000001"/>
    <n v="-5.5390000000000002E-2"/>
    <n v="-1.1019874999999999"/>
  </r>
  <r>
    <s v="1313"/>
    <s v="聯成"/>
    <x v="4"/>
    <n v="26.3"/>
    <n v="25.6"/>
    <n v="24.95"/>
    <n v="25.95"/>
    <n v="25.7"/>
    <n v="366"/>
    <n v="-1365"/>
    <n v="3054"/>
    <n v="1417"/>
    <n v="-2734"/>
    <n v="0"/>
    <n v="0"/>
    <n v="0"/>
    <n v="0"/>
    <n v="0"/>
    <n v="9.625800000000001E-2"/>
    <n v="-0.34943999999999997"/>
    <n v="0.76197300000000001"/>
    <n v="0.36771150000000002"/>
    <n v="-0.70263799999999998"/>
  </r>
  <r>
    <s v="1314"/>
    <s v="中石化"/>
    <x v="4"/>
    <n v="13.45"/>
    <n v="13.15"/>
    <n v="12.8"/>
    <n v="13.6"/>
    <n v="13.4"/>
    <n v="-4442"/>
    <n v="-5760"/>
    <n v="9807"/>
    <n v="9102"/>
    <n v="-24509"/>
    <n v="0"/>
    <n v="0"/>
    <n v="0"/>
    <n v="0"/>
    <n v="0"/>
    <n v="-0.5974489999999999"/>
    <n v="-0.75744"/>
    <n v="1.255296"/>
    <n v="1.2378719999999999"/>
    <n v="-3.2842060000000002"/>
  </r>
  <r>
    <s v="1315"/>
    <s v="達新"/>
    <x v="4"/>
    <n v="75.3"/>
    <n v="75.3"/>
    <n v="74.900000000000006"/>
    <n v="75.2"/>
    <n v="75.3"/>
    <n v="-4"/>
    <n v="6"/>
    <n v="12"/>
    <n v="10"/>
    <n v="8"/>
    <n v="0"/>
    <n v="0"/>
    <n v="0"/>
    <n v="0"/>
    <n v="0"/>
    <n v="-3.0119999999999999E-3"/>
    <n v="4.5179999999999994E-3"/>
    <n v="8.9880000000000012E-3"/>
    <n v="7.5199999999999998E-3"/>
    <n v="6.0239999999999998E-3"/>
  </r>
  <r>
    <s v="1316"/>
    <s v="上曜"/>
    <x v="5"/>
    <n v="11.75"/>
    <n v="11.55"/>
    <n v="11.55"/>
    <n v="11.65"/>
    <n v="11.8"/>
    <n v="260"/>
    <n v="-172"/>
    <n v="-83"/>
    <n v="40"/>
    <n v="13"/>
    <n v="0"/>
    <n v="0"/>
    <n v="0"/>
    <n v="0"/>
    <n v="0"/>
    <n v="3.0550000000000001E-2"/>
    <n v="-1.9866000000000002E-2"/>
    <n v="-9.5865000000000013E-3"/>
    <n v="4.6600000000000001E-3"/>
    <n v="1.534E-3"/>
  </r>
  <r>
    <s v="1319"/>
    <s v="東陽"/>
    <x v="6"/>
    <n v="33.1"/>
    <n v="32.6"/>
    <n v="33"/>
    <n v="33.75"/>
    <n v="34.65"/>
    <n v="-2525"/>
    <n v="-1737"/>
    <n v="-901"/>
    <n v="264"/>
    <n v="563"/>
    <n v="0"/>
    <n v="0"/>
    <n v="0"/>
    <n v="100"/>
    <n v="0"/>
    <n v="-0.83577500000000005"/>
    <n v="-0.56626200000000004"/>
    <n v="-0.29732999999999998"/>
    <n v="8.9099999999999999E-2"/>
    <n v="0.19507950000000002"/>
  </r>
  <r>
    <s v="1321"/>
    <s v="大洋"/>
    <x v="4"/>
    <n v="37.299999999999997"/>
    <n v="37.4"/>
    <n v="37"/>
    <n v="37.200000000000003"/>
    <n v="37.049999999999997"/>
    <n v="-28"/>
    <n v="-109"/>
    <n v="-23"/>
    <n v="39"/>
    <n v="-1"/>
    <n v="0"/>
    <n v="0"/>
    <n v="0"/>
    <n v="0"/>
    <n v="0"/>
    <n v="-1.0443999999999998E-2"/>
    <n v="-4.0765999999999997E-2"/>
    <n v="-8.5100000000000002E-3"/>
    <n v="1.4508000000000002E-2"/>
    <n v="-3.7049999999999995E-4"/>
  </r>
  <r>
    <s v="1323"/>
    <s v="永裕"/>
    <x v="4"/>
    <n v="34.25"/>
    <n v="34.950000000000003"/>
    <n v="34.6"/>
    <n v="34.549999999999997"/>
    <n v="34.25"/>
    <n v="2"/>
    <n v="-7"/>
    <n v="-2"/>
    <n v="1"/>
    <n v="5"/>
    <n v="0"/>
    <n v="0"/>
    <n v="0"/>
    <n v="0"/>
    <n v="0"/>
    <n v="6.8499999999999995E-4"/>
    <n v="-2.4465000000000003E-3"/>
    <n v="-6.9200000000000002E-4"/>
    <n v="3.455E-4"/>
    <n v="1.7125E-3"/>
  </r>
  <r>
    <s v="1324"/>
    <s v="地球"/>
    <x v="4"/>
    <n v="10.95"/>
    <n v="11"/>
    <n v="10.85"/>
    <n v="10.9"/>
    <n v="10.95"/>
    <n v="0"/>
    <n v="0"/>
    <n v="1"/>
    <n v="0"/>
    <n v="3"/>
    <n v="0"/>
    <n v="0"/>
    <n v="0"/>
    <n v="0"/>
    <n v="0"/>
    <n v="0"/>
    <n v="0"/>
    <n v="1.0849999999999999E-4"/>
    <n v="0"/>
    <n v="3.2849999999999996E-4"/>
  </r>
  <r>
    <s v="1325"/>
    <s v="恆大"/>
    <x v="4"/>
    <n v="87.9"/>
    <n v="88.1"/>
    <n v="87.2"/>
    <n v="86.7"/>
    <n v="87.5"/>
    <n v="24"/>
    <n v="6"/>
    <n v="-101"/>
    <n v="-81"/>
    <n v="195"/>
    <n v="0"/>
    <n v="0"/>
    <n v="0"/>
    <n v="0"/>
    <n v="-3"/>
    <n v="2.1096000000000004E-2"/>
    <n v="5.285999999999999E-3"/>
    <n v="-8.8072000000000011E-2"/>
    <n v="-7.0226999999999998E-2"/>
    <n v="0.170625"/>
  </r>
  <r>
    <s v="1326"/>
    <s v="台化"/>
    <x v="4"/>
    <n v="85.3"/>
    <n v="83.3"/>
    <n v="82.8"/>
    <n v="83.3"/>
    <n v="84.5"/>
    <n v="-618"/>
    <n v="-2852"/>
    <n v="-1418"/>
    <n v="-423"/>
    <n v="140"/>
    <n v="-125"/>
    <n v="-2105"/>
    <n v="61"/>
    <n v="-76"/>
    <n v="-52"/>
    <n v="-0.52715400000000001"/>
    <n v="-2.3757160000000002"/>
    <n v="-1.174104"/>
    <n v="-0.35235900000000003"/>
    <n v="0.1183"/>
  </r>
  <r>
    <s v="1336"/>
    <s v="台翰"/>
    <x v="7"/>
    <n v="23.35"/>
    <n v="23.15"/>
    <n v="22.65"/>
    <n v="22.9"/>
    <n v="23.05"/>
    <n v="-10"/>
    <n v="-2"/>
    <n v="-31"/>
    <n v="-14"/>
    <n v="-10"/>
    <n v="0"/>
    <n v="0"/>
    <n v="0"/>
    <n v="0"/>
    <n v="0"/>
    <n v="-2.3349999999999998E-3"/>
    <n v="-4.6299999999999998E-4"/>
    <n v="-7.0215E-3"/>
    <n v="-3.2059999999999996E-3"/>
    <n v="-2.3050000000000002E-3"/>
  </r>
  <r>
    <s v="1337"/>
    <s v="再生-KY"/>
    <x v="4"/>
    <n v="7.76"/>
    <n v="7.7"/>
    <n v="7.6"/>
    <n v="7.62"/>
    <n v="8"/>
    <n v="-198"/>
    <n v="-122"/>
    <n v="-313"/>
    <n v="24"/>
    <n v="589"/>
    <n v="0"/>
    <n v="0"/>
    <n v="0"/>
    <n v="0"/>
    <n v="0"/>
    <n v="-1.53648E-2"/>
    <n v="-9.3939999999999996E-3"/>
    <n v="-2.3787999999999997E-2"/>
    <n v="1.8288E-3"/>
    <n v="4.7120000000000002E-2"/>
  </r>
  <r>
    <s v="1338"/>
    <s v="廣華-KY"/>
    <x v="6"/>
    <n v="64.3"/>
    <n v="63.9"/>
    <n v="63.5"/>
    <n v="63.7"/>
    <n v="66.599999999999994"/>
    <n v="7"/>
    <n v="-17"/>
    <n v="-40"/>
    <n v="43"/>
    <n v="263"/>
    <n v="0"/>
    <n v="0"/>
    <n v="0"/>
    <n v="0"/>
    <n v="0"/>
    <n v="4.5009999999999998E-3"/>
    <n v="-1.0862999999999999E-2"/>
    <n v="-2.5399999999999999E-2"/>
    <n v="2.7390999999999999E-2"/>
    <n v="0.17515799999999998"/>
  </r>
  <r>
    <s v="1339"/>
    <s v="昭輝"/>
    <x v="6"/>
    <n v="37.75"/>
    <n v="38"/>
    <n v="37.85"/>
    <n v="37.85"/>
    <n v="38.4"/>
    <n v="-2"/>
    <n v="20"/>
    <n v="2"/>
    <n v="15"/>
    <n v="44"/>
    <n v="0"/>
    <n v="0"/>
    <n v="0"/>
    <n v="0"/>
    <n v="0"/>
    <n v="-7.5500000000000003E-4"/>
    <n v="7.6E-3"/>
    <n v="7.5700000000000008E-4"/>
    <n v="5.6775000000000003E-3"/>
    <n v="1.6895999999999998E-2"/>
  </r>
  <r>
    <s v="1340"/>
    <s v="勝悅-KY"/>
    <x v="4"/>
    <n v="11.25"/>
    <n v="11.15"/>
    <n v="11.35"/>
    <n v="11.55"/>
    <n v="12.2"/>
    <n v="-15"/>
    <n v="-28"/>
    <n v="-154"/>
    <n v="-30"/>
    <n v="22"/>
    <n v="0"/>
    <n v="0"/>
    <n v="0"/>
    <n v="0"/>
    <n v="0"/>
    <n v="-1.6875E-3"/>
    <n v="-3.1219999999999998E-3"/>
    <n v="-1.7478999999999998E-2"/>
    <n v="-3.4650000000000002E-3"/>
    <n v="2.6839999999999998E-3"/>
  </r>
  <r>
    <s v="1341"/>
    <s v="富林-KY"/>
    <x v="4"/>
    <n v="79.599999999999994"/>
    <n v="79.900000000000006"/>
    <n v="79.5"/>
    <n v="79"/>
    <n v="80.099999999999994"/>
    <n v="0"/>
    <n v="3"/>
    <n v="-1"/>
    <n v="-2"/>
    <n v="-3"/>
    <n v="0"/>
    <n v="0"/>
    <n v="0"/>
    <n v="0"/>
    <n v="0"/>
    <n v="0"/>
    <n v="2.3970000000000003E-3"/>
    <n v="-7.9500000000000003E-4"/>
    <n v="-1.58E-3"/>
    <n v="-2.4029999999999998E-3"/>
  </r>
  <r>
    <s v="1342"/>
    <s v="八貫"/>
    <x v="4"/>
    <n v="52.8"/>
    <n v="53.7"/>
    <n v="55.2"/>
    <n v="55.7"/>
    <n v="54.8"/>
    <n v="3"/>
    <n v="-4"/>
    <n v="11"/>
    <n v="-6"/>
    <n v="-1"/>
    <n v="0"/>
    <n v="0"/>
    <n v="0"/>
    <n v="0"/>
    <n v="0"/>
    <n v="1.5839999999999997E-3"/>
    <n v="-2.1480000000000002E-3"/>
    <n v="6.0720000000000001E-3"/>
    <n v="-3.3420000000000004E-3"/>
    <n v="-5.4799999999999998E-4"/>
  </r>
  <r>
    <s v="1402"/>
    <s v="遠東新"/>
    <x v="8"/>
    <n v="31.8"/>
    <n v="31.05"/>
    <n v="30.75"/>
    <n v="30.85"/>
    <n v="31.65"/>
    <n v="-804"/>
    <n v="-3122"/>
    <n v="-2188"/>
    <n v="-489"/>
    <n v="2598"/>
    <n v="0"/>
    <n v="-1404"/>
    <n v="-865"/>
    <n v="393"/>
    <n v="21"/>
    <n v="-0.25567200000000001"/>
    <n v="-0.96938100000000005"/>
    <n v="-0.67281000000000002"/>
    <n v="-0.1508565"/>
    <n v="0.82226699999999997"/>
  </r>
  <r>
    <s v="1409"/>
    <s v="新纖"/>
    <x v="8"/>
    <n v="21.75"/>
    <n v="21.2"/>
    <n v="20.9"/>
    <n v="21.9"/>
    <n v="21.7"/>
    <n v="2409"/>
    <n v="-4587"/>
    <n v="2892"/>
    <n v="4448"/>
    <n v="-1895"/>
    <n v="0"/>
    <n v="0"/>
    <n v="0"/>
    <n v="0"/>
    <n v="-78"/>
    <n v="0.52395749999999996"/>
    <n v="-0.97244399999999998"/>
    <n v="0.60442799999999997"/>
    <n v="0.97411199999999998"/>
    <n v="-0.411215"/>
  </r>
  <r>
    <s v="1410"/>
    <s v="南染"/>
    <x v="8"/>
    <n v="34.65"/>
    <n v="34.65"/>
    <n v="34.6"/>
    <n v="34.85"/>
    <n v="34.950000000000003"/>
    <n v="0"/>
    <n v="1"/>
    <n v="-6"/>
    <n v="-1"/>
    <n v="0"/>
    <n v="0"/>
    <n v="0"/>
    <n v="0"/>
    <n v="0"/>
    <n v="0"/>
    <n v="0"/>
    <n v="3.4649999999999997E-4"/>
    <n v="-2.0760000000000002E-3"/>
    <n v="-3.4850000000000001E-4"/>
    <n v="0"/>
  </r>
  <r>
    <s v="1413"/>
    <s v="宏洲"/>
    <x v="8"/>
    <n v="11.75"/>
    <n v="11.35"/>
    <n v="11.1"/>
    <n v="11.05"/>
    <n v="11.2"/>
    <n v="0"/>
    <n v="-100"/>
    <n v="-10"/>
    <n v="38"/>
    <n v="-41"/>
    <n v="0"/>
    <n v="0"/>
    <n v="0"/>
    <n v="0"/>
    <n v="0"/>
    <n v="0"/>
    <n v="-1.1350000000000001E-2"/>
    <n v="-1.1100000000000001E-3"/>
    <n v="4.1990000000000005E-3"/>
    <n v="-4.5919999999999997E-3"/>
  </r>
  <r>
    <s v="1414"/>
    <s v="東和"/>
    <x v="8"/>
    <n v="17.2"/>
    <n v="17.05"/>
    <n v="16.3"/>
    <n v="17.2"/>
    <n v="16.899999999999999"/>
    <n v="484"/>
    <n v="-277"/>
    <n v="-34"/>
    <n v="559"/>
    <n v="-378"/>
    <n v="0"/>
    <n v="0"/>
    <n v="0"/>
    <n v="0"/>
    <n v="0"/>
    <n v="8.3247999999999989E-2"/>
    <n v="-4.7228500000000007E-2"/>
    <n v="-5.5420000000000001E-3"/>
    <n v="9.6147999999999997E-2"/>
    <n v="-6.3881999999999994E-2"/>
  </r>
  <r>
    <s v="1416"/>
    <s v="廣豐"/>
    <x v="2"/>
    <n v="11.25"/>
    <n v="11.15"/>
    <n v="11"/>
    <n v="11"/>
    <n v="11"/>
    <n v="40"/>
    <n v="15"/>
    <n v="-82"/>
    <n v="9"/>
    <n v="20"/>
    <n v="0"/>
    <n v="0"/>
    <n v="0"/>
    <n v="0"/>
    <n v="0"/>
    <n v="4.4999999999999997E-3"/>
    <n v="1.6724999999999999E-3"/>
    <n v="-9.0200000000000002E-3"/>
    <n v="9.8999999999999999E-4"/>
    <n v="2.2000000000000001E-3"/>
  </r>
  <r>
    <s v="1417"/>
    <s v="嘉裕"/>
    <x v="8"/>
    <n v="15.6"/>
    <n v="15.3"/>
    <n v="14.9"/>
    <n v="15.35"/>
    <n v="15.15"/>
    <n v="159"/>
    <n v="-152"/>
    <n v="175"/>
    <n v="595"/>
    <n v="19"/>
    <n v="0"/>
    <n v="0"/>
    <n v="0"/>
    <n v="0"/>
    <n v="0"/>
    <n v="2.4804E-2"/>
    <n v="-2.3255999999999999E-2"/>
    <n v="2.6075000000000001E-2"/>
    <n v="9.1332499999999997E-2"/>
    <n v="2.8785000000000004E-3"/>
  </r>
  <r>
    <s v="1418"/>
    <s v="東華"/>
    <x v="8"/>
    <n v="11.1"/>
    <n v="11.15"/>
    <n v="11.1"/>
    <n v="11.25"/>
    <n v="1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9"/>
    <n v="39.200000000000003"/>
    <n v="39.200000000000003"/>
    <n v="40.35"/>
    <n v="42"/>
    <n v="3"/>
    <n v="-49"/>
    <n v="-23"/>
    <n v="-13"/>
    <n v="93"/>
    <n v="0"/>
    <n v="0"/>
    <n v="0"/>
    <n v="0"/>
    <n v="0"/>
    <n v="1.1969999999999999E-3"/>
    <n v="-1.9208000000000003E-2"/>
    <n v="-9.0159999999999997E-3"/>
    <n v="-5.245500000000001E-3"/>
    <n v="3.9059999999999997E-2"/>
  </r>
  <r>
    <s v="1423"/>
    <s v="利華"/>
    <x v="8"/>
    <n v="21.6"/>
    <n v="21.9"/>
    <n v="21.65"/>
    <n v="21.85"/>
    <n v="22.3"/>
    <n v="-22"/>
    <n v="105"/>
    <n v="-34"/>
    <n v="11"/>
    <n v="18"/>
    <n v="0"/>
    <n v="0"/>
    <n v="0"/>
    <n v="0"/>
    <n v="0"/>
    <n v="-4.7520000000000001E-3"/>
    <n v="2.2995000000000002E-2"/>
    <n v="-7.3609999999999995E-3"/>
    <n v="2.4035000000000003E-3"/>
    <n v="4.0140000000000002E-3"/>
  </r>
  <r>
    <s v="1432"/>
    <s v="大魯閣"/>
    <x v="9"/>
    <n v="13.65"/>
    <n v="13.7"/>
    <n v="13.55"/>
    <n v="13.7"/>
    <n v="13.65"/>
    <n v="3"/>
    <n v="-5"/>
    <n v="-38"/>
    <n v="0"/>
    <n v="14"/>
    <n v="0"/>
    <n v="0"/>
    <n v="0"/>
    <n v="0"/>
    <n v="0"/>
    <n v="4.0950000000000003E-4"/>
    <n v="-6.8499999999999995E-4"/>
    <n v="-5.1489999999999999E-3"/>
    <n v="0"/>
    <n v="1.9109999999999999E-3"/>
  </r>
  <r>
    <s v="1434"/>
    <s v="福懋"/>
    <x v="8"/>
    <n v="31.4"/>
    <n v="31.35"/>
    <n v="32"/>
    <n v="32.15"/>
    <n v="32.15"/>
    <n v="-279"/>
    <n v="7"/>
    <n v="-553"/>
    <n v="-912"/>
    <n v="-843"/>
    <n v="0"/>
    <n v="866"/>
    <n v="860"/>
    <n v="586"/>
    <n v="552"/>
    <n v="-8.7606000000000003E-2"/>
    <n v="2.1945000000000003E-3"/>
    <n v="-0.17696000000000001"/>
    <n v="-0.29320799999999997"/>
    <n v="-0.27102449999999995"/>
  </r>
  <r>
    <s v="1435"/>
    <s v="中福"/>
    <x v="2"/>
    <n v="20.3"/>
    <n v="19.899999999999999"/>
    <n v="19.3"/>
    <n v="19.350000000000001"/>
    <n v="19.350000000000001"/>
    <n v="-8"/>
    <n v="-43"/>
    <n v="-15"/>
    <n v="0"/>
    <n v="4"/>
    <n v="0"/>
    <n v="0"/>
    <n v="0"/>
    <n v="0"/>
    <n v="0"/>
    <n v="-1.624E-3"/>
    <n v="-8.5569999999999986E-3"/>
    <n v="-2.895E-3"/>
    <n v="0"/>
    <n v="7.7400000000000006E-4"/>
  </r>
  <r>
    <s v="1436"/>
    <s v="華友聯"/>
    <x v="5"/>
    <n v="39.75"/>
    <n v="39.85"/>
    <n v="39.950000000000003"/>
    <n v="39.950000000000003"/>
    <n v="39.950000000000003"/>
    <n v="-6"/>
    <n v="-7"/>
    <n v="-4"/>
    <n v="1"/>
    <n v="4"/>
    <n v="0"/>
    <n v="0"/>
    <n v="0"/>
    <n v="0"/>
    <n v="0"/>
    <n v="-2.385E-3"/>
    <n v="-2.7894999999999999E-3"/>
    <n v="-1.598E-3"/>
    <n v="3.9950000000000001E-4"/>
    <n v="1.598E-3"/>
  </r>
  <r>
    <s v="1437"/>
    <s v="勤益控"/>
    <x v="2"/>
    <n v="25.15"/>
    <n v="25.3"/>
    <n v="25.1"/>
    <n v="25.2"/>
    <n v="25.2"/>
    <n v="-15"/>
    <n v="-21"/>
    <n v="-60"/>
    <n v="-47"/>
    <n v="-13"/>
    <n v="0"/>
    <n v="0"/>
    <n v="0"/>
    <n v="0"/>
    <n v="0"/>
    <n v="-3.7724999999999998E-3"/>
    <n v="-5.3130000000000009E-3"/>
    <n v="-1.506E-2"/>
    <n v="-1.1843999999999999E-2"/>
    <n v="-3.2759999999999998E-3"/>
  </r>
  <r>
    <s v="1438"/>
    <s v="三地開發"/>
    <x v="5"/>
    <n v="30.9"/>
    <n v="30.6"/>
    <n v="30.6"/>
    <n v="30.95"/>
    <n v="30.2"/>
    <n v="-2"/>
    <n v="-1"/>
    <n v="-1"/>
    <n v="-1"/>
    <n v="0"/>
    <n v="0"/>
    <n v="0"/>
    <n v="0"/>
    <n v="0"/>
    <n v="0"/>
    <n v="-6.1799999999999995E-4"/>
    <n v="-3.0600000000000001E-4"/>
    <n v="-3.0600000000000001E-4"/>
    <n v="-3.0949999999999999E-4"/>
    <n v="0"/>
  </r>
  <r>
    <s v="1439"/>
    <s v="中和"/>
    <x v="8"/>
    <n v="25.25"/>
    <n v="24.7"/>
    <n v="24.6"/>
    <n v="24.4"/>
    <n v="24.5"/>
    <n v="2"/>
    <n v="-12"/>
    <n v="0"/>
    <n v="-4"/>
    <n v="1"/>
    <n v="0"/>
    <n v="0"/>
    <n v="0"/>
    <n v="0"/>
    <n v="0"/>
    <n v="5.0500000000000002E-4"/>
    <n v="-2.9639999999999996E-3"/>
    <n v="0"/>
    <n v="-9.7599999999999998E-4"/>
    <n v="2.4499999999999999E-4"/>
  </r>
  <r>
    <s v="1440"/>
    <s v="南紡"/>
    <x v="8"/>
    <n v="27.2"/>
    <n v="26.75"/>
    <n v="26.1"/>
    <n v="27.5"/>
    <n v="27"/>
    <n v="3708"/>
    <n v="-5983"/>
    <n v="95"/>
    <n v="9514"/>
    <n v="-1908"/>
    <n v="0"/>
    <n v="109"/>
    <n v="2"/>
    <n v="0"/>
    <n v="-57"/>
    <n v="1.0085759999999999"/>
    <n v="-1.6004525000000001"/>
    <n v="2.4795000000000001E-2"/>
    <n v="2.6163500000000002"/>
    <n v="-0.51515999999999995"/>
  </r>
  <r>
    <s v="1441"/>
    <s v="大東"/>
    <x v="8"/>
    <n v="11.7"/>
    <n v="11.55"/>
    <n v="11.05"/>
    <n v="11.2"/>
    <n v="11.15"/>
    <n v="58"/>
    <n v="-114"/>
    <n v="23"/>
    <n v="-45"/>
    <n v="13"/>
    <n v="0"/>
    <n v="0"/>
    <n v="0"/>
    <n v="0"/>
    <n v="0"/>
    <n v="6.7859999999999995E-3"/>
    <n v="-1.3167E-2"/>
    <n v="2.5414999999999999E-3"/>
    <n v="-5.0399999999999993E-3"/>
    <n v="1.4495000000000003E-3"/>
  </r>
  <r>
    <s v="1442"/>
    <s v="名軒"/>
    <x v="5"/>
    <n v="17.649999999999999"/>
    <n v="17.5"/>
    <n v="17.350000000000001"/>
    <n v="18"/>
    <n v="19.75"/>
    <n v="20"/>
    <n v="-14"/>
    <n v="27"/>
    <n v="19"/>
    <n v="-84"/>
    <n v="0"/>
    <n v="0"/>
    <n v="0"/>
    <n v="0"/>
    <n v="0"/>
    <n v="3.5300000000000002E-3"/>
    <n v="-2.4499999999999999E-3"/>
    <n v="4.6845000000000003E-3"/>
    <n v="3.4199999999999999E-3"/>
    <n v="-1.6590000000000001E-2"/>
  </r>
  <r>
    <s v="1443"/>
    <s v="立益"/>
    <x v="10"/>
    <n v="14.55"/>
    <n v="14.5"/>
    <n v="15.95"/>
    <n v="17.5"/>
    <n v="16.7"/>
    <n v="-3"/>
    <n v="-17"/>
    <n v="65"/>
    <n v="11"/>
    <n v="34"/>
    <n v="0"/>
    <n v="0"/>
    <n v="0"/>
    <n v="0"/>
    <n v="0"/>
    <n v="-4.3650000000000004E-4"/>
    <n v="-2.4650000000000002E-3"/>
    <n v="1.03675E-2"/>
    <n v="1.9250000000000001E-3"/>
    <n v="5.6779999999999999E-3"/>
  </r>
  <r>
    <s v="1444"/>
    <s v="力麗"/>
    <x v="8"/>
    <n v="12.65"/>
    <n v="12.55"/>
    <n v="12.1"/>
    <n v="12.3"/>
    <n v="12.3"/>
    <n v="719"/>
    <n v="9"/>
    <n v="-302"/>
    <n v="1790"/>
    <n v="-92"/>
    <n v="0"/>
    <n v="0"/>
    <n v="0"/>
    <n v="0"/>
    <n v="0"/>
    <n v="9.0953500000000007E-2"/>
    <n v="1.1295000000000001E-3"/>
    <n v="-3.6541999999999998E-2"/>
    <n v="0.22017"/>
    <n v="-1.1316000000000001E-2"/>
  </r>
  <r>
    <s v="1445"/>
    <s v="大宇"/>
    <x v="8"/>
    <n v="12.15"/>
    <n v="12.05"/>
    <n v="11.95"/>
    <n v="12"/>
    <n v="11.95"/>
    <n v="0"/>
    <n v="-15"/>
    <n v="-19"/>
    <n v="-36"/>
    <n v="-36"/>
    <n v="0"/>
    <n v="0"/>
    <n v="0"/>
    <n v="0"/>
    <n v="0"/>
    <n v="0"/>
    <n v="-1.8075000000000001E-3"/>
    <n v="-2.2704999999999999E-3"/>
    <n v="-4.3200000000000001E-3"/>
    <n v="-4.3020000000000003E-3"/>
  </r>
  <r>
    <s v="1446"/>
    <s v="宏和"/>
    <x v="8"/>
    <n v="32"/>
    <n v="31.55"/>
    <n v="30.2"/>
    <n v="30.25"/>
    <n v="30.8"/>
    <n v="53"/>
    <n v="-3"/>
    <n v="-24"/>
    <n v="0"/>
    <n v="12"/>
    <n v="0"/>
    <n v="0"/>
    <n v="0"/>
    <n v="0"/>
    <n v="0"/>
    <n v="1.6959999999999999E-2"/>
    <n v="-9.4650000000000008E-4"/>
    <n v="-7.2479999999999992E-3"/>
    <n v="0"/>
    <n v="3.6960000000000001E-3"/>
  </r>
  <r>
    <s v="1447"/>
    <s v="力鵬"/>
    <x v="8"/>
    <n v="12.65"/>
    <n v="12.5"/>
    <n v="12"/>
    <n v="12.45"/>
    <n v="12.35"/>
    <n v="3528"/>
    <n v="-548"/>
    <n v="-1331"/>
    <n v="6884"/>
    <n v="-2"/>
    <n v="0"/>
    <n v="0"/>
    <n v="0"/>
    <n v="0"/>
    <n v="0"/>
    <n v="0.44629200000000002"/>
    <n v="-6.8500000000000005E-2"/>
    <n v="-0.15972"/>
    <n v="0.85705799999999988"/>
    <n v="-2.4699999999999999E-4"/>
  </r>
  <r>
    <s v="1449"/>
    <s v="佳和"/>
    <x v="8"/>
    <n v="15.95"/>
    <n v="15.5"/>
    <n v="15.8"/>
    <n v="15.8"/>
    <n v="15.5"/>
    <n v="-15"/>
    <n v="-39"/>
    <n v="-18"/>
    <n v="10"/>
    <n v="-4"/>
    <n v="0"/>
    <n v="0"/>
    <n v="0"/>
    <n v="0"/>
    <n v="0"/>
    <n v="-2.3925000000000001E-3"/>
    <n v="-6.045E-3"/>
    <n v="-2.8440000000000002E-3"/>
    <n v="1.58E-3"/>
    <n v="-6.2E-4"/>
  </r>
  <r>
    <s v="1451"/>
    <s v="年興"/>
    <x v="8"/>
    <n v="21.4"/>
    <n v="21"/>
    <n v="21.2"/>
    <n v="21.15"/>
    <n v="21.05"/>
    <n v="41"/>
    <n v="-59"/>
    <n v="354"/>
    <n v="25"/>
    <n v="-10"/>
    <n v="0"/>
    <n v="0"/>
    <n v="0"/>
    <n v="0"/>
    <n v="0"/>
    <n v="8.7740000000000005E-3"/>
    <n v="-1.239E-2"/>
    <n v="7.5048000000000004E-2"/>
    <n v="5.2874999999999997E-3"/>
    <n v="-2.1050000000000001E-3"/>
  </r>
  <r>
    <s v="1452"/>
    <s v="宏益"/>
    <x v="8"/>
    <n v="25.85"/>
    <n v="25.4"/>
    <n v="24.3"/>
    <n v="24.8"/>
    <n v="24.5"/>
    <n v="845"/>
    <n v="-5"/>
    <n v="-44"/>
    <n v="109"/>
    <n v="-108"/>
    <n v="0"/>
    <n v="0"/>
    <n v="0"/>
    <n v="0"/>
    <n v="0"/>
    <n v="0.2184325"/>
    <n v="-1.2700000000000001E-3"/>
    <n v="-1.0692E-2"/>
    <n v="2.7032000000000004E-2"/>
    <n v="-2.6460000000000001E-2"/>
  </r>
  <r>
    <s v="1453"/>
    <s v="大將"/>
    <x v="5"/>
    <n v="9.36"/>
    <n v="9.25"/>
    <n v="9.11"/>
    <n v="9.27"/>
    <n v="9.16"/>
    <n v="0"/>
    <n v="-11"/>
    <n v="-9"/>
    <n v="2"/>
    <n v="14"/>
    <n v="0"/>
    <n v="0"/>
    <n v="0"/>
    <n v="0"/>
    <n v="0"/>
    <n v="0"/>
    <n v="-1.0175E-3"/>
    <n v="-8.1989999999999993E-4"/>
    <n v="1.8539999999999998E-4"/>
    <n v="1.2824000000000002E-3"/>
  </r>
  <r>
    <s v="1454"/>
    <s v="台富"/>
    <x v="8"/>
    <n v="10.25"/>
    <n v="10.25"/>
    <n v="10.1"/>
    <n v="10.1"/>
    <n v="9.94"/>
    <n v="59"/>
    <n v="-15"/>
    <n v="-11"/>
    <n v="-13"/>
    <n v="-7"/>
    <n v="0"/>
    <n v="0"/>
    <n v="0"/>
    <n v="0"/>
    <n v="0"/>
    <n v="6.0474999999999999E-3"/>
    <n v="-1.5375E-3"/>
    <n v="-1.111E-3"/>
    <n v="-1.3129999999999999E-3"/>
    <n v="-6.958E-4"/>
  </r>
  <r>
    <s v="1455"/>
    <s v="集盛"/>
    <x v="8"/>
    <n v="26"/>
    <n v="26.4"/>
    <n v="24.7"/>
    <n v="24.95"/>
    <n v="24.3"/>
    <n v="62"/>
    <n v="221"/>
    <n v="-9710"/>
    <n v="3673"/>
    <n v="1645"/>
    <n v="0"/>
    <n v="0"/>
    <n v="0"/>
    <n v="0"/>
    <n v="0"/>
    <n v="1.6119999999999999E-2"/>
    <n v="5.8343999999999993E-2"/>
    <n v="-2.3983699999999999"/>
    <n v="0.91641349999999988"/>
    <n v="0.39973500000000001"/>
  </r>
  <r>
    <s v="1456"/>
    <s v="怡華"/>
    <x v="5"/>
    <n v="18.649999999999999"/>
    <n v="19.2"/>
    <n v="18.7"/>
    <n v="18.8"/>
    <n v="18.649999999999999"/>
    <n v="-2"/>
    <n v="206"/>
    <n v="-149"/>
    <n v="-26"/>
    <n v="-8"/>
    <n v="0"/>
    <n v="0"/>
    <n v="0"/>
    <n v="0"/>
    <n v="0"/>
    <n v="-3.7299999999999996E-4"/>
    <n v="3.9551999999999997E-2"/>
    <n v="-2.7862999999999999E-2"/>
    <n v="-4.888E-3"/>
    <n v="-1.4919999999999998E-3"/>
  </r>
  <r>
    <s v="1457"/>
    <s v="宜進"/>
    <x v="8"/>
    <n v="18.350000000000001"/>
    <n v="18.100000000000001"/>
    <n v="17.649999999999999"/>
    <n v="18.149999999999999"/>
    <n v="18.149999999999999"/>
    <n v="-112"/>
    <n v="-59"/>
    <n v="-239"/>
    <n v="237"/>
    <n v="-206"/>
    <n v="0"/>
    <n v="0"/>
    <n v="0"/>
    <n v="0"/>
    <n v="0"/>
    <n v="-2.0552000000000004E-2"/>
    <n v="-1.0679000000000001E-2"/>
    <n v="-4.2183499999999992E-2"/>
    <n v="4.3015499999999991E-2"/>
    <n v="-3.7388999999999999E-2"/>
  </r>
  <r>
    <s v="1459"/>
    <s v="聯發"/>
    <x v="8"/>
    <n v="14.25"/>
    <n v="13.95"/>
    <n v="13.6"/>
    <n v="14"/>
    <n v="13.75"/>
    <n v="96"/>
    <n v="-136"/>
    <n v="-57"/>
    <n v="204"/>
    <n v="-155"/>
    <n v="0"/>
    <n v="0"/>
    <n v="0"/>
    <n v="0"/>
    <n v="0"/>
    <n v="1.3679999999999999E-2"/>
    <n v="-1.8971999999999999E-2"/>
    <n v="-7.7519999999999993E-3"/>
    <n v="2.8559999999999999E-2"/>
    <n v="-2.1312500000000002E-2"/>
  </r>
  <r>
    <s v="1460"/>
    <s v="宏遠"/>
    <x v="8"/>
    <n v="11.1"/>
    <n v="10.7"/>
    <n v="10.45"/>
    <n v="10.55"/>
    <n v="10.5"/>
    <n v="-198"/>
    <n v="-529"/>
    <n v="-113"/>
    <n v="-3"/>
    <n v="239"/>
    <n v="0"/>
    <n v="0"/>
    <n v="0"/>
    <n v="0"/>
    <n v="0"/>
    <n v="-2.1977999999999998E-2"/>
    <n v="-5.6602999999999994E-2"/>
    <n v="-1.18085E-2"/>
    <n v="-3.165E-4"/>
    <n v="2.5094999999999999E-2"/>
  </r>
  <r>
    <s v="1463"/>
    <s v="強盛"/>
    <x v="8"/>
    <n v="15.7"/>
    <n v="15.4"/>
    <n v="14.55"/>
    <n v="14.95"/>
    <n v="14.9"/>
    <n v="74"/>
    <n v="-157"/>
    <n v="122"/>
    <n v="-12"/>
    <n v="-2"/>
    <n v="0"/>
    <n v="0"/>
    <n v="0"/>
    <n v="0"/>
    <n v="0"/>
    <n v="1.1618E-2"/>
    <n v="-2.4178000000000002E-2"/>
    <n v="1.7751000000000003E-2"/>
    <n v="-1.7939999999999998E-3"/>
    <n v="-2.9800000000000003E-4"/>
  </r>
  <r>
    <s v="1464"/>
    <s v="得力"/>
    <x v="8"/>
    <n v="17.350000000000001"/>
    <n v="17.399999999999999"/>
    <n v="17.100000000000001"/>
    <n v="17.25"/>
    <n v="17.2"/>
    <n v="192"/>
    <n v="84"/>
    <n v="-9"/>
    <n v="283"/>
    <n v="0"/>
    <n v="0"/>
    <n v="0"/>
    <n v="0"/>
    <n v="0"/>
    <n v="0"/>
    <n v="3.3312000000000001E-2"/>
    <n v="1.4615999999999999E-2"/>
    <n v="-1.539E-3"/>
    <n v="4.88175E-2"/>
    <n v="0"/>
  </r>
  <r>
    <s v="1465"/>
    <s v="偉全"/>
    <x v="8"/>
    <n v="12.95"/>
    <n v="12.95"/>
    <n v="12.85"/>
    <n v="12.9"/>
    <n v="12.95"/>
    <n v="2"/>
    <n v="-3"/>
    <n v="2"/>
    <n v="3"/>
    <n v="2"/>
    <n v="0"/>
    <n v="0"/>
    <n v="0"/>
    <n v="0"/>
    <n v="0"/>
    <n v="2.5900000000000001E-4"/>
    <n v="-3.8849999999999996E-4"/>
    <n v="2.5700000000000001E-4"/>
    <n v="3.8700000000000003E-4"/>
    <n v="2.5900000000000001E-4"/>
  </r>
  <r>
    <s v="1466"/>
    <s v="聚隆"/>
    <x v="8"/>
    <n v="18.399999999999999"/>
    <n v="18.850000000000001"/>
    <n v="18.3"/>
    <n v="18.45"/>
    <n v="18.149999999999999"/>
    <n v="272"/>
    <n v="-233"/>
    <n v="-358"/>
    <n v="-26"/>
    <n v="-73"/>
    <n v="0"/>
    <n v="0"/>
    <n v="0"/>
    <n v="0"/>
    <n v="0"/>
    <n v="5.0047999999999995E-2"/>
    <n v="-4.3920500000000001E-2"/>
    <n v="-6.5514000000000003E-2"/>
    <n v="-4.797E-3"/>
    <n v="-1.3249499999999997E-2"/>
  </r>
  <r>
    <s v="1467"/>
    <s v="南緯"/>
    <x v="8"/>
    <n v="16.7"/>
    <n v="16.600000000000001"/>
    <n v="16.3"/>
    <n v="16.25"/>
    <n v="16.399999999999999"/>
    <n v="49"/>
    <n v="15"/>
    <n v="-45"/>
    <n v="48"/>
    <n v="65"/>
    <n v="0"/>
    <n v="0"/>
    <n v="0"/>
    <n v="0"/>
    <n v="0"/>
    <n v="8.1829999999999993E-3"/>
    <n v="2.4900000000000005E-3"/>
    <n v="-7.3350000000000004E-3"/>
    <n v="7.7999999999999996E-3"/>
    <n v="1.0659999999999999E-2"/>
  </r>
  <r>
    <s v="1468"/>
    <s v="昶和"/>
    <x v="8"/>
    <n v="12.2"/>
    <n v="12.05"/>
    <n v="11.9"/>
    <n v="12.15"/>
    <n v="12.2"/>
    <n v="-1"/>
    <n v="1"/>
    <n v="-12"/>
    <n v="1"/>
    <n v="5"/>
    <n v="0"/>
    <n v="0"/>
    <n v="0"/>
    <n v="0"/>
    <n v="0"/>
    <n v="-1.22E-4"/>
    <n v="1.205E-4"/>
    <n v="-1.428E-3"/>
    <n v="1.215E-4"/>
    <n v="6.0999999999999997E-4"/>
  </r>
  <r>
    <s v="1470"/>
    <s v="大統新創"/>
    <x v="8"/>
    <n v="16.2"/>
    <n v="16.25"/>
    <n v="16"/>
    <n v="16.05"/>
    <n v="16"/>
    <n v="0"/>
    <n v="12"/>
    <n v="0"/>
    <n v="0"/>
    <n v="-1"/>
    <n v="0"/>
    <n v="0"/>
    <n v="0"/>
    <n v="0"/>
    <n v="0"/>
    <n v="0"/>
    <n v="1.9499999999999999E-3"/>
    <n v="0"/>
    <n v="0"/>
    <n v="-1.6000000000000001E-4"/>
  </r>
  <r>
    <s v="1471"/>
    <s v="首利"/>
    <x v="11"/>
    <n v="9.2100000000000009"/>
    <n v="10.1"/>
    <n v="10.65"/>
    <n v="11.7"/>
    <n v="11.3"/>
    <n v="-266"/>
    <n v="189"/>
    <n v="-855"/>
    <n v="8"/>
    <n v="-179"/>
    <n v="0"/>
    <n v="0"/>
    <n v="0"/>
    <n v="0"/>
    <n v="0"/>
    <n v="-2.4498600000000002E-2"/>
    <n v="1.9088999999999998E-2"/>
    <n v="-9.10575E-2"/>
    <n v="9.3599999999999998E-4"/>
    <n v="-2.0227000000000002E-2"/>
  </r>
  <r>
    <s v="1472"/>
    <s v="三洋紡"/>
    <x v="8"/>
    <n v="10.3"/>
    <n v="10"/>
    <n v="10.3"/>
    <n v="10.25"/>
    <n v="10.2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2"/>
    <n v="18.100000000000001"/>
    <n v="18.149999999999999"/>
    <n v="18.149999999999999"/>
    <n v="3"/>
    <n v="-4"/>
    <n v="-41"/>
    <n v="20"/>
    <n v="14"/>
    <n v="0"/>
    <n v="0"/>
    <n v="0"/>
    <n v="0"/>
    <n v="0"/>
    <n v="5.4449999999999995E-4"/>
    <n v="-7.2800000000000002E-4"/>
    <n v="-7.4210000000000005E-3"/>
    <n v="3.63E-3"/>
    <n v="2.5409999999999999E-3"/>
  </r>
  <r>
    <s v="1474"/>
    <s v="弘裕"/>
    <x v="8"/>
    <n v="16.149999999999999"/>
    <n v="16.149999999999999"/>
    <n v="15.3"/>
    <n v="15.35"/>
    <n v="15.45"/>
    <n v="333"/>
    <n v="-163"/>
    <n v="-380"/>
    <n v="437"/>
    <n v="-23"/>
    <n v="0"/>
    <n v="0"/>
    <n v="0"/>
    <n v="0"/>
    <n v="0"/>
    <n v="5.3779500000000001E-2"/>
    <n v="-2.6324499999999997E-2"/>
    <n v="-5.8139999999999997E-2"/>
    <n v="6.70795E-2"/>
    <n v="-3.5534999999999998E-3"/>
  </r>
  <r>
    <s v="1475"/>
    <s v="業旺"/>
    <x v="8"/>
    <n v="37.5"/>
    <n v="37.9"/>
    <n v="36.75"/>
    <n v="37.5"/>
    <n v="38"/>
    <n v="-3"/>
    <n v="-1"/>
    <n v="-11"/>
    <n v="-3"/>
    <n v="0"/>
    <n v="0"/>
    <n v="0"/>
    <n v="0"/>
    <n v="0"/>
    <n v="0"/>
    <n v="-1.1249999999999999E-3"/>
    <n v="-3.79E-4"/>
    <n v="-4.0425000000000001E-3"/>
    <n v="-1.1249999999999999E-3"/>
    <n v="0"/>
  </r>
  <r>
    <s v="1476"/>
    <s v="儒鴻"/>
    <x v="8"/>
    <n v="629"/>
    <n v="624"/>
    <n v="619"/>
    <n v="636"/>
    <n v="640"/>
    <n v="404"/>
    <n v="258"/>
    <n v="80"/>
    <n v="67"/>
    <n v="-186"/>
    <n v="8"/>
    <n v="-244"/>
    <n v="-175"/>
    <n v="218"/>
    <n v="97"/>
    <n v="2.5411600000000001"/>
    <n v="1.60992"/>
    <n v="0.49519999999999997"/>
    <n v="0.42612"/>
    <n v="-1.1903999999999999"/>
  </r>
  <r>
    <s v="1477"/>
    <s v="聚陽"/>
    <x v="8"/>
    <n v="264.5"/>
    <n v="261.5"/>
    <n v="256.5"/>
    <n v="269"/>
    <n v="271"/>
    <n v="123"/>
    <n v="287"/>
    <n v="479"/>
    <n v="1775"/>
    <n v="242"/>
    <n v="293"/>
    <n v="-758"/>
    <n v="-542"/>
    <n v="0"/>
    <n v="110"/>
    <n v="0.32533499999999999"/>
    <n v="0.75050499999999998"/>
    <n v="1.2286349999999999"/>
    <n v="4.77475"/>
    <n v="0.65581999999999996"/>
  </r>
  <r>
    <s v="1503"/>
    <s v="士電"/>
    <x v="12"/>
    <n v="52.2"/>
    <n v="53"/>
    <n v="52.8"/>
    <n v="52.7"/>
    <n v="54.5"/>
    <n v="85"/>
    <n v="-46"/>
    <n v="11"/>
    <n v="-40"/>
    <n v="86"/>
    <n v="0"/>
    <n v="0"/>
    <n v="0"/>
    <n v="0"/>
    <n v="0"/>
    <n v="4.437E-2"/>
    <n v="-2.4379999999999999E-2"/>
    <n v="5.8079999999999998E-3"/>
    <n v="-2.1080000000000002E-2"/>
    <n v="4.6870000000000002E-2"/>
  </r>
  <r>
    <s v="1504"/>
    <s v="東元"/>
    <x v="12"/>
    <n v="32.950000000000003"/>
    <n v="32.4"/>
    <n v="33.6"/>
    <n v="33.200000000000003"/>
    <n v="33.5"/>
    <n v="-978"/>
    <n v="-190"/>
    <n v="-70"/>
    <n v="-161"/>
    <n v="110"/>
    <n v="0"/>
    <n v="-63"/>
    <n v="7"/>
    <n v="0"/>
    <n v="0"/>
    <n v="-0.32225100000000001"/>
    <n v="-6.1559999999999997E-2"/>
    <n v="-2.3519999999999999E-2"/>
    <n v="-5.3452000000000006E-2"/>
    <n v="3.6850000000000001E-2"/>
  </r>
  <r>
    <s v="1506"/>
    <s v="正道"/>
    <x v="6"/>
    <n v="9.8000000000000007"/>
    <n v="10.3"/>
    <n v="11.05"/>
    <n v="11.35"/>
    <n v="10.9"/>
    <n v="-8"/>
    <n v="-3"/>
    <n v="-37"/>
    <n v="-71"/>
    <n v="6"/>
    <n v="0"/>
    <n v="0"/>
    <n v="0"/>
    <n v="0"/>
    <n v="0"/>
    <n v="-7.8400000000000008E-4"/>
    <n v="-3.0900000000000003E-4"/>
    <n v="-4.0885000000000001E-3"/>
    <n v="-8.0584999999999997E-3"/>
    <n v="6.5400000000000007E-4"/>
  </r>
  <r>
    <s v="1507"/>
    <s v="永大"/>
    <x v="12"/>
    <n v="62.1"/>
    <n v="61.8"/>
    <n v="61.6"/>
    <n v="61.4"/>
    <n v="62.8"/>
    <n v="-9"/>
    <n v="-31"/>
    <n v="-34"/>
    <n v="1"/>
    <n v="52"/>
    <n v="0"/>
    <n v="0"/>
    <n v="0"/>
    <n v="0"/>
    <n v="0"/>
    <n v="-5.5889999999999994E-3"/>
    <n v="-1.9157999999999998E-2"/>
    <n v="-2.0944000000000001E-2"/>
    <n v="6.1399999999999996E-4"/>
    <n v="3.2655999999999998E-2"/>
  </r>
  <r>
    <s v="1512"/>
    <s v="瑞利"/>
    <x v="6"/>
    <n v="4.4000000000000004"/>
    <n v="4.4800000000000004"/>
    <n v="4.49"/>
    <n v="4.4000000000000004"/>
    <n v="4.3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3"/>
    <n v="50.4"/>
    <n v="50.2"/>
    <n v="53"/>
    <n v="53"/>
    <n v="1561"/>
    <n v="-1324"/>
    <n v="165"/>
    <n v="1336"/>
    <n v="-1013"/>
    <n v="223"/>
    <n v="224"/>
    <n v="146"/>
    <n v="-8"/>
    <n v="0"/>
    <n v="0.80079299999999987"/>
    <n v="-0.66729599999999989"/>
    <n v="8.2830000000000001E-2"/>
    <n v="0.70808000000000004"/>
    <n v="-0.53688999999999998"/>
  </r>
  <r>
    <s v="1514"/>
    <s v="亞力"/>
    <x v="12"/>
    <n v="25.05"/>
    <n v="25.05"/>
    <n v="24.5"/>
    <n v="24.85"/>
    <n v="25.15"/>
    <n v="-36"/>
    <n v="-71"/>
    <n v="21"/>
    <n v="256"/>
    <n v="244"/>
    <n v="0"/>
    <n v="0"/>
    <n v="0"/>
    <n v="0"/>
    <n v="0"/>
    <n v="-9.018E-3"/>
    <n v="-1.7785499999999999E-2"/>
    <n v="5.1450000000000003E-3"/>
    <n v="6.3616000000000006E-2"/>
    <n v="6.1365999999999997E-2"/>
  </r>
  <r>
    <s v="1515"/>
    <s v="力山"/>
    <x v="12"/>
    <n v="77.400000000000006"/>
    <n v="78.900000000000006"/>
    <n v="77.3"/>
    <n v="76.599999999999994"/>
    <n v="78.599999999999994"/>
    <n v="310"/>
    <n v="361"/>
    <n v="-325"/>
    <n v="-114"/>
    <n v="600"/>
    <n v="0"/>
    <n v="0"/>
    <n v="0"/>
    <n v="0"/>
    <n v="0"/>
    <n v="0.23993999999999999"/>
    <n v="0.284829"/>
    <n v="-0.25122499999999998"/>
    <n v="-8.7323999999999999E-2"/>
    <n v="0.47160000000000002"/>
  </r>
  <r>
    <s v="1516"/>
    <s v="川飛"/>
    <x v="2"/>
    <n v="22"/>
    <n v="21.8"/>
    <n v="21.8"/>
    <n v="21.7"/>
    <n v="21.55"/>
    <n v="0"/>
    <n v="-8"/>
    <n v="0"/>
    <n v="-10"/>
    <n v="0"/>
    <n v="0"/>
    <n v="0"/>
    <n v="0"/>
    <n v="0"/>
    <n v="0"/>
    <n v="0"/>
    <n v="-1.7440000000000001E-3"/>
    <n v="0"/>
    <n v="-2.1700000000000001E-3"/>
    <n v="0"/>
  </r>
  <r>
    <s v="1517"/>
    <s v="利奇"/>
    <x v="12"/>
    <n v="26.15"/>
    <n v="25.6"/>
    <n v="24.4"/>
    <n v="24.7"/>
    <n v="24.7"/>
    <n v="471"/>
    <n v="-304"/>
    <n v="-506"/>
    <n v="506"/>
    <n v="174"/>
    <n v="0"/>
    <n v="0"/>
    <n v="0"/>
    <n v="0"/>
    <n v="0"/>
    <n v="0.1231665"/>
    <n v="-7.7824000000000004E-2"/>
    <n v="-0.12346399999999999"/>
    <n v="0.124982"/>
    <n v="4.2978000000000002E-2"/>
  </r>
  <r>
    <s v="1519"/>
    <s v="華城"/>
    <x v="12"/>
    <n v="42.7"/>
    <n v="42.3"/>
    <n v="41.05"/>
    <n v="42.2"/>
    <n v="42.75"/>
    <n v="163"/>
    <n v="-37"/>
    <n v="-292"/>
    <n v="310"/>
    <n v="170"/>
    <n v="0"/>
    <n v="0"/>
    <n v="0"/>
    <n v="0"/>
    <n v="0"/>
    <n v="6.960100000000001E-2"/>
    <n v="-1.5650999999999998E-2"/>
    <n v="-0.11986599999999999"/>
    <n v="0.13081999999999999"/>
    <n v="7.2675000000000003E-2"/>
  </r>
  <r>
    <s v="1521"/>
    <s v="大億"/>
    <x v="6"/>
    <n v="45.7"/>
    <n v="45.8"/>
    <n v="44.9"/>
    <n v="44.65"/>
    <n v="45.1"/>
    <n v="-12"/>
    <n v="-5"/>
    <n v="-4"/>
    <n v="-3"/>
    <n v="15"/>
    <n v="0"/>
    <n v="0"/>
    <n v="0"/>
    <n v="0"/>
    <n v="0"/>
    <n v="-5.484000000000001E-3"/>
    <n v="-2.2899999999999999E-3"/>
    <n v="-1.7959999999999999E-3"/>
    <n v="-1.3395E-3"/>
    <n v="6.7650000000000002E-3"/>
  </r>
  <r>
    <s v="1522"/>
    <s v="堤維西"/>
    <x v="6"/>
    <n v="21.5"/>
    <n v="21.5"/>
    <n v="21.45"/>
    <n v="21.7"/>
    <n v="22.2"/>
    <n v="67"/>
    <n v="13"/>
    <n v="-41"/>
    <n v="223"/>
    <n v="199"/>
    <n v="0"/>
    <n v="0"/>
    <n v="0"/>
    <n v="0"/>
    <n v="0"/>
    <n v="1.4404999999999999E-2"/>
    <n v="2.7950000000000002E-3"/>
    <n v="-8.7944999999999985E-3"/>
    <n v="4.8390999999999997E-2"/>
    <n v="4.4178000000000002E-2"/>
  </r>
  <r>
    <s v="1524"/>
    <s v="耿鼎"/>
    <x v="6"/>
    <n v="10.5"/>
    <n v="10.35"/>
    <n v="10.1"/>
    <n v="10.199999999999999"/>
    <n v="10.4"/>
    <n v="72"/>
    <n v="-98"/>
    <n v="-107"/>
    <n v="130"/>
    <n v="250"/>
    <n v="0"/>
    <n v="0"/>
    <n v="0"/>
    <n v="0"/>
    <n v="0"/>
    <n v="7.5599999999999999E-3"/>
    <n v="-1.0142999999999999E-2"/>
    <n v="-1.0807000000000001E-2"/>
    <n v="1.3259999999999999E-2"/>
    <n v="2.5999999999999999E-2"/>
  </r>
  <r>
    <s v="1525"/>
    <s v="江申"/>
    <x v="6"/>
    <n v="68.8"/>
    <n v="68.400000000000006"/>
    <n v="68.599999999999994"/>
    <n v="68.5"/>
    <n v="72.8"/>
    <n v="-7"/>
    <n v="-15"/>
    <n v="-7"/>
    <n v="10"/>
    <n v="66"/>
    <n v="0"/>
    <n v="0"/>
    <n v="0"/>
    <n v="0"/>
    <n v="-1"/>
    <n v="-4.816E-3"/>
    <n v="-1.026E-2"/>
    <n v="-4.801999999999999E-3"/>
    <n v="6.8500000000000002E-3"/>
    <n v="4.8048E-2"/>
  </r>
  <r>
    <s v="1526"/>
    <s v="日馳"/>
    <x v="12"/>
    <n v="50.1"/>
    <n v="49.7"/>
    <n v="48.5"/>
    <n v="49.15"/>
    <n v="49.5"/>
    <n v="242"/>
    <n v="-18"/>
    <n v="-90"/>
    <n v="1"/>
    <n v="106"/>
    <n v="0"/>
    <n v="0"/>
    <n v="0"/>
    <n v="0"/>
    <n v="0"/>
    <n v="0.121242"/>
    <n v="-8.9460000000000008E-3"/>
    <n v="-4.3650000000000001E-2"/>
    <n v="4.9149999999999997E-4"/>
    <n v="5.2470000000000003E-2"/>
  </r>
  <r>
    <s v="1527"/>
    <s v="鑽全"/>
    <x v="12"/>
    <n v="48.75"/>
    <n v="48"/>
    <n v="46.7"/>
    <n v="46.8"/>
    <n v="47.6"/>
    <n v="-12"/>
    <n v="-191"/>
    <n v="-155"/>
    <n v="156"/>
    <n v="366"/>
    <n v="-182"/>
    <n v="-200"/>
    <n v="-60"/>
    <n v="-140"/>
    <n v="0"/>
    <n v="-5.8500000000000002E-3"/>
    <n v="-9.1679999999999998E-2"/>
    <n v="-7.2385000000000005E-2"/>
    <n v="7.300799999999999E-2"/>
    <n v="0.17421600000000001"/>
  </r>
  <r>
    <s v="1528"/>
    <s v="恩德"/>
    <x v="12"/>
    <n v="11.6"/>
    <n v="11.25"/>
    <n v="11.2"/>
    <n v="11.45"/>
    <n v="11.85"/>
    <n v="-65"/>
    <n v="-10"/>
    <n v="-430"/>
    <n v="498"/>
    <n v="475"/>
    <n v="0"/>
    <n v="0"/>
    <n v="0"/>
    <n v="0"/>
    <n v="0"/>
    <n v="-7.5399999999999998E-3"/>
    <n v="-1.1249999999999999E-3"/>
    <n v="-4.8160000000000001E-2"/>
    <n v="5.7020999999999995E-2"/>
    <n v="5.6287499999999997E-2"/>
  </r>
  <r>
    <s v="1529"/>
    <s v="樂士"/>
    <x v="12"/>
    <n v="17"/>
    <n v="16.850000000000001"/>
    <n v="16.850000000000001"/>
    <n v="17.100000000000001"/>
    <n v="17.149999999999999"/>
    <n v="5"/>
    <n v="-7"/>
    <n v="1"/>
    <n v="-11"/>
    <n v="7"/>
    <n v="0"/>
    <n v="0"/>
    <n v="0"/>
    <n v="0"/>
    <n v="0"/>
    <n v="8.4999999999999995E-4"/>
    <n v="-1.1795000000000002E-3"/>
    <n v="1.685E-4"/>
    <n v="-1.8810000000000003E-3"/>
    <n v="1.2004999999999997E-3"/>
  </r>
  <r>
    <s v="1530"/>
    <s v="亞崴"/>
    <x v="12"/>
    <n v="35.9"/>
    <n v="36"/>
    <n v="36.4"/>
    <n v="36.9"/>
    <n v="40.549999999999997"/>
    <n v="-5"/>
    <n v="-1"/>
    <n v="12"/>
    <n v="-48"/>
    <n v="83"/>
    <n v="0"/>
    <n v="15"/>
    <n v="0"/>
    <n v="30"/>
    <n v="0"/>
    <n v="-1.7949999999999999E-3"/>
    <n v="-3.6000000000000002E-4"/>
    <n v="4.3679999999999995E-3"/>
    <n v="-1.7711999999999999E-2"/>
    <n v="3.3656499999999999E-2"/>
  </r>
  <r>
    <s v="1531"/>
    <s v="高林股"/>
    <x v="12"/>
    <n v="14.75"/>
    <n v="14.65"/>
    <n v="14.2"/>
    <n v="14.45"/>
    <n v="14.45"/>
    <n v="-112"/>
    <n v="-101"/>
    <n v="-114"/>
    <n v="-31"/>
    <n v="-32"/>
    <n v="0"/>
    <n v="0"/>
    <n v="0"/>
    <n v="0"/>
    <n v="0"/>
    <n v="-1.652E-2"/>
    <n v="-1.4796500000000001E-2"/>
    <n v="-1.6188000000000001E-2"/>
    <n v="-4.4795E-3"/>
    <n v="-4.6239999999999996E-3"/>
  </r>
  <r>
    <s v="1532"/>
    <s v="勤美"/>
    <x v="13"/>
    <n v="32.6"/>
    <n v="32.65"/>
    <n v="32.1"/>
    <n v="32.15"/>
    <n v="32.299999999999997"/>
    <n v="-87"/>
    <n v="-214"/>
    <n v="-422"/>
    <n v="-170"/>
    <n v="-98"/>
    <n v="0"/>
    <n v="0"/>
    <n v="0"/>
    <n v="0"/>
    <n v="0"/>
    <n v="-2.8362000000000002E-2"/>
    <n v="-6.9870999999999989E-2"/>
    <n v="-0.135462"/>
    <n v="-5.4655000000000002E-2"/>
    <n v="-3.1653999999999995E-2"/>
  </r>
  <r>
    <s v="1533"/>
    <s v="車王電"/>
    <x v="6"/>
    <n v="53.1"/>
    <n v="52.4"/>
    <n v="51.9"/>
    <n v="52.2"/>
    <n v="57.4"/>
    <n v="11"/>
    <n v="-125"/>
    <n v="-132"/>
    <n v="13"/>
    <n v="87"/>
    <n v="0"/>
    <n v="0"/>
    <n v="0"/>
    <n v="0"/>
    <n v="0"/>
    <n v="5.8409999999999998E-3"/>
    <n v="-6.5500000000000003E-2"/>
    <n v="-6.8507999999999999E-2"/>
    <n v="6.7860000000000004E-3"/>
    <n v="4.9938000000000003E-2"/>
  </r>
  <r>
    <s v="1535"/>
    <s v="中宇"/>
    <x v="12"/>
    <n v="37.35"/>
    <n v="37.4"/>
    <n v="37"/>
    <n v="36.950000000000003"/>
    <n v="37.049999999999997"/>
    <n v="2"/>
    <n v="-7"/>
    <n v="3"/>
    <n v="-9"/>
    <n v="-2"/>
    <n v="0"/>
    <n v="0"/>
    <n v="0"/>
    <n v="0"/>
    <n v="0"/>
    <n v="7.4700000000000005E-4"/>
    <n v="-2.6180000000000001E-3"/>
    <n v="1.1100000000000001E-3"/>
    <n v="-3.3254999999999999E-3"/>
    <n v="-7.4099999999999991E-4"/>
  </r>
  <r>
    <s v="1536"/>
    <s v="和大"/>
    <x v="6"/>
    <n v="97"/>
    <n v="98.9"/>
    <n v="100.5"/>
    <n v="100.5"/>
    <n v="109"/>
    <n v="-74"/>
    <n v="558"/>
    <n v="178"/>
    <n v="-368"/>
    <n v="475"/>
    <n v="0"/>
    <n v="0"/>
    <n v="0"/>
    <n v="55"/>
    <n v="0"/>
    <n v="-7.1779999999999997E-2"/>
    <n v="0.55186200000000007"/>
    <n v="0.17888999999999999"/>
    <n v="-0.36984"/>
    <n v="0.51775000000000004"/>
  </r>
  <r>
    <s v="1537"/>
    <s v="廣隆"/>
    <x v="6"/>
    <n v="149"/>
    <n v="149.5"/>
    <n v="148"/>
    <n v="149"/>
    <n v="149"/>
    <n v="-3"/>
    <n v="56"/>
    <n v="72"/>
    <n v="17"/>
    <n v="30"/>
    <n v="0"/>
    <n v="0"/>
    <n v="0"/>
    <n v="0"/>
    <n v="0"/>
    <n v="-4.47E-3"/>
    <n v="8.3720000000000003E-2"/>
    <n v="0.10656"/>
    <n v="2.5329999999999998E-2"/>
    <n v="4.4699999999999997E-2"/>
  </r>
  <r>
    <s v="1538"/>
    <s v="正峰"/>
    <x v="12"/>
    <n v="13"/>
    <n v="12.15"/>
    <n v="12.15"/>
    <n v="12.95"/>
    <n v="12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45"/>
    <n v="18.45"/>
    <n v="18.149999999999999"/>
    <n v="17.850000000000001"/>
    <n v="17.600000000000001"/>
    <n v="-1"/>
    <n v="-5"/>
    <n v="0"/>
    <n v="4"/>
    <n v="2"/>
    <n v="0"/>
    <n v="0"/>
    <n v="0"/>
    <n v="0"/>
    <n v="0"/>
    <n v="-1.8449999999999999E-4"/>
    <n v="-9.2250000000000003E-4"/>
    <n v="0"/>
    <n v="7.1400000000000001E-4"/>
    <n v="3.5200000000000005E-4"/>
  </r>
  <r>
    <s v="1540"/>
    <s v="喬福"/>
    <x v="12"/>
    <n v="16.25"/>
    <n v="16.600000000000001"/>
    <n v="16.5"/>
    <n v="16.55"/>
    <n v="16.8"/>
    <n v="26"/>
    <n v="41"/>
    <n v="-2"/>
    <n v="2"/>
    <n v="-5"/>
    <n v="0"/>
    <n v="0"/>
    <n v="0"/>
    <n v="0"/>
    <n v="0"/>
    <n v="4.2249999999999996E-3"/>
    <n v="6.8060000000000004E-3"/>
    <n v="-3.3E-4"/>
    <n v="3.3100000000000002E-4"/>
    <n v="-8.4000000000000003E-4"/>
  </r>
  <r>
    <s v="1541"/>
    <s v="錩泰"/>
    <x v="12"/>
    <n v="50.1"/>
    <n v="50"/>
    <n v="50.4"/>
    <n v="50.7"/>
    <n v="51.1"/>
    <n v="-1"/>
    <n v="-23"/>
    <n v="-14"/>
    <n v="7"/>
    <n v="3"/>
    <n v="0"/>
    <n v="0"/>
    <n v="0"/>
    <n v="0"/>
    <n v="0"/>
    <n v="-5.0100000000000003E-4"/>
    <n v="-1.15E-2"/>
    <n v="-7.0560000000000006E-3"/>
    <n v="3.5490000000000005E-3"/>
    <n v="1.5330000000000001E-3"/>
  </r>
  <r>
    <s v="1558"/>
    <s v="伸興"/>
    <x v="12"/>
    <n v="168.5"/>
    <n v="168.5"/>
    <n v="167.5"/>
    <n v="167"/>
    <n v="167.5"/>
    <n v="-3"/>
    <n v="-21"/>
    <n v="-19"/>
    <n v="-12"/>
    <n v="-8"/>
    <n v="0"/>
    <n v="0"/>
    <n v="0"/>
    <n v="0"/>
    <n v="0"/>
    <n v="-5.0549999999999996E-3"/>
    <n v="-3.5385E-2"/>
    <n v="-3.1824999999999999E-2"/>
    <n v="-2.0039999999999999E-2"/>
    <n v="-1.34E-2"/>
  </r>
  <r>
    <s v="1560"/>
    <s v="中砂"/>
    <x v="12"/>
    <n v="66.400000000000006"/>
    <n v="67.099999999999994"/>
    <n v="65.599999999999994"/>
    <n v="65.8"/>
    <n v="66.900000000000006"/>
    <n v="132"/>
    <n v="-3"/>
    <n v="2"/>
    <n v="32"/>
    <n v="130"/>
    <n v="0"/>
    <n v="0"/>
    <n v="0"/>
    <n v="0"/>
    <n v="0"/>
    <n v="8.7648000000000018E-2"/>
    <n v="-2.013E-3"/>
    <n v="1.3119999999999998E-3"/>
    <n v="2.1055999999999998E-2"/>
    <n v="8.6970000000000006E-2"/>
  </r>
  <r>
    <s v="1565"/>
    <s v="精華"/>
    <x v="14"/>
    <n v="304.5"/>
    <n v="307.5"/>
    <n v="322.5"/>
    <n v="337"/>
    <n v="333.5"/>
    <n v="-18"/>
    <n v="66"/>
    <n v="-12"/>
    <n v="-139"/>
    <n v="-87"/>
    <n v="39"/>
    <n v="19"/>
    <n v="8"/>
    <n v="157"/>
    <n v="98"/>
    <n v="-5.4809999999999998E-2"/>
    <n v="0.20294999999999999"/>
    <n v="-3.8699999999999998E-2"/>
    <n v="-0.46843000000000001"/>
    <n v="-0.29014499999999999"/>
  </r>
  <r>
    <s v="1568"/>
    <s v="倉佑"/>
    <x v="6"/>
    <n v="24.55"/>
    <n v="25.7"/>
    <n v="24.45"/>
    <n v="24.35"/>
    <n v="26.75"/>
    <n v="29"/>
    <n v="43"/>
    <n v="-479"/>
    <n v="-90"/>
    <n v="112"/>
    <n v="0"/>
    <n v="0"/>
    <n v="0"/>
    <n v="0"/>
    <n v="0"/>
    <n v="7.1195000000000008E-3"/>
    <n v="1.1050999999999998E-2"/>
    <n v="-0.1171155"/>
    <n v="-2.1915E-2"/>
    <n v="2.9960000000000001E-2"/>
  </r>
  <r>
    <s v="1569"/>
    <s v="濱川"/>
    <x v="15"/>
    <n v="25"/>
    <n v="25.6"/>
    <n v="24.95"/>
    <n v="25.05"/>
    <n v="25.15"/>
    <n v="32"/>
    <n v="23"/>
    <n v="-277"/>
    <n v="-68"/>
    <n v="71"/>
    <n v="0"/>
    <n v="0"/>
    <n v="0"/>
    <n v="-86"/>
    <n v="0"/>
    <n v="8.0000000000000002E-3"/>
    <n v="5.8880000000000009E-3"/>
    <n v="-6.9111499999999992E-2"/>
    <n v="-1.7034000000000001E-2"/>
    <n v="1.7856499999999997E-2"/>
  </r>
  <r>
    <s v="1570"/>
    <s v="力肯"/>
    <x v="12"/>
    <n v="16.100000000000001"/>
    <n v="16"/>
    <n v="15.75"/>
    <n v="15.7"/>
    <n v="15.85"/>
    <n v="39"/>
    <n v="2"/>
    <n v="-28"/>
    <n v="20"/>
    <n v="2"/>
    <n v="0"/>
    <n v="0"/>
    <n v="0"/>
    <n v="0"/>
    <n v="0"/>
    <n v="6.2790000000000007E-3"/>
    <n v="3.2000000000000003E-4"/>
    <n v="-4.4099999999999999E-3"/>
    <n v="3.14E-3"/>
    <n v="3.1700000000000001E-4"/>
  </r>
  <r>
    <s v="1580"/>
    <s v="新麥"/>
    <x v="2"/>
    <n v="105"/>
    <n v="106"/>
    <n v="106"/>
    <n v="105"/>
    <n v="105"/>
    <n v="2"/>
    <n v="37"/>
    <n v="-2"/>
    <n v="-41"/>
    <n v="-23"/>
    <n v="0"/>
    <n v="0"/>
    <n v="0"/>
    <n v="0"/>
    <n v="0"/>
    <n v="2.0999999999999999E-3"/>
    <n v="3.9219999999999998E-2"/>
    <n v="-2.1199999999999999E-3"/>
    <n v="-4.3049999999999998E-2"/>
    <n v="-2.4150000000000001E-2"/>
  </r>
  <r>
    <s v="1582"/>
    <s v="信錦"/>
    <x v="16"/>
    <n v="84.6"/>
    <n v="84.8"/>
    <n v="82.6"/>
    <n v="81.900000000000006"/>
    <n v="82.2"/>
    <n v="-62"/>
    <n v="-36"/>
    <n v="-276"/>
    <n v="-301"/>
    <n v="39"/>
    <n v="0"/>
    <n v="0"/>
    <n v="0"/>
    <n v="0"/>
    <n v="0"/>
    <n v="-5.2451999999999999E-2"/>
    <n v="-3.0527999999999996E-2"/>
    <n v="-0.22797599999999998"/>
    <n v="-0.24651900000000002"/>
    <n v="3.2058000000000003E-2"/>
  </r>
  <r>
    <s v="1583"/>
    <s v="程泰"/>
    <x v="12"/>
    <n v="63.2"/>
    <n v="63.7"/>
    <n v="66.8"/>
    <n v="68.099999999999994"/>
    <n v="73.8"/>
    <n v="1"/>
    <n v="1"/>
    <n v="-15"/>
    <n v="16"/>
    <n v="21"/>
    <n v="0"/>
    <n v="0"/>
    <n v="0"/>
    <n v="45"/>
    <n v="0"/>
    <n v="6.3200000000000007E-4"/>
    <n v="6.3699999999999998E-4"/>
    <n v="-1.0019999999999999E-2"/>
    <n v="1.0895999999999999E-2"/>
    <n v="1.5498E-2"/>
  </r>
  <r>
    <s v="1584"/>
    <s v="精剛"/>
    <x v="2"/>
    <n v="11.95"/>
    <n v="12.1"/>
    <n v="11.8"/>
    <n v="12"/>
    <n v="12"/>
    <n v="-2"/>
    <n v="-34"/>
    <n v="-19"/>
    <n v="-35"/>
    <n v="-26"/>
    <n v="0"/>
    <n v="0"/>
    <n v="0"/>
    <n v="0"/>
    <n v="0"/>
    <n v="-2.3899999999999998E-4"/>
    <n v="-4.1139999999999996E-3"/>
    <n v="-2.2420000000000001E-3"/>
    <n v="-4.1999999999999997E-3"/>
    <n v="-3.1199999999999999E-3"/>
  </r>
  <r>
    <s v="1586"/>
    <s v="和勤"/>
    <x v="17"/>
    <n v="42"/>
    <n v="42.05"/>
    <n v="42"/>
    <n v="42"/>
    <n v="42.1"/>
    <n v="-3"/>
    <n v="16"/>
    <n v="-50"/>
    <n v="4"/>
    <n v="38"/>
    <n v="0"/>
    <n v="0"/>
    <n v="0"/>
    <n v="0"/>
    <n v="0"/>
    <n v="-1.2600000000000001E-3"/>
    <n v="6.7279999999999996E-3"/>
    <n v="-2.1000000000000001E-2"/>
    <n v="1.6800000000000001E-3"/>
    <n v="1.5997999999999998E-2"/>
  </r>
  <r>
    <s v="1587"/>
    <s v="吉茂"/>
    <x v="12"/>
    <n v="28.3"/>
    <n v="28.1"/>
    <n v="28.25"/>
    <n v="27.9"/>
    <n v="28.4"/>
    <n v="15"/>
    <n v="-1"/>
    <n v="-63"/>
    <n v="-34"/>
    <n v="-4"/>
    <n v="0"/>
    <n v="0"/>
    <n v="0"/>
    <n v="0"/>
    <n v="0"/>
    <n v="4.2449999999999996E-3"/>
    <n v="-2.81E-4"/>
    <n v="-1.7797500000000001E-2"/>
    <n v="-9.4859999999999996E-3"/>
    <n v="-1.1359999999999999E-3"/>
  </r>
  <r>
    <s v="1589"/>
    <s v="永冠-KY"/>
    <x v="12"/>
    <n v="74.3"/>
    <n v="73.900000000000006"/>
    <n v="72.099999999999994"/>
    <n v="73.099999999999994"/>
    <n v="73.7"/>
    <n v="-163"/>
    <n v="-72"/>
    <n v="-235"/>
    <n v="230"/>
    <n v="64"/>
    <n v="0"/>
    <n v="0"/>
    <n v="0"/>
    <n v="0"/>
    <n v="0"/>
    <n v="-0.12110899999999999"/>
    <n v="-5.3207999999999998E-2"/>
    <n v="-0.169435"/>
    <n v="0.16813"/>
    <n v="4.7168000000000002E-2"/>
  </r>
  <r>
    <s v="1590"/>
    <s v="亞德客-KY"/>
    <x v="12"/>
    <n v="995"/>
    <n v="987"/>
    <n v="998"/>
    <n v="1035"/>
    <n v="1045"/>
    <n v="141"/>
    <n v="74"/>
    <n v="82"/>
    <n v="44"/>
    <n v="-196"/>
    <n v="0"/>
    <n v="-22"/>
    <n v="54"/>
    <n v="54"/>
    <n v="2"/>
    <n v="1.4029499999999999"/>
    <n v="0.73038000000000003"/>
    <n v="0.81835999999999998"/>
    <n v="0.45540000000000003"/>
    <n v="-2.0482"/>
  </r>
  <r>
    <s v="1591"/>
    <s v="駿吉-KY"/>
    <x v="12"/>
    <n v="16.7"/>
    <n v="16.8"/>
    <n v="16.7"/>
    <n v="16.75"/>
    <n v="16.649999999999999"/>
    <n v="-2"/>
    <n v="-2"/>
    <n v="-1"/>
    <n v="0"/>
    <n v="-2"/>
    <n v="0"/>
    <n v="0"/>
    <n v="0"/>
    <n v="0"/>
    <n v="0"/>
    <n v="-3.3399999999999999E-4"/>
    <n v="-3.3600000000000004E-4"/>
    <n v="-1.6699999999999999E-4"/>
    <n v="0"/>
    <n v="-3.3299999999999996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2.1"/>
    <n v="92.3"/>
    <n v="91.3"/>
    <n v="90.5"/>
    <n v="97.1"/>
    <n v="-3"/>
    <n v="-2"/>
    <n v="-5"/>
    <n v="-18"/>
    <n v="12"/>
    <n v="0"/>
    <n v="0"/>
    <n v="0"/>
    <n v="0"/>
    <n v="0"/>
    <n v="-2.7629999999999994E-3"/>
    <n v="-1.846E-3"/>
    <n v="-4.5649999999999996E-3"/>
    <n v="-1.6289999999999999E-2"/>
    <n v="1.1651999999999997E-2"/>
  </r>
  <r>
    <s v="1595"/>
    <s v="川寶"/>
    <x v="18"/>
    <n v="29.45"/>
    <n v="29.25"/>
    <n v="29.05"/>
    <n v="29.35"/>
    <n v="29.2"/>
    <n v="0"/>
    <n v="0"/>
    <n v="0"/>
    <n v="0"/>
    <n v="0"/>
    <n v="0"/>
    <n v="0"/>
    <n v="0"/>
    <n v="0"/>
    <n v="0"/>
    <n v="0"/>
    <n v="0"/>
    <n v="0"/>
    <n v="0"/>
    <n v="0"/>
  </r>
  <r>
    <s v="1597"/>
    <s v="直得"/>
    <x v="12"/>
    <n v="103"/>
    <n v="108"/>
    <n v="114"/>
    <n v="116"/>
    <n v="123.5"/>
    <n v="62"/>
    <n v="-131"/>
    <n v="-373"/>
    <n v="-674"/>
    <n v="-190"/>
    <n v="0"/>
    <n v="414"/>
    <n v="426"/>
    <n v="8"/>
    <n v="43"/>
    <n v="6.386E-2"/>
    <n v="-0.14147999999999999"/>
    <n v="-0.42521999999999999"/>
    <n v="-0.78183999999999998"/>
    <n v="-0.23465"/>
  </r>
  <r>
    <s v="1598"/>
    <s v="岱宇"/>
    <x v="14"/>
    <n v="102.5"/>
    <n v="108.5"/>
    <n v="106"/>
    <n v="104"/>
    <n v="103.5"/>
    <n v="593"/>
    <n v="132"/>
    <n v="-658"/>
    <n v="-332"/>
    <n v="-63"/>
    <n v="38"/>
    <n v="19"/>
    <n v="0"/>
    <n v="0"/>
    <n v="0"/>
    <n v="0.60782499999999995"/>
    <n v="0.14321999999999999"/>
    <n v="-0.69747999999999999"/>
    <n v="-0.34527999999999998"/>
    <n v="-6.5204999999999999E-2"/>
  </r>
  <r>
    <s v="1599"/>
    <s v="宏佳騰"/>
    <x v="12"/>
    <n v="41.75"/>
    <n v="42.45"/>
    <n v="41.9"/>
    <n v="42"/>
    <n v="43.15"/>
    <n v="18"/>
    <n v="4"/>
    <n v="-20"/>
    <n v="-2"/>
    <n v="51"/>
    <n v="0"/>
    <n v="0"/>
    <n v="0"/>
    <n v="0"/>
    <n v="0"/>
    <n v="7.515E-3"/>
    <n v="1.6980000000000001E-3"/>
    <n v="-8.3800000000000003E-3"/>
    <n v="-8.4000000000000003E-4"/>
    <n v="2.2006500000000002E-2"/>
  </r>
  <r>
    <s v="1603"/>
    <s v="華電"/>
    <x v="19"/>
    <n v="30.8"/>
    <n v="30.4"/>
    <n v="28.55"/>
    <n v="29.3"/>
    <n v="29.4"/>
    <n v="58"/>
    <n v="-31"/>
    <n v="-264"/>
    <n v="263"/>
    <n v="31"/>
    <n v="0"/>
    <n v="0"/>
    <n v="0"/>
    <n v="0"/>
    <n v="0"/>
    <n v="1.7864000000000001E-2"/>
    <n v="-9.4240000000000001E-3"/>
    <n v="-7.5371999999999995E-2"/>
    <n v="7.7059000000000002E-2"/>
    <n v="9.1140000000000006E-3"/>
  </r>
  <r>
    <s v="1604"/>
    <s v="聲寶"/>
    <x v="20"/>
    <n v="29.7"/>
    <n v="29.6"/>
    <n v="29.4"/>
    <n v="29.45"/>
    <n v="29.5"/>
    <n v="33"/>
    <n v="-187"/>
    <n v="-643"/>
    <n v="-200"/>
    <n v="-169"/>
    <n v="0"/>
    <n v="0"/>
    <n v="0"/>
    <n v="0"/>
    <n v="0"/>
    <n v="9.8010000000000007E-3"/>
    <n v="-5.5351999999999998E-2"/>
    <n v="-0.18904200000000002"/>
    <n v="-5.8900000000000001E-2"/>
    <n v="-4.9854999999999997E-2"/>
  </r>
  <r>
    <s v="1605"/>
    <s v="華新"/>
    <x v="19"/>
    <n v="25.35"/>
    <n v="24.75"/>
    <n v="24.9"/>
    <n v="25.35"/>
    <n v="25.55"/>
    <n v="-8564"/>
    <n v="-3402"/>
    <n v="6126"/>
    <n v="-6394"/>
    <n v="4481"/>
    <n v="-38"/>
    <n v="1304"/>
    <n v="12"/>
    <n v="-1"/>
    <n v="0"/>
    <n v="-2.1709740000000002"/>
    <n v="-0.84199500000000005"/>
    <n v="1.525374"/>
    <n v="-1.6208790000000002"/>
    <n v="1.1448955000000001"/>
  </r>
  <r>
    <s v="1608"/>
    <s v="華榮"/>
    <x v="19"/>
    <n v="25.95"/>
    <n v="25"/>
    <n v="24.65"/>
    <n v="27.1"/>
    <n v="26.15"/>
    <n v="1926"/>
    <n v="-1871"/>
    <n v="3475"/>
    <n v="411"/>
    <n v="-5273"/>
    <n v="0"/>
    <n v="0"/>
    <n v="0"/>
    <n v="0"/>
    <n v="0"/>
    <n v="0.49979699999999999"/>
    <n v="-0.46775"/>
    <n v="0.85658749999999995"/>
    <n v="0.11138100000000001"/>
    <n v="-1.3788894999999999"/>
  </r>
  <r>
    <s v="1609"/>
    <s v="大亞"/>
    <x v="19"/>
    <n v="28.45"/>
    <n v="27.55"/>
    <n v="26.75"/>
    <n v="27.7"/>
    <n v="27.45"/>
    <n v="2668"/>
    <n v="-3367"/>
    <n v="6079"/>
    <n v="-3224"/>
    <n v="573"/>
    <n v="0"/>
    <n v="0"/>
    <n v="0"/>
    <n v="0"/>
    <n v="0"/>
    <n v="0.75904599999999989"/>
    <n v="-0.92760850000000006"/>
    <n v="1.6261325"/>
    <n v="-0.89304800000000006"/>
    <n v="0.1572885"/>
  </r>
  <r>
    <s v="1611"/>
    <s v="中電"/>
    <x v="12"/>
    <n v="11.5"/>
    <n v="11.5"/>
    <n v="11.25"/>
    <n v="11.2"/>
    <n v="11.3"/>
    <n v="182"/>
    <n v="8"/>
    <n v="-259"/>
    <n v="23"/>
    <n v="287"/>
    <n v="0"/>
    <n v="0"/>
    <n v="0"/>
    <n v="0"/>
    <n v="0"/>
    <n v="2.0930000000000001E-2"/>
    <n v="9.2000000000000003E-4"/>
    <n v="-2.91375E-2"/>
    <n v="2.5759999999999997E-3"/>
    <n v="3.2431000000000001E-2"/>
  </r>
  <r>
    <s v="1612"/>
    <s v="宏泰"/>
    <x v="19"/>
    <n v="26.75"/>
    <n v="26.15"/>
    <n v="24.4"/>
    <n v="24.8"/>
    <n v="24.65"/>
    <n v="-1106"/>
    <n v="-1671"/>
    <n v="-251"/>
    <n v="-370"/>
    <n v="-169"/>
    <n v="0"/>
    <n v="0"/>
    <n v="0"/>
    <n v="0"/>
    <n v="0"/>
    <n v="-0.29585499999999998"/>
    <n v="-0.43696649999999992"/>
    <n v="-6.1244E-2"/>
    <n v="-9.1759999999999994E-2"/>
    <n v="-4.1658499999999994E-2"/>
  </r>
  <r>
    <s v="1614"/>
    <s v="三洋電"/>
    <x v="12"/>
    <n v="34.200000000000003"/>
    <n v="34.15"/>
    <n v="33.9"/>
    <n v="34.049999999999997"/>
    <n v="34.35"/>
    <n v="-1"/>
    <n v="-21"/>
    <n v="-18"/>
    <n v="-5"/>
    <n v="47"/>
    <n v="0"/>
    <n v="0"/>
    <n v="0"/>
    <n v="0"/>
    <n v="0"/>
    <n v="-3.4200000000000002E-4"/>
    <n v="-7.1714999999999999E-3"/>
    <n v="-6.1019999999999989E-3"/>
    <n v="-1.7025E-3"/>
    <n v="1.6144499999999999E-2"/>
  </r>
  <r>
    <s v="1615"/>
    <s v="大山"/>
    <x v="19"/>
    <n v="40.549999999999997"/>
    <n v="40.200000000000003"/>
    <n v="40.450000000000003"/>
    <n v="42.4"/>
    <n v="41"/>
    <n v="341"/>
    <n v="33"/>
    <n v="123"/>
    <n v="338"/>
    <n v="-532"/>
    <n v="0"/>
    <n v="0"/>
    <n v="0"/>
    <n v="0"/>
    <n v="0"/>
    <n v="0.1382755"/>
    <n v="1.3266000000000002E-2"/>
    <n v="4.9753500000000006E-2"/>
    <n v="0.14331199999999999"/>
    <n v="-0.21812000000000001"/>
  </r>
  <r>
    <s v="1616"/>
    <s v="億泰"/>
    <x v="19"/>
    <n v="9.1199999999999992"/>
    <n v="9"/>
    <n v="8.8000000000000007"/>
    <n v="9.4600000000000009"/>
    <n v="9.0500000000000007"/>
    <n v="119"/>
    <n v="-83"/>
    <n v="223"/>
    <n v="298"/>
    <n v="-408"/>
    <n v="0"/>
    <n v="0"/>
    <n v="0"/>
    <n v="0"/>
    <n v="0"/>
    <n v="1.0852799999999999E-2"/>
    <n v="-7.4700000000000001E-3"/>
    <n v="1.9624000000000003E-2"/>
    <n v="2.8190800000000005E-2"/>
    <n v="-3.6923999999999998E-2"/>
  </r>
  <r>
    <s v="1617"/>
    <s v="榮星"/>
    <x v="19"/>
    <n v="19"/>
    <n v="18.399999999999999"/>
    <n v="17.75"/>
    <n v="18.25"/>
    <n v="17.95"/>
    <n v="67"/>
    <n v="-58"/>
    <n v="22"/>
    <n v="70"/>
    <n v="-7"/>
    <n v="0"/>
    <n v="0"/>
    <n v="0"/>
    <n v="0"/>
    <n v="0"/>
    <n v="1.273E-2"/>
    <n v="-1.0671999999999997E-2"/>
    <n v="3.9050000000000001E-3"/>
    <n v="1.2775E-2"/>
    <n v="-1.2565E-3"/>
  </r>
  <r>
    <s v="1618"/>
    <s v="合機"/>
    <x v="19"/>
    <n v="17.7"/>
    <n v="17"/>
    <n v="16.399999999999999"/>
    <n v="16.850000000000001"/>
    <n v="16.649999999999999"/>
    <n v="-644"/>
    <n v="-698"/>
    <n v="-44"/>
    <n v="212"/>
    <n v="-319"/>
    <n v="0"/>
    <n v="0"/>
    <n v="0"/>
    <n v="0"/>
    <n v="0"/>
    <n v="-0.11398799999999999"/>
    <n v="-0.11866"/>
    <n v="-7.2159999999999993E-3"/>
    <n v="3.5722000000000004E-2"/>
    <n v="-5.3113499999999994E-2"/>
  </r>
  <r>
    <s v="1626"/>
    <s v="艾美特-KY"/>
    <x v="12"/>
    <n v="25.2"/>
    <n v="25.15"/>
    <n v="24.8"/>
    <n v="25"/>
    <n v="25.2"/>
    <n v="-13"/>
    <n v="-21"/>
    <n v="-32"/>
    <n v="0"/>
    <n v="5"/>
    <n v="0"/>
    <n v="0"/>
    <n v="0"/>
    <n v="0"/>
    <n v="0"/>
    <n v="-3.2759999999999998E-3"/>
    <n v="-5.2814999999999997E-3"/>
    <n v="-7.9360000000000003E-3"/>
    <n v="0"/>
    <n v="1.2600000000000001E-3"/>
  </r>
  <r>
    <s v="1701"/>
    <s v="中化"/>
    <x v="14"/>
    <n v="24.1"/>
    <n v="24.6"/>
    <n v="24.25"/>
    <n v="24.25"/>
    <n v="24.2"/>
    <n v="346"/>
    <n v="571"/>
    <n v="-292"/>
    <n v="72"/>
    <n v="39"/>
    <n v="0"/>
    <n v="0"/>
    <n v="0"/>
    <n v="0"/>
    <n v="0"/>
    <n v="8.3386000000000002E-2"/>
    <n v="0.14046600000000001"/>
    <n v="-7.0809999999999998E-2"/>
    <n v="1.746E-2"/>
    <n v="9.4380000000000002E-3"/>
  </r>
  <r>
    <s v="1702"/>
    <s v="南僑"/>
    <x v="1"/>
    <n v="52.1"/>
    <n v="51.5"/>
    <n v="51.8"/>
    <n v="51.7"/>
    <n v="52.3"/>
    <n v="-67"/>
    <n v="-192"/>
    <n v="-22"/>
    <n v="-19"/>
    <n v="-85"/>
    <n v="0"/>
    <n v="0"/>
    <n v="0"/>
    <n v="0"/>
    <n v="-182"/>
    <n v="-3.4907000000000001E-2"/>
    <n v="-9.8879999999999996E-2"/>
    <n v="-1.1396E-2"/>
    <n v="-9.8230000000000001E-3"/>
    <n v="-4.4455000000000001E-2"/>
  </r>
  <r>
    <s v="1707"/>
    <s v="葡萄王"/>
    <x v="14"/>
    <n v="170"/>
    <n v="168.5"/>
    <n v="167.5"/>
    <n v="168.5"/>
    <n v="173"/>
    <n v="13"/>
    <n v="-67"/>
    <n v="8"/>
    <n v="36"/>
    <n v="26"/>
    <n v="0"/>
    <n v="0"/>
    <n v="0"/>
    <n v="0"/>
    <n v="0"/>
    <n v="2.2100000000000002E-2"/>
    <n v="-0.112895"/>
    <n v="1.34E-2"/>
    <n v="6.0659999999999999E-2"/>
    <n v="4.4979999999999999E-2"/>
  </r>
  <r>
    <s v="1708"/>
    <s v="東鹼"/>
    <x v="21"/>
    <n v="28.2"/>
    <n v="30.2"/>
    <n v="33.200000000000003"/>
    <n v="36.5"/>
    <n v="33.1"/>
    <n v="469"/>
    <n v="-1054"/>
    <n v="-179"/>
    <n v="264"/>
    <n v="-1367"/>
    <n v="0"/>
    <n v="0"/>
    <n v="0"/>
    <n v="0"/>
    <n v="0"/>
    <n v="0.13225799999999999"/>
    <n v="-0.31830799999999998"/>
    <n v="-5.9428000000000002E-2"/>
    <n v="9.6360000000000001E-2"/>
    <n v="-0.45247700000000002"/>
  </r>
  <r>
    <s v="1709"/>
    <s v="和益"/>
    <x v="21"/>
    <n v="20.8"/>
    <n v="20.25"/>
    <n v="20.149999999999999"/>
    <n v="20.95"/>
    <n v="20.5"/>
    <n v="1766"/>
    <n v="-991"/>
    <n v="687"/>
    <n v="1045"/>
    <n v="-2150"/>
    <n v="0"/>
    <n v="0"/>
    <n v="0"/>
    <n v="0"/>
    <n v="0"/>
    <n v="0.36732800000000004"/>
    <n v="-0.20067750000000001"/>
    <n v="0.13843049999999998"/>
    <n v="0.2189275"/>
    <n v="-0.44074999999999998"/>
  </r>
  <r>
    <s v="1710"/>
    <s v="東聯"/>
    <x v="4"/>
    <n v="21.95"/>
    <n v="20.95"/>
    <n v="20.85"/>
    <n v="21"/>
    <n v="21.1"/>
    <n v="-502"/>
    <n v="-2334"/>
    <n v="30"/>
    <n v="-97"/>
    <n v="-599"/>
    <n v="0"/>
    <n v="0"/>
    <n v="0"/>
    <n v="0"/>
    <n v="0"/>
    <n v="-0.110189"/>
    <n v="-0.48897299999999994"/>
    <n v="6.2550000000000001E-3"/>
    <n v="-2.0369999999999999E-2"/>
    <n v="-0.126389"/>
  </r>
  <r>
    <s v="1711"/>
    <s v="永光"/>
    <x v="21"/>
    <n v="19.25"/>
    <n v="19.100000000000001"/>
    <n v="18.600000000000001"/>
    <n v="18.850000000000001"/>
    <n v="18.899999999999999"/>
    <n v="-43"/>
    <n v="-303"/>
    <n v="-138"/>
    <n v="865"/>
    <n v="158"/>
    <n v="0"/>
    <n v="0"/>
    <n v="0"/>
    <n v="0"/>
    <n v="0"/>
    <n v="-8.2775000000000001E-3"/>
    <n v="-5.7873000000000001E-2"/>
    <n v="-2.5668000000000003E-2"/>
    <n v="0.16305250000000002"/>
    <n v="2.9862E-2"/>
  </r>
  <r>
    <s v="1712"/>
    <s v="興農"/>
    <x v="14"/>
    <n v="22.15"/>
    <n v="22.05"/>
    <n v="22.1"/>
    <n v="22.4"/>
    <n v="22.4"/>
    <n v="-11"/>
    <n v="-75"/>
    <n v="-38"/>
    <n v="30"/>
    <n v="-16"/>
    <n v="0"/>
    <n v="0"/>
    <n v="0"/>
    <n v="0"/>
    <n v="0"/>
    <n v="-2.4364999999999999E-3"/>
    <n v="-1.65375E-2"/>
    <n v="-8.398000000000001E-3"/>
    <n v="6.7200000000000003E-3"/>
    <n v="-3.5839999999999999E-3"/>
  </r>
  <r>
    <s v="1713"/>
    <s v="國化"/>
    <x v="21"/>
    <n v="25.4"/>
    <n v="24.9"/>
    <n v="23.85"/>
    <n v="24.2"/>
    <n v="24.4"/>
    <n v="-3"/>
    <n v="-38"/>
    <n v="163"/>
    <n v="27"/>
    <n v="2"/>
    <n v="0"/>
    <n v="0"/>
    <n v="0"/>
    <n v="0"/>
    <n v="0"/>
    <n v="-7.6199999999999987E-4"/>
    <n v="-9.4619999999999999E-3"/>
    <n v="3.88755E-2"/>
    <n v="6.5339999999999999E-3"/>
    <n v="4.8799999999999999E-4"/>
  </r>
  <r>
    <s v="1714"/>
    <s v="和桐"/>
    <x v="21"/>
    <n v="11.8"/>
    <n v="11.7"/>
    <n v="11.4"/>
    <n v="11.9"/>
    <n v="11.75"/>
    <n v="1484"/>
    <n v="-1981"/>
    <n v="-1900"/>
    <n v="9424"/>
    <n v="-3501"/>
    <n v="0"/>
    <n v="0"/>
    <n v="0"/>
    <n v="0"/>
    <n v="0"/>
    <n v="0.17511200000000002"/>
    <n v="-0.23177699999999998"/>
    <n v="-0.21659999999999999"/>
    <n v="1.121456"/>
    <n v="-0.4113675"/>
  </r>
  <r>
    <s v="1717"/>
    <s v="長興"/>
    <x v="21"/>
    <n v="40.1"/>
    <n v="40"/>
    <n v="38.799999999999997"/>
    <n v="38.9"/>
    <n v="39.65"/>
    <n v="124"/>
    <n v="-171"/>
    <n v="-1176"/>
    <n v="610"/>
    <n v="1287"/>
    <n v="-1"/>
    <n v="-36"/>
    <n v="4"/>
    <n v="-2"/>
    <n v="-2"/>
    <n v="4.9724000000000004E-2"/>
    <n v="-6.8400000000000002E-2"/>
    <n v="-0.45628799999999997"/>
    <n v="0.23729"/>
    <n v="0.5102954999999999"/>
  </r>
  <r>
    <s v="1718"/>
    <s v="中纖"/>
    <x v="4"/>
    <n v="11"/>
    <n v="10.75"/>
    <n v="10.4"/>
    <n v="10.75"/>
    <n v="10.85"/>
    <n v="1646"/>
    <n v="-3515"/>
    <n v="1993"/>
    <n v="4674"/>
    <n v="-719"/>
    <n v="0"/>
    <n v="0"/>
    <n v="0"/>
    <n v="0"/>
    <n v="0"/>
    <n v="0.18106"/>
    <n v="-0.37786249999999999"/>
    <n v="0.20727200000000001"/>
    <n v="0.50245499999999998"/>
    <n v="-7.8011499999999998E-2"/>
  </r>
  <r>
    <s v="1720"/>
    <s v="生達"/>
    <x v="14"/>
    <n v="39.700000000000003"/>
    <n v="39.6"/>
    <n v="39.200000000000003"/>
    <n v="39.200000000000003"/>
    <n v="39.25"/>
    <n v="193"/>
    <n v="57"/>
    <n v="-17"/>
    <n v="-27"/>
    <n v="52"/>
    <n v="0"/>
    <n v="0"/>
    <n v="0"/>
    <n v="0"/>
    <n v="0"/>
    <n v="7.6621000000000009E-2"/>
    <n v="2.2572000000000002E-2"/>
    <n v="-6.6640000000000007E-3"/>
    <n v="-1.0584000000000001E-2"/>
    <n v="2.0410000000000001E-2"/>
  </r>
  <r>
    <s v="1721"/>
    <s v="三晃"/>
    <x v="21"/>
    <n v="9.9700000000000006"/>
    <n v="9.91"/>
    <n v="9.7100000000000009"/>
    <n v="9.6999999999999993"/>
    <n v="9.8000000000000007"/>
    <n v="27"/>
    <n v="-87"/>
    <n v="-267"/>
    <n v="-69"/>
    <n v="-38"/>
    <n v="0"/>
    <n v="0"/>
    <n v="0"/>
    <n v="0"/>
    <n v="0"/>
    <n v="2.6919000000000001E-3"/>
    <n v="-8.6216999999999995E-3"/>
    <n v="-2.5925700000000003E-2"/>
    <n v="-6.6929999999999993E-3"/>
    <n v="-3.7240000000000003E-3"/>
  </r>
  <r>
    <s v="1722"/>
    <s v="台肥"/>
    <x v="21"/>
    <n v="58.5"/>
    <n v="57.1"/>
    <n v="57.1"/>
    <n v="57.3"/>
    <n v="58.3"/>
    <n v="-99"/>
    <n v="-968"/>
    <n v="-416"/>
    <n v="-188"/>
    <n v="142"/>
    <n v="-19"/>
    <n v="-25"/>
    <n v="2"/>
    <n v="0"/>
    <n v="0"/>
    <n v="-5.7915000000000001E-2"/>
    <n v="-0.552728"/>
    <n v="-0.23753600000000002"/>
    <n v="-0.107724"/>
    <n v="8.2785999999999998E-2"/>
  </r>
  <r>
    <s v="1723"/>
    <s v="中碳"/>
    <x v="21"/>
    <n v="109"/>
    <n v="108.5"/>
    <n v="108"/>
    <n v="108"/>
    <n v="110.5"/>
    <n v="-19"/>
    <n v="-70"/>
    <n v="-58"/>
    <n v="-12"/>
    <n v="56"/>
    <n v="0"/>
    <n v="0"/>
    <n v="0"/>
    <n v="0"/>
    <n v="0"/>
    <n v="-2.0709999999999999E-2"/>
    <n v="-7.5950000000000004E-2"/>
    <n v="-6.2640000000000001E-2"/>
    <n v="-1.2959999999999999E-2"/>
    <n v="6.1879999999999998E-2"/>
  </r>
  <r>
    <s v="1724"/>
    <s v="台硝"/>
    <x v="21"/>
    <n v="15.8"/>
    <n v="15.75"/>
    <n v="15.8"/>
    <n v="15.8"/>
    <n v="15.8"/>
    <n v="-7"/>
    <n v="-28"/>
    <n v="1"/>
    <n v="31"/>
    <n v="5"/>
    <n v="0"/>
    <n v="0"/>
    <n v="0"/>
    <n v="0"/>
    <n v="0"/>
    <n v="-1.106E-3"/>
    <n v="-4.4099999999999999E-3"/>
    <n v="1.5800000000000002E-4"/>
    <n v="4.8980000000000004E-3"/>
    <n v="7.9000000000000001E-4"/>
  </r>
  <r>
    <s v="1725"/>
    <s v="元禎"/>
    <x v="21"/>
    <n v="20.7"/>
    <n v="20.149999999999999"/>
    <n v="19.899999999999999"/>
    <n v="21.1"/>
    <n v="21.2"/>
    <n v="-4"/>
    <n v="-45"/>
    <n v="-17"/>
    <n v="47"/>
    <n v="-5"/>
    <n v="0"/>
    <n v="0"/>
    <n v="0"/>
    <n v="0"/>
    <n v="0"/>
    <n v="-8.2799999999999996E-4"/>
    <n v="-9.0674999999999992E-3"/>
    <n v="-3.3829999999999997E-3"/>
    <n v="9.9170000000000005E-3"/>
    <n v="-1.06E-3"/>
  </r>
  <r>
    <s v="1726"/>
    <s v="永記"/>
    <x v="21"/>
    <n v="74.400000000000006"/>
    <n v="74.5"/>
    <n v="74"/>
    <n v="74.400000000000006"/>
    <n v="74.099999999999994"/>
    <n v="-2"/>
    <n v="-14"/>
    <n v="-13"/>
    <n v="1"/>
    <n v="2"/>
    <n v="0"/>
    <n v="0"/>
    <n v="0"/>
    <n v="0"/>
    <n v="0"/>
    <n v="-1.4880000000000002E-3"/>
    <n v="-1.043E-2"/>
    <n v="-9.6200000000000001E-3"/>
    <n v="7.4400000000000009E-4"/>
    <n v="1.4819999999999998E-3"/>
  </r>
  <r>
    <s v="1727"/>
    <s v="中華化"/>
    <x v="21"/>
    <n v="14.7"/>
    <n v="14.7"/>
    <n v="14.5"/>
    <n v="14.75"/>
    <n v="14.7"/>
    <n v="-3"/>
    <n v="-19"/>
    <n v="-18"/>
    <n v="33"/>
    <n v="16"/>
    <n v="0"/>
    <n v="0"/>
    <n v="0"/>
    <n v="0"/>
    <n v="0"/>
    <n v="-4.4099999999999993E-4"/>
    <n v="-2.7929999999999999E-3"/>
    <n v="-2.6099999999999999E-3"/>
    <n v="4.8675000000000003E-3"/>
    <n v="2.3519999999999999E-3"/>
  </r>
  <r>
    <s v="1730"/>
    <s v="花仙子"/>
    <x v="21"/>
    <n v="68.5"/>
    <n v="68.7"/>
    <n v="68"/>
    <n v="68.2"/>
    <n v="68"/>
    <n v="-21"/>
    <n v="-100"/>
    <n v="-66"/>
    <n v="-51"/>
    <n v="-53"/>
    <n v="0"/>
    <n v="0"/>
    <n v="0"/>
    <n v="0"/>
    <n v="0"/>
    <n v="-1.4385E-2"/>
    <n v="-6.8699999999999997E-2"/>
    <n v="-4.4880000000000003E-2"/>
    <n v="-3.4782E-2"/>
    <n v="-3.6040000000000003E-2"/>
  </r>
  <r>
    <s v="1731"/>
    <s v="美吾華"/>
    <x v="14"/>
    <n v="20.350000000000001"/>
    <n v="20.25"/>
    <n v="19.95"/>
    <n v="20.05"/>
    <n v="20"/>
    <n v="35"/>
    <n v="29"/>
    <n v="-74"/>
    <n v="61"/>
    <n v="-33"/>
    <n v="0"/>
    <n v="0"/>
    <n v="0"/>
    <n v="0"/>
    <n v="0"/>
    <n v="7.1225000000000004E-3"/>
    <n v="5.8725000000000001E-3"/>
    <n v="-1.4763E-2"/>
    <n v="1.22305E-2"/>
    <n v="-6.6E-3"/>
  </r>
  <r>
    <s v="1732"/>
    <s v="毛寶"/>
    <x v="21"/>
    <n v="36.4"/>
    <n v="35.950000000000003"/>
    <n v="34.6"/>
    <n v="34.950000000000003"/>
    <n v="34.9"/>
    <n v="-216"/>
    <n v="-39"/>
    <n v="-18"/>
    <n v="4"/>
    <n v="44"/>
    <n v="0"/>
    <n v="0"/>
    <n v="0"/>
    <n v="0"/>
    <n v="0"/>
    <n v="-7.8623999999999999E-2"/>
    <n v="-1.4020500000000002E-2"/>
    <n v="-6.2280000000000009E-3"/>
    <n v="1.3980000000000002E-3"/>
    <n v="1.5356E-2"/>
  </r>
  <r>
    <s v="1733"/>
    <s v="五鼎"/>
    <x v="14"/>
    <n v="24.8"/>
    <n v="24.55"/>
    <n v="24.2"/>
    <n v="24.15"/>
    <n v="24.1"/>
    <n v="-38"/>
    <n v="-30"/>
    <n v="-69"/>
    <n v="-24"/>
    <n v="-17"/>
    <n v="0"/>
    <n v="0"/>
    <n v="0"/>
    <n v="0"/>
    <n v="0"/>
    <n v="-9.4240000000000001E-3"/>
    <n v="-7.365E-3"/>
    <n v="-1.6698000000000001E-2"/>
    <n v="-5.7959999999999991E-3"/>
    <n v="-4.0970000000000008E-3"/>
  </r>
  <r>
    <s v="1734"/>
    <s v="杏輝"/>
    <x v="14"/>
    <n v="30.25"/>
    <n v="30.05"/>
    <n v="29.65"/>
    <n v="29.4"/>
    <n v="29.6"/>
    <n v="-26"/>
    <n v="-83"/>
    <n v="-285"/>
    <n v="-291"/>
    <n v="55"/>
    <n v="0"/>
    <n v="0"/>
    <n v="0"/>
    <n v="0"/>
    <n v="0"/>
    <n v="-7.8650000000000005E-3"/>
    <n v="-2.4941500000000002E-2"/>
    <n v="-8.4502499999999994E-2"/>
    <n v="-8.5553999999999991E-2"/>
    <n v="1.6279999999999999E-2"/>
  </r>
  <r>
    <s v="1735"/>
    <s v="日勝化"/>
    <x v="4"/>
    <n v="18.3"/>
    <n v="18.149999999999999"/>
    <n v="18.25"/>
    <n v="18.05"/>
    <n v="18.100000000000001"/>
    <n v="-2"/>
    <n v="5"/>
    <n v="7"/>
    <n v="0"/>
    <n v="0"/>
    <n v="0"/>
    <n v="0"/>
    <n v="0"/>
    <n v="0"/>
    <n v="0"/>
    <n v="-3.6600000000000001E-4"/>
    <n v="9.075E-4"/>
    <n v="1.2775E-3"/>
    <n v="0"/>
    <n v="0"/>
  </r>
  <r>
    <s v="1736"/>
    <s v="喬山"/>
    <x v="14"/>
    <n v="79.900000000000006"/>
    <n v="79.599999999999994"/>
    <n v="77.8"/>
    <n v="78"/>
    <n v="80"/>
    <n v="-274"/>
    <n v="-45"/>
    <n v="-69"/>
    <n v="95"/>
    <n v="99"/>
    <n v="0"/>
    <n v="0"/>
    <n v="0"/>
    <n v="0"/>
    <n v="0"/>
    <n v="-0.21892600000000001"/>
    <n v="-3.5819999999999998E-2"/>
    <n v="-5.3682000000000001E-2"/>
    <n v="7.4099999999999999E-2"/>
    <n v="7.9200000000000007E-2"/>
  </r>
  <r>
    <s v="1737"/>
    <s v="臺鹽"/>
    <x v="1"/>
    <n v="32.450000000000003"/>
    <n v="32.65"/>
    <n v="32.299999999999997"/>
    <n v="32.450000000000003"/>
    <n v="32.6"/>
    <n v="-29"/>
    <n v="0"/>
    <n v="-22"/>
    <n v="16"/>
    <n v="58"/>
    <n v="0"/>
    <n v="0"/>
    <n v="0"/>
    <n v="0"/>
    <n v="0"/>
    <n v="-9.4105000000000005E-3"/>
    <n v="0"/>
    <n v="-7.1059999999999995E-3"/>
    <n v="5.1920000000000004E-3"/>
    <n v="1.8908000000000001E-2"/>
  </r>
  <r>
    <s v="1742"/>
    <s v="台蠟"/>
    <x v="21"/>
    <n v="16.100000000000001"/>
    <n v="15.7"/>
    <n v="15.7"/>
    <n v="15.65"/>
    <n v="15.6"/>
    <n v="-1"/>
    <n v="0"/>
    <n v="0"/>
    <n v="0"/>
    <n v="0"/>
    <n v="0"/>
    <n v="0"/>
    <n v="0"/>
    <n v="0"/>
    <n v="0"/>
    <n v="-1.6100000000000001E-4"/>
    <n v="0"/>
    <n v="0"/>
    <n v="0"/>
    <n v="0"/>
  </r>
  <r>
    <s v="1752"/>
    <s v="南光"/>
    <x v="14"/>
    <n v="38.85"/>
    <n v="38.799999999999997"/>
    <n v="38.75"/>
    <n v="38.75"/>
    <n v="38.799999999999997"/>
    <n v="3"/>
    <n v="21"/>
    <n v="20"/>
    <n v="38"/>
    <n v="18"/>
    <n v="0"/>
    <n v="0"/>
    <n v="0"/>
    <n v="0"/>
    <n v="0"/>
    <n v="1.1655000000000001E-3"/>
    <n v="8.147999999999999E-3"/>
    <n v="7.7499999999999999E-3"/>
    <n v="1.4725E-2"/>
    <n v="6.9839999999999998E-3"/>
  </r>
  <r>
    <s v="1760"/>
    <s v="寶齡富錦"/>
    <x v="14"/>
    <n v="112"/>
    <n v="114"/>
    <n v="104.5"/>
    <n v="101.5"/>
    <n v="108.5"/>
    <n v="-116"/>
    <n v="220"/>
    <n v="-74"/>
    <n v="746"/>
    <n v="-137"/>
    <n v="0"/>
    <n v="0"/>
    <n v="0"/>
    <n v="0"/>
    <n v="0"/>
    <n v="-0.12992000000000001"/>
    <n v="0.25080000000000002"/>
    <n v="-7.7329999999999996E-2"/>
    <n v="0.75719000000000003"/>
    <n v="-0.148645"/>
  </r>
  <r>
    <s v="1762"/>
    <s v="中化生"/>
    <x v="14"/>
    <n v="64.7"/>
    <n v="64.7"/>
    <n v="62.5"/>
    <n v="65.099999999999994"/>
    <n v="65.3"/>
    <n v="132"/>
    <n v="261"/>
    <n v="-658"/>
    <n v="937"/>
    <n v="121"/>
    <n v="0"/>
    <n v="0"/>
    <n v="0"/>
    <n v="0"/>
    <n v="0"/>
    <n v="8.5403999999999994E-2"/>
    <n v="0.16886700000000002"/>
    <n v="-0.41125"/>
    <n v="0.60998699999999995"/>
    <n v="7.9012999999999986E-2"/>
  </r>
  <r>
    <s v="1773"/>
    <s v="勝一"/>
    <x v="21"/>
    <n v="126"/>
    <n v="124"/>
    <n v="122"/>
    <n v="122.5"/>
    <n v="124.5"/>
    <n v="109"/>
    <n v="-8"/>
    <n v="4"/>
    <n v="72"/>
    <n v="11"/>
    <n v="0"/>
    <n v="0"/>
    <n v="0"/>
    <n v="0"/>
    <n v="0"/>
    <n v="0.13733999999999999"/>
    <n v="-9.92E-3"/>
    <n v="4.8799999999999998E-3"/>
    <n v="8.8200000000000001E-2"/>
    <n v="1.3695000000000001E-2"/>
  </r>
  <r>
    <s v="1776"/>
    <s v="展宇"/>
    <x v="21"/>
    <n v="17.8"/>
    <n v="17.75"/>
    <n v="17.75"/>
    <n v="17.75"/>
    <n v="17.75"/>
    <n v="0"/>
    <n v="2"/>
    <n v="-1"/>
    <n v="0"/>
    <n v="0"/>
    <n v="0"/>
    <n v="0"/>
    <n v="0"/>
    <n v="0"/>
    <n v="0"/>
    <n v="0"/>
    <n v="3.5500000000000001E-4"/>
    <n v="-1.775E-4"/>
    <n v="0"/>
    <n v="0"/>
  </r>
  <r>
    <s v="1777"/>
    <s v="生泰"/>
    <x v="14"/>
    <n v="79.400000000000006"/>
    <n v="79.3"/>
    <n v="77.5"/>
    <n v="77.5"/>
    <n v="77.900000000000006"/>
    <n v="-18"/>
    <n v="-6"/>
    <n v="-83"/>
    <n v="-29"/>
    <n v="13"/>
    <n v="0"/>
    <n v="0"/>
    <n v="0"/>
    <n v="0"/>
    <n v="0"/>
    <n v="-1.4292000000000001E-2"/>
    <n v="-4.7579999999999992E-3"/>
    <n v="-6.4324999999999993E-2"/>
    <n v="-2.2474999999999998E-2"/>
    <n v="1.0127000000000001E-2"/>
  </r>
  <r>
    <s v="1781"/>
    <s v="合世"/>
    <x v="14"/>
    <n v="22.2"/>
    <n v="23"/>
    <n v="22.2"/>
    <n v="21.9"/>
    <n v="22"/>
    <n v="2"/>
    <n v="21"/>
    <n v="-31"/>
    <n v="-4"/>
    <n v="0"/>
    <n v="0"/>
    <n v="0"/>
    <n v="0"/>
    <n v="0"/>
    <n v="0"/>
    <n v="4.44E-4"/>
    <n v="4.8300000000000001E-3"/>
    <n v="-6.8819999999999992E-3"/>
    <n v="-8.7599999999999993E-4"/>
    <n v="0"/>
  </r>
  <r>
    <s v="1783"/>
    <s v="和康生"/>
    <x v="14"/>
    <n v="34.35"/>
    <n v="35"/>
    <n v="35.049999999999997"/>
    <n v="34.1"/>
    <n v="35"/>
    <n v="-9"/>
    <n v="86"/>
    <n v="40"/>
    <n v="-108"/>
    <n v="-15"/>
    <n v="0"/>
    <n v="0"/>
    <n v="0"/>
    <n v="0"/>
    <n v="0"/>
    <n v="-3.0915000000000005E-3"/>
    <n v="3.0099999999999998E-2"/>
    <n v="1.4019999999999999E-2"/>
    <n v="-3.6828E-2"/>
    <n v="-5.2500000000000003E-3"/>
  </r>
  <r>
    <s v="1784"/>
    <s v="訊聯"/>
    <x v="14"/>
    <n v="43.5"/>
    <n v="43.15"/>
    <n v="42"/>
    <n v="41.85"/>
    <n v="42.4"/>
    <n v="176"/>
    <n v="66"/>
    <n v="-66"/>
    <n v="52"/>
    <n v="128"/>
    <n v="0"/>
    <n v="0"/>
    <n v="0"/>
    <n v="0"/>
    <n v="0"/>
    <n v="7.6560000000000003E-2"/>
    <n v="2.8479000000000001E-2"/>
    <n v="-2.7720000000000002E-2"/>
    <n v="2.1762000000000004E-2"/>
    <n v="5.4272000000000001E-2"/>
  </r>
  <r>
    <s v="1785"/>
    <s v="光洋科"/>
    <x v="22"/>
    <n v="48.1"/>
    <n v="46.5"/>
    <n v="44.9"/>
    <n v="44.6"/>
    <n v="45.3"/>
    <n v="-1448"/>
    <n v="-2769"/>
    <n v="-1210"/>
    <n v="-994"/>
    <n v="-25"/>
    <n v="0"/>
    <n v="0"/>
    <n v="0"/>
    <n v="0"/>
    <n v="0"/>
    <n v="-0.696488"/>
    <n v="-1.287585"/>
    <n v="-0.54329000000000005"/>
    <n v="-0.443324"/>
    <n v="-1.1325E-2"/>
  </r>
  <r>
    <s v="1786"/>
    <s v="科妍"/>
    <x v="14"/>
    <n v="53.9"/>
    <n v="53.8"/>
    <n v="53.2"/>
    <n v="53.5"/>
    <n v="54"/>
    <n v="-2"/>
    <n v="-10"/>
    <n v="-6"/>
    <n v="-8"/>
    <n v="-5"/>
    <n v="0"/>
    <n v="0"/>
    <n v="0"/>
    <n v="0"/>
    <n v="0"/>
    <n v="-1.078E-3"/>
    <n v="-5.3800000000000002E-3"/>
    <n v="-3.1920000000000004E-3"/>
    <n v="-4.28E-3"/>
    <n v="-2.7000000000000001E-3"/>
  </r>
  <r>
    <s v="1788"/>
    <s v="杏昌"/>
    <x v="14"/>
    <n v="135.5"/>
    <n v="136"/>
    <n v="135.5"/>
    <n v="135.5"/>
    <n v="135.5"/>
    <n v="0"/>
    <n v="3"/>
    <n v="-1"/>
    <n v="0"/>
    <n v="1"/>
    <n v="0"/>
    <n v="0"/>
    <n v="0"/>
    <n v="0"/>
    <n v="0"/>
    <n v="0"/>
    <n v="4.0800000000000003E-3"/>
    <n v="-1.3550000000000001E-3"/>
    <n v="0"/>
    <n v="1.3550000000000001E-3"/>
  </r>
  <r>
    <s v="1789"/>
    <s v="神隆"/>
    <x v="14"/>
    <n v="27.35"/>
    <n v="26.6"/>
    <n v="25.9"/>
    <n v="25.8"/>
    <n v="26.35"/>
    <n v="-76"/>
    <n v="-340"/>
    <n v="-248"/>
    <n v="-388"/>
    <n v="104"/>
    <n v="0"/>
    <n v="0"/>
    <n v="0"/>
    <n v="0"/>
    <n v="0"/>
    <n v="-2.0785999999999999E-2"/>
    <n v="-9.0440000000000006E-2"/>
    <n v="-6.4231999999999997E-2"/>
    <n v="-0.100104"/>
    <n v="2.7404000000000001E-2"/>
  </r>
  <r>
    <s v="1795"/>
    <s v="美時"/>
    <x v="14"/>
    <n v="85.6"/>
    <n v="84.9"/>
    <n v="82.6"/>
    <n v="84.9"/>
    <n v="85.3"/>
    <n v="-131"/>
    <n v="-96"/>
    <n v="-151"/>
    <n v="339"/>
    <n v="-40"/>
    <n v="-56"/>
    <n v="0"/>
    <n v="-72"/>
    <n v="0"/>
    <n v="0"/>
    <n v="-0.11213599999999999"/>
    <n v="-8.1504000000000007E-2"/>
    <n v="-0.12472599999999999"/>
    <n v="0.28781100000000004"/>
    <n v="-3.4119999999999998E-2"/>
  </r>
  <r>
    <s v="1796"/>
    <s v="金穎生技"/>
    <x v="14"/>
    <n v="33.049999999999997"/>
    <n v="33.15"/>
    <n v="33.5"/>
    <n v="34.200000000000003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350000000000001"/>
    <n v="16.149999999999999"/>
    <n v="15.7"/>
    <n v="15.55"/>
    <n v="15.75"/>
    <n v="-4"/>
    <n v="0"/>
    <n v="-4"/>
    <n v="8"/>
    <n v="14"/>
    <n v="0"/>
    <n v="0"/>
    <n v="0"/>
    <n v="0"/>
    <n v="0"/>
    <n v="-6.5400000000000007E-4"/>
    <n v="0"/>
    <n v="-6.2799999999999998E-4"/>
    <n v="1.2440000000000001E-3"/>
    <n v="2.2049999999999999E-3"/>
  </r>
  <r>
    <s v="1802"/>
    <s v="台玻"/>
    <x v="23"/>
    <n v="33.35"/>
    <n v="32.5"/>
    <n v="30.8"/>
    <n v="32.200000000000003"/>
    <n v="33.049999999999997"/>
    <n v="2843"/>
    <n v="-138"/>
    <n v="12031"/>
    <n v="1346"/>
    <n v="-2278"/>
    <n v="353"/>
    <n v="-253"/>
    <n v="-3826"/>
    <n v="-1"/>
    <n v="-1098"/>
    <n v="0.94814050000000005"/>
    <n v="-4.4850000000000001E-2"/>
    <n v="3.7055479999999998"/>
    <n v="0.43341200000000002"/>
    <n v="-0.75287899999999996"/>
  </r>
  <r>
    <s v="1805"/>
    <s v="寶徠"/>
    <x v="5"/>
    <n v="13.65"/>
    <n v="13.55"/>
    <n v="13.35"/>
    <n v="13.2"/>
    <n v="13.6"/>
    <n v="0"/>
    <n v="-28"/>
    <n v="-19"/>
    <n v="-23"/>
    <n v="-5"/>
    <n v="0"/>
    <n v="0"/>
    <n v="0"/>
    <n v="0"/>
    <n v="0"/>
    <n v="0"/>
    <n v="-3.7940000000000005E-3"/>
    <n v="-2.5365000000000001E-3"/>
    <n v="-3.0359999999999996E-3"/>
    <n v="-6.8000000000000005E-4"/>
  </r>
  <r>
    <s v="1806"/>
    <s v="冠軍"/>
    <x v="23"/>
    <n v="12.35"/>
    <n v="12"/>
    <n v="11.8"/>
    <n v="12.1"/>
    <n v="12.4"/>
    <n v="771"/>
    <n v="-264"/>
    <n v="359"/>
    <n v="-307"/>
    <n v="1415"/>
    <n v="0"/>
    <n v="0"/>
    <n v="0"/>
    <n v="0"/>
    <n v="0"/>
    <n v="9.5218499999999998E-2"/>
    <n v="-3.168E-2"/>
    <n v="4.2361999999999997E-2"/>
    <n v="-3.7146999999999999E-2"/>
    <n v="0.17546"/>
  </r>
  <r>
    <s v="1808"/>
    <s v="潤隆"/>
    <x v="5"/>
    <n v="56"/>
    <n v="57.9"/>
    <n v="55.7"/>
    <n v="56"/>
    <n v="57"/>
    <n v="-8"/>
    <n v="9"/>
    <n v="-54"/>
    <n v="1"/>
    <n v="5"/>
    <n v="0"/>
    <n v="0"/>
    <n v="0"/>
    <n v="0"/>
    <n v="0"/>
    <n v="-4.4799999999999996E-3"/>
    <n v="5.2110000000000004E-3"/>
    <n v="-3.0078000000000001E-2"/>
    <n v="5.5999999999999995E-4"/>
    <n v="2.8500000000000001E-3"/>
  </r>
  <r>
    <s v="1809"/>
    <s v="中釉"/>
    <x v="23"/>
    <n v="15.45"/>
    <n v="15"/>
    <n v="14.2"/>
    <n v="14.4"/>
    <n v="14.6"/>
    <n v="656"/>
    <n v="-807"/>
    <n v="-174"/>
    <n v="477"/>
    <n v="567"/>
    <n v="0"/>
    <n v="0"/>
    <n v="0"/>
    <n v="0"/>
    <n v="0"/>
    <n v="0.10135199999999998"/>
    <n v="-0.12105"/>
    <n v="-2.4707999999999997E-2"/>
    <n v="6.8687999999999999E-2"/>
    <n v="8.2781999999999994E-2"/>
  </r>
  <r>
    <s v="1810"/>
    <s v="和成"/>
    <x v="23"/>
    <n v="11.85"/>
    <n v="11.65"/>
    <n v="11.25"/>
    <n v="11.7"/>
    <n v="11.75"/>
    <n v="594"/>
    <n v="-76"/>
    <n v="-83"/>
    <n v="851"/>
    <n v="315"/>
    <n v="0"/>
    <n v="0"/>
    <n v="0"/>
    <n v="0"/>
    <n v="0"/>
    <n v="7.0388999999999993E-2"/>
    <n v="-8.853999999999999E-3"/>
    <n v="-9.3375000000000003E-3"/>
    <n v="9.9566999999999989E-2"/>
    <n v="3.7012499999999997E-2"/>
  </r>
  <r>
    <s v="1813"/>
    <s v="寶利徠"/>
    <x v="14"/>
    <n v="18.5"/>
    <n v="18.8"/>
    <n v="18.75"/>
    <n v="18.899999999999999"/>
    <n v="18.95"/>
    <n v="0"/>
    <n v="0"/>
    <n v="0"/>
    <n v="0"/>
    <n v="-1"/>
    <n v="0"/>
    <n v="0"/>
    <n v="0"/>
    <n v="0"/>
    <n v="0"/>
    <n v="0"/>
    <n v="0"/>
    <n v="0"/>
    <n v="0"/>
    <n v="-1.895E-4"/>
  </r>
  <r>
    <s v="1815"/>
    <s v="富喬"/>
    <x v="18"/>
    <n v="17.600000000000001"/>
    <n v="17.25"/>
    <n v="17.3"/>
    <n v="16.8"/>
    <n v="17.100000000000001"/>
    <n v="-623"/>
    <n v="-1569"/>
    <n v="2289"/>
    <n v="-1828"/>
    <n v="1527"/>
    <n v="0"/>
    <n v="0"/>
    <n v="-392"/>
    <n v="0"/>
    <n v="0"/>
    <n v="-0.10964800000000001"/>
    <n v="-0.27065250000000002"/>
    <n v="0.39599700000000004"/>
    <n v="-0.30710399999999999"/>
    <n v="0.26111699999999999"/>
  </r>
  <r>
    <s v="1817"/>
    <s v="凱撒衛"/>
    <x v="23"/>
    <n v="38"/>
    <n v="37.450000000000003"/>
    <n v="37.65"/>
    <n v="38.049999999999997"/>
    <n v="38.15"/>
    <n v="-25"/>
    <n v="3"/>
    <n v="1"/>
    <n v="-14"/>
    <n v="7"/>
    <n v="0"/>
    <n v="0"/>
    <n v="0"/>
    <n v="0"/>
    <n v="0"/>
    <n v="-9.4999999999999998E-3"/>
    <n v="1.1235000000000001E-3"/>
    <n v="3.7649999999999999E-4"/>
    <n v="-5.3269999999999993E-3"/>
    <n v="2.6705000000000001E-3"/>
  </r>
  <r>
    <s v="1903"/>
    <s v="士紙"/>
    <x v="24"/>
    <n v="56.4"/>
    <n v="57.5"/>
    <n v="63.2"/>
    <n v="69.5"/>
    <n v="72.2"/>
    <n v="52"/>
    <n v="208"/>
    <n v="-212"/>
    <n v="-4"/>
    <n v="127"/>
    <n v="0"/>
    <n v="0"/>
    <n v="0"/>
    <n v="0"/>
    <n v="0"/>
    <n v="2.9327999999999996E-2"/>
    <n v="0.1196"/>
    <n v="-0.13398400000000002"/>
    <n v="-2.7799999999999999E-3"/>
    <n v="9.1693999999999998E-2"/>
  </r>
  <r>
    <s v="1904"/>
    <s v="正隆"/>
    <x v="24"/>
    <n v="44.05"/>
    <n v="44.3"/>
    <n v="45.8"/>
    <n v="45.25"/>
    <n v="44.8"/>
    <n v="-318"/>
    <n v="489"/>
    <n v="-963"/>
    <n v="-4211"/>
    <n v="61"/>
    <n v="-136"/>
    <n v="9"/>
    <n v="-76"/>
    <n v="31"/>
    <n v="0"/>
    <n v="-0.14007900000000001"/>
    <n v="0.21662699999999996"/>
    <n v="-0.44105399999999995"/>
    <n v="-1.9054774999999999"/>
    <n v="2.7327999999999998E-2"/>
  </r>
  <r>
    <s v="1905"/>
    <s v="華紙"/>
    <x v="24"/>
    <n v="27.5"/>
    <n v="27.2"/>
    <n v="28"/>
    <n v="28.3"/>
    <n v="28.7"/>
    <n v="-898"/>
    <n v="273"/>
    <n v="1373"/>
    <n v="-1526"/>
    <n v="2756"/>
    <n v="0"/>
    <n v="0"/>
    <n v="0"/>
    <n v="0"/>
    <n v="0"/>
    <n v="-0.24695"/>
    <n v="7.4255999999999989E-2"/>
    <n v="0.38444"/>
    <n v="-0.43185800000000002"/>
    <n v="0.79097200000000001"/>
  </r>
  <r>
    <s v="1906"/>
    <s v="寶隆"/>
    <x v="24"/>
    <n v="20.350000000000001"/>
    <n v="20.399999999999999"/>
    <n v="20.85"/>
    <n v="21.65"/>
    <n v="21.35"/>
    <n v="96"/>
    <n v="50"/>
    <n v="380"/>
    <n v="677"/>
    <n v="-869"/>
    <n v="0"/>
    <n v="0"/>
    <n v="0"/>
    <n v="0"/>
    <n v="0"/>
    <n v="1.9536000000000001E-2"/>
    <n v="1.0199999999999999E-2"/>
    <n v="7.9230000000000009E-2"/>
    <n v="0.14657049999999999"/>
    <n v="-0.18553150000000002"/>
  </r>
  <r>
    <s v="1907"/>
    <s v="永豐餘"/>
    <x v="24"/>
    <n v="44.3"/>
    <n v="43.25"/>
    <n v="44.45"/>
    <n v="44.45"/>
    <n v="44"/>
    <n v="-4407"/>
    <n v="-1601"/>
    <n v="-201"/>
    <n v="-9198"/>
    <n v="-3296"/>
    <n v="-341"/>
    <n v="-298"/>
    <n v="-300"/>
    <n v="111"/>
    <n v="60"/>
    <n v="-1.9523009999999998"/>
    <n v="-0.69243250000000001"/>
    <n v="-8.9344500000000007E-2"/>
    <n v="-4.0885110000000005"/>
    <n v="-1.45024"/>
  </r>
  <r>
    <s v="1909"/>
    <s v="榮成"/>
    <x v="24"/>
    <n v="26.05"/>
    <n v="26.2"/>
    <n v="27.2"/>
    <n v="28.35"/>
    <n v="28"/>
    <n v="1483"/>
    <n v="2482"/>
    <n v="4309"/>
    <n v="3105"/>
    <n v="-3090"/>
    <n v="0"/>
    <n v="0"/>
    <n v="131"/>
    <n v="261"/>
    <n v="0"/>
    <n v="0.38632150000000004"/>
    <n v="0.65028399999999997"/>
    <n v="1.172048"/>
    <n v="0.88026749999999998"/>
    <n v="-0.86519999999999997"/>
  </r>
  <r>
    <s v="2002"/>
    <s v="中鋼"/>
    <x v="13"/>
    <n v="35.450000000000003"/>
    <n v="35"/>
    <n v="34.299999999999997"/>
    <n v="36.15"/>
    <n v="35.4"/>
    <n v="-12258"/>
    <n v="-27052"/>
    <n v="-8040"/>
    <n v="3946"/>
    <n v="4276"/>
    <n v="-5877"/>
    <n v="-12025"/>
    <n v="-12182"/>
    <n v="-2151"/>
    <n v="468"/>
    <n v="-4.3454610000000002"/>
    <n v="-9.4681999999999995"/>
    <n v="-2.7577199999999999"/>
    <n v="1.4264790000000001"/>
    <n v="1.5137039999999999"/>
  </r>
  <r>
    <s v="2006"/>
    <s v="東和鋼鐵"/>
    <x v="13"/>
    <n v="48.1"/>
    <n v="47.95"/>
    <n v="46.5"/>
    <n v="49"/>
    <n v="47.35"/>
    <n v="-539"/>
    <n v="1233"/>
    <n v="-1362"/>
    <n v="-1530"/>
    <n v="-4950"/>
    <n v="-1037"/>
    <n v="-21"/>
    <n v="-1297"/>
    <n v="0"/>
    <n v="1191"/>
    <n v="-0.25925900000000002"/>
    <n v="0.59122350000000001"/>
    <n v="-0.63332999999999995"/>
    <n v="-0.74970000000000003"/>
    <n v="-2.3438249999999998"/>
  </r>
  <r>
    <s v="2007"/>
    <s v="燁興"/>
    <x v="13"/>
    <n v="14.55"/>
    <n v="14.35"/>
    <n v="13.85"/>
    <n v="15.2"/>
    <n v="14.55"/>
    <n v="-232"/>
    <n v="-176"/>
    <n v="-530"/>
    <n v="3033"/>
    <n v="-3308"/>
    <n v="0"/>
    <n v="0"/>
    <n v="0"/>
    <n v="0"/>
    <n v="0"/>
    <n v="-3.3756000000000001E-2"/>
    <n v="-2.5256000000000001E-2"/>
    <n v="-7.3404999999999998E-2"/>
    <n v="0.46101599999999998"/>
    <n v="-0.48131400000000002"/>
  </r>
  <r>
    <s v="2008"/>
    <s v="高興昌"/>
    <x v="13"/>
    <n v="18.5"/>
    <n v="18.600000000000001"/>
    <n v="18.2"/>
    <n v="20"/>
    <n v="19.350000000000001"/>
    <n v="29"/>
    <n v="-44"/>
    <n v="-68"/>
    <n v="672"/>
    <n v="-756"/>
    <n v="0"/>
    <n v="0"/>
    <n v="0"/>
    <n v="0"/>
    <n v="0"/>
    <n v="5.365E-3"/>
    <n v="-8.1840000000000003E-3"/>
    <n v="-1.2376E-2"/>
    <n v="0.13439999999999999"/>
    <n v="-0.146286"/>
  </r>
  <r>
    <s v="2009"/>
    <s v="第一銅"/>
    <x v="13"/>
    <n v="61.3"/>
    <n v="59.4"/>
    <n v="55.5"/>
    <n v="61"/>
    <n v="61.4"/>
    <n v="652"/>
    <n v="-203"/>
    <n v="-147"/>
    <n v="564"/>
    <n v="-563"/>
    <n v="0"/>
    <n v="0"/>
    <n v="30"/>
    <n v="0"/>
    <n v="0"/>
    <n v="0.39967599999999998"/>
    <n v="-0.12058199999999999"/>
    <n v="-8.1585000000000005E-2"/>
    <n v="0.34404000000000001"/>
    <n v="-0.34568199999999999"/>
  </r>
  <r>
    <s v="2010"/>
    <s v="春源"/>
    <x v="13"/>
    <n v="22.4"/>
    <n v="23.65"/>
    <n v="22.85"/>
    <n v="25.1"/>
    <n v="23.9"/>
    <n v="-4671"/>
    <n v="2960"/>
    <n v="-6617"/>
    <n v="3090"/>
    <n v="-2886"/>
    <n v="0"/>
    <n v="0"/>
    <n v="0"/>
    <n v="0"/>
    <n v="0"/>
    <n v="-1.0463039999999999"/>
    <n v="0.70004"/>
    <n v="-1.5119845000000001"/>
    <n v="0.77559"/>
    <n v="-0.68975399999999998"/>
  </r>
  <r>
    <s v="2012"/>
    <s v="春雨"/>
    <x v="13"/>
    <n v="28.45"/>
    <n v="27.9"/>
    <n v="26.15"/>
    <n v="28.75"/>
    <n v="27.75"/>
    <n v="-228"/>
    <n v="-251"/>
    <n v="-335"/>
    <n v="1038"/>
    <n v="-1007"/>
    <n v="0"/>
    <n v="0"/>
    <n v="0"/>
    <n v="0"/>
    <n v="0"/>
    <n v="-6.4865999999999993E-2"/>
    <n v="-7.0028999999999994E-2"/>
    <n v="-8.76025E-2"/>
    <n v="0.298425"/>
    <n v="-0.27944249999999998"/>
  </r>
  <r>
    <s v="2013"/>
    <s v="中鋼構"/>
    <x v="13"/>
    <n v="42.25"/>
    <n v="42.2"/>
    <n v="41.75"/>
    <n v="42.75"/>
    <n v="42.7"/>
    <n v="60"/>
    <n v="63"/>
    <n v="-433"/>
    <n v="-471"/>
    <n v="-434"/>
    <n v="0"/>
    <n v="0"/>
    <n v="0"/>
    <n v="0"/>
    <n v="0"/>
    <n v="2.5350000000000001E-2"/>
    <n v="2.6586000000000002E-2"/>
    <n v="-0.18077750000000001"/>
    <n v="-0.20135249999999999"/>
    <n v="-0.18531800000000004"/>
  </r>
  <r>
    <s v="2014"/>
    <s v="中鴻"/>
    <x v="13"/>
    <n v="50.8"/>
    <n v="50"/>
    <n v="47"/>
    <n v="51.7"/>
    <n v="48.25"/>
    <n v="-14157"/>
    <n v="-8257"/>
    <n v="-2261"/>
    <n v="17754"/>
    <n v="-13966"/>
    <n v="0"/>
    <n v="-1119"/>
    <n v="-2385"/>
    <n v="0"/>
    <n v="0"/>
    <n v="-7.1917559999999998"/>
    <n v="-4.1284999999999998"/>
    <n v="-1.06267"/>
    <n v="9.1788179999999997"/>
    <n v="-6.7385950000000001"/>
  </r>
  <r>
    <s v="2015"/>
    <s v="豐興"/>
    <x v="13"/>
    <n v="73.099999999999994"/>
    <n v="74.3"/>
    <n v="71.5"/>
    <n v="74"/>
    <n v="74.099999999999994"/>
    <n v="-266"/>
    <n v="-217"/>
    <n v="-292"/>
    <n v="-90"/>
    <n v="-190"/>
    <n v="-446"/>
    <n v="-591"/>
    <n v="-304"/>
    <n v="-112"/>
    <n v="0"/>
    <n v="-0.19444599999999998"/>
    <n v="-0.16123099999999999"/>
    <n v="-0.20877999999999999"/>
    <n v="-6.6600000000000006E-2"/>
    <n v="-0.14078999999999997"/>
  </r>
  <r>
    <s v="2017"/>
    <s v="官田鋼"/>
    <x v="13"/>
    <n v="22.6"/>
    <n v="22.25"/>
    <n v="21"/>
    <n v="23.1"/>
    <n v="22.5"/>
    <n v="-227"/>
    <n v="-840"/>
    <n v="-324"/>
    <n v="654"/>
    <n v="-1054"/>
    <n v="0"/>
    <n v="0"/>
    <n v="0"/>
    <n v="0"/>
    <n v="0"/>
    <n v="-5.1302000000000007E-2"/>
    <n v="-0.18690000000000001"/>
    <n v="-6.8040000000000003E-2"/>
    <n v="0.15107400000000001"/>
    <n v="-0.23715"/>
  </r>
  <r>
    <s v="2020"/>
    <s v="美亞"/>
    <x v="13"/>
    <n v="31.4"/>
    <n v="30.9"/>
    <n v="30.1"/>
    <n v="32.85"/>
    <n v="31.75"/>
    <n v="71"/>
    <n v="-329"/>
    <n v="680"/>
    <n v="-158"/>
    <n v="-1246"/>
    <n v="0"/>
    <n v="0"/>
    <n v="0"/>
    <n v="0"/>
    <n v="0"/>
    <n v="2.2294000000000001E-2"/>
    <n v="-0.101661"/>
    <n v="0.20468"/>
    <n v="-5.1903000000000005E-2"/>
    <n v="-0.39560499999999998"/>
  </r>
  <r>
    <s v="2022"/>
    <s v="聚亨"/>
    <x v="13"/>
    <n v="15.4"/>
    <n v="15.1"/>
    <n v="14.8"/>
    <n v="16.25"/>
    <n v="16.600000000000001"/>
    <n v="124"/>
    <n v="371"/>
    <n v="212"/>
    <n v="4633"/>
    <n v="-1695"/>
    <n v="0"/>
    <n v="0"/>
    <n v="0"/>
    <n v="0"/>
    <n v="0"/>
    <n v="1.9096000000000002E-2"/>
    <n v="5.6020999999999994E-2"/>
    <n v="3.1376000000000001E-2"/>
    <n v="0.75286249999999999"/>
    <n v="-0.28137000000000001"/>
  </r>
  <r>
    <s v="2023"/>
    <s v="燁輝"/>
    <x v="13"/>
    <n v="23.2"/>
    <n v="23.1"/>
    <n v="22.1"/>
    <n v="24.3"/>
    <n v="23.75"/>
    <n v="-1602"/>
    <n v="-67"/>
    <n v="468"/>
    <n v="20628"/>
    <n v="-12831"/>
    <n v="0"/>
    <n v="0"/>
    <n v="0"/>
    <n v="0"/>
    <n v="0"/>
    <n v="-0.37166399999999999"/>
    <n v="-1.5477000000000001E-2"/>
    <n v="0.10342800000000001"/>
    <n v="5.0126040000000005"/>
    <n v="-3.0473625000000002"/>
  </r>
  <r>
    <s v="2024"/>
    <s v="志聯"/>
    <x v="13"/>
    <n v="17.55"/>
    <n v="17.100000000000001"/>
    <n v="16.75"/>
    <n v="18.399999999999999"/>
    <n v="18.649999999999999"/>
    <n v="-19"/>
    <n v="-44"/>
    <n v="-31"/>
    <n v="149"/>
    <n v="-166"/>
    <n v="0"/>
    <n v="0"/>
    <n v="0"/>
    <n v="0"/>
    <n v="0"/>
    <n v="-3.3344999999999998E-3"/>
    <n v="-7.5240000000000012E-3"/>
    <n v="-5.1925000000000001E-3"/>
    <n v="2.7415999999999999E-2"/>
    <n v="-3.0958999999999997E-2"/>
  </r>
  <r>
    <s v="2025"/>
    <s v="千興"/>
    <x v="13"/>
    <n v="3.9"/>
    <n v="3.8"/>
    <n v="3.6"/>
    <n v="3.71"/>
    <n v="3.67"/>
    <n v="-38"/>
    <n v="-62"/>
    <n v="-58"/>
    <n v="-52"/>
    <n v="-32"/>
    <n v="0"/>
    <n v="0"/>
    <n v="0"/>
    <n v="0"/>
    <n v="0"/>
    <n v="-1.4819999999999998E-3"/>
    <n v="-2.356E-3"/>
    <n v="-2.088E-3"/>
    <n v="-1.9291999999999998E-3"/>
    <n v="-1.1743999999999999E-3"/>
  </r>
  <r>
    <s v="2027"/>
    <s v="大成鋼"/>
    <x v="13"/>
    <n v="45.95"/>
    <n v="45.5"/>
    <n v="43.8"/>
    <n v="48"/>
    <n v="45.8"/>
    <n v="-152"/>
    <n v="2717"/>
    <n v="2029"/>
    <n v="6364"/>
    <n v="-10999"/>
    <n v="0"/>
    <n v="-2850"/>
    <n v="-244"/>
    <n v="0"/>
    <n v="-60"/>
    <n v="-6.9844000000000003E-2"/>
    <n v="1.236235"/>
    <n v="0.88870199999999999"/>
    <n v="3.0547200000000001"/>
    <n v="-5.0375419999999993"/>
  </r>
  <r>
    <s v="2028"/>
    <s v="威致"/>
    <x v="13"/>
    <n v="46.3"/>
    <n v="47.2"/>
    <n v="51.9"/>
    <n v="57"/>
    <n v="51.8"/>
    <n v="-111"/>
    <n v="67"/>
    <n v="107"/>
    <n v="31"/>
    <n v="-1957"/>
    <n v="0"/>
    <n v="0"/>
    <n v="0"/>
    <n v="0"/>
    <n v="0"/>
    <n v="-5.1392999999999994E-2"/>
    <n v="3.1623999999999999E-2"/>
    <n v="5.5532999999999999E-2"/>
    <n v="1.7670000000000002E-2"/>
    <n v="-1.0137259999999999"/>
  </r>
  <r>
    <s v="2029"/>
    <s v="盛餘"/>
    <x v="13"/>
    <n v="37.15"/>
    <n v="37"/>
    <n v="35.200000000000003"/>
    <n v="38.700000000000003"/>
    <n v="37.15"/>
    <n v="1312"/>
    <n v="300"/>
    <n v="-217"/>
    <n v="1499"/>
    <n v="-3053"/>
    <n v="0"/>
    <n v="0"/>
    <n v="0"/>
    <n v="0"/>
    <n v="0"/>
    <n v="0.48740799999999995"/>
    <n v="0.111"/>
    <n v="-7.6384000000000007E-2"/>
    <n v="0.58011299999999999"/>
    <n v="-1.1341895"/>
  </r>
  <r>
    <s v="2030"/>
    <s v="彰源"/>
    <x v="13"/>
    <n v="23.65"/>
    <n v="22.8"/>
    <n v="22.25"/>
    <n v="24.45"/>
    <n v="23.3"/>
    <n v="-445"/>
    <n v="376"/>
    <n v="250"/>
    <n v="1899"/>
    <n v="-2668"/>
    <n v="0"/>
    <n v="0"/>
    <n v="0"/>
    <n v="0"/>
    <n v="0"/>
    <n v="-0.1052425"/>
    <n v="8.5728000000000013E-2"/>
    <n v="5.5625000000000001E-2"/>
    <n v="0.46430549999999998"/>
    <n v="-0.62164399999999997"/>
  </r>
  <r>
    <s v="2031"/>
    <s v="新光鋼"/>
    <x v="13"/>
    <n v="64.7"/>
    <n v="64.3"/>
    <n v="63.2"/>
    <n v="69.5"/>
    <n v="65.599999999999994"/>
    <n v="-850"/>
    <n v="761"/>
    <n v="-205"/>
    <n v="2705"/>
    <n v="-5483"/>
    <n v="0"/>
    <n v="0"/>
    <n v="0"/>
    <n v="0"/>
    <n v="0"/>
    <n v="-0.54995000000000005"/>
    <n v="0.48932299999999995"/>
    <n v="-0.12956000000000001"/>
    <n v="1.879975"/>
    <n v="-3.596848"/>
  </r>
  <r>
    <s v="2032"/>
    <s v="新鋼"/>
    <x v="13"/>
    <n v="20.25"/>
    <n v="19.95"/>
    <n v="18.95"/>
    <n v="20.8"/>
    <n v="20.149999999999999"/>
    <n v="97"/>
    <n v="12"/>
    <n v="-276"/>
    <n v="1325"/>
    <n v="-2317"/>
    <n v="0"/>
    <n v="0"/>
    <n v="0"/>
    <n v="0"/>
    <n v="0"/>
    <n v="1.96425E-2"/>
    <n v="2.3939999999999999E-3"/>
    <n v="-5.2302000000000001E-2"/>
    <n v="0.27560000000000001"/>
    <n v="-0.46687549999999994"/>
  </r>
  <r>
    <s v="2033"/>
    <s v="佳大"/>
    <x v="13"/>
    <n v="17.899999999999999"/>
    <n v="17.75"/>
    <n v="17"/>
    <n v="18.7"/>
    <n v="17.8"/>
    <n v="22"/>
    <n v="139"/>
    <n v="-75"/>
    <n v="841"/>
    <n v="-1542"/>
    <n v="0"/>
    <n v="0"/>
    <n v="0"/>
    <n v="0"/>
    <n v="0"/>
    <n v="3.9379999999999997E-3"/>
    <n v="2.46725E-2"/>
    <n v="-1.2749999999999999E-2"/>
    <n v="0.15726699999999999"/>
    <n v="-0.274476"/>
  </r>
  <r>
    <s v="2034"/>
    <s v="允強"/>
    <x v="13"/>
    <n v="30.65"/>
    <n v="30.3"/>
    <n v="29.5"/>
    <n v="30.9"/>
    <n v="30.6"/>
    <n v="-382"/>
    <n v="-469"/>
    <n v="-805"/>
    <n v="507"/>
    <n v="-104"/>
    <n v="0"/>
    <n v="-590"/>
    <n v="0"/>
    <n v="0"/>
    <n v="0"/>
    <n v="-0.11708299999999999"/>
    <n v="-0.14210700000000001"/>
    <n v="-0.23747499999999999"/>
    <n v="0.156663"/>
    <n v="-3.1823999999999998E-2"/>
  </r>
  <r>
    <s v="2035"/>
    <s v="唐榮"/>
    <x v="13"/>
    <n v="37.6"/>
    <n v="37.85"/>
    <n v="37.299999999999997"/>
    <n v="37.450000000000003"/>
    <n v="36.9"/>
    <n v="0"/>
    <n v="0"/>
    <n v="0"/>
    <n v="1"/>
    <n v="1"/>
    <n v="0"/>
    <n v="0"/>
    <n v="0"/>
    <n v="0"/>
    <n v="0"/>
    <n v="0"/>
    <n v="0"/>
    <n v="0"/>
    <n v="3.7450000000000005E-4"/>
    <n v="3.6899999999999997E-4"/>
  </r>
  <r>
    <s v="2038"/>
    <s v="海光"/>
    <x v="13"/>
    <n v="47.2"/>
    <n v="48.15"/>
    <n v="52.9"/>
    <n v="58.1"/>
    <n v="52.3"/>
    <n v="-486"/>
    <n v="88"/>
    <n v="124"/>
    <n v="-299"/>
    <n v="-5161"/>
    <n v="0"/>
    <n v="0"/>
    <n v="0"/>
    <n v="0"/>
    <n v="0"/>
    <n v="-0.22939200000000001"/>
    <n v="4.2372E-2"/>
    <n v="6.5595999999999988E-2"/>
    <n v="-0.17371900000000001"/>
    <n v="-2.6992029999999998"/>
  </r>
  <r>
    <s v="2049"/>
    <s v="上銀"/>
    <x v="12"/>
    <n v="383.5"/>
    <n v="400"/>
    <n v="392"/>
    <n v="392"/>
    <n v="400.5"/>
    <n v="-65"/>
    <n v="1024"/>
    <n v="-51"/>
    <n v="14"/>
    <n v="638"/>
    <n v="0"/>
    <n v="38"/>
    <n v="35"/>
    <n v="0"/>
    <n v="45"/>
    <n v="-0.249275"/>
    <n v="4.0960000000000001"/>
    <n v="-0.19991999999999999"/>
    <n v="5.4879999999999998E-2"/>
    <n v="2.5551900000000001"/>
  </r>
  <r>
    <s v="2059"/>
    <s v="川湖"/>
    <x v="17"/>
    <n v="402.5"/>
    <n v="395.5"/>
    <n v="397.5"/>
    <n v="401"/>
    <n v="405.5"/>
    <n v="-174"/>
    <n v="-115"/>
    <n v="0"/>
    <n v="95"/>
    <n v="4"/>
    <n v="0"/>
    <n v="10"/>
    <n v="2"/>
    <n v="0"/>
    <n v="0"/>
    <n v="-0.70035000000000003"/>
    <n v="-0.45482499999999998"/>
    <n v="0"/>
    <n v="0.38095000000000001"/>
    <n v="1.6219999999999998E-2"/>
  </r>
  <r>
    <s v="2061"/>
    <s v="風青"/>
    <x v="19"/>
    <n v="19.649999999999999"/>
    <n v="19.7"/>
    <n v="18.899999999999999"/>
    <n v="19.149999999999999"/>
    <n v="18.8"/>
    <n v="-14"/>
    <n v="-11"/>
    <n v="-11"/>
    <n v="-1"/>
    <n v="3"/>
    <n v="0"/>
    <n v="0"/>
    <n v="0"/>
    <n v="0"/>
    <n v="0"/>
    <n v="-2.7509999999999995E-3"/>
    <n v="-2.1670000000000001E-3"/>
    <n v="-2.0789999999999997E-3"/>
    <n v="-1.9149999999999999E-4"/>
    <n v="5.6400000000000005E-4"/>
  </r>
  <r>
    <s v="2062"/>
    <s v="橋椿"/>
    <x v="2"/>
    <n v="27.45"/>
    <n v="27.7"/>
    <n v="27.15"/>
    <n v="26.8"/>
    <n v="26.6"/>
    <n v="-2"/>
    <n v="-30"/>
    <n v="-56"/>
    <n v="2"/>
    <n v="-19"/>
    <n v="0"/>
    <n v="0"/>
    <n v="0"/>
    <n v="0"/>
    <n v="0"/>
    <n v="-5.4900000000000001E-4"/>
    <n v="-8.3099999999999997E-3"/>
    <n v="-1.5203999999999999E-2"/>
    <n v="5.3600000000000002E-4"/>
    <n v="-5.0540000000000003E-3"/>
  </r>
  <r>
    <s v="2063"/>
    <s v="世鎧"/>
    <x v="13"/>
    <n v="34.950000000000003"/>
    <n v="34.6"/>
    <n v="34.549999999999997"/>
    <n v="34.85"/>
    <n v="35.049999999999997"/>
    <n v="0"/>
    <n v="0"/>
    <n v="0"/>
    <n v="-5"/>
    <n v="0"/>
    <n v="0"/>
    <n v="0"/>
    <n v="0"/>
    <n v="0"/>
    <n v="0"/>
    <n v="0"/>
    <n v="0"/>
    <n v="0"/>
    <n v="-1.7424999999999999E-3"/>
    <n v="0"/>
  </r>
  <r>
    <s v="2064"/>
    <s v="晉椿"/>
    <x v="13"/>
    <n v="16"/>
    <n v="15.95"/>
    <n v="15.8"/>
    <n v="16.149999999999999"/>
    <n v="16"/>
    <n v="0"/>
    <n v="1"/>
    <n v="-1"/>
    <n v="10"/>
    <n v="1"/>
    <n v="0"/>
    <n v="0"/>
    <n v="0"/>
    <n v="0"/>
    <n v="0"/>
    <n v="0"/>
    <n v="1.595E-4"/>
    <n v="-1.5800000000000002E-4"/>
    <n v="1.6149999999999999E-3"/>
    <n v="1.6000000000000001E-4"/>
  </r>
  <r>
    <s v="2065"/>
    <s v="世豐"/>
    <x v="13"/>
    <n v="49.05"/>
    <n v="48.8"/>
    <n v="47.9"/>
    <n v="48.2"/>
    <n v="48.5"/>
    <n v="7"/>
    <n v="13"/>
    <n v="-6"/>
    <n v="27"/>
    <n v="4"/>
    <n v="0"/>
    <n v="0"/>
    <n v="0"/>
    <n v="0"/>
    <n v="0"/>
    <n v="3.4334999999999995E-3"/>
    <n v="6.3439999999999998E-3"/>
    <n v="-2.8739999999999998E-3"/>
    <n v="1.3014000000000001E-2"/>
    <n v="1.9400000000000001E-3"/>
  </r>
  <r>
    <s v="2066"/>
    <s v="世德"/>
    <x v="6"/>
    <n v="52.6"/>
    <n v="53.2"/>
    <n v="51.8"/>
    <n v="52.5"/>
    <n v="53"/>
    <n v="0"/>
    <n v="-1"/>
    <n v="-1"/>
    <n v="1"/>
    <n v="3"/>
    <n v="0"/>
    <n v="0"/>
    <n v="0"/>
    <n v="0"/>
    <n v="0"/>
    <n v="0"/>
    <n v="-5.3200000000000003E-4"/>
    <n v="-5.1800000000000001E-4"/>
    <n v="5.2499999999999997E-4"/>
    <n v="1.5900000000000001E-3"/>
  </r>
  <r>
    <s v="2067"/>
    <s v="嘉鋼"/>
    <x v="12"/>
    <n v="12.25"/>
    <n v="12.3"/>
    <n v="12"/>
    <n v="12.25"/>
    <n v="12.15"/>
    <n v="-2"/>
    <n v="-10"/>
    <n v="-2"/>
    <n v="-2"/>
    <n v="-4"/>
    <n v="0"/>
    <n v="0"/>
    <n v="0"/>
    <n v="0"/>
    <n v="0"/>
    <n v="-2.4499999999999999E-4"/>
    <n v="-1.23E-3"/>
    <n v="-2.4000000000000001E-4"/>
    <n v="-2.4499999999999999E-4"/>
    <n v="-4.86E-4"/>
  </r>
  <r>
    <s v="2069"/>
    <s v="運錩"/>
    <x v="13"/>
    <n v="28.1"/>
    <n v="27.05"/>
    <n v="25.9"/>
    <n v="28.2"/>
    <n v="26.65"/>
    <n v="-1171"/>
    <n v="-100"/>
    <n v="-191"/>
    <n v="1958"/>
    <n v="-1492"/>
    <n v="0"/>
    <n v="0"/>
    <n v="0"/>
    <n v="0"/>
    <n v="0"/>
    <n v="-0.32905099999999998"/>
    <n v="-2.7050000000000001E-2"/>
    <n v="-4.9468999999999999E-2"/>
    <n v="0.55215599999999998"/>
    <n v="-0.39761799999999997"/>
  </r>
  <r>
    <s v="2070"/>
    <s v="精湛"/>
    <x v="12"/>
    <n v="30.1"/>
    <n v="29.7"/>
    <n v="28.2"/>
    <n v="28.8"/>
    <n v="27.95"/>
    <n v="0"/>
    <n v="9"/>
    <n v="0"/>
    <n v="0"/>
    <n v="-1"/>
    <n v="0"/>
    <n v="0"/>
    <n v="0"/>
    <n v="0"/>
    <n v="0"/>
    <n v="0"/>
    <n v="2.673E-3"/>
    <n v="0"/>
    <n v="0"/>
    <n v="-2.7950000000000002E-4"/>
  </r>
  <r>
    <s v="2101"/>
    <s v="南港"/>
    <x v="25"/>
    <n v="38.299999999999997"/>
    <n v="38.450000000000003"/>
    <n v="38.15"/>
    <n v="38"/>
    <n v="38.299999999999997"/>
    <n v="103"/>
    <n v="148"/>
    <n v="30"/>
    <n v="866"/>
    <n v="313"/>
    <n v="0"/>
    <n v="-61"/>
    <n v="0"/>
    <n v="0"/>
    <n v="0"/>
    <n v="3.9448999999999998E-2"/>
    <n v="5.6906000000000005E-2"/>
    <n v="1.1445E-2"/>
    <n v="0.32907999999999998"/>
    <n v="0.119879"/>
  </r>
  <r>
    <s v="2102"/>
    <s v="泰豐"/>
    <x v="25"/>
    <n v="28.3"/>
    <n v="28.65"/>
    <n v="28.1"/>
    <n v="28.25"/>
    <n v="28.55"/>
    <n v="122"/>
    <n v="461"/>
    <n v="-366"/>
    <n v="349"/>
    <n v="696"/>
    <n v="0"/>
    <n v="0"/>
    <n v="0"/>
    <n v="0"/>
    <n v="0"/>
    <n v="3.4526000000000001E-2"/>
    <n v="0.13207649999999999"/>
    <n v="-0.10284600000000001"/>
    <n v="9.85925E-2"/>
    <n v="0.198708"/>
  </r>
  <r>
    <s v="2103"/>
    <s v="台橡"/>
    <x v="25"/>
    <n v="35.5"/>
    <n v="34.049999999999997"/>
    <n v="33.1"/>
    <n v="34.799999999999997"/>
    <n v="34.9"/>
    <n v="3805"/>
    <n v="-2530"/>
    <n v="810"/>
    <n v="4963"/>
    <n v="-564"/>
    <n v="-341"/>
    <n v="0"/>
    <n v="-95"/>
    <n v="-350"/>
    <n v="350"/>
    <n v="1.3507750000000001"/>
    <n v="-0.86146500000000004"/>
    <n v="0.26811000000000001"/>
    <n v="1.7271239999999999"/>
    <n v="-0.19683599999999998"/>
  </r>
  <r>
    <s v="2104"/>
    <s v="國際中橡"/>
    <x v="25"/>
    <n v="25.55"/>
    <n v="25.4"/>
    <n v="24.55"/>
    <n v="24.95"/>
    <n v="25.8"/>
    <n v="-748"/>
    <n v="-920"/>
    <n v="-701"/>
    <n v="1099"/>
    <n v="255"/>
    <n v="0"/>
    <n v="0"/>
    <n v="0"/>
    <n v="0"/>
    <n v="0"/>
    <n v="-0.19111400000000001"/>
    <n v="-0.23368"/>
    <n v="-0.17209549999999998"/>
    <n v="0.27420050000000001"/>
    <n v="6.5790000000000001E-2"/>
  </r>
  <r>
    <s v="2105"/>
    <s v="正新"/>
    <x v="25"/>
    <n v="45.3"/>
    <n v="44.45"/>
    <n v="44.3"/>
    <n v="44.95"/>
    <n v="46"/>
    <n v="987"/>
    <n v="9531"/>
    <n v="474"/>
    <n v="898"/>
    <n v="1991"/>
    <n v="-500"/>
    <n v="-12287"/>
    <n v="8"/>
    <n v="0"/>
    <n v="0"/>
    <n v="0.44711099999999998"/>
    <n v="4.2365295000000005"/>
    <n v="0.20998199999999997"/>
    <n v="0.40365100000000004"/>
    <n v="0.91586000000000001"/>
  </r>
  <r>
    <s v="2106"/>
    <s v="建大"/>
    <x v="25"/>
    <n v="40.200000000000003"/>
    <n v="40.049999999999997"/>
    <n v="39.1"/>
    <n v="39.200000000000003"/>
    <n v="40.700000000000003"/>
    <n v="-237"/>
    <n v="-334"/>
    <n v="-316"/>
    <n v="96"/>
    <n v="843"/>
    <n v="0"/>
    <n v="50"/>
    <n v="51"/>
    <n v="-198"/>
    <n v="19"/>
    <n v="-9.5274000000000011E-2"/>
    <n v="-0.133767"/>
    <n v="-0.123556"/>
    <n v="3.7632000000000006E-2"/>
    <n v="0.34310100000000004"/>
  </r>
  <r>
    <s v="2107"/>
    <s v="厚生"/>
    <x v="25"/>
    <n v="24.55"/>
    <n v="24.45"/>
    <n v="24.3"/>
    <n v="24.35"/>
    <n v="24.55"/>
    <n v="-86"/>
    <n v="-179"/>
    <n v="-262"/>
    <n v="-159"/>
    <n v="-7"/>
    <n v="0"/>
    <n v="0"/>
    <n v="0"/>
    <n v="0"/>
    <n v="0"/>
    <n v="-2.1113000000000003E-2"/>
    <n v="-4.3765499999999999E-2"/>
    <n v="-6.3666E-2"/>
    <n v="-3.8716500000000001E-2"/>
    <n v="-1.7185E-3"/>
  </r>
  <r>
    <s v="2108"/>
    <s v="南帝"/>
    <x v="25"/>
    <n v="141"/>
    <n v="144"/>
    <n v="144.5"/>
    <n v="148.5"/>
    <n v="150"/>
    <n v="3063"/>
    <n v="-3354"/>
    <n v="-268"/>
    <n v="-290"/>
    <n v="-2341"/>
    <n v="-735"/>
    <n v="3495"/>
    <n v="3401"/>
    <n v="4009"/>
    <n v="4033"/>
    <n v="4.3188300000000002"/>
    <n v="-4.8297600000000003"/>
    <n v="-0.38725999999999999"/>
    <n v="-0.43064999999999998"/>
    <n v="-3.5114999999999998"/>
  </r>
  <r>
    <s v="2109"/>
    <s v="華豐"/>
    <x v="25"/>
    <n v="18.3"/>
    <n v="18.25"/>
    <n v="18"/>
    <n v="18.2"/>
    <n v="18.399999999999999"/>
    <n v="75"/>
    <n v="3"/>
    <n v="-192"/>
    <n v="78"/>
    <n v="142"/>
    <n v="0"/>
    <n v="0"/>
    <n v="0"/>
    <n v="0"/>
    <n v="0"/>
    <n v="1.3724999999999999E-2"/>
    <n v="5.4750000000000003E-4"/>
    <n v="-3.456E-2"/>
    <n v="1.4195999999999999E-2"/>
    <n v="2.6127999999999998E-2"/>
  </r>
  <r>
    <s v="2114"/>
    <s v="鑫永銓"/>
    <x v="25"/>
    <n v="131.5"/>
    <n v="130.5"/>
    <n v="130.5"/>
    <n v="129.5"/>
    <n v="130"/>
    <n v="-4"/>
    <n v="0"/>
    <n v="-6"/>
    <n v="-12"/>
    <n v="5"/>
    <n v="0"/>
    <n v="0"/>
    <n v="0"/>
    <n v="0"/>
    <n v="0"/>
    <n v="-5.2599999999999999E-3"/>
    <n v="0"/>
    <n v="-7.8300000000000002E-3"/>
    <n v="-1.554E-2"/>
    <n v="6.4999999999999997E-3"/>
  </r>
  <r>
    <s v="2115"/>
    <s v="六暉-KY"/>
    <x v="6"/>
    <n v="46.8"/>
    <n v="46.8"/>
    <n v="46.4"/>
    <n v="46.65"/>
    <n v="47.25"/>
    <n v="-6"/>
    <n v="-6"/>
    <n v="-15"/>
    <n v="1"/>
    <n v="9"/>
    <n v="0"/>
    <n v="0"/>
    <n v="0"/>
    <n v="0"/>
    <n v="0"/>
    <n v="-2.8079999999999997E-3"/>
    <n v="-2.8079999999999997E-3"/>
    <n v="-6.96E-3"/>
    <n v="4.6650000000000001E-4"/>
    <n v="4.2525000000000002E-3"/>
  </r>
  <r>
    <s v="2201"/>
    <s v="裕隆"/>
    <x v="26"/>
    <n v="40.200000000000003"/>
    <n v="40.5"/>
    <n v="39.5"/>
    <n v="40"/>
    <n v="41.6"/>
    <n v="41"/>
    <n v="-436"/>
    <n v="-2338"/>
    <n v="876"/>
    <n v="2927"/>
    <n v="0"/>
    <n v="227"/>
    <n v="3"/>
    <n v="-1"/>
    <n v="0"/>
    <n v="1.6482E-2"/>
    <n v="-0.17657999999999999"/>
    <n v="-0.92351000000000005"/>
    <n v="0.35039999999999999"/>
    <n v="1.217632"/>
  </r>
  <r>
    <s v="2204"/>
    <s v="中華"/>
    <x v="26"/>
    <n v="72.8"/>
    <n v="72.3"/>
    <n v="71.900000000000006"/>
    <n v="72"/>
    <n v="72.3"/>
    <n v="-113"/>
    <n v="-798"/>
    <n v="-653"/>
    <n v="-45"/>
    <n v="194"/>
    <n v="119"/>
    <n v="105"/>
    <n v="0"/>
    <n v="0"/>
    <n v="-14"/>
    <n v="-8.226399999999999E-2"/>
    <n v="-0.57695399999999997"/>
    <n v="-0.46950700000000006"/>
    <n v="-3.2399999999999998E-2"/>
    <n v="0.140262"/>
  </r>
  <r>
    <s v="2206"/>
    <s v="三陽工業"/>
    <x v="26"/>
    <n v="29.3"/>
    <n v="29.5"/>
    <n v="29.55"/>
    <n v="29.55"/>
    <n v="29.8"/>
    <n v="63"/>
    <n v="-203"/>
    <n v="-254"/>
    <n v="134"/>
    <n v="224"/>
    <n v="0"/>
    <n v="0"/>
    <n v="0"/>
    <n v="0"/>
    <n v="0"/>
    <n v="1.8459E-2"/>
    <n v="-5.9885000000000001E-2"/>
    <n v="-7.5056999999999999E-2"/>
    <n v="3.9597E-2"/>
    <n v="6.6751999999999992E-2"/>
  </r>
  <r>
    <s v="2207"/>
    <s v="和泰車"/>
    <x v="26"/>
    <n v="581"/>
    <n v="576"/>
    <n v="571"/>
    <n v="574"/>
    <n v="608"/>
    <n v="-127"/>
    <n v="-9"/>
    <n v="-142"/>
    <n v="83"/>
    <n v="516"/>
    <n v="4"/>
    <n v="-44"/>
    <n v="0"/>
    <n v="-7"/>
    <n v="2"/>
    <n v="-0.73787000000000003"/>
    <n v="-5.1839999999999997E-2"/>
    <n v="-0.81081999999999999"/>
    <n v="0.47642000000000001"/>
    <n v="3.1372800000000001"/>
  </r>
  <r>
    <s v="2208"/>
    <s v="台船"/>
    <x v="10"/>
    <n v="27.1"/>
    <n v="28.3"/>
    <n v="31.1"/>
    <n v="31.25"/>
    <n v="28.15"/>
    <n v="404"/>
    <n v="2486"/>
    <n v="4215"/>
    <n v="-396"/>
    <n v="-6229"/>
    <n v="0"/>
    <n v="0"/>
    <n v="0"/>
    <n v="0"/>
    <n v="0"/>
    <n v="0.10948400000000001"/>
    <n v="0.703538"/>
    <n v="1.3108649999999999"/>
    <n v="-0.12375"/>
    <n v="-1.7534634999999998"/>
  </r>
  <r>
    <s v="2211"/>
    <s v="長榮鋼"/>
    <x v="13"/>
    <n v="56.4"/>
    <n v="55.4"/>
    <n v="60.9"/>
    <n v="66.900000000000006"/>
    <n v="69.8"/>
    <n v="-35"/>
    <n v="-268"/>
    <n v="69"/>
    <n v="164"/>
    <n v="-148"/>
    <n v="0"/>
    <n v="0"/>
    <n v="0"/>
    <n v="0"/>
    <n v="0"/>
    <n v="-1.9740000000000001E-2"/>
    <n v="-0.14847199999999999"/>
    <n v="4.2020999999999996E-2"/>
    <n v="0.10971600000000001"/>
    <n v="-0.10330399999999999"/>
  </r>
  <r>
    <s v="2221"/>
    <s v="大甲"/>
    <x v="13"/>
    <n v="25.3"/>
    <n v="25.1"/>
    <n v="25.1"/>
    <n v="25.8"/>
    <n v="25.8"/>
    <n v="0"/>
    <n v="0"/>
    <n v="0"/>
    <n v="-1"/>
    <n v="-2"/>
    <n v="0"/>
    <n v="0"/>
    <n v="0"/>
    <n v="0"/>
    <n v="0"/>
    <n v="0"/>
    <n v="0"/>
    <n v="0"/>
    <n v="-2.5799999999999998E-4"/>
    <n v="-5.1599999999999997E-4"/>
  </r>
  <r>
    <s v="2227"/>
    <s v="裕日車"/>
    <x v="26"/>
    <n v="271.5"/>
    <n v="266"/>
    <n v="266"/>
    <n v="267"/>
    <n v="273"/>
    <n v="-12"/>
    <n v="-67"/>
    <n v="-37"/>
    <n v="-5"/>
    <n v="43"/>
    <n v="-9"/>
    <n v="-1"/>
    <n v="0"/>
    <n v="0"/>
    <n v="0"/>
    <n v="-3.2579999999999998E-2"/>
    <n v="-0.17821999999999999"/>
    <n v="-9.8419999999999994E-2"/>
    <n v="-1.3350000000000001E-2"/>
    <n v="0.11738999999999999"/>
  </r>
  <r>
    <s v="2228"/>
    <s v="劍麟"/>
    <x v="6"/>
    <n v="70"/>
    <n v="69.7"/>
    <n v="69.7"/>
    <n v="70"/>
    <n v="73.3"/>
    <n v="18"/>
    <n v="21"/>
    <n v="4"/>
    <n v="27"/>
    <n v="169"/>
    <n v="0"/>
    <n v="-40"/>
    <n v="0"/>
    <n v="0"/>
    <n v="0"/>
    <n v="1.26E-2"/>
    <n v="1.4637000000000001E-2"/>
    <n v="2.7880000000000001E-3"/>
    <n v="1.89E-2"/>
    <n v="0.12387699999999999"/>
  </r>
  <r>
    <s v="2230"/>
    <s v="泰茂"/>
    <x v="6"/>
    <n v="15.95"/>
    <n v="15.75"/>
    <n v="15.4"/>
    <n v="15.3"/>
    <n v="15.6"/>
    <n v="43"/>
    <n v="-1"/>
    <n v="-7"/>
    <n v="-6"/>
    <n v="3"/>
    <n v="0"/>
    <n v="0"/>
    <n v="0"/>
    <n v="0"/>
    <n v="0"/>
    <n v="6.8585E-3"/>
    <n v="-1.5750000000000001E-4"/>
    <n v="-1.078E-3"/>
    <n v="-9.1800000000000009E-4"/>
    <n v="4.6799999999999999E-4"/>
  </r>
  <r>
    <s v="2231"/>
    <s v="為升"/>
    <x v="6"/>
    <n v="190"/>
    <n v="193"/>
    <n v="184.5"/>
    <n v="198"/>
    <n v="217.5"/>
    <n v="17"/>
    <n v="29"/>
    <n v="-397"/>
    <n v="419"/>
    <n v="-381"/>
    <n v="31"/>
    <n v="41"/>
    <n v="0"/>
    <n v="178"/>
    <n v="458"/>
    <n v="3.2300000000000002E-2"/>
    <n v="5.5969999999999999E-2"/>
    <n v="-0.73246500000000003"/>
    <n v="0.82962000000000002"/>
    <n v="-0.82867500000000005"/>
  </r>
  <r>
    <s v="2233"/>
    <s v="宇隆"/>
    <x v="6"/>
    <n v="126.5"/>
    <n v="125"/>
    <n v="125"/>
    <n v="129"/>
    <n v="137"/>
    <n v="-55"/>
    <n v="39"/>
    <n v="427"/>
    <n v="105"/>
    <n v="-438"/>
    <n v="136"/>
    <n v="0"/>
    <n v="50"/>
    <n v="446"/>
    <n v="423"/>
    <n v="-6.9574999999999998E-2"/>
    <n v="4.8750000000000002E-2"/>
    <n v="0.53374999999999995"/>
    <n v="0.13544999999999999"/>
    <n v="-0.60006000000000004"/>
  </r>
  <r>
    <s v="2235"/>
    <s v="謚源"/>
    <x v="6"/>
    <n v="42.25"/>
    <n v="42.15"/>
    <n v="41.7"/>
    <n v="42.2"/>
    <n v="42.2"/>
    <n v="1"/>
    <n v="0"/>
    <n v="-1"/>
    <n v="1"/>
    <n v="-1"/>
    <n v="0"/>
    <n v="0"/>
    <n v="0"/>
    <n v="0"/>
    <n v="0"/>
    <n v="4.2250000000000002E-4"/>
    <n v="0"/>
    <n v="-4.1700000000000005E-4"/>
    <n v="4.2200000000000001E-4"/>
    <n v="-4.2200000000000001E-4"/>
  </r>
  <r>
    <s v="2236"/>
    <s v="百達-KY"/>
    <x v="6"/>
    <n v="27.05"/>
    <n v="27.7"/>
    <n v="27.5"/>
    <n v="27.6"/>
    <n v="26.75"/>
    <n v="-1"/>
    <n v="-5"/>
    <n v="5"/>
    <n v="11"/>
    <n v="-10"/>
    <n v="0"/>
    <n v="0"/>
    <n v="0"/>
    <n v="0"/>
    <n v="0"/>
    <n v="-2.7050000000000002E-4"/>
    <n v="-1.3849999999999999E-3"/>
    <n v="1.3749999999999999E-3"/>
    <n v="3.0360000000000001E-3"/>
    <n v="-2.6749999999999999E-3"/>
  </r>
  <r>
    <s v="2239"/>
    <s v="英利-KY"/>
    <x v="6"/>
    <n v="93.8"/>
    <n v="90"/>
    <n v="87.4"/>
    <n v="85.8"/>
    <n v="87.4"/>
    <n v="-32"/>
    <n v="-207"/>
    <n v="-54"/>
    <n v="30"/>
    <n v="136"/>
    <n v="0"/>
    <n v="0"/>
    <n v="0"/>
    <n v="0"/>
    <n v="-130"/>
    <n v="-3.0015999999999998E-2"/>
    <n v="-0.18629999999999999"/>
    <n v="-4.7196000000000002E-2"/>
    <n v="2.5739999999999999E-2"/>
    <n v="0.11886400000000001"/>
  </r>
  <r>
    <s v="2241"/>
    <s v="艾姆勒"/>
    <x v="6"/>
    <n v="55.1"/>
    <n v="54.9"/>
    <n v="54.7"/>
    <n v="54.2"/>
    <n v="54.9"/>
    <n v="10"/>
    <n v="0"/>
    <n v="6"/>
    <n v="-3"/>
    <n v="28"/>
    <n v="0"/>
    <n v="0"/>
    <n v="0"/>
    <n v="0"/>
    <n v="0"/>
    <n v="5.5100000000000001E-3"/>
    <n v="0"/>
    <n v="3.2820000000000006E-3"/>
    <n v="-1.6260000000000003E-3"/>
    <n v="1.5372E-2"/>
  </r>
  <r>
    <s v="2243"/>
    <s v="宏旭-KY"/>
    <x v="6"/>
    <n v="11.6"/>
    <n v="11.4"/>
    <n v="11.5"/>
    <n v="11.95"/>
    <n v="11.8"/>
    <n v="-2"/>
    <n v="5"/>
    <n v="6"/>
    <n v="-51"/>
    <n v="30"/>
    <n v="0"/>
    <n v="0"/>
    <n v="0"/>
    <n v="0"/>
    <n v="0"/>
    <n v="-2.32E-4"/>
    <n v="5.6999999999999998E-4"/>
    <n v="6.8999999999999997E-4"/>
    <n v="-6.0944999999999992E-3"/>
    <n v="3.5400000000000002E-3"/>
  </r>
  <r>
    <s v="2247"/>
    <s v="汎德永業"/>
    <x v="26"/>
    <n v="225"/>
    <n v="227"/>
    <n v="225.5"/>
    <n v="225"/>
    <n v="226.5"/>
    <n v="6"/>
    <n v="29"/>
    <n v="-2"/>
    <n v="6"/>
    <n v="19"/>
    <n v="0"/>
    <n v="0"/>
    <n v="0"/>
    <n v="0"/>
    <n v="0"/>
    <n v="1.35E-2"/>
    <n v="6.583E-2"/>
    <n v="-4.5100000000000001E-3"/>
    <n v="1.35E-2"/>
    <n v="4.3034999999999997E-2"/>
  </r>
  <r>
    <s v="2301"/>
    <s v="光寶科"/>
    <x v="27"/>
    <n v="66.3"/>
    <n v="64.900000000000006"/>
    <n v="64.5"/>
    <n v="63.6"/>
    <n v="64.099999999999994"/>
    <n v="-619"/>
    <n v="793"/>
    <n v="570"/>
    <n v="1292"/>
    <n v="3474"/>
    <n v="907"/>
    <n v="-4043"/>
    <n v="-4025"/>
    <n v="-4835"/>
    <n v="-5157"/>
    <n v="-0.41039699999999996"/>
    <n v="0.51465700000000003"/>
    <n v="0.36764999999999998"/>
    <n v="0.821712"/>
    <n v="2.2268339999999998"/>
  </r>
  <r>
    <s v="2302"/>
    <s v="麗正"/>
    <x v="28"/>
    <n v="17.75"/>
    <n v="17.649999999999999"/>
    <n v="17.100000000000001"/>
    <n v="17.05"/>
    <n v="17.399999999999999"/>
    <n v="161"/>
    <n v="-41"/>
    <n v="-159"/>
    <n v="-38"/>
    <n v="121"/>
    <n v="0"/>
    <n v="0"/>
    <n v="0"/>
    <n v="0"/>
    <n v="0"/>
    <n v="2.8577499999999999E-2"/>
    <n v="-7.2364999999999999E-3"/>
    <n v="-2.7189000000000001E-2"/>
    <n v="-6.4789999999999995E-3"/>
    <n v="2.1053999999999996E-2"/>
  </r>
  <r>
    <s v="2303"/>
    <s v="聯電"/>
    <x v="29"/>
    <n v="53.3"/>
    <n v="52.2"/>
    <n v="51.2"/>
    <n v="51"/>
    <n v="53"/>
    <n v="10360"/>
    <n v="-14086"/>
    <n v="-15942"/>
    <n v="-7792"/>
    <n v="40509"/>
    <n v="1380"/>
    <n v="-1167"/>
    <n v="-4757"/>
    <n v="848"/>
    <n v="229"/>
    <n v="5.5218800000000003"/>
    <n v="-7.3528920000000006"/>
    <n v="-8.1623040000000007"/>
    <n v="-3.9739200000000001"/>
    <n v="21.46977"/>
  </r>
  <r>
    <s v="2305"/>
    <s v="全友"/>
    <x v="30"/>
    <n v="8.6999999999999993"/>
    <n v="8.69"/>
    <n v="8.27"/>
    <n v="8.4"/>
    <n v="8.48"/>
    <n v="69"/>
    <n v="-115"/>
    <n v="-366"/>
    <n v="137"/>
    <n v="142"/>
    <n v="0"/>
    <n v="0"/>
    <n v="0"/>
    <n v="0"/>
    <n v="0"/>
    <n v="6.0029999999999997E-3"/>
    <n v="-9.9934999999999989E-3"/>
    <n v="-3.0268199999999999E-2"/>
    <n v="1.1507999999999999E-2"/>
    <n v="1.2041600000000001E-2"/>
  </r>
  <r>
    <s v="2308"/>
    <s v="台達電"/>
    <x v="27"/>
    <n v="299.5"/>
    <n v="299.5"/>
    <n v="294"/>
    <n v="296"/>
    <n v="296"/>
    <n v="494"/>
    <n v="2368"/>
    <n v="-7"/>
    <n v="2217"/>
    <n v="-1373"/>
    <n v="140"/>
    <n v="-390"/>
    <n v="27"/>
    <n v="298"/>
    <n v="68"/>
    <n v="1.47953"/>
    <n v="7.0921599999999998"/>
    <n v="-2.0580000000000001E-2"/>
    <n v="6.5623199999999997"/>
    <n v="-4.0640799999999997"/>
  </r>
  <r>
    <s v="2312"/>
    <s v="金寶"/>
    <x v="27"/>
    <n v="13.4"/>
    <n v="13.3"/>
    <n v="13"/>
    <n v="12.75"/>
    <n v="12.9"/>
    <n v="1295"/>
    <n v="-2445"/>
    <n v="-4867"/>
    <n v="-1175"/>
    <n v="-1001"/>
    <n v="0"/>
    <n v="0"/>
    <n v="0"/>
    <n v="0"/>
    <n v="0"/>
    <n v="0.17352999999999999"/>
    <n v="-0.325185"/>
    <n v="-0.63270999999999999"/>
    <n v="-0.14981249999999999"/>
    <n v="-0.12912899999999999"/>
  </r>
  <r>
    <s v="2313"/>
    <s v="華通"/>
    <x v="31"/>
    <n v="41"/>
    <n v="40.549999999999997"/>
    <n v="39.4"/>
    <n v="40.200000000000003"/>
    <n v="43.4"/>
    <n v="-8152"/>
    <n v="-4063"/>
    <n v="-2038"/>
    <n v="1934"/>
    <n v="9385"/>
    <n v="1040"/>
    <n v="41"/>
    <n v="2"/>
    <n v="19"/>
    <n v="-3"/>
    <n v="-3.34232"/>
    <n v="-1.6475465"/>
    <n v="-0.80297200000000002"/>
    <n v="0.77746800000000005"/>
    <n v="4.0730899999999997"/>
  </r>
  <r>
    <s v="2314"/>
    <s v="台揚"/>
    <x v="32"/>
    <n v="53.5"/>
    <n v="52.2"/>
    <n v="50.3"/>
    <n v="52"/>
    <n v="51.5"/>
    <n v="494"/>
    <n v="2012"/>
    <n v="1483"/>
    <n v="1846"/>
    <n v="-529"/>
    <n v="-482"/>
    <n v="-143"/>
    <n v="-899"/>
    <n v="0"/>
    <n v="-189"/>
    <n v="0.26429000000000002"/>
    <n v="1.0502640000000001"/>
    <n v="0.74594899999999997"/>
    <n v="0.95992"/>
    <n v="-0.27243499999999998"/>
  </r>
  <r>
    <s v="2316"/>
    <s v="楠梓電"/>
    <x v="31"/>
    <n v="29.95"/>
    <n v="29.3"/>
    <n v="28.85"/>
    <n v="28.75"/>
    <n v="30.1"/>
    <n v="-3"/>
    <n v="-172"/>
    <n v="-129"/>
    <n v="3"/>
    <n v="459"/>
    <n v="0"/>
    <n v="0"/>
    <n v="0"/>
    <n v="0"/>
    <n v="0"/>
    <n v="-8.9849999999999999E-4"/>
    <n v="-5.0396000000000003E-2"/>
    <n v="-3.72165E-2"/>
    <n v="8.6249999999999999E-4"/>
    <n v="0.138159"/>
  </r>
  <r>
    <s v="2317"/>
    <s v="鴻海"/>
    <x v="27"/>
    <n v="113"/>
    <n v="111.5"/>
    <n v="108.5"/>
    <n v="108.5"/>
    <n v="111.5"/>
    <n v="-3797"/>
    <n v="-4018"/>
    <n v="-11246"/>
    <n v="2426"/>
    <n v="6913"/>
    <n v="-338"/>
    <n v="-2520"/>
    <n v="-640"/>
    <n v="-513"/>
    <n v="64"/>
    <n v="-4.29061"/>
    <n v="-4.4800700000000004"/>
    <n v="-12.20191"/>
    <n v="2.6322100000000002"/>
    <n v="7.7079950000000004"/>
  </r>
  <r>
    <s v="2321"/>
    <s v="東訊"/>
    <x v="32"/>
    <n v="7.5"/>
    <n v="7.23"/>
    <n v="7.08"/>
    <n v="7.06"/>
    <n v="7.0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5"/>
    <n v="9.9499999999999993"/>
    <n v="9.75"/>
    <n v="9.7799999999999994"/>
    <n v="9.9600000000000009"/>
    <n v="1148"/>
    <n v="-3463"/>
    <n v="-4202"/>
    <n v="-2055"/>
    <n v="1074"/>
    <n v="0"/>
    <n v="-5"/>
    <n v="0"/>
    <n v="0"/>
    <n v="-53"/>
    <n v="0.116522"/>
    <n v="-0.3445685"/>
    <n v="-0.40969499999999998"/>
    <n v="-0.20097899999999999"/>
    <n v="0.10697040000000001"/>
  </r>
  <r>
    <s v="2324"/>
    <s v="仁寶"/>
    <x v="33"/>
    <n v="23.05"/>
    <n v="23.05"/>
    <n v="22.6"/>
    <n v="22.3"/>
    <n v="22.1"/>
    <n v="3536"/>
    <n v="4486"/>
    <n v="1223"/>
    <n v="-13361"/>
    <n v="-4973"/>
    <n v="-1637"/>
    <n v="-3321"/>
    <n v="-3197"/>
    <n v="-1499"/>
    <n v="-2537"/>
    <n v="0.81504799999999999"/>
    <n v="1.0340230000000001"/>
    <n v="0.27639800000000003"/>
    <n v="-2.9795029999999998"/>
    <n v="-1.0990329999999999"/>
  </r>
  <r>
    <s v="2327"/>
    <s v="國巨"/>
    <x v="34"/>
    <n v="545"/>
    <n v="540"/>
    <n v="527"/>
    <n v="525"/>
    <n v="534"/>
    <n v="-903"/>
    <n v="-203"/>
    <n v="955"/>
    <n v="355"/>
    <n v="551"/>
    <n v="1919"/>
    <n v="-9"/>
    <n v="24"/>
    <n v="72"/>
    <n v="1"/>
    <n v="-4.9213500000000003"/>
    <n v="-1.0962000000000001"/>
    <n v="5.0328499999999998"/>
    <n v="1.86375"/>
    <n v="2.9423400000000002"/>
  </r>
  <r>
    <s v="2328"/>
    <s v="廣宇"/>
    <x v="16"/>
    <n v="40.450000000000003"/>
    <n v="42.4"/>
    <n v="40.6"/>
    <n v="39.75"/>
    <n v="41.5"/>
    <n v="-6091"/>
    <n v="-421"/>
    <n v="-3684"/>
    <n v="-1305"/>
    <n v="245"/>
    <n v="0"/>
    <n v="0"/>
    <n v="0"/>
    <n v="0"/>
    <n v="0"/>
    <n v="-2.4638095"/>
    <n v="-0.17850399999999997"/>
    <n v="-1.4957039999999999"/>
    <n v="-0.51873749999999996"/>
    <n v="0.101675"/>
  </r>
  <r>
    <s v="2329"/>
    <s v="華泰"/>
    <x v="35"/>
    <n v="20.7"/>
    <n v="21.15"/>
    <n v="21.1"/>
    <n v="20.85"/>
    <n v="21.2"/>
    <n v="6671"/>
    <n v="-4349"/>
    <n v="973"/>
    <n v="198"/>
    <n v="4969"/>
    <n v="0"/>
    <n v="0"/>
    <n v="0"/>
    <n v="0"/>
    <n v="0"/>
    <n v="1.3808969999999998"/>
    <n v="-0.91981349999999995"/>
    <n v="0.20530300000000004"/>
    <n v="4.1283E-2"/>
    <n v="1.053428"/>
  </r>
  <r>
    <s v="2330"/>
    <s v="台積電"/>
    <x v="29"/>
    <n v="606"/>
    <n v="603"/>
    <n v="583"/>
    <n v="578"/>
    <n v="595"/>
    <n v="2280"/>
    <n v="4059"/>
    <n v="-27905"/>
    <n v="-9754"/>
    <n v="11538"/>
    <n v="221"/>
    <n v="-3460"/>
    <n v="197"/>
    <n v="-189"/>
    <n v="-53"/>
    <n v="13.816800000000001"/>
    <n v="24.475770000000001"/>
    <n v="-162.68615"/>
    <n v="-56.378120000000003"/>
    <n v="68.6511"/>
  </r>
  <r>
    <s v="2331"/>
    <s v="精英"/>
    <x v="36"/>
    <n v="22.6"/>
    <n v="22.5"/>
    <n v="21.85"/>
    <n v="21.7"/>
    <n v="23"/>
    <n v="517"/>
    <n v="-329"/>
    <n v="-930"/>
    <n v="-180"/>
    <n v="788"/>
    <n v="0"/>
    <n v="0"/>
    <n v="0"/>
    <n v="0"/>
    <n v="0"/>
    <n v="0.116842"/>
    <n v="-7.4024999999999994E-2"/>
    <n v="-0.203205"/>
    <n v="-3.9059999999999997E-2"/>
    <n v="0.18124000000000001"/>
  </r>
  <r>
    <s v="2332"/>
    <s v="友訊"/>
    <x v="37"/>
    <n v="19.149999999999999"/>
    <n v="18.8"/>
    <n v="18.399999999999999"/>
    <n v="18.100000000000001"/>
    <n v="18.95"/>
    <n v="761"/>
    <n v="-135"/>
    <n v="-1487"/>
    <n v="-973"/>
    <n v="1323"/>
    <n v="0"/>
    <n v="0"/>
    <n v="0"/>
    <n v="0"/>
    <n v="0"/>
    <n v="0.14573149999999999"/>
    <n v="-2.538E-2"/>
    <n v="-0.27360800000000002"/>
    <n v="-0.17611300000000002"/>
    <n v="0.2507085"/>
  </r>
  <r>
    <s v="2337"/>
    <s v="旺宏"/>
    <x v="38"/>
    <n v="44.7"/>
    <n v="45.1"/>
    <n v="43.55"/>
    <n v="42.3"/>
    <n v="42.85"/>
    <n v="6156"/>
    <n v="2717"/>
    <n v="-3966"/>
    <n v="-2826"/>
    <n v="3461"/>
    <n v="626"/>
    <n v="1040"/>
    <n v="-276"/>
    <n v="293"/>
    <n v="-80"/>
    <n v="2.7517320000000001"/>
    <n v="1.2253669999999999"/>
    <n v="-1.727193"/>
    <n v="-1.195398"/>
    <n v="1.4830385000000001"/>
  </r>
  <r>
    <s v="2338"/>
    <s v="光罩"/>
    <x v="39"/>
    <n v="89.6"/>
    <n v="87.5"/>
    <n v="82.4"/>
    <n v="82.1"/>
    <n v="84.3"/>
    <n v="861"/>
    <n v="-1167"/>
    <n v="753"/>
    <n v="697"/>
    <n v="302"/>
    <n v="0"/>
    <n v="0"/>
    <n v="-476"/>
    <n v="0"/>
    <n v="-7"/>
    <n v="0.77145599999999992"/>
    <n v="-1.0211250000000001"/>
    <n v="0.62047200000000002"/>
    <n v="0.572237"/>
    <n v="0.25458599999999998"/>
  </r>
  <r>
    <s v="2340"/>
    <s v="光磊"/>
    <x v="28"/>
    <n v="25.75"/>
    <n v="25.55"/>
    <n v="25.8"/>
    <n v="25.75"/>
    <n v="26.45"/>
    <n v="509"/>
    <n v="-2874"/>
    <n v="-1643"/>
    <n v="-3489"/>
    <n v="-28"/>
    <n v="0"/>
    <n v="0"/>
    <n v="0"/>
    <n v="0"/>
    <n v="0"/>
    <n v="0.1310675"/>
    <n v="-0.73430699999999993"/>
    <n v="-0.42389399999999999"/>
    <n v="-0.89841749999999998"/>
    <n v="-7.4060000000000003E-3"/>
  </r>
  <r>
    <s v="2342"/>
    <s v="茂矽"/>
    <x v="40"/>
    <n v="34.200000000000003"/>
    <n v="35.25"/>
    <n v="33.450000000000003"/>
    <n v="32.799999999999997"/>
    <n v="36.049999999999997"/>
    <n v="232"/>
    <n v="-633"/>
    <n v="-646"/>
    <n v="-88"/>
    <n v="842"/>
    <n v="0"/>
    <n v="0"/>
    <n v="0"/>
    <n v="0"/>
    <n v="0"/>
    <n v="7.9344000000000012E-2"/>
    <n v="-0.22313250000000001"/>
    <n v="-0.216087"/>
    <n v="-2.8863999999999997E-2"/>
    <n v="0.30354100000000001"/>
  </r>
  <r>
    <s v="2344"/>
    <s v="華邦電"/>
    <x v="38"/>
    <n v="34.450000000000003"/>
    <n v="34.549999999999997"/>
    <n v="33.1"/>
    <n v="32.5"/>
    <n v="33.5"/>
    <n v="1682"/>
    <n v="5120"/>
    <n v="-32038"/>
    <n v="-4499"/>
    <n v="-6934"/>
    <n v="-1900"/>
    <n v="3438"/>
    <n v="-41"/>
    <n v="-6249"/>
    <n v="-5540"/>
    <n v="0.57944899999999999"/>
    <n v="1.7689600000000001"/>
    <n v="-10.604578"/>
    <n v="-1.462175"/>
    <n v="-2.3228900000000001"/>
  </r>
  <r>
    <s v="2345"/>
    <s v="智邦"/>
    <x v="37"/>
    <n v="293"/>
    <n v="295"/>
    <n v="298"/>
    <n v="300"/>
    <n v="315.5"/>
    <n v="-127"/>
    <n v="-852"/>
    <n v="-99"/>
    <n v="82"/>
    <n v="608"/>
    <n v="0"/>
    <n v="325"/>
    <n v="264"/>
    <n v="69"/>
    <n v="31"/>
    <n v="-0.37211"/>
    <n v="-2.5133999999999999"/>
    <n v="-0.29502"/>
    <n v="0.246"/>
    <n v="1.9182399999999999"/>
  </r>
  <r>
    <s v="2347"/>
    <s v="聯強"/>
    <x v="41"/>
    <n v="53"/>
    <n v="51.5"/>
    <n v="49.85"/>
    <n v="49.8"/>
    <n v="50.4"/>
    <n v="-756"/>
    <n v="6656"/>
    <n v="6899"/>
    <n v="8179"/>
    <n v="8427"/>
    <n v="223"/>
    <n v="-12746"/>
    <n v="-12761"/>
    <n v="-12785"/>
    <n v="-13142"/>
    <n v="-0.40067999999999998"/>
    <n v="3.4278400000000002"/>
    <n v="3.4391515000000004"/>
    <n v="4.0731419999999998"/>
    <n v="4.2472079999999997"/>
  </r>
  <r>
    <s v="2348"/>
    <s v="海悅"/>
    <x v="2"/>
    <n v="97.4"/>
    <n v="97.2"/>
    <n v="97.2"/>
    <n v="98.2"/>
    <n v="97.9"/>
    <n v="67"/>
    <n v="-23"/>
    <n v="32"/>
    <n v="107"/>
    <n v="-50"/>
    <n v="0"/>
    <n v="0"/>
    <n v="0"/>
    <n v="0"/>
    <n v="0"/>
    <n v="6.5257999999999997E-2"/>
    <n v="-2.2355999999999997E-2"/>
    <n v="3.1104E-2"/>
    <n v="0.105074"/>
    <n v="-4.895E-2"/>
  </r>
  <r>
    <s v="2349"/>
    <s v="錸德"/>
    <x v="22"/>
    <n v="9.77"/>
    <n v="9.64"/>
    <n v="9.31"/>
    <n v="9.32"/>
    <n v="9.43"/>
    <n v="71"/>
    <n v="-601"/>
    <n v="-1143"/>
    <n v="-220"/>
    <n v="125"/>
    <n v="0"/>
    <n v="22"/>
    <n v="0"/>
    <n v="0"/>
    <n v="0"/>
    <n v="6.9366999999999996E-3"/>
    <n v="-5.7936400000000006E-2"/>
    <n v="-0.1064133"/>
    <n v="-2.0504000000000001E-2"/>
    <n v="1.1787499999999999E-2"/>
  </r>
  <r>
    <s v="2351"/>
    <s v="順德"/>
    <x v="39"/>
    <n v="110"/>
    <n v="111"/>
    <n v="110.5"/>
    <n v="119"/>
    <n v="127"/>
    <n v="-622"/>
    <n v="150"/>
    <n v="-789"/>
    <n v="450"/>
    <n v="-821"/>
    <n v="1117"/>
    <n v="392"/>
    <n v="1214"/>
    <n v="400"/>
    <n v="949"/>
    <n v="-0.68420000000000003"/>
    <n v="0.16650000000000001"/>
    <n v="-0.87184499999999998"/>
    <n v="0.53549999999999998"/>
    <n v="-1.04267"/>
  </r>
  <r>
    <s v="2352"/>
    <s v="佳世達"/>
    <x v="27"/>
    <n v="30.1"/>
    <n v="30.1"/>
    <n v="29.75"/>
    <n v="29.9"/>
    <n v="30.25"/>
    <n v="2321"/>
    <n v="1426"/>
    <n v="-971"/>
    <n v="-1109"/>
    <n v="413"/>
    <n v="-29"/>
    <n v="7"/>
    <n v="-12"/>
    <n v="-13"/>
    <n v="0"/>
    <n v="0.69862100000000005"/>
    <n v="0.429226"/>
    <n v="-0.28887249999999998"/>
    <n v="-0.33159099999999997"/>
    <n v="0.1249325"/>
  </r>
  <r>
    <s v="2353"/>
    <s v="宏碁"/>
    <x v="33"/>
    <n v="31.6"/>
    <n v="32.049999999999997"/>
    <n v="31.55"/>
    <n v="30.8"/>
    <n v="30.8"/>
    <n v="-1290"/>
    <n v="6777"/>
    <n v="-148"/>
    <n v="-29444"/>
    <n v="-6950"/>
    <n v="0"/>
    <n v="-121"/>
    <n v="14"/>
    <n v="-1"/>
    <n v="0"/>
    <n v="-0.40764"/>
    <n v="2.1720284999999997"/>
    <n v="-4.6694000000000006E-2"/>
    <n v="-9.0687519999999999"/>
    <n v="-2.1406000000000001"/>
  </r>
  <r>
    <s v="2354"/>
    <s v="鴻準"/>
    <x v="42"/>
    <n v="65"/>
    <n v="65.7"/>
    <n v="64.2"/>
    <n v="63.9"/>
    <n v="65.099999999999994"/>
    <n v="698"/>
    <n v="1574"/>
    <n v="-1593"/>
    <n v="15"/>
    <n v="1478"/>
    <n v="0"/>
    <n v="7"/>
    <n v="2"/>
    <n v="219"/>
    <n v="0"/>
    <n v="0.45369999999999999"/>
    <n v="1.0341180000000001"/>
    <n v="-1.0227060000000001"/>
    <n v="9.5849999999999998E-3"/>
    <n v="0.96217799999999987"/>
  </r>
  <r>
    <s v="2355"/>
    <s v="敬鵬"/>
    <x v="31"/>
    <n v="30.5"/>
    <n v="31.1"/>
    <n v="30.4"/>
    <n v="31.1"/>
    <n v="34.200000000000003"/>
    <n v="76"/>
    <n v="15"/>
    <n v="-242"/>
    <n v="252"/>
    <n v="-574"/>
    <n v="212"/>
    <n v="0"/>
    <n v="200"/>
    <n v="72"/>
    <n v="0"/>
    <n v="2.3179999999999999E-2"/>
    <n v="4.6649999999999999E-3"/>
    <n v="-7.3567999999999995E-2"/>
    <n v="7.8372000000000011E-2"/>
    <n v="-0.19630800000000004"/>
  </r>
  <r>
    <s v="2356"/>
    <s v="英業達"/>
    <x v="33"/>
    <n v="26.1"/>
    <n v="26.15"/>
    <n v="25.5"/>
    <n v="25.35"/>
    <n v="25.7"/>
    <n v="2913"/>
    <n v="1937"/>
    <n v="-2092"/>
    <n v="2068"/>
    <n v="4898"/>
    <n v="174"/>
    <n v="-7574"/>
    <n v="-7553"/>
    <n v="-7569"/>
    <n v="-8235"/>
    <n v="0.760293"/>
    <n v="0.50652549999999996"/>
    <n v="-0.53346000000000005"/>
    <n v="0.52423799999999998"/>
    <n v="1.258786"/>
  </r>
  <r>
    <s v="2357"/>
    <s v="華碩"/>
    <x v="33"/>
    <n v="388"/>
    <n v="385"/>
    <n v="383"/>
    <n v="375"/>
    <n v="374"/>
    <n v="-553"/>
    <n v="23"/>
    <n v="1194"/>
    <n v="-1997"/>
    <n v="-202"/>
    <n v="0"/>
    <n v="-1111"/>
    <n v="-783"/>
    <n v="-878"/>
    <n v="-878"/>
    <n v="-2.1456400000000002"/>
    <n v="8.8550000000000004E-2"/>
    <n v="4.5730199999999996"/>
    <n v="-7.4887499999999996"/>
    <n v="-0.75548000000000004"/>
  </r>
  <r>
    <s v="2358"/>
    <s v="廷鑫"/>
    <x v="43"/>
    <n v="14.6"/>
    <n v="14.75"/>
    <n v="14.15"/>
    <n v="14.05"/>
    <n v="14.1"/>
    <n v="183"/>
    <n v="-418"/>
    <n v="-110"/>
    <n v="36"/>
    <n v="136"/>
    <n v="0"/>
    <n v="0"/>
    <n v="0"/>
    <n v="0"/>
    <n v="0"/>
    <n v="2.6717999999999999E-2"/>
    <n v="-6.1655000000000001E-2"/>
    <n v="-1.5565000000000001E-2"/>
    <n v="5.058E-3"/>
    <n v="1.9175999999999999E-2"/>
  </r>
  <r>
    <s v="2359"/>
    <s v="所羅門"/>
    <x v="44"/>
    <n v="17.399999999999999"/>
    <n v="17.350000000000001"/>
    <n v="17.05"/>
    <n v="17.100000000000001"/>
    <n v="17.399999999999999"/>
    <n v="22"/>
    <n v="47"/>
    <n v="-97"/>
    <n v="-20"/>
    <n v="32"/>
    <n v="0"/>
    <n v="0"/>
    <n v="0"/>
    <n v="0"/>
    <n v="0"/>
    <n v="3.8279999999999994E-3"/>
    <n v="8.1545000000000003E-3"/>
    <n v="-1.6538500000000001E-2"/>
    <n v="-3.4199999999999999E-3"/>
    <n v="5.5679999999999992E-3"/>
  </r>
  <r>
    <s v="2360"/>
    <s v="致茂"/>
    <x v="45"/>
    <n v="198"/>
    <n v="194.5"/>
    <n v="195"/>
    <n v="193"/>
    <n v="191"/>
    <n v="89"/>
    <n v="-44"/>
    <n v="34"/>
    <n v="-138"/>
    <n v="-74"/>
    <n v="0"/>
    <n v="1"/>
    <n v="0"/>
    <n v="-2"/>
    <n v="-3"/>
    <n v="0.17621999999999999"/>
    <n v="-8.5580000000000003E-2"/>
    <n v="6.6299999999999998E-2"/>
    <n v="-0.26634000000000002"/>
    <n v="-0.14133999999999999"/>
  </r>
  <r>
    <s v="2362"/>
    <s v="藍天"/>
    <x v="33"/>
    <n v="30.15"/>
    <n v="30.25"/>
    <n v="30.15"/>
    <n v="30.2"/>
    <n v="30.85"/>
    <n v="-98"/>
    <n v="58"/>
    <n v="115"/>
    <n v="206"/>
    <n v="159"/>
    <n v="0"/>
    <n v="0"/>
    <n v="0"/>
    <n v="0"/>
    <n v="0"/>
    <n v="-2.9546999999999997E-2"/>
    <n v="1.7545000000000002E-2"/>
    <n v="3.4672500000000002E-2"/>
    <n v="6.2211999999999996E-2"/>
    <n v="4.9051500000000005E-2"/>
  </r>
  <r>
    <s v="2363"/>
    <s v="矽統"/>
    <x v="46"/>
    <n v="21.9"/>
    <n v="21.4"/>
    <n v="20.65"/>
    <n v="20.85"/>
    <n v="21.3"/>
    <n v="4840"/>
    <n v="-3544"/>
    <n v="-836"/>
    <n v="2292"/>
    <n v="1602"/>
    <n v="0"/>
    <n v="0"/>
    <n v="0"/>
    <n v="0"/>
    <n v="0"/>
    <n v="1.05996"/>
    <n v="-0.75841599999999987"/>
    <n v="-0.17263399999999998"/>
    <n v="0.47788200000000003"/>
    <n v="0.34122599999999997"/>
  </r>
  <r>
    <s v="2364"/>
    <s v="倫飛"/>
    <x v="33"/>
    <n v="3.07"/>
    <n v="3.11"/>
    <n v="3.15"/>
    <n v="3.17"/>
    <n v="3.1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5"/>
    <n v="12.2"/>
    <n v="12"/>
    <n v="11.85"/>
    <n v="11.95"/>
    <n v="648"/>
    <n v="-622"/>
    <n v="-372"/>
    <n v="-661"/>
    <n v="158"/>
    <n v="0"/>
    <n v="0"/>
    <n v="0"/>
    <n v="0"/>
    <n v="0"/>
    <n v="8.1000000000000003E-2"/>
    <n v="-7.5883999999999993E-2"/>
    <n v="-4.4639999999999999E-2"/>
    <n v="-7.8328499999999995E-2"/>
    <n v="1.8880999999999998E-2"/>
  </r>
  <r>
    <s v="2367"/>
    <s v="燿華"/>
    <x v="31"/>
    <n v="22.25"/>
    <n v="22.15"/>
    <n v="21.85"/>
    <n v="22.25"/>
    <n v="22.65"/>
    <n v="1473"/>
    <n v="-279"/>
    <n v="400"/>
    <n v="2843"/>
    <n v="-2459"/>
    <n v="0"/>
    <n v="0"/>
    <n v="0"/>
    <n v="0"/>
    <n v="0"/>
    <n v="0.32774249999999999"/>
    <n v="-6.1798499999999992E-2"/>
    <n v="8.7400000000000005E-2"/>
    <n v="0.63256749999999995"/>
    <n v="-0.55696349999999994"/>
  </r>
  <r>
    <s v="2368"/>
    <s v="金像電"/>
    <x v="31"/>
    <n v="59.3"/>
    <n v="58.2"/>
    <n v="62.2"/>
    <n v="61.2"/>
    <n v="67.3"/>
    <n v="1354"/>
    <n v="-1194"/>
    <n v="10091"/>
    <n v="-7746"/>
    <n v="4140"/>
    <n v="-205"/>
    <n v="169"/>
    <n v="6479"/>
    <n v="939"/>
    <n v="151"/>
    <n v="0.80292200000000002"/>
    <n v="-0.69490800000000008"/>
    <n v="6.2766020000000005"/>
    <n v="-4.7405520000000001"/>
    <n v="2.7862200000000001"/>
  </r>
  <r>
    <s v="2369"/>
    <s v="菱生"/>
    <x v="35"/>
    <n v="20.8"/>
    <n v="19.45"/>
    <n v="18.5"/>
    <n v="18.45"/>
    <n v="18.95"/>
    <n v="1080"/>
    <n v="-11639"/>
    <n v="-3770"/>
    <n v="-1980"/>
    <n v="937"/>
    <n v="0"/>
    <n v="0"/>
    <n v="0"/>
    <n v="0"/>
    <n v="0"/>
    <n v="0.22464000000000001"/>
    <n v="-2.2637855"/>
    <n v="-0.69745000000000001"/>
    <n v="-0.36531000000000002"/>
    <n v="0.17756149999999998"/>
  </r>
  <r>
    <s v="2371"/>
    <s v="大同"/>
    <x v="12"/>
    <n v="25.35"/>
    <n v="24.9"/>
    <n v="23.7"/>
    <n v="23.85"/>
    <n v="24.3"/>
    <n v="-1124"/>
    <n v="-1476"/>
    <n v="-4142"/>
    <n v="1762"/>
    <n v="3103"/>
    <n v="0"/>
    <n v="14"/>
    <n v="4"/>
    <n v="0"/>
    <n v="0"/>
    <n v="-0.28493400000000002"/>
    <n v="-0.36752400000000002"/>
    <n v="-0.98165399999999992"/>
    <n v="0.42023700000000003"/>
    <n v="0.75402900000000006"/>
  </r>
  <r>
    <s v="2373"/>
    <s v="震旦行"/>
    <x v="41"/>
    <n v="92.5"/>
    <n v="91.9"/>
    <n v="91.4"/>
    <n v="92.2"/>
    <n v="93.3"/>
    <n v="0"/>
    <n v="-29"/>
    <n v="-14"/>
    <n v="-2"/>
    <n v="9"/>
    <n v="0"/>
    <n v="0"/>
    <n v="0"/>
    <n v="0"/>
    <n v="0"/>
    <n v="0"/>
    <n v="-2.6651000000000005E-2"/>
    <n v="-1.2796000000000002E-2"/>
    <n v="-1.8440000000000002E-3"/>
    <n v="8.397E-3"/>
  </r>
  <r>
    <s v="2374"/>
    <s v="佳能"/>
    <x v="47"/>
    <n v="15.45"/>
    <n v="15.45"/>
    <n v="15.35"/>
    <n v="15.35"/>
    <n v="15.55"/>
    <n v="18"/>
    <n v="-37"/>
    <n v="-108"/>
    <n v="-33"/>
    <n v="-35"/>
    <n v="0"/>
    <n v="0"/>
    <n v="0"/>
    <n v="0"/>
    <n v="0"/>
    <n v="2.7809999999999996E-3"/>
    <n v="-5.7164999999999994E-3"/>
    <n v="-1.6577999999999999E-2"/>
    <n v="-5.0654999999999997E-3"/>
    <n v="-5.4425000000000003E-3"/>
  </r>
  <r>
    <s v="2375"/>
    <s v="凱美"/>
    <x v="34"/>
    <n v="117.5"/>
    <n v="117"/>
    <n v="113.5"/>
    <n v="112"/>
    <n v="115.5"/>
    <n v="1216"/>
    <n v="-1846"/>
    <n v="943"/>
    <n v="-1032"/>
    <n v="298"/>
    <n v="0"/>
    <n v="514"/>
    <n v="0"/>
    <n v="0"/>
    <n v="0"/>
    <n v="1.4288000000000001"/>
    <n v="-2.1598199999999999"/>
    <n v="1.0703050000000001"/>
    <n v="-1.15584"/>
    <n v="0.34419"/>
  </r>
  <r>
    <s v="2376"/>
    <s v="技嘉"/>
    <x v="36"/>
    <n v="116"/>
    <n v="125"/>
    <n v="118"/>
    <n v="111"/>
    <n v="110.5"/>
    <n v="2302"/>
    <n v="521"/>
    <n v="-5210"/>
    <n v="-5189"/>
    <n v="-1949"/>
    <n v="142"/>
    <n v="-206"/>
    <n v="-845"/>
    <n v="-1449"/>
    <n v="-1126"/>
    <n v="2.6703199999999998"/>
    <n v="0.65125"/>
    <n v="-6.1478000000000002"/>
    <n v="-5.7597899999999997"/>
    <n v="-2.153645"/>
  </r>
  <r>
    <s v="2377"/>
    <s v="微星"/>
    <x v="36"/>
    <n v="172"/>
    <n v="181"/>
    <n v="178.5"/>
    <n v="169.5"/>
    <n v="165"/>
    <n v="714"/>
    <n v="-97"/>
    <n v="414"/>
    <n v="-2602"/>
    <n v="-1783"/>
    <n v="-74"/>
    <n v="758"/>
    <n v="-437"/>
    <n v="-349"/>
    <n v="-423"/>
    <n v="1.2280800000000001"/>
    <n v="-0.17557"/>
    <n v="0.73899000000000004"/>
    <n v="-4.4103899999999996"/>
    <n v="-2.9419499999999998"/>
  </r>
  <r>
    <s v="2379"/>
    <s v="瑞昱"/>
    <x v="46"/>
    <n v="519"/>
    <n v="516"/>
    <n v="499.5"/>
    <n v="487"/>
    <n v="484"/>
    <n v="182"/>
    <n v="-54"/>
    <n v="-204"/>
    <n v="-359"/>
    <n v="-1192"/>
    <n v="6"/>
    <n v="-70"/>
    <n v="3"/>
    <n v="-179"/>
    <n v="-724"/>
    <n v="0.94457999999999998"/>
    <n v="-0.27864"/>
    <n v="-1.01898"/>
    <n v="-1.7483299999999999"/>
    <n v="-5.7692800000000002"/>
  </r>
  <r>
    <s v="2380"/>
    <s v="虹光"/>
    <x v="30"/>
    <n v="12.25"/>
    <n v="12.5"/>
    <n v="12.15"/>
    <n v="12.05"/>
    <n v="11.95"/>
    <n v="119"/>
    <n v="97"/>
    <n v="-691"/>
    <n v="-61"/>
    <n v="-156"/>
    <n v="0"/>
    <n v="0"/>
    <n v="0"/>
    <n v="0"/>
    <n v="0"/>
    <n v="1.45775E-2"/>
    <n v="1.2125E-2"/>
    <n v="-8.3956499999999989E-2"/>
    <n v="-7.3505000000000003E-3"/>
    <n v="-1.8641999999999999E-2"/>
  </r>
  <r>
    <s v="2382"/>
    <s v="廣達"/>
    <x v="33"/>
    <n v="87.6"/>
    <n v="87"/>
    <n v="87.1"/>
    <n v="86.2"/>
    <n v="87"/>
    <n v="-8098"/>
    <n v="-3889"/>
    <n v="-1056"/>
    <n v="-6052"/>
    <n v="797"/>
    <n v="0"/>
    <n v="-1809"/>
    <n v="-1322"/>
    <n v="-1346"/>
    <n v="-1551"/>
    <n v="-7.0938479999999995"/>
    <n v="-3.3834300000000002"/>
    <n v="-0.91977599999999993"/>
    <n v="-5.2168239999999999"/>
    <n v="0.69338999999999995"/>
  </r>
  <r>
    <s v="2383"/>
    <s v="台光電"/>
    <x v="18"/>
    <n v="214"/>
    <n v="212"/>
    <n v="213.5"/>
    <n v="204.5"/>
    <n v="213.5"/>
    <n v="-745"/>
    <n v="1186"/>
    <n v="764"/>
    <n v="-1095"/>
    <n v="1786"/>
    <n v="141"/>
    <n v="335"/>
    <n v="280"/>
    <n v="-111"/>
    <n v="390"/>
    <n v="-1.5943000000000001"/>
    <n v="2.5143200000000001"/>
    <n v="1.63114"/>
    <n v="-2.2392750000000001"/>
    <n v="3.81311"/>
  </r>
  <r>
    <s v="2385"/>
    <s v="群光"/>
    <x v="44"/>
    <n v="78.7"/>
    <n v="80.3"/>
    <n v="79"/>
    <n v="79"/>
    <n v="80.3"/>
    <n v="-1440"/>
    <n v="-589"/>
    <n v="-2393"/>
    <n v="-1358"/>
    <n v="213"/>
    <n v="2"/>
    <n v="555"/>
    <n v="429"/>
    <n v="305"/>
    <n v="291"/>
    <n v="-1.1332800000000001"/>
    <n v="-0.47296699999999997"/>
    <n v="-1.8904700000000001"/>
    <n v="-1.0728200000000001"/>
    <n v="0.17103899999999997"/>
  </r>
  <r>
    <s v="2387"/>
    <s v="精元"/>
    <x v="7"/>
    <n v="54.5"/>
    <n v="54.2"/>
    <n v="52.9"/>
    <n v="52.4"/>
    <n v="54.6"/>
    <n v="181"/>
    <n v="-37"/>
    <n v="-203"/>
    <n v="-105"/>
    <n v="178"/>
    <n v="0"/>
    <n v="0"/>
    <n v="-128"/>
    <n v="0"/>
    <n v="0"/>
    <n v="9.8644999999999997E-2"/>
    <n v="-2.0054000000000002E-2"/>
    <n v="-0.10738699999999998"/>
    <n v="-5.5019999999999999E-2"/>
    <n v="9.718800000000001E-2"/>
  </r>
  <r>
    <s v="2388"/>
    <s v="威盛"/>
    <x v="46"/>
    <n v="53.7"/>
    <n v="52.1"/>
    <n v="54.7"/>
    <n v="54.7"/>
    <n v="55.3"/>
    <n v="297"/>
    <n v="-1681"/>
    <n v="-1149"/>
    <n v="-806"/>
    <n v="140"/>
    <n v="0"/>
    <n v="9"/>
    <n v="0"/>
    <n v="0"/>
    <n v="0"/>
    <n v="0.15948900000000002"/>
    <n v="-0.87580100000000005"/>
    <n v="-0.62850300000000003"/>
    <n v="-0.44088200000000005"/>
    <n v="7.7420000000000003E-2"/>
  </r>
  <r>
    <s v="2390"/>
    <s v="云辰"/>
    <x v="48"/>
    <n v="28.25"/>
    <n v="28.9"/>
    <n v="28.55"/>
    <n v="27.95"/>
    <n v="28.15"/>
    <n v="-2818"/>
    <n v="129"/>
    <n v="-437"/>
    <n v="-69"/>
    <n v="92"/>
    <n v="0"/>
    <n v="0"/>
    <n v="0"/>
    <n v="0"/>
    <n v="0"/>
    <n v="-0.79608500000000004"/>
    <n v="3.7281000000000002E-2"/>
    <n v="-0.1247635"/>
    <n v="-1.9285500000000001E-2"/>
    <n v="2.5897999999999997E-2"/>
  </r>
  <r>
    <s v="2392"/>
    <s v="正崴"/>
    <x v="16"/>
    <n v="41.15"/>
    <n v="40.9"/>
    <n v="40.1"/>
    <n v="40.200000000000003"/>
    <n v="41.05"/>
    <n v="211"/>
    <n v="-276"/>
    <n v="-407"/>
    <n v="-219"/>
    <n v="432"/>
    <n v="-234"/>
    <n v="-206"/>
    <n v="-198"/>
    <n v="0"/>
    <n v="0"/>
    <n v="8.6826500000000001E-2"/>
    <n v="-0.112884"/>
    <n v="-0.16320700000000002"/>
    <n v="-8.8038000000000005E-2"/>
    <n v="0.17733599999999999"/>
  </r>
  <r>
    <s v="2393"/>
    <s v="億光"/>
    <x v="28"/>
    <n v="50.5"/>
    <n v="50.1"/>
    <n v="50.5"/>
    <n v="50.2"/>
    <n v="51.7"/>
    <n v="2397"/>
    <n v="274"/>
    <n v="1903"/>
    <n v="-133"/>
    <n v="2325"/>
    <n v="556"/>
    <n v="0"/>
    <n v="1330"/>
    <n v="0"/>
    <n v="500"/>
    <n v="1.210485"/>
    <n v="0.13727400000000001"/>
    <n v="0.96101499999999995"/>
    <n v="-6.6766000000000006E-2"/>
    <n v="1.2020249999999999"/>
  </r>
  <r>
    <s v="2395"/>
    <s v="研華"/>
    <x v="49"/>
    <n v="334.5"/>
    <n v="338.5"/>
    <n v="332"/>
    <n v="327.5"/>
    <n v="341.5"/>
    <n v="-192"/>
    <n v="-125"/>
    <n v="-326"/>
    <n v="-226"/>
    <n v="8"/>
    <n v="70"/>
    <n v="-57"/>
    <n v="1"/>
    <n v="-20"/>
    <n v="3"/>
    <n v="-0.64224000000000003"/>
    <n v="-0.42312499999999997"/>
    <n v="-1.0823199999999999"/>
    <n v="-0.74014999999999997"/>
    <n v="2.7320000000000001E-2"/>
  </r>
  <r>
    <s v="2397"/>
    <s v="友通"/>
    <x v="36"/>
    <n v="64.900000000000006"/>
    <n v="64.900000000000006"/>
    <n v="64.400000000000006"/>
    <n v="64.400000000000006"/>
    <n v="65"/>
    <n v="-1"/>
    <n v="-8"/>
    <n v="2"/>
    <n v="4"/>
    <n v="2"/>
    <n v="0"/>
    <n v="0"/>
    <n v="0"/>
    <n v="0"/>
    <n v="0"/>
    <n v="-6.4900000000000005E-4"/>
    <n v="-5.1920000000000004E-3"/>
    <n v="1.2880000000000001E-3"/>
    <n v="2.5760000000000002E-3"/>
    <n v="1.2999999999999999E-3"/>
  </r>
  <r>
    <s v="2399"/>
    <s v="映泰"/>
    <x v="36"/>
    <n v="28"/>
    <n v="28.95"/>
    <n v="27.25"/>
    <n v="26.75"/>
    <n v="26.4"/>
    <n v="-155"/>
    <n v="183"/>
    <n v="-770"/>
    <n v="-89"/>
    <n v="271"/>
    <n v="0"/>
    <n v="0"/>
    <n v="0"/>
    <n v="0"/>
    <n v="0"/>
    <n v="-4.3400000000000001E-2"/>
    <n v="5.2978499999999998E-2"/>
    <n v="-0.20982500000000001"/>
    <n v="-2.3807499999999999E-2"/>
    <n v="7.1543999999999996E-2"/>
  </r>
  <r>
    <s v="2401"/>
    <s v="凌陽"/>
    <x v="46"/>
    <n v="32.4"/>
    <n v="31.85"/>
    <n v="31.6"/>
    <n v="30.9"/>
    <n v="31.95"/>
    <n v="5596"/>
    <n v="-1999"/>
    <n v="3856"/>
    <n v="-2934"/>
    <n v="6533"/>
    <n v="0"/>
    <n v="0"/>
    <n v="0"/>
    <n v="0"/>
    <n v="-25"/>
    <n v="1.813104"/>
    <n v="-0.63668150000000001"/>
    <n v="1.218496"/>
    <n v="-0.90660599999999991"/>
    <n v="2.0872934999999999"/>
  </r>
  <r>
    <s v="2402"/>
    <s v="毅嘉"/>
    <x v="7"/>
    <n v="18.3"/>
    <n v="18.899999999999999"/>
    <n v="19.55"/>
    <n v="19.100000000000001"/>
    <n v="19.95"/>
    <n v="290"/>
    <n v="604"/>
    <n v="-2148"/>
    <n v="-1859"/>
    <n v="682"/>
    <n v="0"/>
    <n v="0"/>
    <n v="0"/>
    <n v="0"/>
    <n v="0"/>
    <n v="5.3069999999999999E-2"/>
    <n v="0.11415599999999998"/>
    <n v="-0.41993400000000003"/>
    <n v="-0.35506900000000002"/>
    <n v="0.13605899999999999"/>
  </r>
  <r>
    <s v="2404"/>
    <s v="漢唐"/>
    <x v="45"/>
    <n v="237.5"/>
    <n v="222"/>
    <n v="216"/>
    <n v="210"/>
    <n v="211.5"/>
    <n v="-356"/>
    <n v="1319"/>
    <n v="-364"/>
    <n v="-222"/>
    <n v="-89"/>
    <n v="587"/>
    <n v="-37"/>
    <n v="2"/>
    <n v="0"/>
    <n v="-96"/>
    <n v="-0.84550000000000003"/>
    <n v="2.9281799999999998"/>
    <n v="-0.78624000000000005"/>
    <n v="-0.4662"/>
    <n v="-0.18823500000000001"/>
  </r>
  <r>
    <s v="2405"/>
    <s v="浩鑫"/>
    <x v="36"/>
    <n v="12.85"/>
    <n v="12.75"/>
    <n v="12.3"/>
    <n v="12.2"/>
    <n v="12.25"/>
    <n v="71"/>
    <n v="28"/>
    <n v="-244"/>
    <n v="-203"/>
    <n v="201"/>
    <n v="0"/>
    <n v="0"/>
    <n v="0"/>
    <n v="0"/>
    <n v="-16"/>
    <n v="9.1234999999999997E-3"/>
    <n v="3.5699999999999998E-3"/>
    <n v="-3.0012000000000004E-2"/>
    <n v="-2.4766E-2"/>
    <n v="2.4622499999999999E-2"/>
  </r>
  <r>
    <s v="2406"/>
    <s v="國碩"/>
    <x v="50"/>
    <n v="20.7"/>
    <n v="20.05"/>
    <n v="20.8"/>
    <n v="20.5"/>
    <n v="21.4"/>
    <n v="-3434"/>
    <n v="-502"/>
    <n v="-250"/>
    <n v="-154"/>
    <n v="750"/>
    <n v="0"/>
    <n v="0"/>
    <n v="0"/>
    <n v="0"/>
    <n v="0"/>
    <n v="-0.71083800000000008"/>
    <n v="-0.100651"/>
    <n v="-5.1999999999999998E-2"/>
    <n v="-3.1570000000000001E-2"/>
    <n v="0.16049999999999998"/>
  </r>
  <r>
    <s v="2408"/>
    <s v="南亞科"/>
    <x v="51"/>
    <n v="78.900000000000006"/>
    <n v="78.900000000000006"/>
    <n v="74.7"/>
    <n v="75.2"/>
    <n v="76.599999999999994"/>
    <n v="-2191"/>
    <n v="1727"/>
    <n v="-10362"/>
    <n v="3564"/>
    <n v="3066"/>
    <n v="0"/>
    <n v="-310"/>
    <n v="-1137"/>
    <n v="-36"/>
    <n v="-190"/>
    <n v="-1.7286990000000002"/>
    <n v="1.3626030000000002"/>
    <n v="-7.7404140000000003"/>
    <n v="2.6801279999999998"/>
    <n v="2.3485559999999999"/>
  </r>
  <r>
    <s v="2409"/>
    <s v="友達"/>
    <x v="52"/>
    <n v="22.85"/>
    <n v="22.5"/>
    <n v="23.1"/>
    <n v="23.5"/>
    <n v="24.2"/>
    <n v="-38386"/>
    <n v="-96434"/>
    <n v="-22264"/>
    <n v="-12712"/>
    <n v="17555"/>
    <n v="-2681"/>
    <n v="93406"/>
    <n v="33349"/>
    <n v="32269"/>
    <n v="36006"/>
    <n v="-8.7712010000000014"/>
    <n v="-21.697649999999999"/>
    <n v="-5.1429840000000002"/>
    <n v="-2.98732"/>
    <n v="4.24831"/>
  </r>
  <r>
    <s v="2412"/>
    <s v="中華電"/>
    <x v="53"/>
    <n v="114.5"/>
    <n v="113.5"/>
    <n v="113.5"/>
    <n v="114"/>
    <n v="114.5"/>
    <n v="-1559"/>
    <n v="-1577"/>
    <n v="-669"/>
    <n v="1762"/>
    <n v="209"/>
    <n v="-55"/>
    <n v="-705"/>
    <n v="-14"/>
    <n v="-53"/>
    <n v="20"/>
    <n v="-1.7850550000000001"/>
    <n v="-1.789895"/>
    <n v="-0.75931499999999996"/>
    <n v="2.00868"/>
    <n v="0.23930499999999999"/>
  </r>
  <r>
    <s v="2413"/>
    <s v="環科"/>
    <x v="11"/>
    <n v="21.55"/>
    <n v="21.25"/>
    <n v="20.2"/>
    <n v="20.100000000000001"/>
    <n v="21"/>
    <n v="-242"/>
    <n v="-66"/>
    <n v="-240"/>
    <n v="30"/>
    <n v="150"/>
    <n v="0"/>
    <n v="0"/>
    <n v="0"/>
    <n v="0"/>
    <n v="0"/>
    <n v="-5.2151000000000003E-2"/>
    <n v="-1.4024999999999999E-2"/>
    <n v="-4.8480000000000002E-2"/>
    <n v="6.0299999999999998E-3"/>
    <n v="3.15E-2"/>
  </r>
  <r>
    <s v="2414"/>
    <s v="精技"/>
    <x v="41"/>
    <n v="29.25"/>
    <n v="29.4"/>
    <n v="29.15"/>
    <n v="29.1"/>
    <n v="29.05"/>
    <n v="21"/>
    <n v="77"/>
    <n v="-30"/>
    <n v="-42"/>
    <n v="-15"/>
    <n v="0"/>
    <n v="0"/>
    <n v="0"/>
    <n v="0"/>
    <n v="0"/>
    <n v="6.1425000000000004E-3"/>
    <n v="2.2637999999999998E-2"/>
    <n v="-8.7449999999999993E-3"/>
    <n v="-1.2222E-2"/>
    <n v="-4.3575000000000003E-3"/>
  </r>
  <r>
    <s v="2415"/>
    <s v="錩新"/>
    <x v="17"/>
    <n v="39.450000000000003"/>
    <n v="40"/>
    <n v="42.8"/>
    <n v="41.9"/>
    <n v="43.65"/>
    <n v="202"/>
    <n v="-46"/>
    <n v="25"/>
    <n v="-1259"/>
    <n v="349"/>
    <n v="0"/>
    <n v="0"/>
    <n v="0"/>
    <n v="0"/>
    <n v="0"/>
    <n v="7.968900000000001E-2"/>
    <n v="-1.84E-2"/>
    <n v="1.0699999999999999E-2"/>
    <n v="-0.52752100000000002"/>
    <n v="0.15233850000000002"/>
  </r>
  <r>
    <s v="2417"/>
    <s v="圓剛"/>
    <x v="54"/>
    <n v="41.1"/>
    <n v="40.700000000000003"/>
    <n v="39.85"/>
    <n v="39.799999999999997"/>
    <n v="40.200000000000003"/>
    <n v="325"/>
    <n v="-99"/>
    <n v="-113"/>
    <n v="74"/>
    <n v="185"/>
    <n v="0"/>
    <n v="0"/>
    <n v="0"/>
    <n v="0"/>
    <n v="0"/>
    <n v="0.133575"/>
    <n v="-4.0293000000000002E-2"/>
    <n v="-4.5030500000000001E-2"/>
    <n v="2.9451999999999999E-2"/>
    <n v="7.4370000000000006E-2"/>
  </r>
  <r>
    <s v="2419"/>
    <s v="仲琦"/>
    <x v="32"/>
    <n v="20.7"/>
    <n v="20.65"/>
    <n v="20.2"/>
    <n v="20.25"/>
    <n v="20.85"/>
    <n v="86"/>
    <n v="-50"/>
    <n v="-169"/>
    <n v="-47"/>
    <n v="192"/>
    <n v="0"/>
    <n v="0"/>
    <n v="0"/>
    <n v="0"/>
    <n v="0"/>
    <n v="1.7802000000000002E-2"/>
    <n v="-1.0325000000000001E-2"/>
    <n v="-3.4137999999999995E-2"/>
    <n v="-9.5174999999999999E-3"/>
    <n v="4.0032000000000005E-2"/>
  </r>
  <r>
    <s v="2420"/>
    <s v="新巨"/>
    <x v="11"/>
    <n v="38"/>
    <n v="37.950000000000003"/>
    <n v="37.549999999999997"/>
    <n v="37.65"/>
    <n v="37.75"/>
    <n v="-166"/>
    <n v="-14"/>
    <n v="-63"/>
    <n v="-40"/>
    <n v="-80"/>
    <n v="0"/>
    <n v="0"/>
    <n v="0"/>
    <n v="0"/>
    <n v="0"/>
    <n v="-6.3079999999999997E-2"/>
    <n v="-5.3130000000000009E-3"/>
    <n v="-2.3656499999999997E-2"/>
    <n v="-1.506E-2"/>
    <n v="-3.0200000000000001E-2"/>
  </r>
  <r>
    <s v="2421"/>
    <s v="建準"/>
    <x v="11"/>
    <n v="44.8"/>
    <n v="46.5"/>
    <n v="45.5"/>
    <n v="45.2"/>
    <n v="46.75"/>
    <n v="-141"/>
    <n v="516"/>
    <n v="-398"/>
    <n v="-222"/>
    <n v="929"/>
    <n v="0"/>
    <n v="0"/>
    <n v="0"/>
    <n v="0"/>
    <n v="0"/>
    <n v="-6.3167999999999988E-2"/>
    <n v="0.23993999999999999"/>
    <n v="-0.18109"/>
    <n v="-0.10034400000000002"/>
    <n v="0.43430750000000001"/>
  </r>
  <r>
    <s v="2423"/>
    <s v="固緯"/>
    <x v="45"/>
    <n v="24.35"/>
    <n v="24.4"/>
    <n v="24"/>
    <n v="24"/>
    <n v="24.05"/>
    <n v="22"/>
    <n v="-8"/>
    <n v="-8"/>
    <n v="-12"/>
    <n v="7"/>
    <n v="0"/>
    <n v="0"/>
    <n v="0"/>
    <n v="0"/>
    <n v="0"/>
    <n v="5.3570000000000007E-3"/>
    <n v="-1.952E-3"/>
    <n v="-1.92E-3"/>
    <n v="-2.8800000000000002E-3"/>
    <n v="1.6834999999999999E-3"/>
  </r>
  <r>
    <s v="2424"/>
    <s v="隴華"/>
    <x v="54"/>
    <n v="26.75"/>
    <n v="26.7"/>
    <n v="26.6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5"/>
    <n v="31.05"/>
    <n v="29.95"/>
    <n v="29.1"/>
    <n v="29.2"/>
    <n v="4"/>
    <n v="-105"/>
    <n v="-198"/>
    <n v="-181"/>
    <n v="106"/>
    <n v="0"/>
    <n v="0"/>
    <n v="0"/>
    <n v="0"/>
    <n v="0"/>
    <n v="1.23E-3"/>
    <n v="-3.26025E-2"/>
    <n v="-5.9300999999999993E-2"/>
    <n v="-5.2671000000000003E-2"/>
    <n v="3.0951999999999997E-2"/>
  </r>
  <r>
    <s v="2426"/>
    <s v="鼎元"/>
    <x v="28"/>
    <n v="26.1"/>
    <n v="25.2"/>
    <n v="24.95"/>
    <n v="24.8"/>
    <n v="25.35"/>
    <n v="918"/>
    <n v="-1374"/>
    <n v="-266"/>
    <n v="-80"/>
    <n v="652"/>
    <n v="0"/>
    <n v="0"/>
    <n v="0"/>
    <n v="0"/>
    <n v="0"/>
    <n v="0.23959800000000003"/>
    <n v="-0.34624799999999994"/>
    <n v="-6.6366999999999995E-2"/>
    <n v="-1.984E-2"/>
    <n v="0.16528200000000001"/>
  </r>
  <r>
    <s v="2427"/>
    <s v="三商電"/>
    <x v="55"/>
    <n v="11.35"/>
    <n v="11.35"/>
    <n v="11.1"/>
    <n v="11.1"/>
    <n v="11.15"/>
    <n v="57"/>
    <n v="7"/>
    <n v="-77"/>
    <n v="-29"/>
    <n v="10"/>
    <n v="0"/>
    <n v="0"/>
    <n v="0"/>
    <n v="0"/>
    <n v="0"/>
    <n v="6.4694999999999996E-3"/>
    <n v="7.9450000000000007E-4"/>
    <n v="-8.546999999999999E-3"/>
    <n v="-3.2189999999999996E-3"/>
    <n v="1.1150000000000001E-3"/>
  </r>
  <r>
    <s v="2428"/>
    <s v="興勤"/>
    <x v="34"/>
    <n v="183"/>
    <n v="179.5"/>
    <n v="177"/>
    <n v="184.5"/>
    <n v="184"/>
    <n v="-177"/>
    <n v="-342"/>
    <n v="-209"/>
    <n v="-211"/>
    <n v="-272"/>
    <n v="0"/>
    <n v="0"/>
    <n v="0"/>
    <n v="0"/>
    <n v="0"/>
    <n v="-0.32390999999999998"/>
    <n v="-0.61389000000000005"/>
    <n v="-0.36992999999999998"/>
    <n v="-0.389295"/>
    <n v="-0.50048000000000004"/>
  </r>
  <r>
    <s v="2429"/>
    <s v="銘旺科"/>
    <x v="17"/>
    <n v="16.399999999999999"/>
    <n v="16.100000000000001"/>
    <n v="15.8"/>
    <n v="16"/>
    <n v="15.8"/>
    <n v="0"/>
    <n v="0"/>
    <n v="-2"/>
    <n v="0"/>
    <n v="1"/>
    <n v="0"/>
    <n v="0"/>
    <n v="0"/>
    <n v="0"/>
    <n v="0"/>
    <n v="0"/>
    <n v="0"/>
    <n v="-3.1600000000000004E-4"/>
    <n v="0"/>
    <n v="1.5800000000000002E-4"/>
  </r>
  <r>
    <s v="2430"/>
    <s v="燦坤"/>
    <x v="41"/>
    <n v="30.6"/>
    <n v="31.7"/>
    <n v="34.85"/>
    <n v="33.299999999999997"/>
    <n v="33.15"/>
    <n v="14"/>
    <n v="10"/>
    <n v="677"/>
    <n v="-1848"/>
    <n v="51"/>
    <n v="0"/>
    <n v="0"/>
    <n v="0"/>
    <n v="0"/>
    <n v="0"/>
    <n v="4.2840000000000005E-3"/>
    <n v="3.1700000000000001E-3"/>
    <n v="0.23593450000000002"/>
    <n v="-0.61538399999999993"/>
    <n v="1.6906499999999998E-2"/>
  </r>
  <r>
    <s v="2431"/>
    <s v="聯昌"/>
    <x v="56"/>
    <n v="13.55"/>
    <n v="13.45"/>
    <n v="13.2"/>
    <n v="13.3"/>
    <n v="14.05"/>
    <n v="67"/>
    <n v="-93"/>
    <n v="-272"/>
    <n v="-89"/>
    <n v="175"/>
    <n v="0"/>
    <n v="0"/>
    <n v="0"/>
    <n v="0"/>
    <n v="0"/>
    <n v="9.0784999999999998E-3"/>
    <n v="-1.2508499999999999E-2"/>
    <n v="-3.5903999999999998E-2"/>
    <n v="-1.1837E-2"/>
    <n v="2.4587500000000002E-2"/>
  </r>
  <r>
    <s v="2433"/>
    <s v="互盛電"/>
    <x v="55"/>
    <n v="53.3"/>
    <n v="53.8"/>
    <n v="53.5"/>
    <n v="53.6"/>
    <n v="53.3"/>
    <n v="7"/>
    <n v="-5"/>
    <n v="-17"/>
    <n v="-13"/>
    <n v="12"/>
    <n v="0"/>
    <n v="0"/>
    <n v="0"/>
    <n v="0"/>
    <n v="0"/>
    <n v="3.7309999999999995E-3"/>
    <n v="-2.6900000000000001E-3"/>
    <n v="-9.0950000000000007E-3"/>
    <n v="-6.9680000000000011E-3"/>
    <n v="6.3959999999999989E-3"/>
  </r>
  <r>
    <s v="2434"/>
    <s v="統懋"/>
    <x v="28"/>
    <n v="37.799999999999997"/>
    <n v="37.85"/>
    <n v="37.9"/>
    <n v="40.049999999999997"/>
    <n v="39.700000000000003"/>
    <n v="-2"/>
    <n v="-4"/>
    <n v="-1"/>
    <n v="4"/>
    <n v="10"/>
    <n v="0"/>
    <n v="0"/>
    <n v="0"/>
    <n v="0"/>
    <n v="0"/>
    <n v="-7.5599999999999994E-4"/>
    <n v="-1.5140000000000002E-3"/>
    <n v="-3.79E-4"/>
    <n v="1.6019999999999999E-3"/>
    <n v="3.9699999999999996E-3"/>
  </r>
  <r>
    <s v="2436"/>
    <s v="偉詮電"/>
    <x v="46"/>
    <n v="73"/>
    <n v="72.400000000000006"/>
    <n v="70"/>
    <n v="68.5"/>
    <n v="74.3"/>
    <n v="737"/>
    <n v="-1182"/>
    <n v="-129"/>
    <n v="615"/>
    <n v="1989"/>
    <n v="0"/>
    <n v="0"/>
    <n v="0"/>
    <n v="-1392"/>
    <n v="0"/>
    <n v="0.53800999999999999"/>
    <n v="-0.85576800000000008"/>
    <n v="-9.0300000000000005E-2"/>
    <n v="0.42127500000000001"/>
    <n v="1.4778269999999998"/>
  </r>
  <r>
    <s v="2438"/>
    <s v="翔耀"/>
    <x v="28"/>
    <n v="10.199999999999999"/>
    <n v="10.1"/>
    <n v="10.050000000000001"/>
    <n v="10.050000000000001"/>
    <n v="10"/>
    <n v="-6"/>
    <n v="13"/>
    <n v="-32"/>
    <n v="-8"/>
    <n v="-4"/>
    <n v="0"/>
    <n v="0"/>
    <n v="0"/>
    <n v="0"/>
    <n v="0"/>
    <n v="-6.1199999999999991E-4"/>
    <n v="1.3129999999999999E-3"/>
    <n v="-3.2160000000000001E-3"/>
    <n v="-8.0400000000000003E-4"/>
    <n v="-4.0000000000000002E-4"/>
  </r>
  <r>
    <s v="2439"/>
    <s v="美律"/>
    <x v="7"/>
    <n v="107"/>
    <n v="108"/>
    <n v="105.5"/>
    <n v="105"/>
    <n v="107.5"/>
    <n v="225"/>
    <n v="354"/>
    <n v="-261"/>
    <n v="-91"/>
    <n v="522"/>
    <n v="0"/>
    <n v="0"/>
    <n v="0"/>
    <n v="0"/>
    <n v="0"/>
    <n v="0.24074999999999999"/>
    <n v="0.38231999999999999"/>
    <n v="-0.27535500000000002"/>
    <n v="-9.5549999999999996E-2"/>
    <n v="0.56115000000000004"/>
  </r>
  <r>
    <s v="2440"/>
    <s v="太空梭"/>
    <x v="16"/>
    <n v="19.45"/>
    <n v="18.8"/>
    <n v="18.149999999999999"/>
    <n v="18.100000000000001"/>
    <n v="18.45"/>
    <n v="34"/>
    <n v="-53"/>
    <n v="57"/>
    <n v="40"/>
    <n v="161"/>
    <n v="0"/>
    <n v="0"/>
    <n v="0"/>
    <n v="0"/>
    <n v="0"/>
    <n v="6.613E-3"/>
    <n v="-9.9640000000000006E-3"/>
    <n v="1.0345499999999999E-2"/>
    <n v="7.2399999999999999E-3"/>
    <n v="2.9704499999999998E-2"/>
  </r>
  <r>
    <s v="2441"/>
    <s v="超豐"/>
    <x v="35"/>
    <n v="76.5"/>
    <n v="76.8"/>
    <n v="76.8"/>
    <n v="78"/>
    <n v="84.1"/>
    <n v="2972"/>
    <n v="-5052"/>
    <n v="-5347"/>
    <n v="-2839"/>
    <n v="-2525"/>
    <n v="-15"/>
    <n v="5033"/>
    <n v="4959"/>
    <n v="4696"/>
    <n v="4665"/>
    <n v="2.2735799999999999"/>
    <n v="-3.8799359999999998"/>
    <n v="-4.1064959999999999"/>
    <n v="-2.2144200000000001"/>
    <n v="-2.1235249999999999"/>
  </r>
  <r>
    <s v="2442"/>
    <s v="新美齊"/>
    <x v="43"/>
    <n v="9.9499999999999993"/>
    <n v="9.9499999999999993"/>
    <n v="9.7799999999999994"/>
    <n v="9.84"/>
    <n v="10"/>
    <n v="79"/>
    <n v="56"/>
    <n v="-324"/>
    <n v="99"/>
    <n v="160"/>
    <n v="0"/>
    <n v="0"/>
    <n v="0"/>
    <n v="0"/>
    <n v="0"/>
    <n v="7.8604999999999994E-3"/>
    <n v="5.5719999999999997E-3"/>
    <n v="-3.1687199999999999E-2"/>
    <n v="9.7415999999999996E-3"/>
    <n v="1.6E-2"/>
  </r>
  <r>
    <s v="2443"/>
    <s v="億麗"/>
    <x v="44"/>
    <n v="2.88"/>
    <n v="2.82"/>
    <n v="2.83"/>
    <n v="2.81"/>
    <n v="2.83"/>
    <n v="1"/>
    <n v="-1"/>
    <n v="0"/>
    <n v="0"/>
    <n v="0"/>
    <n v="0"/>
    <n v="0"/>
    <n v="0"/>
    <n v="0"/>
    <n v="0"/>
    <n v="2.8799999999999999E-5"/>
    <n v="-2.8199999999999998E-5"/>
    <n v="0"/>
    <n v="0"/>
    <n v="0"/>
  </r>
  <r>
    <s v="2444"/>
    <s v="兆勁"/>
    <x v="37"/>
    <n v="12.6"/>
    <n v="12.25"/>
    <n v="11.75"/>
    <n v="11.75"/>
    <n v="12"/>
    <n v="-1"/>
    <n v="-36"/>
    <n v="-57"/>
    <n v="-12"/>
    <n v="50"/>
    <n v="0"/>
    <n v="0"/>
    <n v="0"/>
    <n v="0"/>
    <n v="0"/>
    <n v="-1.26E-4"/>
    <n v="-4.4099999999999999E-3"/>
    <n v="-6.6975000000000003E-3"/>
    <n v="-1.41E-3"/>
    <n v="6.0000000000000001E-3"/>
  </r>
  <r>
    <s v="2449"/>
    <s v="京元電子"/>
    <x v="35"/>
    <n v="43.15"/>
    <n v="42.25"/>
    <n v="41.5"/>
    <n v="41.5"/>
    <n v="42.9"/>
    <n v="3096"/>
    <n v="-3615"/>
    <n v="-4583"/>
    <n v="-1690"/>
    <n v="2484"/>
    <n v="-200"/>
    <n v="-306"/>
    <n v="-483"/>
    <n v="-358"/>
    <n v="-519"/>
    <n v="1.3359239999999999"/>
    <n v="-1.5273375"/>
    <n v="-1.901945"/>
    <n v="-0.70135000000000003"/>
    <n v="1.0656359999999998"/>
  </r>
  <r>
    <s v="2450"/>
    <s v="神腦"/>
    <x v="41"/>
    <n v="33.15"/>
    <n v="33.65"/>
    <n v="33.85"/>
    <n v="34"/>
    <n v="32.049999999999997"/>
    <n v="-3"/>
    <n v="30"/>
    <n v="18"/>
    <n v="32"/>
    <n v="-168"/>
    <n v="0"/>
    <n v="0"/>
    <n v="0"/>
    <n v="0"/>
    <n v="0"/>
    <n v="-9.9449999999999994E-4"/>
    <n v="1.0095E-2"/>
    <n v="6.0930000000000003E-3"/>
    <n v="1.0880000000000001E-2"/>
    <n v="-5.3843999999999996E-2"/>
  </r>
  <r>
    <s v="2451"/>
    <s v="創見"/>
    <x v="40"/>
    <n v="72.8"/>
    <n v="72"/>
    <n v="70.900000000000006"/>
    <n v="71.2"/>
    <n v="72.2"/>
    <n v="-44"/>
    <n v="-259"/>
    <n v="-218"/>
    <n v="-111"/>
    <n v="189"/>
    <n v="0"/>
    <n v="-3"/>
    <n v="0"/>
    <n v="0"/>
    <n v="0"/>
    <n v="-3.2031999999999998E-2"/>
    <n v="-0.18648000000000001"/>
    <n v="-0.154562"/>
    <n v="-7.9032000000000005E-2"/>
    <n v="0.13645800000000002"/>
  </r>
  <r>
    <s v="2453"/>
    <s v="凌群"/>
    <x v="55"/>
    <n v="24.75"/>
    <n v="24.5"/>
    <n v="23.7"/>
    <n v="23.65"/>
    <n v="24.65"/>
    <n v="24"/>
    <n v="-51"/>
    <n v="-565"/>
    <n v="42"/>
    <n v="-542"/>
    <n v="0"/>
    <n v="0"/>
    <n v="0"/>
    <n v="0"/>
    <n v="0"/>
    <n v="5.94E-3"/>
    <n v="-1.2494999999999999E-2"/>
    <n v="-0.133905"/>
    <n v="9.9329999999999991E-3"/>
    <n v="-0.133603"/>
  </r>
  <r>
    <s v="2454"/>
    <s v="聯發科"/>
    <x v="46"/>
    <n v="978"/>
    <n v="965"/>
    <n v="918"/>
    <n v="903"/>
    <n v="941"/>
    <n v="-647"/>
    <n v="-451"/>
    <n v="-2317"/>
    <n v="-1855"/>
    <n v="-242"/>
    <n v="-54"/>
    <n v="-406"/>
    <n v="-1077"/>
    <n v="-1709"/>
    <n v="-73"/>
    <n v="-6.3276599999999998"/>
    <n v="-4.35215"/>
    <n v="-21.270060000000001"/>
    <n v="-16.75065"/>
    <n v="-2.2772199999999998"/>
  </r>
  <r>
    <s v="2455"/>
    <s v="全新"/>
    <x v="28"/>
    <n v="122.5"/>
    <n v="121.5"/>
    <n v="122"/>
    <n v="123"/>
    <n v="127"/>
    <n v="903"/>
    <n v="-194"/>
    <n v="803"/>
    <n v="-1"/>
    <n v="167"/>
    <n v="231"/>
    <n v="377"/>
    <n v="254"/>
    <n v="244"/>
    <n v="2"/>
    <n v="1.1061749999999999"/>
    <n v="-0.23571"/>
    <n v="0.97965999999999998"/>
    <n v="-1.23E-3"/>
    <n v="0.21209"/>
  </r>
  <r>
    <s v="2456"/>
    <s v="奇力新"/>
    <x v="34"/>
    <n v="101.5"/>
    <n v="100"/>
    <n v="97.7"/>
    <n v="98.5"/>
    <n v="100.5"/>
    <n v="239"/>
    <n v="-703"/>
    <n v="249"/>
    <n v="-389"/>
    <n v="655"/>
    <n v="0"/>
    <n v="0"/>
    <n v="0"/>
    <n v="0"/>
    <n v="0"/>
    <n v="0.242585"/>
    <n v="-0.70299999999999996"/>
    <n v="0.24327299999999999"/>
    <n v="-0.38316499999999998"/>
    <n v="0.65827500000000005"/>
  </r>
  <r>
    <s v="2457"/>
    <s v="飛宏"/>
    <x v="56"/>
    <n v="36.299999999999997"/>
    <n v="35.85"/>
    <n v="34.049999999999997"/>
    <n v="33.4"/>
    <n v="35.799999999999997"/>
    <n v="578"/>
    <n v="-1393"/>
    <n v="-1010"/>
    <n v="-385"/>
    <n v="123"/>
    <n v="0"/>
    <n v="0"/>
    <n v="0"/>
    <n v="0"/>
    <n v="-14"/>
    <n v="0.20981399999999997"/>
    <n v="-0.49939050000000001"/>
    <n v="-0.34390500000000002"/>
    <n v="-0.12859000000000001"/>
    <n v="4.4033999999999997E-2"/>
  </r>
  <r>
    <s v="2458"/>
    <s v="義隆"/>
    <x v="46"/>
    <n v="212"/>
    <n v="214"/>
    <n v="206.5"/>
    <n v="198"/>
    <n v="194.5"/>
    <n v="180"/>
    <n v="273"/>
    <n v="-596"/>
    <n v="-1180"/>
    <n v="-411"/>
    <n v="-7"/>
    <n v="45"/>
    <n v="62"/>
    <n v="-582"/>
    <n v="-910"/>
    <n v="0.38159999999999999"/>
    <n v="0.58421999999999996"/>
    <n v="-1.2307399999999999"/>
    <n v="-2.3363999999999998"/>
    <n v="-0.79939499999999997"/>
  </r>
  <r>
    <s v="2459"/>
    <s v="敦吉"/>
    <x v="17"/>
    <n v="54.2"/>
    <n v="56"/>
    <n v="56.5"/>
    <n v="55.9"/>
    <n v="56.3"/>
    <n v="-12"/>
    <n v="-4"/>
    <n v="-28"/>
    <n v="-21"/>
    <n v="-7"/>
    <n v="0"/>
    <n v="0"/>
    <n v="0"/>
    <n v="0"/>
    <n v="0"/>
    <n v="-6.5040000000000011E-3"/>
    <n v="-2.2399999999999998E-3"/>
    <n v="-1.5820000000000001E-2"/>
    <n v="-1.1738999999999999E-2"/>
    <n v="-3.9410000000000001E-3"/>
  </r>
  <r>
    <s v="2460"/>
    <s v="建通"/>
    <x v="16"/>
    <n v="34.9"/>
    <n v="33.450000000000003"/>
    <n v="31.1"/>
    <n v="31.5"/>
    <n v="31.65"/>
    <n v="215"/>
    <n v="-64"/>
    <n v="556"/>
    <n v="183"/>
    <n v="103"/>
    <n v="0"/>
    <n v="0"/>
    <n v="0"/>
    <n v="0"/>
    <n v="-4"/>
    <n v="7.5035000000000004E-2"/>
    <n v="-2.1408000000000003E-2"/>
    <n v="0.17291600000000001"/>
    <n v="5.7645000000000002E-2"/>
    <n v="3.2599499999999997E-2"/>
  </r>
  <r>
    <s v="2461"/>
    <s v="光群雷"/>
    <x v="17"/>
    <n v="20.2"/>
    <n v="19.95"/>
    <n v="20.100000000000001"/>
    <n v="19.95"/>
    <n v="20.05"/>
    <n v="8"/>
    <n v="-766"/>
    <n v="-233"/>
    <n v="-421"/>
    <n v="-161"/>
    <n v="0"/>
    <n v="0"/>
    <n v="0"/>
    <n v="0"/>
    <n v="0"/>
    <n v="1.616E-3"/>
    <n v="-0.15281699999999998"/>
    <n v="-4.6833E-2"/>
    <n v="-8.3989499999999995E-2"/>
    <n v="-3.2280500000000004E-2"/>
  </r>
  <r>
    <s v="2462"/>
    <s v="良得電"/>
    <x v="16"/>
    <n v="31.4"/>
    <n v="31.25"/>
    <n v="30.2"/>
    <n v="30.3"/>
    <n v="30.75"/>
    <n v="23"/>
    <n v="-93"/>
    <n v="-175"/>
    <n v="52"/>
    <n v="23"/>
    <n v="0"/>
    <n v="0"/>
    <n v="0"/>
    <n v="0"/>
    <n v="0"/>
    <n v="7.2219999999999993E-3"/>
    <n v="-2.9062500000000002E-2"/>
    <n v="-5.2850000000000001E-2"/>
    <n v="1.5756000000000003E-2"/>
    <n v="7.0724999999999998E-3"/>
  </r>
  <r>
    <s v="2464"/>
    <s v="盟立"/>
    <x v="45"/>
    <n v="44.8"/>
    <n v="44.3"/>
    <n v="43.2"/>
    <n v="42.85"/>
    <n v="43.3"/>
    <n v="106"/>
    <n v="-339"/>
    <n v="-303"/>
    <n v="-413"/>
    <n v="-79"/>
    <n v="0"/>
    <n v="0"/>
    <n v="0"/>
    <n v="0"/>
    <n v="0"/>
    <n v="4.7487999999999995E-2"/>
    <n v="-0.15017699999999998"/>
    <n v="-0.13089600000000001"/>
    <n v="-0.1769705"/>
    <n v="-3.4207000000000001E-2"/>
  </r>
  <r>
    <s v="2465"/>
    <s v="麗臺"/>
    <x v="54"/>
    <n v="89.3"/>
    <n v="92.1"/>
    <n v="95.8"/>
    <n v="87"/>
    <n v="79"/>
    <n v="178"/>
    <n v="-340"/>
    <n v="-153"/>
    <n v="-959"/>
    <n v="593"/>
    <n v="0"/>
    <n v="0"/>
    <n v="0"/>
    <n v="0"/>
    <n v="0"/>
    <n v="0.15895399999999998"/>
    <n v="-0.31313999999999997"/>
    <n v="-0.14657400000000001"/>
    <n v="-0.83433000000000002"/>
    <n v="0.46847"/>
  </r>
  <r>
    <s v="2466"/>
    <s v="冠西電"/>
    <x v="28"/>
    <n v="33"/>
    <n v="33.15"/>
    <n v="33.200000000000003"/>
    <n v="33.799999999999997"/>
    <n v="34.950000000000003"/>
    <n v="-10"/>
    <n v="1"/>
    <n v="11"/>
    <n v="35"/>
    <n v="35"/>
    <n v="0"/>
    <n v="0"/>
    <n v="0"/>
    <n v="0"/>
    <n v="0"/>
    <n v="-3.3E-3"/>
    <n v="3.3149999999999998E-4"/>
    <n v="3.6520000000000003E-3"/>
    <n v="1.183E-2"/>
    <n v="1.22325E-2"/>
  </r>
  <r>
    <s v="2467"/>
    <s v="志聖"/>
    <x v="18"/>
    <n v="54.3"/>
    <n v="53.9"/>
    <n v="52.8"/>
    <n v="53.5"/>
    <n v="56"/>
    <n v="172"/>
    <n v="-52"/>
    <n v="-118"/>
    <n v="145"/>
    <n v="521"/>
    <n v="0"/>
    <n v="0"/>
    <n v="0"/>
    <n v="0"/>
    <n v="0"/>
    <n v="9.3396000000000007E-2"/>
    <n v="-2.8027999999999997E-2"/>
    <n v="-6.2303999999999998E-2"/>
    <n v="7.7575000000000005E-2"/>
    <n v="0.29176000000000002"/>
  </r>
  <r>
    <s v="2468"/>
    <s v="華經"/>
    <x v="55"/>
    <n v="13.55"/>
    <n v="13.5"/>
    <n v="13.4"/>
    <n v="13.35"/>
    <n v="13.4"/>
    <n v="14"/>
    <n v="-8"/>
    <n v="32"/>
    <n v="23"/>
    <n v="-8"/>
    <n v="0"/>
    <n v="0"/>
    <n v="0"/>
    <n v="0"/>
    <n v="0"/>
    <n v="1.8970000000000002E-3"/>
    <n v="-1.08E-3"/>
    <n v="4.2880000000000001E-3"/>
    <n v="3.0705000000000003E-3"/>
    <n v="-1.072E-3"/>
  </r>
  <r>
    <s v="2471"/>
    <s v="資通"/>
    <x v="55"/>
    <n v="26.1"/>
    <n v="26.1"/>
    <n v="25.7"/>
    <n v="25.5"/>
    <n v="25.85"/>
    <n v="0"/>
    <n v="-11"/>
    <n v="-17"/>
    <n v="-19"/>
    <n v="23"/>
    <n v="0"/>
    <n v="0"/>
    <n v="0"/>
    <n v="0"/>
    <n v="0"/>
    <n v="0"/>
    <n v="-2.8710000000000003E-3"/>
    <n v="-4.3689999999999996E-3"/>
    <n v="-4.8450000000000003E-3"/>
    <n v="5.9455000000000003E-3"/>
  </r>
  <r>
    <s v="2472"/>
    <s v="立隆電"/>
    <x v="34"/>
    <n v="67"/>
    <n v="66.2"/>
    <n v="64.3"/>
    <n v="63.5"/>
    <n v="64.599999999999994"/>
    <n v="275"/>
    <n v="-409"/>
    <n v="-114"/>
    <n v="-119"/>
    <n v="192"/>
    <n v="0"/>
    <n v="0"/>
    <n v="0"/>
    <n v="0"/>
    <n v="0"/>
    <n v="0.18425"/>
    <n v="-0.27075800000000005"/>
    <n v="-7.3301999999999992E-2"/>
    <n v="-7.5564999999999993E-2"/>
    <n v="0.12403199999999999"/>
  </r>
  <r>
    <s v="2474"/>
    <s v="可成"/>
    <x v="42"/>
    <n v="182"/>
    <n v="178.5"/>
    <n v="178"/>
    <n v="178.5"/>
    <n v="182.5"/>
    <n v="4"/>
    <n v="2216"/>
    <n v="-327"/>
    <n v="-16"/>
    <n v="385"/>
    <n v="0"/>
    <n v="-4815"/>
    <n v="3"/>
    <n v="82"/>
    <n v="0"/>
    <n v="7.28E-3"/>
    <n v="3.9555600000000002"/>
    <n v="-0.58206000000000002"/>
    <n v="-2.8559999999999999E-2"/>
    <n v="0.70262500000000006"/>
  </r>
  <r>
    <s v="2476"/>
    <s v="鉅祥"/>
    <x v="16"/>
    <n v="34.700000000000003"/>
    <n v="35.549999999999997"/>
    <n v="35"/>
    <n v="35.6"/>
    <n v="38"/>
    <n v="-361"/>
    <n v="271"/>
    <n v="-923"/>
    <n v="417"/>
    <n v="1328"/>
    <n v="0"/>
    <n v="0"/>
    <n v="0"/>
    <n v="0"/>
    <n v="0"/>
    <n v="-0.12526700000000002"/>
    <n v="9.6340499999999996E-2"/>
    <n v="-0.32305"/>
    <n v="0.148452"/>
    <n v="0.50463999999999998"/>
  </r>
  <r>
    <s v="2477"/>
    <s v="美隆電"/>
    <x v="20"/>
    <n v="37.1"/>
    <n v="36.9"/>
    <n v="34.75"/>
    <n v="34.6"/>
    <n v="35.15"/>
    <n v="528"/>
    <n v="-494"/>
    <n v="-52"/>
    <n v="403"/>
    <n v="130"/>
    <n v="0"/>
    <n v="0"/>
    <n v="0"/>
    <n v="0"/>
    <n v="0"/>
    <n v="0.19588800000000001"/>
    <n v="-0.18228599999999998"/>
    <n v="-1.8069999999999999E-2"/>
    <n v="0.13943800000000001"/>
    <n v="4.5695E-2"/>
  </r>
  <r>
    <s v="2478"/>
    <s v="大毅"/>
    <x v="34"/>
    <n v="71.099999999999994"/>
    <n v="69.5"/>
    <n v="68"/>
    <n v="67.5"/>
    <n v="68.400000000000006"/>
    <n v="-382"/>
    <n v="-244"/>
    <n v="-212"/>
    <n v="-108"/>
    <n v="-109"/>
    <n v="0"/>
    <n v="0"/>
    <n v="0"/>
    <n v="0"/>
    <n v="0"/>
    <n v="-0.27160199999999995"/>
    <n v="-0.16958000000000001"/>
    <n v="-0.14416000000000001"/>
    <n v="-7.2900000000000006E-2"/>
    <n v="-7.4555999999999997E-2"/>
  </r>
  <r>
    <s v="2480"/>
    <s v="敦陽科"/>
    <x v="55"/>
    <n v="72.7"/>
    <n v="72.2"/>
    <n v="71.5"/>
    <n v="71.099999999999994"/>
    <n v="71.5"/>
    <n v="92"/>
    <n v="-144"/>
    <n v="-73"/>
    <n v="-164"/>
    <n v="-101"/>
    <n v="0"/>
    <n v="0"/>
    <n v="0"/>
    <n v="0"/>
    <n v="0"/>
    <n v="6.6883999999999999E-2"/>
    <n v="-0.103968"/>
    <n v="-5.2194999999999998E-2"/>
    <n v="-0.116604"/>
    <n v="-7.2215000000000001E-2"/>
  </r>
  <r>
    <s v="2481"/>
    <s v="強茂"/>
    <x v="28"/>
    <n v="65.2"/>
    <n v="68.900000000000006"/>
    <n v="66.2"/>
    <n v="69.900000000000006"/>
    <n v="74.5"/>
    <n v="2711"/>
    <n v="6923"/>
    <n v="-8"/>
    <n v="1266"/>
    <n v="-2585"/>
    <n v="19"/>
    <n v="-50"/>
    <n v="-50"/>
    <n v="-100"/>
    <n v="3049"/>
    <n v="1.7675720000000001"/>
    <n v="4.7699470000000002"/>
    <n v="-5.2960000000000004E-3"/>
    <n v="0.88493400000000011"/>
    <n v="-1.9258249999999999"/>
  </r>
  <r>
    <s v="2482"/>
    <s v="連宇"/>
    <x v="57"/>
    <n v="12.5"/>
    <n v="12.15"/>
    <n v="11.8"/>
    <n v="12.4"/>
    <n v="12.5"/>
    <n v="6"/>
    <n v="6"/>
    <n v="-32"/>
    <n v="30"/>
    <n v="15"/>
    <n v="0"/>
    <n v="0"/>
    <n v="0"/>
    <n v="0"/>
    <n v="0"/>
    <n v="7.5000000000000002E-4"/>
    <n v="7.2900000000000005E-4"/>
    <n v="-3.7760000000000003E-3"/>
    <n v="3.7200000000000002E-3"/>
    <n v="1.8749999999999999E-3"/>
  </r>
  <r>
    <s v="2483"/>
    <s v="百容"/>
    <x v="16"/>
    <n v="20.45"/>
    <n v="20.5"/>
    <n v="20.2"/>
    <n v="20.25"/>
    <n v="20.399999999999999"/>
    <n v="3"/>
    <n v="-23"/>
    <n v="-19"/>
    <n v="-5"/>
    <n v="5"/>
    <n v="0"/>
    <n v="0"/>
    <n v="0"/>
    <n v="0"/>
    <n v="0"/>
    <n v="6.134999999999999E-4"/>
    <n v="-4.7149999999999996E-3"/>
    <n v="-3.8380000000000003E-3"/>
    <n v="-1.0124999999999999E-3"/>
    <n v="1.0200000000000001E-3"/>
  </r>
  <r>
    <s v="2484"/>
    <s v="希華"/>
    <x v="34"/>
    <n v="31.8"/>
    <n v="32.25"/>
    <n v="31.9"/>
    <n v="31.45"/>
    <n v="32.25"/>
    <n v="585"/>
    <n v="-1043"/>
    <n v="-656"/>
    <n v="-346"/>
    <n v="769"/>
    <n v="0"/>
    <n v="0"/>
    <n v="0"/>
    <n v="0"/>
    <n v="0"/>
    <n v="0.18603"/>
    <n v="-0.33636749999999999"/>
    <n v="-0.20926399999999998"/>
    <n v="-0.10881699999999998"/>
    <n v="0.24800249999999999"/>
  </r>
  <r>
    <s v="2485"/>
    <s v="兆赫"/>
    <x v="32"/>
    <n v="22.6"/>
    <n v="22.05"/>
    <n v="21.9"/>
    <n v="21.2"/>
    <n v="21.4"/>
    <n v="518"/>
    <n v="-6432"/>
    <n v="-1721"/>
    <n v="-1502"/>
    <n v="685"/>
    <n v="0"/>
    <n v="0"/>
    <n v="0"/>
    <n v="0"/>
    <n v="0"/>
    <n v="0.11706800000000001"/>
    <n v="-1.418256"/>
    <n v="-0.37689899999999993"/>
    <n v="-0.31842399999999998"/>
    <n v="0.14658999999999997"/>
  </r>
  <r>
    <s v="2486"/>
    <s v="一詮"/>
    <x v="28"/>
    <n v="33.049999999999997"/>
    <n v="32.5"/>
    <n v="31.9"/>
    <n v="31.4"/>
    <n v="32.200000000000003"/>
    <n v="-3237"/>
    <n v="-2370"/>
    <n v="-524"/>
    <n v="-832"/>
    <n v="241"/>
    <n v="0"/>
    <n v="0"/>
    <n v="0"/>
    <n v="0"/>
    <n v="0"/>
    <n v="-1.0698284999999998"/>
    <n v="-0.77024999999999999"/>
    <n v="-0.167156"/>
    <n v="-0.26124799999999998"/>
    <n v="7.7602000000000004E-2"/>
  </r>
  <r>
    <s v="2488"/>
    <s v="漢平"/>
    <x v="20"/>
    <n v="30"/>
    <n v="30.4"/>
    <n v="29.85"/>
    <n v="29.9"/>
    <n v="30"/>
    <n v="15"/>
    <n v="9"/>
    <n v="-52"/>
    <n v="-19"/>
    <n v="-5"/>
    <n v="0"/>
    <n v="0"/>
    <n v="0"/>
    <n v="0"/>
    <n v="0"/>
    <n v="4.4999999999999997E-3"/>
    <n v="2.7359999999999997E-3"/>
    <n v="-1.5522000000000001E-2"/>
    <n v="-5.6810000000000003E-3"/>
    <n v="-1.5E-3"/>
  </r>
  <r>
    <s v="2489"/>
    <s v="瑞軒"/>
    <x v="43"/>
    <n v="17.45"/>
    <n v="17.2"/>
    <n v="16.7"/>
    <n v="16.600000000000001"/>
    <n v="16.899999999999999"/>
    <n v="1456"/>
    <n v="-3038"/>
    <n v="-1213"/>
    <n v="-266"/>
    <n v="1559"/>
    <n v="0"/>
    <n v="0"/>
    <n v="0"/>
    <n v="0"/>
    <n v="-39"/>
    <n v="0.25407200000000002"/>
    <n v="-0.522536"/>
    <n v="-0.20257099999999997"/>
    <n v="-4.4156000000000001E-2"/>
    <n v="0.26347100000000001"/>
  </r>
  <r>
    <s v="2491"/>
    <s v="吉祥全"/>
    <x v="22"/>
    <n v="26.15"/>
    <n v="25.4"/>
    <n v="24.25"/>
    <n v="26.4"/>
    <n v="24.9"/>
    <n v="65"/>
    <n v="-271"/>
    <n v="-43"/>
    <n v="-14"/>
    <n v="-529"/>
    <n v="0"/>
    <n v="0"/>
    <n v="0"/>
    <n v="0"/>
    <n v="0"/>
    <n v="1.6997499999999999E-2"/>
    <n v="-6.8833999999999992E-2"/>
    <n v="-1.0427499999999999E-2"/>
    <n v="-3.6959999999999996E-3"/>
    <n v="-0.13172099999999998"/>
  </r>
  <r>
    <s v="2492"/>
    <s v="華新科"/>
    <x v="34"/>
    <n v="217"/>
    <n v="213.5"/>
    <n v="207"/>
    <n v="206"/>
    <n v="212"/>
    <n v="-9"/>
    <n v="-1079"/>
    <n v="-163"/>
    <n v="476"/>
    <n v="2075"/>
    <n v="-1"/>
    <n v="-17"/>
    <n v="2"/>
    <n v="-31"/>
    <n v="0"/>
    <n v="-1.9529999999999999E-2"/>
    <n v="-2.3036650000000001"/>
    <n v="-0.33740999999999999"/>
    <n v="0.98055999999999999"/>
    <n v="4.399"/>
  </r>
  <r>
    <s v="2493"/>
    <s v="揚博"/>
    <x v="18"/>
    <n v="39"/>
    <n v="38.9"/>
    <n v="38.549999999999997"/>
    <n v="38.65"/>
    <n v="38.700000000000003"/>
    <n v="-2"/>
    <n v="-90"/>
    <n v="-16"/>
    <n v="-84"/>
    <n v="28"/>
    <n v="0"/>
    <n v="0"/>
    <n v="0"/>
    <n v="0"/>
    <n v="0"/>
    <n v="-7.7999999999999999E-4"/>
    <n v="-3.5009999999999999E-2"/>
    <n v="-6.1679999999999999E-3"/>
    <n v="-3.2466000000000002E-2"/>
    <n v="1.0836000000000002E-2"/>
  </r>
  <r>
    <s v="2495"/>
    <s v="普安"/>
    <x v="17"/>
    <n v="20.95"/>
    <n v="21.15"/>
    <n v="19.5"/>
    <n v="19.2"/>
    <n v="19.350000000000001"/>
    <n v="-55"/>
    <n v="-1325"/>
    <n v="-195"/>
    <n v="-632"/>
    <n v="-200"/>
    <n v="0"/>
    <n v="0"/>
    <n v="0"/>
    <n v="0"/>
    <n v="0"/>
    <n v="-1.15225E-2"/>
    <n v="-0.28023749999999997"/>
    <n v="-3.8025000000000003E-2"/>
    <n v="-0.12134399999999999"/>
    <n v="-3.8700000000000005E-2"/>
  </r>
  <r>
    <s v="2496"/>
    <s v="卓越"/>
    <x v="2"/>
    <n v="55.3"/>
    <n v="56.2"/>
    <n v="56.1"/>
    <n v="56.3"/>
    <n v="55.7"/>
    <n v="1"/>
    <n v="2"/>
    <n v="0"/>
    <n v="-7"/>
    <n v="0"/>
    <n v="0"/>
    <n v="0"/>
    <n v="0"/>
    <n v="0"/>
    <n v="0"/>
    <n v="5.53E-4"/>
    <n v="1.124E-3"/>
    <n v="0"/>
    <n v="-3.9410000000000001E-3"/>
    <n v="0"/>
  </r>
  <r>
    <s v="2497"/>
    <s v="怡利電"/>
    <x v="6"/>
    <n v="28.8"/>
    <n v="29.7"/>
    <n v="28.6"/>
    <n v="28.65"/>
    <n v="31.5"/>
    <n v="41"/>
    <n v="101"/>
    <n v="-138"/>
    <n v="-29"/>
    <n v="14"/>
    <n v="0"/>
    <n v="0"/>
    <n v="0"/>
    <n v="0"/>
    <n v="0"/>
    <n v="1.1807999999999999E-2"/>
    <n v="2.9996999999999999E-2"/>
    <n v="-3.9468000000000003E-2"/>
    <n v="-8.3084999999999999E-3"/>
    <n v="4.4099999999999999E-3"/>
  </r>
  <r>
    <s v="2498"/>
    <s v="宏達電"/>
    <x v="58"/>
    <n v="40.6"/>
    <n v="39.950000000000003"/>
    <n v="40.35"/>
    <n v="39.5"/>
    <n v="40.799999999999997"/>
    <n v="-131"/>
    <n v="-17"/>
    <n v="1442"/>
    <n v="-937"/>
    <n v="1354"/>
    <n v="0"/>
    <n v="0"/>
    <n v="0"/>
    <n v="0"/>
    <n v="0"/>
    <n v="-5.3186000000000004E-2"/>
    <n v="-6.7915000000000007E-3"/>
    <n v="0.581847"/>
    <n v="-0.37011500000000003"/>
    <n v="0.55243199999999992"/>
  </r>
  <r>
    <s v="2501"/>
    <s v="國建"/>
    <x v="5"/>
    <n v="19.75"/>
    <n v="19.75"/>
    <n v="19.649999999999999"/>
    <n v="19.7"/>
    <n v="20.25"/>
    <n v="-189"/>
    <n v="-144"/>
    <n v="-383"/>
    <n v="-22"/>
    <n v="221"/>
    <n v="0"/>
    <n v="0"/>
    <n v="0"/>
    <n v="0"/>
    <n v="0"/>
    <n v="-3.73275E-2"/>
    <n v="-2.844E-2"/>
    <n v="-7.5259499999999993E-2"/>
    <n v="-4.3340000000000002E-3"/>
    <n v="4.4752500000000001E-2"/>
  </r>
  <r>
    <s v="2504"/>
    <s v="國產"/>
    <x v="5"/>
    <n v="24.8"/>
    <n v="24.7"/>
    <n v="24.1"/>
    <n v="24.2"/>
    <n v="24.65"/>
    <n v="119"/>
    <n v="-523"/>
    <n v="-480"/>
    <n v="682"/>
    <n v="1085"/>
    <n v="400"/>
    <n v="0"/>
    <n v="0"/>
    <n v="0"/>
    <n v="0"/>
    <n v="2.9512000000000004E-2"/>
    <n v="-0.12918099999999999"/>
    <n v="-0.11568000000000001"/>
    <n v="0.16504399999999997"/>
    <n v="0.26745249999999998"/>
  </r>
  <r>
    <s v="2505"/>
    <s v="國揚"/>
    <x v="5"/>
    <n v="30.45"/>
    <n v="30.45"/>
    <n v="30"/>
    <n v="29.75"/>
    <n v="30.15"/>
    <n v="-167"/>
    <n v="-90"/>
    <n v="-237"/>
    <n v="-27"/>
    <n v="-82"/>
    <n v="0"/>
    <n v="0"/>
    <n v="0"/>
    <n v="0"/>
    <n v="0"/>
    <n v="-5.0851499999999994E-2"/>
    <n v="-2.7404999999999999E-2"/>
    <n v="-7.1099999999999997E-2"/>
    <n v="-8.0324999999999997E-3"/>
    <n v="-2.4722999999999998E-2"/>
  </r>
  <r>
    <s v="2506"/>
    <s v="太設"/>
    <x v="5"/>
    <n v="10.3"/>
    <n v="10.25"/>
    <n v="10.25"/>
    <n v="10.4"/>
    <n v="10.55"/>
    <n v="-49"/>
    <n v="-71"/>
    <n v="-2"/>
    <n v="162"/>
    <n v="110"/>
    <n v="0"/>
    <n v="0"/>
    <n v="0"/>
    <n v="0"/>
    <n v="0"/>
    <n v="-5.0470000000000003E-3"/>
    <n v="-7.2775000000000001E-3"/>
    <n v="-2.05E-4"/>
    <n v="1.6847999999999998E-2"/>
    <n v="1.1605000000000001E-2"/>
  </r>
  <r>
    <s v="2509"/>
    <s v="全坤建"/>
    <x v="5"/>
    <n v="20"/>
    <n v="20"/>
    <n v="19.7"/>
    <n v="19.649999999999999"/>
    <n v="19.75"/>
    <n v="-3"/>
    <n v="-9"/>
    <n v="-82"/>
    <n v="52"/>
    <n v="59"/>
    <n v="0"/>
    <n v="0"/>
    <n v="0"/>
    <n v="0"/>
    <n v="0"/>
    <n v="-5.9999999999999995E-4"/>
    <n v="-1.8E-3"/>
    <n v="-1.6153999999999998E-2"/>
    <n v="1.0218E-2"/>
    <n v="1.16525E-2"/>
  </r>
  <r>
    <s v="2511"/>
    <s v="太子"/>
    <x v="5"/>
    <n v="12"/>
    <n v="11.9"/>
    <n v="11.65"/>
    <n v="11.9"/>
    <n v="12"/>
    <n v="191"/>
    <n v="-75"/>
    <n v="-98"/>
    <n v="254"/>
    <n v="21"/>
    <n v="0"/>
    <n v="0"/>
    <n v="0"/>
    <n v="0"/>
    <n v="0"/>
    <n v="2.2919999999999999E-2"/>
    <n v="-8.9250000000000006E-3"/>
    <n v="-1.1417E-2"/>
    <n v="3.0225999999999999E-2"/>
    <n v="2.5200000000000001E-3"/>
  </r>
  <r>
    <s v="2514"/>
    <s v="龍邦"/>
    <x v="5"/>
    <n v="17.600000000000001"/>
    <n v="17.5"/>
    <n v="17.3"/>
    <n v="17.399999999999999"/>
    <n v="17.25"/>
    <n v="-4"/>
    <n v="-84"/>
    <n v="-87"/>
    <n v="-53"/>
    <n v="-20"/>
    <n v="0"/>
    <n v="0"/>
    <n v="0"/>
    <n v="0"/>
    <n v="0"/>
    <n v="-7.0400000000000009E-4"/>
    <n v="-1.47E-2"/>
    <n v="-1.5051000000000002E-2"/>
    <n v="-9.2219999999999993E-3"/>
    <n v="-3.4499999999999999E-3"/>
  </r>
  <r>
    <s v="2515"/>
    <s v="中工"/>
    <x v="5"/>
    <n v="9.09"/>
    <n v="9.02"/>
    <n v="8.89"/>
    <n v="8.9700000000000006"/>
    <n v="9"/>
    <n v="-175"/>
    <n v="-1655"/>
    <n v="-3413"/>
    <n v="988"/>
    <n v="750"/>
    <n v="0"/>
    <n v="0"/>
    <n v="0"/>
    <n v="0"/>
    <n v="0"/>
    <n v="-1.5907500000000001E-2"/>
    <n v="-0.149281"/>
    <n v="-0.30341570000000001"/>
    <n v="8.8623600000000011E-2"/>
    <n v="6.7500000000000004E-2"/>
  </r>
  <r>
    <s v="2516"/>
    <s v="新建"/>
    <x v="5"/>
    <n v="6.16"/>
    <n v="6.1"/>
    <n v="6.03"/>
    <n v="6.1"/>
    <n v="6.1"/>
    <n v="35"/>
    <n v="-31"/>
    <n v="18"/>
    <n v="38"/>
    <n v="69"/>
    <n v="0"/>
    <n v="0"/>
    <n v="0"/>
    <n v="0"/>
    <n v="0"/>
    <n v="2.1559999999999999E-3"/>
    <n v="-1.8909999999999999E-3"/>
    <n v="1.0854E-3"/>
    <n v="2.3179999999999997E-3"/>
    <n v="4.2090000000000001E-3"/>
  </r>
  <r>
    <s v="2520"/>
    <s v="冠德"/>
    <x v="5"/>
    <n v="37.65"/>
    <n v="37.4"/>
    <n v="37.15"/>
    <n v="37.450000000000003"/>
    <n v="38.049999999999997"/>
    <n v="122"/>
    <n v="-430"/>
    <n v="-38"/>
    <n v="16"/>
    <n v="-43"/>
    <n v="0"/>
    <n v="0"/>
    <n v="0"/>
    <n v="0"/>
    <n v="0"/>
    <n v="4.5933000000000002E-2"/>
    <n v="-0.16081999999999999"/>
    <n v="-1.4117000000000001E-2"/>
    <n v="5.9920000000000008E-3"/>
    <n v="-1.6361499999999998E-2"/>
  </r>
  <r>
    <s v="2524"/>
    <s v="京城"/>
    <x v="5"/>
    <n v="34.799999999999997"/>
    <n v="34.9"/>
    <n v="34.15"/>
    <n v="34.15"/>
    <n v="35"/>
    <n v="1"/>
    <n v="8"/>
    <n v="-29"/>
    <n v="6"/>
    <n v="22"/>
    <n v="0"/>
    <n v="0"/>
    <n v="0"/>
    <n v="0"/>
    <n v="0"/>
    <n v="3.4799999999999995E-4"/>
    <n v="2.7919999999999998E-3"/>
    <n v="-9.9034999999999991E-3"/>
    <n v="2.0489999999999996E-3"/>
    <n v="7.7000000000000002E-3"/>
  </r>
  <r>
    <s v="2527"/>
    <s v="宏璟"/>
    <x v="5"/>
    <n v="27.05"/>
    <n v="26.9"/>
    <n v="28.15"/>
    <n v="28"/>
    <n v="27.85"/>
    <n v="6241"/>
    <n v="6036"/>
    <n v="11407"/>
    <n v="11096"/>
    <n v="191"/>
    <n v="0"/>
    <n v="0"/>
    <n v="0"/>
    <n v="0"/>
    <n v="0"/>
    <n v="1.6881905000000001"/>
    <n v="1.6236839999999999"/>
    <n v="3.2110704999999999"/>
    <n v="3.1068799999999999"/>
    <n v="5.3193500000000005E-2"/>
  </r>
  <r>
    <s v="2528"/>
    <s v="皇普"/>
    <x v="5"/>
    <n v="21.8"/>
    <n v="21.9"/>
    <n v="22"/>
    <n v="21.8"/>
    <n v="22.2"/>
    <n v="10"/>
    <n v="-12"/>
    <n v="-49"/>
    <n v="5"/>
    <n v="14"/>
    <n v="0"/>
    <n v="0"/>
    <n v="0"/>
    <n v="0"/>
    <n v="0"/>
    <n v="2.1800000000000001E-3"/>
    <n v="-2.6279999999999997E-3"/>
    <n v="-1.078E-2"/>
    <n v="1.09E-3"/>
    <n v="3.1080000000000001E-3"/>
  </r>
  <r>
    <s v="2530"/>
    <s v="華建"/>
    <x v="5"/>
    <n v="13.9"/>
    <n v="13.9"/>
    <n v="13.9"/>
    <n v="13.8"/>
    <n v="13.8"/>
    <n v="8"/>
    <n v="-18"/>
    <n v="16"/>
    <n v="16"/>
    <n v="80"/>
    <n v="0"/>
    <n v="0"/>
    <n v="0"/>
    <n v="0"/>
    <n v="0"/>
    <n v="1.1119999999999999E-3"/>
    <n v="-2.5020000000000003E-3"/>
    <n v="2.2239999999999998E-3"/>
    <n v="2.2080000000000003E-3"/>
    <n v="1.1039999999999999E-2"/>
  </r>
  <r>
    <s v="2534"/>
    <s v="宏盛"/>
    <x v="5"/>
    <n v="19.7"/>
    <n v="19.649999999999999"/>
    <n v="19.3"/>
    <n v="19.350000000000001"/>
    <n v="19.55"/>
    <n v="7"/>
    <n v="-74"/>
    <n v="-157"/>
    <n v="-12"/>
    <n v="12"/>
    <n v="0"/>
    <n v="0"/>
    <n v="0"/>
    <n v="0"/>
    <n v="0"/>
    <n v="1.379E-3"/>
    <n v="-1.4540999999999998E-2"/>
    <n v="-3.0300999999999998E-2"/>
    <n v="-2.3220000000000003E-3"/>
    <n v="2.3460000000000004E-3"/>
  </r>
  <r>
    <s v="2535"/>
    <s v="達欣工"/>
    <x v="5"/>
    <n v="33.700000000000003"/>
    <n v="33.700000000000003"/>
    <n v="33.4"/>
    <n v="33.35"/>
    <n v="33.35"/>
    <n v="-94"/>
    <n v="-103"/>
    <n v="-405"/>
    <n v="-196"/>
    <n v="-338"/>
    <n v="0"/>
    <n v="0"/>
    <n v="0"/>
    <n v="0"/>
    <n v="-14"/>
    <n v="-3.1678000000000005E-2"/>
    <n v="-3.4711000000000006E-2"/>
    <n v="-0.13527"/>
    <n v="-6.5366000000000007E-2"/>
    <n v="-0.11272300000000002"/>
  </r>
  <r>
    <s v="2536"/>
    <s v="宏普"/>
    <x v="5"/>
    <n v="21.8"/>
    <n v="21.75"/>
    <n v="21.6"/>
    <n v="21.5"/>
    <n v="21.7"/>
    <n v="7"/>
    <n v="-22"/>
    <n v="-21"/>
    <n v="36"/>
    <n v="63"/>
    <n v="0"/>
    <n v="0"/>
    <n v="0"/>
    <n v="0"/>
    <n v="0"/>
    <n v="1.526E-3"/>
    <n v="-4.7850000000000002E-3"/>
    <n v="-4.5360000000000001E-3"/>
    <n v="7.7400000000000004E-3"/>
    <n v="1.3670999999999999E-2"/>
  </r>
  <r>
    <s v="2537"/>
    <s v="聯上發"/>
    <x v="5"/>
    <n v="9.75"/>
    <n v="9.8800000000000008"/>
    <n v="9.65"/>
    <n v="9.65"/>
    <n v="10"/>
    <n v="-7"/>
    <n v="206"/>
    <n v="-136"/>
    <n v="42"/>
    <n v="156"/>
    <n v="0"/>
    <n v="0"/>
    <n v="0"/>
    <n v="0"/>
    <n v="0"/>
    <n v="-6.8249999999999995E-4"/>
    <n v="2.0352800000000001E-2"/>
    <n v="-1.3124E-2"/>
    <n v="4.0530000000000002E-3"/>
    <n v="1.5599999999999999E-2"/>
  </r>
  <r>
    <s v="2538"/>
    <s v="基泰"/>
    <x v="5"/>
    <n v="9.9600000000000009"/>
    <n v="10"/>
    <n v="9.93"/>
    <n v="9.9499999999999993"/>
    <n v="9.9499999999999993"/>
    <n v="-5"/>
    <n v="-63"/>
    <n v="-162"/>
    <n v="-6"/>
    <n v="59"/>
    <n v="0"/>
    <n v="0"/>
    <n v="0"/>
    <n v="0"/>
    <n v="0"/>
    <n v="-4.9800000000000007E-4"/>
    <n v="-6.3E-3"/>
    <n v="-1.60866E-2"/>
    <n v="-5.9699999999999998E-4"/>
    <n v="5.8704999999999999E-3"/>
  </r>
  <r>
    <s v="2539"/>
    <s v="櫻花建"/>
    <x v="5"/>
    <n v="31.65"/>
    <n v="31.6"/>
    <n v="31.5"/>
    <n v="31.65"/>
    <n v="31.75"/>
    <n v="4"/>
    <n v="-55"/>
    <n v="-61"/>
    <n v="7"/>
    <n v="76"/>
    <n v="0"/>
    <n v="0"/>
    <n v="0"/>
    <n v="0"/>
    <n v="0"/>
    <n v="1.266E-3"/>
    <n v="-1.738E-2"/>
    <n v="-1.9214999999999999E-2"/>
    <n v="2.2155E-3"/>
    <n v="2.4129999999999999E-2"/>
  </r>
  <r>
    <s v="2540"/>
    <s v="愛山林"/>
    <x v="5"/>
    <n v="71.099999999999994"/>
    <n v="71.400000000000006"/>
    <n v="71.8"/>
    <n v="71.900000000000006"/>
    <n v="72.099999999999994"/>
    <n v="-6"/>
    <n v="-15"/>
    <n v="-6"/>
    <n v="4"/>
    <n v="19"/>
    <n v="0"/>
    <n v="0"/>
    <n v="0"/>
    <n v="0"/>
    <n v="0"/>
    <n v="-4.2659999999999998E-3"/>
    <n v="-1.0710000000000001E-2"/>
    <n v="-4.3079999999999993E-3"/>
    <n v="2.8760000000000001E-3"/>
    <n v="1.3698999999999999E-2"/>
  </r>
  <r>
    <s v="2542"/>
    <s v="興富發"/>
    <x v="5"/>
    <n v="42.75"/>
    <n v="42.2"/>
    <n v="42.2"/>
    <n v="42.35"/>
    <n v="42.7"/>
    <n v="-840"/>
    <n v="-2950"/>
    <n v="-1418"/>
    <n v="-519"/>
    <n v="-987"/>
    <n v="0"/>
    <n v="756"/>
    <n v="720"/>
    <n v="510"/>
    <n v="485"/>
    <n v="-0.35909999999999997"/>
    <n v="-1.2449000000000001"/>
    <n v="-0.59839600000000004"/>
    <n v="-0.21979650000000001"/>
    <n v="-0.42144900000000002"/>
  </r>
  <r>
    <s v="2543"/>
    <s v="皇昌"/>
    <x v="5"/>
    <n v="7.48"/>
    <n v="7.55"/>
    <n v="7.52"/>
    <n v="7.44"/>
    <n v="7.5"/>
    <n v="-1"/>
    <n v="-22"/>
    <n v="-31"/>
    <n v="1"/>
    <n v="7"/>
    <n v="0"/>
    <n v="0"/>
    <n v="0"/>
    <n v="0"/>
    <n v="0"/>
    <n v="-7.4800000000000002E-5"/>
    <n v="-1.6609999999999999E-3"/>
    <n v="-2.3311999999999999E-3"/>
    <n v="7.4400000000000006E-5"/>
    <n v="5.2499999999999997E-4"/>
  </r>
  <r>
    <s v="2545"/>
    <s v="皇翔"/>
    <x v="5"/>
    <n v="42.1"/>
    <n v="42.1"/>
    <n v="42.05"/>
    <n v="41.9"/>
    <n v="42.8"/>
    <n v="-43"/>
    <n v="-132"/>
    <n v="-113"/>
    <n v="-64"/>
    <n v="737"/>
    <n v="0"/>
    <n v="0"/>
    <n v="0"/>
    <n v="0"/>
    <n v="0"/>
    <n v="-1.8103000000000001E-2"/>
    <n v="-5.5571999999999996E-2"/>
    <n v="-4.7516499999999996E-2"/>
    <n v="-2.6816E-2"/>
    <n v="0.31543599999999999"/>
  </r>
  <r>
    <s v="2546"/>
    <s v="根基"/>
    <x v="5"/>
    <n v="47.2"/>
    <n v="47.2"/>
    <n v="47.05"/>
    <n v="47.15"/>
    <n v="47.35"/>
    <n v="0"/>
    <n v="-6"/>
    <n v="-17"/>
    <n v="0"/>
    <n v="1"/>
    <n v="0"/>
    <n v="0"/>
    <n v="0"/>
    <n v="0"/>
    <n v="0"/>
    <n v="0"/>
    <n v="-2.8320000000000003E-3"/>
    <n v="-7.9984999999999987E-3"/>
    <n v="0"/>
    <n v="4.7350000000000002E-4"/>
  </r>
  <r>
    <s v="2547"/>
    <s v="日勝生"/>
    <x v="5"/>
    <n v="11.1"/>
    <n v="11.05"/>
    <n v="10.9"/>
    <n v="10.95"/>
    <n v="10.95"/>
    <n v="371"/>
    <n v="-113"/>
    <n v="-660"/>
    <n v="275"/>
    <n v="195"/>
    <n v="0"/>
    <n v="0"/>
    <n v="0"/>
    <n v="0"/>
    <n v="0"/>
    <n v="4.1180999999999995E-2"/>
    <n v="-1.2486500000000001E-2"/>
    <n v="-7.1940000000000004E-2"/>
    <n v="3.01125E-2"/>
    <n v="2.13525E-2"/>
  </r>
  <r>
    <s v="2548"/>
    <s v="華固"/>
    <x v="5"/>
    <n v="86"/>
    <n v="85.9"/>
    <n v="85.2"/>
    <n v="84.9"/>
    <n v="85.4"/>
    <n v="-110"/>
    <n v="-126"/>
    <n v="-153"/>
    <n v="-208"/>
    <n v="-89"/>
    <n v="2"/>
    <n v="-3"/>
    <n v="0"/>
    <n v="0"/>
    <n v="0"/>
    <n v="-9.4600000000000004E-2"/>
    <n v="-0.10823400000000001"/>
    <n v="-0.130356"/>
    <n v="-0.176592"/>
    <n v="-7.6006000000000004E-2"/>
  </r>
  <r>
    <s v="2596"/>
    <s v="綠意"/>
    <x v="5"/>
    <n v="22.15"/>
    <n v="22.1"/>
    <n v="22"/>
    <n v="22.05"/>
    <n v="22.1"/>
    <n v="0"/>
    <n v="-1"/>
    <n v="-1"/>
    <n v="6"/>
    <n v="2"/>
    <n v="0"/>
    <n v="0"/>
    <n v="0"/>
    <n v="0"/>
    <n v="0"/>
    <n v="0"/>
    <n v="-2.2100000000000001E-4"/>
    <n v="-2.2000000000000001E-4"/>
    <n v="1.3230000000000002E-3"/>
    <n v="4.4200000000000001E-4"/>
  </r>
  <r>
    <s v="2597"/>
    <s v="潤弘"/>
    <x v="5"/>
    <n v="140"/>
    <n v="139"/>
    <n v="139"/>
    <n v="138.5"/>
    <n v="139"/>
    <n v="6"/>
    <n v="-48"/>
    <n v="-15"/>
    <n v="-35"/>
    <n v="-7"/>
    <n v="0"/>
    <n v="0"/>
    <n v="0"/>
    <n v="0"/>
    <n v="0"/>
    <n v="8.3999999999999995E-3"/>
    <n v="-6.6720000000000002E-2"/>
    <n v="-2.085E-2"/>
    <n v="-4.8474999999999997E-2"/>
    <n v="-9.7300000000000008E-3"/>
  </r>
  <r>
    <s v="2601"/>
    <s v="益航"/>
    <x v="9"/>
    <n v="14.45"/>
    <n v="15.85"/>
    <n v="17.399999999999999"/>
    <n v="19.100000000000001"/>
    <n v="19"/>
    <n v="1071"/>
    <n v="526"/>
    <n v="1326"/>
    <n v="1683"/>
    <n v="7139"/>
    <n v="0"/>
    <n v="0"/>
    <n v="0"/>
    <n v="0"/>
    <n v="0"/>
    <n v="0.15475949999999999"/>
    <n v="8.3371000000000001E-2"/>
    <n v="0.23072399999999998"/>
    <n v="0.32145300000000004"/>
    <n v="1.3564099999999999"/>
  </r>
  <r>
    <s v="2603"/>
    <s v="長榮"/>
    <x v="10"/>
    <n v="136.5"/>
    <n v="140"/>
    <n v="152"/>
    <n v="153.5"/>
    <n v="138.5"/>
    <n v="-31571"/>
    <n v="-21904"/>
    <n v="-10310"/>
    <n v="-3536"/>
    <n v="-4220"/>
    <n v="-7598"/>
    <n v="10218"/>
    <n v="9074"/>
    <n v="15145"/>
    <n v="-47"/>
    <n v="-43.094414999999998"/>
    <n v="-30.665600000000001"/>
    <n v="-15.671200000000001"/>
    <n v="-5.4277600000000001"/>
    <n v="-5.8446999999999996"/>
  </r>
  <r>
    <s v="2605"/>
    <s v="新興"/>
    <x v="10"/>
    <n v="30"/>
    <n v="33"/>
    <n v="36.299999999999997"/>
    <n v="39.9"/>
    <n v="37.549999999999997"/>
    <n v="4371"/>
    <n v="-473"/>
    <n v="430"/>
    <n v="5887"/>
    <n v="55"/>
    <n v="0"/>
    <n v="0"/>
    <n v="0"/>
    <n v="6"/>
    <n v="0"/>
    <n v="1.3112999999999999"/>
    <n v="-0.15609000000000001"/>
    <n v="0.15608999999999998"/>
    <n v="2.348913"/>
    <n v="2.0652500000000001E-2"/>
  </r>
  <r>
    <s v="2606"/>
    <s v="裕民"/>
    <x v="10"/>
    <n v="62.6"/>
    <n v="68.8"/>
    <n v="75.599999999999994"/>
    <n v="82.7"/>
    <n v="74.5"/>
    <n v="6625"/>
    <n v="-2559"/>
    <n v="-255"/>
    <n v="7765"/>
    <n v="-9363"/>
    <n v="-273"/>
    <n v="-302"/>
    <n v="-2424"/>
    <n v="1814"/>
    <n v="0"/>
    <n v="4.1472499999999997"/>
    <n v="-1.7605919999999999"/>
    <n v="-0.19278000000000001"/>
    <n v="6.4216550000000003"/>
    <n v="-6.9754350000000001"/>
  </r>
  <r>
    <s v="2607"/>
    <s v="榮運"/>
    <x v="10"/>
    <n v="26.25"/>
    <n v="28.85"/>
    <n v="31.7"/>
    <n v="34.85"/>
    <n v="31.4"/>
    <n v="2984"/>
    <n v="-465"/>
    <n v="268"/>
    <n v="4068"/>
    <n v="-3229"/>
    <n v="0"/>
    <n v="0"/>
    <n v="0"/>
    <n v="0"/>
    <n v="0"/>
    <n v="0.7833"/>
    <n v="-0.13415250000000001"/>
    <n v="8.4956000000000004E-2"/>
    <n v="1.4176980000000001"/>
    <n v="-1.013906"/>
  </r>
  <r>
    <s v="2608"/>
    <s v="嘉里大榮"/>
    <x v="10"/>
    <n v="65.3"/>
    <n v="67.3"/>
    <n v="74"/>
    <n v="71"/>
    <n v="67.599999999999994"/>
    <n v="-2761"/>
    <n v="-3193"/>
    <n v="1023"/>
    <n v="-6240"/>
    <n v="556"/>
    <n v="-459"/>
    <n v="-432"/>
    <n v="-429"/>
    <n v="0"/>
    <n v="0"/>
    <n v="-1.8029329999999999"/>
    <n v="-2.148889"/>
    <n v="0.75702000000000003"/>
    <n v="-4.4303999999999997"/>
    <n v="0.37585599999999997"/>
  </r>
  <r>
    <s v="2609"/>
    <s v="陽明"/>
    <x v="10"/>
    <n v="140.5"/>
    <n v="149.5"/>
    <n v="158.5"/>
    <n v="154.5"/>
    <n v="139.5"/>
    <n v="194"/>
    <n v="-1690"/>
    <n v="1243"/>
    <n v="-2371"/>
    <n v="-13360"/>
    <n v="-430"/>
    <n v="14347"/>
    <n v="-5071"/>
    <n v="-91"/>
    <n v="-5902"/>
    <n v="0.27256999999999998"/>
    <n v="-2.5265499999999999"/>
    <n v="1.9701550000000001"/>
    <n v="-3.663195"/>
    <n v="-18.6372"/>
  </r>
  <r>
    <s v="2610"/>
    <s v="華航"/>
    <x v="10"/>
    <n v="19.149999999999999"/>
    <n v="19.350000000000001"/>
    <n v="21.15"/>
    <n v="19.899999999999999"/>
    <n v="19.5"/>
    <n v="3739"/>
    <n v="-4137"/>
    <n v="3538"/>
    <n v="-16637"/>
    <n v="-2235"/>
    <n v="0"/>
    <n v="1068"/>
    <n v="-140"/>
    <n v="8729"/>
    <n v="-11383"/>
    <n v="0.71601849999999989"/>
    <n v="-0.8005095000000001"/>
    <n v="0.74828699999999992"/>
    <n v="-3.3107629999999997"/>
    <n v="-0.43582500000000002"/>
  </r>
  <r>
    <s v="2611"/>
    <s v="志信"/>
    <x v="10"/>
    <n v="22.05"/>
    <n v="24.25"/>
    <n v="26.65"/>
    <n v="29.3"/>
    <n v="26.4"/>
    <n v="-596"/>
    <n v="206"/>
    <n v="515"/>
    <n v="1482"/>
    <n v="-1248"/>
    <n v="0"/>
    <n v="0"/>
    <n v="0"/>
    <n v="0"/>
    <n v="0"/>
    <n v="-0.13141800000000001"/>
    <n v="4.9954999999999999E-2"/>
    <n v="0.13724749999999999"/>
    <n v="0.434226"/>
    <n v="-0.32947199999999999"/>
  </r>
  <r>
    <s v="2612"/>
    <s v="中航"/>
    <x v="10"/>
    <n v="49.45"/>
    <n v="54.3"/>
    <n v="59.7"/>
    <n v="65.599999999999994"/>
    <n v="60.5"/>
    <n v="1231"/>
    <n v="124"/>
    <n v="-219"/>
    <n v="1524"/>
    <n v="-494"/>
    <n v="0"/>
    <n v="0"/>
    <n v="0"/>
    <n v="0"/>
    <n v="0"/>
    <n v="0.60872950000000003"/>
    <n v="6.7332000000000003E-2"/>
    <n v="-0.130743"/>
    <n v="0.99974399999999997"/>
    <n v="-0.29887000000000002"/>
  </r>
  <r>
    <s v="2613"/>
    <s v="中櫃"/>
    <x v="10"/>
    <n v="32.200000000000003"/>
    <n v="35.4"/>
    <n v="38.9"/>
    <n v="42.75"/>
    <n v="38.5"/>
    <n v="259"/>
    <n v="274"/>
    <n v="347"/>
    <n v="726"/>
    <n v="-1777"/>
    <n v="0"/>
    <n v="0"/>
    <n v="0"/>
    <n v="0"/>
    <n v="0"/>
    <n v="8.3398000000000014E-2"/>
    <n v="9.6995999999999999E-2"/>
    <n v="0.13498299999999999"/>
    <n v="0.310365"/>
    <n v="-0.684145"/>
  </r>
  <r>
    <s v="2614"/>
    <s v="東森"/>
    <x v="2"/>
    <n v="28.6"/>
    <n v="31.45"/>
    <n v="34.549999999999997"/>
    <n v="37.75"/>
    <n v="34"/>
    <n v="667"/>
    <n v="1090"/>
    <n v="-1916"/>
    <n v="414"/>
    <n v="166"/>
    <n v="0"/>
    <n v="0"/>
    <n v="0"/>
    <n v="0"/>
    <n v="0"/>
    <n v="0.19076200000000001"/>
    <n v="0.34280500000000003"/>
    <n v="-0.66197799999999984"/>
    <n v="0.15628500000000001"/>
    <n v="5.6439999999999997E-2"/>
  </r>
  <r>
    <s v="2615"/>
    <s v="萬海"/>
    <x v="10"/>
    <n v="206"/>
    <n v="226.5"/>
    <n v="249"/>
    <n v="251"/>
    <n v="226"/>
    <n v="-20175"/>
    <n v="6232"/>
    <n v="-1570"/>
    <n v="-19761"/>
    <n v="-7657"/>
    <n v="37"/>
    <n v="1618"/>
    <n v="5454"/>
    <n v="12"/>
    <n v="90"/>
    <n v="-41.560499999999998"/>
    <n v="14.11548"/>
    <n v="-3.9093"/>
    <n v="-49.600110000000001"/>
    <n v="-17.304819999999999"/>
  </r>
  <r>
    <s v="2616"/>
    <s v="山隆"/>
    <x v="2"/>
    <n v="36.85"/>
    <n v="36.9"/>
    <n v="39.200000000000003"/>
    <n v="38.1"/>
    <n v="37.799999999999997"/>
    <n v="-10"/>
    <n v="-41"/>
    <n v="-101"/>
    <n v="-316"/>
    <n v="-32"/>
    <n v="0"/>
    <n v="0"/>
    <n v="0"/>
    <n v="0"/>
    <n v="0"/>
    <n v="-3.6849999999999999E-3"/>
    <n v="-1.5128999999999998E-2"/>
    <n v="-3.9592000000000002E-2"/>
    <n v="-0.120396"/>
    <n v="-1.2095999999999999E-2"/>
  </r>
  <r>
    <s v="2617"/>
    <s v="台航"/>
    <x v="10"/>
    <n v="47.4"/>
    <n v="52.1"/>
    <n v="57.3"/>
    <n v="62.1"/>
    <n v="55.9"/>
    <n v="3557"/>
    <n v="51"/>
    <n v="-21"/>
    <n v="248"/>
    <n v="-2695"/>
    <n v="0"/>
    <n v="0"/>
    <n v="0"/>
    <n v="0"/>
    <n v="0"/>
    <n v="1.6860179999999998"/>
    <n v="2.6570999999999997E-2"/>
    <n v="-1.2033E-2"/>
    <n v="0.15400800000000001"/>
    <n v="-1.506505"/>
  </r>
  <r>
    <s v="2618"/>
    <s v="長榮航"/>
    <x v="10"/>
    <n v="20.3"/>
    <n v="20.100000000000001"/>
    <n v="22.1"/>
    <n v="21.15"/>
    <n v="20.95"/>
    <n v="5052"/>
    <n v="-5993"/>
    <n v="38806"/>
    <n v="-37844"/>
    <n v="-10885"/>
    <n v="-3110"/>
    <n v="1092"/>
    <n v="559"/>
    <n v="8781"/>
    <n v="0"/>
    <n v="1.0255560000000001"/>
    <n v="-1.204593"/>
    <n v="8.5761260000000004"/>
    <n v="-8.0040060000000004"/>
    <n v="-2.2804074999999999"/>
  </r>
  <r>
    <s v="2630"/>
    <s v="亞航"/>
    <x v="10"/>
    <n v="20.5"/>
    <n v="22.55"/>
    <n v="24.8"/>
    <n v="27.25"/>
    <n v="24.55"/>
    <n v="168"/>
    <n v="124"/>
    <n v="-117"/>
    <n v="327"/>
    <n v="-459"/>
    <n v="0"/>
    <n v="0"/>
    <n v="0"/>
    <n v="0"/>
    <n v="0"/>
    <n v="3.4439999999999998E-2"/>
    <n v="2.7962000000000004E-2"/>
    <n v="-2.9016E-2"/>
    <n v="8.9107500000000006E-2"/>
    <n v="-0.11268450000000001"/>
  </r>
  <r>
    <s v="2633"/>
    <s v="台灣高鐵"/>
    <x v="10"/>
    <n v="29.4"/>
    <n v="29"/>
    <n v="29.45"/>
    <n v="29.7"/>
    <n v="30"/>
    <n v="-925"/>
    <n v="8146"/>
    <n v="-127"/>
    <n v="2030"/>
    <n v="2141"/>
    <n v="17"/>
    <n v="-13749"/>
    <n v="9"/>
    <n v="-1"/>
    <n v="0"/>
    <n v="-0.27195000000000003"/>
    <n v="2.3623400000000001"/>
    <n v="-3.7401500000000004E-2"/>
    <n v="0.60290999999999995"/>
    <n v="0.64229999999999998"/>
  </r>
  <r>
    <s v="2634"/>
    <s v="漢翔"/>
    <x v="10"/>
    <n v="28.85"/>
    <n v="29.2"/>
    <n v="29.55"/>
    <n v="29.85"/>
    <n v="29.7"/>
    <n v="292"/>
    <n v="-215"/>
    <n v="484"/>
    <n v="334"/>
    <n v="421"/>
    <n v="0"/>
    <n v="0"/>
    <n v="0"/>
    <n v="0"/>
    <n v="0"/>
    <n v="8.4242000000000011E-2"/>
    <n v="-6.2780000000000002E-2"/>
    <n v="0.14302200000000001"/>
    <n v="9.9698999999999996E-2"/>
    <n v="0.12503699999999998"/>
  </r>
  <r>
    <s v="2636"/>
    <s v="台驊投控"/>
    <x v="10"/>
    <n v="172.5"/>
    <n v="189.5"/>
    <n v="205.5"/>
    <n v="197"/>
    <n v="184"/>
    <n v="-501"/>
    <n v="-325"/>
    <n v="-2559"/>
    <n v="-1959"/>
    <n v="3512"/>
    <n v="0"/>
    <n v="-6"/>
    <n v="0"/>
    <n v="-70"/>
    <n v="-315"/>
    <n v="-0.86422500000000002"/>
    <n v="-0.61587499999999995"/>
    <n v="-5.2587450000000002"/>
    <n v="-3.8592300000000002"/>
    <n v="6.4620800000000003"/>
  </r>
  <r>
    <s v="2637"/>
    <s v="慧洋-KY"/>
    <x v="10"/>
    <n v="75"/>
    <n v="82.5"/>
    <n v="90.7"/>
    <n v="99.7"/>
    <n v="89.8"/>
    <n v="903"/>
    <n v="1396"/>
    <n v="-649"/>
    <n v="7233"/>
    <n v="-3719"/>
    <n v="0"/>
    <n v="-3466"/>
    <n v="0"/>
    <n v="-6"/>
    <n v="-3328"/>
    <n v="0.67725000000000002"/>
    <n v="1.1516999999999999"/>
    <n v="-0.58864300000000003"/>
    <n v="7.2113009999999997"/>
    <n v="-3.3396620000000001"/>
  </r>
  <r>
    <s v="2640"/>
    <s v="大車隊"/>
    <x v="2"/>
    <n v="79.3"/>
    <n v="79.8"/>
    <n v="79.2"/>
    <n v="80.400000000000006"/>
    <n v="80"/>
    <n v="0"/>
    <n v="0"/>
    <n v="-1"/>
    <n v="-4"/>
    <n v="-2"/>
    <n v="0"/>
    <n v="0"/>
    <n v="0"/>
    <n v="0"/>
    <n v="0"/>
    <n v="0"/>
    <n v="0"/>
    <n v="-7.9200000000000006E-4"/>
    <n v="-3.2160000000000001E-3"/>
    <n v="-1.6000000000000001E-3"/>
  </r>
  <r>
    <s v="2641"/>
    <s v="正德"/>
    <x v="10"/>
    <n v="31"/>
    <n v="34.1"/>
    <n v="37.5"/>
    <n v="41.25"/>
    <n v="37.15"/>
    <n v="6296"/>
    <n v="-4"/>
    <n v="-4"/>
    <n v="-387"/>
    <n v="114"/>
    <n v="0"/>
    <n v="0"/>
    <n v="0"/>
    <n v="0"/>
    <n v="0"/>
    <n v="1.9517599999999999"/>
    <n v="-1.364E-3"/>
    <n v="-1.5E-3"/>
    <n v="-0.15963749999999999"/>
    <n v="4.2350999999999993E-2"/>
  </r>
  <r>
    <s v="2642"/>
    <s v="宅配通"/>
    <x v="10"/>
    <n v="89.1"/>
    <n v="98"/>
    <n v="107.5"/>
    <n v="106"/>
    <n v="97.6"/>
    <n v="-13"/>
    <n v="1218"/>
    <n v="-1777"/>
    <n v="-818"/>
    <n v="137"/>
    <n v="0"/>
    <n v="0"/>
    <n v="0"/>
    <n v="0"/>
    <n v="0"/>
    <n v="-1.1583E-2"/>
    <n v="1.19364"/>
    <n v="-1.9102749999999999"/>
    <n v="-0.86707999999999996"/>
    <n v="0.133712"/>
  </r>
  <r>
    <s v="2643"/>
    <s v="捷迅"/>
    <x v="10"/>
    <n v="91.9"/>
    <n v="101"/>
    <n v="111"/>
    <n v="122"/>
    <n v="110"/>
    <n v="196"/>
    <n v="-20"/>
    <n v="-8"/>
    <n v="183"/>
    <n v="-292"/>
    <n v="0"/>
    <n v="0"/>
    <n v="0"/>
    <n v="0"/>
    <n v="0"/>
    <n v="0.18012400000000001"/>
    <n v="-2.0199999999999999E-2"/>
    <n v="-8.8800000000000007E-3"/>
    <n v="0.22325999999999999"/>
    <n v="-0.32119999999999999"/>
  </r>
  <r>
    <s v="2701"/>
    <s v="萬企"/>
    <x v="3"/>
    <n v="12.65"/>
    <n v="12.6"/>
    <n v="13.15"/>
    <n v="12.85"/>
    <n v="12.55"/>
    <n v="-7"/>
    <n v="-81"/>
    <n v="-29"/>
    <n v="-193"/>
    <n v="89"/>
    <n v="0"/>
    <n v="0"/>
    <n v="0"/>
    <n v="0"/>
    <n v="0"/>
    <n v="-8.855E-4"/>
    <n v="-1.0206E-2"/>
    <n v="-3.8135E-3"/>
    <n v="-2.4800499999999996E-2"/>
    <n v="1.1169500000000001E-2"/>
  </r>
  <r>
    <s v="2702"/>
    <s v="華園"/>
    <x v="3"/>
    <n v="26.2"/>
    <n v="26.2"/>
    <n v="28.8"/>
    <n v="29.25"/>
    <n v="26.9"/>
    <n v="207"/>
    <n v="-172"/>
    <n v="115"/>
    <n v="-76"/>
    <n v="37"/>
    <n v="0"/>
    <n v="0"/>
    <n v="0"/>
    <n v="0"/>
    <n v="0"/>
    <n v="5.4233999999999997E-2"/>
    <n v="-4.5063999999999993E-2"/>
    <n v="3.3119999999999997E-2"/>
    <n v="-2.223E-2"/>
    <n v="9.953E-3"/>
  </r>
  <r>
    <s v="2704"/>
    <s v="國賓"/>
    <x v="3"/>
    <n v="29.2"/>
    <n v="29.75"/>
    <n v="30.35"/>
    <n v="29.85"/>
    <n v="29.5"/>
    <n v="4"/>
    <n v="85"/>
    <n v="-129"/>
    <n v="-79"/>
    <n v="67"/>
    <n v="0"/>
    <n v="0"/>
    <n v="0"/>
    <n v="0"/>
    <n v="0"/>
    <n v="1.168E-3"/>
    <n v="2.5287500000000001E-2"/>
    <n v="-3.9151499999999999E-2"/>
    <n v="-2.3581500000000002E-2"/>
    <n v="1.9765000000000001E-2"/>
  </r>
  <r>
    <s v="2705"/>
    <s v="六福"/>
    <x v="3"/>
    <n v="18"/>
    <n v="18.05"/>
    <n v="18.95"/>
    <n v="18.850000000000001"/>
    <n v="18.350000000000001"/>
    <n v="16"/>
    <n v="-33"/>
    <n v="-1"/>
    <n v="-76"/>
    <n v="-15"/>
    <n v="0"/>
    <n v="0"/>
    <n v="0"/>
    <n v="0"/>
    <n v="0"/>
    <n v="2.8800000000000002E-3"/>
    <n v="-5.9565E-3"/>
    <n v="-1.895E-4"/>
    <n v="-1.4326000000000002E-2"/>
    <n v="-2.7525000000000002E-3"/>
  </r>
  <r>
    <s v="2706"/>
    <s v="第一店"/>
    <x v="3"/>
    <n v="15.3"/>
    <n v="14.95"/>
    <n v="16.399999999999999"/>
    <n v="15.8"/>
    <n v="14.9"/>
    <n v="19"/>
    <n v="-230"/>
    <n v="263"/>
    <n v="-356"/>
    <n v="90"/>
    <n v="0"/>
    <n v="0"/>
    <n v="0"/>
    <n v="0"/>
    <n v="0"/>
    <n v="2.9069999999999999E-3"/>
    <n v="-3.4384999999999999E-2"/>
    <n v="4.3131999999999997E-2"/>
    <n v="-5.6247999999999999E-2"/>
    <n v="1.341E-2"/>
  </r>
  <r>
    <s v="2707"/>
    <s v="晶華"/>
    <x v="3"/>
    <n v="143.5"/>
    <n v="142.5"/>
    <n v="151"/>
    <n v="149"/>
    <n v="150.5"/>
    <n v="54"/>
    <n v="-26"/>
    <n v="-21"/>
    <n v="-74"/>
    <n v="-79"/>
    <n v="-19"/>
    <n v="0"/>
    <n v="0"/>
    <n v="0"/>
    <n v="0"/>
    <n v="7.7490000000000003E-2"/>
    <n v="-3.705E-2"/>
    <n v="-3.1710000000000002E-2"/>
    <n v="-0.11026"/>
    <n v="-0.118895"/>
  </r>
  <r>
    <s v="2712"/>
    <s v="遠雄來"/>
    <x v="3"/>
    <n v="36"/>
    <n v="36"/>
    <n v="36.4"/>
    <n v="37.35"/>
    <n v="37.25"/>
    <n v="-1"/>
    <n v="0"/>
    <n v="-9"/>
    <n v="0"/>
    <n v="3"/>
    <n v="0"/>
    <n v="0"/>
    <n v="0"/>
    <n v="0"/>
    <n v="0"/>
    <n v="-3.6000000000000002E-4"/>
    <n v="0"/>
    <n v="-3.2759999999999998E-3"/>
    <n v="0"/>
    <n v="1.1175E-3"/>
  </r>
  <r>
    <s v="2718"/>
    <s v="晶悅"/>
    <x v="3"/>
    <n v="29.4"/>
    <n v="29"/>
    <n v="28.75"/>
    <n v="27.35"/>
    <n v="27.9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3"/>
    <n v="12.25"/>
    <n v="12.35"/>
    <n v="12.7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5"/>
    <n v="29.1"/>
    <n v="31.4"/>
    <n v="32.5"/>
    <n v="31.8"/>
    <n v="-2"/>
    <n v="-2"/>
    <n v="9"/>
    <n v="-51"/>
    <n v="-3"/>
    <n v="0"/>
    <n v="0"/>
    <n v="0"/>
    <n v="0"/>
    <n v="0"/>
    <n v="-5.8299999999999997E-4"/>
    <n v="-5.8200000000000005E-4"/>
    <n v="2.8259999999999995E-3"/>
    <n v="-1.6574999999999999E-2"/>
    <n v="-9.540000000000001E-4"/>
  </r>
  <r>
    <s v="2723"/>
    <s v="美食-KY"/>
    <x v="3"/>
    <n v="177"/>
    <n v="177"/>
    <n v="181.5"/>
    <n v="174"/>
    <n v="175"/>
    <n v="-50"/>
    <n v="-41"/>
    <n v="-57"/>
    <n v="-265"/>
    <n v="-29"/>
    <n v="5"/>
    <n v="46"/>
    <n v="84"/>
    <n v="-180"/>
    <n v="-75"/>
    <n v="-8.8499999999999995E-2"/>
    <n v="-7.2569999999999996E-2"/>
    <n v="-0.10345500000000001"/>
    <n v="-0.46110000000000001"/>
    <n v="-5.0750000000000003E-2"/>
  </r>
  <r>
    <s v="2724"/>
    <s v="富驛-KY"/>
    <x v="3"/>
    <n v="5.35"/>
    <n v="5.5"/>
    <n v="6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2"/>
    <n v="70.599999999999994"/>
    <n v="71.5"/>
    <n v="71.2"/>
    <n v="71.2"/>
    <n v="1"/>
    <n v="-2"/>
    <n v="-1"/>
    <n v="-5"/>
    <n v="-3"/>
    <n v="0"/>
    <n v="0"/>
    <n v="0"/>
    <n v="0"/>
    <n v="-3"/>
    <n v="7.2000000000000005E-4"/>
    <n v="-1.4119999999999998E-3"/>
    <n v="-7.1500000000000003E-4"/>
    <n v="-3.5599999999999998E-3"/>
    <n v="-2.1360000000000003E-3"/>
  </r>
  <r>
    <s v="2727"/>
    <s v="王品"/>
    <x v="3"/>
    <n v="147"/>
    <n v="148"/>
    <n v="155.5"/>
    <n v="153"/>
    <n v="149"/>
    <n v="-456"/>
    <n v="-168"/>
    <n v="-488"/>
    <n v="-945"/>
    <n v="-403"/>
    <n v="0"/>
    <n v="0"/>
    <n v="0"/>
    <n v="0"/>
    <n v="0"/>
    <n v="-0.67032000000000003"/>
    <n v="-0.24864"/>
    <n v="-0.75883999999999996"/>
    <n v="-1.4458500000000001"/>
    <n v="-0.60046999999999995"/>
  </r>
  <r>
    <s v="2729"/>
    <s v="瓦城"/>
    <x v="3"/>
    <n v="243"/>
    <n v="241.5"/>
    <n v="243.5"/>
    <n v="244"/>
    <n v="241.5"/>
    <n v="-1"/>
    <n v="0"/>
    <n v="7"/>
    <n v="3"/>
    <n v="8"/>
    <n v="0"/>
    <n v="0"/>
    <n v="0"/>
    <n v="0"/>
    <n v="0"/>
    <n v="-2.4299999999999999E-3"/>
    <n v="0"/>
    <n v="1.7045000000000001E-2"/>
    <n v="7.3200000000000001E-3"/>
    <n v="1.932E-2"/>
  </r>
  <r>
    <s v="2731"/>
    <s v="雄獅"/>
    <x v="3"/>
    <n v="91"/>
    <n v="90.3"/>
    <n v="92.9"/>
    <n v="92"/>
    <n v="92"/>
    <n v="56"/>
    <n v="-24"/>
    <n v="100"/>
    <n v="-130"/>
    <n v="-3"/>
    <n v="0"/>
    <n v="0"/>
    <n v="0"/>
    <n v="0"/>
    <n v="0"/>
    <n v="5.0959999999999998E-2"/>
    <n v="-2.1671999999999997E-2"/>
    <n v="9.2899999999999996E-2"/>
    <n v="-0.1196"/>
    <n v="-2.7599999999999999E-3"/>
  </r>
  <r>
    <s v="2732"/>
    <s v="六角"/>
    <x v="3"/>
    <n v="119.5"/>
    <n v="118.5"/>
    <n v="119.5"/>
    <n v="117.5"/>
    <n v="117.5"/>
    <n v="-50"/>
    <n v="-5"/>
    <n v="-19"/>
    <n v="-8"/>
    <n v="-1"/>
    <n v="0"/>
    <n v="0"/>
    <n v="0"/>
    <n v="0"/>
    <n v="0"/>
    <n v="-5.9749999999999998E-2"/>
    <n v="-5.9249999999999997E-3"/>
    <n v="-2.2704999999999999E-2"/>
    <n v="-9.4000000000000004E-3"/>
    <n v="-1.175E-3"/>
  </r>
  <r>
    <s v="2734"/>
    <s v="易飛網"/>
    <x v="3"/>
    <n v="28.25"/>
    <n v="28.45"/>
    <n v="31.25"/>
    <n v="30.3"/>
    <n v="28.7"/>
    <n v="-67"/>
    <n v="-44"/>
    <n v="117"/>
    <n v="-176"/>
    <n v="-33"/>
    <n v="0"/>
    <n v="0"/>
    <n v="0"/>
    <n v="0"/>
    <n v="0"/>
    <n v="-1.89275E-2"/>
    <n v="-1.2518E-2"/>
    <n v="3.6562499999999998E-2"/>
    <n v="-5.3328E-2"/>
    <n v="-9.4710000000000003E-3"/>
  </r>
  <r>
    <s v="2736"/>
    <s v="高野"/>
    <x v="3"/>
    <n v="15.8"/>
    <n v="15.65"/>
    <n v="17.2"/>
    <n v="17.899999999999999"/>
    <n v="16.95"/>
    <n v="3"/>
    <n v="-5"/>
    <n v="64"/>
    <n v="-49"/>
    <n v="-47"/>
    <n v="0"/>
    <n v="0"/>
    <n v="0"/>
    <n v="0"/>
    <n v="0"/>
    <n v="4.7400000000000008E-4"/>
    <n v="-7.8249999999999999E-4"/>
    <n v="1.1007999999999999E-2"/>
    <n v="-8.7709999999999993E-3"/>
    <n v="-7.9664999999999996E-3"/>
  </r>
  <r>
    <s v="2739"/>
    <s v="寒舍"/>
    <x v="3"/>
    <n v="24"/>
    <n v="23.95"/>
    <n v="24.3"/>
    <n v="24.35"/>
    <n v="24.5"/>
    <n v="-9"/>
    <n v="-6"/>
    <n v="23"/>
    <n v="3"/>
    <n v="-3"/>
    <n v="0"/>
    <n v="0"/>
    <n v="0"/>
    <n v="0"/>
    <n v="0"/>
    <n v="-2.16E-3"/>
    <n v="-1.4369999999999999E-3"/>
    <n v="5.5889999999999994E-3"/>
    <n v="7.3050000000000014E-4"/>
    <n v="-7.3499999999999998E-4"/>
  </r>
  <r>
    <s v="2740"/>
    <s v="天蔥"/>
    <x v="3"/>
    <n v="22.5"/>
    <n v="22.5"/>
    <n v="22.3"/>
    <n v="22.3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95"/>
    <n v="24"/>
    <n v="25.1"/>
    <n v="24.35"/>
    <n v="23.55"/>
    <n v="15"/>
    <n v="3"/>
    <n v="-73"/>
    <n v="-90"/>
    <n v="-9"/>
    <n v="0"/>
    <n v="0"/>
    <n v="0"/>
    <n v="0"/>
    <n v="0"/>
    <n v="3.5925000000000002E-3"/>
    <n v="7.2000000000000005E-4"/>
    <n v="-1.8323000000000002E-2"/>
    <n v="-2.1915E-2"/>
    <n v="-2.1195000000000003E-3"/>
  </r>
  <r>
    <s v="2745"/>
    <s v="五福"/>
    <x v="3"/>
    <n v="25.3"/>
    <n v="25.5"/>
    <n v="26.4"/>
    <n v="25.8"/>
    <n v="25.3"/>
    <n v="8"/>
    <n v="2"/>
    <n v="43"/>
    <n v="-34"/>
    <n v="-15"/>
    <n v="0"/>
    <n v="0"/>
    <n v="0"/>
    <n v="0"/>
    <n v="0"/>
    <n v="2.0240000000000002E-3"/>
    <n v="5.1000000000000004E-4"/>
    <n v="1.1352000000000001E-2"/>
    <n v="-8.7720000000000003E-3"/>
    <n v="-3.7950000000000002E-3"/>
  </r>
  <r>
    <s v="2748"/>
    <s v="雲品"/>
    <x v="3"/>
    <n v="41.5"/>
    <n v="41.05"/>
    <n v="42.1"/>
    <n v="42.55"/>
    <n v="42.75"/>
    <n v="2"/>
    <n v="-5"/>
    <n v="19"/>
    <n v="-2"/>
    <n v="4"/>
    <n v="0"/>
    <n v="0"/>
    <n v="0"/>
    <n v="0"/>
    <n v="0"/>
    <n v="8.3000000000000001E-4"/>
    <n v="-2.0525000000000001E-3"/>
    <n v="7.9989999999999992E-3"/>
    <n v="-8.5099999999999998E-4"/>
    <n v="1.7099999999999999E-3"/>
  </r>
  <r>
    <s v="2752"/>
    <s v="豆府"/>
    <x v="3"/>
    <n v="151.5"/>
    <n v="153"/>
    <n v="151"/>
    <n v="145.5"/>
    <n v="145"/>
    <n v="0"/>
    <n v="0"/>
    <n v="0"/>
    <n v="-3"/>
    <n v="-14"/>
    <n v="0"/>
    <n v="0"/>
    <n v="0"/>
    <n v="0"/>
    <n v="0"/>
    <n v="0"/>
    <n v="0"/>
    <n v="0"/>
    <n v="-4.365E-3"/>
    <n v="-2.0299999999999999E-2"/>
  </r>
  <r>
    <s v="2754"/>
    <s v="亞洲藏壽司"/>
    <x v="3"/>
    <n v="70.900000000000006"/>
    <n v="70.400000000000006"/>
    <n v="72.900000000000006"/>
    <n v="71.8"/>
    <n v="70.8"/>
    <n v="-41"/>
    <n v="-8"/>
    <n v="12"/>
    <n v="-90"/>
    <n v="-23"/>
    <n v="0"/>
    <n v="0"/>
    <n v="0"/>
    <n v="0"/>
    <n v="0"/>
    <n v="-2.9069000000000001E-2"/>
    <n v="-5.6320000000000007E-3"/>
    <n v="8.7480000000000006E-3"/>
    <n v="-6.4619999999999997E-2"/>
    <n v="-1.6284E-2"/>
  </r>
  <r>
    <s v="2755"/>
    <s v="揚秦"/>
    <x v="3"/>
    <n v="51.7"/>
    <n v="51.7"/>
    <n v="52.1"/>
    <n v="52.3"/>
    <n v="52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5.95"/>
    <n v="15.95"/>
    <n v="16.05"/>
    <n v="16.100000000000001"/>
    <n v="-6343"/>
    <n v="-20268"/>
    <n v="-5136"/>
    <n v="-2257"/>
    <n v="-5643"/>
    <n v="0"/>
    <n v="-1207"/>
    <n v="72"/>
    <n v="-138"/>
    <n v="34"/>
    <n v="-1.021223"/>
    <n v="-3.2327459999999997"/>
    <n v="-0.81919199999999992"/>
    <n v="-0.36224849999999997"/>
    <n v="-0.90852300000000008"/>
  </r>
  <r>
    <s v="2809"/>
    <s v="京城銀"/>
    <x v="59"/>
    <n v="40.5"/>
    <n v="40.25"/>
    <n v="39.549999999999997"/>
    <n v="39.5"/>
    <n v="39.549999999999997"/>
    <n v="161"/>
    <n v="-206"/>
    <n v="-848"/>
    <n v="5"/>
    <n v="-173"/>
    <n v="331"/>
    <n v="-403"/>
    <n v="-212"/>
    <n v="-717"/>
    <n v="-736"/>
    <n v="6.5204999999999999E-2"/>
    <n v="-8.2915000000000003E-2"/>
    <n v="-0.33538399999999996"/>
    <n v="1.9750000000000002E-3"/>
    <n v="-6.8421499999999996E-2"/>
  </r>
  <r>
    <s v="2812"/>
    <s v="台中銀"/>
    <x v="59"/>
    <n v="11.45"/>
    <n v="11.45"/>
    <n v="11.4"/>
    <n v="11.5"/>
    <n v="11.55"/>
    <n v="223"/>
    <n v="-251"/>
    <n v="-1007"/>
    <n v="-638"/>
    <n v="-577"/>
    <n v="0"/>
    <n v="18"/>
    <n v="6"/>
    <n v="0"/>
    <n v="0"/>
    <n v="2.5533500000000001E-2"/>
    <n v="-2.8739499999999998E-2"/>
    <n v="-0.11479800000000001"/>
    <n v="-7.3370000000000005E-2"/>
    <n v="-6.6643500000000008E-2"/>
  </r>
  <r>
    <s v="2816"/>
    <s v="旺旺保"/>
    <x v="60"/>
    <n v="20.5"/>
    <n v="20.5"/>
    <n v="20.399999999999999"/>
    <n v="20.55"/>
    <n v="20.65"/>
    <n v="-17"/>
    <n v="-17"/>
    <n v="-17"/>
    <n v="4"/>
    <n v="37"/>
    <n v="0"/>
    <n v="0"/>
    <n v="0"/>
    <n v="0"/>
    <n v="0"/>
    <n v="-3.4849999999999998E-3"/>
    <n v="-3.4849999999999998E-3"/>
    <n v="-3.4679999999999997E-3"/>
    <n v="8.2200000000000003E-4"/>
    <n v="7.6404999999999997E-3"/>
  </r>
  <r>
    <s v="2820"/>
    <s v="華票"/>
    <x v="59"/>
    <n v="16.100000000000001"/>
    <n v="16.2"/>
    <n v="16.149999999999999"/>
    <n v="16.149999999999999"/>
    <n v="16.2"/>
    <n v="1"/>
    <n v="-54"/>
    <n v="-408"/>
    <n v="128"/>
    <n v="268"/>
    <n v="1468"/>
    <n v="1441"/>
    <n v="1423"/>
    <n v="-48"/>
    <n v="0"/>
    <n v="1.6100000000000001E-4"/>
    <n v="-8.7479999999999988E-3"/>
    <n v="-6.5891999999999992E-2"/>
    <n v="2.0671999999999999E-2"/>
    <n v="4.3415999999999996E-2"/>
  </r>
  <r>
    <s v="2823"/>
    <s v="中壽"/>
    <x v="60"/>
    <n v="24.4"/>
    <n v="24.85"/>
    <n v="24.15"/>
    <n v="24.65"/>
    <n v="25.95"/>
    <n v="-1028"/>
    <n v="1087"/>
    <n v="-6740"/>
    <n v="-1245"/>
    <n v="-7187"/>
    <n v="0"/>
    <n v="-74"/>
    <n v="8"/>
    <n v="0"/>
    <n v="-300"/>
    <n v="-0.25083199999999994"/>
    <n v="0.27011950000000001"/>
    <n v="-1.62771"/>
    <n v="-0.30689250000000001"/>
    <n v="-1.8650264999999999"/>
  </r>
  <r>
    <s v="2832"/>
    <s v="台產"/>
    <x v="60"/>
    <n v="21.7"/>
    <n v="20.45"/>
    <n v="20.350000000000001"/>
    <n v="20.350000000000001"/>
    <n v="20.3"/>
    <n v="348"/>
    <n v="-740"/>
    <n v="-426"/>
    <n v="-100"/>
    <n v="-97"/>
    <n v="0"/>
    <n v="0"/>
    <n v="0"/>
    <n v="0"/>
    <n v="0"/>
    <n v="7.5516E-2"/>
    <n v="-0.15132999999999999"/>
    <n v="-8.6691000000000004E-2"/>
    <n v="-2.0350000000000004E-2"/>
    <n v="-1.9691E-2"/>
  </r>
  <r>
    <s v="2834"/>
    <s v="臺企銀"/>
    <x v="59"/>
    <n v="9.4499999999999993"/>
    <n v="9.4"/>
    <n v="9.36"/>
    <n v="9.3800000000000008"/>
    <n v="9.4700000000000006"/>
    <n v="-4155"/>
    <n v="-14680"/>
    <n v="-10800"/>
    <n v="-5945"/>
    <n v="1809"/>
    <n v="0"/>
    <n v="-174"/>
    <n v="48"/>
    <n v="-2"/>
    <n v="0"/>
    <n v="-0.39264749999999998"/>
    <n v="-1.37992"/>
    <n v="-1.01088"/>
    <n v="-0.55764100000000005"/>
    <n v="0.1713123"/>
  </r>
  <r>
    <s v="2836"/>
    <s v="高雄銀"/>
    <x v="59"/>
    <n v="10.8"/>
    <n v="10.8"/>
    <n v="10.7"/>
    <n v="10.75"/>
    <n v="10.8"/>
    <n v="-6"/>
    <n v="33"/>
    <n v="-109"/>
    <n v="7"/>
    <n v="23"/>
    <n v="0"/>
    <n v="0"/>
    <n v="0"/>
    <n v="0"/>
    <n v="0"/>
    <n v="-6.4800000000000014E-4"/>
    <n v="3.5640000000000003E-3"/>
    <n v="-1.1663E-2"/>
    <n v="7.5250000000000002E-4"/>
    <n v="2.4840000000000001E-3"/>
  </r>
  <r>
    <s v="2838"/>
    <s v="聯邦銀"/>
    <x v="59"/>
    <n v="11.5"/>
    <n v="11.45"/>
    <n v="11.4"/>
    <n v="11.45"/>
    <n v="11.6"/>
    <n v="-7"/>
    <n v="-593"/>
    <n v="-328"/>
    <n v="-125"/>
    <n v="-30"/>
    <n v="0"/>
    <n v="0"/>
    <n v="0"/>
    <n v="0"/>
    <n v="0"/>
    <n v="-8.0500000000000005E-4"/>
    <n v="-6.7898500000000001E-2"/>
    <n v="-3.7392000000000002E-2"/>
    <n v="-1.4312500000000001E-2"/>
    <n v="-3.48E-3"/>
  </r>
  <r>
    <s v="2841"/>
    <s v="台開"/>
    <x v="5"/>
    <n v="6.81"/>
    <n v="6.66"/>
    <n v="6.4"/>
    <n v="6.45"/>
    <n v="6.4"/>
    <n v="84"/>
    <n v="-294"/>
    <n v="-129"/>
    <n v="-304"/>
    <n v="-180"/>
    <n v="0"/>
    <n v="0"/>
    <n v="0"/>
    <n v="0"/>
    <n v="0"/>
    <n v="5.7203999999999996E-3"/>
    <n v="-1.9580400000000001E-2"/>
    <n v="-8.2559999999999995E-3"/>
    <n v="-1.9608E-2"/>
    <n v="-1.1520000000000001E-2"/>
  </r>
  <r>
    <s v="2845"/>
    <s v="遠東銀"/>
    <x v="59"/>
    <n v="10.5"/>
    <n v="10.5"/>
    <n v="10.45"/>
    <n v="10.5"/>
    <n v="10.6"/>
    <n v="-576"/>
    <n v="-1393"/>
    <n v="-2779"/>
    <n v="-1013"/>
    <n v="736"/>
    <n v="0"/>
    <n v="-75"/>
    <n v="9"/>
    <n v="-1"/>
    <n v="0"/>
    <n v="-6.0479999999999999E-2"/>
    <n v="-0.14626500000000001"/>
    <n v="-0.29040549999999998"/>
    <n v="-0.106365"/>
    <n v="7.8015999999999988E-2"/>
  </r>
  <r>
    <s v="2849"/>
    <s v="安泰銀"/>
    <x v="59"/>
    <n v="14.7"/>
    <n v="14.9"/>
    <n v="14.55"/>
    <n v="14.65"/>
    <n v="14.8"/>
    <n v="65"/>
    <n v="72"/>
    <n v="-157"/>
    <n v="2"/>
    <n v="72"/>
    <n v="0"/>
    <n v="0"/>
    <n v="0"/>
    <n v="0"/>
    <n v="0"/>
    <n v="9.5549999999999993E-3"/>
    <n v="1.0728E-2"/>
    <n v="-2.2843499999999999E-2"/>
    <n v="2.9300000000000002E-4"/>
    <n v="1.0656000000000001E-2"/>
  </r>
  <r>
    <s v="2850"/>
    <s v="新產"/>
    <x v="60"/>
    <n v="40.15"/>
    <n v="40"/>
    <n v="39.6"/>
    <n v="40.200000000000003"/>
    <n v="40.299999999999997"/>
    <n v="9"/>
    <n v="-37"/>
    <n v="-77"/>
    <n v="18"/>
    <n v="34"/>
    <n v="0"/>
    <n v="0"/>
    <n v="0"/>
    <n v="0"/>
    <n v="0"/>
    <n v="3.6134999999999995E-3"/>
    <n v="-1.4800000000000001E-2"/>
    <n v="-3.0492000000000002E-2"/>
    <n v="7.2360000000000002E-3"/>
    <n v="1.3701999999999999E-2"/>
  </r>
  <r>
    <s v="2851"/>
    <s v="中再保"/>
    <x v="60"/>
    <n v="27.05"/>
    <n v="26.8"/>
    <n v="26.55"/>
    <n v="27.25"/>
    <n v="27.55"/>
    <n v="-113"/>
    <n v="-31"/>
    <n v="-50"/>
    <n v="-614"/>
    <n v="-689"/>
    <n v="0"/>
    <n v="0"/>
    <n v="0"/>
    <n v="0"/>
    <n v="0"/>
    <n v="-3.05665E-2"/>
    <n v="-8.3080000000000011E-3"/>
    <n v="-1.3275E-2"/>
    <n v="-0.16731499999999999"/>
    <n v="-0.1898195"/>
  </r>
  <r>
    <s v="2852"/>
    <s v="第一保"/>
    <x v="60"/>
    <n v="13.1"/>
    <n v="13.05"/>
    <n v="12.95"/>
    <n v="13"/>
    <n v="13.1"/>
    <n v="16"/>
    <n v="4"/>
    <n v="-14"/>
    <n v="26"/>
    <n v="47"/>
    <n v="0"/>
    <n v="0"/>
    <n v="0"/>
    <n v="0"/>
    <n v="0"/>
    <n v="2.0959999999999998E-3"/>
    <n v="5.22E-4"/>
    <n v="-1.8129999999999997E-3"/>
    <n v="3.3800000000000002E-3"/>
    <n v="6.1569999999999993E-3"/>
  </r>
  <r>
    <s v="2855"/>
    <s v="統一證"/>
    <x v="61"/>
    <n v="26.15"/>
    <n v="25.85"/>
    <n v="25.7"/>
    <n v="25.95"/>
    <n v="26.1"/>
    <n v="-236"/>
    <n v="-1439"/>
    <n v="-1905"/>
    <n v="-405"/>
    <n v="-9"/>
    <n v="0"/>
    <n v="0"/>
    <n v="0"/>
    <n v="0"/>
    <n v="0"/>
    <n v="-6.1713999999999998E-2"/>
    <n v="-0.37198150000000002"/>
    <n v="-0.48958499999999999"/>
    <n v="-0.1050975"/>
    <n v="-2.349E-3"/>
  </r>
  <r>
    <s v="2867"/>
    <s v="三商壽"/>
    <x v="60"/>
    <n v="9.18"/>
    <n v="9.1"/>
    <n v="9"/>
    <n v="9.1999999999999993"/>
    <n v="9.33"/>
    <n v="2"/>
    <n v="-1749"/>
    <n v="-1191"/>
    <n v="529"/>
    <n v="1080"/>
    <n v="0"/>
    <n v="0"/>
    <n v="0"/>
    <n v="0"/>
    <n v="0"/>
    <n v="1.8359999999999999E-4"/>
    <n v="-0.15915899999999999"/>
    <n v="-0.10718999999999999"/>
    <n v="4.8667999999999996E-2"/>
    <n v="0.10076399999999999"/>
  </r>
  <r>
    <s v="2880"/>
    <s v="華南金"/>
    <x v="62"/>
    <n v="18.25"/>
    <n v="18.100000000000001"/>
    <n v="18.100000000000001"/>
    <n v="18.2"/>
    <n v="18.25"/>
    <n v="-4377"/>
    <n v="-6913"/>
    <n v="-5201"/>
    <n v="-1215"/>
    <n v="435"/>
    <n v="0"/>
    <n v="-1778"/>
    <n v="107"/>
    <n v="-203"/>
    <n v="51"/>
    <n v="-0.79880249999999997"/>
    <n v="-1.2512529999999999"/>
    <n v="-0.94138100000000002"/>
    <n v="-0.22112999999999999"/>
    <n v="7.93875E-2"/>
  </r>
  <r>
    <s v="2881"/>
    <s v="富邦金"/>
    <x v="62"/>
    <n v="72.3"/>
    <n v="71.3"/>
    <n v="70"/>
    <n v="70.7"/>
    <n v="71.8"/>
    <n v="-42"/>
    <n v="-6080"/>
    <n v="-7159"/>
    <n v="7330"/>
    <n v="1573"/>
    <n v="-1913"/>
    <n v="-2698"/>
    <n v="-585"/>
    <n v="-2669"/>
    <n v="-597"/>
    <n v="-3.0366000000000001E-2"/>
    <n v="-4.3350400000000002"/>
    <n v="-5.0113000000000003"/>
    <n v="5.1823100000000002"/>
    <n v="1.1294139999999999"/>
  </r>
  <r>
    <s v="2882"/>
    <s v="國泰金"/>
    <x v="62"/>
    <n v="54"/>
    <n v="53.6"/>
    <n v="52"/>
    <n v="52.6"/>
    <n v="54.1"/>
    <n v="-4859"/>
    <n v="-1828"/>
    <n v="-10582"/>
    <n v="4656"/>
    <n v="-773"/>
    <n v="-1096"/>
    <n v="-3860"/>
    <n v="-1143"/>
    <n v="-1308"/>
    <n v="-1131"/>
    <n v="-2.6238600000000001"/>
    <n v="-0.97980800000000001"/>
    <n v="-5.5026400000000004"/>
    <n v="2.4490560000000001"/>
    <n v="-0.41819300000000004"/>
  </r>
  <r>
    <s v="2883"/>
    <s v="開發金"/>
    <x v="62"/>
    <n v="12.45"/>
    <n v="12.25"/>
    <n v="12.15"/>
    <n v="12.65"/>
    <n v="12.85"/>
    <n v="8297"/>
    <n v="-271"/>
    <n v="22678"/>
    <n v="109339"/>
    <n v="21501"/>
    <n v="-160"/>
    <n v="-35857"/>
    <n v="-35380"/>
    <n v="-34835"/>
    <n v="-36431"/>
    <n v="1.0329765"/>
    <n v="-3.3197499999999998E-2"/>
    <n v="2.7553770000000002"/>
    <n v="13.831383500000001"/>
    <n v="2.7628784999999998"/>
  </r>
  <r>
    <s v="2884"/>
    <s v="玉山金"/>
    <x v="62"/>
    <n v="25.65"/>
    <n v="25.5"/>
    <n v="25.45"/>
    <n v="25.4"/>
    <n v="25.9"/>
    <n v="-5041"/>
    <n v="-9397"/>
    <n v="-7263"/>
    <n v="-1511"/>
    <n v="3608"/>
    <n v="0"/>
    <n v="-2075"/>
    <n v="141"/>
    <n v="-651"/>
    <n v="-42"/>
    <n v="-1.2930165"/>
    <n v="-2.3962349999999999"/>
    <n v="-1.8484335000000001"/>
    <n v="-0.38379400000000002"/>
    <n v="0.93447199999999997"/>
  </r>
  <r>
    <s v="2885"/>
    <s v="元大金"/>
    <x v="62"/>
    <n v="25.45"/>
    <n v="25.2"/>
    <n v="25.05"/>
    <n v="25.35"/>
    <n v="25.45"/>
    <n v="-1680"/>
    <n v="-9472"/>
    <n v="-7655"/>
    <n v="5792"/>
    <n v="1406"/>
    <n v="447"/>
    <n v="-1714"/>
    <n v="580"/>
    <n v="-261"/>
    <n v="61"/>
    <n v="-0.42756"/>
    <n v="-2.3869439999999997"/>
    <n v="-1.9175774999999999"/>
    <n v="1.468272"/>
    <n v="0.35782699999999995"/>
  </r>
  <r>
    <s v="2886"/>
    <s v="兆豐金"/>
    <x v="62"/>
    <n v="32.9"/>
    <n v="32.75"/>
    <n v="32.5"/>
    <n v="32.5"/>
    <n v="32.75"/>
    <n v="-4376"/>
    <n v="2528"/>
    <n v="-3812"/>
    <n v="-392"/>
    <n v="5640"/>
    <n v="0"/>
    <n v="-4913"/>
    <n v="-2809"/>
    <n v="-2877"/>
    <n v="-3143"/>
    <n v="-1.4397039999999999"/>
    <n v="0.82791999999999999"/>
    <n v="-1.2388999999999999"/>
    <n v="-0.12740000000000001"/>
    <n v="1.8471"/>
  </r>
  <r>
    <s v="2887"/>
    <s v="台新金"/>
    <x v="62"/>
    <n v="15.05"/>
    <n v="14.9"/>
    <n v="14.8"/>
    <n v="14.9"/>
    <n v="15.05"/>
    <n v="-2945"/>
    <n v="-13166"/>
    <n v="-4146"/>
    <n v="2632"/>
    <n v="4675"/>
    <n v="-720"/>
    <n v="-2537"/>
    <n v="-549"/>
    <n v="-220"/>
    <n v="55"/>
    <n v="-0.44322250000000002"/>
    <n v="-1.9617339999999999"/>
    <n v="-0.61360800000000004"/>
    <n v="0.39216800000000002"/>
    <n v="0.70358750000000003"/>
  </r>
  <r>
    <s v="2888"/>
    <s v="新光金"/>
    <x v="62"/>
    <n v="9.58"/>
    <n v="9.5500000000000007"/>
    <n v="9.34"/>
    <n v="9.39"/>
    <n v="9.5299999999999994"/>
    <n v="-15161"/>
    <n v="-15007"/>
    <n v="-37433"/>
    <n v="-7952"/>
    <n v="5908"/>
    <n v="1139"/>
    <n v="725"/>
    <n v="1198"/>
    <n v="-44"/>
    <n v="0"/>
    <n v="-1.4524238"/>
    <n v="-1.4331685000000001"/>
    <n v="-3.4962421999999997"/>
    <n v="-0.74669279999999993"/>
    <n v="0.56303239999999999"/>
  </r>
  <r>
    <s v="2889"/>
    <s v="國票金"/>
    <x v="62"/>
    <n v="16.399999999999999"/>
    <n v="16.3"/>
    <n v="16.149999999999999"/>
    <n v="16.2"/>
    <n v="16.3"/>
    <n v="-853"/>
    <n v="354"/>
    <n v="-1380"/>
    <n v="-762"/>
    <n v="-613"/>
    <n v="-846"/>
    <n v="-730"/>
    <n v="-717"/>
    <n v="-26"/>
    <n v="0"/>
    <n v="-0.13989199999999999"/>
    <n v="5.7701999999999996E-2"/>
    <n v="-0.22286999999999996"/>
    <n v="-0.123444"/>
    <n v="-9.9918999999999994E-2"/>
  </r>
  <r>
    <s v="2890"/>
    <s v="永豐金"/>
    <x v="62"/>
    <n v="13.6"/>
    <n v="13.55"/>
    <n v="13.5"/>
    <n v="13.5"/>
    <n v="13.6"/>
    <n v="-6943"/>
    <n v="-362"/>
    <n v="-2519"/>
    <n v="391"/>
    <n v="4281"/>
    <n v="-16"/>
    <n v="-367"/>
    <n v="181"/>
    <n v="1124"/>
    <n v="0"/>
    <n v="-0.94424799999999998"/>
    <n v="-4.9051000000000004E-2"/>
    <n v="-0.34006500000000001"/>
    <n v="5.2784999999999999E-2"/>
    <n v="0.58221599999999996"/>
  </r>
  <r>
    <s v="2891"/>
    <s v="中信金"/>
    <x v="62"/>
    <n v="22.3"/>
    <n v="22.15"/>
    <n v="22.25"/>
    <n v="22.3"/>
    <n v="22.55"/>
    <n v="-9731"/>
    <n v="-3256"/>
    <n v="-6263"/>
    <n v="1702"/>
    <n v="5793"/>
    <n v="-1100"/>
    <n v="-6074"/>
    <n v="241"/>
    <n v="-1193"/>
    <n v="96"/>
    <n v="-2.170013"/>
    <n v="-0.72120399999999996"/>
    <n v="-1.3935175"/>
    <n v="0.37954599999999999"/>
    <n v="1.3063215000000001"/>
  </r>
  <r>
    <s v="2892"/>
    <s v="第一金"/>
    <x v="62"/>
    <n v="22.3"/>
    <n v="22.1"/>
    <n v="22.35"/>
    <n v="22.25"/>
    <n v="22.4"/>
    <n v="-2638"/>
    <n v="-3847"/>
    <n v="-5017"/>
    <n v="-562"/>
    <n v="5545"/>
    <n v="3696"/>
    <n v="1823"/>
    <n v="3841"/>
    <n v="277"/>
    <n v="54"/>
    <n v="-0.58827399999999996"/>
    <n v="-0.85018700000000014"/>
    <n v="-1.1212995000000001"/>
    <n v="-0.12504499999999999"/>
    <n v="1.2420799999999999"/>
  </r>
  <r>
    <s v="2897"/>
    <s v="王道銀行"/>
    <x v="59"/>
    <n v="6.99"/>
    <n v="6.98"/>
    <n v="6.9"/>
    <n v="6.95"/>
    <n v="7.12"/>
    <n v="-139"/>
    <n v="-852"/>
    <n v="-1484"/>
    <n v="145"/>
    <n v="608"/>
    <n v="0"/>
    <n v="0"/>
    <n v="0"/>
    <n v="0"/>
    <n v="0"/>
    <n v="-9.7161000000000001E-3"/>
    <n v="-5.9469599999999997E-2"/>
    <n v="-0.102396"/>
    <n v="1.00775E-2"/>
    <n v="4.3289599999999998E-2"/>
  </r>
  <r>
    <s v="2901"/>
    <s v="欣欣"/>
    <x v="9"/>
    <n v="27.55"/>
    <n v="27.65"/>
    <n v="29.95"/>
    <n v="31.2"/>
    <n v="30.95"/>
    <n v="-15"/>
    <n v="-2"/>
    <n v="6"/>
    <n v="7"/>
    <n v="-15"/>
    <n v="0"/>
    <n v="0"/>
    <n v="0"/>
    <n v="0"/>
    <n v="0"/>
    <n v="-4.1324999999999999E-3"/>
    <n v="-5.53E-4"/>
    <n v="1.797E-3"/>
    <n v="2.1840000000000002E-3"/>
    <n v="-4.6424999999999999E-3"/>
  </r>
  <r>
    <s v="2903"/>
    <s v="遠百"/>
    <x v="9"/>
    <n v="22.5"/>
    <n v="22.55"/>
    <n v="22.8"/>
    <n v="23.35"/>
    <n v="23.2"/>
    <n v="-403"/>
    <n v="-200"/>
    <n v="10"/>
    <n v="277"/>
    <n v="-125"/>
    <n v="40"/>
    <n v="-121"/>
    <n v="0"/>
    <n v="0"/>
    <n v="0"/>
    <n v="-9.0675000000000006E-2"/>
    <n v="-4.5100000000000001E-2"/>
    <n v="2.2799999999999999E-3"/>
    <n v="6.4679500000000001E-2"/>
    <n v="-2.9000000000000001E-2"/>
  </r>
  <r>
    <s v="2904"/>
    <s v="匯僑"/>
    <x v="2"/>
    <n v="29.5"/>
    <n v="29.55"/>
    <n v="29.5"/>
    <n v="29.65"/>
    <n v="29.65"/>
    <n v="-2"/>
    <n v="-15"/>
    <n v="-8"/>
    <n v="-4"/>
    <n v="13"/>
    <n v="0"/>
    <n v="0"/>
    <n v="0"/>
    <n v="0"/>
    <n v="0"/>
    <n v="-5.9000000000000003E-4"/>
    <n v="-4.4324999999999998E-3"/>
    <n v="-2.3600000000000001E-3"/>
    <n v="-1.186E-3"/>
    <n v="3.8544999999999999E-3"/>
  </r>
  <r>
    <s v="2905"/>
    <s v="三商"/>
    <x v="9"/>
    <n v="22.7"/>
    <n v="22.55"/>
    <n v="22.35"/>
    <n v="22.45"/>
    <n v="22.85"/>
    <n v="249"/>
    <n v="-221"/>
    <n v="-292"/>
    <n v="86"/>
    <n v="178"/>
    <n v="0"/>
    <n v="0"/>
    <n v="0"/>
    <n v="0"/>
    <n v="0"/>
    <n v="5.6523000000000004E-2"/>
    <n v="-4.9835500000000005E-2"/>
    <n v="-6.5262000000000001E-2"/>
    <n v="1.9307000000000001E-2"/>
    <n v="4.0673000000000001E-2"/>
  </r>
  <r>
    <s v="2906"/>
    <s v="高林"/>
    <x v="9"/>
    <n v="15.55"/>
    <n v="15.45"/>
    <n v="15.25"/>
    <n v="15.4"/>
    <n v="15.65"/>
    <n v="46"/>
    <n v="-61"/>
    <n v="-162"/>
    <n v="57"/>
    <n v="177"/>
    <n v="0"/>
    <n v="0"/>
    <n v="0"/>
    <n v="0"/>
    <n v="0"/>
    <n v="7.1530000000000005E-3"/>
    <n v="-9.4244999999999989E-3"/>
    <n v="-2.4705000000000001E-2"/>
    <n v="8.7780000000000011E-3"/>
    <n v="2.7700500000000003E-2"/>
  </r>
  <r>
    <s v="2908"/>
    <s v="特力"/>
    <x v="9"/>
    <n v="26.2"/>
    <n v="26.75"/>
    <n v="26.1"/>
    <n v="26.5"/>
    <n v="26.6"/>
    <n v="-16"/>
    <n v="34"/>
    <n v="-138"/>
    <n v="-9"/>
    <n v="1"/>
    <n v="0"/>
    <n v="0"/>
    <n v="0"/>
    <n v="0"/>
    <n v="0"/>
    <n v="-4.1919999999999995E-3"/>
    <n v="9.0950000000000007E-3"/>
    <n v="-3.6018000000000001E-2"/>
    <n v="-2.385E-3"/>
    <n v="2.6600000000000001E-4"/>
  </r>
  <r>
    <s v="2910"/>
    <s v="統領"/>
    <x v="9"/>
    <n v="33.299999999999997"/>
    <n v="32.700000000000003"/>
    <n v="31.65"/>
    <n v="32.9"/>
    <n v="32.299999999999997"/>
    <n v="0"/>
    <n v="-1"/>
    <n v="-15"/>
    <n v="0"/>
    <n v="0"/>
    <n v="0"/>
    <n v="0"/>
    <n v="0"/>
    <n v="0"/>
    <n v="0"/>
    <n v="0"/>
    <n v="-3.2700000000000003E-4"/>
    <n v="-4.7475E-3"/>
    <n v="0"/>
    <n v="0"/>
  </r>
  <r>
    <s v="2911"/>
    <s v="麗嬰房"/>
    <x v="9"/>
    <n v="8.2799999999999994"/>
    <n v="8.34"/>
    <n v="9"/>
    <n v="9.0299999999999994"/>
    <n v="8.82"/>
    <n v="-182"/>
    <n v="-298"/>
    <n v="-190"/>
    <n v="-182"/>
    <n v="-210"/>
    <n v="0"/>
    <n v="0"/>
    <n v="0"/>
    <n v="0"/>
    <n v="0"/>
    <n v="-1.5069599999999997E-2"/>
    <n v="-2.4853200000000002E-2"/>
    <n v="-1.7100000000000001E-2"/>
    <n v="-1.6434599999999997E-2"/>
    <n v="-1.8522E-2"/>
  </r>
  <r>
    <s v="2912"/>
    <s v="統一超"/>
    <x v="9"/>
    <n v="261"/>
    <n v="260"/>
    <n v="262.5"/>
    <n v="261"/>
    <n v="263"/>
    <n v="-1030"/>
    <n v="-1204"/>
    <n v="-887"/>
    <n v="-191"/>
    <n v="146"/>
    <n v="402"/>
    <n v="289"/>
    <n v="387"/>
    <n v="25"/>
    <n v="3"/>
    <n v="-2.6882999999999999"/>
    <n v="-3.1303999999999998"/>
    <n v="-2.3283749999999999"/>
    <n v="-0.49851000000000001"/>
    <n v="0.38397999999999999"/>
  </r>
  <r>
    <s v="2913"/>
    <s v="農林"/>
    <x v="9"/>
    <n v="20.45"/>
    <n v="20.149999999999999"/>
    <n v="19.75"/>
    <n v="20.55"/>
    <n v="20.8"/>
    <n v="-128"/>
    <n v="-55"/>
    <n v="-193"/>
    <n v="-39"/>
    <n v="-569"/>
    <n v="0"/>
    <n v="0"/>
    <n v="0"/>
    <n v="0"/>
    <n v="0"/>
    <n v="-2.6175999999999998E-2"/>
    <n v="-1.10825E-2"/>
    <n v="-3.8117499999999999E-2"/>
    <n v="-8.0145000000000008E-3"/>
    <n v="-0.11835200000000001"/>
  </r>
  <r>
    <s v="2915"/>
    <s v="潤泰全"/>
    <x v="9"/>
    <n v="84.5"/>
    <n v="83"/>
    <n v="82.2"/>
    <n v="83.5"/>
    <n v="84.2"/>
    <n v="-520"/>
    <n v="-1770"/>
    <n v="-765"/>
    <n v="-152"/>
    <n v="-316"/>
    <n v="-609"/>
    <n v="-141"/>
    <n v="-319"/>
    <n v="196"/>
    <n v="185"/>
    <n v="-0.43940000000000001"/>
    <n v="-1.4691000000000001"/>
    <n v="-0.62883"/>
    <n v="-0.12692000000000001"/>
    <n v="-0.26607200000000003"/>
  </r>
  <r>
    <s v="2916"/>
    <s v="滿心"/>
    <x v="9"/>
    <n v="22.2"/>
    <n v="22.4"/>
    <n v="22.7"/>
    <n v="22.9"/>
    <n v="20.75"/>
    <n v="0"/>
    <n v="-11"/>
    <n v="5"/>
    <n v="1"/>
    <n v="-40"/>
    <n v="0"/>
    <n v="0"/>
    <n v="0"/>
    <n v="0"/>
    <n v="0"/>
    <n v="0"/>
    <n v="-2.4639999999999996E-3"/>
    <n v="1.1349999999999999E-3"/>
    <n v="2.2899999999999998E-4"/>
    <n v="-8.3000000000000001E-3"/>
  </r>
  <r>
    <s v="2923"/>
    <s v="鼎固-KY"/>
    <x v="5"/>
    <n v="28.45"/>
    <n v="28.35"/>
    <n v="27.5"/>
    <n v="27.7"/>
    <n v="28.8"/>
    <n v="0"/>
    <n v="-190"/>
    <n v="-110"/>
    <n v="-14"/>
    <n v="101"/>
    <n v="0"/>
    <n v="0"/>
    <n v="0"/>
    <n v="0"/>
    <n v="0"/>
    <n v="0"/>
    <n v="-5.3865000000000003E-2"/>
    <n v="-3.0249999999999999E-2"/>
    <n v="-3.8779999999999999E-3"/>
    <n v="2.9088000000000003E-2"/>
  </r>
  <r>
    <s v="2924"/>
    <s v="東凌-KY"/>
    <x v="9"/>
    <n v="18.899999999999999"/>
    <n v="18.8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4"/>
    <n v="61.6"/>
    <n v="60.5"/>
    <n v="60.5"/>
    <n v="60.9"/>
    <n v="0"/>
    <n v="-16"/>
    <n v="-32"/>
    <n v="-20"/>
    <n v="-4"/>
    <n v="0"/>
    <n v="0"/>
    <n v="0"/>
    <n v="0"/>
    <n v="0"/>
    <n v="0"/>
    <n v="-9.8560000000000002E-3"/>
    <n v="-1.9359999999999999E-2"/>
    <n v="-1.21E-2"/>
    <n v="-2.4359999999999998E-3"/>
  </r>
  <r>
    <s v="2928"/>
    <s v="紅馬-KY"/>
    <x v="3"/>
    <n v="25.05"/>
    <n v="24.55"/>
    <n v="27"/>
    <n v="26.2"/>
    <n v="25.75"/>
    <n v="0"/>
    <n v="-1"/>
    <n v="4"/>
    <n v="-8"/>
    <n v="-1"/>
    <n v="0"/>
    <n v="0"/>
    <n v="0"/>
    <n v="0"/>
    <n v="0"/>
    <n v="0"/>
    <n v="-2.455E-4"/>
    <n v="1.08E-3"/>
    <n v="-2.0959999999999998E-3"/>
    <n v="-2.5750000000000002E-4"/>
  </r>
  <r>
    <s v="2929"/>
    <s v="淘帝-KY"/>
    <x v="9"/>
    <n v="16.95"/>
    <n v="17.100000000000001"/>
    <n v="16.899999999999999"/>
    <n v="16.75"/>
    <n v="16.600000000000001"/>
    <n v="-42"/>
    <n v="-6"/>
    <n v="-12"/>
    <n v="-143"/>
    <n v="86"/>
    <n v="0"/>
    <n v="0"/>
    <n v="0"/>
    <n v="0"/>
    <n v="0"/>
    <n v="-7.1189999999999995E-3"/>
    <n v="-1.026E-3"/>
    <n v="-2.0279999999999999E-3"/>
    <n v="-2.3952500000000002E-2"/>
    <n v="1.4276000000000002E-2"/>
  </r>
  <r>
    <s v="2936"/>
    <s v="客思達-KY"/>
    <x v="9"/>
    <n v="23.05"/>
    <n v="23.05"/>
    <n v="22.8"/>
    <n v="22.85"/>
    <n v="22.8"/>
    <n v="7"/>
    <n v="-1"/>
    <n v="4"/>
    <n v="4"/>
    <n v="4"/>
    <n v="0"/>
    <n v="0"/>
    <n v="0"/>
    <n v="0"/>
    <n v="0"/>
    <n v="1.6134999999999999E-3"/>
    <n v="-2.3050000000000002E-4"/>
    <n v="9.1200000000000005E-4"/>
    <n v="9.140000000000001E-4"/>
    <n v="9.1200000000000005E-4"/>
  </r>
  <r>
    <s v="2937"/>
    <s v="集雅社"/>
    <x v="9"/>
    <n v="37"/>
    <n v="37"/>
    <n v="36.5"/>
    <n v="36.799999999999997"/>
    <n v="3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5"/>
    <n v="34.6"/>
    <n v="34.6"/>
    <n v="34.6"/>
    <n v="34.35"/>
    <n v="0"/>
    <n v="0"/>
    <n v="-1"/>
    <n v="-1"/>
    <n v="0"/>
    <n v="0"/>
    <n v="0"/>
    <n v="0"/>
    <n v="0"/>
    <n v="0"/>
    <n v="0"/>
    <n v="0"/>
    <n v="-3.4600000000000001E-4"/>
    <n v="-3.4600000000000001E-4"/>
    <n v="0"/>
  </r>
  <r>
    <s v="3002"/>
    <s v="歐格"/>
    <x v="11"/>
    <n v="11.95"/>
    <n v="11.85"/>
    <n v="11.85"/>
    <n v="11.75"/>
    <n v="11.75"/>
    <n v="-2"/>
    <n v="-3"/>
    <n v="0"/>
    <n v="2"/>
    <n v="7"/>
    <n v="0"/>
    <n v="0"/>
    <n v="0"/>
    <n v="0"/>
    <n v="0"/>
    <n v="-2.3899999999999998E-4"/>
    <n v="-3.5549999999999997E-4"/>
    <n v="0"/>
    <n v="2.3499999999999999E-4"/>
    <n v="8.2249999999999999E-4"/>
  </r>
  <r>
    <s v="3003"/>
    <s v="健和興"/>
    <x v="16"/>
    <n v="77.8"/>
    <n v="81.5"/>
    <n v="83.5"/>
    <n v="81.8"/>
    <n v="85.2"/>
    <n v="-65"/>
    <n v="1869"/>
    <n v="-1151"/>
    <n v="-822"/>
    <n v="1855"/>
    <n v="0"/>
    <n v="130"/>
    <n v="180"/>
    <n v="0"/>
    <n v="0"/>
    <n v="-5.0569999999999997E-2"/>
    <n v="1.5232349999999999"/>
    <n v="-0.96108499999999997"/>
    <n v="-0.67239599999999988"/>
    <n v="1.58046"/>
  </r>
  <r>
    <s v="3004"/>
    <s v="豐達科"/>
    <x v="17"/>
    <n v="61.8"/>
    <n v="61"/>
    <n v="61.6"/>
    <n v="61.9"/>
    <n v="62.1"/>
    <n v="30"/>
    <n v="44"/>
    <n v="61"/>
    <n v="-19"/>
    <n v="7"/>
    <n v="0"/>
    <n v="0"/>
    <n v="0"/>
    <n v="0"/>
    <n v="0"/>
    <n v="1.8540000000000001E-2"/>
    <n v="2.6839999999999999E-2"/>
    <n v="3.7575999999999998E-2"/>
    <n v="-1.1760999999999999E-2"/>
    <n v="4.3470000000000002E-3"/>
  </r>
  <r>
    <s v="3005"/>
    <s v="神基"/>
    <x v="33"/>
    <n v="54.7"/>
    <n v="54.2"/>
    <n v="51.8"/>
    <n v="52.7"/>
    <n v="53.6"/>
    <n v="1314"/>
    <n v="1095"/>
    <n v="2643"/>
    <n v="2168"/>
    <n v="1342"/>
    <n v="116"/>
    <n v="-4523"/>
    <n v="-4484"/>
    <n v="-4634"/>
    <n v="-4624"/>
    <n v="0.71875800000000001"/>
    <n v="0.59348999999999996"/>
    <n v="1.3690739999999999"/>
    <n v="1.142536"/>
    <n v="0.71931199999999995"/>
  </r>
  <r>
    <s v="3006"/>
    <s v="晶豪科"/>
    <x v="46"/>
    <n v="131.5"/>
    <n v="129"/>
    <n v="120.5"/>
    <n v="121"/>
    <n v="133"/>
    <n v="2414"/>
    <n v="-1554"/>
    <n v="2182"/>
    <n v="1149"/>
    <n v="-435"/>
    <n v="-250"/>
    <n v="-94"/>
    <n v="-876"/>
    <n v="-80"/>
    <n v="0"/>
    <n v="3.17441"/>
    <n v="-2.0046599999999999"/>
    <n v="2.6293099999999998"/>
    <n v="1.39029"/>
    <n v="-0.57855000000000001"/>
  </r>
  <r>
    <s v="3008"/>
    <s v="大立光"/>
    <x v="63"/>
    <n v="3020"/>
    <n v="3020"/>
    <n v="2950"/>
    <n v="2930"/>
    <n v="2990"/>
    <n v="-165"/>
    <n v="11"/>
    <n v="-145"/>
    <n v="-143"/>
    <n v="23"/>
    <n v="1"/>
    <n v="-13"/>
    <n v="0"/>
    <n v="-2"/>
    <n v="-18"/>
    <n v="-4.9829999999999997"/>
    <n v="0.3322"/>
    <n v="-4.2774999999999999"/>
    <n v="-4.1898999999999997"/>
    <n v="0.68769999999999998"/>
  </r>
  <r>
    <s v="3010"/>
    <s v="華立"/>
    <x v="15"/>
    <n v="79.5"/>
    <n v="80"/>
    <n v="79.5"/>
    <n v="79.7"/>
    <n v="80.5"/>
    <n v="31"/>
    <n v="25"/>
    <n v="-33"/>
    <n v="-37"/>
    <n v="87"/>
    <n v="0"/>
    <n v="0"/>
    <n v="0"/>
    <n v="0"/>
    <n v="0"/>
    <n v="2.4645E-2"/>
    <n v="0.02"/>
    <n v="-2.6235000000000001E-2"/>
    <n v="-2.9489000000000001E-2"/>
    <n v="7.0035E-2"/>
  </r>
  <r>
    <s v="3011"/>
    <s v="今皓"/>
    <x v="16"/>
    <n v="7.87"/>
    <n v="7.71"/>
    <n v="7.36"/>
    <n v="7.36"/>
    <n v="7.46"/>
    <n v="11"/>
    <n v="-45"/>
    <n v="-90"/>
    <n v="-27"/>
    <n v="-4"/>
    <n v="0"/>
    <n v="0"/>
    <n v="0"/>
    <n v="0"/>
    <n v="0"/>
    <n v="8.6570000000000006E-4"/>
    <n v="-3.4694999999999999E-3"/>
    <n v="-6.6239999999999997E-3"/>
    <n v="-1.9872000000000002E-3"/>
    <n v="-2.9839999999999999E-4"/>
  </r>
  <r>
    <s v="3013"/>
    <s v="晟銘電"/>
    <x v="42"/>
    <n v="13.05"/>
    <n v="13.15"/>
    <n v="13.15"/>
    <n v="12.9"/>
    <n v="12.95"/>
    <n v="88"/>
    <n v="56"/>
    <n v="14"/>
    <n v="40"/>
    <n v="-11"/>
    <n v="0"/>
    <n v="0"/>
    <n v="0"/>
    <n v="0"/>
    <n v="0"/>
    <n v="1.1484000000000001E-2"/>
    <n v="7.3639999999999999E-3"/>
    <n v="1.841E-3"/>
    <n v="5.1599999999999997E-3"/>
    <n v="-1.4245E-3"/>
  </r>
  <r>
    <s v="3014"/>
    <s v="聯陽"/>
    <x v="46"/>
    <n v="125.5"/>
    <n v="125.5"/>
    <n v="122"/>
    <n v="121"/>
    <n v="122.5"/>
    <n v="603"/>
    <n v="231"/>
    <n v="1480"/>
    <n v="-541"/>
    <n v="625"/>
    <n v="10"/>
    <n v="2"/>
    <n v="28"/>
    <n v="40"/>
    <n v="1"/>
    <n v="0.75676500000000002"/>
    <n v="0.28990500000000002"/>
    <n v="1.8056000000000001"/>
    <n v="-0.65461000000000003"/>
    <n v="0.765625"/>
  </r>
  <r>
    <s v="3015"/>
    <s v="全漢"/>
    <x v="11"/>
    <n v="47.3"/>
    <n v="47"/>
    <n v="47"/>
    <n v="46.9"/>
    <n v="47.5"/>
    <n v="195"/>
    <n v="-214"/>
    <n v="-31"/>
    <n v="53"/>
    <n v="121"/>
    <n v="0"/>
    <n v="0"/>
    <n v="0"/>
    <n v="0"/>
    <n v="0"/>
    <n v="9.2234999999999998E-2"/>
    <n v="-0.10058"/>
    <n v="-1.457E-2"/>
    <n v="2.4856999999999997E-2"/>
    <n v="5.7474999999999998E-2"/>
  </r>
  <r>
    <s v="3016"/>
    <s v="嘉晶"/>
    <x v="38"/>
    <n v="72.7"/>
    <n v="75.2"/>
    <n v="72"/>
    <n v="71.599999999999994"/>
    <n v="73.7"/>
    <n v="-41"/>
    <n v="-193"/>
    <n v="-75"/>
    <n v="-36"/>
    <n v="696"/>
    <n v="0"/>
    <n v="0"/>
    <n v="0"/>
    <n v="0"/>
    <n v="0"/>
    <n v="-2.9807000000000004E-2"/>
    <n v="-0.14513600000000001"/>
    <n v="-5.3999999999999999E-2"/>
    <n v="-2.5776E-2"/>
    <n v="0.51295200000000007"/>
  </r>
  <r>
    <s v="3017"/>
    <s v="奇鋐"/>
    <x v="7"/>
    <n v="70.7"/>
    <n v="77.2"/>
    <n v="82"/>
    <n v="82"/>
    <n v="82"/>
    <n v="773"/>
    <n v="773"/>
    <n v="-5328"/>
    <n v="-2204"/>
    <n v="943"/>
    <n v="0"/>
    <n v="223"/>
    <n v="817"/>
    <n v="3013"/>
    <n v="244"/>
    <n v="0.54651100000000008"/>
    <n v="0.59675600000000006"/>
    <n v="-4.3689600000000004"/>
    <n v="-1.80728"/>
    <n v="0.77325999999999995"/>
  </r>
  <r>
    <s v="3018"/>
    <s v="同開"/>
    <x v="45"/>
    <n v="16.05"/>
    <n v="16.05"/>
    <n v="15.8"/>
    <n v="15.7"/>
    <n v="15.65"/>
    <n v="3"/>
    <n v="-7"/>
    <n v="-17"/>
    <n v="-2"/>
    <n v="8"/>
    <n v="0"/>
    <n v="0"/>
    <n v="0"/>
    <n v="0"/>
    <n v="0"/>
    <n v="4.8150000000000005E-4"/>
    <n v="-1.1235000000000001E-3"/>
    <n v="-2.686E-3"/>
    <n v="-3.1399999999999999E-4"/>
    <n v="1.2520000000000001E-3"/>
  </r>
  <r>
    <s v="3019"/>
    <s v="亞光"/>
    <x v="63"/>
    <n v="82"/>
    <n v="83.3"/>
    <n v="80.8"/>
    <n v="79.7"/>
    <n v="81.900000000000006"/>
    <n v="562"/>
    <n v="203"/>
    <n v="-742"/>
    <n v="-72"/>
    <n v="682"/>
    <n v="0"/>
    <n v="0"/>
    <n v="0"/>
    <n v="0"/>
    <n v="0"/>
    <n v="0.46084000000000003"/>
    <n v="0.16909899999999997"/>
    <n v="-0.59953599999999996"/>
    <n v="-5.7384000000000004E-2"/>
    <n v="0.558558"/>
  </r>
  <r>
    <s v="3021"/>
    <s v="鴻名"/>
    <x v="16"/>
    <n v="21.95"/>
    <n v="21.55"/>
    <n v="20.2"/>
    <n v="20.2"/>
    <n v="20.25"/>
    <n v="-165"/>
    <n v="-134"/>
    <n v="-116"/>
    <n v="-59"/>
    <n v="-50"/>
    <n v="0"/>
    <n v="0"/>
    <n v="0"/>
    <n v="0"/>
    <n v="0"/>
    <n v="-3.62175E-2"/>
    <n v="-2.8877000000000003E-2"/>
    <n v="-2.3431999999999998E-2"/>
    <n v="-1.1918E-2"/>
    <n v="-1.0125E-2"/>
  </r>
  <r>
    <s v="3022"/>
    <s v="威強電"/>
    <x v="49"/>
    <n v="50.7"/>
    <n v="50.8"/>
    <n v="49.95"/>
    <n v="49.55"/>
    <n v="50.1"/>
    <n v="27"/>
    <n v="54"/>
    <n v="-6"/>
    <n v="-70"/>
    <n v="-20"/>
    <n v="0"/>
    <n v="0"/>
    <n v="0"/>
    <n v="0"/>
    <n v="0"/>
    <n v="1.3689000000000002E-2"/>
    <n v="2.7431999999999998E-2"/>
    <n v="-2.9970000000000005E-3"/>
    <n v="-3.4685000000000001E-2"/>
    <n v="-1.0019999999999999E-2"/>
  </r>
  <r>
    <s v="3023"/>
    <s v="信邦"/>
    <x v="16"/>
    <n v="273"/>
    <n v="273"/>
    <n v="272"/>
    <n v="270"/>
    <n v="273.5"/>
    <n v="254"/>
    <n v="18"/>
    <n v="112"/>
    <n v="68"/>
    <n v="329"/>
    <n v="0"/>
    <n v="1"/>
    <n v="0"/>
    <n v="-1"/>
    <n v="0"/>
    <n v="0.69342000000000004"/>
    <n v="4.9140000000000003E-2"/>
    <n v="0.30464000000000002"/>
    <n v="0.18360000000000001"/>
    <n v="0.89981500000000003"/>
  </r>
  <r>
    <s v="3024"/>
    <s v="憶聲"/>
    <x v="43"/>
    <n v="14.4"/>
    <n v="14.15"/>
    <n v="13.5"/>
    <n v="13.65"/>
    <n v="13.6"/>
    <n v="128"/>
    <n v="-892"/>
    <n v="-30"/>
    <n v="-171"/>
    <n v="9"/>
    <n v="0"/>
    <n v="0"/>
    <n v="0"/>
    <n v="0"/>
    <n v="0"/>
    <n v="1.8432E-2"/>
    <n v="-0.12621800000000002"/>
    <n v="-4.0499999999999998E-3"/>
    <n v="-2.3341500000000001E-2"/>
    <n v="1.2239999999999998E-3"/>
  </r>
  <r>
    <s v="3025"/>
    <s v="星通"/>
    <x v="32"/>
    <n v="24"/>
    <n v="24.05"/>
    <n v="22.95"/>
    <n v="22.75"/>
    <n v="25"/>
    <n v="14"/>
    <n v="-196"/>
    <n v="-453"/>
    <n v="-171"/>
    <n v="427"/>
    <n v="0"/>
    <n v="0"/>
    <n v="0"/>
    <n v="0"/>
    <n v="0"/>
    <n v="3.3600000000000001E-3"/>
    <n v="-4.7137999999999999E-2"/>
    <n v="-0.1039635"/>
    <n v="-3.89025E-2"/>
    <n v="0.10675"/>
  </r>
  <r>
    <s v="3026"/>
    <s v="禾伸堂"/>
    <x v="34"/>
    <n v="140"/>
    <n v="139.5"/>
    <n v="138"/>
    <n v="138.5"/>
    <n v="139.5"/>
    <n v="812"/>
    <n v="-876"/>
    <n v="264"/>
    <n v="88"/>
    <n v="382"/>
    <n v="86"/>
    <n v="87"/>
    <n v="87"/>
    <n v="-3"/>
    <n v="0"/>
    <n v="1.1368"/>
    <n v="-1.2220200000000001"/>
    <n v="0.36431999999999998"/>
    <n v="0.12188"/>
    <n v="0.53288999999999997"/>
  </r>
  <r>
    <s v="3027"/>
    <s v="盛達"/>
    <x v="11"/>
    <n v="23.4"/>
    <n v="22.65"/>
    <n v="21.8"/>
    <n v="21.95"/>
    <n v="22.75"/>
    <n v="54"/>
    <n v="-321"/>
    <n v="-237"/>
    <n v="80"/>
    <n v="527"/>
    <n v="0"/>
    <n v="0"/>
    <n v="0"/>
    <n v="0"/>
    <n v="0"/>
    <n v="1.2636E-2"/>
    <n v="-7.2706499999999993E-2"/>
    <n v="-5.1666000000000004E-2"/>
    <n v="1.7559999999999999E-2"/>
    <n v="0.1198925"/>
  </r>
  <r>
    <s v="3028"/>
    <s v="增你強"/>
    <x v="15"/>
    <n v="28.6"/>
    <n v="28.55"/>
    <n v="28.2"/>
    <n v="28.15"/>
    <n v="28.3"/>
    <n v="-128"/>
    <n v="-92"/>
    <n v="-226"/>
    <n v="-267"/>
    <n v="-103"/>
    <n v="0"/>
    <n v="0"/>
    <n v="0"/>
    <n v="0"/>
    <n v="0"/>
    <n v="-3.6608000000000002E-2"/>
    <n v="-2.6265999999999998E-2"/>
    <n v="-6.3731999999999997E-2"/>
    <n v="-7.5160499999999991E-2"/>
    <n v="-2.9149000000000001E-2"/>
  </r>
  <r>
    <s v="3029"/>
    <s v="零壹"/>
    <x v="55"/>
    <n v="46.15"/>
    <n v="46.1"/>
    <n v="45.3"/>
    <n v="44.9"/>
    <n v="45.1"/>
    <n v="-32"/>
    <n v="-211"/>
    <n v="-283"/>
    <n v="-263"/>
    <n v="6"/>
    <n v="0"/>
    <n v="0"/>
    <n v="0"/>
    <n v="0"/>
    <n v="0"/>
    <n v="-1.4768E-2"/>
    <n v="-9.727100000000001E-2"/>
    <n v="-0.12819900000000001"/>
    <n v="-0.11808699999999998"/>
    <n v="2.7060000000000001E-3"/>
  </r>
  <r>
    <s v="3030"/>
    <s v="德律"/>
    <x v="39"/>
    <n v="59.5"/>
    <n v="60"/>
    <n v="58.8"/>
    <n v="58.6"/>
    <n v="59.3"/>
    <n v="348"/>
    <n v="154"/>
    <n v="-161"/>
    <n v="-38"/>
    <n v="29"/>
    <n v="0"/>
    <n v="0"/>
    <n v="0"/>
    <n v="0"/>
    <n v="0"/>
    <n v="0.20705999999999999"/>
    <n v="9.2399999999999996E-2"/>
    <n v="-9.4667999999999988E-2"/>
    <n v="-2.2268000000000003E-2"/>
    <n v="1.7196999999999997E-2"/>
  </r>
  <r>
    <s v="3031"/>
    <s v="佰鴻"/>
    <x v="28"/>
    <n v="19.2"/>
    <n v="19"/>
    <n v="18.350000000000001"/>
    <n v="18.2"/>
    <n v="18.7"/>
    <n v="380"/>
    <n v="-92"/>
    <n v="-299"/>
    <n v="-108"/>
    <n v="332"/>
    <n v="0"/>
    <n v="0"/>
    <n v="0"/>
    <n v="0"/>
    <n v="0"/>
    <n v="7.2959999999999997E-2"/>
    <n v="-1.7479999999999999E-2"/>
    <n v="-5.4866500000000006E-2"/>
    <n v="-1.9656E-2"/>
    <n v="6.2083999999999993E-2"/>
  </r>
  <r>
    <s v="3032"/>
    <s v="偉訓"/>
    <x v="42"/>
    <n v="41.8"/>
    <n v="42.4"/>
    <n v="41.7"/>
    <n v="41.45"/>
    <n v="41.55"/>
    <n v="-7"/>
    <n v="104"/>
    <n v="-95"/>
    <n v="-85"/>
    <n v="5"/>
    <n v="0"/>
    <n v="0"/>
    <n v="0"/>
    <n v="0"/>
    <n v="0"/>
    <n v="-2.9259999999999998E-3"/>
    <n v="4.4095999999999996E-2"/>
    <n v="-3.9615000000000004E-2"/>
    <n v="-3.5232500000000007E-2"/>
    <n v="2.0774999999999999E-3"/>
  </r>
  <r>
    <s v="3033"/>
    <s v="威健"/>
    <x v="15"/>
    <n v="24.5"/>
    <n v="24.45"/>
    <n v="23.8"/>
    <n v="23.7"/>
    <n v="23.75"/>
    <n v="2461"/>
    <n v="-1294"/>
    <n v="-463"/>
    <n v="-473"/>
    <n v="102"/>
    <n v="0"/>
    <n v="0"/>
    <n v="0"/>
    <n v="0"/>
    <n v="0"/>
    <n v="0.60294499999999995"/>
    <n v="-0.31638299999999997"/>
    <n v="-0.110194"/>
    <n v="-0.11210100000000001"/>
    <n v="2.4225E-2"/>
  </r>
  <r>
    <s v="3034"/>
    <s v="聯詠"/>
    <x v="46"/>
    <n v="509"/>
    <n v="503"/>
    <n v="483"/>
    <n v="476.5"/>
    <n v="490"/>
    <n v="-113"/>
    <n v="-393"/>
    <n v="-885"/>
    <n v="1775"/>
    <n v="2392"/>
    <n v="-501"/>
    <n v="-771"/>
    <n v="-1614"/>
    <n v="-1590"/>
    <n v="-265"/>
    <n v="-0.57516999999999996"/>
    <n v="-1.97679"/>
    <n v="-4.2745499999999996"/>
    <n v="8.4578749999999996"/>
    <n v="11.720800000000001"/>
  </r>
  <r>
    <s v="3035"/>
    <s v="智原"/>
    <x v="46"/>
    <n v="77.599999999999994"/>
    <n v="76.3"/>
    <n v="75.2"/>
    <n v="74.8"/>
    <n v="76.7"/>
    <n v="1504"/>
    <n v="-2310"/>
    <n v="1523"/>
    <n v="-19"/>
    <n v="474"/>
    <n v="710"/>
    <n v="268"/>
    <n v="0"/>
    <n v="30"/>
    <n v="55"/>
    <n v="1.1671039999999999"/>
    <n v="-1.7625299999999999"/>
    <n v="1.1452960000000001"/>
    <n v="-1.4212000000000001E-2"/>
    <n v="0.36355800000000005"/>
  </r>
  <r>
    <s v="3036"/>
    <s v="文曄"/>
    <x v="15"/>
    <n v="54.3"/>
    <n v="54.5"/>
    <n v="53.8"/>
    <n v="54.2"/>
    <n v="54.4"/>
    <n v="159"/>
    <n v="-228"/>
    <n v="-230"/>
    <n v="31"/>
    <n v="-266"/>
    <n v="-29"/>
    <n v="-18"/>
    <n v="-9"/>
    <n v="31"/>
    <n v="0"/>
    <n v="8.6336999999999983E-2"/>
    <n v="-0.12426"/>
    <n v="-0.12374"/>
    <n v="1.6802000000000001E-2"/>
    <n v="-0.144704"/>
  </r>
  <r>
    <s v="3037"/>
    <s v="欣興"/>
    <x v="31"/>
    <n v="134"/>
    <n v="130"/>
    <n v="131"/>
    <n v="134.5"/>
    <n v="132"/>
    <n v="200"/>
    <n v="-6946"/>
    <n v="-747"/>
    <n v="-4323"/>
    <n v="-11348"/>
    <n v="1934"/>
    <n v="1778"/>
    <n v="1479"/>
    <n v="708"/>
    <n v="854"/>
    <n v="0.26800000000000002"/>
    <n v="-9.0297999999999998"/>
    <n v="-0.97857000000000005"/>
    <n v="-5.8144349999999996"/>
    <n v="-14.97936"/>
  </r>
  <r>
    <s v="3038"/>
    <s v="全台"/>
    <x v="64"/>
    <n v="21.35"/>
    <n v="21.2"/>
    <n v="20.75"/>
    <n v="20.9"/>
    <n v="21.35"/>
    <n v="740"/>
    <n v="-93"/>
    <n v="-275"/>
    <n v="-40"/>
    <n v="853"/>
    <n v="0"/>
    <n v="0"/>
    <n v="0"/>
    <n v="0"/>
    <n v="0"/>
    <n v="0.15799000000000002"/>
    <n v="-1.9715999999999997E-2"/>
    <n v="-5.7062500000000002E-2"/>
    <n v="-8.3599999999999994E-3"/>
    <n v="0.18211550000000004"/>
  </r>
  <r>
    <s v="3040"/>
    <s v="遠見"/>
    <x v="20"/>
    <n v="49.9"/>
    <n v="49.85"/>
    <n v="49.9"/>
    <n v="49.85"/>
    <n v="50"/>
    <n v="1"/>
    <n v="-20"/>
    <n v="13"/>
    <n v="-18"/>
    <n v="56"/>
    <n v="0"/>
    <n v="0"/>
    <n v="0"/>
    <n v="0"/>
    <n v="0"/>
    <n v="4.9899999999999999E-4"/>
    <n v="-9.9699999999999997E-3"/>
    <n v="6.4869999999999997E-3"/>
    <n v="-8.9730000000000001E-3"/>
    <n v="2.8000000000000001E-2"/>
  </r>
  <r>
    <s v="3041"/>
    <s v="揚智"/>
    <x v="46"/>
    <n v="27.5"/>
    <n v="27.1"/>
    <n v="26.2"/>
    <n v="26.25"/>
    <n v="27.7"/>
    <n v="1156"/>
    <n v="72"/>
    <n v="-314"/>
    <n v="240"/>
    <n v="981"/>
    <n v="0"/>
    <n v="-2"/>
    <n v="0"/>
    <n v="0"/>
    <n v="0"/>
    <n v="0.31790000000000002"/>
    <n v="1.9512000000000002E-2"/>
    <n v="-8.2267999999999994E-2"/>
    <n v="6.3E-2"/>
    <n v="0.27173700000000001"/>
  </r>
  <r>
    <s v="3042"/>
    <s v="晶技"/>
    <x v="34"/>
    <n v="119"/>
    <n v="121"/>
    <n v="119"/>
    <n v="119"/>
    <n v="126.5"/>
    <n v="148"/>
    <n v="-427"/>
    <n v="232"/>
    <n v="534"/>
    <n v="1274"/>
    <n v="2870"/>
    <n v="2062"/>
    <n v="59"/>
    <n v="777"/>
    <n v="1555"/>
    <n v="0.17612"/>
    <n v="-0.51666999999999996"/>
    <n v="0.27607999999999999"/>
    <n v="0.63546000000000002"/>
    <n v="1.61161"/>
  </r>
  <r>
    <s v="3043"/>
    <s v="科風"/>
    <x v="56"/>
    <n v="3.91"/>
    <n v="3.91"/>
    <n v="3.85"/>
    <n v="3.88"/>
    <n v="4.0999999999999996"/>
    <n v="0"/>
    <n v="7"/>
    <n v="-4"/>
    <n v="-1"/>
    <n v="-11"/>
    <n v="0"/>
    <n v="0"/>
    <n v="0"/>
    <n v="0"/>
    <n v="0"/>
    <n v="0"/>
    <n v="2.7369999999999998E-4"/>
    <n v="-1.54E-4"/>
    <n v="-3.8800000000000001E-5"/>
    <n v="-4.5099999999999996E-4"/>
  </r>
  <r>
    <s v="3044"/>
    <s v="健鼎"/>
    <x v="31"/>
    <n v="128"/>
    <n v="131"/>
    <n v="129"/>
    <n v="128"/>
    <n v="129"/>
    <n v="-439"/>
    <n v="438"/>
    <n v="-182"/>
    <n v="185"/>
    <n v="698"/>
    <n v="37"/>
    <n v="-695"/>
    <n v="-707"/>
    <n v="-826"/>
    <n v="-834"/>
    <n v="-0.56191999999999998"/>
    <n v="0.57377999999999996"/>
    <n v="-0.23477999999999999"/>
    <n v="0.23680000000000001"/>
    <n v="0.90042"/>
  </r>
  <r>
    <s v="3045"/>
    <s v="台灣大"/>
    <x v="53"/>
    <n v="102.5"/>
    <n v="101"/>
    <n v="101.5"/>
    <n v="101.5"/>
    <n v="102"/>
    <n v="-96"/>
    <n v="-615"/>
    <n v="-169"/>
    <n v="32"/>
    <n v="320"/>
    <n v="-143"/>
    <n v="-351"/>
    <n v="-38"/>
    <n v="79"/>
    <n v="9"/>
    <n v="-9.8400000000000001E-2"/>
    <n v="-0.62114999999999998"/>
    <n v="-0.17153499999999999"/>
    <n v="3.2480000000000002E-2"/>
    <n v="0.32640000000000002"/>
  </r>
  <r>
    <s v="3046"/>
    <s v="建碁"/>
    <x v="36"/>
    <n v="24.7"/>
    <n v="24.35"/>
    <n v="22.75"/>
    <n v="22.5"/>
    <n v="23.05"/>
    <n v="-21"/>
    <n v="-24"/>
    <n v="-46"/>
    <n v="-30"/>
    <n v="0"/>
    <n v="0"/>
    <n v="0"/>
    <n v="0"/>
    <n v="0"/>
    <n v="0"/>
    <n v="-5.1869999999999989E-3"/>
    <n v="-5.8440000000000011E-3"/>
    <n v="-1.0465E-2"/>
    <n v="-6.7499999999999999E-3"/>
    <n v="0"/>
  </r>
  <r>
    <s v="3047"/>
    <s v="訊舟"/>
    <x v="37"/>
    <n v="11.25"/>
    <n v="11.15"/>
    <n v="10.65"/>
    <n v="10.6"/>
    <n v="10.9"/>
    <n v="199"/>
    <n v="44"/>
    <n v="-743"/>
    <n v="-16"/>
    <n v="834"/>
    <n v="0"/>
    <n v="0"/>
    <n v="0"/>
    <n v="0"/>
    <n v="0"/>
    <n v="2.2387500000000001E-2"/>
    <n v="4.9060000000000006E-3"/>
    <n v="-7.9129499999999992E-2"/>
    <n v="-1.696E-3"/>
    <n v="9.0906000000000001E-2"/>
  </r>
  <r>
    <s v="3048"/>
    <s v="益登"/>
    <x v="15"/>
    <n v="33.950000000000003"/>
    <n v="33.799999999999997"/>
    <n v="33.25"/>
    <n v="33.25"/>
    <n v="33.6"/>
    <n v="-47"/>
    <n v="-522"/>
    <n v="-847"/>
    <n v="-278"/>
    <n v="120"/>
    <n v="0"/>
    <n v="0"/>
    <n v="0"/>
    <n v="0"/>
    <n v="-9"/>
    <n v="-1.5956500000000002E-2"/>
    <n v="-0.17643599999999998"/>
    <n v="-0.28162749999999998"/>
    <n v="-9.2435000000000003E-2"/>
    <n v="4.0320000000000002E-2"/>
  </r>
  <r>
    <s v="3049"/>
    <s v="和鑫"/>
    <x v="65"/>
    <n v="12.85"/>
    <n v="12.55"/>
    <n v="12.15"/>
    <n v="11.8"/>
    <n v="12.25"/>
    <n v="1216"/>
    <n v="-241"/>
    <n v="-451"/>
    <n v="-1274"/>
    <n v="2075"/>
    <n v="0"/>
    <n v="0"/>
    <n v="0"/>
    <n v="0"/>
    <n v="0"/>
    <n v="0.15625600000000001"/>
    <n v="-3.0245500000000002E-2"/>
    <n v="-5.4796500000000005E-2"/>
    <n v="-0.15033199999999999"/>
    <n v="0.25418750000000001"/>
  </r>
  <r>
    <s v="3050"/>
    <s v="鈺德"/>
    <x v="22"/>
    <n v="15.05"/>
    <n v="14.65"/>
    <n v="14.1"/>
    <n v="14.15"/>
    <n v="14.4"/>
    <n v="44"/>
    <n v="-93"/>
    <n v="-264"/>
    <n v="68"/>
    <n v="50"/>
    <n v="0"/>
    <n v="0"/>
    <n v="0"/>
    <n v="0"/>
    <n v="0"/>
    <n v="6.6220000000000003E-3"/>
    <n v="-1.3624500000000001E-2"/>
    <n v="-3.7224E-2"/>
    <n v="9.6220000000000003E-3"/>
    <n v="7.1999999999999998E-3"/>
  </r>
  <r>
    <s v="3051"/>
    <s v="力特"/>
    <x v="65"/>
    <n v="8.98"/>
    <n v="9.2899999999999991"/>
    <n v="9.4600000000000009"/>
    <n v="9.4600000000000009"/>
    <n v="10"/>
    <n v="0"/>
    <n v="0"/>
    <n v="44"/>
    <n v="116"/>
    <n v="190"/>
    <n v="0"/>
    <n v="0"/>
    <n v="0"/>
    <n v="0"/>
    <n v="0"/>
    <n v="0"/>
    <n v="0"/>
    <n v="4.1624000000000001E-3"/>
    <n v="1.0973600000000002E-2"/>
    <n v="1.9E-2"/>
  </r>
  <r>
    <s v="3052"/>
    <s v="夆典"/>
    <x v="5"/>
    <n v="12.45"/>
    <n v="12.4"/>
    <n v="12.25"/>
    <n v="12.25"/>
    <n v="12.2"/>
    <n v="-1"/>
    <n v="-124"/>
    <n v="-288"/>
    <n v="-33"/>
    <n v="40"/>
    <n v="0"/>
    <n v="0"/>
    <n v="0"/>
    <n v="0"/>
    <n v="0"/>
    <n v="-1.2449999999999999E-4"/>
    <n v="-1.5376000000000001E-2"/>
    <n v="-3.5279999999999999E-2"/>
    <n v="-4.0425000000000001E-3"/>
    <n v="4.8799999999999998E-3"/>
  </r>
  <r>
    <s v="3054"/>
    <s v="立萬利"/>
    <x v="44"/>
    <n v="22.6"/>
    <n v="22.85"/>
    <n v="22.65"/>
    <n v="22.45"/>
    <n v="22.35"/>
    <n v="1"/>
    <n v="-3"/>
    <n v="-1"/>
    <n v="0"/>
    <n v="-8"/>
    <n v="0"/>
    <n v="0"/>
    <n v="0"/>
    <n v="0"/>
    <n v="0"/>
    <n v="2.2600000000000002E-4"/>
    <n v="-6.8550000000000013E-4"/>
    <n v="-2.2649999999999998E-4"/>
    <n v="0"/>
    <n v="-1.7880000000000001E-3"/>
  </r>
  <r>
    <s v="3055"/>
    <s v="蔚華科"/>
    <x v="45"/>
    <n v="29.95"/>
    <n v="29.65"/>
    <n v="29.25"/>
    <n v="28.95"/>
    <n v="29.05"/>
    <n v="-8"/>
    <n v="-40"/>
    <n v="-60"/>
    <n v="-27"/>
    <n v="49"/>
    <n v="0"/>
    <n v="0"/>
    <n v="0"/>
    <n v="0"/>
    <n v="0"/>
    <n v="-2.3960000000000001E-3"/>
    <n v="-1.1860000000000001E-2"/>
    <n v="-1.755E-2"/>
    <n v="-7.8165000000000005E-3"/>
    <n v="1.4234500000000001E-2"/>
  </r>
  <r>
    <s v="3056"/>
    <s v="總太"/>
    <x v="5"/>
    <n v="39.4"/>
    <n v="39.15"/>
    <n v="38.9"/>
    <n v="38.950000000000003"/>
    <n v="39.049999999999997"/>
    <n v="-52"/>
    <n v="-52"/>
    <n v="-181"/>
    <n v="-44"/>
    <n v="40"/>
    <n v="0"/>
    <n v="0"/>
    <n v="0"/>
    <n v="0"/>
    <n v="0"/>
    <n v="-2.0487999999999996E-2"/>
    <n v="-2.0358000000000001E-2"/>
    <n v="-7.0408999999999999E-2"/>
    <n v="-1.7138E-2"/>
    <n v="1.562E-2"/>
  </r>
  <r>
    <s v="3057"/>
    <s v="喬鼎"/>
    <x v="17"/>
    <n v="15.25"/>
    <n v="15.3"/>
    <n v="14.9"/>
    <n v="14.6"/>
    <n v="14.6"/>
    <n v="14"/>
    <n v="-32"/>
    <n v="-29"/>
    <n v="-30"/>
    <n v="122"/>
    <n v="0"/>
    <n v="0"/>
    <n v="0"/>
    <n v="0"/>
    <n v="0"/>
    <n v="2.1350000000000002E-3"/>
    <n v="-4.8960000000000002E-3"/>
    <n v="-4.3210000000000002E-3"/>
    <n v="-4.3800000000000002E-3"/>
    <n v="1.7812000000000001E-2"/>
  </r>
  <r>
    <s v="3058"/>
    <s v="立德"/>
    <x v="56"/>
    <n v="15.4"/>
    <n v="15.3"/>
    <n v="14.5"/>
    <n v="14.25"/>
    <n v="15"/>
    <n v="660"/>
    <n v="-1692"/>
    <n v="-351"/>
    <n v="-239"/>
    <n v="722"/>
    <n v="0"/>
    <n v="0"/>
    <n v="0"/>
    <n v="0"/>
    <n v="0"/>
    <n v="0.10163999999999999"/>
    <n v="-0.258876"/>
    <n v="-5.0895000000000003E-2"/>
    <n v="-3.4057499999999997E-2"/>
    <n v="0.10829999999999999"/>
  </r>
  <r>
    <s v="3059"/>
    <s v="華晶科"/>
    <x v="47"/>
    <n v="35.65"/>
    <n v="37.799999999999997"/>
    <n v="36.1"/>
    <n v="34.75"/>
    <n v="36.15"/>
    <n v="629"/>
    <n v="-1025"/>
    <n v="-5999"/>
    <n v="-1273"/>
    <n v="777"/>
    <n v="0"/>
    <n v="0"/>
    <n v="0"/>
    <n v="0"/>
    <n v="0"/>
    <n v="0.22423849999999998"/>
    <n v="-0.38745000000000002"/>
    <n v="-2.1656390000000001"/>
    <n v="-0.44236750000000002"/>
    <n v="0.28088550000000001"/>
  </r>
  <r>
    <s v="3060"/>
    <s v="銘異"/>
    <x v="17"/>
    <n v="30.1"/>
    <n v="30.55"/>
    <n v="28"/>
    <n v="27.9"/>
    <n v="27.3"/>
    <n v="19"/>
    <n v="-399"/>
    <n v="-142"/>
    <n v="455"/>
    <n v="-287"/>
    <n v="0"/>
    <n v="5"/>
    <n v="0"/>
    <n v="0"/>
    <n v="0"/>
    <n v="5.7190000000000001E-3"/>
    <n v="-0.1218945"/>
    <n v="-3.9759999999999997E-2"/>
    <n v="0.126945"/>
    <n v="-7.8351000000000004E-2"/>
  </r>
  <r>
    <s v="3062"/>
    <s v="建漢"/>
    <x v="37"/>
    <n v="18.899999999999999"/>
    <n v="18.7"/>
    <n v="18.25"/>
    <n v="18.5"/>
    <n v="19.600000000000001"/>
    <n v="127"/>
    <n v="-188"/>
    <n v="361"/>
    <n v="-115"/>
    <n v="769"/>
    <n v="0"/>
    <n v="0"/>
    <n v="0"/>
    <n v="0"/>
    <n v="0"/>
    <n v="2.4002999999999997E-2"/>
    <n v="-3.5156E-2"/>
    <n v="6.5882499999999997E-2"/>
    <n v="-2.1274999999999999E-2"/>
    <n v="0.15072400000000002"/>
  </r>
  <r>
    <s v="3064"/>
    <s v="泰偉"/>
    <x v="66"/>
    <n v="24.55"/>
    <n v="25.1"/>
    <n v="25.1"/>
    <n v="26.2"/>
    <n v="24.8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65"/>
    <n v="12.25"/>
    <n v="12.05"/>
    <n v="11.9"/>
    <n v="12.05"/>
    <n v="0"/>
    <n v="2"/>
    <n v="0"/>
    <n v="-3"/>
    <n v="0"/>
    <n v="0"/>
    <n v="0"/>
    <n v="0"/>
    <n v="0"/>
    <n v="0"/>
    <n v="0"/>
    <n v="2.4499999999999999E-4"/>
    <n v="0"/>
    <n v="-3.57E-4"/>
    <n v="0"/>
  </r>
  <r>
    <s v="3067"/>
    <s v="全域"/>
    <x v="20"/>
    <n v="28"/>
    <n v="29"/>
    <n v="29"/>
    <n v="29.5"/>
    <n v="3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5"/>
    <n v="26.15"/>
    <n v="26.6"/>
    <n v="26.4"/>
    <n v="26.6"/>
    <n v="99"/>
    <n v="7"/>
    <n v="-29"/>
    <n v="-209"/>
    <n v="17"/>
    <n v="0"/>
    <n v="0"/>
    <n v="0"/>
    <n v="0"/>
    <n v="0"/>
    <n v="2.5888499999999998E-2"/>
    <n v="1.8304999999999999E-3"/>
    <n v="-7.7140000000000012E-3"/>
    <n v="-5.5175999999999996E-2"/>
    <n v="4.5220000000000008E-3"/>
  </r>
  <r>
    <s v="3073"/>
    <s v="天方能源"/>
    <x v="46"/>
    <n v="21.85"/>
    <n v="21.85"/>
    <n v="21.9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"/>
    <n v="53.4"/>
    <n v="52"/>
    <n v="51.5"/>
    <n v="52.6"/>
    <n v="589"/>
    <n v="282"/>
    <n v="-771"/>
    <n v="-10"/>
    <n v="602"/>
    <n v="0"/>
    <n v="0"/>
    <n v="0"/>
    <n v="0"/>
    <n v="0"/>
    <n v="0.31217"/>
    <n v="0.150588"/>
    <n v="-0.40092"/>
    <n v="-5.1500000000000001E-3"/>
    <n v="0.31665199999999999"/>
  </r>
  <r>
    <s v="3081"/>
    <s v="聯亞"/>
    <x v="32"/>
    <n v="265.5"/>
    <n v="263.5"/>
    <n v="261.5"/>
    <n v="265"/>
    <n v="266"/>
    <n v="124"/>
    <n v="-157"/>
    <n v="238"/>
    <n v="-145"/>
    <n v="67"/>
    <n v="20"/>
    <n v="1"/>
    <n v="15"/>
    <n v="22"/>
    <n v="1"/>
    <n v="0.32922000000000001"/>
    <n v="-0.41369499999999998"/>
    <n v="0.62236999999999998"/>
    <n v="-0.38424999999999998"/>
    <n v="0.17821999999999999"/>
  </r>
  <r>
    <s v="3083"/>
    <s v="網龍"/>
    <x v="66"/>
    <n v="56.5"/>
    <n v="55.5"/>
    <n v="54.6"/>
    <n v="58"/>
    <n v="57.4"/>
    <n v="-8"/>
    <n v="-96"/>
    <n v="-57"/>
    <n v="120"/>
    <n v="-171"/>
    <n v="0"/>
    <n v="0"/>
    <n v="0"/>
    <n v="0"/>
    <n v="0"/>
    <n v="-4.5199999999999997E-3"/>
    <n v="-5.3280000000000001E-2"/>
    <n v="-3.1122000000000004E-2"/>
    <n v="6.9599999999999995E-2"/>
    <n v="-9.8153999999999991E-2"/>
  </r>
  <r>
    <s v="3085"/>
    <s v="新零售"/>
    <x v="67"/>
    <n v="8.41"/>
    <n v="8.41"/>
    <n v="8.18"/>
    <n v="8.19"/>
    <n v="8.1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1.5"/>
    <n v="120.5"/>
    <n v="119"/>
    <n v="119.5"/>
    <n v="118.5"/>
    <n v="-3"/>
    <n v="9"/>
    <n v="-10"/>
    <n v="2"/>
    <n v="-6"/>
    <n v="0"/>
    <n v="0"/>
    <n v="0"/>
    <n v="0"/>
    <n v="0"/>
    <n v="-3.6449999999999998E-3"/>
    <n v="1.0845E-2"/>
    <n v="-1.1900000000000001E-2"/>
    <n v="2.3900000000000002E-3"/>
    <n v="-7.11E-3"/>
  </r>
  <r>
    <s v="3088"/>
    <s v="艾訊"/>
    <x v="49"/>
    <n v="54.9"/>
    <n v="55"/>
    <n v="54.8"/>
    <n v="55.1"/>
    <n v="55.4"/>
    <n v="2"/>
    <n v="-3"/>
    <n v="11"/>
    <n v="-13"/>
    <n v="-8"/>
    <n v="0"/>
    <n v="0"/>
    <n v="0"/>
    <n v="0"/>
    <n v="0"/>
    <n v="1.098E-3"/>
    <n v="-1.65E-3"/>
    <n v="6.0279999999999995E-3"/>
    <n v="-7.163000000000001E-3"/>
    <n v="-4.4320000000000002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5.1"/>
    <n v="55.6"/>
    <n v="54.6"/>
    <n v="54"/>
    <n v="54.7"/>
    <n v="217"/>
    <n v="-337"/>
    <n v="-92"/>
    <n v="44"/>
    <n v="171"/>
    <n v="0"/>
    <n v="0"/>
    <n v="0"/>
    <n v="0"/>
    <n v="0"/>
    <n v="0.11956700000000001"/>
    <n v="-0.18737200000000001"/>
    <n v="-5.0231999999999999E-2"/>
    <n v="2.376E-2"/>
    <n v="9.3537000000000009E-2"/>
  </r>
  <r>
    <s v="3092"/>
    <s v="鴻碩"/>
    <x v="16"/>
    <n v="74"/>
    <n v="73.099999999999994"/>
    <n v="70.400000000000006"/>
    <n v="70"/>
    <n v="72.3"/>
    <n v="-379"/>
    <n v="-251"/>
    <n v="-107"/>
    <n v="179"/>
    <n v="308"/>
    <n v="0"/>
    <n v="0"/>
    <n v="0"/>
    <n v="0"/>
    <n v="-134"/>
    <n v="-0.28045999999999999"/>
    <n v="-0.18348099999999998"/>
    <n v="-7.5328000000000006E-2"/>
    <n v="0.12529999999999999"/>
    <n v="0.22268399999999997"/>
  </r>
  <r>
    <s v="3093"/>
    <s v="港建"/>
    <x v="45"/>
    <n v="64.7"/>
    <n v="67.5"/>
    <n v="66.099999999999994"/>
    <n v="66.8"/>
    <n v="67.2"/>
    <n v="-16"/>
    <n v="4"/>
    <n v="2"/>
    <n v="15"/>
    <n v="-1"/>
    <n v="0"/>
    <n v="0"/>
    <n v="0"/>
    <n v="0"/>
    <n v="0"/>
    <n v="-1.0352E-2"/>
    <n v="2.7000000000000001E-3"/>
    <n v="1.3219999999999998E-3"/>
    <n v="1.0019999999999999E-2"/>
    <n v="-6.7200000000000007E-4"/>
  </r>
  <r>
    <s v="3094"/>
    <s v="聯傑"/>
    <x v="46"/>
    <n v="35.25"/>
    <n v="35.15"/>
    <n v="34.1"/>
    <n v="35.15"/>
    <n v="36.9"/>
    <n v="1309"/>
    <n v="-563"/>
    <n v="-712"/>
    <n v="565"/>
    <n v="-10"/>
    <n v="0"/>
    <n v="0"/>
    <n v="0"/>
    <n v="0"/>
    <n v="-4"/>
    <n v="0.46142250000000001"/>
    <n v="-0.1978945"/>
    <n v="-0.24279200000000001"/>
    <n v="0.19859750000000001"/>
    <n v="-3.6900000000000001E-3"/>
  </r>
  <r>
    <s v="3095"/>
    <s v="及成"/>
    <x v="7"/>
    <n v="2.97"/>
    <n v="2.86"/>
    <n v="2.83"/>
    <n v="2.87"/>
    <n v="2.9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9"/>
    <n v="364"/>
    <n v="363"/>
    <n v="368"/>
    <n v="373.5"/>
    <n v="185"/>
    <n v="-688"/>
    <n v="-282"/>
    <n v="558"/>
    <n v="-238"/>
    <n v="134"/>
    <n v="0"/>
    <n v="71"/>
    <n v="194"/>
    <n v="27"/>
    <n v="0.68264999999999998"/>
    <n v="-2.5043199999999999"/>
    <n v="-1.02366"/>
    <n v="2.0534400000000002"/>
    <n v="-0.88893"/>
  </r>
  <r>
    <s v="3114"/>
    <s v="好德"/>
    <x v="41"/>
    <n v="25.4"/>
    <n v="25.15"/>
    <n v="24.2"/>
    <n v="23.9"/>
    <n v="24"/>
    <n v="18"/>
    <n v="10"/>
    <n v="-44"/>
    <n v="-1"/>
    <n v="35"/>
    <n v="0"/>
    <n v="0"/>
    <n v="0"/>
    <n v="0"/>
    <n v="0"/>
    <n v="4.5719999999999997E-3"/>
    <n v="2.5149999999999999E-3"/>
    <n v="-1.0647999999999999E-2"/>
    <n v="-2.3899999999999998E-4"/>
    <n v="8.3999999999999995E-3"/>
  </r>
  <r>
    <s v="3115"/>
    <s v="寶島極"/>
    <x v="31"/>
    <n v="15.75"/>
    <n v="15.7"/>
    <n v="1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35"/>
    <n v="31.4"/>
    <n v="31.15"/>
    <n v="31.05"/>
    <n v="31"/>
    <n v="18"/>
    <n v="10"/>
    <n v="0"/>
    <n v="0"/>
    <n v="1"/>
    <n v="0"/>
    <n v="0"/>
    <n v="0"/>
    <n v="0"/>
    <n v="0"/>
    <n v="5.6430000000000004E-3"/>
    <n v="3.14E-3"/>
    <n v="0"/>
    <n v="0"/>
    <n v="3.1E-4"/>
  </r>
  <r>
    <s v="3122"/>
    <s v="笙泉"/>
    <x v="46"/>
    <n v="42.25"/>
    <n v="42.6"/>
    <n v="38.4"/>
    <n v="37.25"/>
    <n v="37.700000000000003"/>
    <n v="38"/>
    <n v="-388"/>
    <n v="105"/>
    <n v="-44"/>
    <n v="80"/>
    <n v="0"/>
    <n v="0"/>
    <n v="0"/>
    <n v="0"/>
    <n v="0"/>
    <n v="1.6055E-2"/>
    <n v="-0.16528799999999999"/>
    <n v="4.0320000000000002E-2"/>
    <n v="-1.6389999999999998E-2"/>
    <n v="3.0159999999999999E-2"/>
  </r>
  <r>
    <s v="3128"/>
    <s v="昇銳"/>
    <x v="48"/>
    <n v="18.5"/>
    <n v="19.8"/>
    <n v="21.3"/>
    <n v="20.100000000000001"/>
    <n v="20.85"/>
    <n v="-364"/>
    <n v="185"/>
    <n v="15"/>
    <n v="-273"/>
    <n v="198"/>
    <n v="0"/>
    <n v="0"/>
    <n v="0"/>
    <n v="0"/>
    <n v="0"/>
    <n v="-6.7339999999999997E-2"/>
    <n v="3.6630000000000003E-2"/>
    <n v="3.1949999999999999E-3"/>
    <n v="-5.4873000000000005E-2"/>
    <n v="4.1283E-2"/>
  </r>
  <r>
    <s v="3130"/>
    <s v="一零四"/>
    <x v="67"/>
    <n v="166"/>
    <n v="167"/>
    <n v="168"/>
    <n v="168"/>
    <n v="168.5"/>
    <n v="0"/>
    <n v="1"/>
    <n v="-1"/>
    <n v="1"/>
    <n v="0"/>
    <n v="0"/>
    <n v="0"/>
    <n v="0"/>
    <n v="0"/>
    <n v="0"/>
    <n v="0"/>
    <n v="1.67E-3"/>
    <n v="-1.6800000000000001E-3"/>
    <n v="1.6800000000000001E-3"/>
    <n v="0"/>
  </r>
  <r>
    <s v="3131"/>
    <s v="弘塑"/>
    <x v="45"/>
    <n v="409"/>
    <n v="408"/>
    <n v="393"/>
    <n v="395"/>
    <n v="392"/>
    <n v="-13"/>
    <n v="33"/>
    <n v="85"/>
    <n v="102"/>
    <n v="67"/>
    <n v="30"/>
    <n v="-24"/>
    <n v="-5"/>
    <n v="-50"/>
    <n v="-31"/>
    <n v="-5.3170000000000002E-2"/>
    <n v="0.13464000000000001"/>
    <n v="0.33405000000000001"/>
    <n v="0.40289999999999998"/>
    <n v="0.26263999999999998"/>
  </r>
  <r>
    <s v="3138"/>
    <s v="耀登"/>
    <x v="32"/>
    <n v="237"/>
    <n v="236.5"/>
    <n v="220"/>
    <n v="216.5"/>
    <n v="238"/>
    <n v="91"/>
    <n v="-189"/>
    <n v="7"/>
    <n v="-28"/>
    <n v="62"/>
    <n v="0"/>
    <n v="0"/>
    <n v="0"/>
    <n v="0"/>
    <n v="0"/>
    <n v="0.21567"/>
    <n v="-0.44698500000000002"/>
    <n v="1.54E-2"/>
    <n v="-6.062E-2"/>
    <n v="0.14756"/>
  </r>
  <r>
    <s v="3141"/>
    <s v="晶宏"/>
    <x v="46"/>
    <n v="96.5"/>
    <n v="100.5"/>
    <n v="96.1"/>
    <n v="99.8"/>
    <n v="102"/>
    <n v="1233"/>
    <n v="-1671"/>
    <n v="177"/>
    <n v="-137"/>
    <n v="-1874"/>
    <n v="-10"/>
    <n v="-50"/>
    <n v="0"/>
    <n v="0"/>
    <n v="0"/>
    <n v="1.189845"/>
    <n v="-1.6793549999999999"/>
    <n v="0.170097"/>
    <n v="-0.13672600000000001"/>
    <n v="-1.9114800000000001"/>
  </r>
  <r>
    <s v="3144"/>
    <s v="新揚科"/>
    <x v="31"/>
    <n v="37.9"/>
    <n v="38.299999999999997"/>
    <n v="38.299999999999997"/>
    <n v="38.5"/>
    <n v="38.5"/>
    <n v="6"/>
    <n v="-5"/>
    <n v="-19"/>
    <n v="-13"/>
    <n v="0"/>
    <n v="0"/>
    <n v="0"/>
    <n v="0"/>
    <n v="0"/>
    <n v="0"/>
    <n v="2.274E-3"/>
    <n v="-1.915E-3"/>
    <n v="-7.2769999999999996E-3"/>
    <n v="-5.0049999999999999E-3"/>
    <n v="0"/>
  </r>
  <r>
    <s v="3147"/>
    <s v="大綜"/>
    <x v="55"/>
    <n v="50.5"/>
    <n v="49.5"/>
    <n v="50"/>
    <n v="51"/>
    <n v="49.7"/>
    <n v="89"/>
    <n v="2"/>
    <n v="28"/>
    <n v="39"/>
    <n v="58"/>
    <n v="0"/>
    <n v="0"/>
    <n v="0"/>
    <n v="0"/>
    <n v="0"/>
    <n v="4.4944999999999999E-2"/>
    <n v="9.8999999999999999E-4"/>
    <n v="1.4E-2"/>
    <n v="1.9890000000000001E-2"/>
    <n v="2.8826000000000004E-2"/>
  </r>
  <r>
    <s v="3149"/>
    <s v="正達"/>
    <x v="64"/>
    <n v="40.299999999999997"/>
    <n v="42.6"/>
    <n v="40"/>
    <n v="44"/>
    <n v="43.7"/>
    <n v="-564"/>
    <n v="-693"/>
    <n v="-119"/>
    <n v="1829"/>
    <n v="187"/>
    <n v="0"/>
    <n v="0"/>
    <n v="0"/>
    <n v="0"/>
    <n v="0"/>
    <n v="-0.22729199999999997"/>
    <n v="-0.29521799999999998"/>
    <n v="-4.7600000000000003E-2"/>
    <n v="0.80476000000000003"/>
    <n v="8.1719E-2"/>
  </r>
  <r>
    <s v="3152"/>
    <s v="璟德"/>
    <x v="34"/>
    <n v="494.5"/>
    <n v="518"/>
    <n v="508"/>
    <n v="530"/>
    <n v="531"/>
    <n v="69"/>
    <n v="-81"/>
    <n v="-120"/>
    <n v="-123"/>
    <n v="-132"/>
    <n v="0"/>
    <n v="215"/>
    <n v="194"/>
    <n v="344"/>
    <n v="17"/>
    <n v="0.34120499999999998"/>
    <n v="-0.41958000000000001"/>
    <n v="-0.60960000000000003"/>
    <n v="-0.65190000000000003"/>
    <n v="-0.70091999999999999"/>
  </r>
  <r>
    <s v="3162"/>
    <s v="精確"/>
    <x v="68"/>
    <n v="26.6"/>
    <n v="25.95"/>
    <n v="25.95"/>
    <n v="26"/>
    <n v="27"/>
    <n v="1"/>
    <n v="8"/>
    <n v="6"/>
    <n v="12"/>
    <n v="13"/>
    <n v="0"/>
    <n v="0"/>
    <n v="0"/>
    <n v="0"/>
    <n v="0"/>
    <n v="2.6600000000000001E-4"/>
    <n v="2.0760000000000002E-3"/>
    <n v="1.5569999999999998E-3"/>
    <n v="3.1199999999999999E-3"/>
    <n v="3.5100000000000001E-3"/>
  </r>
  <r>
    <s v="3163"/>
    <s v="波若威"/>
    <x v="32"/>
    <n v="45.8"/>
    <n v="45.5"/>
    <n v="44.15"/>
    <n v="43.4"/>
    <n v="44"/>
    <n v="-6"/>
    <n v="-12"/>
    <n v="-71"/>
    <n v="-70"/>
    <n v="79"/>
    <n v="0"/>
    <n v="0"/>
    <n v="0"/>
    <n v="0"/>
    <n v="0"/>
    <n v="-2.7479999999999996E-3"/>
    <n v="-5.4599999999999996E-3"/>
    <n v="-3.1346499999999999E-2"/>
    <n v="-3.0380000000000001E-2"/>
    <n v="3.4759999999999999E-2"/>
  </r>
  <r>
    <s v="3164"/>
    <s v="景岳"/>
    <x v="14"/>
    <n v="26.05"/>
    <n v="25.65"/>
    <n v="25.25"/>
    <n v="25.25"/>
    <n v="25.25"/>
    <n v="23"/>
    <n v="23"/>
    <n v="-13"/>
    <n v="-3"/>
    <n v="19"/>
    <n v="0"/>
    <n v="0"/>
    <n v="0"/>
    <n v="0"/>
    <n v="0"/>
    <n v="5.9914999999999994E-3"/>
    <n v="5.8994999999999994E-3"/>
    <n v="-3.2824999999999998E-3"/>
    <n v="-7.5750000000000004E-4"/>
    <n v="4.7974999999999997E-3"/>
  </r>
  <r>
    <s v="3167"/>
    <s v="大量"/>
    <x v="12"/>
    <n v="62.8"/>
    <n v="62.5"/>
    <n v="61.9"/>
    <n v="61.1"/>
    <n v="61.4"/>
    <n v="1"/>
    <n v="-14"/>
    <n v="-46"/>
    <n v="-20"/>
    <n v="-2"/>
    <n v="0"/>
    <n v="0"/>
    <n v="0"/>
    <n v="0"/>
    <n v="-3"/>
    <n v="6.2799999999999998E-4"/>
    <n v="-8.7500000000000008E-3"/>
    <n v="-2.8473999999999999E-2"/>
    <n v="-1.222E-2"/>
    <n v="-1.2279999999999999E-3"/>
  </r>
  <r>
    <s v="3169"/>
    <s v="亞信"/>
    <x v="37"/>
    <n v="174.5"/>
    <n v="169"/>
    <n v="163.5"/>
    <n v="164"/>
    <n v="173"/>
    <n v="-18"/>
    <n v="137"/>
    <n v="770"/>
    <n v="41"/>
    <n v="142"/>
    <n v="0"/>
    <n v="0"/>
    <n v="0"/>
    <n v="0"/>
    <n v="0"/>
    <n v="-3.141E-2"/>
    <n v="0.23153000000000001"/>
    <n v="1.25895"/>
    <n v="6.7239999999999994E-2"/>
    <n v="0.24565999999999999"/>
  </r>
  <r>
    <s v="3171"/>
    <s v="新洲"/>
    <x v="2"/>
    <n v="25.4"/>
    <n v="25.55"/>
    <n v="25.25"/>
    <n v="25.3"/>
    <n v="25.2"/>
    <n v="-5"/>
    <n v="0"/>
    <n v="-6"/>
    <n v="5"/>
    <n v="-5"/>
    <n v="0"/>
    <n v="0"/>
    <n v="0"/>
    <n v="0"/>
    <n v="0"/>
    <n v="-1.2700000000000001E-3"/>
    <n v="0"/>
    <n v="-1.5150000000000001E-3"/>
    <n v="1.2650000000000001E-3"/>
    <n v="-1.2600000000000001E-3"/>
  </r>
  <r>
    <s v="3176"/>
    <s v="基亞"/>
    <x v="14"/>
    <n v="74.3"/>
    <n v="74.599999999999994"/>
    <n v="72"/>
    <n v="68.5"/>
    <n v="70.5"/>
    <n v="-293"/>
    <n v="-732"/>
    <n v="-125"/>
    <n v="161"/>
    <n v="87"/>
    <n v="0"/>
    <n v="0"/>
    <n v="0"/>
    <n v="0"/>
    <n v="0"/>
    <n v="-0.21769899999999998"/>
    <n v="-0.546072"/>
    <n v="-0.09"/>
    <n v="0.11028499999999999"/>
    <n v="6.1335000000000001E-2"/>
  </r>
  <r>
    <s v="3178"/>
    <s v="公準"/>
    <x v="12"/>
    <n v="68.5"/>
    <n v="68"/>
    <n v="66.099999999999994"/>
    <n v="66"/>
    <n v="68.400000000000006"/>
    <n v="8"/>
    <n v="-41"/>
    <n v="-35"/>
    <n v="-24"/>
    <n v="-14"/>
    <n v="0"/>
    <n v="0"/>
    <n v="0"/>
    <n v="0"/>
    <n v="0"/>
    <n v="5.4799999999999996E-3"/>
    <n v="-2.7879999999999999E-2"/>
    <n v="-2.3134999999999999E-2"/>
    <n v="-1.584E-2"/>
    <n v="-9.5760000000000012E-3"/>
  </r>
  <r>
    <s v="3188"/>
    <s v="鑫龍騰"/>
    <x v="5"/>
    <n v="14.75"/>
    <n v="14.7"/>
    <n v="14.5"/>
    <n v="14.5"/>
    <n v="14.5"/>
    <n v="0"/>
    <n v="0"/>
    <n v="2"/>
    <n v="0"/>
    <n v="-2"/>
    <n v="0"/>
    <n v="0"/>
    <n v="0"/>
    <n v="0"/>
    <n v="0"/>
    <n v="0"/>
    <n v="0"/>
    <n v="2.9E-4"/>
    <n v="0"/>
    <n v="-2.9E-4"/>
  </r>
  <r>
    <s v="3189"/>
    <s v="景碩"/>
    <x v="31"/>
    <n v="122"/>
    <n v="124.5"/>
    <n v="125"/>
    <n v="137.5"/>
    <n v="137"/>
    <n v="2"/>
    <n v="865"/>
    <n v="-1078"/>
    <n v="1762"/>
    <n v="-3089"/>
    <n v="1195"/>
    <n v="1713"/>
    <n v="943"/>
    <n v="1783"/>
    <n v="983"/>
    <n v="2.4399999999999999E-3"/>
    <n v="1.0769249999999999"/>
    <n v="-1.3474999999999999"/>
    <n v="2.4227500000000002"/>
    <n v="-4.2319300000000002"/>
  </r>
  <r>
    <s v="3191"/>
    <s v="和進"/>
    <x v="56"/>
    <n v="6.18"/>
    <n v="6.13"/>
    <n v="6.1"/>
    <n v="6.1"/>
    <n v="6.1"/>
    <n v="-12"/>
    <n v="-14"/>
    <n v="-2"/>
    <n v="-9"/>
    <n v="-25"/>
    <n v="0"/>
    <n v="0"/>
    <n v="0"/>
    <n v="0"/>
    <n v="0"/>
    <n v="-7.4159999999999992E-4"/>
    <n v="-8.5819999999999994E-4"/>
    <n v="-1.22E-4"/>
    <n v="-5.4900000000000001E-4"/>
    <n v="-1.5250000000000001E-3"/>
  </r>
  <r>
    <s v="3202"/>
    <s v="樺晟"/>
    <x v="16"/>
    <n v="13.95"/>
    <n v="13.8"/>
    <n v="13.55"/>
    <n v="13.7"/>
    <n v="14.05"/>
    <n v="16"/>
    <n v="2"/>
    <n v="-32"/>
    <n v="-20"/>
    <n v="11"/>
    <n v="0"/>
    <n v="0"/>
    <n v="0"/>
    <n v="0"/>
    <n v="0"/>
    <n v="2.232E-3"/>
    <n v="2.7600000000000004E-4"/>
    <n v="-4.3360000000000004E-3"/>
    <n v="-2.7399999999999998E-3"/>
    <n v="1.5455000000000002E-3"/>
  </r>
  <r>
    <s v="3205"/>
    <s v="佰研"/>
    <x v="14"/>
    <n v="28.5"/>
    <n v="28.2"/>
    <n v="27.9"/>
    <n v="28"/>
    <n v="28.3"/>
    <n v="4"/>
    <n v="2"/>
    <n v="5"/>
    <n v="-7"/>
    <n v="0"/>
    <n v="0"/>
    <n v="0"/>
    <n v="0"/>
    <n v="0"/>
    <n v="0"/>
    <n v="1.14E-3"/>
    <n v="5.6399999999999994E-4"/>
    <n v="1.395E-3"/>
    <n v="-1.9599999999999999E-3"/>
    <n v="0"/>
  </r>
  <r>
    <s v="3206"/>
    <s v="志豐"/>
    <x v="7"/>
    <n v="33"/>
    <n v="33"/>
    <n v="32.799999999999997"/>
    <n v="32.85"/>
    <n v="32.799999999999997"/>
    <n v="-1"/>
    <n v="-12"/>
    <n v="-11"/>
    <n v="-15"/>
    <n v="-3"/>
    <n v="0"/>
    <n v="0"/>
    <n v="0"/>
    <n v="0"/>
    <n v="0"/>
    <n v="-3.3E-4"/>
    <n v="-3.96E-3"/>
    <n v="-3.6079999999999997E-3"/>
    <n v="-4.9274999999999996E-3"/>
    <n v="-9.8399999999999985E-4"/>
  </r>
  <r>
    <s v="3207"/>
    <s v="耀勝"/>
    <x v="56"/>
    <n v="11"/>
    <n v="10.9"/>
    <n v="10.9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9.05"/>
    <n v="28.85"/>
    <n v="28.5"/>
    <n v="28.3"/>
    <n v="28.35"/>
    <n v="65"/>
    <n v="-222"/>
    <n v="-119"/>
    <n v="-86"/>
    <n v="-95"/>
    <n v="0"/>
    <n v="0"/>
    <n v="0"/>
    <n v="0"/>
    <n v="0"/>
    <n v="1.88825E-2"/>
    <n v="-6.4047000000000007E-2"/>
    <n v="-3.3915000000000001E-2"/>
    <n v="-2.4338000000000002E-2"/>
    <n v="-2.6932500000000002E-2"/>
  </r>
  <r>
    <s v="3211"/>
    <s v="順達"/>
    <x v="7"/>
    <n v="105.5"/>
    <n v="108"/>
    <n v="105.5"/>
    <n v="105"/>
    <n v="104.5"/>
    <n v="-166"/>
    <n v="-66"/>
    <n v="-460"/>
    <n v="-224"/>
    <n v="-122"/>
    <n v="0"/>
    <n v="8"/>
    <n v="1"/>
    <n v="0"/>
    <n v="0"/>
    <n v="-0.17513000000000001"/>
    <n v="-7.1279999999999996E-2"/>
    <n v="-0.48530000000000001"/>
    <n v="-0.23519999999999999"/>
    <n v="-0.12748999999999999"/>
  </r>
  <r>
    <s v="3213"/>
    <s v="茂訊"/>
    <x v="41"/>
    <n v="60.5"/>
    <n v="60.2"/>
    <n v="60.3"/>
    <n v="60.1"/>
    <n v="60.5"/>
    <n v="25"/>
    <n v="4"/>
    <n v="-31"/>
    <n v="-22"/>
    <n v="-12"/>
    <n v="0"/>
    <n v="0"/>
    <n v="0"/>
    <n v="0"/>
    <n v="0"/>
    <n v="1.5125E-2"/>
    <n v="2.408E-3"/>
    <n v="-1.8692999999999998E-2"/>
    <n v="-1.3222000000000001E-2"/>
    <n v="-7.26E-3"/>
  </r>
  <r>
    <s v="3217"/>
    <s v="優群"/>
    <x v="16"/>
    <n v="106"/>
    <n v="107"/>
    <n v="106.5"/>
    <n v="107"/>
    <n v="117.5"/>
    <n v="42"/>
    <n v="-44"/>
    <n v="-10"/>
    <n v="-82"/>
    <n v="221"/>
    <n v="0"/>
    <n v="0"/>
    <n v="0"/>
    <n v="0"/>
    <n v="24"/>
    <n v="4.4519999999999997E-2"/>
    <n v="-4.7079999999999997E-2"/>
    <n v="-1.065E-2"/>
    <n v="-8.7739999999999999E-2"/>
    <n v="0.25967499999999999"/>
  </r>
  <r>
    <s v="3218"/>
    <s v="大學光"/>
    <x v="14"/>
    <n v="315.5"/>
    <n v="337"/>
    <n v="342.5"/>
    <n v="376.5"/>
    <n v="414"/>
    <n v="243"/>
    <n v="503"/>
    <n v="132"/>
    <n v="164"/>
    <n v="97"/>
    <n v="30"/>
    <n v="63"/>
    <n v="56"/>
    <n v="91"/>
    <n v="154"/>
    <n v="0.76666500000000004"/>
    <n v="1.6951099999999999"/>
    <n v="0.4521"/>
    <n v="0.61746000000000001"/>
    <n v="0.40157999999999999"/>
  </r>
  <r>
    <s v="3219"/>
    <s v="倚強科"/>
    <x v="44"/>
    <n v="103"/>
    <n v="103"/>
    <n v="102"/>
    <n v="102"/>
    <n v="102"/>
    <n v="0"/>
    <n v="-1"/>
    <n v="0"/>
    <n v="0"/>
    <n v="0"/>
    <n v="0"/>
    <n v="0"/>
    <n v="0"/>
    <n v="0"/>
    <n v="0"/>
    <n v="0"/>
    <n v="-1.0300000000000001E-3"/>
    <n v="0"/>
    <n v="0"/>
    <n v="0"/>
  </r>
  <r>
    <s v="3221"/>
    <s v="台嘉碩"/>
    <x v="34"/>
    <n v="24.85"/>
    <n v="26.05"/>
    <n v="24.9"/>
    <n v="23.9"/>
    <n v="26.25"/>
    <n v="113"/>
    <n v="-827"/>
    <n v="-88"/>
    <n v="52"/>
    <n v="307"/>
    <n v="0"/>
    <n v="0"/>
    <n v="0"/>
    <n v="0"/>
    <n v="0"/>
    <n v="2.8080500000000001E-2"/>
    <n v="-0.21543350000000003"/>
    <n v="-2.1911999999999997E-2"/>
    <n v="1.2428E-2"/>
    <n v="8.0587500000000006E-2"/>
  </r>
  <r>
    <s v="3224"/>
    <s v="三顧"/>
    <x v="55"/>
    <n v="41.1"/>
    <n v="41.5"/>
    <n v="40.9"/>
    <n v="40.549999999999997"/>
    <n v="40.799999999999997"/>
    <n v="3"/>
    <n v="4"/>
    <n v="0"/>
    <n v="0"/>
    <n v="1"/>
    <n v="0"/>
    <n v="0"/>
    <n v="0"/>
    <n v="0"/>
    <n v="0"/>
    <n v="1.2330000000000002E-3"/>
    <n v="1.66E-3"/>
    <n v="0"/>
    <n v="0"/>
    <n v="4.08E-4"/>
  </r>
  <r>
    <s v="3226"/>
    <s v="至寶電"/>
    <x v="6"/>
    <n v="68.3"/>
    <n v="68.5"/>
    <n v="67.599999999999994"/>
    <n v="68"/>
    <n v="6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7.5"/>
    <n v="195"/>
    <n v="191.5"/>
    <n v="191"/>
    <n v="194.5"/>
    <n v="872"/>
    <n v="111"/>
    <n v="186"/>
    <n v="51"/>
    <n v="375"/>
    <n v="8"/>
    <n v="2"/>
    <n v="26"/>
    <n v="-242"/>
    <n v="-426"/>
    <n v="1.7222"/>
    <n v="0.21645"/>
    <n v="0.35619000000000001"/>
    <n v="9.7409999999999997E-2"/>
    <n v="0.729375"/>
  </r>
  <r>
    <s v="3228"/>
    <s v="金麗科"/>
    <x v="46"/>
    <n v="418"/>
    <n v="417"/>
    <n v="387.5"/>
    <n v="373.5"/>
    <n v="396"/>
    <n v="339"/>
    <n v="-189"/>
    <n v="-97"/>
    <n v="25"/>
    <n v="190"/>
    <n v="3"/>
    <n v="0"/>
    <n v="10"/>
    <n v="14"/>
    <n v="1"/>
    <n v="1.4170199999999999"/>
    <n v="-0.78813"/>
    <n v="-0.37587500000000001"/>
    <n v="9.3375E-2"/>
    <n v="0.75239999999999996"/>
  </r>
  <r>
    <s v="3229"/>
    <s v="晟鈦"/>
    <x v="31"/>
    <n v="6.2"/>
    <n v="6.09"/>
    <n v="6.05"/>
    <n v="6.03"/>
    <n v="6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149999999999999"/>
    <n v="16.399999999999999"/>
    <n v="16.5"/>
    <n v="16.350000000000001"/>
    <n v="16.600000000000001"/>
    <n v="-1"/>
    <n v="16"/>
    <n v="-17"/>
    <n v="-31"/>
    <n v="21"/>
    <n v="0"/>
    <n v="0"/>
    <n v="0"/>
    <n v="0"/>
    <n v="0"/>
    <n v="-1.615E-4"/>
    <n v="2.6239999999999996E-3"/>
    <n v="-2.8050000000000002E-3"/>
    <n v="-5.0685000000000001E-3"/>
    <n v="3.4860000000000004E-3"/>
  </r>
  <r>
    <s v="3231"/>
    <s v="緯創"/>
    <x v="33"/>
    <n v="30.6"/>
    <n v="30.65"/>
    <n v="30.3"/>
    <n v="30.4"/>
    <n v="30.4"/>
    <n v="-4388"/>
    <n v="-3069"/>
    <n v="-6279"/>
    <n v="-1085"/>
    <n v="-2987"/>
    <n v="-315"/>
    <n v="-823"/>
    <n v="-891"/>
    <n v="-382"/>
    <n v="-1046"/>
    <n v="-1.3427280000000001"/>
    <n v="-0.94064849999999989"/>
    <n v="-1.9025370000000001"/>
    <n v="-0.32984000000000002"/>
    <n v="-0.90804800000000008"/>
  </r>
  <r>
    <s v="3232"/>
    <s v="昱捷"/>
    <x v="15"/>
    <n v="21.15"/>
    <n v="20.85"/>
    <n v="20.85"/>
    <n v="19.8"/>
    <n v="19.8"/>
    <n v="10"/>
    <n v="-1"/>
    <n v="-26"/>
    <n v="-45"/>
    <n v="62"/>
    <n v="0"/>
    <n v="0"/>
    <n v="0"/>
    <n v="0"/>
    <n v="0"/>
    <n v="2.1150000000000001E-3"/>
    <n v="-2.0850000000000003E-4"/>
    <n v="-5.4210000000000005E-3"/>
    <n v="-8.9099999999999995E-3"/>
    <n v="1.2276000000000002E-2"/>
  </r>
  <r>
    <s v="3234"/>
    <s v="光環"/>
    <x v="37"/>
    <n v="31.35"/>
    <n v="30.75"/>
    <n v="29.6"/>
    <n v="29"/>
    <n v="29.45"/>
    <n v="-1407"/>
    <n v="-212"/>
    <n v="-250"/>
    <n v="-251"/>
    <n v="-74"/>
    <n v="0"/>
    <n v="0"/>
    <n v="0"/>
    <n v="0"/>
    <n v="0"/>
    <n v="-0.44109450000000006"/>
    <n v="-6.5189999999999998E-2"/>
    <n v="-7.3999999999999996E-2"/>
    <n v="-7.2789999999999994E-2"/>
    <n v="-2.1792999999999996E-2"/>
  </r>
  <r>
    <s v="3236"/>
    <s v="千如"/>
    <x v="34"/>
    <n v="26.6"/>
    <n v="26.15"/>
    <n v="25.35"/>
    <n v="25.15"/>
    <n v="25.55"/>
    <n v="124"/>
    <n v="-28"/>
    <n v="-113"/>
    <n v="-61"/>
    <n v="110"/>
    <n v="0"/>
    <n v="0"/>
    <n v="0"/>
    <n v="0"/>
    <n v="0"/>
    <n v="3.2983999999999999E-2"/>
    <n v="-7.3219999999999995E-3"/>
    <n v="-2.8645500000000001E-2"/>
    <n v="-1.5341499999999999E-2"/>
    <n v="2.8105000000000002E-2"/>
  </r>
  <r>
    <s v="3252"/>
    <s v="海灣"/>
    <x v="3"/>
    <n v="16.899999999999999"/>
    <n v="17.149999999999999"/>
    <n v="18.100000000000001"/>
    <n v="18.5"/>
    <n v="18.399999999999999"/>
    <n v="1"/>
    <n v="1"/>
    <n v="33"/>
    <n v="8"/>
    <n v="-2"/>
    <n v="0"/>
    <n v="0"/>
    <n v="0"/>
    <n v="0"/>
    <n v="0"/>
    <n v="1.6899999999999999E-4"/>
    <n v="1.7149999999999999E-4"/>
    <n v="5.9730000000000009E-3"/>
    <n v="1.48E-3"/>
    <n v="-3.6799999999999995E-4"/>
  </r>
  <r>
    <s v="3257"/>
    <s v="虹冠電"/>
    <x v="46"/>
    <n v="78.599999999999994"/>
    <n v="78.2"/>
    <n v="76.8"/>
    <n v="76"/>
    <n v="77.400000000000006"/>
    <n v="148"/>
    <n v="-13"/>
    <n v="-16"/>
    <n v="-22"/>
    <n v="122"/>
    <n v="0"/>
    <n v="0"/>
    <n v="0"/>
    <n v="0"/>
    <n v="0"/>
    <n v="0.11632799999999999"/>
    <n v="-1.0166E-2"/>
    <n v="-1.2288E-2"/>
    <n v="-1.6719999999999999E-2"/>
    <n v="9.4428000000000012E-2"/>
  </r>
  <r>
    <s v="3259"/>
    <s v="鑫創"/>
    <x v="46"/>
    <n v="35"/>
    <n v="35.5"/>
    <n v="35.049999999999997"/>
    <n v="35.35"/>
    <n v="35.450000000000003"/>
    <n v="-10"/>
    <n v="-15"/>
    <n v="-4"/>
    <n v="-18"/>
    <n v="-3"/>
    <n v="0"/>
    <n v="0"/>
    <n v="0"/>
    <n v="0"/>
    <n v="0"/>
    <n v="-3.5000000000000001E-3"/>
    <n v="-5.3249999999999999E-3"/>
    <n v="-1.4019999999999998E-3"/>
    <n v="-6.3630000000000006E-3"/>
    <n v="-1.0635E-3"/>
  </r>
  <r>
    <s v="3260"/>
    <s v="威剛"/>
    <x v="40"/>
    <n v="101.5"/>
    <n v="100"/>
    <n v="96.3"/>
    <n v="94"/>
    <n v="100.5"/>
    <n v="1971"/>
    <n v="-706"/>
    <n v="-1553"/>
    <n v="453"/>
    <n v="-488"/>
    <n v="0"/>
    <n v="-95"/>
    <n v="-306"/>
    <n v="-10"/>
    <n v="-8"/>
    <n v="2.0005649999999999"/>
    <n v="-0.70599999999999996"/>
    <n v="-1.495539"/>
    <n v="0.42581999999999998"/>
    <n v="-0.49043999999999999"/>
  </r>
  <r>
    <s v="3264"/>
    <s v="欣銓"/>
    <x v="35"/>
    <n v="44.1"/>
    <n v="44.5"/>
    <n v="44.15"/>
    <n v="43.9"/>
    <n v="44.5"/>
    <n v="678"/>
    <n v="1318"/>
    <n v="-283"/>
    <n v="346"/>
    <n v="1022"/>
    <n v="27"/>
    <n v="6"/>
    <n v="86"/>
    <n v="121"/>
    <n v="5"/>
    <n v="0.29899799999999999"/>
    <n v="0.58650999999999998"/>
    <n v="-0.12494449999999999"/>
    <n v="0.151894"/>
    <n v="0.45479000000000003"/>
  </r>
  <r>
    <s v="3265"/>
    <s v="台星科"/>
    <x v="35"/>
    <n v="28.1"/>
    <n v="28.5"/>
    <n v="27.9"/>
    <n v="27.9"/>
    <n v="28.1"/>
    <n v="35"/>
    <n v="5"/>
    <n v="-56"/>
    <n v="-38"/>
    <n v="25"/>
    <n v="0"/>
    <n v="0"/>
    <n v="0"/>
    <n v="0"/>
    <n v="0"/>
    <n v="9.835E-3"/>
    <n v="1.4250000000000001E-3"/>
    <n v="-1.5623999999999999E-2"/>
    <n v="-1.0602E-2"/>
    <n v="7.025E-3"/>
  </r>
  <r>
    <s v="3266"/>
    <s v="昇陽"/>
    <x v="5"/>
    <n v="12.55"/>
    <n v="12.35"/>
    <n v="12.5"/>
    <n v="12.7"/>
    <n v="12.7"/>
    <n v="-11"/>
    <n v="-27"/>
    <n v="-20"/>
    <n v="0"/>
    <n v="0"/>
    <n v="0"/>
    <n v="0"/>
    <n v="0"/>
    <n v="0"/>
    <n v="0"/>
    <n v="-1.3805000000000002E-3"/>
    <n v="-3.3344999999999998E-3"/>
    <n v="-2.5000000000000001E-3"/>
    <n v="0"/>
    <n v="0"/>
  </r>
  <r>
    <s v="3268"/>
    <s v="海德威"/>
    <x v="46"/>
    <n v="35.200000000000003"/>
    <n v="34.299999999999997"/>
    <n v="32.5"/>
    <n v="32.35"/>
    <n v="33.5"/>
    <n v="-25"/>
    <n v="-77"/>
    <n v="32"/>
    <n v="5"/>
    <n v="72"/>
    <n v="0"/>
    <n v="0"/>
    <n v="0"/>
    <n v="0"/>
    <n v="0"/>
    <n v="-8.8000000000000005E-3"/>
    <n v="-2.6411E-2"/>
    <n v="1.04E-2"/>
    <n v="1.6175E-3"/>
    <n v="2.4119999999999999E-2"/>
  </r>
  <r>
    <s v="3272"/>
    <s v="東碩"/>
    <x v="16"/>
    <n v="40.65"/>
    <n v="40.549999999999997"/>
    <n v="40.25"/>
    <n v="40.049999999999997"/>
    <n v="40.200000000000003"/>
    <n v="4"/>
    <n v="2"/>
    <n v="-41"/>
    <n v="-46"/>
    <n v="11"/>
    <n v="0"/>
    <n v="0"/>
    <n v="0"/>
    <n v="0"/>
    <n v="0"/>
    <n v="1.6259999999999998E-3"/>
    <n v="8.1099999999999998E-4"/>
    <n v="-1.65025E-2"/>
    <n v="-1.8422999999999998E-2"/>
    <n v="4.4220000000000006E-3"/>
  </r>
  <r>
    <s v="3276"/>
    <s v="宇環"/>
    <x v="31"/>
    <n v="12.6"/>
    <n v="12.5"/>
    <n v="12"/>
    <n v="12.15"/>
    <n v="12.2"/>
    <n v="-4"/>
    <n v="-29"/>
    <n v="-35"/>
    <n v="-2"/>
    <n v="16"/>
    <n v="0"/>
    <n v="0"/>
    <n v="0"/>
    <n v="0"/>
    <n v="0"/>
    <n v="-5.04E-4"/>
    <n v="-3.6250000000000002E-3"/>
    <n v="-4.1999999999999997E-3"/>
    <n v="-2.43E-4"/>
    <n v="1.952E-3"/>
  </r>
  <r>
    <s v="3284"/>
    <s v="太普高"/>
    <x v="2"/>
    <n v="12.75"/>
    <n v="12.65"/>
    <n v="12.5"/>
    <n v="12.5"/>
    <n v="12.5"/>
    <n v="9"/>
    <n v="0"/>
    <n v="1"/>
    <n v="0"/>
    <n v="0"/>
    <n v="0"/>
    <n v="0"/>
    <n v="0"/>
    <n v="0"/>
    <n v="0"/>
    <n v="1.1475000000000001E-3"/>
    <n v="0"/>
    <n v="1.25E-4"/>
    <n v="0"/>
    <n v="0"/>
  </r>
  <r>
    <s v="3285"/>
    <s v="微端"/>
    <x v="20"/>
    <n v="21.5"/>
    <n v="21.5"/>
    <n v="21.5"/>
    <n v="21.15"/>
    <n v="21.5"/>
    <n v="3"/>
    <n v="1"/>
    <n v="0"/>
    <n v="5"/>
    <n v="6"/>
    <n v="0"/>
    <n v="0"/>
    <n v="0"/>
    <n v="0"/>
    <n v="0"/>
    <n v="6.4499999999999996E-4"/>
    <n v="2.1499999999999999E-4"/>
    <n v="0"/>
    <n v="1.0575000000000001E-3"/>
    <n v="1.2899999999999999E-3"/>
  </r>
  <r>
    <s v="3287"/>
    <s v="廣寰科"/>
    <x v="20"/>
    <n v="22.35"/>
    <n v="21.85"/>
    <n v="21.45"/>
    <n v="20.7"/>
    <n v="20.55"/>
    <n v="19"/>
    <n v="1"/>
    <n v="-6"/>
    <n v="-32"/>
    <n v="31"/>
    <n v="0"/>
    <n v="0"/>
    <n v="0"/>
    <n v="0"/>
    <n v="0"/>
    <n v="4.2465000000000003E-3"/>
    <n v="2.1850000000000003E-4"/>
    <n v="-1.2869999999999999E-3"/>
    <n v="-6.6239999999999997E-3"/>
    <n v="6.3705000000000003E-3"/>
  </r>
  <r>
    <s v="3288"/>
    <s v="點晶"/>
    <x v="46"/>
    <n v="18.7"/>
    <n v="18.2"/>
    <n v="18.100000000000001"/>
    <n v="17.600000000000001"/>
    <n v="17.5"/>
    <n v="-3"/>
    <n v="0"/>
    <n v="1"/>
    <n v="0"/>
    <n v="0"/>
    <n v="0"/>
    <n v="0"/>
    <n v="0"/>
    <n v="0"/>
    <n v="0"/>
    <n v="-5.6099999999999998E-4"/>
    <n v="0"/>
    <n v="1.8100000000000001E-4"/>
    <n v="0"/>
    <n v="0"/>
  </r>
  <r>
    <s v="3289"/>
    <s v="宜特"/>
    <x v="39"/>
    <n v="53.1"/>
    <n v="53"/>
    <n v="52.6"/>
    <n v="52.2"/>
    <n v="52.7"/>
    <n v="121"/>
    <n v="-51"/>
    <n v="-35"/>
    <n v="-102"/>
    <n v="152"/>
    <n v="0"/>
    <n v="0"/>
    <n v="0"/>
    <n v="0"/>
    <n v="0"/>
    <n v="6.4251000000000003E-2"/>
    <n v="-2.7029999999999998E-2"/>
    <n v="-1.8409999999999999E-2"/>
    <n v="-5.3244000000000007E-2"/>
    <n v="8.0104000000000009E-2"/>
  </r>
  <r>
    <s v="3290"/>
    <s v="東浦"/>
    <x v="17"/>
    <n v="12.5"/>
    <n v="12.4"/>
    <n v="12.8"/>
    <n v="13"/>
    <n v="12.8"/>
    <n v="2"/>
    <n v="-3"/>
    <n v="10"/>
    <n v="-9"/>
    <n v="-4"/>
    <n v="0"/>
    <n v="0"/>
    <n v="0"/>
    <n v="0"/>
    <n v="0"/>
    <n v="2.5000000000000001E-4"/>
    <n v="-3.7200000000000004E-4"/>
    <n v="1.2800000000000001E-3"/>
    <n v="-1.17E-3"/>
    <n v="-5.1199999999999998E-4"/>
  </r>
  <r>
    <s v="3293"/>
    <s v="鈊象"/>
    <x v="66"/>
    <n v="845"/>
    <n v="858"/>
    <n v="851"/>
    <n v="858"/>
    <n v="855"/>
    <n v="-517"/>
    <n v="178"/>
    <n v="85"/>
    <n v="-94"/>
    <n v="-154"/>
    <n v="-245"/>
    <n v="-26"/>
    <n v="-30"/>
    <n v="-15"/>
    <n v="-2"/>
    <n v="-4.3686499999999997"/>
    <n v="1.5272399999999999"/>
    <n v="0.72335000000000005"/>
    <n v="-0.80652000000000001"/>
    <n v="-1.3167"/>
  </r>
  <r>
    <s v="3294"/>
    <s v="英濟"/>
    <x v="42"/>
    <n v="22"/>
    <n v="21.85"/>
    <n v="20.8"/>
    <n v="20.9"/>
    <n v="21.9"/>
    <n v="79"/>
    <n v="27"/>
    <n v="-17"/>
    <n v="23"/>
    <n v="57"/>
    <n v="0"/>
    <n v="0"/>
    <n v="0"/>
    <n v="0"/>
    <n v="0"/>
    <n v="1.738E-2"/>
    <n v="5.8995000000000002E-3"/>
    <n v="-3.5360000000000001E-3"/>
    <n v="4.8069999999999996E-3"/>
    <n v="1.2482999999999999E-2"/>
  </r>
  <r>
    <s v="3296"/>
    <s v="勝德"/>
    <x v="56"/>
    <n v="22.2"/>
    <n v="21.85"/>
    <n v="21.35"/>
    <n v="21.15"/>
    <n v="20.5"/>
    <n v="-2"/>
    <n v="-47"/>
    <n v="-46"/>
    <n v="-61"/>
    <n v="-57"/>
    <n v="0"/>
    <n v="0"/>
    <n v="0"/>
    <n v="0"/>
    <n v="0"/>
    <n v="-4.44E-4"/>
    <n v="-1.0269500000000001E-2"/>
    <n v="-9.8209999999999999E-3"/>
    <n v="-1.2901499999999998E-2"/>
    <n v="-1.1684999999999999E-2"/>
  </r>
  <r>
    <s v="3297"/>
    <s v="杭特"/>
    <x v="48"/>
    <n v="15.95"/>
    <n v="15.75"/>
    <n v="15.8"/>
    <n v="15.65"/>
    <n v="15.6"/>
    <n v="-5"/>
    <n v="-10"/>
    <n v="-22"/>
    <n v="0"/>
    <n v="2"/>
    <n v="0"/>
    <n v="0"/>
    <n v="0"/>
    <n v="0"/>
    <n v="0"/>
    <n v="-7.9750000000000003E-4"/>
    <n v="-1.575E-3"/>
    <n v="-3.4760000000000004E-3"/>
    <n v="0"/>
    <n v="3.1199999999999999E-4"/>
  </r>
  <r>
    <s v="3303"/>
    <s v="岱稜"/>
    <x v="17"/>
    <n v="21.6"/>
    <n v="21.5"/>
    <n v="21.55"/>
    <n v="21.55"/>
    <n v="21.6"/>
    <n v="4"/>
    <n v="0"/>
    <n v="-15"/>
    <n v="2"/>
    <n v="7"/>
    <n v="0"/>
    <n v="0"/>
    <n v="0"/>
    <n v="0"/>
    <n v="0"/>
    <n v="8.6400000000000008E-4"/>
    <n v="0"/>
    <n v="-3.2325000000000001E-3"/>
    <n v="4.3100000000000001E-4"/>
    <n v="1.5120000000000001E-3"/>
  </r>
  <r>
    <s v="3305"/>
    <s v="昇貿"/>
    <x v="17"/>
    <n v="49.95"/>
    <n v="49"/>
    <n v="49.1"/>
    <n v="48.5"/>
    <n v="49.5"/>
    <n v="-344"/>
    <n v="-389"/>
    <n v="-206"/>
    <n v="-640"/>
    <n v="559"/>
    <n v="0"/>
    <n v="0"/>
    <n v="0"/>
    <n v="0"/>
    <n v="0"/>
    <n v="-0.17182799999999998"/>
    <n v="-0.19061"/>
    <n v="-0.101146"/>
    <n v="-0.31040000000000001"/>
    <n v="0.27670499999999998"/>
  </r>
  <r>
    <s v="3306"/>
    <s v="鼎天"/>
    <x v="44"/>
    <n v="20.399999999999999"/>
    <n v="20.3"/>
    <n v="20"/>
    <n v="20.100000000000001"/>
    <n v="20.3"/>
    <n v="2"/>
    <n v="0"/>
    <n v="0"/>
    <n v="-1"/>
    <n v="-1"/>
    <n v="0"/>
    <n v="0"/>
    <n v="0"/>
    <n v="0"/>
    <n v="0"/>
    <n v="4.08E-4"/>
    <n v="0"/>
    <n v="0"/>
    <n v="-2.0100000000000001E-4"/>
    <n v="-2.03E-4"/>
  </r>
  <r>
    <s v="3308"/>
    <s v="聯德"/>
    <x v="11"/>
    <n v="10.5"/>
    <n v="10.199999999999999"/>
    <n v="9.5"/>
    <n v="9.6"/>
    <n v="9.36"/>
    <n v="-29"/>
    <n v="1"/>
    <n v="-26"/>
    <n v="12"/>
    <n v="21"/>
    <n v="0"/>
    <n v="0"/>
    <n v="0"/>
    <n v="0"/>
    <n v="0"/>
    <n v="-3.045E-3"/>
    <n v="1.02E-4"/>
    <n v="-2.47E-3"/>
    <n v="1.1519999999999998E-3"/>
    <n v="1.9656000000000001E-3"/>
  </r>
  <r>
    <s v="3310"/>
    <s v="佳穎"/>
    <x v="16"/>
    <n v="28"/>
    <n v="28.3"/>
    <n v="27.85"/>
    <n v="28"/>
    <n v="27.95"/>
    <n v="0"/>
    <n v="1"/>
    <n v="0"/>
    <n v="0"/>
    <n v="0"/>
    <n v="0"/>
    <n v="0"/>
    <n v="0"/>
    <n v="0"/>
    <n v="0"/>
    <n v="0"/>
    <n v="2.8299999999999999E-4"/>
    <n v="0"/>
    <n v="0"/>
    <n v="0"/>
  </r>
  <r>
    <s v="3311"/>
    <s v="閎暉"/>
    <x v="7"/>
    <n v="33.799999999999997"/>
    <n v="34"/>
    <n v="33.1"/>
    <n v="32.85"/>
    <n v="33.200000000000003"/>
    <n v="-4"/>
    <n v="-24"/>
    <n v="-60"/>
    <n v="-57"/>
    <n v="-5"/>
    <n v="0"/>
    <n v="0"/>
    <n v="0"/>
    <n v="0"/>
    <n v="-2"/>
    <n v="-1.3519999999999999E-3"/>
    <n v="-8.1600000000000006E-3"/>
    <n v="-1.9859999999999999E-2"/>
    <n v="-1.8724500000000002E-2"/>
    <n v="-1.66E-3"/>
  </r>
  <r>
    <s v="3312"/>
    <s v="弘憶股"/>
    <x v="15"/>
    <n v="21"/>
    <n v="20.95"/>
    <n v="20.6"/>
    <n v="20.6"/>
    <n v="20.7"/>
    <n v="315"/>
    <n v="-667"/>
    <n v="-256"/>
    <n v="-14"/>
    <n v="438"/>
    <n v="0"/>
    <n v="0"/>
    <n v="0"/>
    <n v="0"/>
    <n v="0"/>
    <n v="6.615E-2"/>
    <n v="-0.13973649999999999"/>
    <n v="-5.2736000000000005E-2"/>
    <n v="-2.8840000000000003E-3"/>
    <n v="9.066600000000001E-2"/>
  </r>
  <r>
    <s v="3313"/>
    <s v="斐成"/>
    <x v="1"/>
    <n v="11.9"/>
    <n v="11.9"/>
    <n v="11.7"/>
    <n v="11.7"/>
    <n v="11.75"/>
    <n v="-2"/>
    <n v="2"/>
    <n v="0"/>
    <n v="0"/>
    <n v="-3"/>
    <n v="0"/>
    <n v="0"/>
    <n v="0"/>
    <n v="0"/>
    <n v="0"/>
    <n v="-2.3800000000000001E-4"/>
    <n v="2.3800000000000001E-4"/>
    <n v="0"/>
    <n v="0"/>
    <n v="-3.525E-4"/>
  </r>
  <r>
    <s v="3317"/>
    <s v="尼克森"/>
    <x v="46"/>
    <n v="67.8"/>
    <n v="66"/>
    <n v="64.7"/>
    <n v="63.9"/>
    <n v="67.400000000000006"/>
    <n v="892"/>
    <n v="-1266"/>
    <n v="251"/>
    <n v="-21"/>
    <n v="1091"/>
    <n v="0"/>
    <n v="0"/>
    <n v="0"/>
    <n v="0"/>
    <n v="0"/>
    <n v="0.60477599999999998"/>
    <n v="-0.83555999999999997"/>
    <n v="0.16239700000000001"/>
    <n v="-1.3418999999999999E-2"/>
    <n v="0.73533400000000004"/>
  </r>
  <r>
    <s v="3321"/>
    <s v="同泰"/>
    <x v="31"/>
    <n v="14.65"/>
    <n v="14.2"/>
    <n v="14"/>
    <n v="14.1"/>
    <n v="14.3"/>
    <n v="214"/>
    <n v="-479"/>
    <n v="-35"/>
    <n v="-43"/>
    <n v="161"/>
    <n v="0"/>
    <n v="0"/>
    <n v="0"/>
    <n v="0"/>
    <n v="0"/>
    <n v="3.1350999999999997E-2"/>
    <n v="-6.8017999999999995E-2"/>
    <n v="-4.8999999999999998E-3"/>
    <n v="-6.0629999999999998E-3"/>
    <n v="2.3023000000000002E-2"/>
  </r>
  <r>
    <s v="3322"/>
    <s v="建舜電"/>
    <x v="16"/>
    <n v="16.8"/>
    <n v="17.149999999999999"/>
    <n v="16.25"/>
    <n v="16.2"/>
    <n v="16.25"/>
    <n v="26"/>
    <n v="-69"/>
    <n v="-359"/>
    <n v="-158"/>
    <n v="-21"/>
    <n v="0"/>
    <n v="0"/>
    <n v="0"/>
    <n v="0"/>
    <n v="0"/>
    <n v="4.3680000000000004E-3"/>
    <n v="-1.1833499999999999E-2"/>
    <n v="-5.83375E-2"/>
    <n v="-2.5596000000000001E-2"/>
    <n v="-3.4125000000000002E-3"/>
  </r>
  <r>
    <s v="3323"/>
    <s v="加百裕"/>
    <x v="7"/>
    <n v="45.7"/>
    <n v="45.45"/>
    <n v="44.55"/>
    <n v="44.45"/>
    <n v="45.6"/>
    <n v="62"/>
    <n v="-15"/>
    <n v="-155"/>
    <n v="-24"/>
    <n v="152"/>
    <n v="0"/>
    <n v="0"/>
    <n v="0"/>
    <n v="0"/>
    <n v="0"/>
    <n v="2.8334000000000002E-2"/>
    <n v="-6.8174999999999998E-3"/>
    <n v="-6.9052500000000003E-2"/>
    <n v="-1.0668000000000002E-2"/>
    <n v="6.9311999999999999E-2"/>
  </r>
  <r>
    <s v="3324"/>
    <s v="雙鴻"/>
    <x v="7"/>
    <n v="177.5"/>
    <n v="195"/>
    <n v="206"/>
    <n v="199.5"/>
    <n v="198"/>
    <n v="-34"/>
    <n v="223"/>
    <n v="-345"/>
    <n v="-635"/>
    <n v="-829"/>
    <n v="0"/>
    <n v="0"/>
    <n v="823"/>
    <n v="198"/>
    <n v="115"/>
    <n v="-6.0350000000000001E-2"/>
    <n v="0.43485000000000001"/>
    <n v="-0.7107"/>
    <n v="-1.2668250000000001"/>
    <n v="-1.6414200000000001"/>
  </r>
  <r>
    <s v="3325"/>
    <s v="旭品"/>
    <x v="42"/>
    <n v="23.75"/>
    <n v="23.75"/>
    <n v="23.3"/>
    <n v="23.2"/>
    <n v="23.4"/>
    <n v="24"/>
    <n v="40"/>
    <n v="-230"/>
    <n v="-105"/>
    <n v="4"/>
    <n v="0"/>
    <n v="0"/>
    <n v="0"/>
    <n v="0"/>
    <n v="0"/>
    <n v="5.7000000000000002E-3"/>
    <n v="9.4999999999999998E-3"/>
    <n v="-5.3589999999999999E-2"/>
    <n v="-2.436E-2"/>
    <n v="9.3599999999999998E-4"/>
  </r>
  <r>
    <s v="3332"/>
    <s v="幸康"/>
    <x v="11"/>
    <n v="37.5"/>
    <n v="37.5"/>
    <n v="37.4"/>
    <n v="37.4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75"/>
    <n v="54.7"/>
    <n v="55"/>
    <n v="53.8"/>
    <n v="53.6"/>
    <n v="23"/>
    <n v="235"/>
    <n v="-564"/>
    <n v="-175"/>
    <n v="13"/>
    <n v="0"/>
    <n v="0"/>
    <n v="0"/>
    <n v="0"/>
    <n v="0"/>
    <n v="1.14425E-2"/>
    <n v="0.12854499999999999"/>
    <n v="-0.31019999999999998"/>
    <n v="-9.4149999999999998E-2"/>
    <n v="6.9680000000000011E-3"/>
  </r>
  <r>
    <s v="3339"/>
    <s v="泰谷"/>
    <x v="28"/>
    <n v="27.3"/>
    <n v="30"/>
    <n v="27.05"/>
    <n v="27.3"/>
    <n v="28.8"/>
    <n v="85"/>
    <n v="46"/>
    <n v="19"/>
    <n v="25"/>
    <n v="29"/>
    <n v="0"/>
    <n v="0"/>
    <n v="0"/>
    <n v="0"/>
    <n v="0"/>
    <n v="2.3205E-2"/>
    <n v="1.38E-2"/>
    <n v="5.1395000000000008E-3"/>
    <n v="6.8250000000000003E-3"/>
    <n v="8.352E-3"/>
  </r>
  <r>
    <s v="3346"/>
    <s v="麗清"/>
    <x v="12"/>
    <n v="43.85"/>
    <n v="44.2"/>
    <n v="42.8"/>
    <n v="42.2"/>
    <n v="46.4"/>
    <n v="89"/>
    <n v="-297"/>
    <n v="-498"/>
    <n v="-187"/>
    <n v="124"/>
    <n v="0"/>
    <n v="0"/>
    <n v="0"/>
    <n v="0"/>
    <n v="0"/>
    <n v="3.9026499999999999E-2"/>
    <n v="-0.131274"/>
    <n v="-0.21314399999999997"/>
    <n v="-7.8914000000000012E-2"/>
    <n v="5.7535999999999997E-2"/>
  </r>
  <r>
    <s v="3354"/>
    <s v="律勝"/>
    <x v="31"/>
    <n v="14.3"/>
    <n v="14.3"/>
    <n v="14.4"/>
    <n v="14.9"/>
    <n v="15.4"/>
    <n v="61"/>
    <n v="-6"/>
    <n v="-39"/>
    <n v="115"/>
    <n v="-3"/>
    <n v="0"/>
    <n v="0"/>
    <n v="0"/>
    <n v="0"/>
    <n v="0"/>
    <n v="8.7229999999999999E-3"/>
    <n v="-8.5800000000000015E-4"/>
    <n v="-5.6160000000000003E-3"/>
    <n v="1.7135000000000001E-2"/>
    <n v="-4.6200000000000001E-4"/>
  </r>
  <r>
    <s v="3356"/>
    <s v="奇偶"/>
    <x v="48"/>
    <n v="32.15"/>
    <n v="32.950000000000003"/>
    <n v="31.05"/>
    <n v="31.05"/>
    <n v="32.1"/>
    <n v="418"/>
    <n v="39"/>
    <n v="-250"/>
    <n v="16"/>
    <n v="268"/>
    <n v="0"/>
    <n v="0"/>
    <n v="0"/>
    <n v="0"/>
    <n v="0"/>
    <n v="0.13438699999999998"/>
    <n v="1.2850500000000003E-2"/>
    <n v="-7.7625E-2"/>
    <n v="4.9680000000000002E-3"/>
    <n v="8.6028000000000007E-2"/>
  </r>
  <r>
    <s v="3357"/>
    <s v="臺慶科"/>
    <x v="16"/>
    <n v="148"/>
    <n v="148.5"/>
    <n v="143.5"/>
    <n v="142"/>
    <n v="151.5"/>
    <n v="90"/>
    <n v="-61"/>
    <n v="6"/>
    <n v="-44"/>
    <n v="115"/>
    <n v="0"/>
    <n v="0"/>
    <n v="0"/>
    <n v="0"/>
    <n v="0"/>
    <n v="0.13320000000000001"/>
    <n v="-9.0584999999999999E-2"/>
    <n v="8.6099999999999996E-3"/>
    <n v="-6.2480000000000001E-2"/>
    <n v="0.17422499999999999"/>
  </r>
  <r>
    <s v="3360"/>
    <s v="尚立"/>
    <x v="15"/>
    <n v="15.45"/>
    <n v="15.45"/>
    <n v="15.35"/>
    <n v="15.35"/>
    <n v="15.5"/>
    <n v="-8"/>
    <n v="-6"/>
    <n v="-17"/>
    <n v="-11"/>
    <n v="3"/>
    <n v="0"/>
    <n v="0"/>
    <n v="0"/>
    <n v="0"/>
    <n v="0"/>
    <n v="-1.2359999999999999E-3"/>
    <n v="-9.2699999999999987E-4"/>
    <n v="-2.6094999999999998E-3"/>
    <n v="-1.6884999999999999E-3"/>
    <n v="4.6500000000000003E-4"/>
  </r>
  <r>
    <s v="3362"/>
    <s v="先進光"/>
    <x v="63"/>
    <n v="93.5"/>
    <n v="95.9"/>
    <n v="92.5"/>
    <n v="93"/>
    <n v="98.6"/>
    <n v="-151"/>
    <n v="-34"/>
    <n v="66"/>
    <n v="-52"/>
    <n v="800"/>
    <n v="0"/>
    <n v="0"/>
    <n v="0"/>
    <n v="0"/>
    <n v="0"/>
    <n v="-0.141185"/>
    <n v="-3.2606000000000003E-2"/>
    <n v="6.105E-2"/>
    <n v="-4.836E-2"/>
    <n v="0.78879999999999995"/>
  </r>
  <r>
    <s v="3363"/>
    <s v="上詮"/>
    <x v="34"/>
    <n v="26.15"/>
    <n v="26.1"/>
    <n v="25.8"/>
    <n v="25.55"/>
    <n v="25.85"/>
    <n v="64"/>
    <n v="-89"/>
    <n v="-38"/>
    <n v="-106"/>
    <n v="83"/>
    <n v="0"/>
    <n v="0"/>
    <n v="0"/>
    <n v="0"/>
    <n v="0"/>
    <n v="1.6735999999999997E-2"/>
    <n v="-2.3229E-2"/>
    <n v="-9.8040000000000002E-3"/>
    <n v="-2.7083000000000003E-2"/>
    <n v="2.1455500000000002E-2"/>
  </r>
  <r>
    <s v="3372"/>
    <s v="典範"/>
    <x v="35"/>
    <n v="19.55"/>
    <n v="19.149999999999999"/>
    <n v="18.45"/>
    <n v="18.149999999999999"/>
    <n v="19"/>
    <n v="412"/>
    <n v="-169"/>
    <n v="-117"/>
    <n v="-51"/>
    <n v="282"/>
    <n v="0"/>
    <n v="0"/>
    <n v="0"/>
    <n v="0"/>
    <n v="0"/>
    <n v="8.0546000000000006E-2"/>
    <n v="-3.2363499999999996E-2"/>
    <n v="-2.1586500000000002E-2"/>
    <n v="-9.2564999999999991E-3"/>
    <n v="5.3580000000000003E-2"/>
  </r>
  <r>
    <s v="3373"/>
    <s v="熱映"/>
    <x v="39"/>
    <n v="70"/>
    <n v="71.3"/>
    <n v="71"/>
    <n v="70.599999999999994"/>
    <n v="70"/>
    <n v="10"/>
    <n v="28"/>
    <n v="-47"/>
    <n v="-21"/>
    <n v="-23"/>
    <n v="0"/>
    <n v="0"/>
    <n v="0"/>
    <n v="0"/>
    <n v="0"/>
    <n v="7.0000000000000001E-3"/>
    <n v="1.9963999999999999E-2"/>
    <n v="-3.3369999999999997E-2"/>
    <n v="-1.4825999999999999E-2"/>
    <n v="-1.61E-2"/>
  </r>
  <r>
    <s v="3374"/>
    <s v="精材"/>
    <x v="35"/>
    <n v="174.5"/>
    <n v="177"/>
    <n v="171.5"/>
    <n v="170.5"/>
    <n v="175"/>
    <n v="790"/>
    <n v="319"/>
    <n v="-176"/>
    <n v="112"/>
    <n v="121"/>
    <n v="659"/>
    <n v="1493"/>
    <n v="433"/>
    <n v="423"/>
    <n v="571"/>
    <n v="1.3785499999999999"/>
    <n v="0.56462999999999997"/>
    <n v="-0.30184"/>
    <n v="0.19095999999999999"/>
    <n v="0.21174999999999999"/>
  </r>
  <r>
    <s v="3376"/>
    <s v="新日興"/>
    <x v="7"/>
    <n v="115"/>
    <n v="114"/>
    <n v="111.5"/>
    <n v="110"/>
    <n v="112.5"/>
    <n v="-351"/>
    <n v="-209"/>
    <n v="-237"/>
    <n v="-66"/>
    <n v="325"/>
    <n v="100"/>
    <n v="0"/>
    <n v="0"/>
    <n v="0"/>
    <n v="0"/>
    <n v="-0.40365000000000001"/>
    <n v="-0.23826"/>
    <n v="-0.26425500000000002"/>
    <n v="-7.2599999999999998E-2"/>
    <n v="0.36562499999999998"/>
  </r>
  <r>
    <s v="3379"/>
    <s v="彬台"/>
    <x v="12"/>
    <n v="12.85"/>
    <n v="12.7"/>
    <n v="12.3"/>
    <n v="12.4"/>
    <n v="12.6"/>
    <n v="-18"/>
    <n v="-36"/>
    <n v="-30"/>
    <n v="-4"/>
    <n v="2"/>
    <n v="0"/>
    <n v="0"/>
    <n v="0"/>
    <n v="0"/>
    <n v="0"/>
    <n v="-2.313E-3"/>
    <n v="-4.5719999999999997E-3"/>
    <n v="-3.6900000000000001E-3"/>
    <n v="-4.9600000000000002E-4"/>
    <n v="2.52E-4"/>
  </r>
  <r>
    <s v="3380"/>
    <s v="明泰"/>
    <x v="37"/>
    <n v="28.95"/>
    <n v="29.2"/>
    <n v="28.25"/>
    <n v="27.9"/>
    <n v="28.85"/>
    <n v="940"/>
    <n v="17"/>
    <n v="-848"/>
    <n v="-295"/>
    <n v="719"/>
    <n v="0"/>
    <n v="0"/>
    <n v="0"/>
    <n v="0"/>
    <n v="0"/>
    <n v="0.27212999999999998"/>
    <n v="4.9639999999999997E-3"/>
    <n v="-0.23956"/>
    <n v="-8.2305000000000003E-2"/>
    <n v="0.20743150000000002"/>
  </r>
  <r>
    <s v="3383"/>
    <s v="新世紀"/>
    <x v="28"/>
    <n v="4.68"/>
    <n v="4.5999999999999996"/>
    <n v="4.49"/>
    <n v="4.5"/>
    <n v="4.5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8"/>
    <n v="75.7"/>
    <n v="76"/>
    <n v="75.900000000000006"/>
    <n v="75.7"/>
    <n v="-3"/>
    <n v="-6"/>
    <n v="-10"/>
    <n v="4"/>
    <n v="-40"/>
    <n v="0"/>
    <n v="0"/>
    <n v="0"/>
    <n v="0"/>
    <n v="0"/>
    <n v="-2.274E-3"/>
    <n v="-4.542E-3"/>
    <n v="-7.6E-3"/>
    <n v="3.0360000000000001E-3"/>
    <n v="-3.0280000000000001E-2"/>
  </r>
  <r>
    <s v="3390"/>
    <s v="旭軟"/>
    <x v="31"/>
    <n v="17.25"/>
    <n v="17.2"/>
    <n v="16.850000000000001"/>
    <n v="16.8"/>
    <n v="17.3"/>
    <n v="3"/>
    <n v="-2"/>
    <n v="-8"/>
    <n v="-1"/>
    <n v="4"/>
    <n v="0"/>
    <n v="0"/>
    <n v="0"/>
    <n v="0"/>
    <n v="0"/>
    <n v="5.1749999999999995E-4"/>
    <n v="-3.4399999999999996E-4"/>
    <n v="-1.348E-3"/>
    <n v="-1.6800000000000002E-4"/>
    <n v="6.9200000000000002E-4"/>
  </r>
  <r>
    <s v="3402"/>
    <s v="漢科"/>
    <x v="45"/>
    <n v="43.6"/>
    <n v="43.6"/>
    <n v="43.2"/>
    <n v="43.3"/>
    <n v="43.2"/>
    <n v="23"/>
    <n v="-10"/>
    <n v="-78"/>
    <n v="-71"/>
    <n v="-51"/>
    <n v="0"/>
    <n v="0"/>
    <n v="0"/>
    <n v="0"/>
    <n v="0"/>
    <n v="1.0028E-2"/>
    <n v="-4.3600000000000002E-3"/>
    <n v="-3.3696000000000004E-2"/>
    <n v="-3.0742999999999996E-2"/>
    <n v="-2.2032000000000003E-2"/>
  </r>
  <r>
    <s v="3406"/>
    <s v="玉晶光"/>
    <x v="63"/>
    <n v="527"/>
    <n v="520"/>
    <n v="522"/>
    <n v="512"/>
    <n v="528"/>
    <n v="704"/>
    <n v="62"/>
    <n v="554"/>
    <n v="-425"/>
    <n v="1244"/>
    <n v="6"/>
    <n v="41"/>
    <n v="7"/>
    <n v="33"/>
    <n v="15"/>
    <n v="3.71008"/>
    <n v="0.32240000000000002"/>
    <n v="2.89188"/>
    <n v="-2.1760000000000002"/>
    <n v="6.5683199999999999"/>
  </r>
  <r>
    <s v="3413"/>
    <s v="京鼎"/>
    <x v="45"/>
    <n v="234.5"/>
    <n v="236.5"/>
    <n v="223"/>
    <n v="224"/>
    <n v="232.5"/>
    <n v="459"/>
    <n v="-55"/>
    <n v="-1023"/>
    <n v="171"/>
    <n v="716"/>
    <n v="9"/>
    <n v="-150"/>
    <n v="-137"/>
    <n v="-137"/>
    <n v="0"/>
    <n v="1.076355"/>
    <n v="-0.130075"/>
    <n v="-2.2812899999999998"/>
    <n v="0.38303999999999999"/>
    <n v="1.6647000000000001"/>
  </r>
  <r>
    <s v="3416"/>
    <s v="融程電"/>
    <x v="65"/>
    <n v="75.900000000000006"/>
    <n v="76"/>
    <n v="75.5"/>
    <n v="75.5"/>
    <n v="74"/>
    <n v="7"/>
    <n v="7"/>
    <n v="-5"/>
    <n v="-10"/>
    <n v="29"/>
    <n v="0"/>
    <n v="0"/>
    <n v="0"/>
    <n v="0"/>
    <n v="0"/>
    <n v="5.3130000000000009E-3"/>
    <n v="5.3200000000000001E-3"/>
    <n v="-3.7750000000000001E-3"/>
    <n v="-7.5500000000000003E-3"/>
    <n v="2.146E-2"/>
  </r>
  <r>
    <s v="3419"/>
    <s v="譁裕"/>
    <x v="37"/>
    <n v="19.399999999999999"/>
    <n v="19.25"/>
    <n v="18.5"/>
    <n v="18.399999999999999"/>
    <n v="19"/>
    <n v="170"/>
    <n v="-133"/>
    <n v="-258"/>
    <n v="-75"/>
    <n v="341"/>
    <n v="0"/>
    <n v="0"/>
    <n v="0"/>
    <n v="0"/>
    <n v="0"/>
    <n v="3.2979999999999995E-2"/>
    <n v="-2.56025E-2"/>
    <n v="-4.7730000000000002E-2"/>
    <n v="-1.38E-2"/>
    <n v="6.479E-2"/>
  </r>
  <r>
    <s v="3426"/>
    <s v="台興"/>
    <x v="2"/>
    <n v="39.799999999999997"/>
    <n v="39.35"/>
    <n v="39.35"/>
    <n v="39.35"/>
    <n v="39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2"/>
    <n v="13.1"/>
    <n v="12.85"/>
    <n v="12.9"/>
    <n v="13"/>
    <n v="-3"/>
    <n v="-18"/>
    <n v="-15"/>
    <n v="-7"/>
    <n v="-1"/>
    <n v="0"/>
    <n v="0"/>
    <n v="0"/>
    <n v="0"/>
    <n v="0"/>
    <n v="-3.9599999999999992E-4"/>
    <n v="-2.3579999999999999E-3"/>
    <n v="-1.9275E-3"/>
    <n v="-9.0299999999999994E-4"/>
    <n v="-1.2999999999999999E-4"/>
  </r>
  <r>
    <s v="3434"/>
    <s v="哲固"/>
    <x v="48"/>
    <n v="14.15"/>
    <n v="14"/>
    <n v="13.6"/>
    <n v="13.55"/>
    <n v="13.55"/>
    <n v="-2"/>
    <n v="2"/>
    <n v="2"/>
    <n v="0"/>
    <n v="0"/>
    <n v="0"/>
    <n v="0"/>
    <n v="0"/>
    <n v="0"/>
    <n v="0"/>
    <n v="-2.8299999999999999E-4"/>
    <n v="2.7999999999999998E-4"/>
    <n v="2.72E-4"/>
    <n v="0"/>
    <n v="0"/>
  </r>
  <r>
    <s v="3437"/>
    <s v="榮創"/>
    <x v="28"/>
    <n v="29.2"/>
    <n v="28.8"/>
    <n v="27.85"/>
    <n v="27.45"/>
    <n v="28.65"/>
    <n v="673"/>
    <n v="-895"/>
    <n v="-500"/>
    <n v="-481"/>
    <n v="967"/>
    <n v="0"/>
    <n v="0"/>
    <n v="0"/>
    <n v="0"/>
    <n v="0"/>
    <n v="0.196516"/>
    <n v="-0.25775999999999999"/>
    <n v="-0.13925000000000001"/>
    <n v="-0.1320345"/>
    <n v="0.2770455"/>
  </r>
  <r>
    <s v="3438"/>
    <s v="類比科"/>
    <x v="46"/>
    <n v="82.4"/>
    <n v="80.8"/>
    <n v="78.400000000000006"/>
    <n v="77.400000000000006"/>
    <n v="78.900000000000006"/>
    <n v="153"/>
    <n v="-74"/>
    <n v="35"/>
    <n v="-43"/>
    <n v="81"/>
    <n v="0"/>
    <n v="0"/>
    <n v="0"/>
    <n v="0"/>
    <n v="0"/>
    <n v="0.12607200000000002"/>
    <n v="-5.9791999999999998E-2"/>
    <n v="2.7439999999999999E-2"/>
    <n v="-3.3282000000000006E-2"/>
    <n v="6.3909000000000007E-2"/>
  </r>
  <r>
    <s v="3441"/>
    <s v="聯一光"/>
    <x v="28"/>
    <n v="35.549999999999997"/>
    <n v="36.299999999999997"/>
    <n v="37"/>
    <n v="35.9"/>
    <n v="36.049999999999997"/>
    <n v="135"/>
    <n v="55"/>
    <n v="-637"/>
    <n v="-196"/>
    <n v="18"/>
    <n v="0"/>
    <n v="0"/>
    <n v="0"/>
    <n v="0"/>
    <n v="0"/>
    <n v="4.79925E-2"/>
    <n v="1.9964999999999997E-2"/>
    <n v="-0.23569000000000001"/>
    <n v="-7.0363999999999996E-2"/>
    <n v="6.489E-3"/>
  </r>
  <r>
    <s v="3443"/>
    <s v="創意"/>
    <x v="46"/>
    <n v="415"/>
    <n v="410"/>
    <n v="417"/>
    <n v="405.5"/>
    <n v="417"/>
    <n v="209"/>
    <n v="134"/>
    <n v="822"/>
    <n v="-164"/>
    <n v="463"/>
    <n v="164"/>
    <n v="123"/>
    <n v="180"/>
    <n v="-6"/>
    <n v="77"/>
    <n v="0.86734999999999995"/>
    <n v="0.5494"/>
    <n v="3.42774"/>
    <n v="-0.66501999999999994"/>
    <n v="1.9307099999999999"/>
  </r>
  <r>
    <s v="3444"/>
    <s v="利機"/>
    <x v="45"/>
    <n v="38.4"/>
    <n v="38.15"/>
    <n v="37.25"/>
    <n v="37.549999999999997"/>
    <n v="37.799999999999997"/>
    <n v="4"/>
    <n v="-6"/>
    <n v="-15"/>
    <n v="6"/>
    <n v="4"/>
    <n v="0"/>
    <n v="0"/>
    <n v="0"/>
    <n v="0"/>
    <n v="0"/>
    <n v="1.536E-3"/>
    <n v="-2.2889999999999998E-3"/>
    <n v="-5.5874999999999996E-3"/>
    <n v="2.2529999999999998E-3"/>
    <n v="1.5119999999999999E-3"/>
  </r>
  <r>
    <s v="3450"/>
    <s v="聯鈞"/>
    <x v="35"/>
    <n v="58.6"/>
    <n v="59"/>
    <n v="57"/>
    <n v="55.9"/>
    <n v="57"/>
    <n v="85"/>
    <n v="-22"/>
    <n v="-279"/>
    <n v="21"/>
    <n v="255"/>
    <n v="0"/>
    <n v="0"/>
    <n v="0"/>
    <n v="0"/>
    <n v="0"/>
    <n v="4.981E-2"/>
    <n v="-1.298E-2"/>
    <n v="-0.15903"/>
    <n v="1.1738999999999999E-2"/>
    <n v="0.14535000000000001"/>
  </r>
  <r>
    <s v="3454"/>
    <s v="晶睿"/>
    <x v="48"/>
    <n v="79.3"/>
    <n v="82.9"/>
    <n v="82.2"/>
    <n v="81.099999999999994"/>
    <n v="81.900000000000006"/>
    <n v="5"/>
    <n v="-13"/>
    <n v="-10"/>
    <n v="-5"/>
    <n v="11"/>
    <n v="0"/>
    <n v="0"/>
    <n v="0"/>
    <n v="0"/>
    <n v="0"/>
    <n v="3.9649999999999998E-3"/>
    <n v="-1.0777E-2"/>
    <n v="-8.2199999999999999E-3"/>
    <n v="-4.0549999999999996E-3"/>
    <n v="9.0090000000000014E-3"/>
  </r>
  <r>
    <s v="3455"/>
    <s v="由田"/>
    <x v="18"/>
    <n v="59.4"/>
    <n v="59.1"/>
    <n v="58.1"/>
    <n v="57.9"/>
    <n v="58.4"/>
    <n v="-1"/>
    <n v="-16"/>
    <n v="-3"/>
    <n v="-24"/>
    <n v="-11"/>
    <n v="0"/>
    <n v="0"/>
    <n v="0"/>
    <n v="0"/>
    <n v="0"/>
    <n v="-5.9400000000000002E-4"/>
    <n v="-9.4560000000000009E-3"/>
    <n v="-1.7430000000000002E-3"/>
    <n v="-1.3895999999999999E-2"/>
    <n v="-6.424E-3"/>
  </r>
  <r>
    <s v="3465"/>
    <s v="進泰電子"/>
    <x v="44"/>
    <n v="185"/>
    <n v="185.5"/>
    <n v="182"/>
    <n v="184"/>
    <n v="182"/>
    <n v="9"/>
    <n v="5"/>
    <n v="26"/>
    <n v="2"/>
    <n v="0"/>
    <n v="0"/>
    <n v="0"/>
    <n v="0"/>
    <n v="0"/>
    <n v="0"/>
    <n v="1.6650000000000002E-2"/>
    <n v="9.2750000000000003E-3"/>
    <n v="4.7320000000000001E-2"/>
    <n v="3.6800000000000001E-3"/>
    <n v="0"/>
  </r>
  <r>
    <s v="3466"/>
    <s v="致振"/>
    <x v="32"/>
    <n v="12.7"/>
    <n v="12.5"/>
    <n v="12.55"/>
    <n v="12.6"/>
    <n v="12.6"/>
    <n v="27"/>
    <n v="6"/>
    <n v="2"/>
    <n v="-7"/>
    <n v="0"/>
    <n v="0"/>
    <n v="0"/>
    <n v="0"/>
    <n v="0"/>
    <n v="0"/>
    <n v="3.4289999999999998E-3"/>
    <n v="7.5000000000000002E-4"/>
    <n v="2.5100000000000003E-4"/>
    <n v="-8.8200000000000008E-4"/>
    <n v="0"/>
  </r>
  <r>
    <s v="3479"/>
    <s v="安勤"/>
    <x v="49"/>
    <n v="52.9"/>
    <n v="52.6"/>
    <n v="52.2"/>
    <n v="52.1"/>
    <n v="52.4"/>
    <n v="24"/>
    <n v="9"/>
    <n v="-26"/>
    <n v="-1"/>
    <n v="27"/>
    <n v="0"/>
    <n v="0"/>
    <n v="0"/>
    <n v="-34"/>
    <n v="0"/>
    <n v="1.2695999999999999E-2"/>
    <n v="4.7340000000000004E-3"/>
    <n v="-1.3572000000000001E-2"/>
    <n v="-5.2099999999999998E-4"/>
    <n v="1.4147999999999999E-2"/>
  </r>
  <r>
    <s v="3481"/>
    <s v="群創"/>
    <x v="52"/>
    <n v="21"/>
    <n v="20.6"/>
    <n v="20.75"/>
    <n v="20.85"/>
    <n v="21.5"/>
    <n v="12416"/>
    <n v="-75346"/>
    <n v="-45433"/>
    <n v="-39138"/>
    <n v="33404"/>
    <n v="-2144"/>
    <n v="32760"/>
    <n v="28957"/>
    <n v="28085"/>
    <n v="28849"/>
    <n v="2.6073599999999999"/>
    <n v="-15.521276"/>
    <n v="-9.4273474999999998"/>
    <n v="-8.1602730000000001"/>
    <n v="7.1818600000000004"/>
  </r>
  <r>
    <s v="3483"/>
    <s v="力致"/>
    <x v="7"/>
    <n v="93.3"/>
    <n v="94.4"/>
    <n v="90.4"/>
    <n v="88.6"/>
    <n v="89.6"/>
    <n v="770"/>
    <n v="-369"/>
    <n v="-582"/>
    <n v="-76"/>
    <n v="189"/>
    <n v="0"/>
    <n v="0"/>
    <n v="0"/>
    <n v="0"/>
    <n v="0"/>
    <n v="0.71840999999999999"/>
    <n v="-0.34833599999999998"/>
    <n v="-0.52612800000000004"/>
    <n v="-6.7335999999999993E-2"/>
    <n v="0.16934399999999997"/>
  </r>
  <r>
    <s v="3484"/>
    <s v="崧騰"/>
    <x v="16"/>
    <n v="74.2"/>
    <n v="77.5"/>
    <n v="75.599999999999994"/>
    <n v="75.900000000000006"/>
    <n v="76.5"/>
    <n v="246"/>
    <n v="172"/>
    <n v="-363"/>
    <n v="-60"/>
    <n v="8"/>
    <n v="0"/>
    <n v="0"/>
    <n v="0"/>
    <n v="0"/>
    <n v="0"/>
    <n v="0.182532"/>
    <n v="0.1333"/>
    <n v="-0.27442800000000001"/>
    <n v="-4.5539999999999997E-2"/>
    <n v="6.1199999999999996E-3"/>
  </r>
  <r>
    <s v="3489"/>
    <s v="森寶"/>
    <x v="5"/>
    <n v="10.55"/>
    <n v="10.7"/>
    <n v="10.6"/>
    <n v="10.7"/>
    <n v="10.65"/>
    <n v="6"/>
    <n v="0"/>
    <n v="0"/>
    <n v="-1"/>
    <n v="0"/>
    <n v="0"/>
    <n v="0"/>
    <n v="0"/>
    <n v="0"/>
    <n v="0"/>
    <n v="6.3299999999999999E-4"/>
    <n v="0"/>
    <n v="0"/>
    <n v="-1.07E-4"/>
    <n v="0"/>
  </r>
  <r>
    <s v="3490"/>
    <s v="單井"/>
    <x v="65"/>
    <n v="26.4"/>
    <n v="27.2"/>
    <n v="26.1"/>
    <n v="26.05"/>
    <n v="26.05"/>
    <n v="-54"/>
    <n v="-737"/>
    <n v="-226"/>
    <n v="-175"/>
    <n v="18"/>
    <n v="0"/>
    <n v="0"/>
    <n v="0"/>
    <n v="0"/>
    <n v="0"/>
    <n v="-1.4256E-2"/>
    <n v="-0.20046399999999998"/>
    <n v="-5.8986000000000004E-2"/>
    <n v="-4.5587500000000003E-2"/>
    <n v="4.6890000000000005E-3"/>
  </r>
  <r>
    <s v="3491"/>
    <s v="昇達科"/>
    <x v="32"/>
    <n v="66.900000000000006"/>
    <n v="67.400000000000006"/>
    <n v="65.2"/>
    <n v="65.7"/>
    <n v="66.8"/>
    <n v="21"/>
    <n v="11"/>
    <n v="8"/>
    <n v="-3"/>
    <n v="42"/>
    <n v="0"/>
    <n v="0"/>
    <n v="0"/>
    <n v="0"/>
    <n v="0"/>
    <n v="1.4049000000000001E-2"/>
    <n v="7.4140000000000013E-3"/>
    <n v="5.2160000000000002E-3"/>
    <n v="-1.9710000000000001E-3"/>
    <n v="2.8055999999999998E-2"/>
  </r>
  <r>
    <s v="3492"/>
    <s v="長盛"/>
    <x v="16"/>
    <n v="18.850000000000001"/>
    <n v="18.850000000000001"/>
    <n v="18.7"/>
    <n v="18.25"/>
    <n v="18.45"/>
    <n v="0"/>
    <n v="-1"/>
    <n v="-8"/>
    <n v="-12"/>
    <n v="-10"/>
    <n v="0"/>
    <n v="0"/>
    <n v="0"/>
    <n v="0"/>
    <n v="0"/>
    <n v="0"/>
    <n v="-1.885E-4"/>
    <n v="-1.4959999999999999E-3"/>
    <n v="-2.1900000000000001E-3"/>
    <n v="-1.8450000000000001E-3"/>
  </r>
  <r>
    <s v="3494"/>
    <s v="誠研"/>
    <x v="44"/>
    <n v="3.28"/>
    <n v="3.23"/>
    <n v="3.24"/>
    <n v="3.22"/>
    <n v="3.19"/>
    <n v="9"/>
    <n v="-4"/>
    <n v="-9"/>
    <n v="-9"/>
    <n v="-2"/>
    <n v="0"/>
    <n v="0"/>
    <n v="0"/>
    <n v="0"/>
    <n v="0"/>
    <n v="2.9520000000000002E-4"/>
    <n v="-1.292E-4"/>
    <n v="-2.9160000000000004E-4"/>
    <n v="-2.898E-4"/>
    <n v="-6.3799999999999992E-5"/>
  </r>
  <r>
    <s v="3498"/>
    <s v="陽程"/>
    <x v="45"/>
    <n v="36.75"/>
    <n v="36.450000000000003"/>
    <n v="35.6"/>
    <n v="35.6"/>
    <n v="36.549999999999997"/>
    <n v="16"/>
    <n v="-11"/>
    <n v="-27"/>
    <n v="-34"/>
    <n v="10"/>
    <n v="0"/>
    <n v="0"/>
    <n v="0"/>
    <n v="0"/>
    <n v="0"/>
    <n v="5.8799999999999998E-3"/>
    <n v="-4.0095E-3"/>
    <n v="-9.6120000000000008E-3"/>
    <n v="-1.2104E-2"/>
    <n v="3.6549999999999998E-3"/>
  </r>
  <r>
    <s v="3499"/>
    <s v="環天科"/>
    <x v="44"/>
    <n v="12.65"/>
    <n v="12.6"/>
    <n v="12.2"/>
    <n v="12.25"/>
    <n v="12.3"/>
    <n v="-4"/>
    <n v="-8"/>
    <n v="2"/>
    <n v="-6"/>
    <n v="-3"/>
    <n v="0"/>
    <n v="0"/>
    <n v="0"/>
    <n v="0"/>
    <n v="0"/>
    <n v="-5.0600000000000005E-4"/>
    <n v="-1.008E-3"/>
    <n v="2.4399999999999999E-4"/>
    <n v="-7.3499999999999998E-4"/>
    <n v="-3.6900000000000008E-4"/>
  </r>
  <r>
    <s v="3501"/>
    <s v="維熹"/>
    <x v="16"/>
    <n v="51.3"/>
    <n v="51.3"/>
    <n v="50.9"/>
    <n v="50.8"/>
    <n v="50.4"/>
    <n v="23"/>
    <n v="13"/>
    <n v="-12"/>
    <n v="-15"/>
    <n v="6"/>
    <n v="0"/>
    <n v="0"/>
    <n v="0"/>
    <n v="0"/>
    <n v="0"/>
    <n v="1.1798999999999999E-2"/>
    <n v="6.6689999999999996E-3"/>
    <n v="-6.1079999999999997E-3"/>
    <n v="-7.62E-3"/>
    <n v="3.0239999999999998E-3"/>
  </r>
  <r>
    <s v="3504"/>
    <s v="揚明光"/>
    <x v="63"/>
    <n v="77.3"/>
    <n v="77.2"/>
    <n v="75.8"/>
    <n v="75.8"/>
    <n v="77.8"/>
    <n v="213"/>
    <n v="127"/>
    <n v="70"/>
    <n v="64"/>
    <n v="403"/>
    <n v="0"/>
    <n v="0"/>
    <n v="0"/>
    <n v="0"/>
    <n v="0"/>
    <n v="0.16464899999999999"/>
    <n v="9.8043999999999992E-2"/>
    <n v="5.3060000000000003E-2"/>
    <n v="4.8512E-2"/>
    <n v="0.31353399999999998"/>
  </r>
  <r>
    <s v="3508"/>
    <s v="位速"/>
    <x v="7"/>
    <n v="21.25"/>
    <n v="22.2"/>
    <n v="21.05"/>
    <n v="21"/>
    <n v="21.7"/>
    <n v="59"/>
    <n v="4"/>
    <n v="-407"/>
    <n v="-49"/>
    <n v="96"/>
    <n v="0"/>
    <n v="0"/>
    <n v="0"/>
    <n v="0"/>
    <n v="0"/>
    <n v="1.25375E-2"/>
    <n v="8.8800000000000001E-4"/>
    <n v="-8.56735E-2"/>
    <n v="-1.0290000000000001E-2"/>
    <n v="2.0832E-2"/>
  </r>
  <r>
    <s v="3511"/>
    <s v="矽瑪"/>
    <x v="16"/>
    <n v="31.55"/>
    <n v="31.3"/>
    <n v="30.4"/>
    <n v="31.45"/>
    <n v="32.25"/>
    <n v="-22"/>
    <n v="-80"/>
    <n v="-17"/>
    <n v="203"/>
    <n v="-312"/>
    <n v="0"/>
    <n v="0"/>
    <n v="0"/>
    <n v="0"/>
    <n v="0"/>
    <n v="-6.9410000000000001E-3"/>
    <n v="-2.504E-2"/>
    <n v="-5.1679999999999999E-3"/>
    <n v="6.3843499999999997E-2"/>
    <n v="-0.10062"/>
  </r>
  <r>
    <s v="3512"/>
    <s v="皇龍"/>
    <x v="7"/>
    <n v="32.4"/>
    <n v="32.4"/>
    <n v="32"/>
    <n v="31.05"/>
    <n v="32"/>
    <n v="0"/>
    <n v="4"/>
    <n v="-4"/>
    <n v="-18"/>
    <n v="6"/>
    <n v="0"/>
    <n v="0"/>
    <n v="0"/>
    <n v="0"/>
    <n v="0"/>
    <n v="0"/>
    <n v="1.2959999999999998E-3"/>
    <n v="-1.2800000000000001E-3"/>
    <n v="-5.5889999999999994E-3"/>
    <n v="1.92E-3"/>
  </r>
  <r>
    <s v="3515"/>
    <s v="華擎"/>
    <x v="36"/>
    <n v="193.5"/>
    <n v="201.5"/>
    <n v="209"/>
    <n v="207"/>
    <n v="213.5"/>
    <n v="414"/>
    <n v="558"/>
    <n v="411"/>
    <n v="355"/>
    <n v="856"/>
    <n v="410"/>
    <n v="498"/>
    <n v="539"/>
    <n v="339"/>
    <n v="0"/>
    <n v="0.80108999999999997"/>
    <n v="1.1243700000000001"/>
    <n v="0.85899000000000003"/>
    <n v="0.73485"/>
    <n v="1.8275600000000001"/>
  </r>
  <r>
    <s v="3516"/>
    <s v="亞帝歐"/>
    <x v="65"/>
    <n v="16"/>
    <n v="16"/>
    <n v="15.55"/>
    <n v="15.55"/>
    <n v="16.05"/>
    <n v="10"/>
    <n v="0"/>
    <n v="-1"/>
    <n v="-1"/>
    <n v="7"/>
    <n v="0"/>
    <n v="0"/>
    <n v="0"/>
    <n v="0"/>
    <n v="0"/>
    <n v="1.6000000000000001E-3"/>
    <n v="0"/>
    <n v="-1.5550000000000001E-4"/>
    <n v="-1.5550000000000001E-4"/>
    <n v="1.1235000000000001E-3"/>
  </r>
  <r>
    <s v="3518"/>
    <s v="柏騰"/>
    <x v="7"/>
    <n v="27"/>
    <n v="26.7"/>
    <n v="26.2"/>
    <n v="26.95"/>
    <n v="27.3"/>
    <n v="11"/>
    <n v="0"/>
    <n v="1"/>
    <n v="14"/>
    <n v="15"/>
    <n v="0"/>
    <n v="0"/>
    <n v="0"/>
    <n v="0"/>
    <n v="0"/>
    <n v="2.97E-3"/>
    <n v="0"/>
    <n v="2.6199999999999997E-4"/>
    <n v="3.7730000000000003E-3"/>
    <n v="4.0949999999999997E-3"/>
  </r>
  <r>
    <s v="3520"/>
    <s v="華盈"/>
    <x v="16"/>
    <n v="13"/>
    <n v="13.1"/>
    <n v="12.75"/>
    <n v="13"/>
    <n v="13.15"/>
    <n v="2"/>
    <n v="0"/>
    <n v="5"/>
    <n v="-1"/>
    <n v="0"/>
    <n v="0"/>
    <n v="0"/>
    <n v="0"/>
    <n v="0"/>
    <n v="0"/>
    <n v="2.5999999999999998E-4"/>
    <n v="0"/>
    <n v="6.3750000000000005E-4"/>
    <n v="-1.2999999999999999E-4"/>
    <n v="0"/>
  </r>
  <r>
    <s v="3521"/>
    <s v="鴻翊"/>
    <x v="57"/>
    <n v="12.8"/>
    <n v="12.5"/>
    <n v="12.25"/>
    <n v="12.3"/>
    <n v="12.3"/>
    <n v="0"/>
    <n v="-8"/>
    <n v="-6"/>
    <n v="-5"/>
    <n v="-3"/>
    <n v="0"/>
    <n v="0"/>
    <n v="0"/>
    <n v="0"/>
    <n v="0"/>
    <n v="0"/>
    <n v="-1E-3"/>
    <n v="-7.3499999999999998E-4"/>
    <n v="-6.1499999999999999E-4"/>
    <n v="-3.6900000000000008E-4"/>
  </r>
  <r>
    <s v="3522"/>
    <s v="御頂"/>
    <x v="3"/>
    <n v="9.66"/>
    <n v="9.41"/>
    <n v="10.35"/>
    <n v="11.35"/>
    <n v="10.25"/>
    <n v="-47"/>
    <n v="-64"/>
    <n v="263"/>
    <n v="15"/>
    <n v="-468"/>
    <n v="0"/>
    <n v="0"/>
    <n v="0"/>
    <n v="0"/>
    <n v="0"/>
    <n v="-4.5401999999999994E-3"/>
    <n v="-6.0223999999999998E-3"/>
    <n v="2.7220499999999998E-2"/>
    <n v="1.7025E-3"/>
    <n v="-4.7969999999999999E-2"/>
  </r>
  <r>
    <s v="3523"/>
    <s v="迎輝"/>
    <x v="65"/>
    <n v="9.3000000000000007"/>
    <n v="9.1999999999999993"/>
    <n v="8.93"/>
    <n v="9.09"/>
    <n v="9.050000000000000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43.5"/>
    <n v="149"/>
    <n v="145"/>
    <n v="143"/>
    <n v="148.5"/>
    <n v="30"/>
    <n v="-102"/>
    <n v="-66"/>
    <n v="-105"/>
    <n v="-51"/>
    <n v="0"/>
    <n v="0"/>
    <n v="0"/>
    <n v="0"/>
    <n v="0"/>
    <n v="4.3049999999999998E-2"/>
    <n v="-0.15198"/>
    <n v="-9.5699999999999993E-2"/>
    <n v="-0.15015000000000001"/>
    <n v="-7.5734999999999997E-2"/>
  </r>
  <r>
    <s v="3527"/>
    <s v="聚積"/>
    <x v="46"/>
    <n v="116.5"/>
    <n v="114.5"/>
    <n v="113.5"/>
    <n v="110.5"/>
    <n v="113"/>
    <n v="260"/>
    <n v="-27"/>
    <n v="50"/>
    <n v="-88"/>
    <n v="218"/>
    <n v="0"/>
    <n v="0"/>
    <n v="0"/>
    <n v="0"/>
    <n v="0"/>
    <n v="0.3029"/>
    <n v="-3.0915000000000002E-2"/>
    <n v="5.6750000000000002E-2"/>
    <n v="-9.7239999999999993E-2"/>
    <n v="0.24634"/>
  </r>
  <r>
    <s v="3528"/>
    <s v="安馳"/>
    <x v="15"/>
    <n v="49.65"/>
    <n v="49.6"/>
    <n v="48.6"/>
    <n v="48.8"/>
    <n v="49.1"/>
    <n v="12"/>
    <n v="5"/>
    <n v="11"/>
    <n v="9"/>
    <n v="13"/>
    <n v="0"/>
    <n v="0"/>
    <n v="0"/>
    <n v="0"/>
    <n v="0"/>
    <n v="5.9579999999999998E-3"/>
    <n v="2.48E-3"/>
    <n v="5.3460000000000001E-3"/>
    <n v="4.3920000000000001E-3"/>
    <n v="6.3830000000000007E-3"/>
  </r>
  <r>
    <s v="3529"/>
    <s v="力旺"/>
    <x v="46"/>
    <n v="1160"/>
    <n v="1245"/>
    <n v="1360"/>
    <n v="1360"/>
    <n v="1370"/>
    <n v="94"/>
    <n v="138"/>
    <n v="74"/>
    <n v="-107"/>
    <n v="174"/>
    <n v="3"/>
    <n v="-17"/>
    <n v="52"/>
    <n v="20"/>
    <n v="-99"/>
    <n v="1.0904"/>
    <n v="1.7181"/>
    <n v="1.0064"/>
    <n v="-1.4552"/>
    <n v="2.3837999999999999"/>
  </r>
  <r>
    <s v="3530"/>
    <s v="晶相光"/>
    <x v="46"/>
    <n v="181.5"/>
    <n v="184"/>
    <n v="166"/>
    <n v="163.5"/>
    <n v="179.5"/>
    <n v="289"/>
    <n v="-174"/>
    <n v="-54"/>
    <n v="370"/>
    <n v="38"/>
    <n v="0"/>
    <n v="0"/>
    <n v="-1079"/>
    <n v="-372"/>
    <n v="0"/>
    <n v="0.52453499999999997"/>
    <n v="-0.32016"/>
    <n v="-8.9639999999999997E-2"/>
    <n v="0.60494999999999999"/>
    <n v="6.8210000000000007E-2"/>
  </r>
  <r>
    <s v="3531"/>
    <s v="先益"/>
    <x v="28"/>
    <n v="22.6"/>
    <n v="22.8"/>
    <n v="22.8"/>
    <n v="22.8"/>
    <n v="22.65"/>
    <n v="0"/>
    <n v="0"/>
    <n v="1"/>
    <n v="0"/>
    <n v="0"/>
    <n v="0"/>
    <n v="0"/>
    <n v="0"/>
    <n v="0"/>
    <n v="0"/>
    <n v="0"/>
    <n v="0"/>
    <n v="2.2800000000000001E-4"/>
    <n v="0"/>
    <n v="0"/>
  </r>
  <r>
    <s v="3532"/>
    <s v="台勝科"/>
    <x v="50"/>
    <n v="183"/>
    <n v="179"/>
    <n v="175.5"/>
    <n v="172.5"/>
    <n v="178.5"/>
    <n v="-138"/>
    <n v="-203"/>
    <n v="195"/>
    <n v="-346"/>
    <n v="155"/>
    <n v="-10"/>
    <n v="69"/>
    <n v="0"/>
    <n v="0"/>
    <n v="0"/>
    <n v="-0.25253999999999999"/>
    <n v="-0.36337000000000003"/>
    <n v="0.342225"/>
    <n v="-0.59684999999999999"/>
    <n v="0.276675"/>
  </r>
  <r>
    <s v="3533"/>
    <s v="嘉澤"/>
    <x v="16"/>
    <n v="556"/>
    <n v="576"/>
    <n v="570"/>
    <n v="565"/>
    <n v="586"/>
    <n v="7"/>
    <n v="103"/>
    <n v="-26"/>
    <n v="-11"/>
    <n v="181"/>
    <n v="29"/>
    <n v="142"/>
    <n v="38"/>
    <n v="11"/>
    <n v="42"/>
    <n v="3.8920000000000003E-2"/>
    <n v="0.59328000000000003"/>
    <n v="-0.1482"/>
    <n v="-6.2149999999999997E-2"/>
    <n v="1.0606599999999999"/>
  </r>
  <r>
    <s v="3535"/>
    <s v="晶彩科"/>
    <x v="45"/>
    <n v="16.350000000000001"/>
    <n v="16.600000000000001"/>
    <n v="16.100000000000001"/>
    <n v="16"/>
    <n v="16.100000000000001"/>
    <n v="-2"/>
    <n v="-4"/>
    <n v="-66"/>
    <n v="-43"/>
    <n v="7"/>
    <n v="0"/>
    <n v="0"/>
    <n v="0"/>
    <n v="0"/>
    <n v="0"/>
    <n v="-3.2700000000000003E-4"/>
    <n v="-6.6400000000000009E-4"/>
    <n v="-1.0626000000000002E-2"/>
    <n v="-6.8799999999999998E-3"/>
    <n v="1.1270000000000002E-3"/>
  </r>
  <r>
    <s v="3536"/>
    <s v="誠創"/>
    <x v="65"/>
    <n v="7.65"/>
    <n v="7.66"/>
    <n v="7.1"/>
    <n v="7.15"/>
    <n v="7.7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99999999999997"/>
    <n v="37.9"/>
    <n v="37.15"/>
    <n v="37.700000000000003"/>
    <n v="37.799999999999997"/>
    <n v="2"/>
    <n v="-12"/>
    <n v="-98"/>
    <n v="2"/>
    <n v="-28"/>
    <n v="0"/>
    <n v="0"/>
    <n v="0"/>
    <n v="0"/>
    <n v="0"/>
    <n v="7.5599999999999994E-4"/>
    <n v="-4.548E-3"/>
    <n v="-3.6406999999999995E-2"/>
    <n v="7.54E-4"/>
    <n v="-1.0583999999999998E-2"/>
  </r>
  <r>
    <s v="3540"/>
    <s v="曜越"/>
    <x v="42"/>
    <n v="69"/>
    <n v="68.3"/>
    <n v="66.599999999999994"/>
    <n v="66"/>
    <n v="66.599999999999994"/>
    <n v="85"/>
    <n v="-260"/>
    <n v="-234"/>
    <n v="-324"/>
    <n v="-19"/>
    <n v="0"/>
    <n v="0"/>
    <n v="-32"/>
    <n v="0"/>
    <n v="0"/>
    <n v="5.8650000000000001E-2"/>
    <n v="-0.17757999999999999"/>
    <n v="-0.15584399999999998"/>
    <n v="-0.21384"/>
    <n v="-1.2653999999999999E-2"/>
  </r>
  <r>
    <s v="3541"/>
    <s v="西柏"/>
    <x v="32"/>
    <n v="49.6"/>
    <n v="50.5"/>
    <n v="50.5"/>
    <n v="50.5"/>
    <n v="50.3"/>
    <n v="1"/>
    <n v="24"/>
    <n v="0"/>
    <n v="0"/>
    <n v="-2"/>
    <n v="0"/>
    <n v="0"/>
    <n v="0"/>
    <n v="0"/>
    <n v="0"/>
    <n v="4.9600000000000002E-4"/>
    <n v="1.2120000000000001E-2"/>
    <n v="0"/>
    <n v="0"/>
    <n v="-1.0059999999999999E-3"/>
  </r>
  <r>
    <s v="3543"/>
    <s v="州巧"/>
    <x v="52"/>
    <n v="27.4"/>
    <n v="27"/>
    <n v="26.9"/>
    <n v="27.1"/>
    <n v="27.25"/>
    <n v="-13"/>
    <n v="-21"/>
    <n v="-16"/>
    <n v="0"/>
    <n v="-6"/>
    <n v="0"/>
    <n v="0"/>
    <n v="0"/>
    <n v="0"/>
    <n v="0"/>
    <n v="-3.5620000000000001E-3"/>
    <n v="-5.6699999999999997E-3"/>
    <n v="-4.3039999999999997E-3"/>
    <n v="0"/>
    <n v="-1.635E-3"/>
  </r>
  <r>
    <s v="3545"/>
    <s v="敦泰"/>
    <x v="46"/>
    <n v="228.5"/>
    <n v="222.5"/>
    <n v="208"/>
    <n v="212.5"/>
    <n v="217.5"/>
    <n v="1143"/>
    <n v="-2366"/>
    <n v="404"/>
    <n v="1013"/>
    <n v="-2047"/>
    <n v="-917"/>
    <n v="-299"/>
    <n v="-1364"/>
    <n v="-106"/>
    <n v="-89"/>
    <n v="2.611755"/>
    <n v="-5.2643500000000003"/>
    <n v="0.84031999999999996"/>
    <n v="2.152625"/>
    <n v="-4.4522250000000003"/>
  </r>
  <r>
    <s v="3546"/>
    <s v="宇峻"/>
    <x v="66"/>
    <n v="86.7"/>
    <n v="87.9"/>
    <n v="87.2"/>
    <n v="91"/>
    <n v="89.6"/>
    <n v="-45"/>
    <n v="48"/>
    <n v="-60"/>
    <n v="78"/>
    <n v="-176"/>
    <n v="0"/>
    <n v="0"/>
    <n v="0"/>
    <n v="0"/>
    <n v="0"/>
    <n v="-3.9015000000000001E-2"/>
    <n v="4.2192000000000007E-2"/>
    <n v="-5.2319999999999998E-2"/>
    <n v="7.0980000000000001E-2"/>
    <n v="-0.15769599999999998"/>
  </r>
  <r>
    <s v="3548"/>
    <s v="兆利"/>
    <x v="16"/>
    <n v="76"/>
    <n v="75"/>
    <n v="72.3"/>
    <n v="73.7"/>
    <n v="74.599999999999994"/>
    <n v="82"/>
    <n v="-47"/>
    <n v="-57"/>
    <n v="56"/>
    <n v="-45"/>
    <n v="-111"/>
    <n v="-147"/>
    <n v="-247"/>
    <n v="-20"/>
    <n v="0"/>
    <n v="6.232E-2"/>
    <n v="-3.5249999999999997E-2"/>
    <n v="-4.1210999999999998E-2"/>
    <n v="4.1271999999999996E-2"/>
    <n v="-3.3569999999999996E-2"/>
  </r>
  <r>
    <s v="3550"/>
    <s v="聯穎"/>
    <x v="45"/>
    <n v="19.05"/>
    <n v="19"/>
    <n v="18.399999999999999"/>
    <n v="18.2"/>
    <n v="18.600000000000001"/>
    <n v="116"/>
    <n v="-121"/>
    <n v="-115"/>
    <n v="-117"/>
    <n v="27"/>
    <n v="0"/>
    <n v="0"/>
    <n v="0"/>
    <n v="0"/>
    <n v="-4"/>
    <n v="2.2098000000000003E-2"/>
    <n v="-2.299E-2"/>
    <n v="-2.1160000000000002E-2"/>
    <n v="-2.1294E-2"/>
    <n v="5.0220000000000004E-3"/>
  </r>
  <r>
    <s v="3551"/>
    <s v="世禾"/>
    <x v="45"/>
    <n v="54"/>
    <n v="53.6"/>
    <n v="52.3"/>
    <n v="52.3"/>
    <n v="52.7"/>
    <n v="22"/>
    <n v="-11"/>
    <n v="-24"/>
    <n v="-5"/>
    <n v="15"/>
    <n v="0"/>
    <n v="0"/>
    <n v="0"/>
    <n v="0"/>
    <n v="0"/>
    <n v="1.188E-2"/>
    <n v="-5.8960000000000002E-3"/>
    <n v="-1.2551999999999999E-2"/>
    <n v="-2.6150000000000001E-3"/>
    <n v="7.9050000000000006E-3"/>
  </r>
  <r>
    <s v="3552"/>
    <s v="同致"/>
    <x v="6"/>
    <n v="211"/>
    <n v="222.5"/>
    <n v="244"/>
    <n v="244"/>
    <n v="268"/>
    <n v="423"/>
    <n v="629"/>
    <n v="86"/>
    <n v="-917"/>
    <n v="160"/>
    <n v="19"/>
    <n v="0"/>
    <n v="36"/>
    <n v="438"/>
    <n v="23"/>
    <n v="0.89253000000000005"/>
    <n v="1.3995249999999999"/>
    <n v="0.20984"/>
    <n v="-2.2374800000000001"/>
    <n v="0.42880000000000001"/>
  </r>
  <r>
    <s v="3555"/>
    <s v="重鵬"/>
    <x v="46"/>
    <n v="34.25"/>
    <n v="33.9"/>
    <n v="33.700000000000003"/>
    <n v="33.299999999999997"/>
    <n v="33.2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.3"/>
    <n v="66.8"/>
    <n v="64.900000000000006"/>
    <n v="64.599999999999994"/>
    <n v="65.900000000000006"/>
    <n v="245"/>
    <n v="-57"/>
    <n v="-91"/>
    <n v="-37"/>
    <n v="165"/>
    <n v="0"/>
    <n v="0"/>
    <n v="0"/>
    <n v="0"/>
    <n v="0"/>
    <n v="0.162435"/>
    <n v="-3.8075999999999999E-2"/>
    <n v="-5.9059000000000007E-2"/>
    <n v="-2.3902E-2"/>
    <n v="0.10873500000000001"/>
  </r>
  <r>
    <s v="3557"/>
    <s v="嘉威"/>
    <x v="2"/>
    <n v="87.8"/>
    <n v="88.1"/>
    <n v="87.3"/>
    <n v="86.7"/>
    <n v="85.5"/>
    <n v="115"/>
    <n v="34"/>
    <n v="-15"/>
    <n v="9"/>
    <n v="-3"/>
    <n v="0"/>
    <n v="0"/>
    <n v="0"/>
    <n v="0"/>
    <n v="0"/>
    <n v="0.10097"/>
    <n v="2.9953999999999998E-2"/>
    <n v="-1.3095000000000001E-2"/>
    <n v="7.8030000000000009E-3"/>
    <n v="-2.565E-3"/>
  </r>
  <r>
    <s v="3558"/>
    <s v="神準"/>
    <x v="37"/>
    <n v="97.2"/>
    <n v="97.4"/>
    <n v="95.3"/>
    <n v="94.9"/>
    <n v="96.1"/>
    <n v="10"/>
    <n v="-9"/>
    <n v="-12"/>
    <n v="-2"/>
    <n v="2"/>
    <n v="0"/>
    <n v="0"/>
    <n v="0"/>
    <n v="0"/>
    <n v="0"/>
    <n v="9.7199999999999995E-3"/>
    <n v="-8.7659999999999995E-3"/>
    <n v="-1.1435999999999998E-2"/>
    <n v="-1.8980000000000002E-3"/>
    <n v="1.9219999999999999E-3"/>
  </r>
  <r>
    <s v="3563"/>
    <s v="牧德"/>
    <x v="45"/>
    <n v="262"/>
    <n v="260"/>
    <n v="251.5"/>
    <n v="252"/>
    <n v="257"/>
    <n v="24"/>
    <n v="-38"/>
    <n v="-29"/>
    <n v="17"/>
    <n v="79"/>
    <n v="0"/>
    <n v="0"/>
    <n v="0"/>
    <n v="0"/>
    <n v="0"/>
    <n v="6.2880000000000005E-2"/>
    <n v="-9.8799999999999999E-2"/>
    <n v="-7.2935E-2"/>
    <n v="4.2840000000000003E-2"/>
    <n v="0.20302999999999999"/>
  </r>
  <r>
    <s v="3564"/>
    <s v="其陽"/>
    <x v="49"/>
    <n v="23.8"/>
    <n v="23.65"/>
    <n v="23.1"/>
    <n v="23.2"/>
    <n v="23.2"/>
    <n v="0"/>
    <n v="-3"/>
    <n v="-1"/>
    <n v="0"/>
    <n v="0"/>
    <n v="0"/>
    <n v="0"/>
    <n v="0"/>
    <n v="0"/>
    <n v="0"/>
    <n v="0"/>
    <n v="-7.0949999999999984E-4"/>
    <n v="-2.31E-4"/>
    <n v="0"/>
    <n v="0"/>
  </r>
  <r>
    <s v="3567"/>
    <s v="逸昌"/>
    <x v="35"/>
    <n v="33.65"/>
    <n v="33.65"/>
    <n v="32.75"/>
    <n v="32.75"/>
    <n v="33.049999999999997"/>
    <n v="-2"/>
    <n v="-10"/>
    <n v="-36"/>
    <n v="-28"/>
    <n v="4"/>
    <n v="0"/>
    <n v="14"/>
    <n v="0"/>
    <n v="0"/>
    <n v="0"/>
    <n v="-6.7299999999999999E-4"/>
    <n v="-3.3649999999999999E-3"/>
    <n v="-1.179E-2"/>
    <n v="-9.1699999999999993E-3"/>
    <n v="1.3219999999999998E-3"/>
  </r>
  <r>
    <s v="3570"/>
    <s v="大塚"/>
    <x v="55"/>
    <n v="80.5"/>
    <n v="79.900000000000006"/>
    <n v="80.3"/>
    <n v="80"/>
    <n v="8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13.45"/>
    <n v="13.2"/>
    <n v="12.9"/>
    <n v="12.85"/>
    <n v="13.25"/>
    <n v="266"/>
    <n v="-3354"/>
    <n v="-756"/>
    <n v="131"/>
    <n v="6513"/>
    <n v="0"/>
    <n v="13"/>
    <n v="4"/>
    <n v="0"/>
    <n v="0"/>
    <n v="3.5776999999999996E-2"/>
    <n v="-0.44272799999999995"/>
    <n v="-9.7524E-2"/>
    <n v="1.6833499999999998E-2"/>
    <n v="0.86297250000000003"/>
  </r>
  <r>
    <s v="3577"/>
    <s v="泓格"/>
    <x v="49"/>
    <n v="39"/>
    <n v="38.700000000000003"/>
    <n v="38.25"/>
    <n v="38.5"/>
    <n v="39"/>
    <n v="9"/>
    <n v="5"/>
    <n v="2"/>
    <n v="4"/>
    <n v="0"/>
    <n v="0"/>
    <n v="0"/>
    <n v="0"/>
    <n v="0"/>
    <n v="0"/>
    <n v="3.5100000000000001E-3"/>
    <n v="1.9350000000000001E-3"/>
    <n v="7.6499999999999995E-4"/>
    <n v="1.5399999999999999E-3"/>
    <n v="0"/>
  </r>
  <r>
    <s v="3580"/>
    <s v="友威科"/>
    <x v="45"/>
    <n v="63.8"/>
    <n v="62.4"/>
    <n v="60"/>
    <n v="60"/>
    <n v="60.1"/>
    <n v="62"/>
    <n v="-128"/>
    <n v="-11"/>
    <n v="-38"/>
    <n v="29"/>
    <n v="0"/>
    <n v="0"/>
    <n v="0"/>
    <n v="0"/>
    <n v="0"/>
    <n v="3.9556000000000001E-2"/>
    <n v="-7.9871999999999999E-2"/>
    <n v="-6.6E-3"/>
    <n v="-2.2800000000000001E-2"/>
    <n v="1.7429E-2"/>
  </r>
  <r>
    <s v="3581"/>
    <s v="博磊"/>
    <x v="35"/>
    <n v="23.85"/>
    <n v="24.15"/>
    <n v="23.55"/>
    <n v="23.3"/>
    <n v="23.4"/>
    <n v="-7"/>
    <n v="-30"/>
    <n v="-41"/>
    <n v="-36"/>
    <n v="-25"/>
    <n v="0"/>
    <n v="0"/>
    <n v="0"/>
    <n v="0"/>
    <n v="0"/>
    <n v="-1.6695000000000002E-3"/>
    <n v="-7.2449999999999997E-3"/>
    <n v="-9.6555000000000009E-3"/>
    <n v="-8.3880000000000014E-3"/>
    <n v="-5.8500000000000002E-3"/>
  </r>
  <r>
    <s v="3583"/>
    <s v="辛耘"/>
    <x v="45"/>
    <n v="62.4"/>
    <n v="62.5"/>
    <n v="60.8"/>
    <n v="61.6"/>
    <n v="62.9"/>
    <n v="-5"/>
    <n v="51"/>
    <n v="-87"/>
    <n v="32"/>
    <n v="63"/>
    <n v="0"/>
    <n v="0"/>
    <n v="0"/>
    <n v="0"/>
    <n v="0"/>
    <n v="-3.1199999999999999E-3"/>
    <n v="3.1875000000000001E-2"/>
    <n v="-5.2895999999999992E-2"/>
    <n v="1.9712E-2"/>
    <n v="3.9626999999999996E-2"/>
  </r>
  <r>
    <s v="3587"/>
    <s v="閎康"/>
    <x v="17"/>
    <n v="127.5"/>
    <n v="126.5"/>
    <n v="123"/>
    <n v="122"/>
    <n v="124"/>
    <n v="157"/>
    <n v="-8"/>
    <n v="-90"/>
    <n v="22"/>
    <n v="160"/>
    <n v="0"/>
    <n v="0"/>
    <n v="0"/>
    <n v="0"/>
    <n v="0"/>
    <n v="0.20017499999999999"/>
    <n v="-1.0120000000000001E-2"/>
    <n v="-0.11070000000000001"/>
    <n v="2.6839999999999999E-2"/>
    <n v="0.19839999999999999"/>
  </r>
  <r>
    <s v="3588"/>
    <s v="通嘉"/>
    <x v="46"/>
    <n v="85.8"/>
    <n v="84.8"/>
    <n v="81.3"/>
    <n v="80.2"/>
    <n v="82.5"/>
    <n v="376"/>
    <n v="-455"/>
    <n v="96"/>
    <n v="-70"/>
    <n v="160"/>
    <n v="0"/>
    <n v="0"/>
    <n v="0"/>
    <n v="0"/>
    <n v="-3"/>
    <n v="0.32260800000000001"/>
    <n v="-0.38584000000000002"/>
    <n v="7.8047999999999992E-2"/>
    <n v="-5.6140000000000002E-2"/>
    <n v="0.13200000000000001"/>
  </r>
  <r>
    <s v="3591"/>
    <s v="艾笛森"/>
    <x v="28"/>
    <n v="19.25"/>
    <n v="19.350000000000001"/>
    <n v="18.649999999999999"/>
    <n v="18.7"/>
    <n v="19.45"/>
    <n v="56"/>
    <n v="72"/>
    <n v="-226"/>
    <n v="-98"/>
    <n v="285"/>
    <n v="0"/>
    <n v="0"/>
    <n v="0"/>
    <n v="0"/>
    <n v="-5"/>
    <n v="1.078E-2"/>
    <n v="1.3932E-2"/>
    <n v="-4.2148999999999999E-2"/>
    <n v="-1.8325999999999999E-2"/>
    <n v="5.5432500000000003E-2"/>
  </r>
  <r>
    <s v="3593"/>
    <s v="力銘"/>
    <x v="11"/>
    <n v="13.8"/>
    <n v="13.9"/>
    <n v="13.9"/>
    <n v="13.9"/>
    <n v="13.8"/>
    <n v="-2"/>
    <n v="-3"/>
    <n v="-2"/>
    <n v="-10"/>
    <n v="1"/>
    <n v="0"/>
    <n v="0"/>
    <n v="0"/>
    <n v="0"/>
    <n v="0"/>
    <n v="-2.7600000000000004E-4"/>
    <n v="-4.1700000000000005E-4"/>
    <n v="-2.7799999999999998E-4"/>
    <n v="-1.39E-3"/>
    <n v="1.3800000000000002E-4"/>
  </r>
  <r>
    <s v="3594"/>
    <s v="磐儀"/>
    <x v="49"/>
    <n v="26.4"/>
    <n v="26.5"/>
    <n v="25.75"/>
    <n v="25.4"/>
    <n v="25.3"/>
    <n v="37"/>
    <n v="17"/>
    <n v="-55"/>
    <n v="-32"/>
    <n v="-29"/>
    <n v="0"/>
    <n v="0"/>
    <n v="0"/>
    <n v="0"/>
    <n v="0"/>
    <n v="9.7679999999999989E-3"/>
    <n v="4.5050000000000003E-3"/>
    <n v="-1.41625E-2"/>
    <n v="-8.1279999999999998E-3"/>
    <n v="-7.3370000000000006E-3"/>
  </r>
  <r>
    <s v="3596"/>
    <s v="智易"/>
    <x v="37"/>
    <n v="99"/>
    <n v="99.9"/>
    <n v="96.8"/>
    <n v="96.4"/>
    <n v="98.8"/>
    <n v="50"/>
    <n v="192"/>
    <n v="-205"/>
    <n v="153"/>
    <n v="349"/>
    <n v="-98"/>
    <n v="-84"/>
    <n v="-93"/>
    <n v="0"/>
    <n v="-9"/>
    <n v="4.9500000000000002E-2"/>
    <n v="0.19180800000000003"/>
    <n v="-0.19844000000000001"/>
    <n v="0.14749200000000001"/>
    <n v="0.34481199999999995"/>
  </r>
  <r>
    <s v="3597"/>
    <s v="映興"/>
    <x v="16"/>
    <n v="30.2"/>
    <n v="30.45"/>
    <n v="30.1"/>
    <n v="30.7"/>
    <n v="30.3"/>
    <n v="13"/>
    <n v="11"/>
    <n v="0"/>
    <n v="4"/>
    <n v="11"/>
    <n v="0"/>
    <n v="0"/>
    <n v="0"/>
    <n v="0"/>
    <n v="0"/>
    <n v="3.9259999999999998E-3"/>
    <n v="3.3495E-3"/>
    <n v="0"/>
    <n v="1.2279999999999999E-3"/>
    <n v="3.333E-3"/>
  </r>
  <r>
    <s v="3605"/>
    <s v="宏致"/>
    <x v="16"/>
    <n v="44.95"/>
    <n v="45"/>
    <n v="44.55"/>
    <n v="45.5"/>
    <n v="46.8"/>
    <n v="205"/>
    <n v="90"/>
    <n v="269"/>
    <n v="817"/>
    <n v="622"/>
    <n v="0"/>
    <n v="0"/>
    <n v="0"/>
    <n v="0"/>
    <n v="0"/>
    <n v="9.2147499999999993E-2"/>
    <n v="4.0500000000000001E-2"/>
    <n v="0.11983949999999999"/>
    <n v="0.37173499999999998"/>
    <n v="0.29109599999999997"/>
  </r>
  <r>
    <s v="3607"/>
    <s v="谷崧"/>
    <x v="7"/>
    <n v="16"/>
    <n v="15.6"/>
    <n v="14.85"/>
    <n v="14.7"/>
    <n v="14.75"/>
    <n v="72"/>
    <n v="-917"/>
    <n v="-114"/>
    <n v="-92"/>
    <n v="221"/>
    <n v="0"/>
    <n v="0"/>
    <n v="0"/>
    <n v="0"/>
    <n v="0"/>
    <n v="1.1520000000000001E-2"/>
    <n v="-0.14305199999999998"/>
    <n v="-1.6929E-2"/>
    <n v="-1.3523999999999998E-2"/>
    <n v="3.2597500000000001E-2"/>
  </r>
  <r>
    <s v="3609"/>
    <s v="東林"/>
    <x v="28"/>
    <n v="33.700000000000003"/>
    <n v="34.1"/>
    <n v="34.549999999999997"/>
    <n v="37.799999999999997"/>
    <n v="38.6"/>
    <n v="0"/>
    <n v="-1"/>
    <n v="6"/>
    <n v="20"/>
    <n v="-12"/>
    <n v="0"/>
    <n v="0"/>
    <n v="0"/>
    <n v="0"/>
    <n v="0"/>
    <n v="0"/>
    <n v="-3.4099999999999999E-4"/>
    <n v="2.0729999999999998E-3"/>
    <n v="7.5599999999999999E-3"/>
    <n v="-4.6320000000000007E-3"/>
  </r>
  <r>
    <s v="3611"/>
    <s v="鼎翰"/>
    <x v="49"/>
    <n v="216.5"/>
    <n v="220"/>
    <n v="220"/>
    <n v="217.5"/>
    <n v="218"/>
    <n v="4"/>
    <n v="14"/>
    <n v="19"/>
    <n v="3"/>
    <n v="1"/>
    <n v="0"/>
    <n v="0"/>
    <n v="0"/>
    <n v="0"/>
    <n v="0"/>
    <n v="8.6599999999999993E-3"/>
    <n v="3.0800000000000001E-2"/>
    <n v="4.1799999999999997E-2"/>
    <n v="6.5250000000000004E-3"/>
    <n v="2.1800000000000001E-3"/>
  </r>
  <r>
    <s v="3615"/>
    <s v="安可"/>
    <x v="64"/>
    <n v="24.9"/>
    <n v="24.35"/>
    <n v="23.6"/>
    <n v="23.1"/>
    <n v="23.5"/>
    <n v="270"/>
    <n v="-40"/>
    <n v="-145"/>
    <n v="-46"/>
    <n v="135"/>
    <n v="0"/>
    <n v="0"/>
    <n v="0"/>
    <n v="0"/>
    <n v="0"/>
    <n v="6.7229999999999998E-2"/>
    <n v="-9.7400000000000004E-3"/>
    <n v="-3.422E-2"/>
    <n v="-1.0626000000000002E-2"/>
    <n v="3.1725000000000003E-2"/>
  </r>
  <r>
    <s v="3617"/>
    <s v="碩天"/>
    <x v="56"/>
    <n v="85.2"/>
    <n v="85"/>
    <n v="85.2"/>
    <n v="85.1"/>
    <n v="86.6"/>
    <n v="1"/>
    <n v="-14"/>
    <n v="-5"/>
    <n v="2"/>
    <n v="-4"/>
    <n v="0"/>
    <n v="0"/>
    <n v="0"/>
    <n v="0"/>
    <n v="0"/>
    <n v="8.52E-4"/>
    <n v="-1.1900000000000001E-2"/>
    <n v="-4.2599999999999999E-3"/>
    <n v="1.702E-3"/>
    <n v="-3.4639999999999996E-3"/>
  </r>
  <r>
    <s v="3622"/>
    <s v="洋華"/>
    <x v="64"/>
    <n v="32.799999999999997"/>
    <n v="32.299999999999997"/>
    <n v="30.7"/>
    <n v="30.15"/>
    <n v="32.15"/>
    <n v="58"/>
    <n v="-24"/>
    <n v="-370"/>
    <n v="-41"/>
    <n v="262"/>
    <n v="0"/>
    <n v="0"/>
    <n v="0"/>
    <n v="0"/>
    <n v="0"/>
    <n v="1.9023999999999999E-2"/>
    <n v="-7.7519999999999993E-3"/>
    <n v="-0.11359"/>
    <n v="-1.2361499999999999E-2"/>
    <n v="8.4232999999999988E-2"/>
  </r>
  <r>
    <s v="3623"/>
    <s v="富晶通"/>
    <x v="64"/>
    <n v="15.45"/>
    <n v="15.45"/>
    <n v="15.05"/>
    <n v="15.1"/>
    <n v="15.05"/>
    <n v="-1"/>
    <n v="0"/>
    <n v="-1"/>
    <n v="-1"/>
    <n v="0"/>
    <n v="0"/>
    <n v="0"/>
    <n v="0"/>
    <n v="0"/>
    <n v="0"/>
    <n v="-1.5449999999999999E-4"/>
    <n v="0"/>
    <n v="-1.505E-4"/>
    <n v="-1.5099999999999998E-4"/>
    <n v="0"/>
  </r>
  <r>
    <s v="3624"/>
    <s v="光頡"/>
    <x v="28"/>
    <n v="34.15"/>
    <n v="33.950000000000003"/>
    <n v="33.35"/>
    <n v="33.549999999999997"/>
    <n v="34.049999999999997"/>
    <n v="351"/>
    <n v="-753"/>
    <n v="109"/>
    <n v="-18"/>
    <n v="536"/>
    <n v="0"/>
    <n v="0"/>
    <n v="0"/>
    <n v="0"/>
    <n v="0"/>
    <n v="0.1198665"/>
    <n v="-0.25564350000000002"/>
    <n v="3.6351500000000002E-2"/>
    <n v="-6.0390000000000001E-3"/>
    <n v="0.182508"/>
  </r>
  <r>
    <s v="3625"/>
    <s v="西勝"/>
    <x v="7"/>
    <n v="20.85"/>
    <n v="20.9"/>
    <n v="20.9"/>
    <n v="22.1"/>
    <n v="22.25"/>
    <n v="114"/>
    <n v="2"/>
    <n v="-142"/>
    <n v="-110"/>
    <n v="-92"/>
    <n v="0"/>
    <n v="0"/>
    <n v="0"/>
    <n v="0"/>
    <n v="0"/>
    <n v="2.3769000000000002E-2"/>
    <n v="4.1799999999999997E-4"/>
    <n v="-2.9677999999999996E-2"/>
    <n v="-2.4309999999999998E-2"/>
    <n v="-2.0469999999999999E-2"/>
  </r>
  <r>
    <s v="3628"/>
    <s v="盈正"/>
    <x v="56"/>
    <n v="36"/>
    <n v="36.5"/>
    <n v="36.5"/>
    <n v="36.799999999999997"/>
    <n v="36.6"/>
    <n v="-2"/>
    <n v="2"/>
    <n v="0"/>
    <n v="-1"/>
    <n v="0"/>
    <n v="0"/>
    <n v="0"/>
    <n v="0"/>
    <n v="0"/>
    <n v="0"/>
    <n v="-7.2000000000000005E-4"/>
    <n v="7.2999999999999996E-4"/>
    <n v="0"/>
    <n v="-3.6799999999999995E-4"/>
    <n v="0"/>
  </r>
  <r>
    <s v="3629"/>
    <s v="地心引力"/>
    <x v="2"/>
    <n v="43.85"/>
    <n v="48.1"/>
    <n v="47.35"/>
    <n v="45.5"/>
    <n v="45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4"/>
    <n v="48.3"/>
    <n v="47.4"/>
    <n v="46.6"/>
    <n v="48.1"/>
    <n v="151"/>
    <n v="-16"/>
    <n v="13"/>
    <n v="7"/>
    <n v="434"/>
    <n v="0"/>
    <n v="0"/>
    <n v="0"/>
    <n v="0"/>
    <n v="0"/>
    <n v="7.3083999999999996E-2"/>
    <n v="-7.7279999999999996E-3"/>
    <n v="6.1619999999999991E-3"/>
    <n v="3.2619999999999997E-3"/>
    <n v="0.20875400000000002"/>
  </r>
  <r>
    <s v="3631"/>
    <s v="晟楠"/>
    <x v="39"/>
    <n v="49.5"/>
    <n v="49.6"/>
    <n v="49.1"/>
    <n v="50.7"/>
    <n v="51.2"/>
    <n v="-4"/>
    <n v="-1"/>
    <n v="0"/>
    <n v="-8"/>
    <n v="-19"/>
    <n v="0"/>
    <n v="0"/>
    <n v="0"/>
    <n v="0"/>
    <n v="0"/>
    <n v="-1.98E-3"/>
    <n v="-4.9600000000000002E-4"/>
    <n v="0"/>
    <n v="-4.0560000000000006E-3"/>
    <n v="-9.7280000000000005E-3"/>
  </r>
  <r>
    <s v="3632"/>
    <s v="研勤"/>
    <x v="67"/>
    <n v="9.6"/>
    <n v="9.52"/>
    <n v="9.52"/>
    <n v="9.48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4.2"/>
    <n v="13.95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50.5"/>
    <n v="50.1"/>
    <n v="49.65"/>
    <n v="48.75"/>
    <n v="49.35"/>
    <n v="1"/>
    <n v="-55"/>
    <n v="52"/>
    <n v="-38"/>
    <n v="128"/>
    <n v="0"/>
    <n v="0"/>
    <n v="0"/>
    <n v="0"/>
    <n v="-73"/>
    <n v="5.0500000000000002E-4"/>
    <n v="-2.7555E-2"/>
    <n v="2.5817999999999997E-2"/>
    <n v="-1.8525E-2"/>
    <n v="6.3168000000000002E-2"/>
  </r>
  <r>
    <s v="3646"/>
    <s v="艾恩特"/>
    <x v="16"/>
    <n v="25.8"/>
    <n v="26.4"/>
    <n v="25.95"/>
    <n v="25.8"/>
    <n v="25.8"/>
    <n v="20"/>
    <n v="46"/>
    <n v="-24"/>
    <n v="-21"/>
    <n v="10"/>
    <n v="0"/>
    <n v="0"/>
    <n v="0"/>
    <n v="0"/>
    <n v="0"/>
    <n v="5.1599999999999997E-3"/>
    <n v="1.2143999999999999E-2"/>
    <n v="-6.2279999999999992E-3"/>
    <n v="-5.4180000000000009E-3"/>
    <n v="2.5799999999999998E-3"/>
  </r>
  <r>
    <s v="3652"/>
    <s v="精聯"/>
    <x v="49"/>
    <n v="19.95"/>
    <n v="19.899999999999999"/>
    <n v="19.25"/>
    <n v="19.350000000000001"/>
    <n v="19.600000000000001"/>
    <n v="-1"/>
    <n v="-4"/>
    <n v="-3"/>
    <n v="-5"/>
    <n v="5"/>
    <n v="0"/>
    <n v="0"/>
    <n v="0"/>
    <n v="0"/>
    <n v="0"/>
    <n v="-1.995E-4"/>
    <n v="-7.9599999999999994E-4"/>
    <n v="-5.775E-4"/>
    <n v="-9.6750000000000004E-4"/>
    <n v="9.7999999999999997E-4"/>
  </r>
  <r>
    <s v="3653"/>
    <s v="健策"/>
    <x v="7"/>
    <n v="296"/>
    <n v="296"/>
    <n v="290.5"/>
    <n v="288"/>
    <n v="308"/>
    <n v="-16"/>
    <n v="-275"/>
    <n v="-119"/>
    <n v="-29"/>
    <n v="588"/>
    <n v="15"/>
    <n v="10"/>
    <n v="40"/>
    <n v="9"/>
    <n v="76"/>
    <n v="-4.7359999999999999E-2"/>
    <n v="-0.81399999999999995"/>
    <n v="-0.34569499999999997"/>
    <n v="-8.3519999999999997E-2"/>
    <n v="1.81104"/>
  </r>
  <r>
    <s v="3661"/>
    <s v="世芯-KY"/>
    <x v="46"/>
    <n v="562"/>
    <n v="588"/>
    <n v="581"/>
    <n v="586"/>
    <n v="635"/>
    <n v="153"/>
    <n v="1294"/>
    <n v="-354"/>
    <n v="799"/>
    <n v="240"/>
    <n v="13"/>
    <n v="103"/>
    <n v="95"/>
    <n v="34"/>
    <n v="30"/>
    <n v="0.85985999999999996"/>
    <n v="7.6087199999999999"/>
    <n v="-2.05674"/>
    <n v="4.6821400000000004"/>
    <n v="1.524"/>
  </r>
  <r>
    <s v="3663"/>
    <s v="鑫科"/>
    <x v="50"/>
    <n v="24.1"/>
    <n v="24.1"/>
    <n v="22.95"/>
    <n v="22.7"/>
    <n v="23"/>
    <n v="-17"/>
    <n v="-14"/>
    <n v="-66"/>
    <n v="9"/>
    <n v="12"/>
    <n v="0"/>
    <n v="0"/>
    <n v="0"/>
    <n v="0"/>
    <n v="0"/>
    <n v="-4.0970000000000008E-3"/>
    <n v="-3.3740000000000003E-3"/>
    <n v="-1.5147000000000001E-2"/>
    <n v="2.0429999999999997E-3"/>
    <n v="2.7599999999999999E-3"/>
  </r>
  <r>
    <s v="3664"/>
    <s v="安瑞-KY"/>
    <x v="55"/>
    <n v="10.25"/>
    <n v="10.25"/>
    <n v="10"/>
    <n v="10"/>
    <n v="10"/>
    <n v="2"/>
    <n v="0"/>
    <n v="0"/>
    <n v="-3"/>
    <n v="0"/>
    <n v="0"/>
    <n v="0"/>
    <n v="0"/>
    <n v="0"/>
    <n v="0"/>
    <n v="2.05E-4"/>
    <n v="0"/>
    <n v="0"/>
    <n v="-2.9999999999999997E-4"/>
    <n v="0"/>
  </r>
  <r>
    <s v="3665"/>
    <s v="貿聯-KY"/>
    <x v="16"/>
    <n v="242.5"/>
    <n v="245.5"/>
    <n v="245"/>
    <n v="254"/>
    <n v="273.5"/>
    <n v="-211"/>
    <n v="101"/>
    <n v="-182"/>
    <n v="-156"/>
    <n v="-18"/>
    <n v="0"/>
    <n v="37"/>
    <n v="48"/>
    <n v="288"/>
    <n v="148"/>
    <n v="-0.51167499999999999"/>
    <n v="0.24795500000000001"/>
    <n v="-0.44590000000000002"/>
    <n v="-0.39623999999999998"/>
    <n v="-4.9230000000000003E-2"/>
  </r>
  <r>
    <s v="3666"/>
    <s v="光耀"/>
    <x v="65"/>
    <n v="43.45"/>
    <n v="42.85"/>
    <n v="40.799999999999997"/>
    <n v="41.7"/>
    <n v="42.05"/>
    <n v="52"/>
    <n v="-74"/>
    <n v="-154"/>
    <n v="161"/>
    <n v="21"/>
    <n v="0"/>
    <n v="0"/>
    <n v="0"/>
    <n v="0"/>
    <n v="0"/>
    <n v="2.2594E-2"/>
    <n v="-3.1709000000000001E-2"/>
    <n v="-6.2831999999999999E-2"/>
    <n v="6.7137000000000002E-2"/>
    <n v="8.8304999999999998E-3"/>
  </r>
  <r>
    <s v="3669"/>
    <s v="圓展"/>
    <x v="20"/>
    <n v="82.1"/>
    <n v="81.5"/>
    <n v="80.099999999999994"/>
    <n v="80.099999999999994"/>
    <n v="80.8"/>
    <n v="7"/>
    <n v="-21"/>
    <n v="-74"/>
    <n v="22"/>
    <n v="66"/>
    <n v="-20"/>
    <n v="0"/>
    <n v="0"/>
    <n v="0"/>
    <n v="0"/>
    <n v="5.7469999999999995E-3"/>
    <n v="-1.7114999999999998E-2"/>
    <n v="-5.9273999999999993E-2"/>
    <n v="1.7621999999999999E-2"/>
    <n v="5.3328E-2"/>
  </r>
  <r>
    <s v="3672"/>
    <s v="康聯訊"/>
    <x v="32"/>
    <n v="16.100000000000001"/>
    <n v="15.85"/>
    <n v="15.35"/>
    <n v="15.3"/>
    <n v="15.5"/>
    <n v="4"/>
    <n v="4"/>
    <n v="0"/>
    <n v="1"/>
    <n v="0"/>
    <n v="0"/>
    <n v="0"/>
    <n v="0"/>
    <n v="0"/>
    <n v="0"/>
    <n v="6.4400000000000004E-4"/>
    <n v="6.3400000000000001E-4"/>
    <n v="0"/>
    <n v="1.5300000000000001E-4"/>
    <n v="0"/>
  </r>
  <r>
    <s v="3673"/>
    <s v="TPK-KY"/>
    <x v="64"/>
    <n v="46.3"/>
    <n v="46.25"/>
    <n v="45.15"/>
    <n v="45.25"/>
    <n v="46.6"/>
    <n v="271"/>
    <n v="152"/>
    <n v="-501"/>
    <n v="59"/>
    <n v="1051"/>
    <n v="0"/>
    <n v="0"/>
    <n v="0"/>
    <n v="0"/>
    <n v="0"/>
    <n v="0.125473"/>
    <n v="7.0300000000000001E-2"/>
    <n v="-0.22620149999999997"/>
    <n v="2.6697499999999999E-2"/>
    <n v="0.48976599999999998"/>
  </r>
  <r>
    <s v="3675"/>
    <s v="德微"/>
    <x v="28"/>
    <n v="104"/>
    <n v="101"/>
    <n v="99.8"/>
    <n v="98"/>
    <n v="104"/>
    <n v="122"/>
    <n v="26"/>
    <n v="-2"/>
    <n v="-80"/>
    <n v="43"/>
    <n v="0"/>
    <n v="0"/>
    <n v="0"/>
    <n v="0"/>
    <n v="0"/>
    <n v="0.12687999999999999"/>
    <n v="2.6259999999999999E-2"/>
    <n v="-1.9959999999999999E-3"/>
    <n v="-7.8399999999999997E-2"/>
    <n v="4.4720000000000003E-2"/>
  </r>
  <r>
    <s v="3679"/>
    <s v="新至陞"/>
    <x v="17"/>
    <n v="144"/>
    <n v="132.5"/>
    <n v="127.5"/>
    <n v="127"/>
    <n v="128.5"/>
    <n v="-136"/>
    <n v="38"/>
    <n v="-217"/>
    <n v="-60"/>
    <n v="9"/>
    <n v="0"/>
    <n v="0"/>
    <n v="0"/>
    <n v="0"/>
    <n v="0"/>
    <n v="-0.19583999999999999"/>
    <n v="5.0349999999999999E-2"/>
    <n v="-0.276675"/>
    <n v="-7.6200000000000004E-2"/>
    <n v="1.1565000000000001E-2"/>
  </r>
  <r>
    <s v="3680"/>
    <s v="家登"/>
    <x v="45"/>
    <n v="289"/>
    <n v="293.5"/>
    <n v="285.5"/>
    <n v="280"/>
    <n v="289"/>
    <n v="103"/>
    <n v="-42"/>
    <n v="-57"/>
    <n v="-82"/>
    <n v="116"/>
    <n v="0"/>
    <n v="0"/>
    <n v="0"/>
    <n v="0"/>
    <n v="0"/>
    <n v="0.29766999999999999"/>
    <n v="-0.12327"/>
    <n v="-0.16273499999999999"/>
    <n v="-0.2296"/>
    <n v="0.33523999999999998"/>
  </r>
  <r>
    <s v="3682"/>
    <s v="亞太電"/>
    <x v="53"/>
    <n v="9.06"/>
    <n v="8.98"/>
    <n v="8.8000000000000007"/>
    <n v="8.77"/>
    <n v="8.85"/>
    <n v="-145"/>
    <n v="-686"/>
    <n v="-911"/>
    <n v="-89"/>
    <n v="280"/>
    <n v="0"/>
    <n v="-127"/>
    <n v="0"/>
    <n v="0"/>
    <n v="0"/>
    <n v="-1.3137000000000001E-2"/>
    <n v="-6.1602800000000006E-2"/>
    <n v="-8.0168000000000017E-2"/>
    <n v="-7.8052999999999994E-3"/>
    <n v="2.478E-2"/>
  </r>
  <r>
    <s v="3684"/>
    <s v="榮昌"/>
    <x v="32"/>
    <n v="37.85"/>
    <n v="37.6"/>
    <n v="37.4"/>
    <n v="37.4"/>
    <n v="37.3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6"/>
    <n v="26.7"/>
    <n v="26.7"/>
    <n v="26"/>
    <n v="26.5"/>
    <n v="0"/>
    <n v="0"/>
    <n v="-6"/>
    <n v="0"/>
    <n v="-2"/>
    <n v="0"/>
    <n v="0"/>
    <n v="0"/>
    <n v="0"/>
    <n v="0"/>
    <n v="0"/>
    <n v="0"/>
    <n v="-1.6019999999999999E-3"/>
    <n v="0"/>
    <n v="-5.2999999999999998E-4"/>
  </r>
  <r>
    <s v="3686"/>
    <s v="達能"/>
    <x v="50"/>
    <n v="18.149999999999999"/>
    <n v="17.100000000000001"/>
    <n v="16.5"/>
    <n v="16.75"/>
    <n v="17.95"/>
    <n v="-338"/>
    <n v="-14"/>
    <n v="57"/>
    <n v="-216"/>
    <n v="216"/>
    <n v="0"/>
    <n v="0"/>
    <n v="0"/>
    <n v="0"/>
    <n v="0"/>
    <n v="-6.1346999999999999E-2"/>
    <n v="-2.3940000000000003E-3"/>
    <n v="9.4050000000000002E-3"/>
    <n v="-3.6179999999999997E-2"/>
    <n v="3.8772000000000001E-2"/>
  </r>
  <r>
    <s v="3687"/>
    <s v="歐買尬"/>
    <x v="67"/>
    <n v="101"/>
    <n v="101"/>
    <n v="111"/>
    <n v="122"/>
    <n v="114"/>
    <n v="17"/>
    <n v="-33"/>
    <n v="418"/>
    <n v="-150"/>
    <n v="-64"/>
    <n v="0"/>
    <n v="0"/>
    <n v="0"/>
    <n v="0"/>
    <n v="0"/>
    <n v="1.7170000000000001E-2"/>
    <n v="-3.3329999999999999E-2"/>
    <n v="0.46398"/>
    <n v="-0.183"/>
    <n v="-7.2959999999999997E-2"/>
  </r>
  <r>
    <s v="3689"/>
    <s v="湧德"/>
    <x v="16"/>
    <n v="29.25"/>
    <n v="29.05"/>
    <n v="28.6"/>
    <n v="29"/>
    <n v="29"/>
    <n v="28"/>
    <n v="-4"/>
    <n v="-24"/>
    <n v="-16"/>
    <n v="31"/>
    <n v="0"/>
    <n v="0"/>
    <n v="0"/>
    <n v="0"/>
    <n v="0"/>
    <n v="8.1899999999999994E-3"/>
    <n v="-1.1620000000000001E-3"/>
    <n v="-6.8640000000000012E-3"/>
    <n v="-4.64E-3"/>
    <n v="8.9899999999999997E-3"/>
  </r>
  <r>
    <s v="3691"/>
    <s v="碩禾"/>
    <x v="50"/>
    <n v="188"/>
    <n v="187"/>
    <n v="183"/>
    <n v="185"/>
    <n v="186"/>
    <n v="-546"/>
    <n v="95"/>
    <n v="-170"/>
    <n v="-56"/>
    <n v="-141"/>
    <n v="-136"/>
    <n v="0"/>
    <n v="0"/>
    <n v="0"/>
    <n v="0"/>
    <n v="-1.0264800000000001"/>
    <n v="0.17765"/>
    <n v="-0.31109999999999999"/>
    <n v="-0.1036"/>
    <n v="-0.26225999999999999"/>
  </r>
  <r>
    <s v="3693"/>
    <s v="營邦"/>
    <x v="49"/>
    <n v="40.35"/>
    <n v="40.5"/>
    <n v="40.25"/>
    <n v="39.9"/>
    <n v="39.950000000000003"/>
    <n v="6"/>
    <n v="-2"/>
    <n v="-2"/>
    <n v="-7"/>
    <n v="-2"/>
    <n v="0"/>
    <n v="0"/>
    <n v="0"/>
    <n v="0"/>
    <n v="0"/>
    <n v="2.4210000000000004E-3"/>
    <n v="-8.0999999999999996E-4"/>
    <n v="-8.0500000000000005E-4"/>
    <n v="-2.7929999999999999E-3"/>
    <n v="-7.9900000000000001E-4"/>
  </r>
  <r>
    <s v="3694"/>
    <s v="海華"/>
    <x v="37"/>
    <n v="24.45"/>
    <n v="24.35"/>
    <n v="23.2"/>
    <n v="22.75"/>
    <n v="23.7"/>
    <n v="2"/>
    <n v="6"/>
    <n v="-129"/>
    <n v="2"/>
    <n v="162"/>
    <n v="0"/>
    <n v="0"/>
    <n v="0"/>
    <n v="0"/>
    <n v="0"/>
    <n v="4.8899999999999996E-4"/>
    <n v="1.4610000000000003E-3"/>
    <n v="-2.9927999999999996E-2"/>
    <n v="4.55E-4"/>
    <n v="3.8393999999999998E-2"/>
  </r>
  <r>
    <s v="3701"/>
    <s v="大眾控"/>
    <x v="27"/>
    <n v="14.1"/>
    <n v="14.4"/>
    <n v="14.05"/>
    <n v="14.05"/>
    <n v="14.4"/>
    <n v="-2"/>
    <n v="-2"/>
    <n v="-3"/>
    <n v="0"/>
    <n v="3"/>
    <n v="0"/>
    <n v="0"/>
    <n v="0"/>
    <n v="0"/>
    <n v="0"/>
    <n v="-2.8199999999999997E-4"/>
    <n v="-2.8800000000000001E-4"/>
    <n v="-4.2150000000000005E-4"/>
    <n v="0"/>
    <n v="4.3200000000000004E-4"/>
  </r>
  <r>
    <s v="3702"/>
    <s v="大聯大"/>
    <x v="15"/>
    <n v="51.1"/>
    <n v="50"/>
    <n v="50.2"/>
    <n v="50.5"/>
    <n v="50.4"/>
    <n v="-1169"/>
    <n v="-1497"/>
    <n v="366"/>
    <n v="1245"/>
    <n v="565"/>
    <n v="103"/>
    <n v="-2171"/>
    <n v="-2179"/>
    <n v="-2299"/>
    <n v="-2567"/>
    <n v="-0.59735899999999997"/>
    <n v="-0.74850000000000005"/>
    <n v="0.18373200000000001"/>
    <n v="0.62872499999999998"/>
    <n v="0.28476000000000001"/>
  </r>
  <r>
    <s v="3703"/>
    <s v="欣陸"/>
    <x v="5"/>
    <n v="26.45"/>
    <n v="26.75"/>
    <n v="25.9"/>
    <n v="26.9"/>
    <n v="26.8"/>
    <n v="669"/>
    <n v="-741"/>
    <n v="-190"/>
    <n v="2112"/>
    <n v="-104"/>
    <n v="0"/>
    <n v="0"/>
    <n v="0"/>
    <n v="0"/>
    <n v="0"/>
    <n v="0.17695049999999998"/>
    <n v="-0.19821749999999999"/>
    <n v="-4.9209999999999997E-2"/>
    <n v="0.56812799999999997"/>
    <n v="-2.7872000000000004E-2"/>
  </r>
  <r>
    <s v="3704"/>
    <s v="合勤控"/>
    <x v="37"/>
    <n v="30.4"/>
    <n v="30.2"/>
    <n v="29.05"/>
    <n v="29.25"/>
    <n v="30.3"/>
    <n v="910"/>
    <n v="-410"/>
    <n v="-1331"/>
    <n v="344"/>
    <n v="2023"/>
    <n v="0"/>
    <n v="0"/>
    <n v="0"/>
    <n v="0"/>
    <n v="0"/>
    <n v="0.27664"/>
    <n v="-0.12382"/>
    <n v="-0.38665550000000004"/>
    <n v="0.10062"/>
    <n v="0.61296899999999999"/>
  </r>
  <r>
    <s v="3705"/>
    <s v="永信"/>
    <x v="14"/>
    <n v="43.9"/>
    <n v="43.95"/>
    <n v="43.7"/>
    <n v="43.85"/>
    <n v="43.9"/>
    <n v="5"/>
    <n v="-22"/>
    <n v="-27"/>
    <n v="9"/>
    <n v="74"/>
    <n v="0"/>
    <n v="0"/>
    <n v="0"/>
    <n v="0"/>
    <n v="0"/>
    <n v="2.1949999999999999E-3"/>
    <n v="-9.6690000000000005E-3"/>
    <n v="-1.1799E-2"/>
    <n v="3.9465000000000004E-3"/>
    <n v="3.2486000000000001E-2"/>
  </r>
  <r>
    <s v="3706"/>
    <s v="神達"/>
    <x v="27"/>
    <n v="27.9"/>
    <n v="28"/>
    <n v="27.65"/>
    <n v="27.7"/>
    <n v="27.8"/>
    <n v="148"/>
    <n v="-34"/>
    <n v="-445"/>
    <n v="-530"/>
    <n v="218"/>
    <n v="0"/>
    <n v="6"/>
    <n v="2"/>
    <n v="0"/>
    <n v="0"/>
    <n v="4.1291999999999995E-2"/>
    <n v="-9.5200000000000007E-3"/>
    <n v="-0.1230425"/>
    <n v="-0.14681"/>
    <n v="6.0604000000000005E-2"/>
  </r>
  <r>
    <s v="3707"/>
    <s v="漢磊"/>
    <x v="38"/>
    <n v="81.099999999999994"/>
    <n v="87.5"/>
    <n v="85.2"/>
    <n v="81"/>
    <n v="82.9"/>
    <n v="-249"/>
    <n v="1974"/>
    <n v="-1853"/>
    <n v="3642"/>
    <n v="-469"/>
    <n v="689"/>
    <n v="2382"/>
    <n v="-109"/>
    <n v="-150"/>
    <n v="0"/>
    <n v="-0.20193899999999998"/>
    <n v="1.72725"/>
    <n v="-1.578756"/>
    <n v="2.9500199999999999"/>
    <n v="-0.38880100000000006"/>
  </r>
  <r>
    <s v="3708"/>
    <s v="上緯投控"/>
    <x v="21"/>
    <n v="119.5"/>
    <n v="118.5"/>
    <n v="116"/>
    <n v="116.5"/>
    <n v="120"/>
    <n v="99"/>
    <n v="7"/>
    <n v="74"/>
    <n v="-150"/>
    <n v="530"/>
    <n v="0"/>
    <n v="0"/>
    <n v="0"/>
    <n v="0"/>
    <n v="0"/>
    <n v="0.11830499999999999"/>
    <n v="8.2950000000000003E-3"/>
    <n v="8.584E-2"/>
    <n v="-0.17474999999999999"/>
    <n v="0.63600000000000001"/>
  </r>
  <r>
    <s v="3709"/>
    <s v="鑫聯大投控"/>
    <x v="27"/>
    <n v="27.95"/>
    <n v="27.1"/>
    <n v="27.2"/>
    <n v="27.4"/>
    <n v="27.5"/>
    <n v="0"/>
    <n v="1"/>
    <n v="1"/>
    <n v="0"/>
    <n v="0"/>
    <n v="0"/>
    <n v="0"/>
    <n v="0"/>
    <n v="0"/>
    <n v="0"/>
    <n v="0"/>
    <n v="2.7100000000000003E-4"/>
    <n v="2.72E-4"/>
    <n v="0"/>
    <n v="0"/>
  </r>
  <r>
    <s v="3710"/>
    <s v="連展投控"/>
    <x v="16"/>
    <n v="9.76"/>
    <n v="9.59"/>
    <n v="9.2100000000000009"/>
    <n v="9.06"/>
    <n v="9.24"/>
    <n v="25"/>
    <n v="-195"/>
    <n v="-76"/>
    <n v="-223"/>
    <n v="293"/>
    <n v="0"/>
    <n v="0"/>
    <n v="0"/>
    <n v="0"/>
    <n v="0"/>
    <n v="2.4399999999999999E-3"/>
    <n v="-1.8700499999999998E-2"/>
    <n v="-6.9996000000000008E-3"/>
    <n v="-2.0203800000000001E-2"/>
    <n v="2.7073200000000002E-2"/>
  </r>
  <r>
    <s v="3711"/>
    <s v="日月光投控"/>
    <x v="35"/>
    <n v="118"/>
    <n v="116.5"/>
    <n v="113"/>
    <n v="113"/>
    <n v="116"/>
    <n v="4016"/>
    <n v="1353"/>
    <n v="-4391"/>
    <n v="383"/>
    <n v="3013"/>
    <n v="-81"/>
    <n v="-425"/>
    <n v="79"/>
    <n v="-1384"/>
    <n v="-821"/>
    <n v="4.73888"/>
    <n v="1.5762449999999999"/>
    <n v="-4.96183"/>
    <n v="0.43279000000000001"/>
    <n v="3.4950800000000002"/>
  </r>
  <r>
    <s v="3712"/>
    <s v="永崴投控"/>
    <x v="63"/>
    <n v="29.2"/>
    <n v="28.9"/>
    <n v="28"/>
    <n v="27.95"/>
    <n v="28.1"/>
    <n v="47"/>
    <n v="-8"/>
    <n v="-115"/>
    <n v="-29"/>
    <n v="257"/>
    <n v="0"/>
    <n v="0"/>
    <n v="0"/>
    <n v="0"/>
    <n v="0"/>
    <n v="1.3723999999999998E-2"/>
    <n v="-2.3119999999999998E-3"/>
    <n v="-3.2199999999999999E-2"/>
    <n v="-8.1054999999999999E-3"/>
    <n v="7.2217000000000003E-2"/>
  </r>
  <r>
    <s v="3713"/>
    <s v="新晶投控"/>
    <x v="50"/>
    <n v="43.85"/>
    <n v="43"/>
    <n v="42"/>
    <n v="40.950000000000003"/>
    <n v="40.9"/>
    <n v="1"/>
    <n v="-18"/>
    <n v="-2"/>
    <n v="2"/>
    <n v="4"/>
    <n v="0"/>
    <n v="0"/>
    <n v="0"/>
    <n v="0"/>
    <n v="0"/>
    <n v="4.3850000000000003E-4"/>
    <n v="-7.7400000000000004E-3"/>
    <n v="-8.4000000000000003E-4"/>
    <n v="8.1900000000000007E-4"/>
    <n v="1.6359999999999999E-3"/>
  </r>
  <r>
    <s v="3714"/>
    <s v="富采"/>
    <x v="28"/>
    <n v="80"/>
    <n v="78.2"/>
    <n v="79.7"/>
    <n v="79.400000000000006"/>
    <n v="79.400000000000006"/>
    <n v="1080"/>
    <n v="-4241"/>
    <n v="1312"/>
    <n v="-1210"/>
    <n v="555"/>
    <n v="0"/>
    <n v="110"/>
    <n v="1"/>
    <n v="0"/>
    <n v="0"/>
    <n v="0.86399999999999999"/>
    <n v="-3.316462"/>
    <n v="1.0456640000000001"/>
    <n v="-0.96074000000000004"/>
    <n v="0.44067000000000001"/>
  </r>
  <r>
    <s v="4102"/>
    <s v="永日"/>
    <x v="14"/>
    <n v="22.15"/>
    <n v="22.05"/>
    <n v="21.2"/>
    <n v="20.85"/>
    <n v="20.95"/>
    <n v="-7"/>
    <n v="3"/>
    <n v="-9"/>
    <n v="-2"/>
    <n v="26"/>
    <n v="0"/>
    <n v="0"/>
    <n v="0"/>
    <n v="0"/>
    <n v="0"/>
    <n v="-1.5504999999999998E-3"/>
    <n v="6.6150000000000009E-4"/>
    <n v="-1.9079999999999998E-3"/>
    <n v="-4.1700000000000005E-4"/>
    <n v="5.4469999999999996E-3"/>
  </r>
  <r>
    <s v="4104"/>
    <s v="佳醫"/>
    <x v="14"/>
    <n v="57.6"/>
    <n v="57.8"/>
    <n v="57.4"/>
    <n v="57.5"/>
    <n v="57.8"/>
    <n v="-9"/>
    <n v="-16"/>
    <n v="-38"/>
    <n v="-14"/>
    <n v="9"/>
    <n v="0"/>
    <n v="0"/>
    <n v="0"/>
    <n v="0"/>
    <n v="0"/>
    <n v="-5.1839999999999994E-3"/>
    <n v="-9.2479999999999993E-3"/>
    <n v="-2.1811999999999998E-2"/>
    <n v="-8.0499999999999999E-3"/>
    <n v="5.2019999999999992E-3"/>
  </r>
  <r>
    <s v="4105"/>
    <s v="東洋"/>
    <x v="14"/>
    <n v="84.4"/>
    <n v="86.8"/>
    <n v="84.8"/>
    <n v="84.1"/>
    <n v="84"/>
    <n v="35"/>
    <n v="1197"/>
    <n v="-1186"/>
    <n v="319"/>
    <n v="-134"/>
    <n v="2"/>
    <n v="0"/>
    <n v="1"/>
    <n v="0"/>
    <n v="0"/>
    <n v="2.954E-2"/>
    <n v="1.0389959999999998"/>
    <n v="-1.005728"/>
    <n v="0.26827899999999999"/>
    <n v="-0.11255999999999999"/>
  </r>
  <r>
    <s v="4106"/>
    <s v="雃博"/>
    <x v="14"/>
    <n v="42.5"/>
    <n v="41.45"/>
    <n v="39.700000000000003"/>
    <n v="39.950000000000003"/>
    <n v="40.65"/>
    <n v="145"/>
    <n v="-23"/>
    <n v="637"/>
    <n v="284"/>
    <n v="312"/>
    <n v="0"/>
    <n v="0"/>
    <n v="0"/>
    <n v="0"/>
    <n v="0"/>
    <n v="6.1624999999999999E-2"/>
    <n v="-9.5335000000000003E-3"/>
    <n v="0.25288900000000003"/>
    <n v="0.11345800000000002"/>
    <n v="0.126828"/>
  </r>
  <r>
    <s v="4107"/>
    <s v="邦特"/>
    <x v="14"/>
    <n v="116.5"/>
    <n v="118"/>
    <n v="116.5"/>
    <n v="116.5"/>
    <n v="117.5"/>
    <n v="-6"/>
    <n v="28"/>
    <n v="-3"/>
    <n v="5"/>
    <n v="28"/>
    <n v="0"/>
    <n v="0"/>
    <n v="0"/>
    <n v="0"/>
    <n v="0"/>
    <n v="-6.9899999999999997E-3"/>
    <n v="3.304E-2"/>
    <n v="-3.4949999999999998E-3"/>
    <n v="5.8250000000000003E-3"/>
    <n v="3.2899999999999999E-2"/>
  </r>
  <r>
    <s v="4108"/>
    <s v="懷特"/>
    <x v="14"/>
    <n v="24.75"/>
    <n v="24.55"/>
    <n v="24"/>
    <n v="23.8"/>
    <n v="23.9"/>
    <n v="-87"/>
    <n v="-51"/>
    <n v="-170"/>
    <n v="-30"/>
    <n v="-23"/>
    <n v="0"/>
    <n v="0"/>
    <n v="0"/>
    <n v="0"/>
    <n v="0"/>
    <n v="-2.15325E-2"/>
    <n v="-1.25205E-2"/>
    <n v="-4.0800000000000003E-2"/>
    <n v="-7.1399999999999996E-3"/>
    <n v="-5.4969999999999993E-3"/>
  </r>
  <r>
    <s v="4109"/>
    <s v="加捷生醫"/>
    <x v="14"/>
    <n v="14.15"/>
    <n v="14.15"/>
    <n v="14.15"/>
    <n v="14.05"/>
    <n v="14.05"/>
    <n v="-1"/>
    <n v="3"/>
    <n v="3"/>
    <n v="6"/>
    <n v="-2"/>
    <n v="0"/>
    <n v="0"/>
    <n v="0"/>
    <n v="0"/>
    <n v="0"/>
    <n v="-1.415E-4"/>
    <n v="4.2450000000000002E-4"/>
    <n v="4.2450000000000002E-4"/>
    <n v="8.4300000000000011E-4"/>
    <n v="-2.81E-4"/>
  </r>
  <r>
    <s v="4111"/>
    <s v="濟生"/>
    <x v="14"/>
    <n v="23.2"/>
    <n v="23.3"/>
    <n v="23.1"/>
    <n v="23.1"/>
    <n v="23.15"/>
    <n v="2"/>
    <n v="5"/>
    <n v="2"/>
    <n v="4"/>
    <n v="4"/>
    <n v="0"/>
    <n v="0"/>
    <n v="0"/>
    <n v="0"/>
    <n v="0"/>
    <n v="4.64E-4"/>
    <n v="1.165E-3"/>
    <n v="4.6200000000000001E-4"/>
    <n v="9.2400000000000002E-4"/>
    <n v="9.2599999999999996E-4"/>
  </r>
  <r>
    <s v="4113"/>
    <s v="聯上"/>
    <x v="5"/>
    <n v="13.65"/>
    <n v="13.5"/>
    <n v="13.35"/>
    <n v="13.4"/>
    <n v="13.5"/>
    <n v="1"/>
    <n v="-7"/>
    <n v="-9"/>
    <n v="0"/>
    <n v="0"/>
    <n v="0"/>
    <n v="0"/>
    <n v="0"/>
    <n v="0"/>
    <n v="0"/>
    <n v="1.3650000000000001E-4"/>
    <n v="-9.4499999999999998E-4"/>
    <n v="-1.2014999999999999E-3"/>
    <n v="0"/>
    <n v="0"/>
  </r>
  <r>
    <s v="4114"/>
    <s v="健喬"/>
    <x v="14"/>
    <n v="25.15"/>
    <n v="25.05"/>
    <n v="24.95"/>
    <n v="25.15"/>
    <n v="25.15"/>
    <n v="-46"/>
    <n v="6"/>
    <n v="-124"/>
    <n v="-45"/>
    <n v="28"/>
    <n v="0"/>
    <n v="0"/>
    <n v="0"/>
    <n v="0"/>
    <n v="0"/>
    <n v="-1.1568999999999999E-2"/>
    <n v="1.5030000000000002E-3"/>
    <n v="-3.0937999999999997E-2"/>
    <n v="-1.1317499999999999E-2"/>
    <n v="7.0419999999999996E-3"/>
  </r>
  <r>
    <s v="4116"/>
    <s v="明基醫"/>
    <x v="14"/>
    <n v="32.6"/>
    <n v="32.5"/>
    <n v="33.700000000000003"/>
    <n v="33.200000000000003"/>
    <n v="33.200000000000003"/>
    <n v="0"/>
    <n v="0"/>
    <n v="2"/>
    <n v="-1"/>
    <n v="0"/>
    <n v="0"/>
    <n v="0"/>
    <n v="0"/>
    <n v="0"/>
    <n v="0"/>
    <n v="0"/>
    <n v="0"/>
    <n v="6.7400000000000001E-4"/>
    <n v="-3.3200000000000005E-4"/>
    <n v="0"/>
  </r>
  <r>
    <s v="4119"/>
    <s v="旭富"/>
    <x v="14"/>
    <n v="90.9"/>
    <n v="90.1"/>
    <n v="89"/>
    <n v="87.8"/>
    <n v="88.3"/>
    <n v="-59"/>
    <n v="-135"/>
    <n v="-42"/>
    <n v="-112"/>
    <n v="2"/>
    <n v="0"/>
    <n v="0"/>
    <n v="0"/>
    <n v="0"/>
    <n v="0"/>
    <n v="-5.3631000000000005E-2"/>
    <n v="-0.12163499999999999"/>
    <n v="-3.7379999999999997E-2"/>
    <n v="-9.8336000000000007E-2"/>
    <n v="1.766E-3"/>
  </r>
  <r>
    <s v="4120"/>
    <s v="友華"/>
    <x v="14"/>
    <n v="44.3"/>
    <n v="43.8"/>
    <n v="43.3"/>
    <n v="42.95"/>
    <n v="43"/>
    <n v="-5"/>
    <n v="0"/>
    <n v="6"/>
    <n v="3"/>
    <n v="0"/>
    <n v="0"/>
    <n v="0"/>
    <n v="0"/>
    <n v="0"/>
    <n v="0"/>
    <n v="-2.215E-3"/>
    <n v="0"/>
    <n v="2.5979999999999996E-3"/>
    <n v="1.2885000000000001E-3"/>
    <n v="0"/>
  </r>
  <r>
    <s v="4121"/>
    <s v="優盛"/>
    <x v="14"/>
    <n v="30.6"/>
    <n v="29.75"/>
    <n v="27.85"/>
    <n v="27.55"/>
    <n v="27.7"/>
    <n v="139"/>
    <n v="-1097"/>
    <n v="831"/>
    <n v="-280"/>
    <n v="434"/>
    <n v="0"/>
    <n v="0"/>
    <n v="0"/>
    <n v="0"/>
    <n v="0"/>
    <n v="4.2534000000000002E-2"/>
    <n v="-0.32635750000000002"/>
    <n v="0.23143350000000001"/>
    <n v="-7.714E-2"/>
    <n v="0.12021799999999999"/>
  </r>
  <r>
    <s v="4123"/>
    <s v="晟德"/>
    <x v="14"/>
    <n v="70"/>
    <n v="70.5"/>
    <n v="68.8"/>
    <n v="68.7"/>
    <n v="68.7"/>
    <n v="5"/>
    <n v="269"/>
    <n v="-423"/>
    <n v="-70"/>
    <n v="179"/>
    <n v="0"/>
    <n v="0"/>
    <n v="0"/>
    <n v="0"/>
    <n v="0"/>
    <n v="3.5000000000000001E-3"/>
    <n v="0.18964500000000001"/>
    <n v="-0.291024"/>
    <n v="-4.8090000000000001E-2"/>
    <n v="0.12297300000000001"/>
  </r>
  <r>
    <s v="4126"/>
    <s v="太醫"/>
    <x v="14"/>
    <n v="71.900000000000006"/>
    <n v="71.7"/>
    <n v="71.5"/>
    <n v="70.599999999999994"/>
    <n v="70.8"/>
    <n v="-25"/>
    <n v="2"/>
    <n v="-37"/>
    <n v="-2"/>
    <n v="-38"/>
    <n v="-55"/>
    <n v="-80"/>
    <n v="0"/>
    <n v="0"/>
    <n v="0"/>
    <n v="-1.7975000000000001E-2"/>
    <n v="1.4340000000000002E-3"/>
    <n v="-2.6454999999999999E-2"/>
    <n v="-1.4119999999999998E-3"/>
    <n v="-2.6904000000000001E-2"/>
  </r>
  <r>
    <s v="4127"/>
    <s v="天良"/>
    <x v="14"/>
    <n v="10.95"/>
    <n v="10.9"/>
    <n v="10.65"/>
    <n v="10.55"/>
    <n v="10.65"/>
    <n v="1"/>
    <n v="5"/>
    <n v="-4"/>
    <n v="2"/>
    <n v="-1"/>
    <n v="0"/>
    <n v="0"/>
    <n v="0"/>
    <n v="0"/>
    <n v="0"/>
    <n v="1.0949999999999999E-4"/>
    <n v="5.4500000000000002E-4"/>
    <n v="-4.26E-4"/>
    <n v="2.1100000000000001E-4"/>
    <n v="-1.065E-4"/>
  </r>
  <r>
    <s v="4128"/>
    <s v="中天"/>
    <x v="14"/>
    <n v="60.8"/>
    <n v="61.5"/>
    <n v="59.7"/>
    <n v="59.4"/>
    <n v="59.6"/>
    <n v="113"/>
    <n v="-142"/>
    <n v="-129"/>
    <n v="18"/>
    <n v="185"/>
    <n v="0"/>
    <n v="0"/>
    <n v="0"/>
    <n v="0"/>
    <n v="0"/>
    <n v="6.8704000000000001E-2"/>
    <n v="-8.7330000000000005E-2"/>
    <n v="-7.7012999999999998E-2"/>
    <n v="1.0692E-2"/>
    <n v="0.11026"/>
  </r>
  <r>
    <s v="4129"/>
    <s v="聯合"/>
    <x v="14"/>
    <n v="33.5"/>
    <n v="33.299999999999997"/>
    <n v="32.6"/>
    <n v="32.65"/>
    <n v="33.299999999999997"/>
    <n v="1"/>
    <n v="-8"/>
    <n v="-38"/>
    <n v="-2"/>
    <n v="10"/>
    <n v="0"/>
    <n v="0"/>
    <n v="0"/>
    <n v="0"/>
    <n v="0"/>
    <n v="3.3500000000000001E-4"/>
    <n v="-2.6639999999999997E-3"/>
    <n v="-1.2388E-2"/>
    <n v="-6.5299999999999993E-4"/>
    <n v="3.3300000000000001E-3"/>
  </r>
  <r>
    <s v="4130"/>
    <s v="健亞"/>
    <x v="14"/>
    <n v="25.45"/>
    <n v="25.1"/>
    <n v="24.9"/>
    <n v="24.85"/>
    <n v="24.9"/>
    <n v="16"/>
    <n v="47"/>
    <n v="-82"/>
    <n v="-40"/>
    <n v="-11"/>
    <n v="0"/>
    <n v="0"/>
    <n v="0"/>
    <n v="0"/>
    <n v="0"/>
    <n v="4.0720000000000001E-3"/>
    <n v="1.1797E-2"/>
    <n v="-2.0417999999999999E-2"/>
    <n v="-9.9399999999999992E-3"/>
    <n v="-2.7389999999999997E-3"/>
  </r>
  <r>
    <s v="4131"/>
    <s v="晶宇"/>
    <x v="14"/>
    <n v="6.3"/>
    <n v="6.6"/>
    <n v="6.32"/>
    <n v="6.26"/>
    <n v="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9"/>
    <n v="72.8"/>
    <n v="68.7"/>
    <n v="67.599999999999994"/>
    <n v="67.7"/>
    <n v="-4"/>
    <n v="-259"/>
    <n v="-95"/>
    <n v="218"/>
    <n v="-5"/>
    <n v="0"/>
    <n v="0"/>
    <n v="0"/>
    <n v="0"/>
    <n v="0"/>
    <n v="-2.7599999999999999E-3"/>
    <n v="-0.188552"/>
    <n v="-6.5265000000000004E-2"/>
    <n v="0.147368"/>
    <n v="-3.385E-3"/>
  </r>
  <r>
    <s v="4137"/>
    <s v="麗豐-KY"/>
    <x v="14"/>
    <n v="208.5"/>
    <n v="204"/>
    <n v="201"/>
    <n v="201"/>
    <n v="204.5"/>
    <n v="-9"/>
    <n v="-177"/>
    <n v="-93"/>
    <n v="-13"/>
    <n v="-19"/>
    <n v="0"/>
    <n v="-5"/>
    <n v="0"/>
    <n v="0"/>
    <n v="0"/>
    <n v="-1.8765E-2"/>
    <n v="-0.36108000000000001"/>
    <n v="-0.18693000000000001"/>
    <n v="-2.613E-2"/>
    <n v="-3.8855000000000001E-2"/>
  </r>
  <r>
    <s v="4138"/>
    <s v="曜亞"/>
    <x v="14"/>
    <n v="53.9"/>
    <n v="54.1"/>
    <n v="53.8"/>
    <n v="54.1"/>
    <n v="53.9"/>
    <n v="7"/>
    <n v="-5"/>
    <n v="0"/>
    <n v="0"/>
    <n v="0"/>
    <n v="0"/>
    <n v="0"/>
    <n v="0"/>
    <n v="0"/>
    <n v="0"/>
    <n v="3.7730000000000003E-3"/>
    <n v="-2.7049999999999999E-3"/>
    <n v="0"/>
    <n v="0"/>
    <n v="0"/>
  </r>
  <r>
    <s v="4139"/>
    <s v="馬光-KY"/>
    <x v="14"/>
    <n v="53.2"/>
    <n v="53.3"/>
    <n v="52.9"/>
    <n v="53.1"/>
    <n v="53.2"/>
    <n v="0"/>
    <n v="2"/>
    <n v="0"/>
    <n v="2"/>
    <n v="2"/>
    <n v="0"/>
    <n v="0"/>
    <n v="0"/>
    <n v="0"/>
    <n v="0"/>
    <n v="0"/>
    <n v="1.0659999999999999E-3"/>
    <n v="0"/>
    <n v="1.062E-3"/>
    <n v="1.0640000000000001E-3"/>
  </r>
  <r>
    <s v="4141"/>
    <s v="龍燈-KY"/>
    <x v="14"/>
    <n v="12"/>
    <n v="11.95"/>
    <n v="11.55"/>
    <n v="11.65"/>
    <n v="11.95"/>
    <n v="61"/>
    <n v="-18"/>
    <n v="-104"/>
    <n v="20"/>
    <n v="72"/>
    <n v="0"/>
    <n v="0"/>
    <n v="0"/>
    <n v="0"/>
    <n v="0"/>
    <n v="7.3200000000000001E-3"/>
    <n v="-2.1510000000000001E-3"/>
    <n v="-1.2012E-2"/>
    <n v="2.33E-3"/>
    <n v="8.6040000000000005E-3"/>
  </r>
  <r>
    <s v="4142"/>
    <s v="國光生"/>
    <x v="14"/>
    <n v="53.5"/>
    <n v="53.3"/>
    <n v="52.5"/>
    <n v="51.8"/>
    <n v="52.8"/>
    <n v="-298"/>
    <n v="139"/>
    <n v="-717"/>
    <n v="-131"/>
    <n v="581"/>
    <n v="0"/>
    <n v="-600"/>
    <n v="0"/>
    <n v="0"/>
    <n v="0"/>
    <n v="-0.15942999999999999"/>
    <n v="7.4087E-2"/>
    <n v="-0.37642500000000001"/>
    <n v="-6.7857999999999988E-2"/>
    <n v="0.30676799999999999"/>
  </r>
  <r>
    <s v="4147"/>
    <s v="中裕"/>
    <x v="14"/>
    <n v="69.3"/>
    <n v="69.099999999999994"/>
    <n v="67.599999999999994"/>
    <n v="67"/>
    <n v="67.5"/>
    <n v="3"/>
    <n v="-18"/>
    <n v="-36"/>
    <n v="-19"/>
    <n v="10"/>
    <n v="0"/>
    <n v="0"/>
    <n v="0"/>
    <n v="0"/>
    <n v="0"/>
    <n v="2.0789999999999997E-3"/>
    <n v="-1.2437999999999999E-2"/>
    <n v="-2.4336E-2"/>
    <n v="-1.273E-2"/>
    <n v="6.7499999999999999E-3"/>
  </r>
  <r>
    <s v="4148"/>
    <s v="全宇生技-KY"/>
    <x v="14"/>
    <n v="34.4"/>
    <n v="34.35"/>
    <n v="34"/>
    <n v="34.35"/>
    <n v="34.4"/>
    <n v="0"/>
    <n v="-3"/>
    <n v="-9"/>
    <n v="0"/>
    <n v="0"/>
    <n v="0"/>
    <n v="0"/>
    <n v="0"/>
    <n v="0"/>
    <n v="0"/>
    <n v="0"/>
    <n v="-1.0305000000000002E-3"/>
    <n v="-3.0599999999999998E-3"/>
    <n v="0"/>
    <n v="0"/>
  </r>
  <r>
    <s v="4152"/>
    <s v="台微體"/>
    <x v="14"/>
    <n v="84.7"/>
    <n v="86.1"/>
    <n v="86.4"/>
    <n v="84.8"/>
    <n v="82.2"/>
    <n v="1"/>
    <n v="11"/>
    <n v="45"/>
    <n v="18"/>
    <n v="23"/>
    <n v="0"/>
    <n v="0"/>
    <n v="0"/>
    <n v="0"/>
    <n v="0"/>
    <n v="8.4699999999999999E-4"/>
    <n v="9.4709999999999985E-3"/>
    <n v="3.8880000000000005E-2"/>
    <n v="1.5263999999999998E-2"/>
    <n v="1.8906000000000003E-2"/>
  </r>
  <r>
    <s v="4153"/>
    <s v="鈺緯"/>
    <x v="14"/>
    <n v="23.2"/>
    <n v="22.9"/>
    <n v="22.5"/>
    <n v="22.6"/>
    <n v="23.3"/>
    <n v="1"/>
    <n v="2"/>
    <n v="-1"/>
    <n v="0"/>
    <n v="0"/>
    <n v="0"/>
    <n v="0"/>
    <n v="0"/>
    <n v="0"/>
    <n v="0"/>
    <n v="2.32E-4"/>
    <n v="4.5799999999999997E-4"/>
    <n v="-2.2499999999999999E-4"/>
    <n v="0"/>
    <n v="0"/>
  </r>
  <r>
    <s v="4154"/>
    <s v="康樂-KY"/>
    <x v="14"/>
    <n v="26.2"/>
    <n v="26.7"/>
    <n v="26.35"/>
    <n v="26.15"/>
    <n v="26.5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65"/>
    <n v="25.65"/>
    <n v="25.25"/>
    <n v="25.3"/>
    <n v="25.5"/>
    <n v="5"/>
    <n v="-2"/>
    <n v="1"/>
    <n v="29"/>
    <n v="17"/>
    <n v="0"/>
    <n v="0"/>
    <n v="0"/>
    <n v="0"/>
    <n v="0"/>
    <n v="1.2825E-3"/>
    <n v="-5.13E-4"/>
    <n v="2.5250000000000001E-4"/>
    <n v="7.3370000000000006E-3"/>
    <n v="4.3350000000000003E-3"/>
  </r>
  <r>
    <s v="4157"/>
    <s v="太景*-KY"/>
    <x v="14"/>
    <n v="20.2"/>
    <n v="19.899999999999999"/>
    <n v="19"/>
    <n v="18.899999999999999"/>
    <n v="20.100000000000001"/>
    <n v="30"/>
    <n v="9"/>
    <n v="-233"/>
    <n v="46"/>
    <n v="-64"/>
    <n v="0"/>
    <n v="0"/>
    <n v="0"/>
    <n v="0"/>
    <n v="0"/>
    <n v="6.0600000000000003E-3"/>
    <n v="1.7909999999999998E-3"/>
    <n v="-4.4269999999999997E-2"/>
    <n v="8.6940000000000003E-3"/>
    <n v="-1.2864E-2"/>
  </r>
  <r>
    <s v="4160"/>
    <s v="創源"/>
    <x v="14"/>
    <n v="24.5"/>
    <n v="24.25"/>
    <n v="24.15"/>
    <n v="24.45"/>
    <n v="24.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1"/>
    <n v="27.1"/>
    <n v="26.45"/>
    <n v="26.25"/>
    <n v="26.45"/>
    <n v="0"/>
    <n v="0"/>
    <n v="1"/>
    <n v="-7"/>
    <n v="1"/>
    <n v="0"/>
    <n v="0"/>
    <n v="0"/>
    <n v="0"/>
    <n v="0"/>
    <n v="0"/>
    <n v="0"/>
    <n v="2.6449999999999998E-4"/>
    <n v="-1.8374999999999999E-3"/>
    <n v="2.6449999999999998E-4"/>
  </r>
  <r>
    <s v="4162"/>
    <s v="智擎"/>
    <x v="14"/>
    <n v="67"/>
    <n v="66.599999999999994"/>
    <n v="65.5"/>
    <n v="64.900000000000006"/>
    <n v="65.3"/>
    <n v="37"/>
    <n v="11"/>
    <n v="-60"/>
    <n v="-78"/>
    <n v="-5"/>
    <n v="0"/>
    <n v="0"/>
    <n v="0"/>
    <n v="0"/>
    <n v="0"/>
    <n v="2.479E-2"/>
    <n v="7.3259999999999992E-3"/>
    <n v="-3.9300000000000002E-2"/>
    <n v="-5.0622000000000007E-2"/>
    <n v="-3.2650000000000001E-3"/>
  </r>
  <r>
    <s v="4163"/>
    <s v="鐿鈦"/>
    <x v="14"/>
    <n v="87.6"/>
    <n v="87.7"/>
    <n v="87.2"/>
    <n v="87.3"/>
    <n v="87.4"/>
    <n v="1"/>
    <n v="2"/>
    <n v="-1"/>
    <n v="3"/>
    <n v="2"/>
    <n v="0"/>
    <n v="0"/>
    <n v="0"/>
    <n v="0"/>
    <n v="0"/>
    <n v="8.7599999999999993E-4"/>
    <n v="1.7540000000000001E-3"/>
    <n v="-8.7200000000000005E-4"/>
    <n v="2.6189999999999998E-3"/>
    <n v="1.7480000000000002E-3"/>
  </r>
  <r>
    <s v="4164"/>
    <s v="承業醫"/>
    <x v="14"/>
    <n v="37.15"/>
    <n v="37.25"/>
    <n v="36.799999999999997"/>
    <n v="37"/>
    <n v="37.450000000000003"/>
    <n v="5"/>
    <n v="14"/>
    <n v="-31"/>
    <n v="-16"/>
    <n v="11"/>
    <n v="0"/>
    <n v="0"/>
    <n v="0"/>
    <n v="0"/>
    <n v="0"/>
    <n v="1.8575E-3"/>
    <n v="5.215E-3"/>
    <n v="-1.1408E-2"/>
    <n v="-5.9199999999999999E-3"/>
    <n v="4.1195000000000008E-3"/>
  </r>
  <r>
    <s v="4167"/>
    <s v="松瑞藥"/>
    <x v="14"/>
    <n v="27.6"/>
    <n v="27.4"/>
    <n v="26.85"/>
    <n v="26.9"/>
    <n v="26.95"/>
    <n v="48"/>
    <n v="-19"/>
    <n v="-67"/>
    <n v="17"/>
    <n v="-61"/>
    <n v="0"/>
    <n v="0"/>
    <n v="0"/>
    <n v="0"/>
    <n v="0"/>
    <n v="1.3248000000000001E-2"/>
    <n v="-5.2060000000000006E-3"/>
    <n v="-1.7989500000000002E-2"/>
    <n v="4.5729999999999998E-3"/>
    <n v="-1.6439499999999999E-2"/>
  </r>
  <r>
    <s v="4168"/>
    <s v="醣聯"/>
    <x v="14"/>
    <n v="32.950000000000003"/>
    <n v="33.25"/>
    <n v="32.4"/>
    <n v="32.35"/>
    <n v="32"/>
    <n v="147"/>
    <n v="244"/>
    <n v="-174"/>
    <n v="-5"/>
    <n v="-17"/>
    <n v="0"/>
    <n v="0"/>
    <n v="0"/>
    <n v="0"/>
    <n v="0"/>
    <n v="4.8436500000000007E-2"/>
    <n v="8.1129999999999994E-2"/>
    <n v="-5.6375999999999996E-2"/>
    <n v="-1.6175E-3"/>
    <n v="-5.4400000000000004E-3"/>
  </r>
  <r>
    <s v="4171"/>
    <s v="瑞基"/>
    <x v="14"/>
    <n v="132.5"/>
    <n v="135"/>
    <n v="130.5"/>
    <n v="134"/>
    <n v="133.5"/>
    <n v="-15"/>
    <n v="98"/>
    <n v="22"/>
    <n v="179"/>
    <n v="-79"/>
    <n v="0"/>
    <n v="0"/>
    <n v="0"/>
    <n v="0"/>
    <n v="0"/>
    <n v="-1.9875E-2"/>
    <n v="0.1323"/>
    <n v="2.8709999999999999E-2"/>
    <n v="0.23985999999999999"/>
    <n v="-0.105465"/>
  </r>
  <r>
    <s v="4173"/>
    <s v="久裕"/>
    <x v="14"/>
    <n v="27.6"/>
    <n v="28.05"/>
    <n v="27.45"/>
    <n v="26.05"/>
    <n v="25.5"/>
    <n v="-80"/>
    <n v="-28"/>
    <n v="-272"/>
    <n v="190"/>
    <n v="-191"/>
    <n v="0"/>
    <n v="0"/>
    <n v="0"/>
    <n v="0"/>
    <n v="0"/>
    <n v="-2.2079999999999999E-2"/>
    <n v="-7.8539999999999999E-3"/>
    <n v="-7.4663999999999994E-2"/>
    <n v="4.9494999999999997E-2"/>
    <n v="-4.8704999999999998E-2"/>
  </r>
  <r>
    <s v="4174"/>
    <s v="浩鼎"/>
    <x v="14"/>
    <n v="119.5"/>
    <n v="118.5"/>
    <n v="115"/>
    <n v="115"/>
    <n v="115.5"/>
    <n v="73"/>
    <n v="33"/>
    <n v="-218"/>
    <n v="29"/>
    <n v="0"/>
    <n v="0"/>
    <n v="0"/>
    <n v="0"/>
    <n v="0"/>
    <n v="0"/>
    <n v="8.7234999999999993E-2"/>
    <n v="3.9105000000000001E-2"/>
    <n v="-0.25069999999999998"/>
    <n v="3.3349999999999998E-2"/>
    <n v="0"/>
  </r>
  <r>
    <s v="4175"/>
    <s v="杏一"/>
    <x v="14"/>
    <n v="72.400000000000006"/>
    <n v="72.3"/>
    <n v="72.2"/>
    <n v="71.8"/>
    <n v="72"/>
    <n v="2"/>
    <n v="5"/>
    <n v="-3"/>
    <n v="-1"/>
    <n v="2"/>
    <n v="0"/>
    <n v="0"/>
    <n v="0"/>
    <n v="0"/>
    <n v="0"/>
    <n v="1.4480000000000001E-3"/>
    <n v="3.6150000000000002E-3"/>
    <n v="-2.1660000000000004E-3"/>
    <n v="-7.18E-4"/>
    <n v="1.4400000000000001E-3"/>
  </r>
  <r>
    <s v="4183"/>
    <s v="福永生技"/>
    <x v="14"/>
    <n v="20.350000000000001"/>
    <n v="20.2"/>
    <n v="20"/>
    <n v="19.850000000000001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95"/>
    <n v="17.8"/>
    <n v="17.55"/>
    <n v="17.5"/>
    <n v="17.3"/>
    <n v="-1"/>
    <n v="0"/>
    <n v="0"/>
    <n v="0"/>
    <n v="0"/>
    <n v="0"/>
    <n v="0"/>
    <n v="0"/>
    <n v="0"/>
    <n v="0"/>
    <n v="-1.795E-4"/>
    <n v="0"/>
    <n v="0"/>
    <n v="0"/>
    <n v="0"/>
  </r>
  <r>
    <s v="4190"/>
    <s v="佐登-KY"/>
    <x v="14"/>
    <n v="75.5"/>
    <n v="75.400000000000006"/>
    <n v="73.900000000000006"/>
    <n v="74.900000000000006"/>
    <n v="76.3"/>
    <n v="-13"/>
    <n v="-22"/>
    <n v="-85"/>
    <n v="17"/>
    <n v="-7"/>
    <n v="0"/>
    <n v="0"/>
    <n v="0"/>
    <n v="0"/>
    <n v="0"/>
    <n v="-9.8150000000000008E-3"/>
    <n v="-1.6588000000000002E-2"/>
    <n v="-6.281500000000001E-2"/>
    <n v="1.2733000000000001E-2"/>
    <n v="-5.3410000000000003E-3"/>
  </r>
  <r>
    <s v="4192"/>
    <s v="杏國"/>
    <x v="14"/>
    <n v="49.05"/>
    <n v="49.25"/>
    <n v="48.55"/>
    <n v="48.5"/>
    <n v="48.6"/>
    <n v="-9"/>
    <n v="5"/>
    <n v="-9"/>
    <n v="0"/>
    <n v="-2"/>
    <n v="0"/>
    <n v="0"/>
    <n v="0"/>
    <n v="0"/>
    <n v="0"/>
    <n v="-4.4145E-3"/>
    <n v="2.4624999999999998E-3"/>
    <n v="-4.3695000000000001E-3"/>
    <n v="0"/>
    <n v="-9.7199999999999999E-4"/>
  </r>
  <r>
    <s v="4198"/>
    <s v="欣大健康"/>
    <x v="14"/>
    <n v="6"/>
    <n v="6.05"/>
    <n v="6.4"/>
    <n v="6.2"/>
    <n v="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8"/>
    <n v="120"/>
    <n v="118.5"/>
    <n v="119.5"/>
    <n v="119.5"/>
    <n v="-1"/>
    <n v="0"/>
    <n v="0"/>
    <n v="0"/>
    <n v="0"/>
    <n v="0"/>
    <n v="0"/>
    <n v="0"/>
    <n v="0"/>
    <n v="0"/>
    <n v="-1.1800000000000001E-3"/>
    <n v="0"/>
    <n v="0"/>
    <n v="0"/>
    <n v="0"/>
  </r>
  <r>
    <s v="4207"/>
    <s v="環泰"/>
    <x v="1"/>
    <n v="13.4"/>
    <n v="13.25"/>
    <n v="13.15"/>
    <n v="13.2"/>
    <n v="13.2"/>
    <n v="15"/>
    <n v="20"/>
    <n v="-41"/>
    <n v="38"/>
    <n v="-1"/>
    <n v="0"/>
    <n v="0"/>
    <n v="0"/>
    <n v="0"/>
    <n v="0"/>
    <n v="2.0100000000000001E-3"/>
    <n v="2.65E-3"/>
    <n v="-5.3914999999999996E-3"/>
    <n v="5.0159999999999996E-3"/>
    <n v="-1.3199999999999998E-4"/>
  </r>
  <r>
    <s v="4303"/>
    <s v="信立"/>
    <x v="4"/>
    <n v="18.600000000000001"/>
    <n v="18.649999999999999"/>
    <n v="18.45"/>
    <n v="18.7"/>
    <n v="18.600000000000001"/>
    <n v="0"/>
    <n v="-1"/>
    <n v="2"/>
    <n v="3"/>
    <n v="2"/>
    <n v="0"/>
    <n v="0"/>
    <n v="0"/>
    <n v="0"/>
    <n v="0"/>
    <n v="0"/>
    <n v="-1.8649999999999998E-4"/>
    <n v="3.6899999999999997E-4"/>
    <n v="5.6099999999999998E-4"/>
    <n v="3.7200000000000004E-4"/>
  </r>
  <r>
    <s v="4304"/>
    <s v="勝昱"/>
    <x v="4"/>
    <n v="6"/>
    <n v="6.08"/>
    <n v="5.72"/>
    <n v="5.72"/>
    <n v="5.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"/>
    <n v="33"/>
    <n v="33.6"/>
    <n v="34"/>
    <n v="34.75"/>
    <n v="0"/>
    <n v="0"/>
    <n v="0"/>
    <n v="0"/>
    <n v="-1"/>
    <n v="0"/>
    <n v="0"/>
    <n v="0"/>
    <n v="0"/>
    <n v="0"/>
    <n v="0"/>
    <n v="0"/>
    <n v="0"/>
    <n v="0"/>
    <n v="-3.4749999999999999E-4"/>
  </r>
  <r>
    <s v="4306"/>
    <s v="炎洲"/>
    <x v="4"/>
    <n v="18.850000000000001"/>
    <n v="18.7"/>
    <n v="18.55"/>
    <n v="18.850000000000001"/>
    <n v="18.75"/>
    <n v="676"/>
    <n v="-850"/>
    <n v="-261"/>
    <n v="1823"/>
    <n v="-350"/>
    <n v="0"/>
    <n v="0"/>
    <n v="0"/>
    <n v="0"/>
    <n v="0"/>
    <n v="0.12742600000000001"/>
    <n v="-0.15895000000000001"/>
    <n v="-4.84155E-2"/>
    <n v="0.34363550000000004"/>
    <n v="-6.5625000000000003E-2"/>
  </r>
  <r>
    <s v="4401"/>
    <s v="東隆興"/>
    <x v="8"/>
    <n v="41.8"/>
    <n v="41.95"/>
    <n v="40.299999999999997"/>
    <n v="41.6"/>
    <n v="40.950000000000003"/>
    <n v="-50"/>
    <n v="-73"/>
    <n v="-57"/>
    <n v="104"/>
    <n v="-103"/>
    <n v="0"/>
    <n v="0"/>
    <n v="0"/>
    <n v="0"/>
    <n v="0"/>
    <n v="-2.0899999999999998E-2"/>
    <n v="-3.0623500000000005E-2"/>
    <n v="-2.2970999999999998E-2"/>
    <n v="4.3264000000000004E-2"/>
    <n v="-4.2178500000000001E-2"/>
  </r>
  <r>
    <s v="4402"/>
    <s v="福大"/>
    <x v="8"/>
    <n v="7.78"/>
    <n v="7.85"/>
    <n v="7.65"/>
    <n v="7.81"/>
    <n v="7.58"/>
    <n v="-46"/>
    <n v="-4"/>
    <n v="2"/>
    <n v="9"/>
    <n v="-6"/>
    <n v="0"/>
    <n v="0"/>
    <n v="0"/>
    <n v="0"/>
    <n v="0"/>
    <n v="-3.5788E-3"/>
    <n v="-3.1399999999999999E-4"/>
    <n v="1.5300000000000001E-4"/>
    <n v="7.028999999999999E-4"/>
    <n v="-4.5480000000000005E-4"/>
  </r>
  <r>
    <s v="4406"/>
    <s v="新昕纖"/>
    <x v="8"/>
    <n v="10.15"/>
    <n v="9.98"/>
    <n v="9.5500000000000007"/>
    <n v="9.7899999999999991"/>
    <n v="9.7799999999999994"/>
    <n v="38"/>
    <n v="-12"/>
    <n v="-1"/>
    <n v="36"/>
    <n v="-42"/>
    <n v="0"/>
    <n v="0"/>
    <n v="0"/>
    <n v="0"/>
    <n v="0"/>
    <n v="3.8569999999999998E-3"/>
    <n v="-1.1976000000000001E-3"/>
    <n v="-9.5500000000000004E-5"/>
    <n v="3.5243999999999996E-3"/>
    <n v="-4.1076000000000003E-3"/>
  </r>
  <r>
    <s v="4413"/>
    <s v="飛寶企業"/>
    <x v="8"/>
    <n v="13.2"/>
    <n v="13.25"/>
    <n v="13.2"/>
    <n v="13.25"/>
    <n v="13.25"/>
    <n v="0"/>
    <n v="0"/>
    <n v="-1"/>
    <n v="0"/>
    <n v="-1"/>
    <n v="0"/>
    <n v="0"/>
    <n v="0"/>
    <n v="0"/>
    <n v="0"/>
    <n v="0"/>
    <n v="0"/>
    <n v="-1.3199999999999998E-4"/>
    <n v="0"/>
    <n v="-1.325E-4"/>
  </r>
  <r>
    <s v="4414"/>
    <s v="如興"/>
    <x v="8"/>
    <n v="9.36"/>
    <n v="9.1999999999999993"/>
    <n v="9.07"/>
    <n v="9.15"/>
    <n v="9.17"/>
    <n v="-84"/>
    <n v="-326"/>
    <n v="-512"/>
    <n v="425"/>
    <n v="337"/>
    <n v="0"/>
    <n v="0"/>
    <n v="0"/>
    <n v="0"/>
    <n v="0"/>
    <n v="-7.8624000000000003E-3"/>
    <n v="-2.9991999999999998E-2"/>
    <n v="-4.6438400000000005E-2"/>
    <n v="3.8887499999999998E-2"/>
    <n v="3.0902900000000001E-2"/>
  </r>
  <r>
    <s v="4416"/>
    <s v="三圓"/>
    <x v="5"/>
    <n v="100"/>
    <n v="100"/>
    <n v="98.5"/>
    <n v="98.9"/>
    <n v="98.9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700000000000003"/>
    <n v="38.1"/>
    <n v="37.85"/>
    <n v="37.799999999999997"/>
    <n v="38"/>
    <n v="-1"/>
    <n v="-13"/>
    <n v="8"/>
    <n v="12"/>
    <n v="-11"/>
    <n v="0"/>
    <n v="0"/>
    <n v="0"/>
    <n v="0"/>
    <n v="0"/>
    <n v="-3.77E-4"/>
    <n v="-4.9529999999999999E-3"/>
    <n v="3.0280000000000003E-3"/>
    <n v="4.5359999999999992E-3"/>
    <n v="-4.1799999999999997E-3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"/>
    <n v="28.1"/>
    <n v="28.6"/>
    <n v="28.05"/>
    <n v="28"/>
    <n v="5"/>
    <n v="1"/>
    <n v="11"/>
    <n v="4"/>
    <n v="-2"/>
    <n v="0"/>
    <n v="0"/>
    <n v="0"/>
    <n v="0"/>
    <n v="0"/>
    <n v="1.405E-3"/>
    <n v="2.81E-4"/>
    <n v="3.1460000000000004E-3"/>
    <n v="1.122E-3"/>
    <n v="-5.5999999999999995E-4"/>
  </r>
  <r>
    <s v="4426"/>
    <s v="利勤"/>
    <x v="8"/>
    <n v="24"/>
    <n v="24"/>
    <n v="23.7"/>
    <n v="23.75"/>
    <n v="24.05"/>
    <n v="21"/>
    <n v="3"/>
    <n v="-62"/>
    <n v="19"/>
    <n v="42"/>
    <n v="0"/>
    <n v="0"/>
    <n v="0"/>
    <n v="0"/>
    <n v="0"/>
    <n v="5.0400000000000002E-3"/>
    <n v="7.2000000000000005E-4"/>
    <n v="-1.4693999999999999E-2"/>
    <n v="4.5125E-3"/>
    <n v="1.0101000000000001E-2"/>
  </r>
  <r>
    <s v="4429"/>
    <s v="聚紡"/>
    <x v="8"/>
    <n v="35"/>
    <n v="34.9"/>
    <n v="34.9"/>
    <n v="35.549999999999997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8"/>
    <n v="25.45"/>
    <n v="25.25"/>
    <n v="25.85"/>
    <n v="-21"/>
    <n v="-2"/>
    <n v="0"/>
    <n v="-2"/>
    <n v="5"/>
    <n v="0"/>
    <n v="0"/>
    <n v="0"/>
    <n v="0"/>
    <n v="0"/>
    <n v="-5.4389999999999994E-3"/>
    <n v="-5.1599999999999997E-4"/>
    <n v="0"/>
    <n v="-5.0500000000000002E-4"/>
    <n v="1.2925E-3"/>
  </r>
  <r>
    <s v="4432"/>
    <s v="銘旺實"/>
    <x v="8"/>
    <n v="15.5"/>
    <n v="15.35"/>
    <n v="15.25"/>
    <n v="15.4"/>
    <n v="15.5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7.65"/>
    <n v="38"/>
    <n v="37.75"/>
    <n v="38.299999999999997"/>
    <n v="38.049999999999997"/>
    <n v="3"/>
    <n v="9"/>
    <n v="9"/>
    <n v="14"/>
    <n v="6"/>
    <n v="0"/>
    <n v="0"/>
    <n v="0"/>
    <n v="0"/>
    <n v="0"/>
    <n v="1.1294999999999999E-3"/>
    <n v="3.4199999999999999E-3"/>
    <n v="3.3974999999999999E-3"/>
    <n v="5.3619999999999996E-3"/>
    <n v="2.2829999999999999E-3"/>
  </r>
  <r>
    <s v="4438"/>
    <s v="廣越"/>
    <x v="8"/>
    <n v="128.5"/>
    <n v="128"/>
    <n v="129.5"/>
    <n v="131.5"/>
    <n v="132"/>
    <n v="8"/>
    <n v="-15"/>
    <n v="2"/>
    <n v="33"/>
    <n v="1"/>
    <n v="0"/>
    <n v="0"/>
    <n v="0"/>
    <n v="0"/>
    <n v="0"/>
    <n v="1.0279999999999999E-2"/>
    <n v="-1.9199999999999998E-2"/>
    <n v="2.5899999999999999E-3"/>
    <n v="4.3395000000000003E-2"/>
    <n v="1.32E-3"/>
  </r>
  <r>
    <s v="4439"/>
    <s v="冠星-KY"/>
    <x v="8"/>
    <n v="152"/>
    <n v="154"/>
    <n v="152.5"/>
    <n v="153"/>
    <n v="153"/>
    <n v="0"/>
    <n v="1"/>
    <n v="0"/>
    <n v="1"/>
    <n v="-2"/>
    <n v="0"/>
    <n v="0"/>
    <n v="0"/>
    <n v="0"/>
    <n v="0"/>
    <n v="0"/>
    <n v="1.5399999999999999E-3"/>
    <n v="0"/>
    <n v="1.5299999999999999E-3"/>
    <n v="-3.0599999999999998E-3"/>
  </r>
  <r>
    <s v="4502"/>
    <s v="健信"/>
    <x v="6"/>
    <n v="41.1"/>
    <n v="40.35"/>
    <n v="40.4"/>
    <n v="40.15"/>
    <n v="40.299999999999997"/>
    <n v="0"/>
    <n v="-3"/>
    <n v="-1"/>
    <n v="-1"/>
    <n v="0"/>
    <n v="0"/>
    <n v="0"/>
    <n v="0"/>
    <n v="0"/>
    <n v="0"/>
    <n v="0"/>
    <n v="-1.2105000000000002E-3"/>
    <n v="-4.0400000000000001E-4"/>
    <n v="-4.015E-4"/>
    <n v="0"/>
  </r>
  <r>
    <s v="4503"/>
    <s v="金雨"/>
    <x v="43"/>
    <n v="17"/>
    <n v="16.850000000000001"/>
    <n v="17"/>
    <n v="16.8"/>
    <n v="16.8"/>
    <n v="-7"/>
    <n v="-2"/>
    <n v="-1"/>
    <n v="0"/>
    <n v="0"/>
    <n v="0"/>
    <n v="0"/>
    <n v="0"/>
    <n v="0"/>
    <n v="0"/>
    <n v="-1.1900000000000001E-3"/>
    <n v="-3.3700000000000001E-4"/>
    <n v="-1.7000000000000001E-4"/>
    <n v="0"/>
    <n v="0"/>
  </r>
  <r>
    <s v="4506"/>
    <s v="崇友"/>
    <x v="12"/>
    <n v="59"/>
    <n v="59"/>
    <n v="58.9"/>
    <n v="58.6"/>
    <n v="58.6"/>
    <n v="-18"/>
    <n v="-17"/>
    <n v="-20"/>
    <n v="-13"/>
    <n v="-11"/>
    <n v="0"/>
    <n v="0"/>
    <n v="0"/>
    <n v="0"/>
    <n v="0"/>
    <n v="-1.0619999999999999E-2"/>
    <n v="-1.0030000000000001E-2"/>
    <n v="-1.1780000000000001E-2"/>
    <n v="-7.6180000000000006E-3"/>
    <n v="-6.4460000000000003E-3"/>
  </r>
  <r>
    <s v="4510"/>
    <s v="高鋒"/>
    <x v="12"/>
    <n v="11.3"/>
    <n v="11.4"/>
    <n v="11.45"/>
    <n v="11.15"/>
    <n v="11.3"/>
    <n v="0"/>
    <n v="-1"/>
    <n v="-4"/>
    <n v="-16"/>
    <n v="-9"/>
    <n v="0"/>
    <n v="0"/>
    <n v="0"/>
    <n v="0"/>
    <n v="0"/>
    <n v="0"/>
    <n v="-1.1400000000000001E-4"/>
    <n v="-4.5799999999999997E-4"/>
    <n v="-1.784E-3"/>
    <n v="-1.0170000000000001E-3"/>
  </r>
  <r>
    <s v="4513"/>
    <s v="福裕"/>
    <x v="12"/>
    <n v="10"/>
    <n v="10"/>
    <n v="9.9"/>
    <n v="9.9700000000000006"/>
    <n v="9.9600000000000009"/>
    <n v="23"/>
    <n v="1"/>
    <n v="0"/>
    <n v="2"/>
    <n v="-8"/>
    <n v="0"/>
    <n v="0"/>
    <n v="0"/>
    <n v="0"/>
    <n v="0"/>
    <n v="2.3E-3"/>
    <n v="1E-4"/>
    <n v="0"/>
    <n v="1.9940000000000002E-4"/>
    <n v="-7.9680000000000007E-4"/>
  </r>
  <r>
    <s v="4523"/>
    <s v="永彰"/>
    <x v="6"/>
    <n v="29.1"/>
    <n v="28.9"/>
    <n v="29"/>
    <n v="28.35"/>
    <n v="28.3"/>
    <n v="0"/>
    <n v="-2"/>
    <n v="-1"/>
    <n v="-3"/>
    <n v="-7"/>
    <n v="0"/>
    <n v="0"/>
    <n v="0"/>
    <n v="0"/>
    <n v="0"/>
    <n v="0"/>
    <n v="-5.7799999999999995E-4"/>
    <n v="-2.9E-4"/>
    <n v="-8.5050000000000013E-4"/>
    <n v="-1.9810000000000001E-3"/>
  </r>
  <r>
    <s v="4526"/>
    <s v="東台"/>
    <x v="12"/>
    <n v="17.350000000000001"/>
    <n v="17.399999999999999"/>
    <n v="16.75"/>
    <n v="17.399999999999999"/>
    <n v="17.95"/>
    <n v="28"/>
    <n v="-909"/>
    <n v="-256"/>
    <n v="217"/>
    <n v="-561"/>
    <n v="0"/>
    <n v="150"/>
    <n v="0"/>
    <n v="300"/>
    <n v="0"/>
    <n v="4.8580000000000003E-3"/>
    <n v="-0.15816599999999997"/>
    <n v="-4.2880000000000001E-2"/>
    <n v="3.7758E-2"/>
    <n v="-0.10069949999999998"/>
  </r>
  <r>
    <s v="4527"/>
    <s v="方土霖"/>
    <x v="12"/>
    <n v="29.55"/>
    <n v="29.55"/>
    <n v="29.3"/>
    <n v="29.45"/>
    <n v="29.45"/>
    <n v="-1"/>
    <n v="-1"/>
    <n v="-1"/>
    <n v="0"/>
    <n v="2"/>
    <n v="0"/>
    <n v="0"/>
    <n v="0"/>
    <n v="0"/>
    <n v="0"/>
    <n v="-2.9550000000000003E-4"/>
    <n v="-2.9550000000000003E-4"/>
    <n v="-2.9300000000000002E-4"/>
    <n v="0"/>
    <n v="5.8900000000000001E-4"/>
  </r>
  <r>
    <s v="4528"/>
    <s v="江興鍛"/>
    <x v="6"/>
    <n v="45.8"/>
    <n v="45.7"/>
    <n v="45.4"/>
    <n v="45.5"/>
    <n v="46.85"/>
    <n v="5"/>
    <n v="-2"/>
    <n v="-1"/>
    <n v="-1"/>
    <n v="20"/>
    <n v="0"/>
    <n v="0"/>
    <n v="0"/>
    <n v="0"/>
    <n v="0"/>
    <n v="2.2899999999999999E-3"/>
    <n v="-9.140000000000001E-4"/>
    <n v="-4.5399999999999998E-4"/>
    <n v="-4.55E-4"/>
    <n v="9.3699999999999999E-3"/>
  </r>
  <r>
    <s v="4529"/>
    <s v="淳紳"/>
    <x v="2"/>
    <n v="7.3"/>
    <n v="7.31"/>
    <n v="7.31"/>
    <n v="7.2"/>
    <n v="7.42"/>
    <n v="1"/>
    <n v="0"/>
    <n v="0"/>
    <n v="-10"/>
    <n v="-3"/>
    <n v="0"/>
    <n v="0"/>
    <n v="0"/>
    <n v="0"/>
    <n v="0"/>
    <n v="7.2999999999999999E-5"/>
    <n v="0"/>
    <n v="0"/>
    <n v="-7.2000000000000005E-4"/>
    <n v="-2.2259999999999999E-4"/>
  </r>
  <r>
    <s v="4530"/>
    <s v="宏易"/>
    <x v="12"/>
    <n v="11.2"/>
    <n v="10.5"/>
    <n v="9.52"/>
    <n v="9.8000000000000007"/>
    <n v="9.5"/>
    <n v="10"/>
    <n v="-59"/>
    <n v="-17"/>
    <n v="-5"/>
    <n v="-8"/>
    <n v="0"/>
    <n v="0"/>
    <n v="0"/>
    <n v="0"/>
    <n v="0"/>
    <n v="1.1199999999999999E-3"/>
    <n v="-6.195E-3"/>
    <n v="-1.6184000000000001E-3"/>
    <n v="-4.8999999999999998E-4"/>
    <n v="-7.6000000000000004E-4"/>
  </r>
  <r>
    <s v="4532"/>
    <s v="瑞智"/>
    <x v="12"/>
    <n v="20.350000000000001"/>
    <n v="20.149999999999999"/>
    <n v="19.95"/>
    <n v="20.100000000000001"/>
    <n v="20.2"/>
    <n v="7"/>
    <n v="-179"/>
    <n v="-161"/>
    <n v="-52"/>
    <n v="106"/>
    <n v="0"/>
    <n v="0"/>
    <n v="0"/>
    <n v="0"/>
    <n v="0"/>
    <n v="1.4245000000000002E-3"/>
    <n v="-3.6068499999999996E-2"/>
    <n v="-3.2119499999999995E-2"/>
    <n v="-1.0452000000000001E-2"/>
    <n v="2.1411999999999997E-2"/>
  </r>
  <r>
    <s v="4533"/>
    <s v="協易機"/>
    <x v="12"/>
    <n v="11.35"/>
    <n v="11.35"/>
    <n v="11.2"/>
    <n v="11.2"/>
    <n v="11.3"/>
    <n v="3"/>
    <n v="-23"/>
    <n v="-11"/>
    <n v="-1"/>
    <n v="4"/>
    <n v="0"/>
    <n v="0"/>
    <n v="0"/>
    <n v="0"/>
    <n v="0"/>
    <n v="3.4049999999999998E-4"/>
    <n v="-2.6105E-3"/>
    <n v="-1.2319999999999998E-3"/>
    <n v="-1.12E-4"/>
    <n v="4.5200000000000004E-4"/>
  </r>
  <r>
    <s v="4534"/>
    <s v="慶騰"/>
    <x v="12"/>
    <n v="14.8"/>
    <n v="15"/>
    <n v="14.5"/>
    <n v="14.65"/>
    <n v="16.100000000000001"/>
    <n v="-233"/>
    <n v="-68"/>
    <n v="-32"/>
    <n v="52"/>
    <n v="437"/>
    <n v="0"/>
    <n v="0"/>
    <n v="0"/>
    <n v="0"/>
    <n v="0"/>
    <n v="-3.4484000000000001E-2"/>
    <n v="-1.0200000000000001E-2"/>
    <n v="-4.64E-3"/>
    <n v="7.6180000000000006E-3"/>
    <n v="7.0357000000000003E-2"/>
  </r>
  <r>
    <s v="4535"/>
    <s v="至興"/>
    <x v="6"/>
    <n v="35.4"/>
    <n v="35.450000000000003"/>
    <n v="34.950000000000003"/>
    <n v="34.85"/>
    <n v="35.299999999999997"/>
    <n v="0"/>
    <n v="0"/>
    <n v="2"/>
    <n v="2"/>
    <n v="0"/>
    <n v="0"/>
    <n v="0"/>
    <n v="0"/>
    <n v="0"/>
    <n v="0"/>
    <n v="0"/>
    <n v="0"/>
    <n v="6.9900000000000008E-4"/>
    <n v="6.9700000000000003E-4"/>
    <n v="0"/>
  </r>
  <r>
    <s v="4536"/>
    <s v="拓凱"/>
    <x v="2"/>
    <n v="156.5"/>
    <n v="161"/>
    <n v="157"/>
    <n v="156.5"/>
    <n v="157"/>
    <n v="-34"/>
    <n v="-21"/>
    <n v="-32"/>
    <n v="-34"/>
    <n v="-90"/>
    <n v="53"/>
    <n v="53"/>
    <n v="0"/>
    <n v="0"/>
    <n v="52"/>
    <n v="-5.321E-2"/>
    <n v="-3.381E-2"/>
    <n v="-5.024E-2"/>
    <n v="-5.321E-2"/>
    <n v="-0.14130000000000001"/>
  </r>
  <r>
    <s v="4538"/>
    <s v="大詠城"/>
    <x v="12"/>
    <n v="20"/>
    <n v="20"/>
    <n v="19.899999999999999"/>
    <n v="19.95"/>
    <n v="19.899999999999999"/>
    <n v="0"/>
    <n v="0"/>
    <n v="0"/>
    <n v="7"/>
    <n v="2"/>
    <n v="0"/>
    <n v="0"/>
    <n v="0"/>
    <n v="0"/>
    <n v="0"/>
    <n v="0"/>
    <n v="0"/>
    <n v="0"/>
    <n v="1.3965E-3"/>
    <n v="3.9799999999999997E-4"/>
  </r>
  <r>
    <s v="4540"/>
    <s v="全球傳動"/>
    <x v="12"/>
    <n v="52.1"/>
    <n v="53.1"/>
    <n v="53.5"/>
    <n v="52.7"/>
    <n v="54.1"/>
    <n v="-17"/>
    <n v="35"/>
    <n v="-29"/>
    <n v="-40"/>
    <n v="116"/>
    <n v="0"/>
    <n v="0"/>
    <n v="0"/>
    <n v="0"/>
    <n v="0"/>
    <n v="-8.8570000000000003E-3"/>
    <n v="1.8585000000000001E-2"/>
    <n v="-1.5514999999999999E-2"/>
    <n v="-2.1080000000000002E-2"/>
    <n v="6.2756000000000006E-2"/>
  </r>
  <r>
    <s v="4541"/>
    <s v="晟田"/>
    <x v="2"/>
    <n v="22.6"/>
    <n v="22.6"/>
    <n v="22.75"/>
    <n v="23.15"/>
    <n v="23.2"/>
    <n v="45"/>
    <n v="46"/>
    <n v="13"/>
    <n v="1"/>
    <n v="-14"/>
    <n v="0"/>
    <n v="0"/>
    <n v="0"/>
    <n v="0"/>
    <n v="0"/>
    <n v="1.0170000000000002E-2"/>
    <n v="1.0396000000000001E-2"/>
    <n v="2.9575000000000001E-3"/>
    <n v="2.3149999999999999E-4"/>
    <n v="-3.248E-3"/>
  </r>
  <r>
    <s v="4542"/>
    <s v="科嶠"/>
    <x v="45"/>
    <n v="24"/>
    <n v="24.1"/>
    <n v="24.7"/>
    <n v="24.7"/>
    <n v="24.9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2"/>
    <n v="16.3"/>
    <n v="16.05"/>
    <n v="16.100000000000001"/>
    <n v="16.100000000000001"/>
    <n v="1"/>
    <n v="-1"/>
    <n v="0"/>
    <n v="0"/>
    <n v="0"/>
    <n v="0"/>
    <n v="0"/>
    <n v="0"/>
    <n v="0"/>
    <n v="0"/>
    <n v="1.6199999999999998E-4"/>
    <n v="-1.63E-4"/>
    <n v="0"/>
    <n v="0"/>
    <n v="0"/>
  </r>
  <r>
    <s v="4545"/>
    <s v="銘鈺"/>
    <x v="16"/>
    <n v="27.6"/>
    <n v="27.65"/>
    <n v="26.7"/>
    <n v="26.5"/>
    <n v="26.5"/>
    <n v="6"/>
    <n v="0"/>
    <n v="6"/>
    <n v="0"/>
    <n v="-6"/>
    <n v="0"/>
    <n v="0"/>
    <n v="0"/>
    <n v="0"/>
    <n v="0"/>
    <n v="1.6560000000000001E-3"/>
    <n v="0"/>
    <n v="1.6019999999999999E-3"/>
    <n v="0"/>
    <n v="-1.5900000000000001E-3"/>
  </r>
  <r>
    <s v="4549"/>
    <s v="桓達"/>
    <x v="12"/>
    <n v="88.3"/>
    <n v="87.9"/>
    <n v="87.8"/>
    <n v="87"/>
    <n v="88"/>
    <n v="-1"/>
    <n v="22"/>
    <n v="5"/>
    <n v="-1"/>
    <n v="-2"/>
    <n v="0"/>
    <n v="0"/>
    <n v="0"/>
    <n v="0"/>
    <n v="0"/>
    <n v="-8.83E-4"/>
    <n v="1.9338000000000001E-2"/>
    <n v="4.3899999999999998E-3"/>
    <n v="-8.7000000000000001E-4"/>
    <n v="-1.7600000000000001E-3"/>
  </r>
  <r>
    <s v="4550"/>
    <s v="長佳"/>
    <x v="12"/>
    <n v="24"/>
    <n v="24.05"/>
    <n v="23.8"/>
    <n v="23.8"/>
    <n v="24"/>
    <n v="-1"/>
    <n v="-1"/>
    <n v="0"/>
    <n v="0"/>
    <n v="1"/>
    <n v="0"/>
    <n v="0"/>
    <n v="0"/>
    <n v="0"/>
    <n v="0"/>
    <n v="-2.4000000000000001E-4"/>
    <n v="-2.4050000000000002E-4"/>
    <n v="0"/>
    <n v="0"/>
    <n v="2.4000000000000001E-4"/>
  </r>
  <r>
    <s v="4551"/>
    <s v="智伸科"/>
    <x v="6"/>
    <n v="176"/>
    <n v="181.5"/>
    <n v="180.5"/>
    <n v="179"/>
    <n v="185.5"/>
    <n v="-14"/>
    <n v="67"/>
    <n v="-48"/>
    <n v="-72"/>
    <n v="122"/>
    <n v="48"/>
    <n v="134"/>
    <n v="186"/>
    <n v="0"/>
    <n v="0"/>
    <n v="-2.4639999999999999E-2"/>
    <n v="0.121605"/>
    <n v="-8.6639999999999995E-2"/>
    <n v="-0.12887999999999999"/>
    <n v="0.22631000000000001"/>
  </r>
  <r>
    <s v="4552"/>
    <s v="力達-KY"/>
    <x v="12"/>
    <n v="30.3"/>
    <n v="30.3"/>
    <n v="30.05"/>
    <n v="29.9"/>
    <n v="30.1"/>
    <n v="-21"/>
    <n v="-29"/>
    <n v="-30"/>
    <n v="-23"/>
    <n v="-5"/>
    <n v="0"/>
    <n v="0"/>
    <n v="0"/>
    <n v="0"/>
    <n v="0"/>
    <n v="-6.3630000000000006E-3"/>
    <n v="-8.7869999999999997E-3"/>
    <n v="-9.0150000000000004E-3"/>
    <n v="-6.8769999999999994E-3"/>
    <n v="-1.505E-3"/>
  </r>
  <r>
    <s v="4554"/>
    <s v="橙的"/>
    <x v="6"/>
    <n v="24.9"/>
    <n v="25.3"/>
    <n v="25.3"/>
    <n v="25.7"/>
    <n v="26.4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5"/>
    <n v="54.6"/>
    <n v="54.4"/>
    <n v="54.4"/>
    <n v="54.4"/>
    <n v="-5"/>
    <n v="-12"/>
    <n v="-14"/>
    <n v="-3"/>
    <n v="4"/>
    <n v="0"/>
    <n v="0"/>
    <n v="0"/>
    <n v="0"/>
    <n v="0"/>
    <n v="-2.725E-3"/>
    <n v="-6.5520000000000005E-3"/>
    <n v="-7.6160000000000004E-3"/>
    <n v="-1.632E-3"/>
    <n v="2.176E-3"/>
  </r>
  <r>
    <s v="4556"/>
    <s v="旭然"/>
    <x v="2"/>
    <n v="31.45"/>
    <n v="31.65"/>
    <n v="31.3"/>
    <n v="31.05"/>
    <n v="31.8"/>
    <n v="1"/>
    <n v="1"/>
    <n v="2"/>
    <n v="1"/>
    <n v="-1"/>
    <n v="0"/>
    <n v="0"/>
    <n v="0"/>
    <n v="0"/>
    <n v="0"/>
    <n v="3.145E-4"/>
    <n v="3.165E-4"/>
    <n v="6.2600000000000004E-4"/>
    <n v="3.1050000000000001E-4"/>
    <n v="-3.1800000000000003E-4"/>
  </r>
  <r>
    <s v="4557"/>
    <s v="永新-KY"/>
    <x v="6"/>
    <n v="64.400000000000006"/>
    <n v="64.3"/>
    <n v="64.3"/>
    <n v="64.2"/>
    <n v="64.7"/>
    <n v="0"/>
    <n v="-7"/>
    <n v="0"/>
    <n v="-1"/>
    <n v="1"/>
    <n v="0"/>
    <n v="0"/>
    <n v="0"/>
    <n v="0"/>
    <n v="0"/>
    <n v="0"/>
    <n v="-4.5009999999999998E-3"/>
    <n v="0"/>
    <n v="-6.4199999999999999E-4"/>
    <n v="6.4700000000000001E-4"/>
  </r>
  <r>
    <s v="4560"/>
    <s v="強信-KY"/>
    <x v="12"/>
    <n v="42.7"/>
    <n v="43"/>
    <n v="42.65"/>
    <n v="42.55"/>
    <n v="42.7"/>
    <n v="8"/>
    <n v="60"/>
    <n v="-13"/>
    <n v="5"/>
    <n v="-3"/>
    <n v="0"/>
    <n v="0"/>
    <n v="0"/>
    <n v="0"/>
    <n v="0"/>
    <n v="3.4160000000000002E-3"/>
    <n v="2.58E-2"/>
    <n v="-5.5444999999999991E-3"/>
    <n v="2.1275000000000001E-3"/>
    <n v="-1.2810000000000002E-3"/>
  </r>
  <r>
    <s v="4561"/>
    <s v="健椿"/>
    <x v="12"/>
    <n v="28.9"/>
    <n v="28.7"/>
    <n v="28.1"/>
    <n v="28"/>
    <n v="28.3"/>
    <n v="-3"/>
    <n v="-3"/>
    <n v="-5"/>
    <n v="-17"/>
    <n v="0"/>
    <n v="0"/>
    <n v="0"/>
    <n v="0"/>
    <n v="0"/>
    <n v="0"/>
    <n v="-8.6699999999999993E-4"/>
    <n v="-8.6099999999999989E-4"/>
    <n v="-1.405E-3"/>
    <n v="-4.7600000000000003E-3"/>
    <n v="0"/>
  </r>
  <r>
    <s v="4562"/>
    <s v="穎漢"/>
    <x v="6"/>
    <n v="19.95"/>
    <n v="19.95"/>
    <n v="19.75"/>
    <n v="19.350000000000001"/>
    <n v="19.75"/>
    <n v="0"/>
    <n v="-4"/>
    <n v="2"/>
    <n v="0"/>
    <n v="-3"/>
    <n v="0"/>
    <n v="0"/>
    <n v="0"/>
    <n v="0"/>
    <n v="0"/>
    <n v="0"/>
    <n v="-7.9799999999999999E-4"/>
    <n v="3.9500000000000001E-4"/>
    <n v="0"/>
    <n v="-5.9250000000000004E-4"/>
  </r>
  <r>
    <s v="4563"/>
    <s v="百德"/>
    <x v="12"/>
    <n v="31"/>
    <n v="31"/>
    <n v="31.5"/>
    <n v="30.3"/>
    <n v="30.55"/>
    <n v="-2"/>
    <n v="0"/>
    <n v="-5"/>
    <n v="1"/>
    <n v="2"/>
    <n v="0"/>
    <n v="0"/>
    <n v="0"/>
    <n v="0"/>
    <n v="0"/>
    <n v="-6.2E-4"/>
    <n v="0"/>
    <n v="-1.575E-3"/>
    <n v="3.0299999999999999E-4"/>
    <n v="6.11E-4"/>
  </r>
  <r>
    <s v="4564"/>
    <s v="元翎"/>
    <x v="2"/>
    <n v="45.7"/>
    <n v="45.1"/>
    <n v="45.4"/>
    <n v="44.6"/>
    <n v="45.65"/>
    <n v="937"/>
    <n v="-84"/>
    <n v="503"/>
    <n v="-344"/>
    <n v="1075"/>
    <n v="0"/>
    <n v="0"/>
    <n v="0"/>
    <n v="0"/>
    <n v="0"/>
    <n v="0.42820900000000001"/>
    <n v="-3.7884000000000001E-2"/>
    <n v="0.22836200000000001"/>
    <n v="-0.153424"/>
    <n v="0.49073749999999999"/>
  </r>
  <r>
    <s v="4566"/>
    <s v="時碩工業"/>
    <x v="6"/>
    <n v="45.7"/>
    <n v="45.4"/>
    <n v="44.35"/>
    <n v="44.5"/>
    <n v="45.5"/>
    <n v="-4"/>
    <n v="-23"/>
    <n v="-69"/>
    <n v="-91"/>
    <n v="-37"/>
    <n v="0"/>
    <n v="0"/>
    <n v="0"/>
    <n v="0"/>
    <n v="0"/>
    <n v="-1.8280000000000002E-3"/>
    <n v="-1.0442E-2"/>
    <n v="-3.06015E-2"/>
    <n v="-4.0495000000000003E-2"/>
    <n v="-1.6834999999999999E-2"/>
  </r>
  <r>
    <s v="4568"/>
    <s v="科際精密"/>
    <x v="12"/>
    <n v="69.5"/>
    <n v="69.8"/>
    <n v="69.8"/>
    <n v="69.7"/>
    <n v="69"/>
    <n v="0"/>
    <n v="0"/>
    <n v="0"/>
    <n v="0"/>
    <n v="1"/>
    <n v="0"/>
    <n v="0"/>
    <n v="0"/>
    <n v="0"/>
    <n v="0"/>
    <n v="0"/>
    <n v="0"/>
    <n v="0"/>
    <n v="0"/>
    <n v="6.8999999999999997E-4"/>
  </r>
  <r>
    <s v="4571"/>
    <s v="鈞興-KY"/>
    <x v="12"/>
    <n v="131.5"/>
    <n v="128.5"/>
    <n v="126.5"/>
    <n v="128.5"/>
    <n v="130"/>
    <n v="-13"/>
    <n v="-27"/>
    <n v="-9"/>
    <n v="31"/>
    <n v="-2"/>
    <n v="0"/>
    <n v="0"/>
    <n v="0"/>
    <n v="0"/>
    <n v="0"/>
    <n v="-1.7094999999999999E-2"/>
    <n v="-3.4694999999999997E-2"/>
    <n v="-1.1384999999999999E-2"/>
    <n v="3.9835000000000002E-2"/>
    <n v="-2.5999999999999999E-3"/>
  </r>
  <r>
    <s v="4572"/>
    <s v="駐龍"/>
    <x v="12"/>
    <n v="109"/>
    <n v="106.5"/>
    <n v="108.5"/>
    <n v="110.5"/>
    <n v="109"/>
    <n v="9"/>
    <n v="13"/>
    <n v="9"/>
    <n v="-56"/>
    <n v="-21"/>
    <n v="0"/>
    <n v="0"/>
    <n v="0"/>
    <n v="0"/>
    <n v="0"/>
    <n v="9.8099999999999993E-3"/>
    <n v="1.3845E-2"/>
    <n v="9.7649999999999994E-3"/>
    <n v="-6.1879999999999998E-2"/>
    <n v="-2.2890000000000001E-2"/>
  </r>
  <r>
    <s v="4576"/>
    <s v="大銀微系統"/>
    <x v="12"/>
    <n v="118.5"/>
    <n v="117.5"/>
    <n v="113"/>
    <n v="112.5"/>
    <n v="123.5"/>
    <n v="-19"/>
    <n v="-61"/>
    <n v="-115"/>
    <n v="-13"/>
    <n v="-9"/>
    <n v="0"/>
    <n v="0"/>
    <n v="0"/>
    <n v="0"/>
    <n v="0"/>
    <n v="-2.2515E-2"/>
    <n v="-7.1675000000000003E-2"/>
    <n v="-0.12995000000000001"/>
    <n v="-1.4625000000000001E-2"/>
    <n v="-1.1115E-2"/>
  </r>
  <r>
    <s v="4580"/>
    <s v="捷流閥業"/>
    <x v="12"/>
    <n v="91.5"/>
    <n v="90.9"/>
    <n v="90.1"/>
    <n v="90.4"/>
    <n v="90.5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799999999999997"/>
    <n v="36.700000000000003"/>
    <n v="36.450000000000003"/>
    <n v="36.049999999999997"/>
    <n v="36.25"/>
    <n v="-1"/>
    <n v="0"/>
    <n v="32"/>
    <n v="1"/>
    <n v="0"/>
    <n v="0"/>
    <n v="0"/>
    <n v="0"/>
    <n v="0"/>
    <n v="0"/>
    <n v="-3.6799999999999995E-4"/>
    <n v="0"/>
    <n v="1.1664000000000001E-2"/>
    <n v="3.6049999999999998E-4"/>
    <n v="0"/>
  </r>
  <r>
    <s v="4609"/>
    <s v="唐鋒"/>
    <x v="12"/>
    <n v="8.1999999999999993"/>
    <n v="8.3000000000000007"/>
    <n v="8.3000000000000007"/>
    <n v="8.58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4.25"/>
    <n v="13.8"/>
    <n v="13.85"/>
    <n v="13.7"/>
    <n v="157"/>
    <n v="32"/>
    <n v="-35"/>
    <n v="-12"/>
    <n v="-89"/>
    <n v="0"/>
    <n v="0"/>
    <n v="0"/>
    <n v="0"/>
    <n v="0"/>
    <n v="2.23725E-2"/>
    <n v="4.5599999999999998E-3"/>
    <n v="-4.8300000000000001E-3"/>
    <n v="-1.6619999999999998E-3"/>
    <n v="-1.2192999999999999E-2"/>
  </r>
  <r>
    <s v="4706"/>
    <s v="大恭"/>
    <x v="21"/>
    <n v="19.100000000000001"/>
    <n v="18.899999999999999"/>
    <n v="18.7"/>
    <n v="19"/>
    <n v="19"/>
    <n v="0"/>
    <n v="0"/>
    <n v="3"/>
    <n v="0"/>
    <n v="-1"/>
    <n v="0"/>
    <n v="0"/>
    <n v="0"/>
    <n v="0"/>
    <n v="0"/>
    <n v="0"/>
    <n v="0"/>
    <n v="5.6099999999999998E-4"/>
    <n v="0"/>
    <n v="-1.9000000000000001E-4"/>
  </r>
  <r>
    <s v="4707"/>
    <s v="磐亞"/>
    <x v="21"/>
    <n v="13.35"/>
    <n v="13.2"/>
    <n v="12.95"/>
    <n v="13.05"/>
    <n v="13.1"/>
    <n v="51"/>
    <n v="-198"/>
    <n v="-314"/>
    <n v="116"/>
    <n v="-122"/>
    <n v="0"/>
    <n v="0"/>
    <n v="0"/>
    <n v="0"/>
    <n v="0"/>
    <n v="6.8085000000000003E-3"/>
    <n v="-2.6136E-2"/>
    <n v="-4.0662999999999998E-2"/>
    <n v="1.5138000000000002E-2"/>
    <n v="-1.5982E-2"/>
  </r>
  <r>
    <s v="4711"/>
    <s v="永純"/>
    <x v="4"/>
    <n v="19.149999999999999"/>
    <n v="18.899999999999999"/>
    <n v="18.850000000000001"/>
    <n v="18.95"/>
    <n v="18.95"/>
    <n v="45"/>
    <n v="7"/>
    <n v="-3"/>
    <n v="12"/>
    <n v="1"/>
    <n v="0"/>
    <n v="0"/>
    <n v="0"/>
    <n v="0"/>
    <n v="0"/>
    <n v="8.6174999999999984E-3"/>
    <n v="1.3229999999999997E-3"/>
    <n v="-5.6550000000000003E-4"/>
    <n v="2.274E-3"/>
    <n v="1.895E-4"/>
  </r>
  <r>
    <s v="4712"/>
    <s v="南璋"/>
    <x v="1"/>
    <n v="6.45"/>
    <n v="6.65"/>
    <n v="6.45"/>
    <n v="6.31"/>
    <n v="6.1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5"/>
    <n v="14.05"/>
    <n v="13.8"/>
    <n v="13.5"/>
    <n v="-313"/>
    <n v="-116"/>
    <n v="-8"/>
    <n v="-191"/>
    <n v="100"/>
    <n v="0"/>
    <n v="0"/>
    <n v="0"/>
    <n v="0"/>
    <n v="0"/>
    <n v="-4.4445999999999992E-2"/>
    <n v="-1.6820000000000002E-2"/>
    <n v="-1.124E-3"/>
    <n v="-2.6358000000000003E-2"/>
    <n v="1.35E-2"/>
  </r>
  <r>
    <s v="4716"/>
    <s v="大立"/>
    <x v="4"/>
    <n v="15.55"/>
    <n v="15.8"/>
    <n v="15.3"/>
    <n v="15.25"/>
    <n v="15.35"/>
    <n v="-1"/>
    <n v="34"/>
    <n v="-162"/>
    <n v="-33"/>
    <n v="-10"/>
    <n v="0"/>
    <n v="0"/>
    <n v="0"/>
    <n v="0"/>
    <n v="0"/>
    <n v="-1.5550000000000001E-4"/>
    <n v="5.372E-3"/>
    <n v="-2.4785999999999999E-2"/>
    <n v="-5.0324999999999996E-3"/>
    <n v="-1.5349999999999999E-3"/>
  </r>
  <r>
    <s v="4720"/>
    <s v="德淵"/>
    <x v="21"/>
    <n v="15.1"/>
    <n v="15.5"/>
    <n v="14.9"/>
    <n v="14.9"/>
    <n v="14.95"/>
    <n v="47"/>
    <n v="55"/>
    <n v="-112"/>
    <n v="-19"/>
    <n v="20"/>
    <n v="0"/>
    <n v="0"/>
    <n v="0"/>
    <n v="0"/>
    <n v="0"/>
    <n v="7.0969999999999991E-3"/>
    <n v="8.5249999999999996E-3"/>
    <n v="-1.6687999999999998E-2"/>
    <n v="-2.8310000000000002E-3"/>
    <n v="2.99E-3"/>
  </r>
  <r>
    <s v="4721"/>
    <s v="美琪瑪"/>
    <x v="21"/>
    <n v="62.1"/>
    <n v="62.6"/>
    <n v="61"/>
    <n v="60.8"/>
    <n v="64"/>
    <n v="107"/>
    <n v="-2"/>
    <n v="-135"/>
    <n v="-8"/>
    <n v="197"/>
    <n v="0"/>
    <n v="0"/>
    <n v="0"/>
    <n v="0"/>
    <n v="0"/>
    <n v="6.6446999999999992E-2"/>
    <n v="-1.2520000000000001E-3"/>
    <n v="-8.2350000000000007E-2"/>
    <n v="-4.8639999999999994E-3"/>
    <n v="0.12608"/>
  </r>
  <r>
    <s v="4722"/>
    <s v="國精化"/>
    <x v="4"/>
    <n v="33.85"/>
    <n v="33.450000000000003"/>
    <n v="33.1"/>
    <n v="33.450000000000003"/>
    <n v="33.75"/>
    <n v="-62"/>
    <n v="-240"/>
    <n v="-145"/>
    <n v="21"/>
    <n v="133"/>
    <n v="0"/>
    <n v="0"/>
    <n v="0"/>
    <n v="0"/>
    <n v="0"/>
    <n v="-2.0987000000000002E-2"/>
    <n v="-8.0280000000000004E-2"/>
    <n v="-4.7995000000000003E-2"/>
    <n v="7.0245000000000004E-3"/>
    <n v="4.4887499999999997E-2"/>
  </r>
  <r>
    <s v="4726"/>
    <s v="永昕"/>
    <x v="14"/>
    <n v="41.75"/>
    <n v="42.75"/>
    <n v="42.8"/>
    <n v="42"/>
    <n v="42.1"/>
    <n v="-76"/>
    <n v="296"/>
    <n v="-223"/>
    <n v="-161"/>
    <n v="18"/>
    <n v="0"/>
    <n v="0"/>
    <n v="0"/>
    <n v="0"/>
    <n v="0"/>
    <n v="-3.1730000000000001E-2"/>
    <n v="0.12654000000000001"/>
    <n v="-9.5444000000000001E-2"/>
    <n v="-6.762E-2"/>
    <n v="7.5780000000000005E-3"/>
  </r>
  <r>
    <s v="4728"/>
    <s v="雙美"/>
    <x v="14"/>
    <n v="69.5"/>
    <n v="68.099999999999994"/>
    <n v="67.400000000000006"/>
    <n v="67.2"/>
    <n v="68"/>
    <n v="0"/>
    <n v="-19"/>
    <n v="-2"/>
    <n v="-13"/>
    <n v="-10"/>
    <n v="0"/>
    <n v="0"/>
    <n v="0"/>
    <n v="0"/>
    <n v="0"/>
    <n v="0"/>
    <n v="-1.2938999999999999E-2"/>
    <n v="-1.348E-3"/>
    <n v="-8.7360000000000007E-3"/>
    <n v="-6.7999999999999996E-3"/>
  </r>
  <r>
    <s v="4729"/>
    <s v="熒茂"/>
    <x v="65"/>
    <n v="13.9"/>
    <n v="13.4"/>
    <n v="13.05"/>
    <n v="13.1"/>
    <n v="13.15"/>
    <n v="4"/>
    <n v="-5"/>
    <n v="2"/>
    <n v="-4"/>
    <n v="-2"/>
    <n v="0"/>
    <n v="0"/>
    <n v="0"/>
    <n v="0"/>
    <n v="0"/>
    <n v="5.5599999999999996E-4"/>
    <n v="-6.7000000000000002E-4"/>
    <n v="2.61E-4"/>
    <n v="-5.2399999999999994E-4"/>
    <n v="-2.63E-4"/>
  </r>
  <r>
    <s v="4735"/>
    <s v="豪展"/>
    <x v="14"/>
    <n v="75"/>
    <n v="76.099999999999994"/>
    <n v="75.8"/>
    <n v="74"/>
    <n v="74.599999999999994"/>
    <n v="-29"/>
    <n v="90"/>
    <n v="-30"/>
    <n v="-36"/>
    <n v="-3"/>
    <n v="0"/>
    <n v="0"/>
    <n v="0"/>
    <n v="0"/>
    <n v="0"/>
    <n v="-2.1749999999999999E-2"/>
    <n v="6.8489999999999995E-2"/>
    <n v="-2.274E-2"/>
    <n v="-2.664E-2"/>
    <n v="-2.238E-3"/>
  </r>
  <r>
    <s v="4736"/>
    <s v="泰博"/>
    <x v="14"/>
    <n v="220"/>
    <n v="232.5"/>
    <n v="226.5"/>
    <n v="232.5"/>
    <n v="234"/>
    <n v="-224"/>
    <n v="91"/>
    <n v="-207"/>
    <n v="147"/>
    <n v="98"/>
    <n v="0"/>
    <n v="0"/>
    <n v="0"/>
    <n v="0"/>
    <n v="0"/>
    <n v="-0.49280000000000002"/>
    <n v="0.21157500000000001"/>
    <n v="-0.46885500000000002"/>
    <n v="0.341775"/>
    <n v="0.22932"/>
  </r>
  <r>
    <s v="4737"/>
    <s v="華廣"/>
    <x v="14"/>
    <n v="70.5"/>
    <n v="71"/>
    <n v="69.400000000000006"/>
    <n v="69.599999999999994"/>
    <n v="69.2"/>
    <n v="-7"/>
    <n v="-3"/>
    <n v="-8"/>
    <n v="2"/>
    <n v="6"/>
    <n v="0"/>
    <n v="0"/>
    <n v="0"/>
    <n v="0"/>
    <n v="0"/>
    <n v="-4.9350000000000002E-3"/>
    <n v="-2.1299999999999999E-3"/>
    <n v="-5.5520000000000005E-3"/>
    <n v="1.3919999999999998E-3"/>
    <n v="4.1520000000000003E-3"/>
  </r>
  <r>
    <s v="4739"/>
    <s v="康普"/>
    <x v="21"/>
    <n v="79.2"/>
    <n v="78"/>
    <n v="77"/>
    <n v="77"/>
    <n v="79.7"/>
    <n v="222"/>
    <n v="-109"/>
    <n v="124"/>
    <n v="4"/>
    <n v="348"/>
    <n v="0"/>
    <n v="0"/>
    <n v="0"/>
    <n v="0"/>
    <n v="0"/>
    <n v="0.17582400000000001"/>
    <n v="-8.5019999999999998E-2"/>
    <n v="9.5479999999999995E-2"/>
    <n v="3.0799999999999998E-3"/>
    <n v="0.27735600000000005"/>
  </r>
  <r>
    <s v="4741"/>
    <s v="泓瀚"/>
    <x v="21"/>
    <n v="25"/>
    <n v="25"/>
    <n v="24.85"/>
    <n v="24.7"/>
    <n v="24.7"/>
    <n v="0"/>
    <n v="-4"/>
    <n v="18"/>
    <n v="0"/>
    <n v="0"/>
    <n v="0"/>
    <n v="0"/>
    <n v="0"/>
    <n v="0"/>
    <n v="0"/>
    <n v="0"/>
    <n v="-1E-3"/>
    <n v="4.4730000000000004E-3"/>
    <n v="0"/>
    <n v="0"/>
  </r>
  <r>
    <s v="4743"/>
    <s v="合一"/>
    <x v="14"/>
    <n v="218"/>
    <n v="221"/>
    <n v="212"/>
    <n v="207"/>
    <n v="207.5"/>
    <n v="-274"/>
    <n v="-153"/>
    <n v="-197"/>
    <n v="-125"/>
    <n v="5"/>
    <n v="0"/>
    <n v="0"/>
    <n v="0"/>
    <n v="0"/>
    <n v="0"/>
    <n v="-0.59731999999999996"/>
    <n v="-0.33812999999999999"/>
    <n v="-0.41764000000000001"/>
    <n v="-0.25874999999999998"/>
    <n v="1.0375000000000001E-2"/>
  </r>
  <r>
    <s v="4744"/>
    <s v="皇將"/>
    <x v="14"/>
    <n v="26.15"/>
    <n v="25.5"/>
    <n v="25.2"/>
    <n v="24.85"/>
    <n v="25"/>
    <n v="2"/>
    <n v="0"/>
    <n v="-8"/>
    <n v="-12"/>
    <n v="1"/>
    <n v="0"/>
    <n v="0"/>
    <n v="0"/>
    <n v="0"/>
    <n v="0"/>
    <n v="5.2299999999999992E-4"/>
    <n v="0"/>
    <n v="-2.016E-3"/>
    <n v="-2.9820000000000003E-3"/>
    <n v="2.5000000000000001E-4"/>
  </r>
  <r>
    <s v="4745"/>
    <s v="合富-KY"/>
    <x v="14"/>
    <n v="27.1"/>
    <n v="27.1"/>
    <n v="27.05"/>
    <n v="27"/>
    <n v="27.2"/>
    <n v="0"/>
    <n v="0"/>
    <n v="-2"/>
    <n v="0"/>
    <n v="3"/>
    <n v="0"/>
    <n v="0"/>
    <n v="0"/>
    <n v="0"/>
    <n v="0"/>
    <n v="0"/>
    <n v="0"/>
    <n v="-5.4100000000000003E-4"/>
    <n v="0"/>
    <n v="8.1599999999999999E-4"/>
  </r>
  <r>
    <s v="4746"/>
    <s v="台耀"/>
    <x v="14"/>
    <n v="84.1"/>
    <n v="83.2"/>
    <n v="79.599999999999994"/>
    <n v="78.900000000000006"/>
    <n v="82"/>
    <n v="-1586"/>
    <n v="-217"/>
    <n v="1080"/>
    <n v="-215"/>
    <n v="14"/>
    <n v="0"/>
    <n v="0"/>
    <n v="0"/>
    <n v="0"/>
    <n v="0"/>
    <n v="-1.3338259999999997"/>
    <n v="-0.18054400000000001"/>
    <n v="0.85968"/>
    <n v="-0.16963500000000001"/>
    <n v="1.1480000000000001E-2"/>
  </r>
  <r>
    <s v="4747"/>
    <s v="強生"/>
    <x v="14"/>
    <n v="36.700000000000003"/>
    <n v="36.65"/>
    <n v="36.200000000000003"/>
    <n v="36.25"/>
    <n v="36.299999999999997"/>
    <n v="-9"/>
    <n v="0"/>
    <n v="0"/>
    <n v="0"/>
    <n v="0"/>
    <n v="0"/>
    <n v="0"/>
    <n v="0"/>
    <n v="0"/>
    <n v="0"/>
    <n v="-3.3029999999999999E-3"/>
    <n v="0"/>
    <n v="0"/>
    <n v="0"/>
    <n v="0"/>
  </r>
  <r>
    <s v="4754"/>
    <s v="國碳科"/>
    <x v="21"/>
    <n v="38.6"/>
    <n v="39"/>
    <n v="38.5"/>
    <n v="38.5"/>
    <n v="4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9"/>
    <n v="63.6"/>
    <n v="63"/>
    <n v="63.2"/>
    <n v="63.2"/>
    <n v="0"/>
    <n v="-3"/>
    <n v="-1"/>
    <n v="1"/>
    <n v="3"/>
    <n v="0"/>
    <n v="0"/>
    <n v="0"/>
    <n v="0"/>
    <n v="0"/>
    <n v="0"/>
    <n v="-1.9080000000000002E-3"/>
    <n v="-6.3000000000000003E-4"/>
    <n v="6.3200000000000007E-4"/>
    <n v="1.8960000000000003E-3"/>
  </r>
  <r>
    <s v="4760"/>
    <s v="勤凱"/>
    <x v="34"/>
    <n v="117.5"/>
    <n v="113.5"/>
    <n v="111"/>
    <n v="110.5"/>
    <n v="115.5"/>
    <n v="168"/>
    <n v="-161"/>
    <n v="-110"/>
    <n v="-38"/>
    <n v="202"/>
    <n v="0"/>
    <n v="0"/>
    <n v="0"/>
    <n v="0"/>
    <n v="0"/>
    <n v="0.19739999999999999"/>
    <n v="-0.18273500000000001"/>
    <n v="-0.1221"/>
    <n v="-4.199E-2"/>
    <n v="0.23330999999999999"/>
  </r>
  <r>
    <s v="4763"/>
    <s v="材料-KY"/>
    <x v="21"/>
    <n v="107.5"/>
    <n v="107"/>
    <n v="105.5"/>
    <n v="105.5"/>
    <n v="106.5"/>
    <n v="-11"/>
    <n v="-30"/>
    <n v="-23"/>
    <n v="2"/>
    <n v="9"/>
    <n v="0"/>
    <n v="0"/>
    <n v="0"/>
    <n v="0"/>
    <n v="0"/>
    <n v="-1.1825E-2"/>
    <n v="-3.2099999999999997E-2"/>
    <n v="-2.4264999999999998E-2"/>
    <n v="2.1099999999999999E-3"/>
    <n v="9.5849999999999998E-3"/>
  </r>
  <r>
    <s v="4764"/>
    <s v="雙鍵"/>
    <x v="21"/>
    <n v="63"/>
    <n v="61.5"/>
    <n v="60.5"/>
    <n v="61.8"/>
    <n v="61.3"/>
    <n v="7"/>
    <n v="4"/>
    <n v="0"/>
    <n v="-1"/>
    <n v="0"/>
    <n v="0"/>
    <n v="0"/>
    <n v="0"/>
    <n v="0"/>
    <n v="0"/>
    <n v="4.4099999999999999E-3"/>
    <n v="2.4599999999999999E-3"/>
    <n v="0"/>
    <n v="-6.1799999999999995E-4"/>
    <n v="0"/>
  </r>
  <r>
    <s v="4766"/>
    <s v="南寶"/>
    <x v="21"/>
    <n v="153"/>
    <n v="156"/>
    <n v="155.5"/>
    <n v="155"/>
    <n v="155"/>
    <n v="3"/>
    <n v="34"/>
    <n v="-6"/>
    <n v="-1"/>
    <n v="0"/>
    <n v="0"/>
    <n v="0"/>
    <n v="0"/>
    <n v="0"/>
    <n v="0"/>
    <n v="4.5900000000000003E-3"/>
    <n v="5.3039999999999997E-2"/>
    <n v="-9.3299999999999998E-3"/>
    <n v="-1.5499999999999999E-3"/>
    <n v="0"/>
  </r>
  <r>
    <s v="4767"/>
    <s v="誠泰科技"/>
    <x v="21"/>
    <n v="25.7"/>
    <n v="25.55"/>
    <n v="25.6"/>
    <n v="26.1"/>
    <n v="26.2"/>
    <n v="0"/>
    <n v="0"/>
    <n v="-2"/>
    <n v="-2"/>
    <n v="0"/>
    <n v="0"/>
    <n v="0"/>
    <n v="0"/>
    <n v="0"/>
    <n v="0"/>
    <n v="0"/>
    <n v="0"/>
    <n v="-5.1199999999999998E-4"/>
    <n v="-5.22E-4"/>
    <n v="0"/>
  </r>
  <r>
    <s v="4803"/>
    <s v="VHQ-KY"/>
    <x v="2"/>
    <n v="30.9"/>
    <n v="29.75"/>
    <n v="29.5"/>
    <n v="29.6"/>
    <n v="30"/>
    <n v="-4"/>
    <n v="-7"/>
    <n v="6"/>
    <n v="39"/>
    <n v="27"/>
    <n v="0"/>
    <n v="0"/>
    <n v="0"/>
    <n v="0"/>
    <n v="0"/>
    <n v="-1.2359999999999999E-3"/>
    <n v="-2.0825000000000001E-3"/>
    <n v="1.7700000000000001E-3"/>
    <n v="1.1544E-2"/>
    <n v="8.0999999999999996E-3"/>
  </r>
  <r>
    <s v="4804"/>
    <s v="大略-KY"/>
    <x v="3"/>
    <n v="10.1"/>
    <n v="10.1"/>
    <n v="11"/>
    <n v="11.1"/>
    <n v="10.95"/>
    <n v="0"/>
    <n v="3"/>
    <n v="3"/>
    <n v="-14"/>
    <n v="0"/>
    <n v="0"/>
    <n v="0"/>
    <n v="0"/>
    <n v="0"/>
    <n v="0"/>
    <n v="0"/>
    <n v="3.0299999999999999E-4"/>
    <n v="3.3E-4"/>
    <n v="-1.554E-3"/>
    <n v="0"/>
  </r>
  <r>
    <s v="4806"/>
    <s v="昇華"/>
    <x v="2"/>
    <n v="10"/>
    <n v="10.2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"/>
    <n v="26.4"/>
    <n v="27.3"/>
    <n v="26.05"/>
    <n v="25.9"/>
    <n v="0"/>
    <n v="4"/>
    <n v="-39"/>
    <n v="-5"/>
    <n v="4"/>
    <n v="0"/>
    <n v="0"/>
    <n v="0"/>
    <n v="0"/>
    <n v="0"/>
    <n v="0"/>
    <n v="1.0559999999999999E-3"/>
    <n v="-1.0647E-2"/>
    <n v="-1.3025000000000001E-3"/>
    <n v="1.036E-3"/>
  </r>
  <r>
    <s v="4903"/>
    <s v="聯光通"/>
    <x v="32"/>
    <n v="7.07"/>
    <n v="7.05"/>
    <n v="7.15"/>
    <n v="7.05"/>
    <n v="7.0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400000000000006"/>
    <n v="64.7"/>
    <n v="64.599999999999994"/>
    <n v="65"/>
    <n v="65.2"/>
    <n v="-424"/>
    <n v="-596"/>
    <n v="-349"/>
    <n v="826"/>
    <n v="580"/>
    <n v="-17"/>
    <n v="-296"/>
    <n v="10"/>
    <n v="197"/>
    <n v="9"/>
    <n v="-0.27729600000000004"/>
    <n v="-0.38561200000000007"/>
    <n v="-0.22545399999999999"/>
    <n v="0.53690000000000004"/>
    <n v="0.37816"/>
  </r>
  <r>
    <s v="4905"/>
    <s v="台聯電"/>
    <x v="32"/>
    <n v="53"/>
    <n v="53.2"/>
    <n v="53.6"/>
    <n v="53.1"/>
    <n v="53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8"/>
    <n v="30.65"/>
    <n v="30.15"/>
    <n v="30.25"/>
    <n v="30.9"/>
    <n v="148"/>
    <n v="-62"/>
    <n v="333"/>
    <n v="186"/>
    <n v="933"/>
    <n v="0"/>
    <n v="0"/>
    <n v="0"/>
    <n v="0"/>
    <n v="0"/>
    <n v="4.5584000000000006E-2"/>
    <n v="-1.9002999999999999E-2"/>
    <n v="0.10039949999999999"/>
    <n v="5.6265000000000003E-2"/>
    <n v="0.28829699999999997"/>
  </r>
  <r>
    <s v="4907"/>
    <s v="富宇"/>
    <x v="5"/>
    <n v="24"/>
    <n v="23.7"/>
    <n v="23.5"/>
    <n v="23.5"/>
    <n v="23.7"/>
    <n v="0"/>
    <n v="-1"/>
    <n v="0"/>
    <n v="1"/>
    <n v="0"/>
    <n v="0"/>
    <n v="0"/>
    <n v="0"/>
    <n v="0"/>
    <n v="0"/>
    <n v="0"/>
    <n v="-2.3699999999999999E-4"/>
    <n v="0"/>
    <n v="2.3499999999999999E-4"/>
    <n v="0"/>
  </r>
  <r>
    <s v="4908"/>
    <s v="前鼎"/>
    <x v="32"/>
    <n v="29.4"/>
    <n v="29.45"/>
    <n v="28.65"/>
    <n v="28.65"/>
    <n v="29"/>
    <n v="94"/>
    <n v="61"/>
    <n v="-37"/>
    <n v="7"/>
    <n v="115"/>
    <n v="0"/>
    <n v="0"/>
    <n v="0"/>
    <n v="0"/>
    <n v="0"/>
    <n v="2.7635999999999997E-2"/>
    <n v="1.7964500000000001E-2"/>
    <n v="-1.0600499999999999E-2"/>
    <n v="2.0054999999999999E-3"/>
    <n v="3.3349999999999998E-2"/>
  </r>
  <r>
    <s v="4909"/>
    <s v="新復興"/>
    <x v="31"/>
    <n v="26.6"/>
    <n v="27"/>
    <n v="26.4"/>
    <n v="26"/>
    <n v="26.3"/>
    <n v="224"/>
    <n v="190"/>
    <n v="-63"/>
    <n v="-108"/>
    <n v="67"/>
    <n v="0"/>
    <n v="0"/>
    <n v="0"/>
    <n v="0"/>
    <n v="0"/>
    <n v="5.9584000000000005E-2"/>
    <n v="5.1299999999999998E-2"/>
    <n v="-1.6631999999999997E-2"/>
    <n v="-2.8080000000000001E-2"/>
    <n v="1.7621000000000001E-2"/>
  </r>
  <r>
    <s v="4911"/>
    <s v="德英"/>
    <x v="14"/>
    <n v="28.5"/>
    <n v="28.5"/>
    <n v="29"/>
    <n v="28.4"/>
    <n v="28.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0.5"/>
    <n v="169.5"/>
    <n v="167.5"/>
    <n v="164.5"/>
    <n v="173"/>
    <n v="-2"/>
    <n v="-30"/>
    <n v="-72"/>
    <n v="-59"/>
    <n v="54"/>
    <n v="0"/>
    <n v="0"/>
    <n v="0"/>
    <n v="0"/>
    <n v="0"/>
    <n v="-3.4099999999999998E-3"/>
    <n v="-5.0849999999999999E-2"/>
    <n v="-0.1206"/>
    <n v="-9.7055000000000002E-2"/>
    <n v="9.3420000000000003E-2"/>
  </r>
  <r>
    <s v="4915"/>
    <s v="致伸"/>
    <x v="58"/>
    <n v="53.2"/>
    <n v="54.1"/>
    <n v="52.1"/>
    <n v="52.7"/>
    <n v="54.5"/>
    <n v="-427"/>
    <n v="34"/>
    <n v="-1239"/>
    <n v="-63"/>
    <n v="229"/>
    <n v="-217"/>
    <n v="-188"/>
    <n v="-182"/>
    <n v="0"/>
    <n v="0"/>
    <n v="-0.227164"/>
    <n v="1.8394000000000001E-2"/>
    <n v="-0.64551900000000006"/>
    <n v="-3.3201000000000001E-2"/>
    <n v="0.124805"/>
  </r>
  <r>
    <s v="4916"/>
    <s v="事欣科"/>
    <x v="49"/>
    <n v="23.1"/>
    <n v="23.4"/>
    <n v="23.35"/>
    <n v="23.15"/>
    <n v="23.35"/>
    <n v="31"/>
    <n v="20"/>
    <n v="20"/>
    <n v="36"/>
    <n v="11"/>
    <n v="0"/>
    <n v="0"/>
    <n v="0"/>
    <n v="0"/>
    <n v="0"/>
    <n v="7.1609999999999998E-3"/>
    <n v="4.6800000000000001E-3"/>
    <n v="4.6699999999999997E-3"/>
    <n v="8.3339999999999994E-3"/>
    <n v="2.5685E-3"/>
  </r>
  <r>
    <s v="4919"/>
    <s v="新唐"/>
    <x v="46"/>
    <n v="81.5"/>
    <n v="79.599999999999994"/>
    <n v="79.900000000000006"/>
    <n v="79.2"/>
    <n v="82.4"/>
    <n v="367"/>
    <n v="-2470"/>
    <n v="646"/>
    <n v="-1294"/>
    <n v="3026"/>
    <n v="0"/>
    <n v="-342"/>
    <n v="669"/>
    <n v="0"/>
    <n v="433"/>
    <n v="0.29910500000000001"/>
    <n v="-1.9661200000000001"/>
    <n v="0.516154"/>
    <n v="-1.024848"/>
    <n v="2.4934240000000001"/>
  </r>
  <r>
    <s v="4924"/>
    <s v="欣厚-KY"/>
    <x v="44"/>
    <n v="15"/>
    <n v="15"/>
    <n v="14.85"/>
    <n v="14.5"/>
    <n v="15.0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8.5"/>
    <n v="59.9"/>
    <n v="59.5"/>
    <n v="58"/>
    <n v="60.3"/>
    <n v="48"/>
    <n v="237"/>
    <n v="-21"/>
    <n v="-23"/>
    <n v="1203"/>
    <n v="0"/>
    <n v="0"/>
    <n v="0"/>
    <n v="0"/>
    <n v="0"/>
    <n v="2.8080000000000001E-2"/>
    <n v="0.14196300000000001"/>
    <n v="-1.2494999999999999E-2"/>
    <n v="-1.3339999999999999E-2"/>
    <n v="0.72540899999999997"/>
  </r>
  <r>
    <s v="4930"/>
    <s v="燦星網"/>
    <x v="12"/>
    <n v="25.75"/>
    <n v="25.75"/>
    <n v="25.05"/>
    <n v="24.65"/>
    <n v="24.6"/>
    <n v="2"/>
    <n v="-74"/>
    <n v="-109"/>
    <n v="-127"/>
    <n v="-89"/>
    <n v="0"/>
    <n v="0"/>
    <n v="0"/>
    <n v="0"/>
    <n v="-4"/>
    <n v="5.1500000000000005E-4"/>
    <n v="-1.9054999999999999E-2"/>
    <n v="-2.7304500000000002E-2"/>
    <n v="-3.13055E-2"/>
    <n v="-2.1894E-2"/>
  </r>
  <r>
    <s v="4931"/>
    <s v="新盛力"/>
    <x v="7"/>
    <n v="19"/>
    <n v="19.05"/>
    <n v="18.75"/>
    <n v="18.600000000000001"/>
    <n v="18.5"/>
    <n v="0"/>
    <n v="-4"/>
    <n v="-1"/>
    <n v="1"/>
    <n v="1"/>
    <n v="0"/>
    <n v="0"/>
    <n v="0"/>
    <n v="0"/>
    <n v="0"/>
    <n v="0"/>
    <n v="-7.6199999999999998E-4"/>
    <n v="-1.875E-4"/>
    <n v="1.8600000000000002E-4"/>
    <n v="1.85E-4"/>
  </r>
  <r>
    <s v="4933"/>
    <s v="友輝"/>
    <x v="65"/>
    <n v="40.4"/>
    <n v="40"/>
    <n v="39.5"/>
    <n v="39.6"/>
    <n v="40.1"/>
    <n v="25"/>
    <n v="6"/>
    <n v="-52"/>
    <n v="-43"/>
    <n v="24"/>
    <n v="0"/>
    <n v="0"/>
    <n v="0"/>
    <n v="0"/>
    <n v="0"/>
    <n v="1.01E-2"/>
    <n v="2.3999999999999998E-3"/>
    <n v="-2.0539999999999999E-2"/>
    <n v="-1.7027999999999998E-2"/>
    <n v="9.6240000000000006E-3"/>
  </r>
  <r>
    <s v="4934"/>
    <s v="太極"/>
    <x v="50"/>
    <n v="24.5"/>
    <n v="23.95"/>
    <n v="23.1"/>
    <n v="22.95"/>
    <n v="23.1"/>
    <n v="-177"/>
    <n v="-137"/>
    <n v="-324"/>
    <n v="-61"/>
    <n v="129"/>
    <n v="0"/>
    <n v="0"/>
    <n v="0"/>
    <n v="0"/>
    <n v="0"/>
    <n v="-4.3365000000000001E-2"/>
    <n v="-3.28115E-2"/>
    <n v="-7.4844000000000008E-2"/>
    <n v="-1.39995E-2"/>
    <n v="2.9799000000000003E-2"/>
  </r>
  <r>
    <s v="4935"/>
    <s v="茂林-KY"/>
    <x v="65"/>
    <n v="103"/>
    <n v="104"/>
    <n v="103.5"/>
    <n v="101"/>
    <n v="102"/>
    <n v="119"/>
    <n v="-122"/>
    <n v="-52"/>
    <n v="-80"/>
    <n v="172"/>
    <n v="249"/>
    <n v="0"/>
    <n v="0"/>
    <n v="0"/>
    <n v="-406"/>
    <n v="0.12257"/>
    <n v="-0.12687999999999999"/>
    <n v="-5.382E-2"/>
    <n v="-8.0799999999999997E-2"/>
    <n v="0.17544000000000001"/>
  </r>
  <r>
    <s v="4938"/>
    <s v="和碩"/>
    <x v="27"/>
    <n v="74"/>
    <n v="74.7"/>
    <n v="74.400000000000006"/>
    <n v="74.3"/>
    <n v="74.599999999999994"/>
    <n v="456"/>
    <n v="4384"/>
    <n v="1359"/>
    <n v="2409"/>
    <n v="2448"/>
    <n v="61"/>
    <n v="-2916"/>
    <n v="-2842"/>
    <n v="-3099"/>
    <n v="-3084"/>
    <n v="0.33744000000000002"/>
    <n v="3.274848"/>
    <n v="1.011096"/>
    <n v="1.7898869999999998"/>
    <n v="1.8262079999999998"/>
  </r>
  <r>
    <s v="4939"/>
    <s v="亞電"/>
    <x v="31"/>
    <n v="23.4"/>
    <n v="23.25"/>
    <n v="22.85"/>
    <n v="22.6"/>
    <n v="23"/>
    <n v="60"/>
    <n v="-23"/>
    <n v="-52"/>
    <n v="-34"/>
    <n v="271"/>
    <n v="0"/>
    <n v="0"/>
    <n v="0"/>
    <n v="0"/>
    <n v="0"/>
    <n v="1.404E-2"/>
    <n v="-5.3474999999999998E-3"/>
    <n v="-1.1882E-2"/>
    <n v="-7.6840000000000007E-3"/>
    <n v="6.2330000000000003E-2"/>
  </r>
  <r>
    <s v="4942"/>
    <s v="嘉彰"/>
    <x v="28"/>
    <n v="44.15"/>
    <n v="44.85"/>
    <n v="44.35"/>
    <n v="44.6"/>
    <n v="44.85"/>
    <n v="38"/>
    <n v="209"/>
    <n v="-64"/>
    <n v="9"/>
    <n v="7"/>
    <n v="0"/>
    <n v="0"/>
    <n v="0"/>
    <n v="0"/>
    <n v="0"/>
    <n v="1.6777E-2"/>
    <n v="9.37365E-2"/>
    <n v="-2.8384E-2"/>
    <n v="4.0140000000000002E-3"/>
    <n v="3.1394999999999999E-3"/>
  </r>
  <r>
    <s v="4943"/>
    <s v="康控-KY"/>
    <x v="17"/>
    <n v="77.5"/>
    <n v="75.8"/>
    <n v="72.2"/>
    <n v="70.7"/>
    <n v="74.400000000000006"/>
    <n v="-65"/>
    <n v="-187"/>
    <n v="34"/>
    <n v="217"/>
    <n v="287"/>
    <n v="0"/>
    <n v="0"/>
    <n v="0"/>
    <n v="0"/>
    <n v="0"/>
    <n v="-5.0375000000000003E-2"/>
    <n v="-0.14174600000000001"/>
    <n v="2.4548E-2"/>
    <n v="0.15341900000000003"/>
    <n v="0.21352800000000002"/>
  </r>
  <r>
    <s v="4944"/>
    <s v="兆遠"/>
    <x v="28"/>
    <n v="28"/>
    <n v="27.8"/>
    <n v="27.8"/>
    <n v="27.8"/>
    <n v="27.9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5"/>
    <n v="52.3"/>
    <n v="51.5"/>
    <n v="50.5"/>
    <n v="50.3"/>
    <n v="4"/>
    <n v="2"/>
    <n v="7"/>
    <n v="4"/>
    <n v="3"/>
    <n v="0"/>
    <n v="0"/>
    <n v="0"/>
    <n v="0"/>
    <n v="0"/>
    <n v="2.0999999999999999E-3"/>
    <n v="1.0459999999999998E-3"/>
    <n v="3.6050000000000001E-3"/>
    <n v="2.0200000000000001E-3"/>
    <n v="1.5089999999999997E-3"/>
  </r>
  <r>
    <s v="4946"/>
    <s v="辣椒"/>
    <x v="66"/>
    <n v="40.200000000000003"/>
    <n v="40"/>
    <n v="39.9"/>
    <n v="41.9"/>
    <n v="40.299999999999997"/>
    <n v="-10"/>
    <n v="-9"/>
    <n v="-5"/>
    <n v="12"/>
    <n v="-13"/>
    <n v="0"/>
    <n v="0"/>
    <n v="0"/>
    <n v="0"/>
    <n v="0"/>
    <n v="-4.0200000000000001E-3"/>
    <n v="-3.5999999999999999E-3"/>
    <n v="-1.9949999999999998E-3"/>
    <n v="5.0279999999999995E-3"/>
    <n v="-5.2389999999999997E-3"/>
  </r>
  <r>
    <s v="4950"/>
    <s v="牧東"/>
    <x v="64"/>
    <n v="24.95"/>
    <n v="25.55"/>
    <n v="25.3"/>
    <n v="25.4"/>
    <n v="25.1"/>
    <n v="-36"/>
    <n v="-18"/>
    <n v="-12"/>
    <n v="-1"/>
    <n v="3"/>
    <n v="0"/>
    <n v="0"/>
    <n v="0"/>
    <n v="0"/>
    <n v="0"/>
    <n v="-8.9819999999999987E-3"/>
    <n v="-4.5990000000000007E-3"/>
    <n v="-3.0360000000000001E-3"/>
    <n v="-2.5399999999999999E-4"/>
    <n v="7.5300000000000009E-4"/>
  </r>
  <r>
    <s v="4952"/>
    <s v="凌通"/>
    <x v="46"/>
    <n v="56.8"/>
    <n v="56.2"/>
    <n v="54.9"/>
    <n v="55.8"/>
    <n v="56.9"/>
    <n v="624"/>
    <n v="23"/>
    <n v="126"/>
    <n v="300"/>
    <n v="385"/>
    <n v="0"/>
    <n v="0"/>
    <n v="0"/>
    <n v="0"/>
    <n v="-3"/>
    <n v="0.35443199999999997"/>
    <n v="1.2926000000000002E-2"/>
    <n v="6.9173999999999999E-2"/>
    <n v="0.16739999999999999"/>
    <n v="0.21906500000000001"/>
  </r>
  <r>
    <s v="4953"/>
    <s v="緯軟"/>
    <x v="55"/>
    <n v="95.8"/>
    <n v="95.4"/>
    <n v="93.6"/>
    <n v="93.5"/>
    <n v="95.1"/>
    <n v="19"/>
    <n v="-22"/>
    <n v="-54"/>
    <n v="-48"/>
    <n v="35"/>
    <n v="0"/>
    <n v="-34"/>
    <n v="20"/>
    <n v="5"/>
    <n v="-50"/>
    <n v="1.8201999999999999E-2"/>
    <n v="-2.0988000000000003E-2"/>
    <n v="-5.0543999999999999E-2"/>
    <n v="-4.4880000000000003E-2"/>
    <n v="3.3285000000000002E-2"/>
  </r>
  <r>
    <s v="4956"/>
    <s v="光鋐"/>
    <x v="28"/>
    <n v="23.35"/>
    <n v="22.85"/>
    <n v="21.9"/>
    <n v="21.75"/>
    <n v="22.15"/>
    <n v="410"/>
    <n v="-243"/>
    <n v="-292"/>
    <n v="-228"/>
    <n v="318"/>
    <n v="0"/>
    <n v="0"/>
    <n v="0"/>
    <n v="0"/>
    <n v="0"/>
    <n v="9.5735000000000001E-2"/>
    <n v="-5.5525499999999998E-2"/>
    <n v="-6.3947999999999991E-2"/>
    <n v="-4.9590000000000002E-2"/>
    <n v="7.0437E-2"/>
  </r>
  <r>
    <s v="4958"/>
    <s v="臻鼎-KY"/>
    <x v="31"/>
    <n v="101"/>
    <n v="102.5"/>
    <n v="99.9"/>
    <n v="99.9"/>
    <n v="105.5"/>
    <n v="-1659"/>
    <n v="-1095"/>
    <n v="-3475"/>
    <n v="-1234"/>
    <n v="1492"/>
    <n v="38"/>
    <n v="-22"/>
    <n v="3"/>
    <n v="-2"/>
    <n v="-2"/>
    <n v="-1.6755899999999999"/>
    <n v="-1.1223749999999999"/>
    <n v="-3.4715250000000002"/>
    <n v="-1.232766"/>
    <n v="1.57406"/>
  </r>
  <r>
    <s v="4960"/>
    <s v="誠美材"/>
    <x v="65"/>
    <n v="11.8"/>
    <n v="11.55"/>
    <n v="11.2"/>
    <n v="11.2"/>
    <n v="11.65"/>
    <n v="2988"/>
    <n v="-2746"/>
    <n v="-1639"/>
    <n v="-1016"/>
    <n v="3130"/>
    <n v="0"/>
    <n v="0"/>
    <n v="0"/>
    <n v="0"/>
    <n v="0"/>
    <n v="0.35258400000000001"/>
    <n v="-0.31716300000000003"/>
    <n v="-0.18356799999999998"/>
    <n v="-0.11379199999999999"/>
    <n v="0.364645"/>
  </r>
  <r>
    <s v="4961"/>
    <s v="天鈺"/>
    <x v="46"/>
    <n v="319"/>
    <n v="315.5"/>
    <n v="290"/>
    <n v="283"/>
    <n v="293"/>
    <n v="194"/>
    <n v="-96"/>
    <n v="72"/>
    <n v="510"/>
    <n v="-167"/>
    <n v="-106"/>
    <n v="-64"/>
    <n v="-954"/>
    <n v="-815"/>
    <n v="-59"/>
    <n v="0.61885999999999997"/>
    <n v="-0.30287999999999998"/>
    <n v="0.20880000000000001"/>
    <n v="1.4433"/>
    <n v="-0.48931000000000002"/>
  </r>
  <r>
    <s v="4966"/>
    <s v="譜瑞-KY"/>
    <x v="46"/>
    <n v="1460"/>
    <n v="1445"/>
    <n v="1410"/>
    <n v="1400"/>
    <n v="1430"/>
    <n v="-22"/>
    <n v="126"/>
    <n v="51"/>
    <n v="57"/>
    <n v="326"/>
    <n v="-9"/>
    <n v="-84"/>
    <n v="17"/>
    <n v="13"/>
    <n v="-72"/>
    <n v="-0.32119999999999999"/>
    <n v="1.8207"/>
    <n v="0.71909999999999996"/>
    <n v="0.79800000000000004"/>
    <n v="4.6618000000000004"/>
  </r>
  <r>
    <s v="4967"/>
    <s v="十銓"/>
    <x v="40"/>
    <n v="63.3"/>
    <n v="62.3"/>
    <n v="60.6"/>
    <n v="59.3"/>
    <n v="63.3"/>
    <n v="1555"/>
    <n v="-371"/>
    <n v="436"/>
    <n v="153"/>
    <n v="-337"/>
    <n v="0"/>
    <n v="0"/>
    <n v="0"/>
    <n v="0"/>
    <n v="0"/>
    <n v="0.98431500000000005"/>
    <n v="-0.23113300000000001"/>
    <n v="0.26421600000000001"/>
    <n v="9.072899999999999E-2"/>
    <n v="-0.21332099999999998"/>
  </r>
  <r>
    <s v="4968"/>
    <s v="立積"/>
    <x v="46"/>
    <n v="522"/>
    <n v="511"/>
    <n v="512"/>
    <n v="502"/>
    <n v="523"/>
    <n v="395"/>
    <n v="-309"/>
    <n v="232"/>
    <n v="-198"/>
    <n v="735"/>
    <n v="3"/>
    <n v="-99"/>
    <n v="11"/>
    <n v="22"/>
    <n v="-40"/>
    <n v="2.0619000000000001"/>
    <n v="-1.5789899999999999"/>
    <n v="1.18784"/>
    <n v="-0.99395999999999995"/>
    <n v="3.8440500000000002"/>
  </r>
  <r>
    <s v="4971"/>
    <s v="IET-KY"/>
    <x v="38"/>
    <n v="54.5"/>
    <n v="53.5"/>
    <n v="52.4"/>
    <n v="52.1"/>
    <n v="52.9"/>
    <n v="-35"/>
    <n v="-2"/>
    <n v="-2"/>
    <n v="-22"/>
    <n v="-12"/>
    <n v="0"/>
    <n v="0"/>
    <n v="0"/>
    <n v="0"/>
    <n v="0"/>
    <n v="-1.9075000000000002E-2"/>
    <n v="-1.07E-3"/>
    <n v="-1.0479999999999999E-3"/>
    <n v="-1.1462E-2"/>
    <n v="-6.3479999999999995E-3"/>
  </r>
  <r>
    <s v="4972"/>
    <s v="湯石照明"/>
    <x v="28"/>
    <n v="32.299999999999997"/>
    <n v="32.35"/>
    <n v="32"/>
    <n v="32.450000000000003"/>
    <n v="32.450000000000003"/>
    <n v="3"/>
    <n v="-10"/>
    <n v="4"/>
    <n v="-3"/>
    <n v="1"/>
    <n v="0"/>
    <n v="0"/>
    <n v="0"/>
    <n v="0"/>
    <n v="0"/>
    <n v="9.6899999999999992E-4"/>
    <n v="-3.235E-3"/>
    <n v="1.2800000000000001E-3"/>
    <n v="-9.7350000000000008E-4"/>
    <n v="3.2450000000000003E-4"/>
  </r>
  <r>
    <s v="4973"/>
    <s v="廣穎"/>
    <x v="46"/>
    <n v="27.45"/>
    <n v="27.6"/>
    <n v="26.2"/>
    <n v="26.05"/>
    <n v="26.5"/>
    <n v="-23"/>
    <n v="-46"/>
    <n v="-141"/>
    <n v="-100"/>
    <n v="53"/>
    <n v="0"/>
    <n v="0"/>
    <n v="0"/>
    <n v="0"/>
    <n v="0"/>
    <n v="-6.3135000000000005E-3"/>
    <n v="-1.2696000000000001E-2"/>
    <n v="-3.6941999999999996E-2"/>
    <n v="-2.605E-2"/>
    <n v="1.4045E-2"/>
  </r>
  <r>
    <s v="4974"/>
    <s v="亞泰"/>
    <x v="30"/>
    <n v="55.4"/>
    <n v="55.7"/>
    <n v="55.4"/>
    <n v="54.9"/>
    <n v="55.1"/>
    <n v="6"/>
    <n v="-18"/>
    <n v="-24"/>
    <n v="-17"/>
    <n v="-19"/>
    <n v="0"/>
    <n v="0"/>
    <n v="0"/>
    <n v="0"/>
    <n v="0"/>
    <n v="3.3239999999999997E-3"/>
    <n v="-1.0026E-2"/>
    <n v="-1.3295999999999999E-2"/>
    <n v="-9.3329999999999993E-3"/>
    <n v="-1.0469000000000001E-2"/>
  </r>
  <r>
    <s v="4976"/>
    <s v="佳凌"/>
    <x v="48"/>
    <n v="88.8"/>
    <n v="91.6"/>
    <n v="84.8"/>
    <n v="81"/>
    <n v="82.4"/>
    <n v="608"/>
    <n v="-726"/>
    <n v="-64"/>
    <n v="-78"/>
    <n v="265"/>
    <n v="0"/>
    <n v="0"/>
    <n v="0"/>
    <n v="0"/>
    <n v="0"/>
    <n v="0.53990400000000005"/>
    <n v="-0.66501599999999994"/>
    <n v="-5.4272000000000001E-2"/>
    <n v="-6.318E-2"/>
    <n v="0.21836"/>
  </r>
  <r>
    <s v="4977"/>
    <s v="眾達-KY"/>
    <x v="37"/>
    <n v="94"/>
    <n v="92.5"/>
    <n v="90"/>
    <n v="88.3"/>
    <n v="91"/>
    <n v="75"/>
    <n v="-29"/>
    <n v="-106"/>
    <n v="-12"/>
    <n v="122"/>
    <n v="0"/>
    <n v="0"/>
    <n v="0"/>
    <n v="0"/>
    <n v="0"/>
    <n v="7.0499999999999993E-2"/>
    <n v="-2.6825000000000002E-2"/>
    <n v="-9.5399999999999999E-2"/>
    <n v="-1.0596E-2"/>
    <n v="0.11101999999999999"/>
  </r>
  <r>
    <s v="4979"/>
    <s v="華星光"/>
    <x v="32"/>
    <n v="20"/>
    <n v="19.7"/>
    <n v="19"/>
    <n v="19"/>
    <n v="19.3"/>
    <n v="-443"/>
    <n v="-44"/>
    <n v="-95"/>
    <n v="-11"/>
    <n v="36"/>
    <n v="0"/>
    <n v="0"/>
    <n v="0"/>
    <n v="0"/>
    <n v="0"/>
    <n v="-8.8599999999999998E-2"/>
    <n v="-8.6680000000000004E-3"/>
    <n v="-1.805E-2"/>
    <n v="-2.0899999999999998E-3"/>
    <n v="6.9480000000000011E-3"/>
  </r>
  <r>
    <s v="4987"/>
    <s v="科誠"/>
    <x v="44"/>
    <n v="56.2"/>
    <n v="56.2"/>
    <n v="55.8"/>
    <n v="55.7"/>
    <n v="55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6.8"/>
    <n v="45.3"/>
    <n v="42.8"/>
    <n v="43.45"/>
    <n v="43.65"/>
    <n v="-460"/>
    <n v="-716"/>
    <n v="1202"/>
    <n v="141"/>
    <n v="-220"/>
    <n v="0"/>
    <n v="0"/>
    <n v="0"/>
    <n v="0"/>
    <n v="0"/>
    <n v="-0.21528"/>
    <n v="-0.32434799999999997"/>
    <n v="0.51445600000000002"/>
    <n v="6.1264500000000006E-2"/>
    <n v="-9.6030000000000004E-2"/>
  </r>
  <r>
    <s v="4991"/>
    <s v="環宇-KY"/>
    <x v="39"/>
    <n v="46.4"/>
    <n v="45.05"/>
    <n v="45.3"/>
    <n v="44.95"/>
    <n v="45.6"/>
    <n v="18"/>
    <n v="-6"/>
    <n v="8"/>
    <n v="1"/>
    <n v="3"/>
    <n v="0"/>
    <n v="0"/>
    <n v="0"/>
    <n v="0"/>
    <n v="0"/>
    <n v="8.352E-3"/>
    <n v="-2.7029999999999997E-3"/>
    <n v="3.6239999999999996E-3"/>
    <n v="4.4950000000000003E-4"/>
    <n v="1.3680000000000001E-3"/>
  </r>
  <r>
    <s v="4994"/>
    <s v="傳奇"/>
    <x v="66"/>
    <n v="63"/>
    <n v="62.5"/>
    <n v="61.6"/>
    <n v="63.8"/>
    <n v="65.7"/>
    <n v="3"/>
    <n v="-2"/>
    <n v="-5"/>
    <n v="1"/>
    <n v="2"/>
    <n v="0"/>
    <n v="0"/>
    <n v="0"/>
    <n v="0"/>
    <n v="0"/>
    <n v="1.89E-3"/>
    <n v="-1.25E-3"/>
    <n v="-3.0799999999999998E-3"/>
    <n v="6.38E-4"/>
    <n v="1.3140000000000001E-3"/>
  </r>
  <r>
    <s v="4995"/>
    <s v="晶達"/>
    <x v="52"/>
    <n v="33.5"/>
    <n v="33.4"/>
    <n v="34.299999999999997"/>
    <n v="34.65"/>
    <n v="34.450000000000003"/>
    <n v="0"/>
    <n v="2"/>
    <n v="0"/>
    <n v="-2"/>
    <n v="-4"/>
    <n v="0"/>
    <n v="0"/>
    <n v="0"/>
    <n v="0"/>
    <n v="0"/>
    <n v="0"/>
    <n v="6.6799999999999997E-4"/>
    <n v="0"/>
    <n v="-6.9299999999999993E-4"/>
    <n v="-1.3780000000000001E-3"/>
  </r>
  <r>
    <s v="4999"/>
    <s v="鑫禾"/>
    <x v="7"/>
    <n v="50.5"/>
    <n v="50.4"/>
    <n v="49.6"/>
    <n v="49.65"/>
    <n v="50"/>
    <n v="58"/>
    <n v="-17"/>
    <n v="-55"/>
    <n v="-61"/>
    <n v="102"/>
    <n v="0"/>
    <n v="0"/>
    <n v="0"/>
    <n v="0"/>
    <n v="0"/>
    <n v="2.929E-2"/>
    <n v="-8.5679999999999992E-3"/>
    <n v="-2.7279999999999999E-2"/>
    <n v="-3.0286500000000001E-2"/>
    <n v="5.0999999999999997E-2"/>
  </r>
  <r>
    <s v="5007"/>
    <s v="三星"/>
    <x v="13"/>
    <n v="58"/>
    <n v="57.8"/>
    <n v="57.5"/>
    <n v="57.9"/>
    <n v="58.1"/>
    <n v="-3"/>
    <n v="-32"/>
    <n v="-8"/>
    <n v="-14"/>
    <n v="34"/>
    <n v="0"/>
    <n v="0"/>
    <n v="0"/>
    <n v="0"/>
    <n v="0"/>
    <n v="-1.74E-3"/>
    <n v="-1.8495999999999999E-2"/>
    <n v="-4.5999999999999999E-3"/>
    <n v="-8.1060000000000004E-3"/>
    <n v="1.9754000000000001E-2"/>
  </r>
  <r>
    <s v="5009"/>
    <s v="榮剛"/>
    <x v="13"/>
    <n v="20.45"/>
    <n v="20.25"/>
    <n v="20.100000000000001"/>
    <n v="20.8"/>
    <n v="20.45"/>
    <n v="-175"/>
    <n v="69"/>
    <n v="-357"/>
    <n v="-150"/>
    <n v="-719"/>
    <n v="0"/>
    <n v="0"/>
    <n v="0"/>
    <n v="0"/>
    <n v="0"/>
    <n v="-3.57875E-2"/>
    <n v="1.3972500000000001E-2"/>
    <n v="-7.1757000000000001E-2"/>
    <n v="-3.1199999999999999E-2"/>
    <n v="-0.14703549999999999"/>
  </r>
  <r>
    <s v="5011"/>
    <s v="久陽"/>
    <x v="13"/>
    <n v="27.65"/>
    <n v="27.35"/>
    <n v="26.5"/>
    <n v="29.15"/>
    <n v="28.85"/>
    <n v="-15"/>
    <n v="3"/>
    <n v="6"/>
    <n v="483"/>
    <n v="-748"/>
    <n v="0"/>
    <n v="0"/>
    <n v="0"/>
    <n v="0"/>
    <n v="0"/>
    <n v="-4.1475000000000001E-3"/>
    <n v="8.2050000000000016E-4"/>
    <n v="1.5900000000000001E-3"/>
    <n v="0.14079449999999999"/>
    <n v="-0.21579799999999999"/>
  </r>
  <r>
    <s v="5013"/>
    <s v="強新"/>
    <x v="13"/>
    <n v="30.1"/>
    <n v="30"/>
    <n v="29.55"/>
    <n v="30.1"/>
    <n v="29.85"/>
    <n v="0"/>
    <n v="-1"/>
    <n v="6"/>
    <n v="5"/>
    <n v="0"/>
    <n v="0"/>
    <n v="0"/>
    <n v="0"/>
    <n v="0"/>
    <n v="0"/>
    <n v="0"/>
    <n v="-2.9999999999999997E-4"/>
    <n v="1.7730000000000001E-3"/>
    <n v="1.505E-3"/>
    <n v="0"/>
  </r>
  <r>
    <s v="5014"/>
    <s v="建錩"/>
    <x v="13"/>
    <n v="17.399999999999999"/>
    <n v="17.399999999999999"/>
    <n v="16.75"/>
    <n v="17.8"/>
    <n v="17.75"/>
    <n v="152"/>
    <n v="61"/>
    <n v="-701"/>
    <n v="2713"/>
    <n v="-4034"/>
    <n v="0"/>
    <n v="0"/>
    <n v="0"/>
    <n v="0"/>
    <n v="0"/>
    <n v="2.6447999999999996E-2"/>
    <n v="1.0613999999999998E-2"/>
    <n v="-0.11741749999999999"/>
    <n v="0.48291400000000001"/>
    <n v="-0.71603499999999998"/>
  </r>
  <r>
    <s v="5015"/>
    <s v="華祺"/>
    <x v="13"/>
    <n v="32.4"/>
    <n v="32.4"/>
    <n v="32.1"/>
    <n v="32.299999999999997"/>
    <n v="32.200000000000003"/>
    <n v="0"/>
    <n v="0"/>
    <n v="3"/>
    <n v="-1"/>
    <n v="0"/>
    <n v="0"/>
    <n v="0"/>
    <n v="0"/>
    <n v="0"/>
    <n v="0"/>
    <n v="0"/>
    <n v="0"/>
    <n v="9.630000000000001E-4"/>
    <n v="-3.2299999999999999E-4"/>
    <n v="0"/>
  </r>
  <r>
    <s v="5016"/>
    <s v="松和"/>
    <x v="13"/>
    <n v="34.700000000000003"/>
    <n v="34.799999999999997"/>
    <n v="35.5"/>
    <n v="36"/>
    <n v="35.6"/>
    <n v="0"/>
    <n v="0"/>
    <n v="-3"/>
    <n v="-1"/>
    <n v="1"/>
    <n v="0"/>
    <n v="0"/>
    <n v="0"/>
    <n v="0"/>
    <n v="0"/>
    <n v="0"/>
    <n v="0"/>
    <n v="-1.065E-3"/>
    <n v="-3.6000000000000002E-4"/>
    <n v="3.5600000000000003E-4"/>
  </r>
  <r>
    <s v="5102"/>
    <s v="富強"/>
    <x v="25"/>
    <n v="19.2"/>
    <n v="19"/>
    <n v="18.600000000000001"/>
    <n v="18.899999999999999"/>
    <n v="18.8"/>
    <n v="8"/>
    <n v="1"/>
    <n v="12"/>
    <n v="11"/>
    <n v="17"/>
    <n v="0"/>
    <n v="0"/>
    <n v="0"/>
    <n v="0"/>
    <n v="0"/>
    <n v="1.536E-3"/>
    <n v="1.9000000000000001E-4"/>
    <n v="2.232E-3"/>
    <n v="2.0789999999999997E-3"/>
    <n v="3.1960000000000001E-3"/>
  </r>
  <r>
    <s v="5201"/>
    <s v="凱衛"/>
    <x v="55"/>
    <n v="33.4"/>
    <n v="33.75"/>
    <n v="33.6"/>
    <n v="33.9"/>
    <n v="34.25"/>
    <n v="-10"/>
    <n v="9"/>
    <n v="5"/>
    <n v="-20"/>
    <n v="27"/>
    <n v="0"/>
    <n v="0"/>
    <n v="0"/>
    <n v="0"/>
    <n v="0"/>
    <n v="-3.3400000000000001E-3"/>
    <n v="3.0374999999999998E-3"/>
    <n v="1.6800000000000001E-3"/>
    <n v="-6.7799999999999996E-3"/>
    <n v="9.2475000000000005E-3"/>
  </r>
  <r>
    <s v="5202"/>
    <s v="力新"/>
    <x v="67"/>
    <n v="19.8"/>
    <n v="19.850000000000001"/>
    <n v="21.8"/>
    <n v="20.3"/>
    <n v="19.45"/>
    <n v="0"/>
    <n v="0"/>
    <n v="3"/>
    <n v="-2"/>
    <n v="0"/>
    <n v="0"/>
    <n v="0"/>
    <n v="0"/>
    <n v="0"/>
    <n v="0"/>
    <n v="0"/>
    <n v="0"/>
    <n v="6.5400000000000007E-4"/>
    <n v="-4.06E-4"/>
    <n v="0"/>
  </r>
  <r>
    <s v="5203"/>
    <s v="訊連"/>
    <x v="67"/>
    <n v="82.8"/>
    <n v="82.8"/>
    <n v="81"/>
    <n v="80.7"/>
    <n v="80.7"/>
    <n v="18"/>
    <n v="-39"/>
    <n v="-66"/>
    <n v="-18"/>
    <n v="13"/>
    <n v="0"/>
    <n v="0"/>
    <n v="0"/>
    <n v="0"/>
    <n v="0"/>
    <n v="1.4903999999999999E-2"/>
    <n v="-3.2292000000000001E-2"/>
    <n v="-5.3460000000000001E-2"/>
    <n v="-1.4526000000000001E-2"/>
    <n v="1.0491000000000002E-2"/>
  </r>
  <r>
    <s v="5205"/>
    <s v="中茂"/>
    <x v="55"/>
    <n v="11.95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7"/>
    <n v="17.600000000000001"/>
    <n v="17.649999999999999"/>
    <n v="17.8"/>
    <n v="-4"/>
    <n v="-5"/>
    <n v="-9"/>
    <n v="-7"/>
    <n v="-6"/>
    <n v="0"/>
    <n v="0"/>
    <n v="0"/>
    <n v="0"/>
    <n v="0"/>
    <n v="-7.0799999999999997E-4"/>
    <n v="-8.8500000000000004E-4"/>
    <n v="-1.5840000000000001E-3"/>
    <n v="-1.2354999999999998E-3"/>
    <n v="-1.0680000000000002E-3"/>
  </r>
  <r>
    <s v="5209"/>
    <s v="新鼎"/>
    <x v="55"/>
    <n v="68.3"/>
    <n v="68.3"/>
    <n v="67.8"/>
    <n v="68.099999999999994"/>
    <n v="68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9.99"/>
    <n v="10"/>
    <n v="10.15"/>
    <n v="10"/>
    <n v="10"/>
    <n v="-3"/>
    <n v="-2"/>
    <n v="-11"/>
    <n v="8"/>
    <n v="-5"/>
    <n v="0"/>
    <n v="0"/>
    <n v="0"/>
    <n v="0"/>
    <n v="0"/>
    <n v="-2.9969999999999997E-4"/>
    <n v="-2.0000000000000001E-4"/>
    <n v="-1.1165000000000001E-3"/>
    <n v="8.0000000000000004E-4"/>
    <n v="-5.0000000000000001E-4"/>
  </r>
  <r>
    <s v="5211"/>
    <s v="蒙恬"/>
    <x v="67"/>
    <n v="16.399999999999999"/>
    <n v="16.25"/>
    <n v="15.8"/>
    <n v="15.85"/>
    <n v="16.25"/>
    <n v="1"/>
    <n v="0"/>
    <n v="3"/>
    <n v="0"/>
    <n v="2"/>
    <n v="0"/>
    <n v="0"/>
    <n v="0"/>
    <n v="0"/>
    <n v="0"/>
    <n v="1.6399999999999997E-4"/>
    <n v="0"/>
    <n v="4.7400000000000008E-4"/>
    <n v="0"/>
    <n v="3.2499999999999999E-4"/>
  </r>
  <r>
    <s v="5212"/>
    <s v="凌網"/>
    <x v="55"/>
    <n v="57.5"/>
    <n v="56.7"/>
    <n v="56.7"/>
    <n v="56.7"/>
    <n v="56.7"/>
    <n v="-2"/>
    <n v="0"/>
    <n v="1"/>
    <n v="0"/>
    <n v="0"/>
    <n v="0"/>
    <n v="0"/>
    <n v="0"/>
    <n v="0"/>
    <n v="0"/>
    <n v="-1.15E-3"/>
    <n v="0"/>
    <n v="5.6700000000000001E-4"/>
    <n v="0"/>
    <n v="0"/>
  </r>
  <r>
    <s v="5213"/>
    <s v="亞昕"/>
    <x v="5"/>
    <n v="22.45"/>
    <n v="22.3"/>
    <n v="22.1"/>
    <n v="22.2"/>
    <n v="22.2"/>
    <n v="-52"/>
    <n v="-89"/>
    <n v="-151"/>
    <n v="5"/>
    <n v="-109"/>
    <n v="0"/>
    <n v="0"/>
    <n v="0"/>
    <n v="0"/>
    <n v="0"/>
    <n v="-1.1673999999999999E-2"/>
    <n v="-1.9847E-2"/>
    <n v="-3.3371000000000005E-2"/>
    <n v="1.1100000000000001E-3"/>
    <n v="-2.4197999999999997E-2"/>
  </r>
  <r>
    <s v="5215"/>
    <s v="科嘉-KY"/>
    <x v="7"/>
    <n v="120"/>
    <n v="122.5"/>
    <n v="119.5"/>
    <n v="118.5"/>
    <n v="121"/>
    <n v="35"/>
    <n v="47"/>
    <n v="-240"/>
    <n v="-115"/>
    <n v="91"/>
    <n v="0"/>
    <n v="0"/>
    <n v="0"/>
    <n v="0"/>
    <n v="0"/>
    <n v="4.2000000000000003E-2"/>
    <n v="5.7575000000000001E-2"/>
    <n v="-0.2868"/>
    <n v="-0.13627500000000001"/>
    <n v="0.11011"/>
  </r>
  <r>
    <s v="5220"/>
    <s v="萬達光電"/>
    <x v="64"/>
    <n v="39.6"/>
    <n v="39.65"/>
    <n v="40.4"/>
    <n v="40.299999999999997"/>
    <n v="40.65"/>
    <n v="-5"/>
    <n v="-7"/>
    <n v="-14"/>
    <n v="-5"/>
    <n v="-7"/>
    <n v="0"/>
    <n v="0"/>
    <n v="0"/>
    <n v="0"/>
    <n v="0"/>
    <n v="-1.98E-3"/>
    <n v="-2.7755000000000002E-3"/>
    <n v="-5.6560000000000004E-3"/>
    <n v="-2.0149999999999999E-3"/>
    <n v="-2.8454999999999999E-3"/>
  </r>
  <r>
    <s v="5223"/>
    <s v="安力-KY"/>
    <x v="7"/>
    <n v="61.6"/>
    <n v="61.6"/>
    <n v="59.9"/>
    <n v="60.3"/>
    <n v="62.4"/>
    <n v="-24"/>
    <n v="-66"/>
    <n v="-80"/>
    <n v="-25"/>
    <n v="84"/>
    <n v="0"/>
    <n v="0"/>
    <n v="0"/>
    <n v="0"/>
    <n v="0"/>
    <n v="-1.4784E-2"/>
    <n v="-4.0655999999999998E-2"/>
    <n v="-4.7919999999999997E-2"/>
    <n v="-1.5075E-2"/>
    <n v="5.2415999999999997E-2"/>
  </r>
  <r>
    <s v="5225"/>
    <s v="東科-KY"/>
    <x v="20"/>
    <n v="20.75"/>
    <n v="20.7"/>
    <n v="20.85"/>
    <n v="20.95"/>
    <n v="21.15"/>
    <n v="-2"/>
    <n v="-1"/>
    <n v="2"/>
    <n v="9"/>
    <n v="9"/>
    <n v="0"/>
    <n v="0"/>
    <n v="0"/>
    <n v="0"/>
    <n v="0"/>
    <n v="-4.15E-4"/>
    <n v="-2.0699999999999999E-4"/>
    <n v="4.1700000000000005E-4"/>
    <n v="1.8854999999999998E-3"/>
    <n v="1.9035E-3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</r>
  <r>
    <s v="5230"/>
    <s v="雷笛克光學"/>
    <x v="28"/>
    <n v="28.85"/>
    <n v="29"/>
    <n v="29.2"/>
    <n v="29"/>
    <n v="29.1"/>
    <n v="-1"/>
    <n v="2"/>
    <n v="5"/>
    <n v="2"/>
    <n v="4"/>
    <n v="0"/>
    <n v="0"/>
    <n v="0"/>
    <n v="0"/>
    <n v="0"/>
    <n v="-2.8850000000000002E-4"/>
    <n v="5.8E-4"/>
    <n v="1.4599999999999999E-3"/>
    <n v="5.8E-4"/>
    <n v="1.1640000000000001E-3"/>
  </r>
  <r>
    <s v="5234"/>
    <s v="達興材料"/>
    <x v="18"/>
    <n v="88.9"/>
    <n v="87.9"/>
    <n v="87.2"/>
    <n v="86"/>
    <n v="85.5"/>
    <n v="4"/>
    <n v="-36"/>
    <n v="-9"/>
    <n v="-159"/>
    <n v="-86"/>
    <n v="0"/>
    <n v="-15"/>
    <n v="0"/>
    <n v="-55"/>
    <n v="-60"/>
    <n v="3.5560000000000001E-3"/>
    <n v="-3.1643999999999999E-2"/>
    <n v="-7.8480000000000008E-3"/>
    <n v="-0.13674"/>
    <n v="-7.3529999999999998E-2"/>
  </r>
  <r>
    <s v="5243"/>
    <s v="乙盛-KY"/>
    <x v="65"/>
    <n v="62.2"/>
    <n v="68.400000000000006"/>
    <n v="71.099999999999994"/>
    <n v="71"/>
    <n v="74"/>
    <n v="-2701"/>
    <n v="350"/>
    <n v="-1443"/>
    <n v="-373"/>
    <n v="818"/>
    <n v="0"/>
    <n v="0"/>
    <n v="0"/>
    <n v="0"/>
    <n v="0"/>
    <n v="-1.6800220000000001"/>
    <n v="0.23940000000000003"/>
    <n v="-1.0259729999999998"/>
    <n v="-0.26483000000000001"/>
    <n v="0.60531999999999997"/>
  </r>
  <r>
    <s v="5245"/>
    <s v="智晶"/>
    <x v="52"/>
    <n v="39.950000000000003"/>
    <n v="40"/>
    <n v="38.9"/>
    <n v="38.5"/>
    <n v="38.799999999999997"/>
    <n v="-16"/>
    <n v="-13"/>
    <n v="-42"/>
    <n v="-19"/>
    <n v="5"/>
    <n v="0"/>
    <n v="0"/>
    <n v="0"/>
    <n v="0"/>
    <n v="0"/>
    <n v="-6.3920000000000001E-3"/>
    <n v="-5.1999999999999998E-3"/>
    <n v="-1.6337999999999998E-2"/>
    <n v="-7.3150000000000003E-3"/>
    <n v="1.9400000000000001E-3"/>
  </r>
  <r>
    <s v="5251"/>
    <s v="天鉞電"/>
    <x v="48"/>
    <n v="14.15"/>
    <n v="14.85"/>
    <n v="14.4"/>
    <n v="14.25"/>
    <n v="14.4"/>
    <n v="0"/>
    <n v="-4"/>
    <n v="-1"/>
    <n v="0"/>
    <n v="-2"/>
    <n v="0"/>
    <n v="0"/>
    <n v="0"/>
    <n v="0"/>
    <n v="0"/>
    <n v="0"/>
    <n v="-5.9400000000000002E-4"/>
    <n v="-1.44E-4"/>
    <n v="0"/>
    <n v="-2.8800000000000001E-4"/>
  </r>
  <r>
    <s v="5258"/>
    <s v="虹堡"/>
    <x v="57"/>
    <n v="21.9"/>
    <n v="21.9"/>
    <n v="20.9"/>
    <n v="20.7"/>
    <n v="20.95"/>
    <n v="6"/>
    <n v="-15"/>
    <n v="-190"/>
    <n v="-59"/>
    <n v="10"/>
    <n v="0"/>
    <n v="0"/>
    <n v="0"/>
    <n v="0"/>
    <n v="0"/>
    <n v="1.3139999999999998E-3"/>
    <n v="-3.2850000000000002E-3"/>
    <n v="-3.9709999999999995E-2"/>
    <n v="-1.2213E-2"/>
    <n v="2.0950000000000001E-3"/>
  </r>
  <r>
    <s v="5263"/>
    <s v="智崴"/>
    <x v="67"/>
    <n v="133.5"/>
    <n v="133.5"/>
    <n v="133"/>
    <n v="133"/>
    <n v="133.5"/>
    <n v="18"/>
    <n v="10"/>
    <n v="-141"/>
    <n v="37"/>
    <n v="50"/>
    <n v="0"/>
    <n v="0"/>
    <n v="0"/>
    <n v="0"/>
    <n v="0"/>
    <n v="2.4029999999999999E-2"/>
    <n v="1.3350000000000001E-2"/>
    <n v="-0.18753"/>
    <n v="4.9209999999999997E-2"/>
    <n v="6.6750000000000004E-2"/>
  </r>
  <r>
    <s v="5269"/>
    <s v="祥碩"/>
    <x v="46"/>
    <n v="1505"/>
    <n v="1475"/>
    <n v="1450"/>
    <n v="1415"/>
    <n v="1405"/>
    <n v="6"/>
    <n v="-186"/>
    <n v="4"/>
    <n v="48"/>
    <n v="35"/>
    <n v="0"/>
    <n v="11"/>
    <n v="12"/>
    <n v="4"/>
    <n v="4"/>
    <n v="9.0300000000000005E-2"/>
    <n v="-2.7435"/>
    <n v="5.8000000000000003E-2"/>
    <n v="0.67920000000000003"/>
    <n v="0.49175000000000002"/>
  </r>
  <r>
    <s v="5272"/>
    <s v="笙科"/>
    <x v="46"/>
    <n v="33.85"/>
    <n v="33.25"/>
    <n v="31.1"/>
    <n v="30.25"/>
    <n v="31.55"/>
    <n v="119"/>
    <n v="-338"/>
    <n v="79"/>
    <n v="-31"/>
    <n v="182"/>
    <n v="0"/>
    <n v="0"/>
    <n v="0"/>
    <n v="0"/>
    <n v="0"/>
    <n v="4.0281499999999998E-2"/>
    <n v="-0.112385"/>
    <n v="2.4569000000000001E-2"/>
    <n v="-9.3775000000000004E-3"/>
    <n v="5.7421000000000007E-2"/>
  </r>
  <r>
    <s v="5274"/>
    <s v="信驊"/>
    <x v="46"/>
    <n v="2190"/>
    <n v="2115"/>
    <n v="2115"/>
    <n v="2100"/>
    <n v="2070"/>
    <n v="13"/>
    <n v="-70"/>
    <n v="4"/>
    <n v="-25"/>
    <n v="-25"/>
    <n v="-6"/>
    <n v="7"/>
    <n v="6"/>
    <n v="12"/>
    <n v="0"/>
    <n v="0.28470000000000001"/>
    <n v="-1.4804999999999999"/>
    <n v="8.4599999999999995E-2"/>
    <n v="-0.52500000000000002"/>
    <n v="-0.51749999999999996"/>
  </r>
  <r>
    <s v="5276"/>
    <s v="達輝-KY"/>
    <x v="6"/>
    <n v="16.350000000000001"/>
    <n v="16.3"/>
    <n v="16.399999999999999"/>
    <n v="16.600000000000001"/>
    <n v="16.05"/>
    <n v="0"/>
    <n v="0"/>
    <n v="0"/>
    <n v="0"/>
    <n v="1"/>
    <n v="0"/>
    <n v="0"/>
    <n v="0"/>
    <n v="0"/>
    <n v="0"/>
    <n v="0"/>
    <n v="0"/>
    <n v="0"/>
    <n v="0"/>
    <n v="1.605E-4"/>
  </r>
  <r>
    <s v="5278"/>
    <s v="尚凡"/>
    <x v="67"/>
    <n v="162.5"/>
    <n v="161"/>
    <n v="158"/>
    <n v="158.5"/>
    <n v="159.5"/>
    <n v="0"/>
    <n v="-1"/>
    <n v="-1"/>
    <n v="0"/>
    <n v="0"/>
    <n v="0"/>
    <n v="0"/>
    <n v="0"/>
    <n v="0"/>
    <n v="0"/>
    <n v="0"/>
    <n v="-1.6100000000000001E-3"/>
    <n v="-1.58E-3"/>
    <n v="0"/>
    <n v="0"/>
  </r>
  <r>
    <s v="5281"/>
    <s v="大峽谷-KY"/>
    <x v="28"/>
    <n v="22.95"/>
    <n v="23.1"/>
    <n v="23.15"/>
    <n v="23.2"/>
    <n v="23.15"/>
    <n v="0"/>
    <n v="0"/>
    <n v="0"/>
    <n v="-1"/>
    <n v="-2"/>
    <n v="0"/>
    <n v="0"/>
    <n v="0"/>
    <n v="0"/>
    <n v="0"/>
    <n v="0"/>
    <n v="0"/>
    <n v="0"/>
    <n v="-2.32E-4"/>
    <n v="-4.6299999999999998E-4"/>
  </r>
  <r>
    <s v="5283"/>
    <s v="禾聯碩"/>
    <x v="12"/>
    <n v="123"/>
    <n v="123.5"/>
    <n v="121.5"/>
    <n v="121"/>
    <n v="121.5"/>
    <n v="-24"/>
    <n v="0"/>
    <n v="-10"/>
    <n v="-6"/>
    <n v="-4"/>
    <n v="0"/>
    <n v="0"/>
    <n v="0"/>
    <n v="0"/>
    <n v="0"/>
    <n v="-2.9520000000000001E-2"/>
    <n v="0"/>
    <n v="-1.2149999999999999E-2"/>
    <n v="-7.26E-3"/>
    <n v="-4.8599999999999997E-3"/>
  </r>
  <r>
    <s v="5284"/>
    <s v="jpp-KY"/>
    <x v="2"/>
    <n v="43.85"/>
    <n v="43.45"/>
    <n v="42.9"/>
    <n v="42.9"/>
    <n v="43.7"/>
    <n v="1"/>
    <n v="-2"/>
    <n v="0"/>
    <n v="0"/>
    <n v="1"/>
    <n v="0"/>
    <n v="0"/>
    <n v="0"/>
    <n v="0"/>
    <n v="0"/>
    <n v="4.3850000000000003E-4"/>
    <n v="-8.6900000000000009E-4"/>
    <n v="0"/>
    <n v="0"/>
    <n v="4.3700000000000005E-4"/>
  </r>
  <r>
    <s v="5285"/>
    <s v="界霖"/>
    <x v="16"/>
    <n v="79.8"/>
    <n v="82"/>
    <n v="83.6"/>
    <n v="85.2"/>
    <n v="89.4"/>
    <n v="234"/>
    <n v="160"/>
    <n v="727"/>
    <n v="-166"/>
    <n v="-140"/>
    <n v="0"/>
    <n v="0"/>
    <n v="0"/>
    <n v="0"/>
    <n v="0"/>
    <n v="0.18673200000000001"/>
    <n v="0.13120000000000001"/>
    <n v="0.60777199999999998"/>
    <n v="-0.141432"/>
    <n v="-0.12515999999999999"/>
  </r>
  <r>
    <s v="5287"/>
    <s v="數字"/>
    <x v="67"/>
    <n v="234.5"/>
    <n v="233"/>
    <n v="230"/>
    <n v="230.5"/>
    <n v="231"/>
    <n v="0"/>
    <n v="2"/>
    <n v="4"/>
    <n v="-8"/>
    <n v="-7"/>
    <n v="0"/>
    <n v="0"/>
    <n v="0"/>
    <n v="0"/>
    <n v="0"/>
    <n v="0"/>
    <n v="4.6600000000000001E-3"/>
    <n v="9.1999999999999998E-3"/>
    <n v="-1.8440000000000002E-2"/>
    <n v="-1.617E-2"/>
  </r>
  <r>
    <s v="5288"/>
    <s v="豐祥-KY"/>
    <x v="6"/>
    <n v="153.5"/>
    <n v="154"/>
    <n v="153"/>
    <n v="157.5"/>
    <n v="168.5"/>
    <n v="22"/>
    <n v="4"/>
    <n v="32"/>
    <n v="90"/>
    <n v="145"/>
    <n v="-20"/>
    <n v="0"/>
    <n v="0"/>
    <n v="0"/>
    <n v="0"/>
    <n v="3.3770000000000001E-2"/>
    <n v="6.1599999999999997E-3"/>
    <n v="4.8959999999999997E-2"/>
    <n v="0.14174999999999999"/>
    <n v="0.24432499999999999"/>
  </r>
  <r>
    <s v="5289"/>
    <s v="宜鼎"/>
    <x v="40"/>
    <n v="185.5"/>
    <n v="183"/>
    <n v="190.5"/>
    <n v="187"/>
    <n v="189"/>
    <n v="482"/>
    <n v="-76"/>
    <n v="512"/>
    <n v="-58"/>
    <n v="68"/>
    <n v="19"/>
    <n v="1"/>
    <n v="0"/>
    <n v="0"/>
    <n v="0"/>
    <n v="0.89410999999999996"/>
    <n v="-0.13908000000000001"/>
    <n v="0.97536"/>
    <n v="-0.10846"/>
    <n v="0.12852"/>
  </r>
  <r>
    <s v="5291"/>
    <s v="邑昇"/>
    <x v="31"/>
    <n v="37.4"/>
    <n v="35.6"/>
    <n v="35.700000000000003"/>
    <n v="35.450000000000003"/>
    <n v="35.85"/>
    <n v="240"/>
    <n v="70"/>
    <n v="370"/>
    <n v="-23"/>
    <n v="161"/>
    <n v="0"/>
    <n v="0"/>
    <n v="0"/>
    <n v="0"/>
    <n v="0"/>
    <n v="8.9760000000000006E-2"/>
    <n v="2.4920000000000001E-2"/>
    <n v="0.13209000000000001"/>
    <n v="-8.153500000000001E-3"/>
    <n v="5.7718500000000006E-2"/>
  </r>
  <r>
    <s v="5299"/>
    <s v="杰力"/>
    <x v="29"/>
    <n v="159"/>
    <n v="158.5"/>
    <n v="156.5"/>
    <n v="151"/>
    <n v="158.5"/>
    <n v="215"/>
    <n v="-245"/>
    <n v="-197"/>
    <n v="-123"/>
    <n v="53"/>
    <n v="0"/>
    <n v="0"/>
    <n v="0"/>
    <n v="0"/>
    <n v="0"/>
    <n v="0.34184999999999999"/>
    <n v="-0.38832499999999998"/>
    <n v="-0.308305"/>
    <n v="-0.18573000000000001"/>
    <n v="8.4004999999999996E-2"/>
  </r>
  <r>
    <s v="5301"/>
    <s v="寶得利"/>
    <x v="3"/>
    <n v="9.7100000000000009"/>
    <n v="9.92"/>
    <n v="9.94"/>
    <n v="10.4"/>
    <n v="10.050000000000001"/>
    <n v="-2"/>
    <n v="-1"/>
    <n v="0"/>
    <n v="2"/>
    <n v="0"/>
    <n v="0"/>
    <n v="0"/>
    <n v="0"/>
    <n v="0"/>
    <n v="0"/>
    <n v="-1.942E-4"/>
    <n v="-9.9199999999999999E-5"/>
    <n v="0"/>
    <n v="2.0800000000000001E-4"/>
    <n v="0"/>
  </r>
  <r>
    <s v="5302"/>
    <s v="太欣"/>
    <x v="46"/>
    <n v="15.15"/>
    <n v="14.7"/>
    <n v="14.15"/>
    <n v="14.15"/>
    <n v="14.4"/>
    <n v="175"/>
    <n v="-246"/>
    <n v="144"/>
    <n v="-155"/>
    <n v="44"/>
    <n v="0"/>
    <n v="0"/>
    <n v="0"/>
    <n v="0"/>
    <n v="0"/>
    <n v="2.6512500000000001E-2"/>
    <n v="-3.6162E-2"/>
    <n v="2.0376000000000002E-2"/>
    <n v="-2.1932500000000001E-2"/>
    <n v="6.3360000000000005E-3"/>
  </r>
  <r>
    <s v="5306"/>
    <s v="桂盟"/>
    <x v="68"/>
    <n v="229.5"/>
    <n v="231"/>
    <n v="230.5"/>
    <n v="233.5"/>
    <n v="232"/>
    <n v="-170"/>
    <n v="26"/>
    <n v="1"/>
    <n v="5"/>
    <n v="-52"/>
    <n v="-30"/>
    <n v="-18"/>
    <n v="0"/>
    <n v="0"/>
    <n v="0"/>
    <n v="-0.39015"/>
    <n v="6.0060000000000002E-2"/>
    <n v="2.3050000000000002E-3"/>
    <n v="1.1675E-2"/>
    <n v="-0.12064"/>
  </r>
  <r>
    <s v="5309"/>
    <s v="系統電"/>
    <x v="56"/>
    <n v="30"/>
    <n v="30.1"/>
    <n v="28.7"/>
    <n v="28.65"/>
    <n v="30.2"/>
    <n v="-8"/>
    <n v="-21"/>
    <n v="-56"/>
    <n v="-68"/>
    <n v="147"/>
    <n v="0"/>
    <n v="0"/>
    <n v="0"/>
    <n v="0"/>
    <n v="0"/>
    <n v="-2.3999999999999998E-3"/>
    <n v="-6.3210000000000002E-3"/>
    <n v="-1.6071999999999999E-2"/>
    <n v="-1.9481999999999999E-2"/>
    <n v="4.4393999999999996E-2"/>
  </r>
  <r>
    <s v="5310"/>
    <s v="天剛"/>
    <x v="55"/>
    <n v="14"/>
    <n v="13.7"/>
    <n v="13.5"/>
    <n v="13"/>
    <n v="13.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8"/>
    <n v="63.1"/>
    <n v="62.9"/>
    <n v="63.3"/>
    <n v="64.5"/>
    <n v="-30"/>
    <n v="-12"/>
    <n v="-37"/>
    <n v="-34"/>
    <n v="-162"/>
    <n v="0"/>
    <n v="0"/>
    <n v="0"/>
    <n v="0"/>
    <n v="0"/>
    <n v="-1.8839999999999999E-2"/>
    <n v="-7.5720000000000006E-3"/>
    <n v="-2.3272999999999999E-2"/>
    <n v="-2.1521999999999999E-2"/>
    <n v="-0.10449"/>
  </r>
  <r>
    <s v="5314"/>
    <s v="世紀"/>
    <x v="46"/>
    <n v="6.1"/>
    <n v="5.86"/>
    <n v="5.86"/>
    <n v="5.8"/>
    <n v="5.6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100000000000001"/>
    <n v="18.899999999999999"/>
    <n v="19.05"/>
    <n v="18.7"/>
    <n v="18.850000000000001"/>
    <n v="173"/>
    <n v="17"/>
    <n v="19"/>
    <n v="-328"/>
    <n v="33"/>
    <n v="0"/>
    <n v="0"/>
    <n v="0"/>
    <n v="0"/>
    <n v="0"/>
    <n v="3.3043000000000003E-2"/>
    <n v="3.2129999999999997E-3"/>
    <n v="3.6194999999999999E-3"/>
    <n v="-6.1335999999999995E-2"/>
    <n v="6.2205000000000003E-3"/>
  </r>
  <r>
    <s v="5321"/>
    <s v="友銓"/>
    <x v="31"/>
    <n v="33.5"/>
    <n v="32.5"/>
    <n v="32.5"/>
    <n v="32.200000000000003"/>
    <n v="32.6"/>
    <n v="-11"/>
    <n v="0"/>
    <n v="-3"/>
    <n v="-4"/>
    <n v="-11"/>
    <n v="0"/>
    <n v="0"/>
    <n v="0"/>
    <n v="0"/>
    <n v="0"/>
    <n v="-3.6849999999999999E-3"/>
    <n v="0"/>
    <n v="-9.7499999999999996E-4"/>
    <n v="-1.2880000000000001E-3"/>
    <n v="-3.5860000000000002E-3"/>
  </r>
  <r>
    <s v="5324"/>
    <s v="士開"/>
    <x v="5"/>
    <n v="9.9700000000000006"/>
    <n v="10"/>
    <n v="9.9"/>
    <n v="9.89"/>
    <n v="9.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"/>
    <n v="13.65"/>
    <n v="12.85"/>
    <n v="12.8"/>
    <n v="13.1"/>
    <n v="218"/>
    <n v="-301"/>
    <n v="-358"/>
    <n v="-240"/>
    <n v="118"/>
    <n v="0"/>
    <n v="0"/>
    <n v="0"/>
    <n v="0"/>
    <n v="0"/>
    <n v="3.0519999999999999E-2"/>
    <n v="-4.1086500000000005E-2"/>
    <n v="-4.6003000000000002E-2"/>
    <n v="-3.0720000000000001E-2"/>
    <n v="1.5458E-2"/>
  </r>
  <r>
    <s v="5340"/>
    <s v="建榮"/>
    <x v="18"/>
    <n v="34.200000000000003"/>
    <n v="34.35"/>
    <n v="33.5"/>
    <n v="33.15"/>
    <n v="33.15"/>
    <n v="25"/>
    <n v="12"/>
    <n v="-35"/>
    <n v="18"/>
    <n v="70"/>
    <n v="-49"/>
    <n v="0"/>
    <n v="0"/>
    <n v="0"/>
    <n v="0"/>
    <n v="8.5500000000000003E-3"/>
    <n v="4.1220000000000007E-3"/>
    <n v="-1.1724999999999999E-2"/>
    <n v="5.9669999999999992E-3"/>
    <n v="2.3205E-2"/>
  </r>
  <r>
    <s v="5344"/>
    <s v="立衛"/>
    <x v="35"/>
    <n v="15.85"/>
    <n v="15.55"/>
    <n v="15.25"/>
    <n v="15.4"/>
    <n v="15.5"/>
    <n v="-33"/>
    <n v="-27"/>
    <n v="-1"/>
    <n v="-24"/>
    <n v="21"/>
    <n v="0"/>
    <n v="0"/>
    <n v="0"/>
    <n v="0"/>
    <n v="0"/>
    <n v="-5.2304999999999999E-3"/>
    <n v="-4.1985E-3"/>
    <n v="-1.5249999999999999E-4"/>
    <n v="-3.6960000000000001E-3"/>
    <n v="3.2550000000000001E-3"/>
  </r>
  <r>
    <s v="5345"/>
    <s v="天揚"/>
    <x v="17"/>
    <n v="6.5"/>
    <n v="6.49"/>
    <n v="6.1"/>
    <n v="6.15"/>
    <n v="6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3.5"/>
    <n v="122"/>
    <n v="121"/>
    <n v="118"/>
    <n v="120.5"/>
    <n v="-27"/>
    <n v="234"/>
    <n v="294"/>
    <n v="-1234"/>
    <n v="1436"/>
    <n v="55"/>
    <n v="1"/>
    <n v="189"/>
    <n v="502"/>
    <n v="-128"/>
    <n v="-3.3345E-2"/>
    <n v="0.28548000000000001"/>
    <n v="0.35574"/>
    <n v="-1.4561200000000001"/>
    <n v="1.73038"/>
  </r>
  <r>
    <s v="5348"/>
    <s v="系通"/>
    <x v="32"/>
    <n v="7.59"/>
    <n v="7.3"/>
    <n v="7.29"/>
    <n v="7.34"/>
    <n v="7.2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7"/>
    <n v="26.8"/>
    <n v="25.7"/>
    <n v="25.1"/>
    <n v="25.95"/>
    <n v="3846"/>
    <n v="-1029"/>
    <n v="-1118"/>
    <n v="-766"/>
    <n v="6"/>
    <n v="0"/>
    <n v="0"/>
    <n v="0"/>
    <n v="0"/>
    <n v="0"/>
    <n v="1.0384199999999999"/>
    <n v="-0.27577200000000002"/>
    <n v="-0.28732599999999997"/>
    <n v="-0.19226600000000002"/>
    <n v="1.5569999999999998E-3"/>
  </r>
  <r>
    <s v="5353"/>
    <s v="台林"/>
    <x v="32"/>
    <n v="17.5"/>
    <n v="17.5"/>
    <n v="17.2"/>
    <n v="17.25"/>
    <n v="17.2"/>
    <n v="1"/>
    <n v="-1"/>
    <n v="0"/>
    <n v="0"/>
    <n v="0"/>
    <n v="0"/>
    <n v="0"/>
    <n v="0"/>
    <n v="0"/>
    <n v="0"/>
    <n v="1.75E-4"/>
    <n v="-1.75E-4"/>
    <n v="0"/>
    <n v="0"/>
    <n v="0"/>
  </r>
  <r>
    <s v="5355"/>
    <s v="佳總"/>
    <x v="31"/>
    <n v="7.37"/>
    <n v="7.29"/>
    <n v="7.11"/>
    <n v="7.12"/>
    <n v="7.24"/>
    <n v="-31"/>
    <n v="-97"/>
    <n v="-122"/>
    <n v="5"/>
    <n v="40"/>
    <n v="0"/>
    <n v="0"/>
    <n v="0"/>
    <n v="0"/>
    <n v="0"/>
    <n v="-2.2847000000000002E-3"/>
    <n v="-7.0713E-3"/>
    <n v="-8.6742E-3"/>
    <n v="3.5600000000000003E-4"/>
    <n v="2.8960000000000001E-3"/>
  </r>
  <r>
    <s v="5356"/>
    <s v="協益"/>
    <x v="17"/>
    <n v="29.05"/>
    <n v="29"/>
    <n v="28.85"/>
    <n v="28.9"/>
    <n v="29.1"/>
    <n v="-41"/>
    <n v="-3"/>
    <n v="-68"/>
    <n v="-72"/>
    <n v="26"/>
    <n v="0"/>
    <n v="0"/>
    <n v="0"/>
    <n v="0"/>
    <n v="0"/>
    <n v="-1.1910499999999999E-2"/>
    <n v="-8.7000000000000001E-4"/>
    <n v="-1.9618000000000003E-2"/>
    <n v="-2.0807999999999997E-2"/>
    <n v="7.5659999999999998E-3"/>
  </r>
  <r>
    <s v="5364"/>
    <s v="力麗店"/>
    <x v="3"/>
    <n v="17.850000000000001"/>
    <n v="17.649999999999999"/>
    <n v="18.350000000000001"/>
    <n v="18.89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2.5"/>
    <n v="61.6"/>
    <n v="60.9"/>
    <n v="60.4"/>
    <n v="60.6"/>
    <n v="295"/>
    <n v="-910"/>
    <n v="322"/>
    <n v="-26"/>
    <n v="9"/>
    <n v="0"/>
    <n v="0"/>
    <n v="0"/>
    <n v="0"/>
    <n v="0"/>
    <n v="0.18437500000000001"/>
    <n v="-0.56055999999999995"/>
    <n v="0.19609799999999999"/>
    <n v="-1.5703999999999999E-2"/>
    <n v="5.4539999999999996E-3"/>
  </r>
  <r>
    <s v="5381"/>
    <s v="合正"/>
    <x v="18"/>
    <n v="5.4"/>
    <n v="5.23"/>
    <n v="5.0599999999999996"/>
    <n v="5.08"/>
    <n v="5.51"/>
    <n v="0"/>
    <n v="1"/>
    <n v="0"/>
    <n v="0"/>
    <n v="0"/>
    <n v="0"/>
    <n v="0"/>
    <n v="0"/>
    <n v="0"/>
    <n v="0"/>
    <n v="0"/>
    <n v="5.2300000000000004E-5"/>
    <n v="0"/>
    <n v="0"/>
    <n v="0"/>
  </r>
  <r>
    <s v="5383"/>
    <s v="金利"/>
    <x v="16"/>
    <n v="22.8"/>
    <n v="22.8"/>
    <n v="22.85"/>
    <n v="22.8"/>
    <n v="22.9"/>
    <n v="0"/>
    <n v="0"/>
    <n v="0"/>
    <n v="0"/>
    <n v="3"/>
    <n v="0"/>
    <n v="0"/>
    <n v="0"/>
    <n v="0"/>
    <n v="0"/>
    <n v="0"/>
    <n v="0"/>
    <n v="0"/>
    <n v="0"/>
    <n v="6.8699999999999989E-4"/>
  </r>
  <r>
    <s v="5386"/>
    <s v="青雲"/>
    <x v="54"/>
    <n v="52.6"/>
    <n v="52.9"/>
    <n v="50.2"/>
    <n v="49.2"/>
    <n v="50.4"/>
    <n v="45"/>
    <n v="2"/>
    <n v="-167"/>
    <n v="-74"/>
    <n v="197"/>
    <n v="0"/>
    <n v="0"/>
    <n v="0"/>
    <n v="0"/>
    <n v="0"/>
    <n v="2.367E-2"/>
    <n v="1.0579999999999999E-3"/>
    <n v="-8.3833999999999992E-2"/>
    <n v="-3.6408000000000003E-2"/>
    <n v="9.9287999999999987E-2"/>
  </r>
  <r>
    <s v="5388"/>
    <s v="中磊"/>
    <x v="37"/>
    <n v="65.900000000000006"/>
    <n v="66.5"/>
    <n v="66.2"/>
    <n v="65.8"/>
    <n v="66.8"/>
    <n v="-55"/>
    <n v="348"/>
    <n v="-143"/>
    <n v="-45"/>
    <n v="342"/>
    <n v="0"/>
    <n v="0"/>
    <n v="0"/>
    <n v="0"/>
    <n v="0"/>
    <n v="-3.6245000000000006E-2"/>
    <n v="0.23141999999999999"/>
    <n v="-9.4666E-2"/>
    <n v="-2.9610000000000001E-2"/>
    <n v="0.22845599999999999"/>
  </r>
  <r>
    <s v="5392"/>
    <s v="應華"/>
    <x v="16"/>
    <n v="28.5"/>
    <n v="28.35"/>
    <n v="28.75"/>
    <n v="28.45"/>
    <n v="29.2"/>
    <n v="147"/>
    <n v="45"/>
    <n v="158"/>
    <n v="-376"/>
    <n v="703"/>
    <n v="0"/>
    <n v="0"/>
    <n v="0"/>
    <n v="0"/>
    <n v="0"/>
    <n v="4.1895000000000002E-2"/>
    <n v="1.27575E-2"/>
    <n v="4.5425E-2"/>
    <n v="-0.10697199999999998"/>
    <n v="0.20527599999999999"/>
  </r>
  <r>
    <s v="5398"/>
    <s v="慕康生醫"/>
    <x v="14"/>
    <n v="18.7"/>
    <n v="18.649999999999999"/>
    <n v="18.55"/>
    <n v="18.5"/>
    <n v="18.45"/>
    <n v="0"/>
    <n v="0"/>
    <n v="-1"/>
    <n v="-2"/>
    <n v="0"/>
    <n v="0"/>
    <n v="0"/>
    <n v="0"/>
    <n v="0"/>
    <n v="0"/>
    <n v="0"/>
    <n v="0"/>
    <n v="-1.8550000000000001E-4"/>
    <n v="-3.6999999999999999E-4"/>
    <n v="0"/>
  </r>
  <r>
    <s v="5403"/>
    <s v="中菲"/>
    <x v="55"/>
    <n v="67.900000000000006"/>
    <n v="68"/>
    <n v="67.3"/>
    <n v="67.3"/>
    <n v="67.2"/>
    <n v="1"/>
    <n v="-2"/>
    <n v="3"/>
    <n v="-8"/>
    <n v="-5"/>
    <n v="0"/>
    <n v="0"/>
    <n v="0"/>
    <n v="0"/>
    <n v="0"/>
    <n v="6.7900000000000002E-4"/>
    <n v="-1.3600000000000001E-3"/>
    <n v="2.019E-3"/>
    <n v="-5.3839999999999999E-3"/>
    <n v="-3.3600000000000001E-3"/>
  </r>
  <r>
    <s v="5410"/>
    <s v="國眾"/>
    <x v="41"/>
    <n v="23.25"/>
    <n v="23.3"/>
    <n v="23.15"/>
    <n v="23.1"/>
    <n v="23.2"/>
    <n v="24"/>
    <n v="8"/>
    <n v="16"/>
    <n v="-26"/>
    <n v="-3"/>
    <n v="0"/>
    <n v="0"/>
    <n v="0"/>
    <n v="0"/>
    <n v="0"/>
    <n v="5.5799999999999999E-3"/>
    <n v="1.864E-3"/>
    <n v="3.7039999999999998E-3"/>
    <n v="-6.0060000000000001E-3"/>
    <n v="-6.959999999999999E-4"/>
  </r>
  <r>
    <s v="5425"/>
    <s v="台半"/>
    <x v="28"/>
    <n v="54.1"/>
    <n v="56.5"/>
    <n v="53.7"/>
    <n v="54.5"/>
    <n v="57.9"/>
    <n v="-377"/>
    <n v="-592"/>
    <n v="-1320"/>
    <n v="-2000"/>
    <n v="1220"/>
    <n v="0"/>
    <n v="0"/>
    <n v="1417"/>
    <n v="7"/>
    <n v="1942"/>
    <n v="-0.203957"/>
    <n v="-0.33448"/>
    <n v="-0.70884000000000003"/>
    <n v="-1.0900000000000001"/>
    <n v="0.70638000000000001"/>
  </r>
  <r>
    <s v="5426"/>
    <s v="振發"/>
    <x v="42"/>
    <n v="10.3"/>
    <n v="10.1"/>
    <n v="10.1"/>
    <n v="10.1"/>
    <n v="10.050000000000001"/>
    <n v="1"/>
    <n v="0"/>
    <n v="-3"/>
    <n v="-1"/>
    <n v="-1"/>
    <n v="0"/>
    <n v="0"/>
    <n v="0"/>
    <n v="0"/>
    <n v="0"/>
    <n v="1.0300000000000001E-4"/>
    <n v="0"/>
    <n v="-3.0299999999999999E-4"/>
    <n v="-1.01E-4"/>
    <n v="-1.005E-4"/>
  </r>
  <r>
    <s v="5432"/>
    <s v="達威"/>
    <x v="65"/>
    <n v="22.65"/>
    <n v="22.85"/>
    <n v="24.45"/>
    <n v="25.15"/>
    <n v="23.15"/>
    <n v="-4"/>
    <n v="2"/>
    <n v="6"/>
    <n v="0"/>
    <n v="-1"/>
    <n v="0"/>
    <n v="0"/>
    <n v="0"/>
    <n v="0"/>
    <n v="0"/>
    <n v="-9.059999999999999E-4"/>
    <n v="4.5700000000000005E-4"/>
    <n v="1.467E-3"/>
    <n v="0"/>
    <n v="-2.3149999999999999E-4"/>
  </r>
  <r>
    <s v="5434"/>
    <s v="崇越"/>
    <x v="15"/>
    <n v="123"/>
    <n v="121"/>
    <n v="121"/>
    <n v="121.5"/>
    <n v="122"/>
    <n v="43"/>
    <n v="-399"/>
    <n v="-44"/>
    <n v="-74"/>
    <n v="-28"/>
    <n v="41"/>
    <n v="44"/>
    <n v="63"/>
    <n v="39"/>
    <n v="2"/>
    <n v="5.289E-2"/>
    <n v="-0.48279"/>
    <n v="-5.3240000000000003E-2"/>
    <n v="-8.9910000000000004E-2"/>
    <n v="-3.4160000000000003E-2"/>
  </r>
  <r>
    <s v="5438"/>
    <s v="東友"/>
    <x v="44"/>
    <n v="13.9"/>
    <n v="13.9"/>
    <n v="14.1"/>
    <n v="14.75"/>
    <n v="14.9"/>
    <n v="30"/>
    <n v="-10"/>
    <n v="64"/>
    <n v="-246"/>
    <n v="11"/>
    <n v="0"/>
    <n v="0"/>
    <n v="0"/>
    <n v="0"/>
    <n v="0"/>
    <n v="4.1700000000000001E-3"/>
    <n v="-1.39E-3"/>
    <n v="9.023999999999999E-3"/>
    <n v="-3.6284999999999998E-2"/>
    <n v="1.639E-3"/>
  </r>
  <r>
    <s v="5439"/>
    <s v="高技"/>
    <x v="31"/>
    <n v="63.9"/>
    <n v="63.7"/>
    <n v="62"/>
    <n v="63.3"/>
    <n v="63.9"/>
    <n v="259"/>
    <n v="163"/>
    <n v="137"/>
    <n v="207"/>
    <n v="311"/>
    <n v="0"/>
    <n v="0"/>
    <n v="27"/>
    <n v="0"/>
    <n v="-81"/>
    <n v="0.16550099999999998"/>
    <n v="0.10383100000000001"/>
    <n v="8.4940000000000002E-2"/>
    <n v="0.13103099999999998"/>
    <n v="0.19872899999999999"/>
  </r>
  <r>
    <s v="5443"/>
    <s v="均豪"/>
    <x v="39"/>
    <n v="40.799999999999997"/>
    <n v="39.299999999999997"/>
    <n v="37.9"/>
    <n v="37.9"/>
    <n v="38.65"/>
    <n v="-30"/>
    <n v="-348"/>
    <n v="412"/>
    <n v="-190"/>
    <n v="242"/>
    <n v="0"/>
    <n v="0"/>
    <n v="0"/>
    <n v="0"/>
    <n v="0"/>
    <n v="-1.2239999999999999E-2"/>
    <n v="-0.136764"/>
    <n v="0.15614799999999998"/>
    <n v="-7.2010000000000005E-2"/>
    <n v="9.3532999999999991E-2"/>
  </r>
  <r>
    <s v="5450"/>
    <s v="南良"/>
    <x v="2"/>
    <n v="17.55"/>
    <n v="17.7"/>
    <n v="17.55"/>
    <n v="17.100000000000001"/>
    <n v="17.55"/>
    <n v="-1"/>
    <n v="3"/>
    <n v="0"/>
    <n v="0"/>
    <n v="0"/>
    <n v="0"/>
    <n v="0"/>
    <n v="0"/>
    <n v="0"/>
    <n v="0"/>
    <n v="-1.7550000000000001E-4"/>
    <n v="5.309999999999999E-4"/>
    <n v="0"/>
    <n v="0"/>
    <n v="0"/>
  </r>
  <r>
    <s v="5452"/>
    <s v="佶優"/>
    <x v="17"/>
    <n v="29"/>
    <n v="28.75"/>
    <n v="26.8"/>
    <n v="26.05"/>
    <n v="26.75"/>
    <n v="254"/>
    <n v="-302"/>
    <n v="255"/>
    <n v="303"/>
    <n v="241"/>
    <n v="0"/>
    <n v="0"/>
    <n v="0"/>
    <n v="0"/>
    <n v="0"/>
    <n v="7.3660000000000003E-2"/>
    <n v="-8.6824999999999999E-2"/>
    <n v="6.8339999999999998E-2"/>
    <n v="7.8931500000000002E-2"/>
    <n v="6.4467499999999997E-2"/>
  </r>
  <r>
    <s v="5455"/>
    <s v="昇益"/>
    <x v="5"/>
    <n v="22.6"/>
    <n v="23"/>
    <n v="21.5"/>
    <n v="22"/>
    <n v="22.9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8"/>
    <n v="70.099999999999994"/>
    <n v="69"/>
    <n v="67.5"/>
    <n v="74.2"/>
    <n v="130"/>
    <n v="62"/>
    <n v="-59"/>
    <n v="-161"/>
    <n v="651"/>
    <n v="0"/>
    <n v="0"/>
    <n v="0"/>
    <n v="50"/>
    <n v="0"/>
    <n v="9.0740000000000001E-2"/>
    <n v="4.3462000000000001E-2"/>
    <n v="-4.0710000000000003E-2"/>
    <n v="-0.10867499999999999"/>
    <n v="0.48304200000000003"/>
  </r>
  <r>
    <s v="5460"/>
    <s v="同協"/>
    <x v="16"/>
    <n v="12.05"/>
    <n v="11.95"/>
    <n v="11.85"/>
    <n v="11.8"/>
    <n v="11.9"/>
    <n v="4"/>
    <n v="2"/>
    <n v="9"/>
    <n v="8"/>
    <n v="0"/>
    <n v="0"/>
    <n v="0"/>
    <n v="0"/>
    <n v="0"/>
    <n v="0"/>
    <n v="4.8200000000000001E-4"/>
    <n v="2.3899999999999998E-4"/>
    <n v="1.0665E-3"/>
    <n v="9.4400000000000007E-4"/>
    <n v="0"/>
  </r>
  <r>
    <s v="5464"/>
    <s v="霖宏"/>
    <x v="31"/>
    <n v="20.85"/>
    <n v="20.9"/>
    <n v="20.3"/>
    <n v="22.3"/>
    <n v="24.5"/>
    <n v="7"/>
    <n v="9"/>
    <n v="55"/>
    <n v="-19"/>
    <n v="64"/>
    <n v="0"/>
    <n v="0"/>
    <n v="0"/>
    <n v="0"/>
    <n v="0"/>
    <n v="1.4595000000000001E-3"/>
    <n v="1.8809999999999999E-3"/>
    <n v="1.1165E-2"/>
    <n v="-4.2370000000000003E-3"/>
    <n v="1.5679999999999999E-2"/>
  </r>
  <r>
    <s v="5465"/>
    <s v="富驊"/>
    <x v="42"/>
    <n v="17.149999999999999"/>
    <n v="17.3"/>
    <n v="17.149999999999999"/>
    <n v="17.100000000000001"/>
    <n v="17.149999999999999"/>
    <n v="-14"/>
    <n v="-177"/>
    <n v="-2"/>
    <n v="-33"/>
    <n v="-52"/>
    <n v="0"/>
    <n v="0"/>
    <n v="0"/>
    <n v="0"/>
    <n v="0"/>
    <n v="-2.4009999999999995E-3"/>
    <n v="-3.0620999999999999E-2"/>
    <n v="-3.4299999999999999E-4"/>
    <n v="-5.6430000000000004E-3"/>
    <n v="-8.9179999999999988E-3"/>
  </r>
  <r>
    <s v="5468"/>
    <s v="凱鈺"/>
    <x v="46"/>
    <n v="15.75"/>
    <n v="15.6"/>
    <n v="15.3"/>
    <n v="15.3"/>
    <n v="15.15"/>
    <n v="0"/>
    <n v="0"/>
    <n v="0"/>
    <n v="-1"/>
    <n v="0"/>
    <n v="0"/>
    <n v="0"/>
    <n v="0"/>
    <n v="0"/>
    <n v="0"/>
    <n v="0"/>
    <n v="0"/>
    <n v="0"/>
    <n v="-1.5300000000000001E-4"/>
    <n v="0"/>
  </r>
  <r>
    <s v="5469"/>
    <s v="瀚宇博"/>
    <x v="31"/>
    <n v="46.05"/>
    <n v="46.6"/>
    <n v="46.05"/>
    <n v="47.65"/>
    <n v="48.4"/>
    <n v="1399"/>
    <n v="508"/>
    <n v="-970"/>
    <n v="-1646"/>
    <n v="33"/>
    <n v="46"/>
    <n v="58"/>
    <n v="60"/>
    <n v="-9"/>
    <n v="0"/>
    <n v="0.64423949999999996"/>
    <n v="0.23672799999999999"/>
    <n v="-0.446685"/>
    <n v="-0.78431899999999999"/>
    <n v="1.5972E-2"/>
  </r>
  <r>
    <s v="5471"/>
    <s v="松翰"/>
    <x v="46"/>
    <n v="96.5"/>
    <n v="96.4"/>
    <n v="94.3"/>
    <n v="92.6"/>
    <n v="94"/>
    <n v="1403"/>
    <n v="-1010"/>
    <n v="-374"/>
    <n v="-578"/>
    <n v="587"/>
    <n v="9"/>
    <n v="2"/>
    <n v="28"/>
    <n v="-40"/>
    <n v="-5"/>
    <n v="1.3538950000000001"/>
    <n v="-0.97363999999999995"/>
    <n v="-0.352682"/>
    <n v="-0.53522799999999993"/>
    <n v="0.55178000000000005"/>
  </r>
  <r>
    <s v="5474"/>
    <s v="聰泰"/>
    <x v="54"/>
    <n v="180"/>
    <n v="179"/>
    <n v="175.5"/>
    <n v="175"/>
    <n v="175.5"/>
    <n v="43"/>
    <n v="-14"/>
    <n v="-28"/>
    <n v="-14"/>
    <n v="8"/>
    <n v="0"/>
    <n v="0"/>
    <n v="0"/>
    <n v="0"/>
    <n v="0"/>
    <n v="7.7399999999999997E-2"/>
    <n v="-2.5059999999999999E-2"/>
    <n v="-4.9140000000000003E-2"/>
    <n v="-2.4500000000000001E-2"/>
    <n v="1.404E-2"/>
  </r>
  <r>
    <s v="5475"/>
    <s v="德宏"/>
    <x v="18"/>
    <n v="28"/>
    <n v="30.8"/>
    <n v="33.799999999999997"/>
    <n v="31.5"/>
    <n v="28.4"/>
    <n v="87"/>
    <n v="187"/>
    <n v="140"/>
    <n v="-243"/>
    <n v="-196"/>
    <n v="0"/>
    <n v="0"/>
    <n v="0"/>
    <n v="0"/>
    <n v="0"/>
    <n v="2.436E-2"/>
    <n v="5.7596000000000001E-2"/>
    <n v="4.7320000000000001E-2"/>
    <n v="-7.6545000000000002E-2"/>
    <n v="-5.5663999999999998E-2"/>
  </r>
  <r>
    <s v="5478"/>
    <s v="智冠"/>
    <x v="66"/>
    <n v="101"/>
    <n v="108"/>
    <n v="106.5"/>
    <n v="117"/>
    <n v="110"/>
    <n v="-73"/>
    <n v="217"/>
    <n v="-492"/>
    <n v="336"/>
    <n v="-807"/>
    <n v="0"/>
    <n v="120"/>
    <n v="150"/>
    <n v="0"/>
    <n v="30"/>
    <n v="-7.3730000000000004E-2"/>
    <n v="0.23436000000000001"/>
    <n v="-0.52398"/>
    <n v="0.39312000000000002"/>
    <n v="-0.88770000000000004"/>
  </r>
  <r>
    <s v="5481"/>
    <s v="新華"/>
    <x v="2"/>
    <n v="13.25"/>
    <n v="13.15"/>
    <n v="13.1"/>
    <n v="13.05"/>
    <n v="13"/>
    <n v="3"/>
    <n v="0"/>
    <n v="4"/>
    <n v="1"/>
    <n v="-4"/>
    <n v="0"/>
    <n v="0"/>
    <n v="0"/>
    <n v="0"/>
    <n v="0"/>
    <n v="3.9750000000000001E-4"/>
    <n v="0"/>
    <n v="5.2399999999999994E-4"/>
    <n v="1.305E-4"/>
    <n v="-5.1999999999999995E-4"/>
  </r>
  <r>
    <s v="5483"/>
    <s v="中美晶"/>
    <x v="50"/>
    <n v="185"/>
    <n v="183"/>
    <n v="178"/>
    <n v="177.5"/>
    <n v="191.5"/>
    <n v="1668"/>
    <n v="-3063"/>
    <n v="448"/>
    <n v="242"/>
    <n v="2481"/>
    <n v="49"/>
    <n v="30"/>
    <n v="162"/>
    <n v="202"/>
    <n v="1217"/>
    <n v="3.0857999999999999"/>
    <n v="-5.6052900000000001"/>
    <n v="0.79744000000000004"/>
    <n v="0.42954999999999999"/>
    <n v="4.7511150000000004"/>
  </r>
  <r>
    <s v="5484"/>
    <s v="慧友"/>
    <x v="48"/>
    <n v="16.05"/>
    <n v="16.05"/>
    <n v="15.9"/>
    <n v="16"/>
    <n v="16.2"/>
    <n v="16"/>
    <n v="1"/>
    <n v="3"/>
    <n v="14"/>
    <n v="24"/>
    <n v="0"/>
    <n v="0"/>
    <n v="0"/>
    <n v="0"/>
    <n v="0"/>
    <n v="2.568E-3"/>
    <n v="1.605E-4"/>
    <n v="4.7700000000000005E-4"/>
    <n v="2.2399999999999998E-3"/>
    <n v="3.8879999999999995E-3"/>
  </r>
  <r>
    <s v="5487"/>
    <s v="通泰"/>
    <x v="46"/>
    <n v="37.049999999999997"/>
    <n v="37.549999999999997"/>
    <n v="37.1"/>
    <n v="37"/>
    <n v="37.200000000000003"/>
    <n v="0"/>
    <n v="1"/>
    <n v="0"/>
    <n v="3"/>
    <n v="5"/>
    <n v="0"/>
    <n v="0"/>
    <n v="0"/>
    <n v="0"/>
    <n v="0"/>
    <n v="0"/>
    <n v="3.7549999999999997E-4"/>
    <n v="0"/>
    <n v="1.1100000000000001E-3"/>
    <n v="1.8600000000000001E-3"/>
  </r>
  <r>
    <s v="5488"/>
    <s v="松普"/>
    <x v="16"/>
    <n v="8.0299999999999994"/>
    <n v="7.87"/>
    <n v="7.78"/>
    <n v="7.75"/>
    <n v="7.82"/>
    <n v="1"/>
    <n v="-2"/>
    <n v="-11"/>
    <n v="5"/>
    <n v="-6"/>
    <n v="0"/>
    <n v="0"/>
    <n v="0"/>
    <n v="0"/>
    <n v="0"/>
    <n v="8.03E-5"/>
    <n v="-1.574E-4"/>
    <n v="-8.5579999999999999E-4"/>
    <n v="3.8749999999999999E-4"/>
    <n v="-4.6920000000000002E-4"/>
  </r>
  <r>
    <s v="5489"/>
    <s v="彩富"/>
    <x v="48"/>
    <n v="33"/>
    <n v="33"/>
    <n v="32.9"/>
    <n v="32.9"/>
    <n v="32.950000000000003"/>
    <n v="1"/>
    <n v="2"/>
    <n v="-2"/>
    <n v="0"/>
    <n v="0"/>
    <n v="0"/>
    <n v="0"/>
    <n v="0"/>
    <n v="0"/>
    <n v="0"/>
    <n v="3.3E-4"/>
    <n v="6.6E-4"/>
    <n v="-6.5799999999999995E-4"/>
    <n v="0"/>
    <n v="0"/>
  </r>
  <r>
    <s v="5490"/>
    <s v="同亨"/>
    <x v="57"/>
    <n v="28.25"/>
    <n v="28.05"/>
    <n v="27.8"/>
    <n v="27.8"/>
    <n v="27.85"/>
    <n v="26"/>
    <n v="-7"/>
    <n v="-22"/>
    <n v="-24"/>
    <n v="2"/>
    <n v="0"/>
    <n v="0"/>
    <n v="0"/>
    <n v="0"/>
    <n v="0"/>
    <n v="7.345E-3"/>
    <n v="-1.9635E-3"/>
    <n v="-6.1159999999999999E-3"/>
    <n v="-6.6720000000000008E-3"/>
    <n v="5.5699999999999999E-4"/>
  </r>
  <r>
    <s v="5493"/>
    <s v="三聯"/>
    <x v="45"/>
    <n v="41"/>
    <n v="41"/>
    <n v="40.950000000000003"/>
    <n v="40.799999999999997"/>
    <n v="41.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7.95"/>
    <n v="17.75"/>
    <n v="17.2"/>
    <n v="17.3"/>
    <n v="17.399999999999999"/>
    <n v="548"/>
    <n v="-133"/>
    <n v="-21"/>
    <n v="169"/>
    <n v="153"/>
    <n v="0"/>
    <n v="0"/>
    <n v="0"/>
    <n v="0"/>
    <n v="0"/>
    <n v="9.8366000000000009E-2"/>
    <n v="-2.36075E-2"/>
    <n v="-3.6119999999999998E-3"/>
    <n v="2.9237000000000003E-2"/>
    <n v="2.6622E-2"/>
  </r>
  <r>
    <s v="5508"/>
    <s v="永信建"/>
    <x v="5"/>
    <n v="48.6"/>
    <n v="48.4"/>
    <n v="48.4"/>
    <n v="48.2"/>
    <n v="48.3"/>
    <n v="-4"/>
    <n v="-17"/>
    <n v="-7"/>
    <n v="-6"/>
    <n v="-5"/>
    <n v="0"/>
    <n v="0"/>
    <n v="0"/>
    <n v="0"/>
    <n v="0"/>
    <n v="-1.944E-3"/>
    <n v="-8.2279999999999992E-3"/>
    <n v="-3.388E-3"/>
    <n v="-2.8920000000000005E-3"/>
    <n v="-2.415E-3"/>
  </r>
  <r>
    <s v="5511"/>
    <s v="德昌"/>
    <x v="5"/>
    <n v="30.3"/>
    <n v="30.45"/>
    <n v="30.5"/>
    <n v="31"/>
    <n v="31"/>
    <n v="9"/>
    <n v="0"/>
    <n v="2"/>
    <n v="14"/>
    <n v="-6"/>
    <n v="0"/>
    <n v="0"/>
    <n v="0"/>
    <n v="0"/>
    <n v="0"/>
    <n v="2.7269999999999998E-3"/>
    <n v="0"/>
    <n v="6.0999999999999997E-4"/>
    <n v="4.3400000000000001E-3"/>
    <n v="-1.8600000000000001E-3"/>
  </r>
  <r>
    <s v="5512"/>
    <s v="力麒"/>
    <x v="5"/>
    <n v="9.6"/>
    <n v="9.57"/>
    <n v="9.49"/>
    <n v="9.51"/>
    <n v="9.5"/>
    <n v="-152"/>
    <n v="-322"/>
    <n v="-533"/>
    <n v="-134"/>
    <n v="-278"/>
    <n v="0"/>
    <n v="0"/>
    <n v="0"/>
    <n v="0"/>
    <n v="0"/>
    <n v="-1.4592000000000001E-2"/>
    <n v="-3.08154E-2"/>
    <n v="-5.05817E-2"/>
    <n v="-1.2743399999999998E-2"/>
    <n v="-2.6409999999999999E-2"/>
  </r>
  <r>
    <s v="5514"/>
    <s v="三豐"/>
    <x v="5"/>
    <n v="21.95"/>
    <n v="21.95"/>
    <n v="21.95"/>
    <n v="21.95"/>
    <n v="2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5"/>
    <n v="13.6"/>
    <n v="13.4"/>
    <n v="13.55"/>
    <n v="13.7"/>
    <n v="74"/>
    <n v="28"/>
    <n v="-92"/>
    <n v="164"/>
    <n v="56"/>
    <n v="0"/>
    <n v="0"/>
    <n v="0"/>
    <n v="0"/>
    <n v="0"/>
    <n v="9.9900000000000006E-3"/>
    <n v="3.8080000000000002E-3"/>
    <n v="-1.2327999999999999E-2"/>
    <n v="2.2222000000000002E-2"/>
    <n v="7.6719999999999991E-3"/>
  </r>
  <r>
    <s v="5516"/>
    <s v="雙喜"/>
    <x v="5"/>
    <n v="14.4"/>
    <n v="14.35"/>
    <n v="14.15"/>
    <n v="14.4"/>
    <n v="14.2"/>
    <n v="8"/>
    <n v="10"/>
    <n v="5"/>
    <n v="0"/>
    <n v="0"/>
    <n v="0"/>
    <n v="0"/>
    <n v="0"/>
    <n v="0"/>
    <n v="0"/>
    <n v="1.152E-3"/>
    <n v="1.4350000000000001E-3"/>
    <n v="7.0750000000000001E-4"/>
    <n v="0"/>
    <n v="0"/>
  </r>
  <r>
    <s v="5519"/>
    <s v="隆大"/>
    <x v="5"/>
    <n v="21.75"/>
    <n v="21.6"/>
    <n v="21.05"/>
    <n v="20.95"/>
    <n v="21"/>
    <n v="116"/>
    <n v="-39"/>
    <n v="-437"/>
    <n v="380"/>
    <n v="-120"/>
    <n v="0"/>
    <n v="0"/>
    <n v="0"/>
    <n v="0"/>
    <n v="0"/>
    <n v="2.5229999999999999E-2"/>
    <n v="-8.4240000000000009E-3"/>
    <n v="-9.1988500000000001E-2"/>
    <n v="7.961E-2"/>
    <n v="-2.52E-2"/>
  </r>
  <r>
    <s v="5520"/>
    <s v="力泰"/>
    <x v="5"/>
    <n v="54.1"/>
    <n v="49.3"/>
    <n v="49"/>
    <n v="49.7"/>
    <n v="49.55"/>
    <n v="2"/>
    <n v="0"/>
    <n v="0"/>
    <n v="0"/>
    <n v="0"/>
    <n v="0"/>
    <n v="0"/>
    <n v="0"/>
    <n v="0"/>
    <n v="0"/>
    <n v="1.0820000000000001E-3"/>
    <n v="0"/>
    <n v="0"/>
    <n v="0"/>
    <n v="0"/>
  </r>
  <r>
    <s v="5521"/>
    <s v="工信"/>
    <x v="5"/>
    <n v="9.81"/>
    <n v="9.77"/>
    <n v="9.57"/>
    <n v="9.7200000000000006"/>
    <n v="9.6999999999999993"/>
    <n v="153"/>
    <n v="-35"/>
    <n v="-525"/>
    <n v="503"/>
    <n v="105"/>
    <n v="0"/>
    <n v="0"/>
    <n v="0"/>
    <n v="0"/>
    <n v="0"/>
    <n v="1.5009300000000001E-2"/>
    <n v="-3.4194999999999998E-3"/>
    <n v="-5.0242500000000002E-2"/>
    <n v="4.8891600000000007E-2"/>
    <n v="1.0185E-2"/>
  </r>
  <r>
    <s v="5522"/>
    <s v="遠雄"/>
    <x v="5"/>
    <n v="54"/>
    <n v="53.3"/>
    <n v="53.3"/>
    <n v="53.7"/>
    <n v="53.7"/>
    <n v="87"/>
    <n v="-709"/>
    <n v="-492"/>
    <n v="-93"/>
    <n v="122"/>
    <n v="30"/>
    <n v="352"/>
    <n v="359"/>
    <n v="209"/>
    <n v="202"/>
    <n v="4.6980000000000001E-2"/>
    <n v="-0.37789699999999998"/>
    <n v="-0.26223599999999997"/>
    <n v="-4.9941000000000006E-2"/>
    <n v="6.5514000000000003E-2"/>
  </r>
  <r>
    <s v="5523"/>
    <s v="豐謙"/>
    <x v="5"/>
    <n v="29"/>
    <n v="28.65"/>
    <n v="28.15"/>
    <n v="28"/>
    <n v="28.2"/>
    <n v="-13"/>
    <n v="-28"/>
    <n v="-21"/>
    <n v="-9"/>
    <n v="-18"/>
    <n v="0"/>
    <n v="0"/>
    <n v="0"/>
    <n v="0"/>
    <n v="0"/>
    <n v="-3.7699999999999999E-3"/>
    <n v="-8.0219999999999996E-3"/>
    <n v="-5.9115000000000001E-3"/>
    <n v="-2.5200000000000001E-3"/>
    <n v="-5.0759999999999998E-3"/>
  </r>
  <r>
    <s v="5525"/>
    <s v="順天"/>
    <x v="5"/>
    <n v="25.25"/>
    <n v="25.5"/>
    <n v="25.2"/>
    <n v="25.05"/>
    <n v="25.2"/>
    <n v="44"/>
    <n v="-52"/>
    <n v="-9"/>
    <n v="-11"/>
    <n v="27"/>
    <n v="0"/>
    <n v="0"/>
    <n v="0"/>
    <n v="0"/>
    <n v="0"/>
    <n v="1.111E-2"/>
    <n v="-1.3259999999999999E-2"/>
    <n v="-2.2679999999999996E-3"/>
    <n v="-2.7555000000000001E-3"/>
    <n v="6.8040000000000002E-3"/>
  </r>
  <r>
    <s v="5529"/>
    <s v="志嘉"/>
    <x v="5"/>
    <n v="18.350000000000001"/>
    <n v="18.100000000000001"/>
    <n v="17.850000000000001"/>
    <n v="17.850000000000001"/>
    <n v="17.850000000000001"/>
    <n v="-19"/>
    <n v="-54"/>
    <n v="-56"/>
    <n v="-28"/>
    <n v="-57"/>
    <n v="0"/>
    <n v="0"/>
    <n v="0"/>
    <n v="0"/>
    <n v="0"/>
    <n v="-3.4865000000000004E-3"/>
    <n v="-9.7740000000000014E-3"/>
    <n v="-9.9960000000000014E-3"/>
    <n v="-4.9980000000000007E-3"/>
    <n v="-1.0174500000000001E-2"/>
  </r>
  <r>
    <s v="5530"/>
    <s v="龍巖"/>
    <x v="2"/>
    <n v="50.3"/>
    <n v="50"/>
    <n v="49.25"/>
    <n v="49.45"/>
    <n v="49.4"/>
    <n v="-110"/>
    <n v="-162"/>
    <n v="-35"/>
    <n v="141"/>
    <n v="-27"/>
    <n v="0"/>
    <n v="0"/>
    <n v="0"/>
    <n v="0"/>
    <n v="0"/>
    <n v="-5.5329999999999997E-2"/>
    <n v="-8.1000000000000003E-2"/>
    <n v="-1.7237499999999999E-2"/>
    <n v="6.9724500000000009E-2"/>
    <n v="-1.3337999999999999E-2"/>
  </r>
  <r>
    <s v="5531"/>
    <s v="鄉林"/>
    <x v="5"/>
    <n v="12.1"/>
    <n v="12.05"/>
    <n v="11.7"/>
    <n v="12.2"/>
    <n v="12.5"/>
    <n v="-18"/>
    <n v="0"/>
    <n v="-150"/>
    <n v="1359"/>
    <n v="1115"/>
    <n v="0"/>
    <n v="0"/>
    <n v="0"/>
    <n v="0"/>
    <n v="0"/>
    <n v="-2.1779999999999998E-3"/>
    <n v="0"/>
    <n v="-1.755E-2"/>
    <n v="0.165798"/>
    <n v="0.139375"/>
  </r>
  <r>
    <s v="5533"/>
    <s v="皇鼎"/>
    <x v="5"/>
    <n v="15.65"/>
    <n v="15.5"/>
    <n v="15.5"/>
    <n v="15.5"/>
    <n v="15.55"/>
    <n v="8"/>
    <n v="-11"/>
    <n v="-67"/>
    <n v="4"/>
    <n v="17"/>
    <n v="0"/>
    <n v="0"/>
    <n v="0"/>
    <n v="0"/>
    <n v="0"/>
    <n v="1.2520000000000001E-3"/>
    <n v="-1.7049999999999999E-3"/>
    <n v="-1.0385E-2"/>
    <n v="6.2E-4"/>
    <n v="2.6435E-3"/>
  </r>
  <r>
    <s v="5534"/>
    <s v="長虹"/>
    <x v="5"/>
    <n v="79.099999999999994"/>
    <n v="79.3"/>
    <n v="77.8"/>
    <n v="78.8"/>
    <n v="79.2"/>
    <n v="-41"/>
    <n v="-11"/>
    <n v="-405"/>
    <n v="64"/>
    <n v="62"/>
    <n v="2"/>
    <n v="-3"/>
    <n v="0"/>
    <n v="0"/>
    <n v="0"/>
    <n v="-3.2431000000000001E-2"/>
    <n v="-8.7229999999999999E-3"/>
    <n v="-0.31508999999999998"/>
    <n v="5.0431999999999998E-2"/>
    <n v="4.9104000000000009E-2"/>
  </r>
  <r>
    <s v="5536"/>
    <s v="聖暉"/>
    <x v="45"/>
    <n v="197.5"/>
    <n v="198"/>
    <n v="196.5"/>
    <n v="197.5"/>
    <n v="197.5"/>
    <n v="-25"/>
    <n v="-17"/>
    <n v="14"/>
    <n v="8"/>
    <n v="-97"/>
    <n v="20"/>
    <n v="16"/>
    <n v="0"/>
    <n v="0"/>
    <n v="0"/>
    <n v="-4.9375000000000002E-2"/>
    <n v="-3.3660000000000002E-2"/>
    <n v="2.751E-2"/>
    <n v="1.5800000000000002E-2"/>
    <n v="-0.191575"/>
  </r>
  <r>
    <s v="5538"/>
    <s v="東明-KY"/>
    <x v="13"/>
    <n v="42.55"/>
    <n v="42.7"/>
    <n v="41.7"/>
    <n v="43.5"/>
    <n v="43.35"/>
    <n v="1"/>
    <n v="-9"/>
    <n v="-27"/>
    <n v="3"/>
    <n v="5"/>
    <n v="0"/>
    <n v="0"/>
    <n v="0"/>
    <n v="0"/>
    <n v="0"/>
    <n v="4.2549999999999999E-4"/>
    <n v="-3.8430000000000001E-3"/>
    <n v="-1.1259000000000002E-2"/>
    <n v="1.305E-3"/>
    <n v="2.1675000000000002E-3"/>
  </r>
  <r>
    <s v="5543"/>
    <s v="桓鼎-KY"/>
    <x v="13"/>
    <n v="57.5"/>
    <n v="58.5"/>
    <n v="58.3"/>
    <n v="59.2"/>
    <n v="57.4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3"/>
    <n v="76.5"/>
    <n v="75.3"/>
    <n v="76"/>
    <n v="75.3"/>
    <n v="-40"/>
    <n v="-3"/>
    <n v="-6"/>
    <n v="-6"/>
    <n v="0"/>
    <n v="0"/>
    <n v="0"/>
    <n v="0"/>
    <n v="0"/>
    <n v="0"/>
    <n v="-3.0519999999999999E-2"/>
    <n v="-2.2950000000000002E-3"/>
    <n v="-4.5179999999999994E-3"/>
    <n v="-4.5599999999999998E-3"/>
    <n v="0"/>
  </r>
  <r>
    <s v="5601"/>
    <s v="台聯櫃"/>
    <x v="10"/>
    <n v="32"/>
    <n v="35.200000000000003"/>
    <n v="38.700000000000003"/>
    <n v="38.700000000000003"/>
    <n v="34.85"/>
    <n v="2"/>
    <n v="33"/>
    <n v="-3"/>
    <n v="-9"/>
    <n v="-7"/>
    <n v="0"/>
    <n v="0"/>
    <n v="0"/>
    <n v="0"/>
    <n v="0"/>
    <n v="6.4000000000000005E-4"/>
    <n v="1.1616000000000001E-2"/>
    <n v="-1.1610000000000001E-3"/>
    <n v="-3.483E-3"/>
    <n v="-2.4395000000000003E-3"/>
  </r>
  <r>
    <s v="5603"/>
    <s v="陸海"/>
    <x v="10"/>
    <n v="37.950000000000003"/>
    <n v="41.7"/>
    <n v="45.85"/>
    <n v="45.4"/>
    <n v="40.9"/>
    <n v="168"/>
    <n v="163"/>
    <n v="-586"/>
    <n v="-1552"/>
    <n v="257"/>
    <n v="0"/>
    <n v="0"/>
    <n v="0"/>
    <n v="0"/>
    <n v="0"/>
    <n v="6.3756000000000007E-2"/>
    <n v="6.7971000000000004E-2"/>
    <n v="-0.268681"/>
    <n v="-0.70460800000000001"/>
    <n v="0.105113"/>
  </r>
  <r>
    <s v="5604"/>
    <s v="中連貨"/>
    <x v="2"/>
    <n v="89.5"/>
    <n v="89.7"/>
    <n v="98.6"/>
    <n v="108"/>
    <n v="97.3"/>
    <n v="-33"/>
    <n v="-12"/>
    <n v="12"/>
    <n v="8"/>
    <n v="-198"/>
    <n v="0"/>
    <n v="0"/>
    <n v="0"/>
    <n v="0"/>
    <n v="0"/>
    <n v="-2.9534999999999999E-2"/>
    <n v="-1.0764000000000001E-2"/>
    <n v="1.1831999999999999E-2"/>
    <n v="8.6400000000000001E-3"/>
    <n v="-0.19265399999999999"/>
  </r>
  <r>
    <s v="5607"/>
    <s v="遠雄港"/>
    <x v="10"/>
    <n v="34.9"/>
    <n v="38.35"/>
    <n v="41.2"/>
    <n v="38"/>
    <n v="36.5"/>
    <n v="-172"/>
    <n v="1105"/>
    <n v="-1183"/>
    <n v="-1530"/>
    <n v="59"/>
    <n v="0"/>
    <n v="0"/>
    <n v="0"/>
    <n v="0"/>
    <n v="0"/>
    <n v="-6.0028000000000005E-2"/>
    <n v="0.42376750000000002"/>
    <n v="-0.48739600000000005"/>
    <n v="-0.58140000000000003"/>
    <n v="2.1534999999999999E-2"/>
  </r>
  <r>
    <s v="5608"/>
    <s v="四維航"/>
    <x v="10"/>
    <n v="52.8"/>
    <n v="58"/>
    <n v="63.8"/>
    <n v="68.900000000000006"/>
    <n v="62.1"/>
    <n v="-902"/>
    <n v="-212"/>
    <n v="-31"/>
    <n v="496"/>
    <n v="51"/>
    <n v="0"/>
    <n v="0"/>
    <n v="0"/>
    <n v="0"/>
    <n v="0"/>
    <n v="-0.47625600000000001"/>
    <n v="-0.12296"/>
    <n v="-1.9778E-2"/>
    <n v="0.34174399999999999"/>
    <n v="3.1670999999999998E-2"/>
  </r>
  <r>
    <s v="5609"/>
    <s v="中菲行"/>
    <x v="10"/>
    <n v="132.5"/>
    <n v="145.5"/>
    <n v="149.5"/>
    <n v="138.5"/>
    <n v="132"/>
    <n v="1248"/>
    <n v="369"/>
    <n v="-4397"/>
    <n v="-1591"/>
    <n v="3175"/>
    <n v="0"/>
    <n v="0"/>
    <n v="0"/>
    <n v="0"/>
    <n v="0"/>
    <n v="1.6536"/>
    <n v="0.53689500000000001"/>
    <n v="-6.5735150000000004"/>
    <n v="-2.203535"/>
    <n v="4.1909999999999998"/>
  </r>
  <r>
    <s v="5701"/>
    <s v="劍湖山"/>
    <x v="3"/>
    <n v="3"/>
    <n v="2.95"/>
    <n v="2.88"/>
    <n v="2.98"/>
    <n v="2.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"/>
    <n v="22.5"/>
    <n v="23.25"/>
    <n v="23.45"/>
    <n v="23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45"/>
    <n v="31.3"/>
    <n v="32.4"/>
    <n v="33"/>
    <n v="32.799999999999997"/>
    <n v="1"/>
    <n v="-3"/>
    <n v="14"/>
    <n v="-3"/>
    <n v="-14"/>
    <n v="0"/>
    <n v="0"/>
    <n v="0"/>
    <n v="0"/>
    <n v="0"/>
    <n v="3.145E-4"/>
    <n v="-9.3900000000000006E-4"/>
    <n v="4.5359999999999992E-3"/>
    <n v="-9.8999999999999999E-4"/>
    <n v="-4.5919999999999997E-3"/>
  </r>
  <r>
    <s v="5706"/>
    <s v="鳳凰"/>
    <x v="3"/>
    <n v="42"/>
    <n v="41.55"/>
    <n v="43.7"/>
    <n v="43.1"/>
    <n v="42.2"/>
    <n v="166"/>
    <n v="-85"/>
    <n v="223"/>
    <n v="-482"/>
    <n v="-1"/>
    <n v="0"/>
    <n v="0"/>
    <n v="0"/>
    <n v="0"/>
    <n v="0"/>
    <n v="6.9720000000000004E-2"/>
    <n v="-3.5317499999999995E-2"/>
    <n v="9.745100000000001E-2"/>
    <n v="-0.20774200000000001"/>
    <n v="-4.2200000000000001E-4"/>
  </r>
  <r>
    <s v="5820"/>
    <s v="日盛金"/>
    <x v="62"/>
    <n v="12.9"/>
    <n v="12.9"/>
    <n v="12.85"/>
    <n v="12.85"/>
    <n v="12.85"/>
    <n v="-3"/>
    <n v="-59"/>
    <n v="-69"/>
    <n v="-46"/>
    <n v="-164"/>
    <n v="0"/>
    <n v="0"/>
    <n v="0"/>
    <n v="0"/>
    <n v="0"/>
    <n v="-3.8700000000000003E-4"/>
    <n v="-7.6110000000000006E-3"/>
    <n v="-8.8664999999999994E-3"/>
    <n v="-5.9110000000000005E-3"/>
    <n v="-2.1074000000000002E-2"/>
  </r>
  <r>
    <s v="5864"/>
    <s v="致和證"/>
    <x v="61"/>
    <n v="19.100000000000001"/>
    <n v="18.899999999999999"/>
    <n v="18.399999999999999"/>
    <n v="18.7"/>
    <n v="18.55"/>
    <n v="-315"/>
    <n v="-929"/>
    <n v="-290"/>
    <n v="-373"/>
    <n v="-626"/>
    <n v="0"/>
    <n v="0"/>
    <n v="0"/>
    <n v="0"/>
    <n v="0"/>
    <n v="-6.0165000000000003E-2"/>
    <n v="-0.17558099999999999"/>
    <n v="-5.3359999999999998E-2"/>
    <n v="-6.9750999999999994E-2"/>
    <n v="-0.116123"/>
  </r>
  <r>
    <s v="5871"/>
    <s v="中租-KY"/>
    <x v="2"/>
    <n v="200.5"/>
    <n v="200.5"/>
    <n v="200.5"/>
    <n v="201.5"/>
    <n v="205.5"/>
    <n v="-1004"/>
    <n v="-8"/>
    <n v="385"/>
    <n v="617"/>
    <n v="535"/>
    <n v="-36"/>
    <n v="-234"/>
    <n v="3"/>
    <n v="-28"/>
    <n v="7"/>
    <n v="-2.01302"/>
    <n v="-1.6039999999999999E-2"/>
    <n v="0.77192499999999997"/>
    <n v="1.243255"/>
    <n v="1.0994250000000001"/>
  </r>
  <r>
    <s v="5876"/>
    <s v="上海商銀"/>
    <x v="59"/>
    <n v="44.8"/>
    <n v="44.25"/>
    <n v="43.5"/>
    <n v="44.3"/>
    <n v="45.25"/>
    <n v="-906"/>
    <n v="-1061"/>
    <n v="-1311"/>
    <n v="539"/>
    <n v="1979"/>
    <n v="0"/>
    <n v="-474"/>
    <n v="12"/>
    <n v="-68"/>
    <n v="17"/>
    <n v="-0.40588799999999997"/>
    <n v="-0.46949249999999998"/>
    <n v="-0.57028500000000004"/>
    <n v="0.23877699999999996"/>
    <n v="0.89549749999999995"/>
  </r>
  <r>
    <s v="5878"/>
    <s v="台名"/>
    <x v="60"/>
    <n v="49"/>
    <n v="49"/>
    <n v="49"/>
    <n v="48.85"/>
    <n v="48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0.8"/>
    <n v="20.9"/>
    <n v="21"/>
    <n v="21.05"/>
    <n v="-4949"/>
    <n v="-10007"/>
    <n v="-5046"/>
    <n v="-1771"/>
    <n v="82"/>
    <n v="0"/>
    <n v="-1784"/>
    <n v="108"/>
    <n v="-204"/>
    <n v="50"/>
    <n v="-1.0442390000000001"/>
    <n v="-2.0814560000000002"/>
    <n v="-1.0546139999999999"/>
    <n v="-0.37191000000000002"/>
    <n v="1.7261000000000002E-2"/>
  </r>
  <r>
    <s v="5902"/>
    <s v="德記"/>
    <x v="9"/>
    <n v="23.5"/>
    <n v="23"/>
    <n v="22.75"/>
    <n v="22.8"/>
    <n v="23.2"/>
    <n v="0"/>
    <n v="-1"/>
    <n v="-2"/>
    <n v="7"/>
    <n v="-2"/>
    <n v="0"/>
    <n v="0"/>
    <n v="0"/>
    <n v="0"/>
    <n v="0"/>
    <n v="0"/>
    <n v="-2.3000000000000001E-4"/>
    <n v="-4.55E-4"/>
    <n v="1.596E-3"/>
    <n v="-4.64E-4"/>
  </r>
  <r>
    <s v="5903"/>
    <s v="全家"/>
    <x v="9"/>
    <n v="265"/>
    <n v="257.5"/>
    <n v="260"/>
    <n v="260.5"/>
    <n v="262.5"/>
    <n v="-4"/>
    <n v="-81"/>
    <n v="-15"/>
    <n v="-1"/>
    <n v="-2"/>
    <n v="0"/>
    <n v="0"/>
    <n v="0"/>
    <n v="0"/>
    <n v="0"/>
    <n v="-1.06E-2"/>
    <n v="-0.20857500000000001"/>
    <n v="-3.9E-2"/>
    <n v="-2.6050000000000001E-3"/>
    <n v="-5.2500000000000003E-3"/>
  </r>
  <r>
    <s v="5904"/>
    <s v="寶雅"/>
    <x v="9"/>
    <n v="562"/>
    <n v="547"/>
    <n v="546"/>
    <n v="552"/>
    <n v="548"/>
    <n v="35"/>
    <n v="-51"/>
    <n v="-76"/>
    <n v="8"/>
    <n v="-92"/>
    <n v="12"/>
    <n v="-5"/>
    <n v="0"/>
    <n v="0"/>
    <n v="-10"/>
    <n v="0.19670000000000001"/>
    <n v="-0.27897"/>
    <n v="-0.41496"/>
    <n v="4.4159999999999998E-2"/>
    <n v="-0.50416000000000005"/>
  </r>
  <r>
    <s v="5905"/>
    <s v="南仁湖"/>
    <x v="9"/>
    <n v="12.6"/>
    <n v="12.5"/>
    <n v="13.5"/>
    <n v="13.45"/>
    <n v="13.15"/>
    <n v="-159"/>
    <n v="-281"/>
    <n v="-290"/>
    <n v="-665"/>
    <n v="-458"/>
    <n v="0"/>
    <n v="0"/>
    <n v="0"/>
    <n v="0"/>
    <n v="0"/>
    <n v="-2.0034E-2"/>
    <n v="-3.5125000000000003E-2"/>
    <n v="-3.9149999999999997E-2"/>
    <n v="-8.9442499999999994E-2"/>
    <n v="-6.0226999999999996E-2"/>
  </r>
  <r>
    <s v="5906"/>
    <s v="台南-KY"/>
    <x v="9"/>
    <n v="36.200000000000003"/>
    <n v="36.299999999999997"/>
    <n v="36.200000000000003"/>
    <n v="36.200000000000003"/>
    <n v="35.200000000000003"/>
    <n v="-2"/>
    <n v="-3"/>
    <n v="0"/>
    <n v="0"/>
    <n v="1"/>
    <n v="0"/>
    <n v="0"/>
    <n v="0"/>
    <n v="0"/>
    <n v="0"/>
    <n v="-7.2400000000000003E-4"/>
    <n v="-1.0889999999999999E-3"/>
    <n v="0"/>
    <n v="0"/>
    <n v="3.5200000000000005E-4"/>
  </r>
  <r>
    <s v="5907"/>
    <s v="大洋-KY"/>
    <x v="9"/>
    <n v="20.149999999999999"/>
    <n v="20.5"/>
    <n v="22.55"/>
    <n v="23.5"/>
    <n v="23.95"/>
    <n v="9"/>
    <n v="-42"/>
    <n v="-242"/>
    <n v="-473"/>
    <n v="119"/>
    <n v="0"/>
    <n v="0"/>
    <n v="0"/>
    <n v="0"/>
    <n v="0"/>
    <n v="1.8135E-3"/>
    <n v="-8.6099999999999996E-3"/>
    <n v="-5.4571000000000001E-2"/>
    <n v="-0.111155"/>
    <n v="2.8500499999999998E-2"/>
  </r>
  <r>
    <s v="6005"/>
    <s v="群益證"/>
    <x v="61"/>
    <n v="16.600000000000001"/>
    <n v="16.399999999999999"/>
    <n v="16.100000000000001"/>
    <n v="16.350000000000001"/>
    <n v="16.5"/>
    <n v="-648"/>
    <n v="-4235"/>
    <n v="-2802"/>
    <n v="686"/>
    <n v="56"/>
    <n v="-131"/>
    <n v="-174"/>
    <n v="-84"/>
    <n v="-23"/>
    <n v="0"/>
    <n v="-0.10756800000000001"/>
    <n v="-0.69454000000000005"/>
    <n v="-0.45112200000000002"/>
    <n v="0.112161"/>
    <n v="9.2399999999999999E-3"/>
  </r>
  <r>
    <s v="6015"/>
    <s v="宏遠證"/>
    <x v="61"/>
    <n v="24.45"/>
    <n v="24"/>
    <n v="24.6"/>
    <n v="24.1"/>
    <n v="23.45"/>
    <n v="876"/>
    <n v="-1514"/>
    <n v="444"/>
    <n v="-1542"/>
    <n v="-504"/>
    <n v="0"/>
    <n v="0"/>
    <n v="0"/>
    <n v="0"/>
    <n v="0"/>
    <n v="0.21418200000000001"/>
    <n v="-0.36336000000000002"/>
    <n v="0.10922400000000002"/>
    <n v="-0.37162200000000006"/>
    <n v="-0.11818799999999999"/>
  </r>
  <r>
    <s v="6016"/>
    <s v="康和證"/>
    <x v="61"/>
    <n v="16.399999999999999"/>
    <n v="16.2"/>
    <n v="16"/>
    <n v="16"/>
    <n v="15.95"/>
    <n v="-179"/>
    <n v="-341"/>
    <n v="141"/>
    <n v="-789"/>
    <n v="-201"/>
    <n v="0"/>
    <n v="0"/>
    <n v="0"/>
    <n v="0"/>
    <n v="0"/>
    <n v="-2.9356E-2"/>
    <n v="-5.5241999999999999E-2"/>
    <n v="2.256E-2"/>
    <n v="-0.12623999999999999"/>
    <n v="-3.2059499999999998E-2"/>
  </r>
  <r>
    <s v="6020"/>
    <s v="大展證"/>
    <x v="61"/>
    <n v="22"/>
    <n v="21.85"/>
    <n v="21.6"/>
    <n v="21.7"/>
    <n v="22"/>
    <n v="0"/>
    <n v="-34"/>
    <n v="-21"/>
    <n v="-19"/>
    <n v="-33"/>
    <n v="0"/>
    <n v="0"/>
    <n v="0"/>
    <n v="0"/>
    <n v="0"/>
    <n v="0"/>
    <n v="-7.4290000000000007E-3"/>
    <n v="-4.5360000000000001E-3"/>
    <n v="-4.1229999999999999E-3"/>
    <n v="-7.26E-3"/>
  </r>
  <r>
    <s v="6021"/>
    <s v="大慶證"/>
    <x v="61"/>
    <n v="20.9"/>
    <n v="20.75"/>
    <n v="20.75"/>
    <n v="20.75"/>
    <n v="20.8"/>
    <n v="-3"/>
    <n v="0"/>
    <n v="-1"/>
    <n v="2"/>
    <n v="0"/>
    <n v="0"/>
    <n v="0"/>
    <n v="0"/>
    <n v="0"/>
    <n v="0"/>
    <n v="-6.2699999999999995E-4"/>
    <n v="0"/>
    <n v="-2.075E-4"/>
    <n v="4.15E-4"/>
    <n v="0"/>
  </r>
  <r>
    <s v="6023"/>
    <s v="元大期"/>
    <x v="61"/>
    <n v="50.8"/>
    <n v="51.1"/>
    <n v="50.8"/>
    <n v="51"/>
    <n v="50.9"/>
    <n v="5"/>
    <n v="0"/>
    <n v="0"/>
    <n v="8"/>
    <n v="-2"/>
    <n v="0"/>
    <n v="0"/>
    <n v="0"/>
    <n v="0"/>
    <n v="0"/>
    <n v="2.5400000000000002E-3"/>
    <n v="0"/>
    <n v="0"/>
    <n v="4.0800000000000003E-3"/>
    <n v="-1.018E-3"/>
  </r>
  <r>
    <s v="6024"/>
    <s v="群益期"/>
    <x v="61"/>
    <n v="39.950000000000003"/>
    <n v="39.75"/>
    <n v="39.299999999999997"/>
    <n v="39.450000000000003"/>
    <n v="39.75"/>
    <n v="-57"/>
    <n v="-179"/>
    <n v="-167"/>
    <n v="-74"/>
    <n v="-39"/>
    <n v="0"/>
    <n v="0"/>
    <n v="0"/>
    <n v="0"/>
    <n v="0"/>
    <n v="-2.27715E-2"/>
    <n v="-7.1152499999999994E-2"/>
    <n v="-6.5630999999999995E-2"/>
    <n v="-2.9193E-2"/>
    <n v="-1.5502500000000001E-2"/>
  </r>
  <r>
    <s v="6026"/>
    <s v="福邦證"/>
    <x v="61"/>
    <n v="17.399999999999999"/>
    <n v="17.05"/>
    <n v="16.8"/>
    <n v="16.75"/>
    <n v="16.45"/>
    <n v="257"/>
    <n v="-757"/>
    <n v="-853"/>
    <n v="327"/>
    <n v="-1154"/>
    <n v="0"/>
    <n v="0"/>
    <n v="0"/>
    <n v="0"/>
    <n v="0"/>
    <n v="4.4717999999999994E-2"/>
    <n v="-0.1290685"/>
    <n v="-0.14330400000000001"/>
    <n v="5.4772500000000002E-2"/>
    <n v="-0.189833"/>
  </r>
  <r>
    <s v="6101"/>
    <s v="寬魚國際"/>
    <x v="2"/>
    <n v="18.3"/>
    <n v="18.45"/>
    <n v="20"/>
    <n v="18.8"/>
    <n v="18.399999999999999"/>
    <n v="4"/>
    <n v="1"/>
    <n v="0"/>
    <n v="0"/>
    <n v="0"/>
    <n v="0"/>
    <n v="0"/>
    <n v="0"/>
    <n v="0"/>
    <n v="0"/>
    <n v="7.3200000000000001E-4"/>
    <n v="1.8449999999999999E-4"/>
    <n v="0"/>
    <n v="0"/>
    <n v="0"/>
  </r>
  <r>
    <s v="6103"/>
    <s v="合邦"/>
    <x v="46"/>
    <n v="8.0500000000000007"/>
    <n v="8.1300000000000008"/>
    <n v="8.93"/>
    <n v="8.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7"/>
    <n v="63.2"/>
    <n v="62"/>
    <n v="60.6"/>
    <n v="62.4"/>
    <n v="322"/>
    <n v="91"/>
    <n v="-211"/>
    <n v="-146"/>
    <n v="293"/>
    <n v="0"/>
    <n v="0"/>
    <n v="0"/>
    <n v="0"/>
    <n v="0"/>
    <n v="0.20189400000000002"/>
    <n v="5.7512000000000001E-2"/>
    <n v="-0.13081999999999999"/>
    <n v="-8.8475999999999999E-2"/>
    <n v="0.18283199999999999"/>
  </r>
  <r>
    <s v="6108"/>
    <s v="競國"/>
    <x v="31"/>
    <n v="19.850000000000001"/>
    <n v="20"/>
    <n v="19.850000000000001"/>
    <n v="19.899999999999999"/>
    <n v="20.100000000000001"/>
    <n v="45"/>
    <n v="-19"/>
    <n v="-40"/>
    <n v="-47"/>
    <n v="-2"/>
    <n v="0"/>
    <n v="0"/>
    <n v="0"/>
    <n v="0"/>
    <n v="0"/>
    <n v="8.9325000000000012E-3"/>
    <n v="-3.8E-3"/>
    <n v="-7.9399999999999991E-3"/>
    <n v="-9.3530000000000002E-3"/>
    <n v="-4.0200000000000001E-4"/>
  </r>
  <r>
    <s v="6109"/>
    <s v="亞元"/>
    <x v="11"/>
    <n v="11.7"/>
    <n v="11.55"/>
    <n v="11.3"/>
    <n v="11.4"/>
    <n v="11.4"/>
    <n v="7"/>
    <n v="-4"/>
    <n v="0"/>
    <n v="1"/>
    <n v="-1"/>
    <n v="0"/>
    <n v="0"/>
    <n v="0"/>
    <n v="0"/>
    <n v="0"/>
    <n v="8.1899999999999996E-4"/>
    <n v="-4.6200000000000001E-4"/>
    <n v="0"/>
    <n v="1.1400000000000001E-4"/>
    <n v="-1.1400000000000001E-4"/>
  </r>
  <r>
    <s v="6111"/>
    <s v="大宇資"/>
    <x v="66"/>
    <n v="63.3"/>
    <n v="62.9"/>
    <n v="63.6"/>
    <n v="64.400000000000006"/>
    <n v="63.4"/>
    <n v="74"/>
    <n v="-33"/>
    <n v="47"/>
    <n v="-49"/>
    <n v="-41"/>
    <n v="0"/>
    <n v="0"/>
    <n v="0"/>
    <n v="0"/>
    <n v="0"/>
    <n v="4.6841999999999995E-2"/>
    <n v="-2.0756999999999998E-2"/>
    <n v="2.9892000000000002E-2"/>
    <n v="-3.1556000000000001E-2"/>
    <n v="-2.5994E-2"/>
  </r>
  <r>
    <s v="6112"/>
    <s v="聚碩"/>
    <x v="55"/>
    <n v="41.5"/>
    <n v="41.6"/>
    <n v="41.3"/>
    <n v="41.2"/>
    <n v="41.25"/>
    <n v="5"/>
    <n v="9"/>
    <n v="21"/>
    <n v="-1"/>
    <n v="5"/>
    <n v="0"/>
    <n v="0"/>
    <n v="0"/>
    <n v="0"/>
    <n v="0"/>
    <n v="2.075E-3"/>
    <n v="3.7440000000000004E-3"/>
    <n v="8.6730000000000002E-3"/>
    <n v="-4.1200000000000004E-4"/>
    <n v="2.0625000000000001E-3"/>
  </r>
  <r>
    <s v="6113"/>
    <s v="亞矽"/>
    <x v="15"/>
    <n v="13.85"/>
    <n v="13.85"/>
    <n v="13.75"/>
    <n v="13.8"/>
    <n v="14"/>
    <n v="17"/>
    <n v="-35"/>
    <n v="5"/>
    <n v="14"/>
    <n v="33"/>
    <n v="0"/>
    <n v="0"/>
    <n v="0"/>
    <n v="0"/>
    <n v="0"/>
    <n v="2.3544999999999998E-3"/>
    <n v="-4.8475000000000002E-3"/>
    <n v="6.8749999999999996E-4"/>
    <n v="1.9320000000000001E-3"/>
    <n v="4.62E-3"/>
  </r>
  <r>
    <s v="6114"/>
    <s v="久威"/>
    <x v="31"/>
    <n v="23.6"/>
    <n v="23.8"/>
    <n v="23.55"/>
    <n v="23.7"/>
    <n v="24.45"/>
    <n v="2"/>
    <n v="0"/>
    <n v="0"/>
    <n v="3"/>
    <n v="90"/>
    <n v="0"/>
    <n v="0"/>
    <n v="0"/>
    <n v="0"/>
    <n v="0"/>
    <n v="4.7200000000000003E-4"/>
    <n v="0"/>
    <n v="0"/>
    <n v="7.1099999999999994E-4"/>
    <n v="2.2005E-2"/>
  </r>
  <r>
    <s v="6115"/>
    <s v="鎰勝"/>
    <x v="16"/>
    <n v="44.15"/>
    <n v="44.05"/>
    <n v="43.95"/>
    <n v="43.85"/>
    <n v="43.95"/>
    <n v="-8"/>
    <n v="-57"/>
    <n v="-82"/>
    <n v="-10"/>
    <n v="-19"/>
    <n v="0"/>
    <n v="0"/>
    <n v="0"/>
    <n v="0"/>
    <n v="0"/>
    <n v="-3.532E-3"/>
    <n v="-2.5108499999999999E-2"/>
    <n v="-3.6039000000000002E-2"/>
    <n v="-4.385E-3"/>
    <n v="-8.3505000000000003E-3"/>
  </r>
  <r>
    <s v="6116"/>
    <s v="彩晶"/>
    <x v="52"/>
    <n v="22.15"/>
    <n v="22.3"/>
    <n v="22.4"/>
    <n v="22.05"/>
    <n v="22.75"/>
    <n v="-307"/>
    <n v="-20818"/>
    <n v="390"/>
    <n v="-6326"/>
    <n v="16886"/>
    <n v="0"/>
    <n v="860"/>
    <n v="4"/>
    <n v="0"/>
    <n v="-132"/>
    <n v="-6.8000499999999992E-2"/>
    <n v="-4.6424140000000005"/>
    <n v="8.7359999999999993E-2"/>
    <n v="-1.3948830000000001"/>
    <n v="3.8415650000000001"/>
  </r>
  <r>
    <s v="6117"/>
    <s v="迎廣"/>
    <x v="42"/>
    <n v="16.350000000000001"/>
    <n v="16.350000000000001"/>
    <n v="16"/>
    <n v="15.6"/>
    <n v="15.85"/>
    <n v="1"/>
    <n v="0"/>
    <n v="-1"/>
    <n v="0"/>
    <n v="0"/>
    <n v="0"/>
    <n v="0"/>
    <n v="0"/>
    <n v="0"/>
    <n v="0"/>
    <n v="1.6350000000000002E-4"/>
    <n v="0"/>
    <n v="-1.6000000000000001E-4"/>
    <n v="0"/>
    <n v="0"/>
  </r>
  <r>
    <s v="6118"/>
    <s v="建達"/>
    <x v="41"/>
    <n v="13.95"/>
    <n v="13.7"/>
    <n v="14.2"/>
    <n v="15.3"/>
    <n v="15.35"/>
    <n v="-579"/>
    <n v="-42"/>
    <n v="86"/>
    <n v="187"/>
    <n v="-150"/>
    <n v="0"/>
    <n v="0"/>
    <n v="0"/>
    <n v="0"/>
    <n v="0"/>
    <n v="-8.0770499999999995E-2"/>
    <n v="-5.7539999999999996E-3"/>
    <n v="1.2212000000000001E-2"/>
    <n v="2.8610999999999998E-2"/>
    <n v="-2.3025E-2"/>
  </r>
  <r>
    <s v="6120"/>
    <s v="達運"/>
    <x v="65"/>
    <n v="14"/>
    <n v="13.65"/>
    <n v="13.25"/>
    <n v="13.15"/>
    <n v="13.55"/>
    <n v="430"/>
    <n v="-362"/>
    <n v="-523"/>
    <n v="46"/>
    <n v="830"/>
    <n v="0"/>
    <n v="0"/>
    <n v="0"/>
    <n v="0"/>
    <n v="0"/>
    <n v="6.0199999999999997E-2"/>
    <n v="-4.9412999999999999E-2"/>
    <n v="-6.9297499999999998E-2"/>
    <n v="6.0489999999999997E-3"/>
    <n v="0.112465"/>
  </r>
  <r>
    <s v="6121"/>
    <s v="新普"/>
    <x v="7"/>
    <n v="354.5"/>
    <n v="354.5"/>
    <n v="351.5"/>
    <n v="351"/>
    <n v="352"/>
    <n v="-43"/>
    <n v="61"/>
    <n v="-78"/>
    <n v="-175"/>
    <n v="-56"/>
    <n v="76"/>
    <n v="0"/>
    <n v="0"/>
    <n v="0"/>
    <n v="0"/>
    <n v="-0.15243499999999999"/>
    <n v="0.21624499999999999"/>
    <n v="-0.27417000000000002"/>
    <n v="-0.61424999999999996"/>
    <n v="-0.19711999999999999"/>
  </r>
  <r>
    <s v="6122"/>
    <s v="擎邦"/>
    <x v="45"/>
    <n v="10.55"/>
    <n v="10.5"/>
    <n v="10.55"/>
    <n v="10.55"/>
    <n v="10.6"/>
    <n v="0"/>
    <n v="0"/>
    <n v="0"/>
    <n v="6"/>
    <n v="0"/>
    <n v="0"/>
    <n v="0"/>
    <n v="0"/>
    <n v="0"/>
    <n v="0"/>
    <n v="0"/>
    <n v="0"/>
    <n v="0"/>
    <n v="6.3299999999999999E-4"/>
    <n v="0"/>
  </r>
  <r>
    <s v="6123"/>
    <s v="上奇"/>
    <x v="41"/>
    <n v="48.15"/>
    <n v="47.95"/>
    <n v="47.9"/>
    <n v="47.75"/>
    <n v="47.95"/>
    <n v="-72"/>
    <n v="3"/>
    <n v="-53"/>
    <n v="-38"/>
    <n v="-36"/>
    <n v="0"/>
    <n v="0"/>
    <n v="0"/>
    <n v="0"/>
    <n v="0"/>
    <n v="-3.4667999999999997E-2"/>
    <n v="1.4385000000000003E-3"/>
    <n v="-2.5387E-2"/>
    <n v="-1.8145000000000001E-2"/>
    <n v="-1.7262E-2"/>
  </r>
  <r>
    <s v="6124"/>
    <s v="業強"/>
    <x v="39"/>
    <n v="27"/>
    <n v="29.7"/>
    <n v="29.7"/>
    <n v="28.85"/>
    <n v="27.8"/>
    <n v="6"/>
    <n v="-6"/>
    <n v="-7"/>
    <n v="-4"/>
    <n v="-2"/>
    <n v="0"/>
    <n v="0"/>
    <n v="0"/>
    <n v="0"/>
    <n v="0"/>
    <n v="1.6199999999999999E-3"/>
    <n v="-1.7819999999999999E-3"/>
    <n v="-2.0790000000000001E-3"/>
    <n v="-1.1540000000000001E-3"/>
    <n v="-5.5599999999999996E-4"/>
  </r>
  <r>
    <s v="6125"/>
    <s v="廣運"/>
    <x v="45"/>
    <n v="22.6"/>
    <n v="22.4"/>
    <n v="22.9"/>
    <n v="22.8"/>
    <n v="22.65"/>
    <n v="-9"/>
    <n v="9"/>
    <n v="511"/>
    <n v="-287"/>
    <n v="-72"/>
    <n v="0"/>
    <n v="0"/>
    <n v="0"/>
    <n v="0"/>
    <n v="0"/>
    <n v="-2.0340000000000002E-3"/>
    <n v="2.016E-3"/>
    <n v="0.117019"/>
    <n v="-6.5436000000000008E-2"/>
    <n v="-1.6308E-2"/>
  </r>
  <r>
    <s v="6126"/>
    <s v="信音"/>
    <x v="16"/>
    <n v="23.5"/>
    <n v="23.8"/>
    <n v="23.25"/>
    <n v="23.7"/>
    <n v="24.2"/>
    <n v="84"/>
    <n v="-4"/>
    <n v="-226"/>
    <n v="-39"/>
    <n v="44"/>
    <n v="0"/>
    <n v="0"/>
    <n v="0"/>
    <n v="0"/>
    <n v="0"/>
    <n v="1.9740000000000001E-2"/>
    <n v="-9.5200000000000005E-4"/>
    <n v="-5.2545000000000001E-2"/>
    <n v="-9.2429999999999995E-3"/>
    <n v="1.0647999999999999E-2"/>
  </r>
  <r>
    <s v="6127"/>
    <s v="九豪"/>
    <x v="34"/>
    <n v="27.5"/>
    <n v="27"/>
    <n v="25.3"/>
    <n v="25.15"/>
    <n v="25.55"/>
    <n v="129"/>
    <n v="-521"/>
    <n v="-810"/>
    <n v="-278"/>
    <n v="151"/>
    <n v="0"/>
    <n v="0"/>
    <n v="0"/>
    <n v="0"/>
    <n v="0"/>
    <n v="3.5475E-2"/>
    <n v="-0.14066999999999999"/>
    <n v="-0.20493"/>
    <n v="-6.9916999999999993E-2"/>
    <n v="3.8580500000000004E-2"/>
  </r>
  <r>
    <s v="6128"/>
    <s v="上福"/>
    <x v="17"/>
    <n v="25.15"/>
    <n v="25.1"/>
    <n v="24.95"/>
    <n v="24.9"/>
    <n v="25.1"/>
    <n v="0"/>
    <n v="-1"/>
    <n v="-10"/>
    <n v="2"/>
    <n v="6"/>
    <n v="0"/>
    <n v="0"/>
    <n v="0"/>
    <n v="0"/>
    <n v="0"/>
    <n v="0"/>
    <n v="-2.5100000000000003E-4"/>
    <n v="-2.4949999999999998E-3"/>
    <n v="4.9799999999999996E-4"/>
    <n v="1.5060000000000002E-3"/>
  </r>
  <r>
    <s v="6129"/>
    <s v="普誠"/>
    <x v="46"/>
    <n v="41.9"/>
    <n v="40.049999999999997"/>
    <n v="37.5"/>
    <n v="35.799999999999997"/>
    <n v="37.25"/>
    <n v="372"/>
    <n v="-1664"/>
    <n v="598"/>
    <n v="555"/>
    <n v="-1151"/>
    <n v="0"/>
    <n v="0"/>
    <n v="0"/>
    <n v="0"/>
    <n v="0"/>
    <n v="0.15586800000000001"/>
    <n v="-0.66643200000000002"/>
    <n v="0.22425"/>
    <n v="0.19869000000000001"/>
    <n v="-0.4287475"/>
  </r>
  <r>
    <s v="6130"/>
    <s v="星寶國際"/>
    <x v="14"/>
    <n v="20.100000000000001"/>
    <n v="20.399999999999999"/>
    <n v="21"/>
    <n v="22.35"/>
    <n v="24.55"/>
    <n v="-1"/>
    <n v="0"/>
    <n v="3"/>
    <n v="40"/>
    <n v="20"/>
    <n v="0"/>
    <n v="0"/>
    <n v="0"/>
    <n v="0"/>
    <n v="0"/>
    <n v="-2.0100000000000001E-4"/>
    <n v="0"/>
    <n v="6.3000000000000003E-4"/>
    <n v="8.94E-3"/>
    <n v="4.9100000000000003E-3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0299999999999994"/>
    <n v="8.99"/>
    <n v="8.82"/>
    <n v="8.85"/>
    <n v="8.9"/>
    <n v="-13"/>
    <n v="-43"/>
    <n v="-15"/>
    <n v="-31"/>
    <n v="-20"/>
    <n v="0"/>
    <n v="0"/>
    <n v="0"/>
    <n v="0"/>
    <n v="0"/>
    <n v="-1.1738999999999999E-3"/>
    <n v="-3.8657000000000001E-3"/>
    <n v="-1.3230000000000002E-3"/>
    <n v="-2.7434999999999998E-3"/>
    <n v="-1.7799999999999999E-3"/>
  </r>
  <r>
    <s v="6134"/>
    <s v="萬旭"/>
    <x v="16"/>
    <n v="16.05"/>
    <n v="16"/>
    <n v="15.95"/>
    <n v="16.100000000000001"/>
    <n v="16"/>
    <n v="1"/>
    <n v="-7"/>
    <n v="-10"/>
    <n v="-18"/>
    <n v="-11"/>
    <n v="0"/>
    <n v="0"/>
    <n v="0"/>
    <n v="0"/>
    <n v="0"/>
    <n v="1.605E-4"/>
    <n v="-1.1199999999999999E-3"/>
    <n v="-1.5950000000000001E-3"/>
    <n v="-2.898E-3"/>
    <n v="-1.7600000000000001E-3"/>
  </r>
  <r>
    <s v="6136"/>
    <s v="富爾特"/>
    <x v="41"/>
    <n v="18"/>
    <n v="18.100000000000001"/>
    <n v="17.7"/>
    <n v="18.45"/>
    <n v="18.399999999999999"/>
    <n v="17"/>
    <n v="1"/>
    <n v="-34"/>
    <n v="-52"/>
    <n v="32"/>
    <n v="0"/>
    <n v="0"/>
    <n v="0"/>
    <n v="0"/>
    <n v="0"/>
    <n v="3.0599999999999998E-3"/>
    <n v="1.8100000000000001E-4"/>
    <n v="-6.0179999999999999E-3"/>
    <n v="-9.5940000000000001E-3"/>
    <n v="5.8879999999999991E-3"/>
  </r>
  <r>
    <s v="6138"/>
    <s v="茂達"/>
    <x v="46"/>
    <n v="144"/>
    <n v="158"/>
    <n v="157"/>
    <n v="155.5"/>
    <n v="171"/>
    <n v="396"/>
    <n v="175"/>
    <n v="-1998"/>
    <n v="-108"/>
    <n v="156"/>
    <n v="65"/>
    <n v="918"/>
    <n v="1357"/>
    <n v="995"/>
    <n v="-132"/>
    <n v="0.57023999999999997"/>
    <n v="0.27650000000000002"/>
    <n v="-3.13686"/>
    <n v="-0.16794000000000001"/>
    <n v="0.26676"/>
  </r>
  <r>
    <s v="6139"/>
    <s v="亞翔"/>
    <x v="45"/>
    <n v="30"/>
    <n v="30"/>
    <n v="29.3"/>
    <n v="29.1"/>
    <n v="29.5"/>
    <n v="76"/>
    <n v="13"/>
    <n v="-73"/>
    <n v="-27"/>
    <n v="55"/>
    <n v="0"/>
    <n v="0"/>
    <n v="0"/>
    <n v="0"/>
    <n v="0"/>
    <n v="2.2800000000000001E-2"/>
    <n v="3.8999999999999998E-3"/>
    <n v="-2.1389000000000002E-2"/>
    <n v="-7.8570000000000011E-3"/>
    <n v="1.6225E-2"/>
  </r>
  <r>
    <s v="6140"/>
    <s v="訊達"/>
    <x v="55"/>
    <n v="15"/>
    <n v="15.35"/>
    <n v="14.35"/>
    <n v="14.2"/>
    <n v="14.8"/>
    <n v="28"/>
    <n v="-47"/>
    <n v="-30"/>
    <n v="-20"/>
    <n v="-6"/>
    <n v="0"/>
    <n v="0"/>
    <n v="0"/>
    <n v="0"/>
    <n v="0"/>
    <n v="4.1999999999999997E-3"/>
    <n v="-7.2144999999999996E-3"/>
    <n v="-4.3049999999999998E-3"/>
    <n v="-2.8400000000000001E-3"/>
    <n v="-8.8800000000000012E-4"/>
  </r>
  <r>
    <s v="6141"/>
    <s v="柏承"/>
    <x v="31"/>
    <n v="27.95"/>
    <n v="27.8"/>
    <n v="27.25"/>
    <n v="27.95"/>
    <n v="28.9"/>
    <n v="7"/>
    <n v="6"/>
    <n v="-142"/>
    <n v="-33"/>
    <n v="-199"/>
    <n v="0"/>
    <n v="0"/>
    <n v="0"/>
    <n v="0"/>
    <n v="0"/>
    <n v="1.9564999999999999E-3"/>
    <n v="1.6680000000000002E-3"/>
    <n v="-3.8695E-2"/>
    <n v="-9.2235000000000008E-3"/>
    <n v="-5.7510999999999993E-2"/>
  </r>
  <r>
    <s v="6142"/>
    <s v="友勁"/>
    <x v="37"/>
    <n v="12.2"/>
    <n v="12"/>
    <n v="11.5"/>
    <n v="11.4"/>
    <n v="11.6"/>
    <n v="166"/>
    <n v="-232"/>
    <n v="-260"/>
    <n v="-79"/>
    <n v="190"/>
    <n v="0"/>
    <n v="0"/>
    <n v="0"/>
    <n v="0"/>
    <n v="0"/>
    <n v="2.0251999999999999E-2"/>
    <n v="-2.784E-2"/>
    <n v="-2.9899999999999999E-2"/>
    <n v="-9.0060000000000001E-3"/>
    <n v="2.2040000000000001E-2"/>
  </r>
  <r>
    <s v="6143"/>
    <s v="振曜"/>
    <x v="37"/>
    <n v="43.5"/>
    <n v="43.25"/>
    <n v="43.45"/>
    <n v="43.1"/>
    <n v="44.55"/>
    <n v="0"/>
    <n v="30"/>
    <n v="-65"/>
    <n v="-106"/>
    <n v="24"/>
    <n v="0"/>
    <n v="0"/>
    <n v="0"/>
    <n v="0"/>
    <n v="0"/>
    <n v="0"/>
    <n v="1.2975E-2"/>
    <n v="-2.82425E-2"/>
    <n v="-4.5686000000000004E-2"/>
    <n v="1.0691999999999998E-2"/>
  </r>
  <r>
    <s v="6144"/>
    <s v="得利影"/>
    <x v="41"/>
    <n v="16.3"/>
    <n v="16.55"/>
    <n v="16.45"/>
    <n v="16.399999999999999"/>
    <n v="15.8"/>
    <n v="0"/>
    <n v="0"/>
    <n v="0"/>
    <n v="0"/>
    <n v="2"/>
    <n v="0"/>
    <n v="0"/>
    <n v="0"/>
    <n v="0"/>
    <n v="0"/>
    <n v="0"/>
    <n v="0"/>
    <n v="0"/>
    <n v="0"/>
    <n v="3.1600000000000004E-4"/>
  </r>
  <r>
    <s v="6146"/>
    <s v="耕興"/>
    <x v="35"/>
    <n v="237"/>
    <n v="238"/>
    <n v="237.5"/>
    <n v="240"/>
    <n v="245"/>
    <n v="-33"/>
    <n v="-17"/>
    <n v="22"/>
    <n v="26"/>
    <n v="61"/>
    <n v="14"/>
    <n v="0"/>
    <n v="0"/>
    <n v="0"/>
    <n v="0"/>
    <n v="-7.8210000000000002E-2"/>
    <n v="-4.0460000000000003E-2"/>
    <n v="5.2249999999999998E-2"/>
    <n v="6.2399999999999997E-2"/>
    <n v="0.14945"/>
  </r>
  <r>
    <s v="6147"/>
    <s v="頎邦"/>
    <x v="35"/>
    <n v="70.599999999999994"/>
    <n v="69"/>
    <n v="69.099999999999994"/>
    <n v="69.599999999999994"/>
    <n v="69.599999999999994"/>
    <n v="907"/>
    <n v="-1509"/>
    <n v="-342"/>
    <n v="-1039"/>
    <n v="-1129"/>
    <n v="38"/>
    <n v="1"/>
    <n v="131"/>
    <n v="188"/>
    <n v="7"/>
    <n v="0.64034199999999997"/>
    <n v="-1.04121"/>
    <n v="-0.23632199999999998"/>
    <n v="-0.7231439999999999"/>
    <n v="-0.78578399999999993"/>
  </r>
  <r>
    <s v="6148"/>
    <s v="驊宏資"/>
    <x v="55"/>
    <n v="13.45"/>
    <n v="13.55"/>
    <n v="13.3"/>
    <n v="13.15"/>
    <n v="13.25"/>
    <n v="4"/>
    <n v="6"/>
    <n v="-12"/>
    <n v="-23"/>
    <n v="-11"/>
    <n v="0"/>
    <n v="0"/>
    <n v="0"/>
    <n v="0"/>
    <n v="0"/>
    <n v="5.3799999999999996E-4"/>
    <n v="8.1300000000000014E-4"/>
    <n v="-1.5960000000000002E-3"/>
    <n v="-3.0244999999999998E-3"/>
    <n v="-1.4575E-3"/>
  </r>
  <r>
    <s v="6150"/>
    <s v="撼訊"/>
    <x v="54"/>
    <n v="168.5"/>
    <n v="166.5"/>
    <n v="153.5"/>
    <n v="143.5"/>
    <n v="143"/>
    <n v="117"/>
    <n v="-18"/>
    <n v="83"/>
    <n v="-102"/>
    <n v="69"/>
    <n v="0"/>
    <n v="0"/>
    <n v="0"/>
    <n v="0"/>
    <n v="0"/>
    <n v="0.19714499999999999"/>
    <n v="-2.997E-2"/>
    <n v="0.12740499999999999"/>
    <n v="-0.14637"/>
    <n v="9.8669999999999994E-2"/>
  </r>
  <r>
    <s v="6151"/>
    <s v="晉倫"/>
    <x v="15"/>
    <n v="43.25"/>
    <n v="42"/>
    <n v="40.9"/>
    <n v="41.15"/>
    <n v="41.5"/>
    <n v="7"/>
    <n v="-111"/>
    <n v="-83"/>
    <n v="-83"/>
    <n v="-25"/>
    <n v="0"/>
    <n v="0"/>
    <n v="0"/>
    <n v="0"/>
    <n v="0"/>
    <n v="3.0274999999999998E-3"/>
    <n v="-4.6620000000000002E-2"/>
    <n v="-3.3946999999999998E-2"/>
    <n v="-3.4154499999999997E-2"/>
    <n v="-1.0375000000000001E-2"/>
  </r>
  <r>
    <s v="6152"/>
    <s v="百一"/>
    <x v="32"/>
    <n v="10.5"/>
    <n v="10.3"/>
    <n v="9.9700000000000006"/>
    <n v="9.9700000000000006"/>
    <n v="10.050000000000001"/>
    <n v="370"/>
    <n v="-109"/>
    <n v="-274"/>
    <n v="-138"/>
    <n v="160"/>
    <n v="0"/>
    <n v="0"/>
    <n v="0"/>
    <n v="0"/>
    <n v="-8"/>
    <n v="3.8850000000000003E-2"/>
    <n v="-1.1227000000000001E-2"/>
    <n v="-2.7317800000000003E-2"/>
    <n v="-1.3758600000000001E-2"/>
    <n v="1.6080000000000001E-2"/>
  </r>
  <r>
    <s v="6153"/>
    <s v="嘉聯益"/>
    <x v="31"/>
    <n v="31.1"/>
    <n v="30.6"/>
    <n v="29.9"/>
    <n v="29.85"/>
    <n v="31.05"/>
    <n v="-868"/>
    <n v="-1317"/>
    <n v="152"/>
    <n v="124"/>
    <n v="1730"/>
    <n v="0"/>
    <n v="0"/>
    <n v="0"/>
    <n v="0"/>
    <n v="0"/>
    <n v="-0.26994800000000002"/>
    <n v="-0.40300200000000003"/>
    <n v="4.5448000000000002E-2"/>
    <n v="3.7013999999999998E-2"/>
    <n v="0.537165"/>
  </r>
  <r>
    <s v="6154"/>
    <s v="順發"/>
    <x v="41"/>
    <n v="17.55"/>
    <n v="18.2"/>
    <n v="18.05"/>
    <n v="18.05"/>
    <n v="17.3"/>
    <n v="32"/>
    <n v="-31"/>
    <n v="-63"/>
    <n v="16"/>
    <n v="-35"/>
    <n v="0"/>
    <n v="0"/>
    <n v="0"/>
    <n v="0"/>
    <n v="0"/>
    <n v="5.6160000000000003E-3"/>
    <n v="-5.6419999999999994E-3"/>
    <n v="-1.1371500000000001E-2"/>
    <n v="2.8879999999999999E-3"/>
    <n v="-6.0549999999999996E-3"/>
  </r>
  <r>
    <s v="6155"/>
    <s v="鈞寶"/>
    <x v="34"/>
    <n v="26.35"/>
    <n v="26.25"/>
    <n v="25.45"/>
    <n v="25.35"/>
    <n v="25.65"/>
    <n v="163"/>
    <n v="-3"/>
    <n v="-51"/>
    <n v="-31"/>
    <n v="153"/>
    <n v="0"/>
    <n v="0"/>
    <n v="0"/>
    <n v="0"/>
    <n v="0"/>
    <n v="4.2950500000000003E-2"/>
    <n v="-7.8750000000000001E-4"/>
    <n v="-1.29795E-2"/>
    <n v="-7.8585000000000009E-3"/>
    <n v="3.9244500000000002E-2"/>
  </r>
  <r>
    <s v="6156"/>
    <s v="松上"/>
    <x v="31"/>
    <n v="16.95"/>
    <n v="17.2"/>
    <n v="16.649999999999999"/>
    <n v="16.75"/>
    <n v="17"/>
    <n v="43"/>
    <n v="-9"/>
    <n v="-92"/>
    <n v="-50"/>
    <n v="42"/>
    <n v="0"/>
    <n v="0"/>
    <n v="0"/>
    <n v="0"/>
    <n v="0"/>
    <n v="7.2884999999999998E-3"/>
    <n v="-1.5479999999999999E-3"/>
    <n v="-1.5318E-2"/>
    <n v="-8.3750000000000005E-3"/>
    <n v="7.1399999999999996E-3"/>
  </r>
  <r>
    <s v="6158"/>
    <s v="禾昌"/>
    <x v="16"/>
    <n v="29.9"/>
    <n v="30.1"/>
    <n v="30"/>
    <n v="29.8"/>
    <n v="29.9"/>
    <n v="-4"/>
    <n v="-23"/>
    <n v="9"/>
    <n v="-7"/>
    <n v="24"/>
    <n v="0"/>
    <n v="0"/>
    <n v="0"/>
    <n v="0"/>
    <n v="0"/>
    <n v="-1.196E-3"/>
    <n v="-6.9230000000000003E-3"/>
    <n v="2.7000000000000001E-3"/>
    <n v="-2.0859999999999997E-3"/>
    <n v="7.1759999999999992E-3"/>
  </r>
  <r>
    <s v="6160"/>
    <s v="欣技"/>
    <x v="57"/>
    <n v="22.95"/>
    <n v="23.95"/>
    <n v="23.9"/>
    <n v="24.15"/>
    <n v="23.15"/>
    <n v="-235"/>
    <n v="-213"/>
    <n v="-108"/>
    <n v="-478"/>
    <n v="-26"/>
    <n v="0"/>
    <n v="0"/>
    <n v="0"/>
    <n v="0"/>
    <n v="0"/>
    <n v="-5.3932500000000001E-2"/>
    <n v="-5.1013499999999996E-2"/>
    <n v="-2.5811999999999998E-2"/>
    <n v="-0.11543699999999998"/>
    <n v="-6.019E-3"/>
  </r>
  <r>
    <s v="6161"/>
    <s v="捷波"/>
    <x v="36"/>
    <n v="23.7"/>
    <n v="23.35"/>
    <n v="22.95"/>
    <n v="22.75"/>
    <n v="23.05"/>
    <n v="113"/>
    <n v="0"/>
    <n v="-22"/>
    <n v="8"/>
    <n v="9"/>
    <n v="0"/>
    <n v="0"/>
    <n v="0"/>
    <n v="0"/>
    <n v="0"/>
    <n v="2.6780999999999999E-2"/>
    <n v="0"/>
    <n v="-5.0489999999999997E-3"/>
    <n v="1.82E-3"/>
    <n v="2.0745E-3"/>
  </r>
  <r>
    <s v="6163"/>
    <s v="華電網"/>
    <x v="55"/>
    <n v="17.399999999999999"/>
    <n v="17.05"/>
    <n v="17.100000000000001"/>
    <n v="17.05"/>
    <n v="17.25"/>
    <n v="23"/>
    <n v="-55"/>
    <n v="95"/>
    <n v="-6"/>
    <n v="31"/>
    <n v="0"/>
    <n v="0"/>
    <n v="0"/>
    <n v="0"/>
    <n v="0"/>
    <n v="4.0019999999999995E-3"/>
    <n v="-9.3775000000000004E-3"/>
    <n v="1.6245000000000002E-2"/>
    <n v="-1.023E-3"/>
    <n v="5.3474999999999998E-3"/>
  </r>
  <r>
    <s v="6164"/>
    <s v="華興"/>
    <x v="28"/>
    <n v="10.5"/>
    <n v="10.199999999999999"/>
    <n v="9.9499999999999993"/>
    <n v="10"/>
    <n v="11"/>
    <n v="106"/>
    <n v="5"/>
    <n v="-117"/>
    <n v="-31"/>
    <n v="154"/>
    <n v="0"/>
    <n v="0"/>
    <n v="0"/>
    <n v="0"/>
    <n v="0"/>
    <n v="1.1129999999999999E-2"/>
    <n v="5.1000000000000004E-4"/>
    <n v="-1.1641499999999999E-2"/>
    <n v="-3.0999999999999999E-3"/>
    <n v="1.694E-2"/>
  </r>
  <r>
    <s v="6165"/>
    <s v="浪凡"/>
    <x v="2"/>
    <n v="35.6"/>
    <n v="34.75"/>
    <n v="38.200000000000003"/>
    <n v="39.6"/>
    <n v="38.9"/>
    <n v="-76"/>
    <n v="-118"/>
    <n v="122"/>
    <n v="-240"/>
    <n v="102"/>
    <n v="0"/>
    <n v="0"/>
    <n v="0"/>
    <n v="0"/>
    <n v="0"/>
    <n v="-2.7056E-2"/>
    <n v="-4.1005E-2"/>
    <n v="4.6604000000000007E-2"/>
    <n v="-9.5039999999999999E-2"/>
    <n v="3.9677999999999998E-2"/>
  </r>
  <r>
    <s v="6166"/>
    <s v="凌華"/>
    <x v="49"/>
    <n v="62.5"/>
    <n v="61.8"/>
    <n v="61"/>
    <n v="61.5"/>
    <n v="64"/>
    <n v="-19"/>
    <n v="14"/>
    <n v="-25"/>
    <n v="20"/>
    <n v="119"/>
    <n v="0"/>
    <n v="0"/>
    <n v="0"/>
    <n v="0"/>
    <n v="0"/>
    <n v="-1.1875E-2"/>
    <n v="8.652E-3"/>
    <n v="-1.525E-2"/>
    <n v="1.23E-2"/>
    <n v="7.6160000000000005E-2"/>
  </r>
  <r>
    <s v="6167"/>
    <s v="久正"/>
    <x v="64"/>
    <n v="8.7899999999999991"/>
    <n v="8.74"/>
    <n v="8.52"/>
    <n v="8.48"/>
    <n v="8.4700000000000006"/>
    <n v="-11"/>
    <n v="-10"/>
    <n v="-90"/>
    <n v="-29"/>
    <n v="-5"/>
    <n v="0"/>
    <n v="0"/>
    <n v="0"/>
    <n v="0"/>
    <n v="0"/>
    <n v="-9.6690000000000003E-4"/>
    <n v="-8.740000000000001E-4"/>
    <n v="-7.6679999999999995E-3"/>
    <n v="-2.4592000000000004E-3"/>
    <n v="-4.2349999999999999E-4"/>
  </r>
  <r>
    <s v="6168"/>
    <s v="宏齊"/>
    <x v="28"/>
    <n v="22.55"/>
    <n v="22.15"/>
    <n v="21.5"/>
    <n v="21.35"/>
    <n v="22.35"/>
    <n v="1546"/>
    <n v="-293"/>
    <n v="480"/>
    <n v="-441"/>
    <n v="1038"/>
    <n v="0"/>
    <n v="0"/>
    <n v="0"/>
    <n v="0"/>
    <n v="0"/>
    <n v="0.34862300000000002"/>
    <n v="-6.4899499999999999E-2"/>
    <n v="0.1032"/>
    <n v="-9.4153500000000001E-2"/>
    <n v="0.23199300000000003"/>
  </r>
  <r>
    <s v="6169"/>
    <s v="昱泉"/>
    <x v="66"/>
    <n v="24.3"/>
    <n v="24.9"/>
    <n v="23.9"/>
    <n v="25.85"/>
    <n v="24.85"/>
    <n v="5"/>
    <n v="0"/>
    <n v="0"/>
    <n v="0"/>
    <n v="-2"/>
    <n v="0"/>
    <n v="0"/>
    <n v="0"/>
    <n v="0"/>
    <n v="0"/>
    <n v="1.2149999999999999E-3"/>
    <n v="0"/>
    <n v="0"/>
    <n v="0"/>
    <n v="-4.9700000000000005E-4"/>
  </r>
  <r>
    <s v="6170"/>
    <s v="統振"/>
    <x v="41"/>
    <n v="24.6"/>
    <n v="24.45"/>
    <n v="24.5"/>
    <n v="24.5"/>
    <n v="24.9"/>
    <n v="-45"/>
    <n v="-79"/>
    <n v="-45"/>
    <n v="-37"/>
    <n v="0"/>
    <n v="0"/>
    <n v="0"/>
    <n v="0"/>
    <n v="0"/>
    <n v="0"/>
    <n v="-1.107E-2"/>
    <n v="-1.9315499999999999E-2"/>
    <n v="-1.1025E-2"/>
    <n v="-9.0650000000000001E-3"/>
    <n v="0"/>
  </r>
  <r>
    <s v="6171"/>
    <s v="亞銳士"/>
    <x v="5"/>
    <n v="26.6"/>
    <n v="26.35"/>
    <n v="26.15"/>
    <n v="26.15"/>
    <n v="26.2"/>
    <n v="-17"/>
    <n v="-14"/>
    <n v="-25"/>
    <n v="-27"/>
    <n v="-34"/>
    <n v="0"/>
    <n v="0"/>
    <n v="0"/>
    <n v="0"/>
    <n v="0"/>
    <n v="-4.5220000000000008E-3"/>
    <n v="-3.6890000000000004E-3"/>
    <n v="-6.5374999999999999E-3"/>
    <n v="-7.0604999999999999E-3"/>
    <n v="-8.9079999999999993E-3"/>
  </r>
  <r>
    <s v="6172"/>
    <s v="互億"/>
    <x v="37"/>
    <n v="42"/>
    <n v="40.65"/>
    <n v="39.4"/>
    <n v="37.4"/>
    <n v="39.299999999999997"/>
    <n v="-21"/>
    <n v="2"/>
    <n v="6"/>
    <n v="-12"/>
    <n v="17"/>
    <n v="0"/>
    <n v="0"/>
    <n v="0"/>
    <n v="0"/>
    <n v="0"/>
    <n v="-8.8199999999999997E-3"/>
    <n v="8.1299999999999992E-4"/>
    <n v="2.3639999999999998E-3"/>
    <n v="-4.4879999999999998E-3"/>
    <n v="6.6809999999999994E-3"/>
  </r>
  <r>
    <s v="6173"/>
    <s v="信昌電"/>
    <x v="34"/>
    <n v="66.8"/>
    <n v="65.3"/>
    <n v="62.6"/>
    <n v="62.6"/>
    <n v="64"/>
    <n v="-88"/>
    <n v="-642"/>
    <n v="-157"/>
    <n v="-54"/>
    <n v="510"/>
    <n v="0"/>
    <n v="0"/>
    <n v="0"/>
    <n v="0"/>
    <n v="0"/>
    <n v="-5.8783999999999996E-2"/>
    <n v="-0.41922599999999999"/>
    <n v="-9.8282000000000008E-2"/>
    <n v="-3.3804000000000001E-2"/>
    <n v="0.32640000000000002"/>
  </r>
  <r>
    <s v="6174"/>
    <s v="安碁"/>
    <x v="34"/>
    <n v="18.5"/>
    <n v="18.3"/>
    <n v="17.399999999999999"/>
    <n v="17.649999999999999"/>
    <n v="18.2"/>
    <n v="-8"/>
    <n v="-13"/>
    <n v="-4"/>
    <n v="-11"/>
    <n v="-16"/>
    <n v="0"/>
    <n v="0"/>
    <n v="0"/>
    <n v="0"/>
    <n v="0"/>
    <n v="-1.48E-3"/>
    <n v="-2.379E-3"/>
    <n v="-6.959999999999999E-4"/>
    <n v="-1.9414999999999999E-3"/>
    <n v="-2.9120000000000001E-3"/>
  </r>
  <r>
    <s v="6175"/>
    <s v="立敦"/>
    <x v="34"/>
    <n v="40"/>
    <n v="39.299999999999997"/>
    <n v="38"/>
    <n v="37.6"/>
    <n v="38.25"/>
    <n v="348"/>
    <n v="-375"/>
    <n v="203"/>
    <n v="-28"/>
    <n v="209"/>
    <n v="0"/>
    <n v="0"/>
    <n v="0"/>
    <n v="0"/>
    <n v="0"/>
    <n v="0.13919999999999999"/>
    <n v="-0.14737499999999998"/>
    <n v="7.714E-2"/>
    <n v="-1.0527999999999999E-2"/>
    <n v="7.99425E-2"/>
  </r>
  <r>
    <s v="6176"/>
    <s v="瑞儀"/>
    <x v="65"/>
    <n v="119"/>
    <n v="117.5"/>
    <n v="116"/>
    <n v="116.5"/>
    <n v="118"/>
    <n v="-175"/>
    <n v="-1272"/>
    <n v="-851"/>
    <n v="-887"/>
    <n v="-218"/>
    <n v="17"/>
    <n v="289"/>
    <n v="257"/>
    <n v="159"/>
    <n v="153"/>
    <n v="-0.20824999999999999"/>
    <n v="-1.4945999999999999"/>
    <n v="-0.98716000000000004"/>
    <n v="-1.033355"/>
    <n v="-0.25724000000000002"/>
  </r>
  <r>
    <s v="6177"/>
    <s v="達麗"/>
    <x v="5"/>
    <n v="30.2"/>
    <n v="30.2"/>
    <n v="30.35"/>
    <n v="30.05"/>
    <n v="30"/>
    <n v="-44"/>
    <n v="-56"/>
    <n v="-177"/>
    <n v="48"/>
    <n v="64"/>
    <n v="0"/>
    <n v="0"/>
    <n v="0"/>
    <n v="0"/>
    <n v="0"/>
    <n v="-1.3287999999999999E-2"/>
    <n v="-1.6912E-2"/>
    <n v="-5.3719499999999996E-2"/>
    <n v="1.4424000000000001E-2"/>
    <n v="1.9199999999999998E-2"/>
  </r>
  <r>
    <s v="6179"/>
    <s v="亞通"/>
    <x v="2"/>
    <n v="33.700000000000003"/>
    <n v="33.950000000000003"/>
    <n v="33.6"/>
    <n v="33.5"/>
    <n v="33.450000000000003"/>
    <n v="39"/>
    <n v="8"/>
    <n v="-46"/>
    <n v="11"/>
    <n v="-24"/>
    <n v="0"/>
    <n v="0"/>
    <n v="0"/>
    <n v="0"/>
    <n v="0"/>
    <n v="1.3143000000000002E-2"/>
    <n v="2.7160000000000001E-3"/>
    <n v="-1.5456000000000001E-2"/>
    <n v="3.6849999999999999E-3"/>
    <n v="-8.0280000000000004E-3"/>
  </r>
  <r>
    <s v="6180"/>
    <s v="橘子"/>
    <x v="66"/>
    <n v="63.4"/>
    <n v="63.4"/>
    <n v="62.9"/>
    <n v="64.2"/>
    <n v="64.3"/>
    <n v="-117"/>
    <n v="-117"/>
    <n v="-64"/>
    <n v="-334"/>
    <n v="-58"/>
    <n v="0"/>
    <n v="0"/>
    <n v="0"/>
    <n v="0"/>
    <n v="0"/>
    <n v="-7.4178000000000008E-2"/>
    <n v="-7.4178000000000008E-2"/>
    <n v="-4.0256E-2"/>
    <n v="-0.21442799999999998"/>
    <n v="-3.7293999999999994E-2"/>
  </r>
  <r>
    <s v="6182"/>
    <s v="合晶"/>
    <x v="38"/>
    <n v="56.5"/>
    <n v="58"/>
    <n v="59.2"/>
    <n v="59.6"/>
    <n v="64.5"/>
    <n v="9788"/>
    <n v="-5618"/>
    <n v="2059"/>
    <n v="-2710"/>
    <n v="6569"/>
    <n v="3822"/>
    <n v="5033"/>
    <n v="3365"/>
    <n v="2114"/>
    <n v="1590"/>
    <n v="5.5302199999999999"/>
    <n v="-3.2584399999999998"/>
    <n v="1.218928"/>
    <n v="-1.6151599999999999"/>
    <n v="4.2370049999999999"/>
  </r>
  <r>
    <s v="6183"/>
    <s v="關貿"/>
    <x v="67"/>
    <n v="50.1"/>
    <n v="50.6"/>
    <n v="49.85"/>
    <n v="49.6"/>
    <n v="49.95"/>
    <n v="-2"/>
    <n v="-5"/>
    <n v="-2"/>
    <n v="-4"/>
    <n v="18"/>
    <n v="0"/>
    <n v="0"/>
    <n v="0"/>
    <n v="0"/>
    <n v="0"/>
    <n v="-1.0020000000000001E-3"/>
    <n v="-2.5300000000000001E-3"/>
    <n v="-9.9700000000000006E-4"/>
    <n v="-1.9840000000000001E-3"/>
    <n v="8.9910000000000007E-3"/>
  </r>
  <r>
    <s v="6184"/>
    <s v="大豐電"/>
    <x v="32"/>
    <n v="45"/>
    <n v="45"/>
    <n v="45.05"/>
    <n v="45.25"/>
    <n v="45.4"/>
    <n v="-30"/>
    <n v="-9"/>
    <n v="-5"/>
    <n v="-6"/>
    <n v="33"/>
    <n v="0"/>
    <n v="0"/>
    <n v="0"/>
    <n v="0"/>
    <n v="0"/>
    <n v="-1.35E-2"/>
    <n v="-4.0499999999999998E-3"/>
    <n v="-2.2525000000000002E-3"/>
    <n v="-2.715E-3"/>
    <n v="1.4982000000000001E-2"/>
  </r>
  <r>
    <s v="6185"/>
    <s v="幃翔"/>
    <x v="16"/>
    <n v="12.85"/>
    <n v="12.75"/>
    <n v="12.65"/>
    <n v="12.7"/>
    <n v="12.75"/>
    <n v="16"/>
    <n v="2"/>
    <n v="-20"/>
    <n v="-4"/>
    <n v="-1"/>
    <n v="0"/>
    <n v="0"/>
    <n v="0"/>
    <n v="0"/>
    <n v="0"/>
    <n v="2.0560000000000001E-3"/>
    <n v="2.5500000000000002E-4"/>
    <n v="-2.5300000000000001E-3"/>
    <n v="-5.0799999999999999E-4"/>
    <n v="-1.2750000000000001E-4"/>
  </r>
  <r>
    <s v="6186"/>
    <s v="新潤"/>
    <x v="5"/>
    <n v="28"/>
    <n v="27.95"/>
    <n v="27.6"/>
    <n v="27.7"/>
    <n v="27.75"/>
    <n v="34"/>
    <n v="14"/>
    <n v="57"/>
    <n v="20"/>
    <n v="2"/>
    <n v="0"/>
    <n v="0"/>
    <n v="0"/>
    <n v="0"/>
    <n v="0"/>
    <n v="9.5200000000000007E-3"/>
    <n v="3.9129999999999998E-3"/>
    <n v="1.5731999999999999E-2"/>
    <n v="5.5399999999999998E-3"/>
    <n v="5.5500000000000005E-4"/>
  </r>
  <r>
    <s v="6187"/>
    <s v="萬潤"/>
    <x v="39"/>
    <n v="137.5"/>
    <n v="135"/>
    <n v="128"/>
    <n v="126"/>
    <n v="129.5"/>
    <n v="338"/>
    <n v="-282"/>
    <n v="-6"/>
    <n v="-129"/>
    <n v="111"/>
    <n v="0"/>
    <n v="0"/>
    <n v="0"/>
    <n v="0"/>
    <n v="0"/>
    <n v="0.46475"/>
    <n v="-0.38069999999999998"/>
    <n v="-7.6800000000000002E-3"/>
    <n v="-0.16253999999999999"/>
    <n v="0.14374500000000001"/>
  </r>
  <r>
    <s v="6188"/>
    <s v="廣明"/>
    <x v="44"/>
    <n v="41.25"/>
    <n v="40.85"/>
    <n v="39.799999999999997"/>
    <n v="39.6"/>
    <n v="39.950000000000003"/>
    <n v="72"/>
    <n v="484"/>
    <n v="331"/>
    <n v="-166"/>
    <n v="249"/>
    <n v="0"/>
    <n v="0"/>
    <n v="0"/>
    <n v="0"/>
    <n v="0"/>
    <n v="2.9700000000000001E-2"/>
    <n v="0.197714"/>
    <n v="0.13173799999999999"/>
    <n v="-6.5736000000000003E-2"/>
    <n v="9.9475500000000008E-2"/>
  </r>
  <r>
    <s v="6189"/>
    <s v="豐藝"/>
    <x v="15"/>
    <n v="40.950000000000003"/>
    <n v="40.950000000000003"/>
    <n v="40.6"/>
    <n v="40.549999999999997"/>
    <n v="40.700000000000003"/>
    <n v="118"/>
    <n v="75"/>
    <n v="6"/>
    <n v="36"/>
    <n v="-7"/>
    <n v="0"/>
    <n v="0"/>
    <n v="0"/>
    <n v="0"/>
    <n v="0"/>
    <n v="4.8321000000000003E-2"/>
    <n v="3.07125E-2"/>
    <n v="2.4360000000000002E-3"/>
    <n v="1.4598E-2"/>
    <n v="-2.8490000000000004E-3"/>
  </r>
  <r>
    <s v="6190"/>
    <s v="萬泰科"/>
    <x v="16"/>
    <n v="25.15"/>
    <n v="24.8"/>
    <n v="23.8"/>
    <n v="23.75"/>
    <n v="23.75"/>
    <n v="205"/>
    <n v="-369"/>
    <n v="-213"/>
    <n v="-5"/>
    <n v="-47"/>
    <n v="0"/>
    <n v="0"/>
    <n v="0"/>
    <n v="0"/>
    <n v="0"/>
    <n v="5.1557499999999999E-2"/>
    <n v="-9.151200000000001E-2"/>
    <n v="-5.0694000000000003E-2"/>
    <n v="-1.1875E-3"/>
    <n v="-1.1162500000000001E-2"/>
  </r>
  <r>
    <s v="6191"/>
    <s v="精成科"/>
    <x v="31"/>
    <n v="33.65"/>
    <n v="33.200000000000003"/>
    <n v="32.299999999999997"/>
    <n v="32.65"/>
    <n v="34.1"/>
    <n v="392"/>
    <n v="-606"/>
    <n v="1885"/>
    <n v="2184"/>
    <n v="2742"/>
    <n v="0"/>
    <n v="0"/>
    <n v="0"/>
    <n v="0"/>
    <n v="0"/>
    <n v="0.131908"/>
    <n v="-0.20119200000000001"/>
    <n v="0.60885499999999992"/>
    <n v="0.71307599999999993"/>
    <n v="0.93502200000000002"/>
  </r>
  <r>
    <s v="6192"/>
    <s v="巨路"/>
    <x v="18"/>
    <n v="71.400000000000006"/>
    <n v="71.5"/>
    <n v="71.400000000000006"/>
    <n v="71.3"/>
    <n v="71.599999999999994"/>
    <n v="2"/>
    <n v="9"/>
    <n v="31"/>
    <n v="97"/>
    <n v="70"/>
    <n v="0"/>
    <n v="0"/>
    <n v="0"/>
    <n v="0"/>
    <n v="0"/>
    <n v="1.428E-3"/>
    <n v="6.4349999999999997E-3"/>
    <n v="2.2134000000000001E-2"/>
    <n v="6.9161E-2"/>
    <n v="5.0119999999999998E-2"/>
  </r>
  <r>
    <s v="6194"/>
    <s v="育富"/>
    <x v="31"/>
    <n v="31.4"/>
    <n v="31.35"/>
    <n v="31.05"/>
    <n v="30.6"/>
    <n v="30.9"/>
    <n v="-1"/>
    <n v="-1"/>
    <n v="-2"/>
    <n v="1"/>
    <n v="-2"/>
    <n v="0"/>
    <n v="0"/>
    <n v="0"/>
    <n v="0"/>
    <n v="0"/>
    <n v="-3.1399999999999999E-4"/>
    <n v="-3.1350000000000003E-4"/>
    <n v="-6.2100000000000002E-4"/>
    <n v="3.0600000000000001E-4"/>
    <n v="-6.1799999999999995E-4"/>
  </r>
  <r>
    <s v="6195"/>
    <s v="詩肯"/>
    <x v="9"/>
    <n v="53.9"/>
    <n v="54.7"/>
    <n v="54.3"/>
    <n v="55"/>
    <n v="54.7"/>
    <n v="15"/>
    <n v="3"/>
    <n v="-4"/>
    <n v="4"/>
    <n v="-26"/>
    <n v="0"/>
    <n v="0"/>
    <n v="0"/>
    <n v="0"/>
    <n v="0"/>
    <n v="8.0850000000000002E-3"/>
    <n v="1.6410000000000003E-3"/>
    <n v="-2.1719999999999999E-3"/>
    <n v="2.2000000000000001E-3"/>
    <n v="-1.4222E-2"/>
  </r>
  <r>
    <s v="6196"/>
    <s v="帆宣"/>
    <x v="45"/>
    <n v="107.5"/>
    <n v="107"/>
    <n v="104.5"/>
    <n v="103.5"/>
    <n v="106"/>
    <n v="63"/>
    <n v="-210"/>
    <n v="-94"/>
    <n v="36"/>
    <n v="233"/>
    <n v="0"/>
    <n v="0"/>
    <n v="0"/>
    <n v="0"/>
    <n v="0"/>
    <n v="6.7724999999999994E-2"/>
    <n v="-0.22470000000000001"/>
    <n v="-9.8229999999999998E-2"/>
    <n v="3.7260000000000001E-2"/>
    <n v="0.24698000000000001"/>
  </r>
  <r>
    <s v="6197"/>
    <s v="佳必琪"/>
    <x v="16"/>
    <n v="39.5"/>
    <n v="39.75"/>
    <n v="40.049999999999997"/>
    <n v="40.6"/>
    <n v="40.450000000000003"/>
    <n v="68"/>
    <n v="27"/>
    <n v="-9"/>
    <n v="-8"/>
    <n v="-111"/>
    <n v="0"/>
    <n v="0"/>
    <n v="0"/>
    <n v="0"/>
    <n v="0"/>
    <n v="2.6859999999999998E-2"/>
    <n v="1.0732500000000001E-2"/>
    <n v="-3.6045000000000001E-3"/>
    <n v="-3.248E-3"/>
    <n v="-4.4899500000000009E-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899999999999999"/>
    <n v="19.649999999999999"/>
    <n v="20.9"/>
    <n v="19.7"/>
    <n v="19.899999999999999"/>
    <n v="0"/>
    <n v="0"/>
    <n v="2"/>
    <n v="3"/>
    <n v="0"/>
    <n v="0"/>
    <n v="0"/>
    <n v="0"/>
    <n v="0"/>
    <n v="0"/>
    <n v="0"/>
    <n v="0"/>
    <n v="4.1799999999999997E-4"/>
    <n v="5.9099999999999995E-4"/>
    <n v="0"/>
  </r>
  <r>
    <s v="6201"/>
    <s v="亞弘電"/>
    <x v="20"/>
    <n v="46"/>
    <n v="46.55"/>
    <n v="46.1"/>
    <n v="45.95"/>
    <n v="46.1"/>
    <n v="-2"/>
    <n v="-8"/>
    <n v="-4"/>
    <n v="-9"/>
    <n v="-2"/>
    <n v="0"/>
    <n v="0"/>
    <n v="0"/>
    <n v="0"/>
    <n v="0"/>
    <n v="-9.2000000000000003E-4"/>
    <n v="-3.7239999999999999E-3"/>
    <n v="-1.8440000000000002E-3"/>
    <n v="-4.1355000000000003E-3"/>
    <n v="-9.2200000000000008E-4"/>
  </r>
  <r>
    <s v="6202"/>
    <s v="盛群"/>
    <x v="46"/>
    <n v="109.5"/>
    <n v="106"/>
    <n v="100.5"/>
    <n v="100.5"/>
    <n v="102"/>
    <n v="2520"/>
    <n v="-1834"/>
    <n v="527"/>
    <n v="-329"/>
    <n v="376"/>
    <n v="132"/>
    <n v="-1117"/>
    <n v="155"/>
    <n v="44"/>
    <n v="1"/>
    <n v="2.7593999999999999"/>
    <n v="-1.94404"/>
    <n v="0.52963499999999997"/>
    <n v="-0.33064500000000002"/>
    <n v="0.38352000000000003"/>
  </r>
  <r>
    <s v="6203"/>
    <s v="海韻電"/>
    <x v="11"/>
    <n v="113"/>
    <n v="111.5"/>
    <n v="107"/>
    <n v="106.5"/>
    <n v="107.5"/>
    <n v="135"/>
    <n v="-22"/>
    <n v="-41"/>
    <n v="-13"/>
    <n v="139"/>
    <n v="0"/>
    <n v="0"/>
    <n v="0"/>
    <n v="0"/>
    <n v="0"/>
    <n v="0.15254999999999999"/>
    <n v="-2.453E-2"/>
    <n v="-4.3869999999999999E-2"/>
    <n v="-1.3845E-2"/>
    <n v="0.149425"/>
  </r>
  <r>
    <s v="6204"/>
    <s v="艾華"/>
    <x v="34"/>
    <n v="96.7"/>
    <n v="96.4"/>
    <n v="94.2"/>
    <n v="91.9"/>
    <n v="88.6"/>
    <n v="-6"/>
    <n v="-8"/>
    <n v="-10"/>
    <n v="-23"/>
    <n v="-6"/>
    <n v="0"/>
    <n v="0"/>
    <n v="0"/>
    <n v="0"/>
    <n v="0"/>
    <n v="-5.8020000000000007E-3"/>
    <n v="-7.7120000000000001E-3"/>
    <n v="-9.4199999999999996E-3"/>
    <n v="-2.1137000000000003E-2"/>
    <n v="-5.3159999999999987E-3"/>
  </r>
  <r>
    <s v="6205"/>
    <s v="詮欣"/>
    <x v="16"/>
    <n v="29.6"/>
    <n v="29.6"/>
    <n v="29.15"/>
    <n v="29"/>
    <n v="29"/>
    <n v="-100"/>
    <n v="-53"/>
    <n v="-64"/>
    <n v="-45"/>
    <n v="-20"/>
    <n v="0"/>
    <n v="0"/>
    <n v="0"/>
    <n v="0"/>
    <n v="0"/>
    <n v="-2.9600000000000001E-2"/>
    <n v="-1.5688000000000001E-2"/>
    <n v="-1.8655999999999999E-2"/>
    <n v="-1.3050000000000001E-2"/>
    <n v="-5.7999999999999996E-3"/>
  </r>
  <r>
    <s v="6206"/>
    <s v="飛捷"/>
    <x v="57"/>
    <n v="64.8"/>
    <n v="64.900000000000006"/>
    <n v="64.5"/>
    <n v="64.400000000000006"/>
    <n v="64.5"/>
    <n v="10"/>
    <n v="38"/>
    <n v="9"/>
    <n v="-13"/>
    <n v="26"/>
    <n v="0"/>
    <n v="0"/>
    <n v="0"/>
    <n v="0"/>
    <n v="0"/>
    <n v="6.4799999999999996E-3"/>
    <n v="2.4662000000000003E-2"/>
    <n v="5.8050000000000003E-3"/>
    <n v="-8.372000000000001E-3"/>
    <n v="1.677E-2"/>
  </r>
  <r>
    <s v="6207"/>
    <s v="雷科"/>
    <x v="32"/>
    <n v="32.25"/>
    <n v="31.85"/>
    <n v="30.9"/>
    <n v="30.8"/>
    <n v="31.2"/>
    <n v="94"/>
    <n v="15"/>
    <n v="75"/>
    <n v="16"/>
    <n v="89"/>
    <n v="0"/>
    <n v="0"/>
    <n v="0"/>
    <n v="0"/>
    <n v="0"/>
    <n v="3.0315000000000002E-2"/>
    <n v="4.7774999999999996E-3"/>
    <n v="2.3175000000000001E-2"/>
    <n v="4.9280000000000001E-3"/>
    <n v="2.7767999999999998E-2"/>
  </r>
  <r>
    <s v="6208"/>
    <s v="日揚"/>
    <x v="45"/>
    <n v="40.450000000000003"/>
    <n v="40.700000000000003"/>
    <n v="40.25"/>
    <n v="40.25"/>
    <n v="40.5"/>
    <n v="4"/>
    <n v="18"/>
    <n v="-23"/>
    <n v="-10"/>
    <n v="18"/>
    <n v="0"/>
    <n v="0"/>
    <n v="0"/>
    <n v="0"/>
    <n v="0"/>
    <n v="1.6180000000000001E-3"/>
    <n v="7.326E-3"/>
    <n v="-9.2575000000000001E-3"/>
    <n v="-4.0249999999999999E-3"/>
    <n v="7.2899999999999996E-3"/>
  </r>
  <r>
    <s v="6209"/>
    <s v="今國光"/>
    <x v="63"/>
    <n v="34.200000000000003"/>
    <n v="33.85"/>
    <n v="33.700000000000003"/>
    <n v="33.25"/>
    <n v="34.4"/>
    <n v="576"/>
    <n v="-84"/>
    <n v="-334"/>
    <n v="-31"/>
    <n v="768"/>
    <n v="0"/>
    <n v="0"/>
    <n v="0"/>
    <n v="0"/>
    <n v="0"/>
    <n v="0.196992"/>
    <n v="-2.8434000000000001E-2"/>
    <n v="-0.11255800000000001"/>
    <n v="-1.0307500000000001E-2"/>
    <n v="0.26419199999999998"/>
  </r>
  <r>
    <s v="6210"/>
    <s v="慶生"/>
    <x v="31"/>
    <n v="41.95"/>
    <n v="41.95"/>
    <n v="41.5"/>
    <n v="41.6"/>
    <n v="41.6"/>
    <n v="0"/>
    <n v="-1"/>
    <n v="0"/>
    <n v="0"/>
    <n v="-1"/>
    <n v="0"/>
    <n v="0"/>
    <n v="0"/>
    <n v="0"/>
    <n v="0"/>
    <n v="0"/>
    <n v="-4.1950000000000001E-4"/>
    <n v="0"/>
    <n v="0"/>
    <n v="-4.1600000000000003E-4"/>
  </r>
  <r>
    <s v="6212"/>
    <s v="理銘"/>
    <x v="5"/>
    <n v="59.9"/>
    <n v="59.3"/>
    <n v="59.3"/>
    <n v="57.9"/>
    <n v="58.1"/>
    <n v="0"/>
    <n v="-1"/>
    <n v="0"/>
    <n v="0"/>
    <n v="0"/>
    <n v="0"/>
    <n v="0"/>
    <n v="0"/>
    <n v="0"/>
    <n v="0"/>
    <n v="0"/>
    <n v="-5.9299999999999999E-4"/>
    <n v="0"/>
    <n v="0"/>
    <n v="0"/>
  </r>
  <r>
    <s v="6213"/>
    <s v="聯茂"/>
    <x v="18"/>
    <n v="138"/>
    <n v="136.5"/>
    <n v="137.5"/>
    <n v="132.5"/>
    <n v="139"/>
    <n v="-50"/>
    <n v="-422"/>
    <n v="1087"/>
    <n v="263"/>
    <n v="713"/>
    <n v="0"/>
    <n v="2"/>
    <n v="-383"/>
    <n v="-809"/>
    <n v="40"/>
    <n v="-6.9000000000000006E-2"/>
    <n v="-0.57603000000000004"/>
    <n v="1.4946250000000001"/>
    <n v="0.34847499999999998"/>
    <n v="0.99107000000000001"/>
  </r>
  <r>
    <s v="6214"/>
    <s v="精誠"/>
    <x v="55"/>
    <n v="89.2"/>
    <n v="89"/>
    <n v="87.9"/>
    <n v="87.6"/>
    <n v="87.6"/>
    <n v="-10"/>
    <n v="-75"/>
    <n v="-215"/>
    <n v="-1"/>
    <n v="-67"/>
    <n v="38"/>
    <n v="63"/>
    <n v="49"/>
    <n v="-19"/>
    <n v="0"/>
    <n v="-8.9200000000000008E-3"/>
    <n v="-6.6750000000000004E-2"/>
    <n v="-0.18898499999999999"/>
    <n v="-8.7599999999999993E-4"/>
    <n v="-5.8692000000000001E-2"/>
  </r>
  <r>
    <s v="6215"/>
    <s v="和椿"/>
    <x v="55"/>
    <n v="23.55"/>
    <n v="23.9"/>
    <n v="23.15"/>
    <n v="22.8"/>
    <n v="24.25"/>
    <n v="345"/>
    <n v="365"/>
    <n v="-270"/>
    <n v="-181"/>
    <n v="695"/>
    <n v="0"/>
    <n v="0"/>
    <n v="0"/>
    <n v="0"/>
    <n v="0"/>
    <n v="8.12475E-2"/>
    <n v="8.7234999999999993E-2"/>
    <n v="-6.2505000000000005E-2"/>
    <n v="-4.1267999999999999E-2"/>
    <n v="0.16853750000000001"/>
  </r>
  <r>
    <s v="6216"/>
    <s v="居易"/>
    <x v="37"/>
    <n v="25.35"/>
    <n v="25.45"/>
    <n v="25.35"/>
    <n v="25.25"/>
    <n v="25.35"/>
    <n v="0"/>
    <n v="-3"/>
    <n v="-12"/>
    <n v="-7"/>
    <n v="6"/>
    <n v="0"/>
    <n v="0"/>
    <n v="0"/>
    <n v="0"/>
    <n v="0"/>
    <n v="0"/>
    <n v="-7.6349999999999996E-4"/>
    <n v="-3.0420000000000004E-3"/>
    <n v="-1.7675E-3"/>
    <n v="1.5210000000000002E-3"/>
  </r>
  <r>
    <s v="6217"/>
    <s v="中探針"/>
    <x v="18"/>
    <n v="36.4"/>
    <n v="36.35"/>
    <n v="35.450000000000003"/>
    <n v="35.549999999999997"/>
    <n v="36.299999999999997"/>
    <n v="228"/>
    <n v="-10"/>
    <n v="-80"/>
    <n v="-12"/>
    <n v="178"/>
    <n v="0"/>
    <n v="0"/>
    <n v="0"/>
    <n v="0"/>
    <n v="0"/>
    <n v="8.2991999999999982E-2"/>
    <n v="-3.6350000000000002E-3"/>
    <n v="-2.836E-2"/>
    <n v="-4.2659999999999998E-3"/>
    <n v="6.4613999999999991E-2"/>
  </r>
  <r>
    <s v="6218"/>
    <s v="豪勉"/>
    <x v="55"/>
    <n v="19.649999999999999"/>
    <n v="19.7"/>
    <n v="19.7"/>
    <n v="19.399999999999999"/>
    <n v="19.45"/>
    <n v="0"/>
    <n v="-1"/>
    <n v="-11"/>
    <n v="-2"/>
    <n v="0"/>
    <n v="0"/>
    <n v="0"/>
    <n v="0"/>
    <n v="0"/>
    <n v="0"/>
    <n v="0"/>
    <n v="-1.9699999999999999E-4"/>
    <n v="-2.1670000000000001E-3"/>
    <n v="-3.88E-4"/>
    <n v="0"/>
  </r>
  <r>
    <s v="6219"/>
    <s v="富旺"/>
    <x v="5"/>
    <n v="22.55"/>
    <n v="22.3"/>
    <n v="22"/>
    <n v="21.8"/>
    <n v="22.15"/>
    <n v="157"/>
    <n v="-62"/>
    <n v="-335"/>
    <n v="-274"/>
    <n v="152"/>
    <n v="0"/>
    <n v="0"/>
    <n v="0"/>
    <n v="0"/>
    <n v="0"/>
    <n v="3.5403499999999997E-2"/>
    <n v="-1.3826000000000001E-2"/>
    <n v="-7.3700000000000002E-2"/>
    <n v="-5.9732E-2"/>
    <n v="3.3667999999999997E-2"/>
  </r>
  <r>
    <s v="6220"/>
    <s v="岳豐"/>
    <x v="37"/>
    <n v="24.2"/>
    <n v="24.45"/>
    <n v="24.25"/>
    <n v="23.95"/>
    <n v="23.95"/>
    <n v="32"/>
    <n v="28"/>
    <n v="32"/>
    <n v="1"/>
    <n v="20"/>
    <n v="0"/>
    <n v="0"/>
    <n v="0"/>
    <n v="0"/>
    <n v="0"/>
    <n v="7.744E-3"/>
    <n v="6.8460000000000005E-3"/>
    <n v="7.7600000000000004E-3"/>
    <n v="2.3949999999999999E-4"/>
    <n v="4.79E-3"/>
  </r>
  <r>
    <s v="6221"/>
    <s v="晉泰"/>
    <x v="55"/>
    <n v="70.900000000000006"/>
    <n v="71.5"/>
    <n v="71.3"/>
    <n v="71.2"/>
    <n v="71.400000000000006"/>
    <n v="3"/>
    <n v="-2"/>
    <n v="5"/>
    <n v="-37"/>
    <n v="-21"/>
    <n v="0"/>
    <n v="0"/>
    <n v="0"/>
    <n v="0"/>
    <n v="0"/>
    <n v="2.127E-3"/>
    <n v="-1.4300000000000001E-3"/>
    <n v="3.565E-3"/>
    <n v="-2.6343999999999999E-2"/>
    <n v="-1.4994E-2"/>
  </r>
  <r>
    <s v="6222"/>
    <s v="上揚"/>
    <x v="43"/>
    <n v="12.45"/>
    <n v="12.4"/>
    <n v="12.35"/>
    <n v="12.4"/>
    <n v="12.6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35"/>
    <n v="137"/>
    <n v="128"/>
    <n v="127.5"/>
    <n v="134.5"/>
    <n v="299"/>
    <n v="-218"/>
    <n v="136"/>
    <n v="740"/>
    <n v="165"/>
    <n v="0"/>
    <n v="0"/>
    <n v="0"/>
    <n v="0"/>
    <n v="631"/>
    <n v="0.40365000000000001"/>
    <n v="-0.29865999999999998"/>
    <n v="0.17408000000000001"/>
    <n v="0.94350000000000001"/>
    <n v="0.22192500000000001"/>
  </r>
  <r>
    <s v="6224"/>
    <s v="聚鼎"/>
    <x v="34"/>
    <n v="124"/>
    <n v="134.5"/>
    <n v="132"/>
    <n v="131.5"/>
    <n v="139"/>
    <n v="390"/>
    <n v="-210"/>
    <n v="91"/>
    <n v="-199"/>
    <n v="325"/>
    <n v="550"/>
    <n v="108"/>
    <n v="0"/>
    <n v="0"/>
    <n v="0"/>
    <n v="0.48359999999999997"/>
    <n v="-0.28244999999999998"/>
    <n v="0.12012"/>
    <n v="-0.261685"/>
    <n v="0.45174999999999998"/>
  </r>
  <r>
    <s v="6225"/>
    <s v="天瀚"/>
    <x v="47"/>
    <n v="3.6"/>
    <n v="3.5"/>
    <n v="3.4"/>
    <n v="3.4"/>
    <n v="3.4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500000000000007"/>
    <n v="9.01"/>
    <n v="8.66"/>
    <n v="8.7799999999999994"/>
    <n v="8.9499999999999993"/>
    <n v="237"/>
    <n v="-87"/>
    <n v="-258"/>
    <n v="45"/>
    <n v="201"/>
    <n v="0"/>
    <n v="0"/>
    <n v="0"/>
    <n v="0"/>
    <n v="0"/>
    <n v="2.1448500000000002E-2"/>
    <n v="-7.8387000000000005E-3"/>
    <n v="-2.2342800000000003E-2"/>
    <n v="3.9509999999999997E-3"/>
    <n v="1.7989499999999999E-2"/>
  </r>
  <r>
    <s v="6227"/>
    <s v="茂綸"/>
    <x v="15"/>
    <n v="29.5"/>
    <n v="29.4"/>
    <n v="28.9"/>
    <n v="28.85"/>
    <n v="29.3"/>
    <n v="36"/>
    <n v="11"/>
    <n v="-17"/>
    <n v="6"/>
    <n v="36"/>
    <n v="0"/>
    <n v="0"/>
    <n v="0"/>
    <n v="0"/>
    <n v="0"/>
    <n v="1.0619999999999999E-2"/>
    <n v="3.2339999999999999E-3"/>
    <n v="-4.9129999999999998E-3"/>
    <n v="1.7310000000000003E-3"/>
    <n v="1.0548E-2"/>
  </r>
  <r>
    <s v="6228"/>
    <s v="全譜"/>
    <x v="30"/>
    <n v="10.85"/>
    <n v="11"/>
    <n v="10.9"/>
    <n v="11.35"/>
    <n v="11.2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31.8"/>
    <n v="30.95"/>
    <n v="29.8"/>
    <n v="30.05"/>
    <n v="30.45"/>
    <n v="339"/>
    <n v="-120"/>
    <n v="-83"/>
    <n v="-73"/>
    <n v="116"/>
    <n v="0"/>
    <n v="0"/>
    <n v="0"/>
    <n v="0"/>
    <n v="0"/>
    <n v="0.10780200000000001"/>
    <n v="-3.7139999999999999E-2"/>
    <n v="-2.4734000000000003E-2"/>
    <n v="-2.1936500000000001E-2"/>
    <n v="3.5321999999999999E-2"/>
  </r>
  <r>
    <s v="6230"/>
    <s v="尼得科超眾"/>
    <x v="7"/>
    <n v="208"/>
    <n v="212.5"/>
    <n v="213"/>
    <n v="210.5"/>
    <n v="214"/>
    <n v="24"/>
    <n v="42"/>
    <n v="13"/>
    <n v="-3"/>
    <n v="68"/>
    <n v="-34"/>
    <n v="0"/>
    <n v="0"/>
    <n v="0"/>
    <n v="0"/>
    <n v="4.9919999999999999E-2"/>
    <n v="8.9249999999999996E-2"/>
    <n v="2.7689999999999999E-2"/>
    <n v="-6.3150000000000003E-3"/>
    <n v="0.14552000000000001"/>
  </r>
  <r>
    <s v="6231"/>
    <s v="系微"/>
    <x v="39"/>
    <n v="78.900000000000006"/>
    <n v="77.7"/>
    <n v="77.3"/>
    <n v="77.8"/>
    <n v="80.3"/>
    <n v="8"/>
    <n v="30"/>
    <n v="23"/>
    <n v="-117"/>
    <n v="74"/>
    <n v="0"/>
    <n v="0"/>
    <n v="0"/>
    <n v="0"/>
    <n v="0"/>
    <n v="6.3120000000000008E-3"/>
    <n v="2.3310000000000001E-2"/>
    <n v="1.7779E-2"/>
    <n v="-9.102600000000001E-2"/>
    <n v="5.9421999999999996E-2"/>
  </r>
  <r>
    <s v="6233"/>
    <s v="旺玖"/>
    <x v="46"/>
    <n v="37.35"/>
    <n v="36.700000000000003"/>
    <n v="35.200000000000003"/>
    <n v="35.200000000000003"/>
    <n v="35.700000000000003"/>
    <n v="775"/>
    <n v="-238"/>
    <n v="-419"/>
    <n v="-29"/>
    <n v="158"/>
    <n v="0"/>
    <n v="0"/>
    <n v="0"/>
    <n v="0"/>
    <n v="0"/>
    <n v="0.28946250000000001"/>
    <n v="-8.7346000000000007E-2"/>
    <n v="-0.14748800000000001"/>
    <n v="-1.0208E-2"/>
    <n v="5.6406000000000005E-2"/>
  </r>
  <r>
    <s v="6234"/>
    <s v="高僑"/>
    <x v="18"/>
    <n v="23.45"/>
    <n v="23.05"/>
    <n v="22.75"/>
    <n v="22.9"/>
    <n v="23.1"/>
    <n v="28"/>
    <n v="41"/>
    <n v="-41"/>
    <n v="27"/>
    <n v="26"/>
    <n v="0"/>
    <n v="0"/>
    <n v="0"/>
    <n v="0"/>
    <n v="0"/>
    <n v="6.5660000000000007E-3"/>
    <n v="9.4505000000000006E-3"/>
    <n v="-9.3275000000000007E-3"/>
    <n v="6.1829999999999993E-3"/>
    <n v="6.0060000000000001E-3"/>
  </r>
  <r>
    <s v="6235"/>
    <s v="華孚"/>
    <x v="7"/>
    <n v="18.600000000000001"/>
    <n v="18.45"/>
    <n v="18.100000000000001"/>
    <n v="18.25"/>
    <n v="20.05"/>
    <n v="37"/>
    <n v="35"/>
    <n v="-145"/>
    <n v="-38"/>
    <n v="-200"/>
    <n v="0"/>
    <n v="0"/>
    <n v="0"/>
    <n v="0"/>
    <n v="0"/>
    <n v="6.8820000000000001E-3"/>
    <n v="6.4574999999999997E-3"/>
    <n v="-2.6245000000000001E-2"/>
    <n v="-6.9350000000000002E-3"/>
    <n v="-4.0099999999999997E-2"/>
  </r>
  <r>
    <s v="6236"/>
    <s v="康呈"/>
    <x v="14"/>
    <n v="8.1999999999999993"/>
    <n v="8.7799999999999994"/>
    <n v="8.7799999999999994"/>
    <n v="8.7799999999999994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7"/>
    <n v="133.5"/>
    <n v="126"/>
    <n v="124.5"/>
    <n v="127"/>
    <n v="501"/>
    <n v="-470"/>
    <n v="726"/>
    <n v="-487"/>
    <n v="428"/>
    <n v="106"/>
    <n v="0"/>
    <n v="38"/>
    <n v="0"/>
    <n v="0"/>
    <n v="0.68637000000000004"/>
    <n v="-0.62744999999999995"/>
    <n v="0.91476000000000002"/>
    <n v="-0.60631500000000005"/>
    <n v="0.54356000000000004"/>
  </r>
  <r>
    <s v="6239"/>
    <s v="力成"/>
    <x v="35"/>
    <n v="107"/>
    <n v="108"/>
    <n v="105.5"/>
    <n v="106"/>
    <n v="108.5"/>
    <n v="-55"/>
    <n v="1088"/>
    <n v="-537"/>
    <n v="-455"/>
    <n v="366"/>
    <n v="5"/>
    <n v="3"/>
    <n v="22"/>
    <n v="-13"/>
    <n v="-2"/>
    <n v="-5.885E-2"/>
    <n v="1.1750400000000001"/>
    <n v="-0.56653500000000001"/>
    <n v="-0.48230000000000001"/>
    <n v="0.39711000000000002"/>
  </r>
  <r>
    <s v="6240"/>
    <s v="松崗"/>
    <x v="44"/>
    <n v="16.100000000000001"/>
    <n v="15.75"/>
    <n v="15.8"/>
    <n v="15.7"/>
    <n v="15.3"/>
    <n v="-1"/>
    <n v="0"/>
    <n v="0"/>
    <n v="0"/>
    <n v="0"/>
    <n v="0"/>
    <n v="0"/>
    <n v="0"/>
    <n v="0"/>
    <n v="0"/>
    <n v="-1.6100000000000001E-4"/>
    <n v="0"/>
    <n v="0"/>
    <n v="0"/>
    <n v="0"/>
  </r>
  <r>
    <s v="6241"/>
    <s v="易通展"/>
    <x v="37"/>
    <n v="19.649999999999999"/>
    <n v="19.850000000000001"/>
    <n v="19.850000000000001"/>
    <n v="19.600000000000001"/>
    <n v="19.8"/>
    <n v="0"/>
    <n v="0"/>
    <n v="0"/>
    <n v="1"/>
    <n v="0"/>
    <n v="0"/>
    <n v="0"/>
    <n v="0"/>
    <n v="0"/>
    <n v="0"/>
    <n v="0"/>
    <n v="0"/>
    <n v="0"/>
    <n v="1.9600000000000002E-4"/>
    <n v="0"/>
  </r>
  <r>
    <s v="6242"/>
    <s v="立康"/>
    <x v="14"/>
    <n v="54.5"/>
    <n v="52.5"/>
    <n v="51.2"/>
    <n v="51.3"/>
    <n v="51.4"/>
    <n v="5"/>
    <n v="-3"/>
    <n v="-1"/>
    <n v="2"/>
    <n v="2"/>
    <n v="0"/>
    <n v="0"/>
    <n v="0"/>
    <n v="0"/>
    <n v="0"/>
    <n v="2.725E-3"/>
    <n v="-1.575E-3"/>
    <n v="-5.1199999999999998E-4"/>
    <n v="1.026E-3"/>
    <n v="1.0280000000000001E-3"/>
  </r>
  <r>
    <s v="6243"/>
    <s v="迅杰"/>
    <x v="46"/>
    <n v="17"/>
    <n v="16.649999999999999"/>
    <n v="15.9"/>
    <n v="15.7"/>
    <n v="16.05"/>
    <n v="127"/>
    <n v="-90"/>
    <n v="-171"/>
    <n v="-129"/>
    <n v="105"/>
    <n v="0"/>
    <n v="0"/>
    <n v="0"/>
    <n v="0"/>
    <n v="0"/>
    <n v="2.1590000000000002E-2"/>
    <n v="-1.4984999999999998E-2"/>
    <n v="-2.7189000000000001E-2"/>
    <n v="-2.0253E-2"/>
    <n v="1.6852499999999999E-2"/>
  </r>
  <r>
    <s v="6244"/>
    <s v="茂迪"/>
    <x v="50"/>
    <n v="32.4"/>
    <n v="32.4"/>
    <n v="31.2"/>
    <n v="30.6"/>
    <n v="31.5"/>
    <n v="-75"/>
    <n v="345"/>
    <n v="-7"/>
    <n v="131"/>
    <n v="676"/>
    <n v="0"/>
    <n v="0"/>
    <n v="0"/>
    <n v="0"/>
    <n v="0"/>
    <n v="-2.4299999999999999E-2"/>
    <n v="0.11178"/>
    <n v="-2.1840000000000002E-3"/>
    <n v="4.0086000000000004E-2"/>
    <n v="0.21293999999999999"/>
  </r>
  <r>
    <s v="6245"/>
    <s v="立端"/>
    <x v="49"/>
    <n v="60"/>
    <n v="59.9"/>
    <n v="59"/>
    <n v="58.9"/>
    <n v="58.5"/>
    <n v="31"/>
    <n v="3"/>
    <n v="-71"/>
    <n v="-128"/>
    <n v="32"/>
    <n v="0"/>
    <n v="0"/>
    <n v="0"/>
    <n v="0"/>
    <n v="0"/>
    <n v="1.8599999999999998E-2"/>
    <n v="1.797E-3"/>
    <n v="-4.1889999999999997E-2"/>
    <n v="-7.5392000000000001E-2"/>
    <n v="1.8720000000000001E-2"/>
  </r>
  <r>
    <s v="6246"/>
    <s v="臺龍"/>
    <x v="56"/>
    <n v="17.399999999999999"/>
    <n v="17.7"/>
    <n v="18"/>
    <n v="18"/>
    <n v="17.7"/>
    <n v="0"/>
    <n v="-4"/>
    <n v="-3"/>
    <n v="-2"/>
    <n v="-3"/>
    <n v="0"/>
    <n v="0"/>
    <n v="0"/>
    <n v="0"/>
    <n v="0"/>
    <n v="0"/>
    <n v="-7.0799999999999997E-4"/>
    <n v="-5.4000000000000001E-4"/>
    <n v="-3.6000000000000002E-4"/>
    <n v="-5.309999999999999E-4"/>
  </r>
  <r>
    <s v="6247"/>
    <s v="淇譽電"/>
    <x v="20"/>
    <n v="9.77"/>
    <n v="9.89"/>
    <n v="9.73"/>
    <n v="9.75"/>
    <n v="9.8000000000000007"/>
    <n v="0"/>
    <n v="0"/>
    <n v="0"/>
    <n v="0"/>
    <n v="-3"/>
    <n v="0"/>
    <n v="0"/>
    <n v="0"/>
    <n v="0"/>
    <n v="0"/>
    <n v="0"/>
    <n v="0"/>
    <n v="0"/>
    <n v="0"/>
    <n v="-2.9400000000000004E-4"/>
  </r>
  <r>
    <s v="6248"/>
    <s v="沛波"/>
    <x v="13"/>
    <n v="23.5"/>
    <n v="23.25"/>
    <n v="22.9"/>
    <n v="24.15"/>
    <n v="23.65"/>
    <n v="1"/>
    <n v="-1"/>
    <n v="-1"/>
    <n v="8"/>
    <n v="-8"/>
    <n v="0"/>
    <n v="0"/>
    <n v="0"/>
    <n v="0"/>
    <n v="0"/>
    <n v="2.3499999999999999E-4"/>
    <n v="-2.3250000000000001E-4"/>
    <n v="-2.2899999999999998E-4"/>
    <n v="1.9319999999999999E-3"/>
    <n v="-1.8919999999999998E-3"/>
  </r>
  <r>
    <s v="6251"/>
    <s v="定穎"/>
    <x v="31"/>
    <n v="20.9"/>
    <n v="20.8"/>
    <n v="20.3"/>
    <n v="21.05"/>
    <n v="22.55"/>
    <n v="2555"/>
    <n v="-100"/>
    <n v="3"/>
    <n v="2406"/>
    <n v="-77"/>
    <n v="0"/>
    <n v="0"/>
    <n v="0"/>
    <n v="0"/>
    <n v="0"/>
    <n v="0.533995"/>
    <n v="-2.0799999999999999E-2"/>
    <n v="6.0900000000000006E-4"/>
    <n v="0.506463"/>
    <n v="-1.73635E-2"/>
  </r>
  <r>
    <s v="6257"/>
    <s v="矽格"/>
    <x v="35"/>
    <n v="54.6"/>
    <n v="54.6"/>
    <n v="53.8"/>
    <n v="54.1"/>
    <n v="54.9"/>
    <n v="1740"/>
    <n v="869"/>
    <n v="585"/>
    <n v="946"/>
    <n v="2086"/>
    <n v="37"/>
    <n v="30"/>
    <n v="31"/>
    <n v="-8"/>
    <n v="-100"/>
    <n v="0.95004"/>
    <n v="0.47447400000000001"/>
    <n v="0.31473000000000001"/>
    <n v="0.51178599999999996"/>
    <n v="1.145214"/>
  </r>
  <r>
    <s v="6259"/>
    <s v="百徽"/>
    <x v="15"/>
    <n v="15.8"/>
    <n v="14.75"/>
    <n v="15.05"/>
    <n v="15.15"/>
    <n v="15.25"/>
    <n v="-1"/>
    <n v="0"/>
    <n v="0"/>
    <n v="0"/>
    <n v="0"/>
    <n v="0"/>
    <n v="0"/>
    <n v="0"/>
    <n v="0"/>
    <n v="0"/>
    <n v="-1.5800000000000002E-4"/>
    <n v="0"/>
    <n v="0"/>
    <n v="0"/>
    <n v="0"/>
  </r>
  <r>
    <s v="6261"/>
    <s v="久元"/>
    <x v="35"/>
    <n v="82.9"/>
    <n v="82.2"/>
    <n v="80.2"/>
    <n v="80.099999999999994"/>
    <n v="84.3"/>
    <n v="770"/>
    <n v="-443"/>
    <n v="96"/>
    <n v="-224"/>
    <n v="1328"/>
    <n v="0"/>
    <n v="0"/>
    <n v="0"/>
    <n v="0"/>
    <n v="0"/>
    <n v="0.63833000000000006"/>
    <n v="-0.36414599999999997"/>
    <n v="7.6992000000000005E-2"/>
    <n v="-0.17942399999999997"/>
    <n v="1.1195039999999998"/>
  </r>
  <r>
    <s v="6263"/>
    <s v="普萊德"/>
    <x v="37"/>
    <n v="65.900000000000006"/>
    <n v="65.8"/>
    <n v="65.900000000000006"/>
    <n v="66.400000000000006"/>
    <n v="66.7"/>
    <n v="20"/>
    <n v="6"/>
    <n v="-1"/>
    <n v="16"/>
    <n v="13"/>
    <n v="0"/>
    <n v="0"/>
    <n v="0"/>
    <n v="0"/>
    <n v="0"/>
    <n v="1.3180000000000001E-2"/>
    <n v="3.9479999999999993E-3"/>
    <n v="-6.5900000000000008E-4"/>
    <n v="1.0624000000000001E-2"/>
    <n v="8.6709999999999999E-3"/>
  </r>
  <r>
    <s v="6264"/>
    <s v="富裔"/>
    <x v="5"/>
    <n v="9.26"/>
    <n v="9.36"/>
    <n v="9.3000000000000007"/>
    <n v="9.44"/>
    <n v="9.48"/>
    <n v="10"/>
    <n v="-10"/>
    <n v="-6"/>
    <n v="-19"/>
    <n v="-12"/>
    <n v="0"/>
    <n v="0"/>
    <n v="0"/>
    <n v="0"/>
    <n v="0"/>
    <n v="9.2599999999999996E-4"/>
    <n v="-9.3599999999999998E-4"/>
    <n v="-5.5800000000000001E-4"/>
    <n v="-1.7935999999999998E-3"/>
    <n v="-1.1376000000000001E-3"/>
  </r>
  <r>
    <s v="6265"/>
    <s v="方土昶"/>
    <x v="16"/>
    <n v="9.19"/>
    <n v="9.2200000000000006"/>
    <n v="8.8699999999999992"/>
    <n v="8.91"/>
    <n v="9.33"/>
    <n v="6"/>
    <n v="-44"/>
    <n v="-94"/>
    <n v="-8"/>
    <n v="65"/>
    <n v="0"/>
    <n v="0"/>
    <n v="0"/>
    <n v="0"/>
    <n v="0"/>
    <n v="5.5139999999999996E-4"/>
    <n v="-4.0568000000000002E-3"/>
    <n v="-8.3377999999999994E-3"/>
    <n v="-7.1279999999999998E-4"/>
    <n v="6.0645000000000004E-3"/>
  </r>
  <r>
    <s v="6266"/>
    <s v="泰詠"/>
    <x v="18"/>
    <n v="21.15"/>
    <n v="20.9"/>
    <n v="20.65"/>
    <n v="20.7"/>
    <n v="21.1"/>
    <n v="-5"/>
    <n v="2"/>
    <n v="-13"/>
    <n v="-15"/>
    <n v="12"/>
    <n v="0"/>
    <n v="0"/>
    <n v="0"/>
    <n v="0"/>
    <n v="0"/>
    <n v="-1.0575000000000001E-3"/>
    <n v="4.1799999999999997E-4"/>
    <n v="-2.6844999999999998E-3"/>
    <n v="-3.1050000000000001E-3"/>
    <n v="2.532E-3"/>
  </r>
  <r>
    <s v="6269"/>
    <s v="台郡"/>
    <x v="31"/>
    <n v="122.5"/>
    <n v="119.5"/>
    <n v="118"/>
    <n v="121"/>
    <n v="127.5"/>
    <n v="-436"/>
    <n v="-238"/>
    <n v="-679"/>
    <n v="668"/>
    <n v="-246"/>
    <n v="-1"/>
    <n v="361"/>
    <n v="851"/>
    <n v="732"/>
    <n v="804"/>
    <n v="-0.53410000000000002"/>
    <n v="-0.28441"/>
    <n v="-0.80122000000000004"/>
    <n v="0.80828"/>
    <n v="-0.31364999999999998"/>
  </r>
  <r>
    <s v="6270"/>
    <s v="倍微"/>
    <x v="15"/>
    <n v="21.8"/>
    <n v="21.8"/>
    <n v="21.7"/>
    <n v="21.6"/>
    <n v="21.7"/>
    <n v="45"/>
    <n v="24"/>
    <n v="-47"/>
    <n v="-21"/>
    <n v="18"/>
    <n v="0"/>
    <n v="0"/>
    <n v="0"/>
    <n v="0"/>
    <n v="0"/>
    <n v="9.8099999999999993E-3"/>
    <n v="5.2320000000000005E-3"/>
    <n v="-1.0199E-2"/>
    <n v="-4.5360000000000001E-3"/>
    <n v="3.9059999999999997E-3"/>
  </r>
  <r>
    <s v="6271"/>
    <s v="同欣電"/>
    <x v="35"/>
    <n v="196.5"/>
    <n v="207"/>
    <n v="203"/>
    <n v="210.5"/>
    <n v="220"/>
    <n v="-403"/>
    <n v="-516"/>
    <n v="53"/>
    <n v="382"/>
    <n v="348"/>
    <n v="388"/>
    <n v="529"/>
    <n v="337"/>
    <n v="1517"/>
    <n v="1418"/>
    <n v="-0.79189500000000002"/>
    <n v="-1.06812"/>
    <n v="0.10759000000000001"/>
    <n v="0.80410999999999999"/>
    <n v="0.76559999999999995"/>
  </r>
  <r>
    <s v="6274"/>
    <s v="台燿"/>
    <x v="18"/>
    <n v="113"/>
    <n v="111"/>
    <n v="106.5"/>
    <n v="106.5"/>
    <n v="109"/>
    <n v="840"/>
    <n v="-245"/>
    <n v="-308"/>
    <n v="232"/>
    <n v="188"/>
    <n v="73"/>
    <n v="5"/>
    <n v="-109"/>
    <n v="0"/>
    <n v="33"/>
    <n v="0.94920000000000004"/>
    <n v="-0.27195000000000003"/>
    <n v="-0.32801999999999998"/>
    <n v="0.24707999999999999"/>
    <n v="0.20491999999999999"/>
  </r>
  <r>
    <s v="6275"/>
    <s v="元山"/>
    <x v="44"/>
    <n v="30.8"/>
    <n v="31.85"/>
    <n v="29.55"/>
    <n v="29.65"/>
    <n v="29.65"/>
    <n v="30"/>
    <n v="-47"/>
    <n v="-625"/>
    <n v="-121"/>
    <n v="-27"/>
    <n v="0"/>
    <n v="0"/>
    <n v="0"/>
    <n v="0"/>
    <n v="0"/>
    <n v="9.2399999999999999E-3"/>
    <n v="-1.49695E-2"/>
    <n v="-0.1846875"/>
    <n v="-3.5876499999999999E-2"/>
    <n v="-8.0054999999999987E-3"/>
  </r>
  <r>
    <s v="6276"/>
    <s v="安鈦克"/>
    <x v="17"/>
    <n v="36.25"/>
    <n v="36.15"/>
    <n v="35.299999999999997"/>
    <n v="35.65"/>
    <n v="35.9"/>
    <n v="-2"/>
    <n v="-7"/>
    <n v="-41"/>
    <n v="7"/>
    <n v="-2"/>
    <n v="0"/>
    <n v="0"/>
    <n v="0"/>
    <n v="0"/>
    <n v="0"/>
    <n v="-7.2499999999999995E-4"/>
    <n v="-2.5304999999999998E-3"/>
    <n v="-1.4473E-2"/>
    <n v="2.4954999999999999E-3"/>
    <n v="-7.18E-4"/>
  </r>
  <r>
    <s v="6277"/>
    <s v="宏正"/>
    <x v="44"/>
    <n v="85.8"/>
    <n v="84.1"/>
    <n v="84.5"/>
    <n v="84.5"/>
    <n v="84.5"/>
    <n v="19"/>
    <n v="-92"/>
    <n v="-2"/>
    <n v="0"/>
    <n v="-5"/>
    <n v="0"/>
    <n v="0"/>
    <n v="0"/>
    <n v="0"/>
    <n v="0"/>
    <n v="1.6302000000000001E-2"/>
    <n v="-7.7371999999999996E-2"/>
    <n v="-1.6900000000000001E-3"/>
    <n v="0"/>
    <n v="-4.2249999999999996E-3"/>
  </r>
  <r>
    <s v="6278"/>
    <s v="台表科"/>
    <x v="31"/>
    <n v="128.5"/>
    <n v="127.5"/>
    <n v="127.5"/>
    <n v="128.5"/>
    <n v="130.5"/>
    <n v="-1085"/>
    <n v="-671"/>
    <n v="-271"/>
    <n v="-452"/>
    <n v="24"/>
    <n v="496"/>
    <n v="1085"/>
    <n v="1134"/>
    <n v="241"/>
    <n v="1741"/>
    <n v="-1.394225"/>
    <n v="-0.85552499999999998"/>
    <n v="-0.34552500000000003"/>
    <n v="-0.58082"/>
    <n v="3.1320000000000001E-2"/>
  </r>
  <r>
    <s v="6279"/>
    <s v="胡連"/>
    <x v="6"/>
    <n v="112.5"/>
    <n v="111"/>
    <n v="112.5"/>
    <n v="116"/>
    <n v="127.5"/>
    <n v="361"/>
    <n v="-105"/>
    <n v="120"/>
    <n v="162"/>
    <n v="700"/>
    <n v="0"/>
    <n v="0"/>
    <n v="0"/>
    <n v="0"/>
    <n v="0"/>
    <n v="0.40612500000000001"/>
    <n v="-0.11655"/>
    <n v="0.13500000000000001"/>
    <n v="0.18792"/>
    <n v="0.89249999999999996"/>
  </r>
  <r>
    <s v="6281"/>
    <s v="全國電"/>
    <x v="41"/>
    <n v="84"/>
    <n v="84.1"/>
    <n v="84.1"/>
    <n v="84.4"/>
    <n v="84.3"/>
    <n v="2"/>
    <n v="-3"/>
    <n v="4"/>
    <n v="6"/>
    <n v="4"/>
    <n v="0"/>
    <n v="0"/>
    <n v="0"/>
    <n v="0"/>
    <n v="0"/>
    <n v="1.6800000000000001E-3"/>
    <n v="-2.5229999999999996E-3"/>
    <n v="3.3639999999999998E-3"/>
    <n v="5.0639999999999999E-3"/>
    <n v="3.372E-3"/>
  </r>
  <r>
    <s v="6282"/>
    <s v="康舒"/>
    <x v="11"/>
    <n v="27.25"/>
    <n v="27"/>
    <n v="26.55"/>
    <n v="26.8"/>
    <n v="27.15"/>
    <n v="-8"/>
    <n v="-527"/>
    <n v="-343"/>
    <n v="911"/>
    <n v="700"/>
    <n v="0"/>
    <n v="0"/>
    <n v="0"/>
    <n v="0"/>
    <n v="0"/>
    <n v="-2.1800000000000001E-3"/>
    <n v="-0.14229"/>
    <n v="-9.1066499999999995E-2"/>
    <n v="0.244148"/>
    <n v="0.19005"/>
  </r>
  <r>
    <s v="6283"/>
    <s v="淳安"/>
    <x v="7"/>
    <n v="47"/>
    <n v="47"/>
    <n v="45.2"/>
    <n v="49.7"/>
    <n v="54.6"/>
    <n v="100"/>
    <n v="-114"/>
    <n v="-496"/>
    <n v="1249"/>
    <n v="-1299"/>
    <n v="0"/>
    <n v="0"/>
    <n v="0"/>
    <n v="0"/>
    <n v="0"/>
    <n v="4.7E-2"/>
    <n v="-5.3580000000000003E-2"/>
    <n v="-0.224192"/>
    <n v="0.620753"/>
    <n v="-0.70925400000000005"/>
  </r>
  <r>
    <s v="6284"/>
    <s v="佳邦"/>
    <x v="56"/>
    <n v="61.9"/>
    <n v="61.3"/>
    <n v="58.9"/>
    <n v="58.2"/>
    <n v="60"/>
    <n v="392"/>
    <n v="-191"/>
    <n v="-378"/>
    <n v="-204"/>
    <n v="532"/>
    <n v="10"/>
    <n v="0"/>
    <n v="10"/>
    <n v="10"/>
    <n v="0"/>
    <n v="0.242648"/>
    <n v="-0.11708299999999999"/>
    <n v="-0.22264200000000001"/>
    <n v="-0.11872800000000001"/>
    <n v="0.31919999999999998"/>
  </r>
  <r>
    <s v="6285"/>
    <s v="啟碁"/>
    <x v="32"/>
    <n v="67.900000000000006"/>
    <n v="68.599999999999994"/>
    <n v="67"/>
    <n v="66.900000000000006"/>
    <n v="68.3"/>
    <n v="174"/>
    <n v="667"/>
    <n v="-52"/>
    <n v="84"/>
    <n v="550"/>
    <n v="0"/>
    <n v="-25"/>
    <n v="0"/>
    <n v="0"/>
    <n v="0"/>
    <n v="0.118146"/>
    <n v="0.45756199999999997"/>
    <n v="-3.4840000000000003E-2"/>
    <n v="5.6196000000000003E-2"/>
    <n v="0.37564999999999998"/>
  </r>
  <r>
    <s v="6287"/>
    <s v="元隆"/>
    <x v="38"/>
    <n v="7.35"/>
    <n v="7.7"/>
    <n v="7.45"/>
    <n v="7.5"/>
    <n v="7.6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9.05"/>
    <n v="28.7"/>
    <n v="27.75"/>
    <n v="28.2"/>
    <n v="28.15"/>
    <n v="337"/>
    <n v="-112"/>
    <n v="-143"/>
    <n v="176"/>
    <n v="484"/>
    <n v="0"/>
    <n v="0"/>
    <n v="0"/>
    <n v="0"/>
    <n v="0"/>
    <n v="9.7898499999999999E-2"/>
    <n v="-3.2143999999999999E-2"/>
    <n v="-3.9682500000000002E-2"/>
    <n v="4.9631999999999996E-2"/>
    <n v="0.13624599999999998"/>
  </r>
  <r>
    <s v="6289"/>
    <s v="華上"/>
    <x v="28"/>
    <n v="3.02"/>
    <n v="3.05"/>
    <n v="2.96"/>
    <n v="2.92"/>
    <n v="2.9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3"/>
    <n v="62.5"/>
    <n v="61.2"/>
    <n v="60.9"/>
    <n v="61.4"/>
    <n v="487"/>
    <n v="-209"/>
    <n v="-297"/>
    <n v="29"/>
    <n v="122"/>
    <n v="0"/>
    <n v="0"/>
    <n v="0"/>
    <n v="0"/>
    <n v="-100"/>
    <n v="0.30340099999999998"/>
    <n v="-0.13062499999999999"/>
    <n v="-0.18176400000000001"/>
    <n v="1.7661E-2"/>
    <n v="7.4908000000000002E-2"/>
  </r>
  <r>
    <s v="6291"/>
    <s v="沛亨"/>
    <x v="46"/>
    <n v="26"/>
    <n v="27.15"/>
    <n v="25.5"/>
    <n v="26.45"/>
    <n v="26.1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799999999999997"/>
    <n v="40.799999999999997"/>
    <n v="40.5"/>
    <n v="40.5"/>
    <n v="40.5"/>
    <n v="1"/>
    <n v="-2"/>
    <n v="1"/>
    <n v="-2"/>
    <n v="-3"/>
    <n v="0"/>
    <n v="0"/>
    <n v="0"/>
    <n v="0"/>
    <n v="0"/>
    <n v="4.08E-4"/>
    <n v="-8.1599999999999999E-4"/>
    <n v="4.0499999999999998E-4"/>
    <n v="-8.0999999999999996E-4"/>
    <n v="-1.2149999999999999E-3"/>
  </r>
  <r>
    <s v="6294"/>
    <s v="智基"/>
    <x v="2"/>
    <n v="154"/>
    <n v="152.5"/>
    <n v="150"/>
    <n v="151.5"/>
    <n v="150.5"/>
    <n v="0"/>
    <n v="-9"/>
    <n v="0"/>
    <n v="-1"/>
    <n v="0"/>
    <n v="0"/>
    <n v="0"/>
    <n v="0"/>
    <n v="0"/>
    <n v="0"/>
    <n v="0"/>
    <n v="-1.3724999999999999E-2"/>
    <n v="0"/>
    <n v="-1.5150000000000001E-3"/>
    <n v="0"/>
  </r>
  <r>
    <s v="6404"/>
    <s v="通訊-KY"/>
    <x v="66"/>
    <n v="8"/>
    <n v="7.99"/>
    <n v="7.33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3"/>
    <n v="33.700000000000003"/>
    <n v="36.15"/>
    <n v="35.65"/>
    <n v="33.799999999999997"/>
    <n v="-262"/>
    <n v="223"/>
    <n v="-70"/>
    <n v="-399"/>
    <n v="-55"/>
    <n v="0"/>
    <n v="0"/>
    <n v="0"/>
    <n v="0"/>
    <n v="0"/>
    <n v="-8.6459999999999995E-2"/>
    <n v="7.5151000000000009E-2"/>
    <n v="-2.5305000000000001E-2"/>
    <n v="-0.14224349999999999"/>
    <n v="-1.8589999999999999E-2"/>
  </r>
  <r>
    <s v="6409"/>
    <s v="旭隼"/>
    <x v="56"/>
    <n v="1290"/>
    <n v="1290"/>
    <n v="1270"/>
    <n v="1240"/>
    <n v="1260"/>
    <n v="2"/>
    <n v="11"/>
    <n v="10"/>
    <n v="0"/>
    <n v="-12"/>
    <n v="0"/>
    <n v="1"/>
    <n v="0"/>
    <n v="0"/>
    <n v="0"/>
    <n v="2.58E-2"/>
    <n v="0.1419"/>
    <n v="0.127"/>
    <n v="0"/>
    <n v="-0.1512"/>
  </r>
  <r>
    <s v="6411"/>
    <s v="晶焱"/>
    <x v="46"/>
    <n v="151.5"/>
    <n v="154"/>
    <n v="142"/>
    <n v="141.5"/>
    <n v="155.5"/>
    <n v="-206"/>
    <n v="-119"/>
    <n v="-444"/>
    <n v="-242"/>
    <n v="503"/>
    <n v="0"/>
    <n v="75"/>
    <n v="0"/>
    <n v="130"/>
    <n v="34"/>
    <n v="-0.31208999999999998"/>
    <n v="-0.18326000000000001"/>
    <n v="-0.63048000000000004"/>
    <n v="-0.34243000000000001"/>
    <n v="0.782165"/>
  </r>
  <r>
    <s v="6412"/>
    <s v="群電"/>
    <x v="11"/>
    <n v="71.400000000000006"/>
    <n v="74.900000000000006"/>
    <n v="74"/>
    <n v="72"/>
    <n v="73.5"/>
    <n v="-138"/>
    <n v="-227"/>
    <n v="-437"/>
    <n v="-143"/>
    <n v="89"/>
    <n v="316"/>
    <n v="289"/>
    <n v="257"/>
    <n v="-8"/>
    <n v="0"/>
    <n v="-9.8532000000000008E-2"/>
    <n v="-0.17002300000000004"/>
    <n v="-0.32338"/>
    <n v="-0.10296"/>
    <n v="6.5415000000000001E-2"/>
  </r>
  <r>
    <s v="6414"/>
    <s v="樺漢"/>
    <x v="49"/>
    <n v="216.5"/>
    <n v="215.5"/>
    <n v="211"/>
    <n v="211"/>
    <n v="214.5"/>
    <n v="99"/>
    <n v="-38"/>
    <n v="-21"/>
    <n v="62"/>
    <n v="77"/>
    <n v="0"/>
    <n v="0"/>
    <n v="0"/>
    <n v="0"/>
    <n v="0"/>
    <n v="0.214335"/>
    <n v="-8.1890000000000004E-2"/>
    <n v="-4.4310000000000002E-2"/>
    <n v="0.13081999999999999"/>
    <n v="0.16516500000000001"/>
  </r>
  <r>
    <s v="6415"/>
    <s v="矽力-KY"/>
    <x v="46"/>
    <n v="3370"/>
    <n v="3355"/>
    <n v="3375"/>
    <n v="3370"/>
    <n v="3405"/>
    <n v="111"/>
    <n v="7"/>
    <n v="18"/>
    <n v="-6"/>
    <n v="1"/>
    <n v="-4"/>
    <n v="-3"/>
    <n v="5"/>
    <n v="15"/>
    <n v="1"/>
    <n v="3.7406999999999999"/>
    <n v="0.23485"/>
    <n v="0.60750000000000004"/>
    <n v="-0.20219999999999999"/>
    <n v="3.4049999999999997E-2"/>
  </r>
  <r>
    <s v="6416"/>
    <s v="瑞祺電通"/>
    <x v="37"/>
    <n v="121.5"/>
    <n v="118.5"/>
    <n v="114"/>
    <n v="113"/>
    <n v="116.5"/>
    <n v="35"/>
    <n v="-148"/>
    <n v="-73"/>
    <n v="-82"/>
    <n v="14"/>
    <n v="0"/>
    <n v="0"/>
    <n v="0"/>
    <n v="0"/>
    <n v="-3"/>
    <n v="4.2525E-2"/>
    <n v="-0.17538000000000001"/>
    <n v="-8.3220000000000002E-2"/>
    <n v="-9.2660000000000006E-2"/>
    <n v="1.6310000000000002E-2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65"/>
    <n v="14.5"/>
    <n v="14.5"/>
    <n v="14.6"/>
    <n v="14.4"/>
    <n v="1"/>
    <n v="0"/>
    <n v="0"/>
    <n v="-1"/>
    <n v="-2"/>
    <n v="0"/>
    <n v="0"/>
    <n v="0"/>
    <n v="0"/>
    <n v="0"/>
    <n v="1.4650000000000001E-4"/>
    <n v="0"/>
    <n v="0"/>
    <n v="-1.46E-4"/>
    <n v="-2.8800000000000001E-4"/>
  </r>
  <r>
    <s v="6419"/>
    <s v="京晨科"/>
    <x v="48"/>
    <n v="22.1"/>
    <n v="22.85"/>
    <n v="22.2"/>
    <n v="22.7"/>
    <n v="22.25"/>
    <n v="10"/>
    <n v="-8"/>
    <n v="-1"/>
    <n v="-10"/>
    <n v="-3"/>
    <n v="0"/>
    <n v="0"/>
    <n v="0"/>
    <n v="0"/>
    <n v="0"/>
    <n v="2.2100000000000002E-3"/>
    <n v="-1.8280000000000002E-3"/>
    <n v="-2.22E-4"/>
    <n v="-2.2699999999999999E-3"/>
    <n v="-6.6750000000000002E-4"/>
  </r>
  <r>
    <s v="6425"/>
    <s v="易發"/>
    <x v="39"/>
    <n v="25.8"/>
    <n v="25.4"/>
    <n v="24.7"/>
    <n v="24.5"/>
    <n v="24.9"/>
    <n v="-3"/>
    <n v="-5"/>
    <n v="-4"/>
    <n v="-18"/>
    <n v="-2"/>
    <n v="0"/>
    <n v="0"/>
    <n v="0"/>
    <n v="0"/>
    <n v="0"/>
    <n v="-7.7400000000000006E-4"/>
    <n v="-1.2700000000000001E-3"/>
    <n v="-9.8799999999999995E-4"/>
    <n v="-4.4099999999999999E-3"/>
    <n v="-4.9799999999999996E-4"/>
  </r>
  <r>
    <s v="6426"/>
    <s v="統新"/>
    <x v="32"/>
    <n v="80.5"/>
    <n v="80"/>
    <n v="78.400000000000006"/>
    <n v="75.400000000000006"/>
    <n v="77.599999999999994"/>
    <n v="-9"/>
    <n v="-8"/>
    <n v="-31"/>
    <n v="-101"/>
    <n v="32"/>
    <n v="0"/>
    <n v="0"/>
    <n v="0"/>
    <n v="0"/>
    <n v="0"/>
    <n v="-7.2449999999999997E-3"/>
    <n v="-6.4000000000000003E-3"/>
    <n v="-2.4303999999999999E-2"/>
    <n v="-7.6153999999999999E-2"/>
    <n v="2.4832E-2"/>
  </r>
  <r>
    <s v="6431"/>
    <s v="光麗-KY"/>
    <x v="63"/>
    <n v="30.3"/>
    <n v="30.5"/>
    <n v="31"/>
    <n v="30.55"/>
    <n v="30.5"/>
    <n v="-1"/>
    <n v="0"/>
    <n v="-7"/>
    <n v="-6"/>
    <n v="-3"/>
    <n v="0"/>
    <n v="0"/>
    <n v="0"/>
    <n v="0"/>
    <n v="0"/>
    <n v="-3.0299999999999999E-4"/>
    <n v="0"/>
    <n v="-2.1700000000000001E-3"/>
    <n v="-1.8330000000000002E-3"/>
    <n v="-9.1500000000000001E-4"/>
  </r>
  <r>
    <s v="6432"/>
    <s v="今展科"/>
    <x v="34"/>
    <n v="39.200000000000003"/>
    <n v="39.4"/>
    <n v="38.799999999999997"/>
    <n v="38.85"/>
    <n v="39.549999999999997"/>
    <n v="53"/>
    <n v="-19"/>
    <n v="-72"/>
    <n v="-39"/>
    <n v="107"/>
    <n v="0"/>
    <n v="0"/>
    <n v="0"/>
    <n v="0"/>
    <n v="0"/>
    <n v="2.0776000000000003E-2"/>
    <n v="-7.4860000000000005E-3"/>
    <n v="-2.7935999999999999E-2"/>
    <n v="-1.5151500000000002E-2"/>
    <n v="4.2318499999999995E-2"/>
  </r>
  <r>
    <s v="6435"/>
    <s v="大中"/>
    <x v="46"/>
    <n v="118"/>
    <n v="119.5"/>
    <n v="116.5"/>
    <n v="115"/>
    <n v="119"/>
    <n v="54"/>
    <n v="-84"/>
    <n v="-218"/>
    <n v="-51"/>
    <n v="135"/>
    <n v="0"/>
    <n v="0"/>
    <n v="0"/>
    <n v="0"/>
    <n v="0"/>
    <n v="6.3719999999999999E-2"/>
    <n v="-0.10038"/>
    <n v="-0.25396999999999997"/>
    <n v="-5.8650000000000001E-2"/>
    <n v="0.16064999999999999"/>
  </r>
  <r>
    <s v="6438"/>
    <s v="迅得"/>
    <x v="45"/>
    <n v="102.5"/>
    <n v="100"/>
    <n v="100"/>
    <n v="99.6"/>
    <n v="101"/>
    <n v="429"/>
    <n v="-416"/>
    <n v="233"/>
    <n v="-113"/>
    <n v="333"/>
    <n v="-90"/>
    <n v="-90"/>
    <n v="-90"/>
    <n v="-90"/>
    <n v="-90"/>
    <n v="0.43972499999999998"/>
    <n v="-0.41599999999999998"/>
    <n v="0.23300000000000001"/>
    <n v="-0.112548"/>
    <n v="0.33633000000000002"/>
  </r>
  <r>
    <s v="6441"/>
    <s v="廣錠"/>
    <x v="49"/>
    <n v="90.1"/>
    <n v="89.4"/>
    <n v="92.3"/>
    <n v="88.9"/>
    <n v="88.3"/>
    <n v="-59"/>
    <n v="-27"/>
    <n v="-60"/>
    <n v="-183"/>
    <n v="-13"/>
    <n v="0"/>
    <n v="0"/>
    <n v="0"/>
    <n v="0"/>
    <n v="0"/>
    <n v="-5.3158999999999998E-2"/>
    <n v="-2.4138000000000003E-2"/>
    <n v="-5.5379999999999999E-2"/>
    <n v="-0.162687"/>
    <n v="-1.1478999999999998E-2"/>
  </r>
  <r>
    <s v="6442"/>
    <s v="光聖"/>
    <x v="32"/>
    <n v="32.35"/>
    <n v="33.35"/>
    <n v="32.9"/>
    <n v="33.200000000000003"/>
    <n v="33.5"/>
    <n v="-4"/>
    <n v="-3"/>
    <n v="0"/>
    <n v="-9"/>
    <n v="-1"/>
    <n v="0"/>
    <n v="0"/>
    <n v="0"/>
    <n v="0"/>
    <n v="0"/>
    <n v="-1.294E-3"/>
    <n v="-1.0005000000000001E-3"/>
    <n v="0"/>
    <n v="-2.9880000000000002E-3"/>
    <n v="-3.3500000000000001E-4"/>
  </r>
  <r>
    <s v="6443"/>
    <s v="元晶"/>
    <x v="50"/>
    <n v="34.4"/>
    <n v="34.25"/>
    <n v="32.799999999999997"/>
    <n v="32.299999999999997"/>
    <n v="34.200000000000003"/>
    <n v="-964"/>
    <n v="327"/>
    <n v="-351"/>
    <n v="153"/>
    <n v="2385"/>
    <n v="0"/>
    <n v="0"/>
    <n v="0"/>
    <n v="0"/>
    <n v="0"/>
    <n v="-0.33161599999999997"/>
    <n v="0.1119975"/>
    <n v="-0.11512799999999999"/>
    <n v="4.9418999999999998E-2"/>
    <n v="0.81567000000000001"/>
  </r>
  <r>
    <s v="6446"/>
    <s v="藥華藥"/>
    <x v="14"/>
    <n v="91.6"/>
    <n v="91.5"/>
    <n v="89"/>
    <n v="87.6"/>
    <n v="88.6"/>
    <n v="23"/>
    <n v="44"/>
    <n v="-14"/>
    <n v="-1"/>
    <n v="16"/>
    <n v="0"/>
    <n v="0"/>
    <n v="0"/>
    <n v="0"/>
    <n v="0"/>
    <n v="2.1067999999999996E-2"/>
    <n v="4.0259999999999997E-2"/>
    <n v="-1.2460000000000001E-2"/>
    <n v="-8.7599999999999993E-4"/>
    <n v="1.4175999999999999E-2"/>
  </r>
  <r>
    <s v="6449"/>
    <s v="鈺邦"/>
    <x v="34"/>
    <n v="61.2"/>
    <n v="60.4"/>
    <n v="59"/>
    <n v="58.2"/>
    <n v="58.8"/>
    <n v="45"/>
    <n v="-47"/>
    <n v="-60"/>
    <n v="-55"/>
    <n v="-7"/>
    <n v="0"/>
    <n v="0"/>
    <n v="0"/>
    <n v="0"/>
    <n v="0"/>
    <n v="2.7539999999999999E-2"/>
    <n v="-2.8387999999999997E-2"/>
    <n v="-3.5400000000000001E-2"/>
    <n v="-3.2009999999999997E-2"/>
    <n v="-4.1159999999999999E-3"/>
  </r>
  <r>
    <s v="6451"/>
    <s v="訊芯-KY"/>
    <x v="35"/>
    <n v="116.5"/>
    <n v="119"/>
    <n v="115.5"/>
    <n v="113.5"/>
    <n v="116"/>
    <n v="88"/>
    <n v="-134"/>
    <n v="-95"/>
    <n v="24"/>
    <n v="317"/>
    <n v="0"/>
    <n v="0"/>
    <n v="0"/>
    <n v="0"/>
    <n v="0"/>
    <n v="0.10252"/>
    <n v="-0.15945999999999999"/>
    <n v="-0.109725"/>
    <n v="2.724E-2"/>
    <n v="0.36771999999999999"/>
  </r>
  <r>
    <s v="6456"/>
    <s v="GIS-KY"/>
    <x v="64"/>
    <n v="106.5"/>
    <n v="108.5"/>
    <n v="105.5"/>
    <n v="108.5"/>
    <n v="110"/>
    <n v="457"/>
    <n v="555"/>
    <n v="-532"/>
    <n v="50"/>
    <n v="123"/>
    <n v="0"/>
    <n v="1"/>
    <n v="1"/>
    <n v="0"/>
    <n v="0"/>
    <n v="0.486705"/>
    <n v="0.60217500000000002"/>
    <n v="-0.56125999999999998"/>
    <n v="5.425E-2"/>
    <n v="0.1353"/>
  </r>
  <r>
    <s v="6457"/>
    <s v="紘康"/>
    <x v="46"/>
    <n v="178"/>
    <n v="169"/>
    <n v="164.5"/>
    <n v="160"/>
    <n v="163"/>
    <n v="365"/>
    <n v="-570"/>
    <n v="-58"/>
    <n v="-16"/>
    <n v="29"/>
    <n v="0"/>
    <n v="0"/>
    <n v="0"/>
    <n v="0"/>
    <n v="0"/>
    <n v="0.64970000000000006"/>
    <n v="-0.96330000000000005"/>
    <n v="-9.5409999999999995E-2"/>
    <n v="-2.5600000000000001E-2"/>
    <n v="4.727E-2"/>
  </r>
  <r>
    <s v="6461"/>
    <s v="益得"/>
    <x v="14"/>
    <n v="19.95"/>
    <n v="20"/>
    <n v="20"/>
    <n v="19.899999999999999"/>
    <n v="19.95"/>
    <n v="-1"/>
    <n v="-3"/>
    <n v="-24"/>
    <n v="-3"/>
    <n v="2"/>
    <n v="0"/>
    <n v="0"/>
    <n v="0"/>
    <n v="0"/>
    <n v="0"/>
    <n v="-1.995E-4"/>
    <n v="-5.9999999999999995E-4"/>
    <n v="-4.7999999999999996E-3"/>
    <n v="-5.9699999999999998E-4"/>
    <n v="3.9899999999999999E-4"/>
  </r>
  <r>
    <s v="6462"/>
    <s v="神盾"/>
    <x v="46"/>
    <n v="162.5"/>
    <n v="162"/>
    <n v="160"/>
    <n v="160.5"/>
    <n v="164"/>
    <n v="61"/>
    <n v="-12"/>
    <n v="-52"/>
    <n v="2"/>
    <n v="119"/>
    <n v="0"/>
    <n v="0"/>
    <n v="0"/>
    <n v="0"/>
    <n v="0"/>
    <n v="9.9125000000000005E-2"/>
    <n v="-1.9439999999999999E-2"/>
    <n v="-8.3199999999999996E-2"/>
    <n v="3.2100000000000002E-3"/>
    <n v="0.19516"/>
  </r>
  <r>
    <s v="6464"/>
    <s v="台數科"/>
    <x v="2"/>
    <n v="110"/>
    <n v="110.5"/>
    <n v="110"/>
    <n v="110"/>
    <n v="111"/>
    <n v="0"/>
    <n v="-5"/>
    <n v="-1"/>
    <n v="-2"/>
    <n v="5"/>
    <n v="0"/>
    <n v="0"/>
    <n v="0"/>
    <n v="0"/>
    <n v="0"/>
    <n v="0"/>
    <n v="-5.5250000000000004E-3"/>
    <n v="-1.1000000000000001E-3"/>
    <n v="-2.2000000000000001E-3"/>
    <n v="5.5500000000000002E-3"/>
  </r>
  <r>
    <s v="6465"/>
    <s v="威潤"/>
    <x v="32"/>
    <n v="17.25"/>
    <n v="18.95"/>
    <n v="20.25"/>
    <n v="22.25"/>
    <n v="23.6"/>
    <n v="59"/>
    <n v="116"/>
    <n v="-143"/>
    <n v="-61"/>
    <n v="98"/>
    <n v="0"/>
    <n v="0"/>
    <n v="0"/>
    <n v="0"/>
    <n v="0"/>
    <n v="1.0177500000000001E-2"/>
    <n v="2.1981999999999998E-2"/>
    <n v="-2.8957500000000001E-2"/>
    <n v="-1.3572499999999999E-2"/>
    <n v="2.3128000000000003E-2"/>
  </r>
  <r>
    <s v="6469"/>
    <s v="大樹"/>
    <x v="14"/>
    <n v="156.5"/>
    <n v="166"/>
    <n v="170.5"/>
    <n v="173"/>
    <n v="185.5"/>
    <n v="81"/>
    <n v="200"/>
    <n v="-19"/>
    <n v="91"/>
    <n v="92"/>
    <n v="0"/>
    <n v="0"/>
    <n v="0"/>
    <n v="0"/>
    <n v="0"/>
    <n v="0.12676499999999999"/>
    <n v="0.33200000000000002"/>
    <n v="-3.2395E-2"/>
    <n v="0.15742999999999999"/>
    <n v="0.17066000000000001"/>
  </r>
  <r>
    <s v="6470"/>
    <s v="宇智"/>
    <x v="32"/>
    <n v="47.2"/>
    <n v="47.35"/>
    <n v="46.95"/>
    <n v="46.6"/>
    <n v="47"/>
    <n v="4"/>
    <n v="3"/>
    <n v="-1"/>
    <n v="-4"/>
    <n v="-19"/>
    <n v="0"/>
    <n v="0"/>
    <n v="0"/>
    <n v="0"/>
    <n v="0"/>
    <n v="1.8880000000000001E-3"/>
    <n v="1.4205000000000001E-3"/>
    <n v="-4.6950000000000003E-4"/>
    <n v="-1.864E-3"/>
    <n v="-8.9300000000000004E-3"/>
  </r>
  <r>
    <s v="6472"/>
    <s v="保瑞"/>
    <x v="14"/>
    <n v="276"/>
    <n v="271"/>
    <n v="255.5"/>
    <n v="257"/>
    <n v="259.5"/>
    <n v="-7"/>
    <n v="9"/>
    <n v="-76"/>
    <n v="42"/>
    <n v="-17"/>
    <n v="8"/>
    <n v="58"/>
    <n v="20"/>
    <n v="0"/>
    <n v="0"/>
    <n v="-1.932E-2"/>
    <n v="2.4389999999999998E-2"/>
    <n v="-0.19417999999999999"/>
    <n v="0.10793999999999999"/>
    <n v="-4.4115000000000001E-2"/>
  </r>
  <r>
    <s v="6477"/>
    <s v="安集"/>
    <x v="50"/>
    <n v="50.4"/>
    <n v="51.8"/>
    <n v="49.5"/>
    <n v="48.15"/>
    <n v="50.5"/>
    <n v="-1353"/>
    <n v="345"/>
    <n v="44"/>
    <n v="-426"/>
    <n v="826"/>
    <n v="0"/>
    <n v="0"/>
    <n v="0"/>
    <n v="0"/>
    <n v="0"/>
    <n v="-0.68191199999999996"/>
    <n v="0.17871000000000001"/>
    <n v="2.1780000000000001E-2"/>
    <n v="-0.20511899999999997"/>
    <n v="0.41713"/>
  </r>
  <r>
    <s v="6482"/>
    <s v="弘煜科"/>
    <x v="66"/>
    <n v="41.2"/>
    <n v="45.3"/>
    <n v="47.6"/>
    <n v="48.05"/>
    <n v="47.45"/>
    <n v="-2"/>
    <n v="-1"/>
    <n v="-8"/>
    <n v="4"/>
    <n v="-5"/>
    <n v="0"/>
    <n v="0"/>
    <n v="0"/>
    <n v="0"/>
    <n v="0"/>
    <n v="-8.2400000000000008E-4"/>
    <n v="-4.5299999999999995E-4"/>
    <n v="-3.8080000000000002E-3"/>
    <n v="1.9219999999999999E-3"/>
    <n v="-2.3725E-3"/>
  </r>
  <r>
    <s v="6485"/>
    <s v="點序"/>
    <x v="46"/>
    <n v="132"/>
    <n v="127.5"/>
    <n v="127.5"/>
    <n v="129.5"/>
    <n v="133"/>
    <n v="52"/>
    <n v="80"/>
    <n v="113"/>
    <n v="59"/>
    <n v="82"/>
    <n v="0"/>
    <n v="0"/>
    <n v="0"/>
    <n v="0"/>
    <n v="0"/>
    <n v="6.8640000000000007E-2"/>
    <n v="0.10199999999999999"/>
    <n v="0.14407500000000001"/>
    <n v="7.6405000000000001E-2"/>
    <n v="0.10906"/>
  </r>
  <r>
    <s v="6486"/>
    <s v="互動"/>
    <x v="55"/>
    <n v="78.2"/>
    <n v="77.2"/>
    <n v="76.599999999999994"/>
    <n v="77"/>
    <n v="76.900000000000006"/>
    <n v="-6"/>
    <n v="5"/>
    <n v="33"/>
    <n v="4"/>
    <n v="2"/>
    <n v="0"/>
    <n v="0"/>
    <n v="0"/>
    <n v="0"/>
    <n v="0"/>
    <n v="-4.6920000000000009E-3"/>
    <n v="3.8600000000000001E-3"/>
    <n v="2.5277999999999998E-2"/>
    <n v="3.0799999999999998E-3"/>
    <n v="1.5380000000000001E-3"/>
  </r>
  <r>
    <s v="6488"/>
    <s v="環球晶"/>
    <x v="38"/>
    <n v="885"/>
    <n v="883"/>
    <n v="865"/>
    <n v="855"/>
    <n v="887"/>
    <n v="426"/>
    <n v="-228"/>
    <n v="-437"/>
    <n v="-345"/>
    <n v="290"/>
    <n v="73"/>
    <n v="321"/>
    <n v="116"/>
    <n v="98"/>
    <n v="250"/>
    <n v="3.7700999999999998"/>
    <n v="-2.0132400000000001"/>
    <n v="-3.7800500000000001"/>
    <n v="-2.9497499999999999"/>
    <n v="2.5722999999999998"/>
  </r>
  <r>
    <s v="6491"/>
    <s v="晶碩"/>
    <x v="14"/>
    <n v="583"/>
    <n v="606"/>
    <n v="620"/>
    <n v="648"/>
    <n v="646"/>
    <n v="-112"/>
    <n v="189"/>
    <n v="-65"/>
    <n v="-81"/>
    <n v="-266"/>
    <n v="85"/>
    <n v="45"/>
    <n v="289"/>
    <n v="215"/>
    <n v="45"/>
    <n v="-0.65295999999999998"/>
    <n v="1.14534"/>
    <n v="-0.40300000000000002"/>
    <n v="-0.52488000000000001"/>
    <n v="-1.7183600000000001"/>
  </r>
  <r>
    <s v="6492"/>
    <s v="生華科"/>
    <x v="14"/>
    <n v="193.5"/>
    <n v="189"/>
    <n v="186"/>
    <n v="203.5"/>
    <n v="196"/>
    <n v="102"/>
    <n v="81"/>
    <n v="50"/>
    <n v="607"/>
    <n v="-78"/>
    <n v="0"/>
    <n v="0"/>
    <n v="0"/>
    <n v="0"/>
    <n v="0"/>
    <n v="0.19736999999999999"/>
    <n v="0.15309"/>
    <n v="9.2999999999999999E-2"/>
    <n v="1.2352449999999999"/>
    <n v="-0.15287999999999999"/>
  </r>
  <r>
    <s v="6494"/>
    <s v="九齊"/>
    <x v="46"/>
    <n v="135.5"/>
    <n v="130"/>
    <n v="121"/>
    <n v="120.5"/>
    <n v="127.5"/>
    <n v="587"/>
    <n v="-680"/>
    <n v="772"/>
    <n v="-269"/>
    <n v="579"/>
    <n v="0"/>
    <n v="0"/>
    <n v="0"/>
    <n v="0"/>
    <n v="0"/>
    <n v="0.79538500000000001"/>
    <n v="-0.88400000000000001"/>
    <n v="0.93411999999999995"/>
    <n v="-0.32414500000000002"/>
    <n v="0.73822500000000002"/>
  </r>
  <r>
    <s v="6496"/>
    <s v="科懋"/>
    <x v="14"/>
    <n v="29"/>
    <n v="28.8"/>
    <n v="28.85"/>
    <n v="29.15"/>
    <n v="29.1"/>
    <n v="0"/>
    <n v="0"/>
    <n v="0"/>
    <n v="-1"/>
    <n v="0"/>
    <n v="0"/>
    <n v="0"/>
    <n v="0"/>
    <n v="0"/>
    <n v="0"/>
    <n v="0"/>
    <n v="0"/>
    <n v="0"/>
    <n v="-2.9149999999999998E-4"/>
    <n v="0"/>
  </r>
  <r>
    <s v="6499"/>
    <s v="益安"/>
    <x v="14"/>
    <n v="50.2"/>
    <n v="49.9"/>
    <n v="50.3"/>
    <n v="50.1"/>
    <n v="50.8"/>
    <n v="9"/>
    <n v="0"/>
    <n v="3"/>
    <n v="0"/>
    <n v="0"/>
    <n v="0"/>
    <n v="0"/>
    <n v="0"/>
    <n v="0"/>
    <n v="0"/>
    <n v="4.5180000000000003E-3"/>
    <n v="0"/>
    <n v="1.5089999999999997E-3"/>
    <n v="0"/>
    <n v="0"/>
  </r>
  <r>
    <s v="6504"/>
    <s v="南六"/>
    <x v="14"/>
    <n v="152.5"/>
    <n v="151.5"/>
    <n v="147"/>
    <n v="146"/>
    <n v="143"/>
    <n v="3"/>
    <n v="-65"/>
    <n v="-1"/>
    <n v="-18"/>
    <n v="-61"/>
    <n v="0"/>
    <n v="0"/>
    <n v="0"/>
    <n v="0"/>
    <n v="0"/>
    <n v="4.5750000000000001E-3"/>
    <n v="-9.8474999999999993E-2"/>
    <n v="-1.47E-3"/>
    <n v="-2.6280000000000001E-2"/>
    <n v="-8.7230000000000002E-2"/>
  </r>
  <r>
    <s v="6505"/>
    <s v="台塑化"/>
    <x v="4"/>
    <n v="108.5"/>
    <n v="104.5"/>
    <n v="103.5"/>
    <n v="106"/>
    <n v="110"/>
    <n v="-971"/>
    <n v="-1323"/>
    <n v="-594"/>
    <n v="596"/>
    <n v="55"/>
    <n v="0"/>
    <n v="-182"/>
    <n v="8"/>
    <n v="97"/>
    <n v="7"/>
    <n v="-1.0535350000000001"/>
    <n v="-1.3825350000000001"/>
    <n v="-0.61478999999999995"/>
    <n v="0.63175999999999999"/>
    <n v="6.0499999999999998E-2"/>
  </r>
  <r>
    <s v="6506"/>
    <s v="雙邦"/>
    <x v="8"/>
    <n v="17.55"/>
    <n v="17.2"/>
    <n v="17.25"/>
    <n v="17.3"/>
    <n v="17.25"/>
    <n v="7"/>
    <n v="10"/>
    <n v="-2"/>
    <n v="0"/>
    <n v="0"/>
    <n v="0"/>
    <n v="0"/>
    <n v="0"/>
    <n v="0"/>
    <n v="0"/>
    <n v="1.2285E-3"/>
    <n v="1.72E-3"/>
    <n v="-3.4499999999999998E-4"/>
    <n v="0"/>
    <n v="0"/>
  </r>
  <r>
    <s v="6508"/>
    <s v="惠光"/>
    <x v="14"/>
    <n v="29.85"/>
    <n v="30.1"/>
    <n v="29.8"/>
    <n v="30.1"/>
    <n v="30.35"/>
    <n v="0"/>
    <n v="3"/>
    <n v="0"/>
    <n v="-1"/>
    <n v="-1"/>
    <n v="0"/>
    <n v="0"/>
    <n v="0"/>
    <n v="0"/>
    <n v="0"/>
    <n v="0"/>
    <n v="9.0300000000000016E-4"/>
    <n v="0"/>
    <n v="-3.01E-4"/>
    <n v="-3.035E-4"/>
  </r>
  <r>
    <s v="6509"/>
    <s v="聚和"/>
    <x v="21"/>
    <n v="31.95"/>
    <n v="32.35"/>
    <n v="32.950000000000003"/>
    <n v="32.549999999999997"/>
    <n v="33.049999999999997"/>
    <n v="554"/>
    <n v="486"/>
    <n v="417"/>
    <n v="-1094"/>
    <n v="251"/>
    <n v="0"/>
    <n v="0"/>
    <n v="0"/>
    <n v="0"/>
    <n v="0"/>
    <n v="0.17700299999999999"/>
    <n v="0.157221"/>
    <n v="0.13740150000000001"/>
    <n v="-0.356097"/>
    <n v="8.2955499999999988E-2"/>
  </r>
  <r>
    <s v="6510"/>
    <s v="精測"/>
    <x v="35"/>
    <n v="681"/>
    <n v="675"/>
    <n v="663"/>
    <n v="647"/>
    <n v="655"/>
    <n v="-36"/>
    <n v="-44"/>
    <n v="14"/>
    <n v="-53"/>
    <n v="32"/>
    <n v="2"/>
    <n v="0"/>
    <n v="4"/>
    <n v="5"/>
    <n v="0"/>
    <n v="-0.24515999999999999"/>
    <n v="-0.29699999999999999"/>
    <n v="9.282E-2"/>
    <n v="-0.34290999999999999"/>
    <n v="0.20960000000000001"/>
  </r>
  <r>
    <s v="6512"/>
    <s v="啟發電"/>
    <x v="44"/>
    <n v="16.45"/>
    <n v="16.100000000000001"/>
    <n v="16.399999999999999"/>
    <n v="16.2"/>
    <n v="16.2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7"/>
    <n v="47.7"/>
    <n v="47.95"/>
    <n v="48.6"/>
    <n v="48.7"/>
    <n v="0"/>
    <n v="1"/>
    <n v="-5"/>
    <n v="-3"/>
    <n v="0"/>
    <n v="0"/>
    <n v="0"/>
    <n v="0"/>
    <n v="0"/>
    <n v="0"/>
    <n v="0"/>
    <n v="4.7700000000000005E-4"/>
    <n v="-2.3974999999999999E-3"/>
    <n v="-1.4580000000000001E-3"/>
    <n v="0"/>
  </r>
  <r>
    <s v="6515"/>
    <s v="穎崴"/>
    <x v="35"/>
    <n v="279"/>
    <n v="280"/>
    <n v="276"/>
    <n v="271.5"/>
    <n v="279"/>
    <n v="5"/>
    <n v="-6"/>
    <n v="-14"/>
    <n v="-6"/>
    <n v="16"/>
    <n v="0"/>
    <n v="0"/>
    <n v="0"/>
    <n v="0"/>
    <n v="0"/>
    <n v="1.3950000000000001E-2"/>
    <n v="-1.6799999999999999E-2"/>
    <n v="-3.8640000000000001E-2"/>
    <n v="-1.6289999999999999E-2"/>
    <n v="4.4639999999999999E-2"/>
  </r>
  <r>
    <s v="6516"/>
    <s v="勤崴國際"/>
    <x v="55"/>
    <n v="101.5"/>
    <n v="102"/>
    <n v="100"/>
    <n v="102"/>
    <n v="112"/>
    <n v="-2"/>
    <n v="-1"/>
    <n v="-43"/>
    <n v="-7"/>
    <n v="24"/>
    <n v="0"/>
    <n v="0"/>
    <n v="0"/>
    <n v="0"/>
    <n v="0"/>
    <n v="-2.0300000000000001E-3"/>
    <n v="-1.0200000000000001E-3"/>
    <n v="-4.2999999999999997E-2"/>
    <n v="-7.1399999999999996E-3"/>
    <n v="2.6880000000000001E-2"/>
  </r>
  <r>
    <s v="6523"/>
    <s v="達爾膚"/>
    <x v="14"/>
    <n v="74"/>
    <n v="73.400000000000006"/>
    <n v="73.2"/>
    <n v="73.3"/>
    <n v="73"/>
    <n v="3"/>
    <n v="4"/>
    <n v="-4"/>
    <n v="8"/>
    <n v="-4"/>
    <n v="0"/>
    <n v="0"/>
    <n v="0"/>
    <n v="0"/>
    <n v="0"/>
    <n v="2.2200000000000002E-3"/>
    <n v="2.9360000000000002E-3"/>
    <n v="-2.928E-3"/>
    <n v="5.8639999999999994E-3"/>
    <n v="-2.9199999999999999E-3"/>
  </r>
  <r>
    <s v="6525"/>
    <s v="捷敏-KY"/>
    <x v="35"/>
    <n v="80.400000000000006"/>
    <n v="80.099999999999994"/>
    <n v="78.599999999999994"/>
    <n v="77.5"/>
    <n v="78.900000000000006"/>
    <n v="69"/>
    <n v="36"/>
    <n v="-47"/>
    <n v="-65"/>
    <n v="157"/>
    <n v="0"/>
    <n v="0"/>
    <n v="0"/>
    <n v="0"/>
    <n v="0"/>
    <n v="5.5476000000000004E-2"/>
    <n v="2.8836000000000001E-2"/>
    <n v="-3.6941999999999996E-2"/>
    <n v="-5.0375000000000003E-2"/>
    <n v="0.12387300000000001"/>
  </r>
  <r>
    <s v="6527"/>
    <s v="明達醫"/>
    <x v="14"/>
    <n v="49.4"/>
    <n v="49.65"/>
    <n v="49.3"/>
    <n v="49.75"/>
    <n v="50.1"/>
    <n v="2"/>
    <n v="0"/>
    <n v="0"/>
    <n v="-2"/>
    <n v="-1"/>
    <n v="0"/>
    <n v="0"/>
    <n v="0"/>
    <n v="0"/>
    <n v="0"/>
    <n v="9.8799999999999995E-4"/>
    <n v="0"/>
    <n v="0"/>
    <n v="-9.9500000000000001E-4"/>
    <n v="-5.0100000000000003E-4"/>
  </r>
  <r>
    <s v="6530"/>
    <s v="創威"/>
    <x v="32"/>
    <n v="19.2"/>
    <n v="18.850000000000001"/>
    <n v="18.5"/>
    <n v="18.850000000000001"/>
    <n v="18.7"/>
    <n v="0"/>
    <n v="2"/>
    <n v="3"/>
    <n v="-2"/>
    <n v="-3"/>
    <n v="0"/>
    <n v="0"/>
    <n v="0"/>
    <n v="0"/>
    <n v="0"/>
    <n v="0"/>
    <n v="3.77E-4"/>
    <n v="5.5500000000000005E-4"/>
    <n v="-3.77E-4"/>
    <n v="-5.6099999999999998E-4"/>
  </r>
  <r>
    <s v="6531"/>
    <s v="愛普"/>
    <x v="46"/>
    <n v="675"/>
    <n v="671"/>
    <n v="651"/>
    <n v="621"/>
    <n v="639"/>
    <n v="164"/>
    <n v="-295"/>
    <n v="-37"/>
    <n v="34"/>
    <n v="198"/>
    <n v="-5"/>
    <n v="-6"/>
    <n v="1"/>
    <n v="0"/>
    <n v="-283"/>
    <n v="1.107"/>
    <n v="-1.9794499999999999"/>
    <n v="-0.24087"/>
    <n v="0.21113999999999999"/>
    <n v="1.26522"/>
  </r>
  <r>
    <s v="6532"/>
    <s v="瑞耘"/>
    <x v="38"/>
    <n v="44"/>
    <n v="43.4"/>
    <n v="42.5"/>
    <n v="42.55"/>
    <n v="43.5"/>
    <n v="54"/>
    <n v="-50"/>
    <n v="-47"/>
    <n v="2"/>
    <n v="77"/>
    <n v="0"/>
    <n v="0"/>
    <n v="0"/>
    <n v="0"/>
    <n v="0"/>
    <n v="2.376E-2"/>
    <n v="-2.1700000000000001E-2"/>
    <n v="-1.9975E-2"/>
    <n v="8.5099999999999998E-4"/>
    <n v="3.3494999999999997E-2"/>
  </r>
  <r>
    <s v="6533"/>
    <s v="晶心科"/>
    <x v="46"/>
    <n v="551"/>
    <n v="541"/>
    <n v="534"/>
    <n v="496"/>
    <n v="512"/>
    <n v="44"/>
    <n v="-183"/>
    <n v="71"/>
    <n v="143"/>
    <n v="143"/>
    <n v="11"/>
    <n v="0"/>
    <n v="0"/>
    <n v="0"/>
    <n v="-2"/>
    <n v="0.24243999999999999"/>
    <n v="-0.99002999999999997"/>
    <n v="0.37913999999999998"/>
    <n v="0.70928000000000002"/>
    <n v="0.73216000000000003"/>
  </r>
  <r>
    <s v="6535"/>
    <s v="順藥"/>
    <x v="14"/>
    <n v="35.65"/>
    <n v="35.5"/>
    <n v="34.9"/>
    <n v="34.9"/>
    <n v="35.35"/>
    <n v="38"/>
    <n v="-21"/>
    <n v="-17"/>
    <n v="30"/>
    <n v="73"/>
    <n v="0"/>
    <n v="0"/>
    <n v="0"/>
    <n v="0"/>
    <n v="0"/>
    <n v="1.3547E-2"/>
    <n v="-7.4549999999999998E-3"/>
    <n v="-5.9329999999999999E-3"/>
    <n v="1.047E-2"/>
    <n v="2.5805500000000002E-2"/>
  </r>
  <r>
    <s v="6538"/>
    <s v="倉和"/>
    <x v="17"/>
    <n v="114"/>
    <n v="114"/>
    <n v="110"/>
    <n v="108"/>
    <n v="113"/>
    <n v="-22"/>
    <n v="-5"/>
    <n v="-21"/>
    <n v="-47"/>
    <n v="175"/>
    <n v="0"/>
    <n v="0"/>
    <n v="0"/>
    <n v="0"/>
    <n v="0"/>
    <n v="-2.5080000000000002E-2"/>
    <n v="-5.7000000000000002E-3"/>
    <n v="-2.3099999999999999E-2"/>
    <n v="-5.076E-2"/>
    <n v="0.19775000000000001"/>
  </r>
  <r>
    <s v="6541"/>
    <s v="泰福-KY"/>
    <x v="14"/>
    <n v="59.4"/>
    <n v="59.7"/>
    <n v="59.1"/>
    <n v="58.5"/>
    <n v="58.7"/>
    <n v="-36"/>
    <n v="-12"/>
    <n v="-152"/>
    <n v="-10"/>
    <n v="19"/>
    <n v="0"/>
    <n v="0"/>
    <n v="0"/>
    <n v="0"/>
    <n v="0"/>
    <n v="-2.1384E-2"/>
    <n v="-7.1640000000000011E-3"/>
    <n v="-8.9832000000000009E-2"/>
    <n v="-5.8500000000000002E-3"/>
    <n v="1.1153E-2"/>
  </r>
  <r>
    <s v="6542"/>
    <s v="隆中"/>
    <x v="66"/>
    <n v="76.900000000000006"/>
    <n v="76.599999999999994"/>
    <n v="77"/>
    <n v="77"/>
    <n v="77.099999999999994"/>
    <n v="2"/>
    <n v="0"/>
    <n v="4"/>
    <n v="-1"/>
    <n v="-10"/>
    <n v="0"/>
    <n v="0"/>
    <n v="0"/>
    <n v="0"/>
    <n v="0"/>
    <n v="1.5380000000000001E-3"/>
    <n v="0"/>
    <n v="3.0799999999999998E-3"/>
    <n v="-7.6999999999999996E-4"/>
    <n v="-7.7099999999999998E-3"/>
  </r>
  <r>
    <s v="6547"/>
    <s v="高端疫苗"/>
    <x v="14"/>
    <n v="260"/>
    <n v="270"/>
    <n v="272"/>
    <n v="255.5"/>
    <n v="275"/>
    <n v="-148"/>
    <n v="-49"/>
    <n v="-137"/>
    <n v="-42"/>
    <n v="663"/>
    <n v="0"/>
    <n v="0"/>
    <n v="0"/>
    <n v="0"/>
    <n v="0"/>
    <n v="-0.38479999999999998"/>
    <n v="-0.1323"/>
    <n v="-0.37264000000000003"/>
    <n v="-0.10731"/>
    <n v="1.82325"/>
  </r>
  <r>
    <s v="6548"/>
    <s v="長科*"/>
    <x v="28"/>
    <n v="64.599999999999994"/>
    <n v="65"/>
    <n v="63.3"/>
    <n v="63.2"/>
    <n v="65.900000000000006"/>
    <n v="198"/>
    <n v="-56"/>
    <n v="-122"/>
    <n v="-105"/>
    <n v="227"/>
    <n v="0"/>
    <n v="0"/>
    <n v="-90"/>
    <n v="0"/>
    <n v="0"/>
    <n v="0.12790799999999999"/>
    <n v="-3.6400000000000002E-2"/>
    <n v="-7.7225999999999989E-2"/>
    <n v="-6.6360000000000002E-2"/>
    <n v="0.149593"/>
  </r>
  <r>
    <s v="6552"/>
    <s v="易華電"/>
    <x v="35"/>
    <n v="52.8"/>
    <n v="52.4"/>
    <n v="50.6"/>
    <n v="50.5"/>
    <n v="51.2"/>
    <n v="0"/>
    <n v="-57"/>
    <n v="-59"/>
    <n v="-21"/>
    <n v="29"/>
    <n v="0"/>
    <n v="0"/>
    <n v="0"/>
    <n v="0"/>
    <n v="0"/>
    <n v="0"/>
    <n v="-2.9867999999999999E-2"/>
    <n v="-2.9854000000000002E-2"/>
    <n v="-1.0605E-2"/>
    <n v="1.4848000000000002E-2"/>
  </r>
  <r>
    <s v="6556"/>
    <s v="勝品"/>
    <x v="48"/>
    <n v="43.1"/>
    <n v="43"/>
    <n v="43.1"/>
    <n v="42.5"/>
    <n v="4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40.65"/>
    <n v="39.9"/>
    <n v="38.700000000000003"/>
    <n v="38.5"/>
    <n v="38.25"/>
    <n v="-213"/>
    <n v="-89"/>
    <n v="-112"/>
    <n v="-20"/>
    <n v="-3"/>
    <n v="0"/>
    <n v="0"/>
    <n v="0"/>
    <n v="0"/>
    <n v="0"/>
    <n v="-8.6584499999999995E-2"/>
    <n v="-3.5511000000000001E-2"/>
    <n v="-4.3344000000000008E-2"/>
    <n v="-7.7000000000000002E-3"/>
    <n v="-1.1475000000000001E-3"/>
  </r>
  <r>
    <s v="6560"/>
    <s v="欣普羅"/>
    <x v="48"/>
    <n v="107.5"/>
    <n v="106"/>
    <n v="106.5"/>
    <n v="105"/>
    <n v="107.5"/>
    <n v="17"/>
    <n v="-4"/>
    <n v="3"/>
    <n v="-5"/>
    <n v="5"/>
    <n v="0"/>
    <n v="0"/>
    <n v="0"/>
    <n v="0"/>
    <n v="0"/>
    <n v="1.8275E-2"/>
    <n v="-4.2399999999999998E-3"/>
    <n v="3.1949999999999999E-3"/>
    <n v="-5.2500000000000003E-3"/>
    <n v="5.3749999999999996E-3"/>
  </r>
  <r>
    <s v="6561"/>
    <s v="是方"/>
    <x v="37"/>
    <n v="304"/>
    <n v="304"/>
    <n v="301"/>
    <n v="300"/>
    <n v="303"/>
    <n v="3"/>
    <n v="1"/>
    <n v="5"/>
    <n v="2"/>
    <n v="-1"/>
    <n v="0"/>
    <n v="0"/>
    <n v="0"/>
    <n v="0"/>
    <n v="0"/>
    <n v="9.1199999999999996E-3"/>
    <n v="3.0400000000000002E-3"/>
    <n v="1.5049999999999999E-2"/>
    <n v="6.0000000000000001E-3"/>
    <n v="-3.0300000000000001E-3"/>
  </r>
  <r>
    <s v="6568"/>
    <s v="宏觀"/>
    <x v="46"/>
    <n v="138"/>
    <n v="138"/>
    <n v="135"/>
    <n v="134"/>
    <n v="133"/>
    <n v="25"/>
    <n v="5"/>
    <n v="-14"/>
    <n v="-20"/>
    <n v="-53"/>
    <n v="0"/>
    <n v="0"/>
    <n v="-27"/>
    <n v="0"/>
    <n v="0"/>
    <n v="3.4500000000000003E-2"/>
    <n v="6.8999999999999999E-3"/>
    <n v="-1.89E-2"/>
    <n v="-2.6800000000000001E-2"/>
    <n v="-7.0489999999999997E-2"/>
  </r>
  <r>
    <s v="6569"/>
    <s v="醫揚"/>
    <x v="14"/>
    <n v="129"/>
    <n v="129"/>
    <n v="128"/>
    <n v="129.5"/>
    <n v="132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8"/>
    <n v="31.55"/>
    <n v="30.7"/>
    <n v="30.3"/>
    <n v="30"/>
    <n v="1"/>
    <n v="3"/>
    <n v="0"/>
    <n v="0"/>
    <n v="-1"/>
    <n v="0"/>
    <n v="0"/>
    <n v="0"/>
    <n v="0"/>
    <n v="0"/>
    <n v="3.1800000000000003E-4"/>
    <n v="9.4650000000000008E-4"/>
    <n v="0"/>
    <n v="0"/>
    <n v="-2.9999999999999997E-4"/>
  </r>
  <r>
    <s v="6573"/>
    <s v="虹揚-KY"/>
    <x v="28"/>
    <n v="19.55"/>
    <n v="19.649999999999999"/>
    <n v="19.05"/>
    <n v="18.7"/>
    <n v="18.7"/>
    <n v="84"/>
    <n v="-32"/>
    <n v="-1"/>
    <n v="-14"/>
    <n v="141"/>
    <n v="0"/>
    <n v="0"/>
    <n v="0"/>
    <n v="0"/>
    <n v="0"/>
    <n v="1.6421999999999999E-2"/>
    <n v="-6.2879999999999993E-3"/>
    <n v="-1.905E-4"/>
    <n v="-2.6180000000000001E-3"/>
    <n v="2.6366999999999998E-2"/>
  </r>
  <r>
    <s v="6574"/>
    <s v="霈方"/>
    <x v="14"/>
    <n v="55.9"/>
    <n v="55.2"/>
    <n v="54.5"/>
    <n v="55.4"/>
    <n v="56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5.5"/>
    <n v="103.5"/>
    <n v="99.7"/>
    <n v="98.8"/>
    <n v="101"/>
    <n v="58"/>
    <n v="3"/>
    <n v="142"/>
    <n v="79"/>
    <n v="-192"/>
    <n v="0"/>
    <n v="0"/>
    <n v="0"/>
    <n v="0"/>
    <n v="0"/>
    <n v="6.1190000000000001E-2"/>
    <n v="3.1050000000000001E-3"/>
    <n v="0.14157400000000001"/>
    <n v="7.8051999999999996E-2"/>
    <n v="-0.19392000000000001"/>
  </r>
  <r>
    <s v="6577"/>
    <s v="勁豐"/>
    <x v="43"/>
    <n v="67.5"/>
    <n v="68"/>
    <n v="68"/>
    <n v="68"/>
    <n v="68"/>
    <n v="-2"/>
    <n v="-2"/>
    <n v="-4"/>
    <n v="1"/>
    <n v="1"/>
    <n v="0"/>
    <n v="0"/>
    <n v="0"/>
    <n v="0"/>
    <n v="0"/>
    <n v="-1.3500000000000001E-3"/>
    <n v="-1.3600000000000001E-3"/>
    <n v="-2.7200000000000002E-3"/>
    <n v="6.8000000000000005E-4"/>
    <n v="6.8000000000000005E-4"/>
  </r>
  <r>
    <s v="6578"/>
    <s v="達邦蛋白"/>
    <x v="2"/>
    <n v="20.5"/>
    <n v="20.350000000000001"/>
    <n v="20.350000000000001"/>
    <n v="20"/>
    <n v="20.149999999999999"/>
    <n v="1"/>
    <n v="1"/>
    <n v="2"/>
    <n v="1"/>
    <n v="1"/>
    <n v="0"/>
    <n v="0"/>
    <n v="0"/>
    <n v="0"/>
    <n v="0"/>
    <n v="2.05E-4"/>
    <n v="2.0350000000000001E-4"/>
    <n v="4.0700000000000003E-4"/>
    <n v="2.0000000000000001E-4"/>
    <n v="2.0149999999999999E-4"/>
  </r>
  <r>
    <s v="6579"/>
    <s v="研揚"/>
    <x v="49"/>
    <n v="68.3"/>
    <n v="68.599999999999994"/>
    <n v="66.5"/>
    <n v="67.8"/>
    <n v="68"/>
    <n v="-1"/>
    <n v="-13"/>
    <n v="-3"/>
    <n v="-1"/>
    <n v="0"/>
    <n v="0"/>
    <n v="0"/>
    <n v="0"/>
    <n v="0"/>
    <n v="0"/>
    <n v="-6.8300000000000001E-4"/>
    <n v="-8.9179999999999988E-3"/>
    <n v="-1.9949999999999998E-3"/>
    <n v="-6.78E-4"/>
    <n v="0"/>
  </r>
  <r>
    <s v="6581"/>
    <s v="鋼聯"/>
    <x v="2"/>
    <n v="72.8"/>
    <n v="71.3"/>
    <n v="69.900000000000006"/>
    <n v="70.5"/>
    <n v="70.5"/>
    <n v="3"/>
    <n v="-20"/>
    <n v="3"/>
    <n v="2"/>
    <n v="0"/>
    <n v="0"/>
    <n v="0"/>
    <n v="0"/>
    <n v="0"/>
    <n v="0"/>
    <n v="2.1839999999999997E-3"/>
    <n v="-1.426E-2"/>
    <n v="2.0970000000000003E-3"/>
    <n v="1.41E-3"/>
    <n v="0"/>
  </r>
  <r>
    <s v="6582"/>
    <s v="申豐"/>
    <x v="25"/>
    <n v="291"/>
    <n v="288.5"/>
    <n v="286"/>
    <n v="290"/>
    <n v="289.5"/>
    <n v="52"/>
    <n v="-29"/>
    <n v="24"/>
    <n v="297"/>
    <n v="-309"/>
    <n v="0"/>
    <n v="0"/>
    <n v="0"/>
    <n v="0"/>
    <n v="-3"/>
    <n v="0.15132000000000001"/>
    <n v="-8.3665000000000003E-2"/>
    <n v="6.8640000000000007E-2"/>
    <n v="0.86129999999999995"/>
    <n v="-0.89455499999999999"/>
  </r>
  <r>
    <s v="6588"/>
    <s v="東典光電"/>
    <x v="32"/>
    <n v="50.1"/>
    <n v="50"/>
    <n v="50"/>
    <n v="49.5"/>
    <n v="49.5"/>
    <n v="5"/>
    <n v="0"/>
    <n v="0"/>
    <n v="0"/>
    <n v="0"/>
    <n v="0"/>
    <n v="0"/>
    <n v="0"/>
    <n v="0"/>
    <n v="0"/>
    <n v="2.5049999999999998E-3"/>
    <n v="0"/>
    <n v="0"/>
    <n v="0"/>
    <n v="0"/>
  </r>
  <r>
    <s v="6589"/>
    <s v="台康生技"/>
    <x v="14"/>
    <n v="167.5"/>
    <n v="178"/>
    <n v="163"/>
    <n v="154"/>
    <n v="155"/>
    <n v="204"/>
    <n v="131"/>
    <n v="-915"/>
    <n v="-189"/>
    <n v="-42"/>
    <n v="0"/>
    <n v="0"/>
    <n v="0"/>
    <n v="0"/>
    <n v="0"/>
    <n v="0.3417"/>
    <n v="0.23318"/>
    <n v="-1.4914499999999999"/>
    <n v="-0.29105999999999999"/>
    <n v="-6.5100000000000005E-2"/>
  </r>
  <r>
    <s v="6590"/>
    <s v="普鴻"/>
    <x v="55"/>
    <n v="58"/>
    <n v="57.6"/>
    <n v="56.7"/>
    <n v="56.5"/>
    <n v="57"/>
    <n v="0"/>
    <n v="0"/>
    <n v="-3"/>
    <n v="-3"/>
    <n v="-3"/>
    <n v="0"/>
    <n v="0"/>
    <n v="0"/>
    <n v="0"/>
    <n v="0"/>
    <n v="0"/>
    <n v="0"/>
    <n v="-1.7010000000000003E-3"/>
    <n v="-1.6949999999999999E-3"/>
    <n v="-1.7099999999999999E-3"/>
  </r>
  <r>
    <s v="6591"/>
    <s v="動力-KY"/>
    <x v="7"/>
    <n v="68.400000000000006"/>
    <n v="71.7"/>
    <n v="69.8"/>
    <n v="66"/>
    <n v="67"/>
    <n v="136"/>
    <n v="-21"/>
    <n v="-232"/>
    <n v="-606"/>
    <n v="10"/>
    <n v="0"/>
    <n v="0"/>
    <n v="0"/>
    <n v="0"/>
    <n v="0"/>
    <n v="9.3024000000000009E-2"/>
    <n v="-1.5057000000000001E-2"/>
    <n v="-0.161936"/>
    <n v="-0.39995999999999998"/>
    <n v="6.7000000000000002E-3"/>
  </r>
  <r>
    <s v="6592"/>
    <s v="和潤企業"/>
    <x v="2"/>
    <n v="85"/>
    <n v="84.9"/>
    <n v="83.8"/>
    <n v="84.7"/>
    <n v="87.2"/>
    <n v="-63"/>
    <n v="-29"/>
    <n v="-627"/>
    <n v="658"/>
    <n v="564"/>
    <n v="1"/>
    <n v="1"/>
    <n v="1"/>
    <n v="0"/>
    <n v="0"/>
    <n v="-5.355E-2"/>
    <n v="-2.4621000000000004E-2"/>
    <n v="-0.52542599999999995"/>
    <n v="0.55732599999999999"/>
    <n v="0.49180800000000002"/>
  </r>
  <r>
    <s v="6593"/>
    <s v="台灣銘板"/>
    <x v="55"/>
    <n v="27.95"/>
    <n v="28"/>
    <n v="27.95"/>
    <n v="27.95"/>
    <n v="27.7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7.1"/>
    <n v="49.6"/>
    <n v="47.3"/>
    <n v="46.2"/>
    <n v="46.2"/>
    <n v="9"/>
    <n v="-11"/>
    <n v="-3"/>
    <n v="-21"/>
    <n v="18"/>
    <n v="0"/>
    <n v="0"/>
    <n v="0"/>
    <n v="0"/>
    <n v="0"/>
    <n v="4.2390000000000006E-3"/>
    <n v="-5.4559999999999999E-3"/>
    <n v="-1.4189999999999997E-3"/>
    <n v="-9.7020000000000006E-3"/>
    <n v="8.3160000000000005E-3"/>
  </r>
  <r>
    <s v="6596"/>
    <s v="寬宏藝術"/>
    <x v="2"/>
    <n v="50"/>
    <n v="50.2"/>
    <n v="50.4"/>
    <n v="50.4"/>
    <n v="49.95"/>
    <n v="-10"/>
    <n v="-14"/>
    <n v="-11"/>
    <n v="-10"/>
    <n v="-8"/>
    <n v="0"/>
    <n v="0"/>
    <n v="0"/>
    <n v="0"/>
    <n v="0"/>
    <n v="-5.0000000000000001E-3"/>
    <n v="-7.0280000000000004E-3"/>
    <n v="-5.5439999999999994E-3"/>
    <n v="-5.0400000000000002E-3"/>
    <n v="-3.9960000000000004E-3"/>
  </r>
  <r>
    <s v="6598"/>
    <s v="ABC-KY"/>
    <x v="14"/>
    <n v="49.35"/>
    <n v="50"/>
    <n v="48.6"/>
    <n v="47.3"/>
    <n v="48"/>
    <n v="8"/>
    <n v="103"/>
    <n v="-34"/>
    <n v="-24"/>
    <n v="-26"/>
    <n v="0"/>
    <n v="0"/>
    <n v="0"/>
    <n v="0"/>
    <n v="0"/>
    <n v="3.9480000000000001E-3"/>
    <n v="5.1499999999999997E-2"/>
    <n v="-1.6524E-2"/>
    <n v="-1.1351999999999998E-2"/>
    <n v="-1.248E-2"/>
  </r>
  <r>
    <s v="6603"/>
    <s v="富強鑫"/>
    <x v="12"/>
    <n v="12.95"/>
    <n v="12.95"/>
    <n v="13.05"/>
    <n v="12.95"/>
    <n v="13.4"/>
    <n v="89"/>
    <n v="-103"/>
    <n v="57"/>
    <n v="-31"/>
    <n v="167"/>
    <n v="0"/>
    <n v="0"/>
    <n v="0"/>
    <n v="0"/>
    <n v="0"/>
    <n v="1.1525499999999999E-2"/>
    <n v="-1.33385E-2"/>
    <n v="7.4384999999999998E-3"/>
    <n v="-4.0144999999999998E-3"/>
    <n v="2.2378000000000002E-2"/>
  </r>
  <r>
    <s v="6605"/>
    <s v="帝寶"/>
    <x v="6"/>
    <n v="57.6"/>
    <n v="57.1"/>
    <n v="56.3"/>
    <n v="56.6"/>
    <n v="58.8"/>
    <n v="1"/>
    <n v="-40"/>
    <n v="12"/>
    <n v="32"/>
    <n v="177"/>
    <n v="0"/>
    <n v="0"/>
    <n v="0"/>
    <n v="0"/>
    <n v="0"/>
    <n v="5.7600000000000001E-4"/>
    <n v="-2.2839999999999999E-2"/>
    <n v="6.755999999999999E-3"/>
    <n v="1.8112E-2"/>
    <n v="0.104076"/>
  </r>
  <r>
    <s v="6609"/>
    <s v="瀧澤科"/>
    <x v="12"/>
    <n v="30.15"/>
    <n v="30.2"/>
    <n v="30.3"/>
    <n v="30.55"/>
    <n v="31.6"/>
    <n v="7"/>
    <n v="-36"/>
    <n v="-3"/>
    <n v="24"/>
    <n v="70"/>
    <n v="0"/>
    <n v="50"/>
    <n v="0"/>
    <n v="55"/>
    <n v="0"/>
    <n v="2.1105E-3"/>
    <n v="-1.0872E-2"/>
    <n v="-9.0900000000000009E-4"/>
    <n v="7.3320000000000008E-3"/>
    <n v="2.2120000000000001E-2"/>
  </r>
  <r>
    <s v="6612"/>
    <s v="奈米醫材"/>
    <x v="14"/>
    <n v="63"/>
    <n v="62.4"/>
    <n v="62.7"/>
    <n v="64"/>
    <n v="65"/>
    <n v="0"/>
    <n v="0"/>
    <n v="1"/>
    <n v="0"/>
    <n v="-1"/>
    <n v="0"/>
    <n v="0"/>
    <n v="0"/>
    <n v="0"/>
    <n v="0"/>
    <n v="0"/>
    <n v="0"/>
    <n v="6.2700000000000006E-4"/>
    <n v="0"/>
    <n v="-6.4999999999999997E-4"/>
  </r>
  <r>
    <s v="6613"/>
    <s v="朋億"/>
    <x v="45"/>
    <n v="140"/>
    <n v="139.5"/>
    <n v="140.5"/>
    <n v="141.5"/>
    <n v="142.5"/>
    <n v="1"/>
    <n v="2"/>
    <n v="4"/>
    <n v="5"/>
    <n v="-4"/>
    <n v="0"/>
    <n v="0"/>
    <n v="0"/>
    <n v="0"/>
    <n v="0"/>
    <n v="1.4E-3"/>
    <n v="2.7899999999999999E-3"/>
    <n v="5.62E-3"/>
    <n v="7.0749999999999997E-3"/>
    <n v="-5.7000000000000002E-3"/>
  </r>
  <r>
    <s v="6615"/>
    <s v="慧智"/>
    <x v="14"/>
    <n v="53"/>
    <n v="51.7"/>
    <n v="49.05"/>
    <n v="49.8"/>
    <n v="50"/>
    <n v="0"/>
    <n v="-1"/>
    <n v="1"/>
    <n v="0"/>
    <n v="0"/>
    <n v="0"/>
    <n v="0"/>
    <n v="0"/>
    <n v="0"/>
    <n v="0"/>
    <n v="0"/>
    <n v="-5.1699999999999999E-4"/>
    <n v="4.9049999999999994E-4"/>
    <n v="0"/>
    <n v="0"/>
  </r>
  <r>
    <s v="6616"/>
    <s v="特昇-KY"/>
    <x v="2"/>
    <n v="23.3"/>
    <n v="23.9"/>
    <n v="23.75"/>
    <n v="23.55"/>
    <n v="23.85"/>
    <n v="0"/>
    <n v="0"/>
    <n v="1"/>
    <n v="1"/>
    <n v="0"/>
    <n v="0"/>
    <n v="0"/>
    <n v="0"/>
    <n v="0"/>
    <n v="0"/>
    <n v="0"/>
    <n v="0"/>
    <n v="2.375E-4"/>
    <n v="2.3550000000000001E-4"/>
    <n v="0"/>
  </r>
  <r>
    <s v="6624"/>
    <s v="萬年清"/>
    <x v="2"/>
    <n v="30.95"/>
    <n v="30.95"/>
    <n v="30.95"/>
    <n v="31.6"/>
    <n v="3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3"/>
    <n v="27"/>
    <n v="27.05"/>
    <n v="27.3"/>
    <n v="-14"/>
    <n v="-2"/>
    <n v="0"/>
    <n v="1"/>
    <n v="4"/>
    <n v="0"/>
    <n v="0"/>
    <n v="0"/>
    <n v="0"/>
    <n v="0"/>
    <n v="-3.7799999999999999E-3"/>
    <n v="-5.4600000000000004E-4"/>
    <n v="0"/>
    <n v="2.7050000000000002E-4"/>
    <n v="1.0920000000000001E-3"/>
  </r>
  <r>
    <s v="6629"/>
    <s v="泰金-KY"/>
    <x v="2"/>
    <n v="66.3"/>
    <n v="67"/>
    <n v="66.5"/>
    <n v="66.599999999999994"/>
    <n v="66.3"/>
    <n v="4"/>
    <n v="2"/>
    <n v="0"/>
    <n v="2"/>
    <n v="2"/>
    <n v="0"/>
    <n v="0"/>
    <n v="0"/>
    <n v="0"/>
    <n v="0"/>
    <n v="2.6519999999999998E-3"/>
    <n v="1.34E-3"/>
    <n v="0"/>
    <n v="1.3319999999999999E-3"/>
    <n v="1.3259999999999999E-3"/>
  </r>
  <r>
    <s v="6640"/>
    <s v="均華"/>
    <x v="39"/>
    <n v="112.5"/>
    <n v="115.5"/>
    <n v="127"/>
    <n v="139.5"/>
    <n v="153"/>
    <n v="22"/>
    <n v="18"/>
    <n v="3"/>
    <n v="0"/>
    <n v="11"/>
    <n v="0"/>
    <n v="0"/>
    <n v="0"/>
    <n v="0"/>
    <n v="0"/>
    <n v="2.4750000000000001E-2"/>
    <n v="2.0789999999999999E-2"/>
    <n v="3.81E-3"/>
    <n v="0"/>
    <n v="1.6830000000000001E-2"/>
  </r>
  <r>
    <s v="6641"/>
    <s v="基士德-KY"/>
    <x v="2"/>
    <n v="67.900000000000006"/>
    <n v="68.3"/>
    <n v="67.8"/>
    <n v="68"/>
    <n v="68"/>
    <n v="0"/>
    <n v="-2"/>
    <n v="-3"/>
    <n v="0"/>
    <n v="0"/>
    <n v="0"/>
    <n v="0"/>
    <n v="0"/>
    <n v="0"/>
    <n v="0"/>
    <n v="0"/>
    <n v="-1.366E-3"/>
    <n v="-2.0339999999999998E-3"/>
    <n v="0"/>
    <n v="0"/>
  </r>
  <r>
    <s v="6642"/>
    <s v="富致"/>
    <x v="34"/>
    <n v="68.3"/>
    <n v="68"/>
    <n v="66.5"/>
    <n v="65.7"/>
    <n v="65.8"/>
    <n v="-8"/>
    <n v="-15"/>
    <n v="-13"/>
    <n v="-17"/>
    <n v="-4"/>
    <n v="0"/>
    <n v="0"/>
    <n v="0"/>
    <n v="0"/>
    <n v="0"/>
    <n v="-5.4640000000000001E-3"/>
    <n v="-1.0200000000000001E-2"/>
    <n v="-8.6449999999999999E-3"/>
    <n v="-1.1169E-2"/>
    <n v="-2.6319999999999998E-3"/>
  </r>
  <r>
    <s v="6643"/>
    <s v="M31"/>
    <x v="46"/>
    <n v="420"/>
    <n v="418"/>
    <n v="405.5"/>
    <n v="412"/>
    <n v="421.5"/>
    <n v="-45"/>
    <n v="24"/>
    <n v="137"/>
    <n v="112"/>
    <n v="-136"/>
    <n v="0"/>
    <n v="0"/>
    <n v="0"/>
    <n v="0"/>
    <n v="0"/>
    <n v="-0.189"/>
    <n v="0.10032000000000001"/>
    <n v="0.555535"/>
    <n v="0.46144000000000002"/>
    <n v="-0.57323999999999997"/>
  </r>
  <r>
    <s v="6649"/>
    <s v="台生材"/>
    <x v="14"/>
    <n v="28.2"/>
    <n v="28.2"/>
    <n v="28.4"/>
    <n v="28.4"/>
    <n v="28.1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106.5"/>
    <n v="110"/>
    <n v="117.5"/>
    <n v="115"/>
    <n v="118"/>
    <n v="122"/>
    <n v="-373"/>
    <n v="49"/>
    <n v="-317"/>
    <n v="-43"/>
    <n v="0"/>
    <n v="48"/>
    <n v="0"/>
    <n v="0"/>
    <n v="0"/>
    <n v="0.12992999999999999"/>
    <n v="-0.4103"/>
    <n v="5.7575000000000001E-2"/>
    <n v="-0.36454999999999999"/>
    <n v="-5.074E-2"/>
  </r>
  <r>
    <s v="6654"/>
    <s v="天正國際"/>
    <x v="39"/>
    <n v="67.900000000000006"/>
    <n v="67.099999999999994"/>
    <n v="66.400000000000006"/>
    <n v="66.5"/>
    <n v="66.7"/>
    <n v="-1"/>
    <n v="0"/>
    <n v="-1"/>
    <n v="-2"/>
    <n v="-1"/>
    <n v="0"/>
    <n v="0"/>
    <n v="0"/>
    <n v="0"/>
    <n v="0"/>
    <n v="-6.7900000000000002E-4"/>
    <n v="0"/>
    <n v="-6.6400000000000009E-4"/>
    <n v="-1.33E-3"/>
    <n v="-6.6700000000000006E-4"/>
  </r>
  <r>
    <s v="6655"/>
    <s v="科定"/>
    <x v="2"/>
    <n v="73"/>
    <n v="73.2"/>
    <n v="72.400000000000006"/>
    <n v="72.2"/>
    <n v="74.5"/>
    <n v="-2"/>
    <n v="0"/>
    <n v="-3"/>
    <n v="-3"/>
    <n v="0"/>
    <n v="0"/>
    <n v="0"/>
    <n v="0"/>
    <n v="0"/>
    <n v="0"/>
    <n v="-1.4599999999999999E-3"/>
    <n v="0"/>
    <n v="-2.1720000000000003E-3"/>
    <n v="-2.1660000000000004E-3"/>
    <n v="0"/>
  </r>
  <r>
    <s v="6661"/>
    <s v="威健生技"/>
    <x v="14"/>
    <n v="26.8"/>
    <n v="26.8"/>
    <n v="26.55"/>
    <n v="26.7"/>
    <n v="26.8"/>
    <n v="0"/>
    <n v="0"/>
    <n v="-1"/>
    <n v="0"/>
    <n v="0"/>
    <n v="0"/>
    <n v="0"/>
    <n v="0"/>
    <n v="0"/>
    <n v="0"/>
    <n v="0"/>
    <n v="0"/>
    <n v="-2.655E-4"/>
    <n v="0"/>
    <n v="0"/>
  </r>
  <r>
    <s v="6662"/>
    <s v="樂斯科"/>
    <x v="14"/>
    <n v="33.15"/>
    <n v="33.15"/>
    <n v="33.299999999999997"/>
    <n v="32.85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"/>
    <n v="69.900000000000006"/>
    <n v="69"/>
    <n v="69"/>
    <n v="69.2"/>
    <n v="0"/>
    <n v="-6"/>
    <n v="-7"/>
    <n v="-8"/>
    <n v="-17"/>
    <n v="0"/>
    <n v="0"/>
    <n v="0"/>
    <n v="0"/>
    <n v="0"/>
    <n v="0"/>
    <n v="-4.1940000000000007E-3"/>
    <n v="-4.8300000000000001E-3"/>
    <n v="-5.5199999999999997E-3"/>
    <n v="-1.1764E-2"/>
  </r>
  <r>
    <s v="6666"/>
    <s v="羅麗芬-KY"/>
    <x v="14"/>
    <n v="76.7"/>
    <n v="76.7"/>
    <n v="74.7"/>
    <n v="75.599999999999994"/>
    <n v="77.5"/>
    <n v="0"/>
    <n v="-2"/>
    <n v="0"/>
    <n v="6"/>
    <n v="1"/>
    <n v="0"/>
    <n v="0"/>
    <n v="0"/>
    <n v="0"/>
    <n v="0"/>
    <n v="0"/>
    <n v="-1.534E-3"/>
    <n v="0"/>
    <n v="4.5359999999999992E-3"/>
    <n v="7.7499999999999997E-4"/>
  </r>
  <r>
    <s v="6667"/>
    <s v="信紘科"/>
    <x v="45"/>
    <n v="65.7"/>
    <n v="65.400000000000006"/>
    <n v="64.2"/>
    <n v="63.7"/>
    <n v="64.8"/>
    <n v="42"/>
    <n v="-9"/>
    <n v="0"/>
    <n v="9"/>
    <n v="68"/>
    <n v="0"/>
    <n v="0"/>
    <n v="0"/>
    <n v="0"/>
    <n v="0"/>
    <n v="2.7594E-2"/>
    <n v="-5.8860000000000006E-3"/>
    <n v="0"/>
    <n v="5.7330000000000002E-3"/>
    <n v="4.4063999999999999E-2"/>
  </r>
  <r>
    <s v="6668"/>
    <s v="中揚光"/>
    <x v="63"/>
    <n v="69.2"/>
    <n v="72.3"/>
    <n v="69.400000000000006"/>
    <n v="69.2"/>
    <n v="70.3"/>
    <n v="148"/>
    <n v="-91"/>
    <n v="-453"/>
    <n v="-4"/>
    <n v="63"/>
    <n v="0"/>
    <n v="0"/>
    <n v="0"/>
    <n v="0"/>
    <n v="0"/>
    <n v="0.10241600000000001"/>
    <n v="-6.5793000000000004E-2"/>
    <n v="-0.31438200000000005"/>
    <n v="-2.7680000000000001E-3"/>
    <n v="4.4288999999999995E-2"/>
  </r>
  <r>
    <s v="6669"/>
    <s v="緯穎"/>
    <x v="27"/>
    <n v="976"/>
    <n v="961"/>
    <n v="978"/>
    <n v="956"/>
    <n v="970"/>
    <n v="-443"/>
    <n v="288"/>
    <n v="35"/>
    <n v="-115"/>
    <n v="-86"/>
    <n v="69"/>
    <n v="-505"/>
    <n v="1"/>
    <n v="-19"/>
    <n v="0"/>
    <n v="-4.3236800000000004"/>
    <n v="2.7676799999999999"/>
    <n v="0.34229999999999999"/>
    <n v="-1.0993999999999999"/>
    <n v="-0.83420000000000005"/>
  </r>
  <r>
    <s v="6670"/>
    <s v="復盛應用"/>
    <x v="69"/>
    <n v="209.5"/>
    <n v="211"/>
    <n v="208"/>
    <n v="208"/>
    <n v="209"/>
    <n v="-17"/>
    <n v="-46"/>
    <n v="-82"/>
    <n v="24"/>
    <n v="-23"/>
    <n v="-34"/>
    <n v="0"/>
    <n v="0"/>
    <n v="0"/>
    <n v="-50"/>
    <n v="-3.5615000000000001E-2"/>
    <n v="-9.7059999999999994E-2"/>
    <n v="-0.17055999999999999"/>
    <n v="4.9919999999999999E-2"/>
    <n v="-4.8070000000000002E-2"/>
  </r>
  <r>
    <s v="6671"/>
    <s v="三能-KY"/>
    <x v="1"/>
    <n v="49.5"/>
    <n v="49.8"/>
    <n v="49.7"/>
    <n v="49.7"/>
    <n v="49.65"/>
    <n v="-3"/>
    <n v="-5"/>
    <n v="-4"/>
    <n v="0"/>
    <n v="-3"/>
    <n v="0"/>
    <n v="0"/>
    <n v="0"/>
    <n v="0"/>
    <n v="0"/>
    <n v="-1.485E-3"/>
    <n v="-2.49E-3"/>
    <n v="-1.9880000000000002E-3"/>
    <n v="0"/>
    <n v="-1.4894999999999999E-3"/>
  </r>
  <r>
    <s v="6672"/>
    <s v="騰輝電子-KY"/>
    <x v="31"/>
    <n v="149.5"/>
    <n v="142"/>
    <n v="143"/>
    <n v="139.5"/>
    <n v="150.5"/>
    <n v="-1657"/>
    <n v="-812"/>
    <n v="345"/>
    <n v="-385"/>
    <n v="1021"/>
    <n v="0"/>
    <n v="0"/>
    <n v="0"/>
    <n v="0"/>
    <n v="-50"/>
    <n v="-2.4772150000000002"/>
    <n v="-1.1530400000000001"/>
    <n v="0.49335000000000001"/>
    <n v="-0.53707499999999997"/>
    <n v="1.536605"/>
  </r>
  <r>
    <s v="6674"/>
    <s v="鋐寶科技"/>
    <x v="37"/>
    <n v="28.5"/>
    <n v="28.55"/>
    <n v="28.4"/>
    <n v="28.3"/>
    <n v="28.4"/>
    <n v="2"/>
    <n v="-15"/>
    <n v="-12"/>
    <n v="-2"/>
    <n v="-4"/>
    <n v="0"/>
    <n v="0"/>
    <n v="0"/>
    <n v="0"/>
    <n v="0"/>
    <n v="5.6999999999999998E-4"/>
    <n v="-4.2824999999999998E-3"/>
    <n v="-3.4079999999999996E-3"/>
    <n v="-5.6599999999999999E-4"/>
    <n v="-1.1359999999999999E-3"/>
  </r>
  <r>
    <s v="6679"/>
    <s v="鈺太"/>
    <x v="46"/>
    <n v="390.5"/>
    <n v="400"/>
    <n v="415.5"/>
    <n v="379.5"/>
    <n v="381.5"/>
    <n v="-364"/>
    <n v="98"/>
    <n v="168"/>
    <n v="-208"/>
    <n v="-45"/>
    <n v="242"/>
    <n v="208"/>
    <n v="348"/>
    <n v="-340"/>
    <n v="-33"/>
    <n v="-1.4214199999999999"/>
    <n v="0.39200000000000002"/>
    <n v="0.69803999999999999"/>
    <n v="-0.78935999999999995"/>
    <n v="-0.17167499999999999"/>
  </r>
  <r>
    <s v="6680"/>
    <s v="鑫創電子"/>
    <x v="49"/>
    <n v="53"/>
    <n v="53"/>
    <n v="52.5"/>
    <n v="52.5"/>
    <n v="53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2"/>
    <n v="325"/>
    <n v="327"/>
    <n v="354"/>
    <n v="-81"/>
    <n v="6"/>
    <n v="13"/>
    <n v="-2"/>
    <n v="48"/>
    <n v="60"/>
    <n v="60"/>
    <n v="48"/>
    <n v="54"/>
    <n v="0"/>
    <n v="-0.26082"/>
    <n v="1.932E-2"/>
    <n v="4.2250000000000003E-2"/>
    <n v="-6.5399999999999998E-3"/>
    <n v="0.16991999999999999"/>
  </r>
  <r>
    <s v="6690"/>
    <s v="安碁資訊"/>
    <x v="55"/>
    <n v="107.5"/>
    <n v="107.5"/>
    <n v="105"/>
    <n v="104"/>
    <n v="104"/>
    <n v="-2"/>
    <n v="-3"/>
    <n v="-9"/>
    <n v="-15"/>
    <n v="-21"/>
    <n v="0"/>
    <n v="0"/>
    <n v="0"/>
    <n v="0"/>
    <n v="0"/>
    <n v="-2.15E-3"/>
    <n v="-3.225E-3"/>
    <n v="-9.4500000000000001E-3"/>
    <n v="-1.5599999999999999E-2"/>
    <n v="-2.1839999999999998E-2"/>
  </r>
  <r>
    <s v="6697"/>
    <s v="東捷資訊"/>
    <x v="55"/>
    <n v="41.85"/>
    <n v="41.75"/>
    <n v="42.25"/>
    <n v="41.85"/>
    <n v="41.95"/>
    <n v="0"/>
    <n v="0"/>
    <n v="-2"/>
    <n v="0"/>
    <n v="0"/>
    <n v="0"/>
    <n v="0"/>
    <n v="0"/>
    <n v="0"/>
    <n v="0"/>
    <n v="0"/>
    <n v="0"/>
    <n v="-8.4500000000000005E-4"/>
    <n v="0"/>
    <n v="0"/>
  </r>
  <r>
    <s v="6698"/>
    <s v="旭暉應材"/>
    <x v="17"/>
    <n v="40.700000000000003"/>
    <n v="40.6"/>
    <n v="39.549999999999997"/>
    <n v="39.549999999999997"/>
    <n v="40"/>
    <n v="29"/>
    <n v="2"/>
    <n v="-44"/>
    <n v="-16"/>
    <n v="26"/>
    <n v="0"/>
    <n v="0"/>
    <n v="0"/>
    <n v="0"/>
    <n v="0"/>
    <n v="1.1803000000000001E-2"/>
    <n v="8.12E-4"/>
    <n v="-1.7401999999999997E-2"/>
    <n v="-6.3279999999999994E-3"/>
    <n v="1.04E-2"/>
  </r>
  <r>
    <s v="6703"/>
    <s v="軒郁"/>
    <x v="14"/>
    <n v="98.4"/>
    <n v="98.3"/>
    <n v="97.6"/>
    <n v="97.2"/>
    <n v="97.9"/>
    <n v="-2"/>
    <n v="-3"/>
    <n v="1"/>
    <n v="-5"/>
    <n v="0"/>
    <n v="0"/>
    <n v="0"/>
    <n v="0"/>
    <n v="0"/>
    <n v="0"/>
    <n v="-1.9680000000000001E-3"/>
    <n v="-2.9489999999999998E-3"/>
    <n v="9.7599999999999998E-4"/>
    <n v="-4.8599999999999997E-3"/>
    <n v="0"/>
  </r>
  <r>
    <s v="6706"/>
    <s v="惠特"/>
    <x v="28"/>
    <n v="178.5"/>
    <n v="179.5"/>
    <n v="174"/>
    <n v="172.5"/>
    <n v="179.5"/>
    <n v="511"/>
    <n v="-239"/>
    <n v="-105"/>
    <n v="16"/>
    <n v="417"/>
    <n v="41"/>
    <n v="10"/>
    <n v="0"/>
    <n v="0"/>
    <n v="0"/>
    <n v="0.91213500000000003"/>
    <n v="-0.42900500000000003"/>
    <n v="-0.1827"/>
    <n v="2.76E-2"/>
    <n v="0.74851500000000004"/>
  </r>
  <r>
    <s v="6712"/>
    <s v="長聖"/>
    <x v="14"/>
    <n v="420"/>
    <n v="430.5"/>
    <n v="420"/>
    <n v="415.5"/>
    <n v="416"/>
    <n v="28"/>
    <n v="-24"/>
    <n v="-14"/>
    <n v="-36"/>
    <n v="-9"/>
    <n v="0"/>
    <n v="0"/>
    <n v="0"/>
    <n v="0"/>
    <n v="0"/>
    <n v="0.1176"/>
    <n v="-0.10332"/>
    <n v="-5.8799999999999998E-2"/>
    <n v="-0.14957999999999999"/>
    <n v="-3.7440000000000001E-2"/>
  </r>
  <r>
    <s v="6715"/>
    <s v="嘉基"/>
    <x v="16"/>
    <n v="113.5"/>
    <n v="114.5"/>
    <n v="115.5"/>
    <n v="115"/>
    <n v="115"/>
    <n v="-1"/>
    <n v="-1"/>
    <n v="2"/>
    <n v="-6"/>
    <n v="-1"/>
    <n v="0"/>
    <n v="0"/>
    <n v="0"/>
    <n v="0"/>
    <n v="0"/>
    <n v="-1.1349999999999999E-3"/>
    <n v="-1.145E-3"/>
    <n v="2.31E-3"/>
    <n v="-6.8999999999999999E-3"/>
    <n v="-1.15E-3"/>
  </r>
  <r>
    <s v="6716"/>
    <s v="應廣"/>
    <x v="46"/>
    <n v="145"/>
    <n v="141"/>
    <n v="136"/>
    <n v="138.5"/>
    <n v="140"/>
    <n v="-2"/>
    <n v="-18"/>
    <n v="7"/>
    <n v="6"/>
    <n v="-2"/>
    <n v="0"/>
    <n v="0"/>
    <n v="0"/>
    <n v="0"/>
    <n v="0"/>
    <n v="-2.8999999999999998E-3"/>
    <n v="-2.538E-2"/>
    <n v="9.5200000000000007E-3"/>
    <n v="8.3099999999999997E-3"/>
    <n v="-2.8E-3"/>
  </r>
  <r>
    <s v="6727"/>
    <s v="亞泰金屬"/>
    <x v="18"/>
    <n v="65.8"/>
    <n v="64"/>
    <n v="62.5"/>
    <n v="63.6"/>
    <n v="63.7"/>
    <n v="21"/>
    <n v="-15"/>
    <n v="9"/>
    <n v="-7"/>
    <n v="3"/>
    <n v="0"/>
    <n v="0"/>
    <n v="0"/>
    <n v="0"/>
    <n v="0"/>
    <n v="1.3817999999999999E-2"/>
    <n v="-9.5999999999999992E-3"/>
    <n v="5.6249999999999998E-3"/>
    <n v="-4.4520000000000002E-3"/>
    <n v="1.9110000000000002E-3"/>
  </r>
  <r>
    <s v="6728"/>
    <s v="上洋"/>
    <x v="12"/>
    <n v="69.099999999999994"/>
    <n v="66.2"/>
    <n v="66"/>
    <n v="63.3"/>
    <n v="64.8"/>
    <n v="0"/>
    <n v="-1"/>
    <n v="16"/>
    <n v="-4"/>
    <n v="7"/>
    <n v="0"/>
    <n v="0"/>
    <n v="0"/>
    <n v="0"/>
    <n v="0"/>
    <n v="0"/>
    <n v="-6.6200000000000005E-4"/>
    <n v="1.056E-2"/>
    <n v="-2.532E-3"/>
    <n v="4.5359999999999992E-3"/>
  </r>
  <r>
    <s v="6732"/>
    <s v="昇佳電子"/>
    <x v="46"/>
    <n v="676"/>
    <n v="695"/>
    <n v="722"/>
    <n v="691"/>
    <n v="702"/>
    <n v="17"/>
    <n v="16"/>
    <n v="42"/>
    <n v="-187"/>
    <n v="-2"/>
    <n v="1"/>
    <n v="0"/>
    <n v="200"/>
    <n v="30"/>
    <n v="0"/>
    <n v="0.11491999999999999"/>
    <n v="0.11119999999999999"/>
    <n v="0.30324000000000001"/>
    <n v="-1.29217"/>
    <n v="-1.404E-2"/>
  </r>
  <r>
    <s v="6733"/>
    <s v="博晟生醫"/>
    <x v="14"/>
    <n v="26.9"/>
    <n v="26.65"/>
    <n v="26.45"/>
    <n v="26.45"/>
    <n v="26.4"/>
    <n v="-6"/>
    <n v="-10"/>
    <n v="-20"/>
    <n v="-2"/>
    <n v="-2"/>
    <n v="0"/>
    <n v="0"/>
    <n v="0"/>
    <n v="0"/>
    <n v="0"/>
    <n v="-1.6139999999999998E-3"/>
    <n v="-2.6649999999999998E-3"/>
    <n v="-5.2900000000000004E-3"/>
    <n v="-5.2899999999999996E-4"/>
    <n v="-5.2799999999999993E-4"/>
  </r>
  <r>
    <s v="6743"/>
    <s v="安普新"/>
    <x v="20"/>
    <n v="114"/>
    <n v="112.5"/>
    <n v="109"/>
    <n v="105.5"/>
    <n v="116"/>
    <n v="4"/>
    <n v="21"/>
    <n v="-79"/>
    <n v="-80"/>
    <n v="21"/>
    <n v="0"/>
    <n v="-16"/>
    <n v="0"/>
    <n v="0"/>
    <n v="0"/>
    <n v="4.5599999999999998E-3"/>
    <n v="2.3625E-2"/>
    <n v="-8.6110000000000006E-2"/>
    <n v="-8.4400000000000003E-2"/>
    <n v="2.436E-2"/>
  </r>
  <r>
    <s v="6747"/>
    <s v="亨泰光"/>
    <x v="14"/>
    <n v="226"/>
    <n v="225"/>
    <n v="224"/>
    <n v="244"/>
    <n v="250"/>
    <n v="-3"/>
    <n v="0"/>
    <n v="3"/>
    <n v="-22"/>
    <n v="-98"/>
    <n v="0"/>
    <n v="0"/>
    <n v="0"/>
    <n v="0"/>
    <n v="0"/>
    <n v="-6.7799999999999996E-3"/>
    <n v="0"/>
    <n v="6.7200000000000003E-3"/>
    <n v="-5.3679999999999999E-2"/>
    <n v="-0.245"/>
  </r>
  <r>
    <s v="6751"/>
    <s v="智聯服務"/>
    <x v="55"/>
    <n v="66"/>
    <n v="67.400000000000006"/>
    <n v="68.599999999999994"/>
    <n v="66.3"/>
    <n v="68"/>
    <n v="0"/>
    <n v="0"/>
    <n v="-1"/>
    <n v="0"/>
    <n v="0"/>
    <n v="0"/>
    <n v="0"/>
    <n v="0"/>
    <n v="0"/>
    <n v="0"/>
    <n v="0"/>
    <n v="0"/>
    <n v="-6.8599999999999998E-4"/>
    <n v="0"/>
    <n v="0"/>
  </r>
  <r>
    <s v="6752"/>
    <s v="叡揚"/>
    <x v="55"/>
    <n v="62"/>
    <n v="62.9"/>
    <n v="62.8"/>
    <n v="62.1"/>
    <n v="62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35"/>
    <n v="47.3"/>
    <n v="47.15"/>
    <n v="47.45"/>
    <n v="47.5"/>
    <n v="-1"/>
    <n v="-4"/>
    <n v="-14"/>
    <n v="-3"/>
    <n v="-2"/>
    <n v="0"/>
    <n v="0"/>
    <n v="0"/>
    <n v="0"/>
    <n v="0"/>
    <n v="-4.7350000000000002E-4"/>
    <n v="-1.8919999999999998E-3"/>
    <n v="-6.6010000000000001E-3"/>
    <n v="-1.4235000000000003E-3"/>
    <n v="-9.5E-4"/>
  </r>
  <r>
    <s v="6756"/>
    <s v="威鋒電子"/>
    <x v="46"/>
    <n v="324"/>
    <n v="356"/>
    <n v="358"/>
    <n v="371"/>
    <n v="390"/>
    <n v="-23"/>
    <n v="248"/>
    <n v="194"/>
    <n v="-4"/>
    <n v="28"/>
    <n v="109"/>
    <n v="220"/>
    <n v="435"/>
    <n v="0"/>
    <n v="0"/>
    <n v="-7.4520000000000003E-2"/>
    <n v="0.88288"/>
    <n v="0.69452000000000003"/>
    <n v="-1.4840000000000001E-2"/>
    <n v="0.10920000000000001"/>
  </r>
  <r>
    <s v="6762"/>
    <s v="達亞"/>
    <x v="14"/>
    <n v="324"/>
    <n v="319"/>
    <n v="309"/>
    <n v="309.5"/>
    <n v="315"/>
    <n v="10"/>
    <n v="0"/>
    <n v="1"/>
    <n v="1"/>
    <n v="2"/>
    <n v="0"/>
    <n v="0"/>
    <n v="0"/>
    <n v="0"/>
    <n v="0"/>
    <n v="3.2399999999999998E-2"/>
    <n v="0"/>
    <n v="3.0899999999999999E-3"/>
    <n v="3.0950000000000001E-3"/>
    <n v="6.3E-3"/>
  </r>
  <r>
    <s v="6767"/>
    <s v="台微醫"/>
    <x v="14"/>
    <n v="29.3"/>
    <n v="29.45"/>
    <n v="29.4"/>
    <n v="29.45"/>
    <n v="29.45"/>
    <n v="0"/>
    <n v="-2"/>
    <n v="-1"/>
    <n v="0"/>
    <n v="0"/>
    <n v="0"/>
    <n v="0"/>
    <n v="0"/>
    <n v="0"/>
    <n v="0"/>
    <n v="0"/>
    <n v="-5.8900000000000001E-4"/>
    <n v="-2.9399999999999999E-4"/>
    <n v="0"/>
    <n v="0"/>
  </r>
  <r>
    <s v="6768"/>
    <s v="志強-KY"/>
    <x v="2"/>
    <n v="73"/>
    <n v="71.8"/>
    <n v="71.599999999999994"/>
    <n v="71.599999999999994"/>
    <n v="71.7"/>
    <n v="-10"/>
    <n v="-11"/>
    <n v="0"/>
    <n v="0"/>
    <n v="12"/>
    <n v="0"/>
    <n v="0"/>
    <n v="0"/>
    <n v="0"/>
    <n v="0"/>
    <n v="-7.3000000000000001E-3"/>
    <n v="-7.8979999999999988E-3"/>
    <n v="0"/>
    <n v="0"/>
    <n v="8.6040000000000005E-3"/>
  </r>
  <r>
    <s v="6776"/>
    <s v="展碁國際"/>
    <x v="41"/>
    <n v="47.25"/>
    <n v="46.4"/>
    <n v="44"/>
    <n v="44"/>
    <n v="44.85"/>
    <n v="0"/>
    <n v="21"/>
    <n v="-11"/>
    <n v="-22"/>
    <n v="64"/>
    <n v="0"/>
    <n v="0"/>
    <n v="0"/>
    <n v="0"/>
    <n v="0"/>
    <n v="0"/>
    <n v="9.7439999999999992E-3"/>
    <n v="-4.8399999999999997E-3"/>
    <n v="-9.6799999999999994E-3"/>
    <n v="2.8704E-2"/>
  </r>
  <r>
    <s v="6781"/>
    <s v="AES-KY"/>
    <x v="11"/>
    <n v="833"/>
    <n v="800"/>
    <n v="804"/>
    <n v="884"/>
    <n v="853"/>
    <n v="-109"/>
    <n v="-38"/>
    <n v="58"/>
    <n v="-11"/>
    <n v="-213"/>
    <n v="63"/>
    <n v="63"/>
    <n v="87"/>
    <n v="75"/>
    <n v="186"/>
    <n v="-0.90797000000000005"/>
    <n v="-0.30399999999999999"/>
    <n v="0.46632000000000001"/>
    <n v="-9.7239999999999993E-2"/>
    <n v="-1.8168899999999999"/>
  </r>
  <r>
    <s v="6803"/>
    <s v="崑鼎"/>
    <x v="2"/>
    <n v="229.5"/>
    <n v="229"/>
    <n v="228"/>
    <n v="228.5"/>
    <n v="228.5"/>
    <n v="0"/>
    <n v="2"/>
    <n v="9"/>
    <n v="1"/>
    <n v="1"/>
    <n v="0"/>
    <n v="0"/>
    <n v="0"/>
    <n v="0"/>
    <n v="0"/>
    <n v="0"/>
    <n v="4.5799999999999999E-3"/>
    <n v="2.052E-2"/>
    <n v="2.2850000000000001E-3"/>
    <n v="2.2850000000000001E-3"/>
  </r>
  <r>
    <s v="7402"/>
    <s v="邑錡"/>
    <x v="63"/>
    <n v="49.25"/>
    <n v="46.1"/>
    <n v="43"/>
    <n v="42.7"/>
    <n v="44.8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7.5"/>
    <n v="125"/>
    <n v="122.5"/>
    <n v="120"/>
    <n v="125"/>
    <n v="2"/>
    <n v="0"/>
    <n v="2"/>
    <n v="0"/>
    <n v="0"/>
    <n v="0"/>
    <n v="0"/>
    <n v="0"/>
    <n v="0"/>
    <n v="0"/>
    <n v="2.5500000000000002E-3"/>
    <n v="0"/>
    <n v="2.4499999999999999E-3"/>
    <n v="0"/>
    <n v="0"/>
  </r>
  <r>
    <s v="8011"/>
    <s v="台通"/>
    <x v="37"/>
    <n v="18.100000000000001"/>
    <n v="17.899999999999999"/>
    <n v="17.25"/>
    <n v="17.3"/>
    <n v="17.95"/>
    <n v="309"/>
    <n v="-122"/>
    <n v="-175"/>
    <n v="144"/>
    <n v="544"/>
    <n v="0"/>
    <n v="0"/>
    <n v="0"/>
    <n v="0"/>
    <n v="0"/>
    <n v="5.5929000000000006E-2"/>
    <n v="-2.1837999999999996E-2"/>
    <n v="-3.0187499999999999E-2"/>
    <n v="2.4912000000000004E-2"/>
    <n v="9.7647999999999999E-2"/>
  </r>
  <r>
    <s v="8016"/>
    <s v="矽創"/>
    <x v="46"/>
    <n v="291.5"/>
    <n v="285"/>
    <n v="276.5"/>
    <n v="272.5"/>
    <n v="284.5"/>
    <n v="1052"/>
    <n v="-376"/>
    <n v="927"/>
    <n v="165"/>
    <n v="1115"/>
    <n v="-18"/>
    <n v="65"/>
    <n v="-51"/>
    <n v="-502"/>
    <n v="23"/>
    <n v="3.0665800000000001"/>
    <n v="-1.0716000000000001"/>
    <n v="2.5631550000000001"/>
    <n v="0.449625"/>
    <n v="3.1721750000000002"/>
  </r>
  <r>
    <s v="8021"/>
    <s v="尖點"/>
    <x v="18"/>
    <n v="41.1"/>
    <n v="40.5"/>
    <n v="39"/>
    <n v="38.950000000000003"/>
    <n v="40.450000000000003"/>
    <n v="2625"/>
    <n v="-2261"/>
    <n v="-1075"/>
    <n v="-695"/>
    <n v="968"/>
    <n v="0"/>
    <n v="0"/>
    <n v="0"/>
    <n v="0"/>
    <n v="0"/>
    <n v="1.078875"/>
    <n v="-0.91570499999999999"/>
    <n v="-0.41925000000000001"/>
    <n v="-0.27070250000000001"/>
    <n v="0.39155600000000007"/>
  </r>
  <r>
    <s v="8024"/>
    <s v="佑華"/>
    <x v="46"/>
    <n v="24.6"/>
    <n v="24.2"/>
    <n v="22.6"/>
    <n v="22.55"/>
    <n v="23.7"/>
    <n v="242"/>
    <n v="-184"/>
    <n v="-237"/>
    <n v="-69"/>
    <n v="248"/>
    <n v="0"/>
    <n v="0"/>
    <n v="0"/>
    <n v="0"/>
    <n v="0"/>
    <n v="5.9532000000000009E-2"/>
    <n v="-4.4528000000000005E-2"/>
    <n v="-5.3562000000000005E-2"/>
    <n v="-1.55595E-2"/>
    <n v="5.8775999999999995E-2"/>
  </r>
  <r>
    <s v="8027"/>
    <s v="鈦昇"/>
    <x v="12"/>
    <n v="70.599999999999994"/>
    <n v="70.3"/>
    <n v="68.8"/>
    <n v="68"/>
    <n v="68.3"/>
    <n v="38"/>
    <n v="-52"/>
    <n v="-122"/>
    <n v="-99"/>
    <n v="223"/>
    <n v="0"/>
    <n v="0"/>
    <n v="0"/>
    <n v="0"/>
    <n v="0"/>
    <n v="2.6827999999999998E-2"/>
    <n v="-3.6555999999999998E-2"/>
    <n v="-8.3935999999999997E-2"/>
    <n v="-6.7320000000000005E-2"/>
    <n v="0.152309"/>
  </r>
  <r>
    <s v="8028"/>
    <s v="昇陽半導體"/>
    <x v="29"/>
    <n v="46.65"/>
    <n v="46.65"/>
    <n v="45.65"/>
    <n v="45.05"/>
    <n v="46.8"/>
    <n v="26"/>
    <n v="-107"/>
    <n v="-158"/>
    <n v="-113"/>
    <n v="355"/>
    <n v="0"/>
    <n v="-99"/>
    <n v="0"/>
    <n v="0"/>
    <n v="0"/>
    <n v="1.2128999999999999E-2"/>
    <n v="-4.9915500000000002E-2"/>
    <n v="-7.2126999999999997E-2"/>
    <n v="-5.0906499999999993E-2"/>
    <n v="0.16614000000000001"/>
  </r>
  <r>
    <s v="8032"/>
    <s v="光菱"/>
    <x v="15"/>
    <n v="23.7"/>
    <n v="23.95"/>
    <n v="23.8"/>
    <n v="24.45"/>
    <n v="24.4"/>
    <n v="0"/>
    <n v="0"/>
    <n v="0"/>
    <n v="-6"/>
    <n v="0"/>
    <n v="0"/>
    <n v="0"/>
    <n v="0"/>
    <n v="0"/>
    <n v="0"/>
    <n v="0"/>
    <n v="0"/>
    <n v="0"/>
    <n v="-1.467E-3"/>
    <n v="0"/>
  </r>
  <r>
    <s v="8033"/>
    <s v="雷虎"/>
    <x v="20"/>
    <n v="16.399999999999999"/>
    <n v="15.65"/>
    <n v="15.1"/>
    <n v="15.15"/>
    <n v="15.15"/>
    <n v="299"/>
    <n v="-639"/>
    <n v="-90"/>
    <n v="-95"/>
    <n v="0"/>
    <n v="0"/>
    <n v="0"/>
    <n v="0"/>
    <n v="0"/>
    <n v="0"/>
    <n v="4.9035999999999996E-2"/>
    <n v="-0.10000350000000001"/>
    <n v="-1.359E-2"/>
    <n v="-1.4392500000000001E-2"/>
    <n v="0"/>
  </r>
  <r>
    <s v="8034"/>
    <s v="榮群"/>
    <x v="32"/>
    <n v="17.850000000000001"/>
    <n v="18.600000000000001"/>
    <n v="18.05"/>
    <n v="17.600000000000001"/>
    <n v="18"/>
    <n v="53"/>
    <n v="130"/>
    <n v="-26"/>
    <n v="-53"/>
    <n v="22"/>
    <n v="0"/>
    <n v="0"/>
    <n v="0"/>
    <n v="0"/>
    <n v="0"/>
    <n v="9.4605000000000002E-3"/>
    <n v="2.418E-2"/>
    <n v="-4.6930000000000001E-3"/>
    <n v="-9.3280000000000012E-3"/>
    <n v="3.96E-3"/>
  </r>
  <r>
    <s v="8038"/>
    <s v="長園科"/>
    <x v="7"/>
    <n v="35.700000000000003"/>
    <n v="35.6"/>
    <n v="34.65"/>
    <n v="34.799999999999997"/>
    <n v="38.25"/>
    <n v="32"/>
    <n v="6"/>
    <n v="12"/>
    <n v="8"/>
    <n v="25"/>
    <n v="0"/>
    <n v="0"/>
    <n v="0"/>
    <n v="0"/>
    <n v="0"/>
    <n v="1.1424E-2"/>
    <n v="2.1360000000000003E-3"/>
    <n v="4.1579999999999994E-3"/>
    <n v="2.7839999999999996E-3"/>
    <n v="9.5624999999999998E-3"/>
  </r>
  <r>
    <s v="8039"/>
    <s v="台虹"/>
    <x v="31"/>
    <n v="51.1"/>
    <n v="50.7"/>
    <n v="49.9"/>
    <n v="50.8"/>
    <n v="52"/>
    <n v="168"/>
    <n v="-194"/>
    <n v="53"/>
    <n v="408"/>
    <n v="641"/>
    <n v="0"/>
    <n v="0"/>
    <n v="0"/>
    <n v="0"/>
    <n v="0"/>
    <n v="8.5848000000000008E-2"/>
    <n v="-9.8358000000000015E-2"/>
    <n v="2.6446999999999998E-2"/>
    <n v="0.20726399999999998"/>
    <n v="0.33332000000000001"/>
  </r>
  <r>
    <s v="8040"/>
    <s v="九暘"/>
    <x v="46"/>
    <n v="69.7"/>
    <n v="70.5"/>
    <n v="67.900000000000006"/>
    <n v="66.8"/>
    <n v="67.5"/>
    <n v="-81"/>
    <n v="-616"/>
    <n v="139"/>
    <n v="18"/>
    <n v="196"/>
    <n v="0"/>
    <n v="0"/>
    <n v="0"/>
    <n v="0"/>
    <n v="0"/>
    <n v="-5.6457E-2"/>
    <n v="-0.43428"/>
    <n v="9.4381000000000007E-2"/>
    <n v="1.2023999999999998E-2"/>
    <n v="0.1323"/>
  </r>
  <r>
    <s v="8042"/>
    <s v="金山電"/>
    <x v="34"/>
    <n v="49.7"/>
    <n v="49.3"/>
    <n v="48"/>
    <n v="48.05"/>
    <n v="49.15"/>
    <n v="37"/>
    <n v="-65"/>
    <n v="-14"/>
    <n v="-20"/>
    <n v="49"/>
    <n v="0"/>
    <n v="0"/>
    <n v="0"/>
    <n v="0"/>
    <n v="0"/>
    <n v="1.8389000000000003E-2"/>
    <n v="-3.2044999999999997E-2"/>
    <n v="-6.7200000000000003E-3"/>
    <n v="-9.6100000000000005E-3"/>
    <n v="2.4083500000000001E-2"/>
  </r>
  <r>
    <s v="8043"/>
    <s v="蜜望實"/>
    <x v="34"/>
    <n v="30.2"/>
    <n v="29.65"/>
    <n v="30.3"/>
    <n v="30.2"/>
    <n v="30.55"/>
    <n v="115"/>
    <n v="-90"/>
    <n v="32"/>
    <n v="-628"/>
    <n v="118"/>
    <n v="0"/>
    <n v="0"/>
    <n v="0"/>
    <n v="0"/>
    <n v="0"/>
    <n v="3.4729999999999997E-2"/>
    <n v="-2.6685E-2"/>
    <n v="9.6959999999999998E-3"/>
    <n v="-0.18965599999999999"/>
    <n v="3.6048999999999998E-2"/>
  </r>
  <r>
    <s v="8044"/>
    <s v="網家"/>
    <x v="67"/>
    <n v="102"/>
    <n v="100"/>
    <n v="102.5"/>
    <n v="99.8"/>
    <n v="100.5"/>
    <n v="-139"/>
    <n v="-522"/>
    <n v="-383"/>
    <n v="-293"/>
    <n v="-107"/>
    <n v="0"/>
    <n v="0"/>
    <n v="0"/>
    <n v="0"/>
    <n v="0"/>
    <n v="-0.14177999999999999"/>
    <n v="-0.52200000000000002"/>
    <n v="-0.39257500000000001"/>
    <n v="-0.29241399999999995"/>
    <n v="-0.10753500000000001"/>
  </r>
  <r>
    <s v="8046"/>
    <s v="南電"/>
    <x v="31"/>
    <n v="354.5"/>
    <n v="359.5"/>
    <n v="358.5"/>
    <n v="387"/>
    <n v="394"/>
    <n v="2098"/>
    <n v="1001"/>
    <n v="473"/>
    <n v="3363"/>
    <n v="-708"/>
    <n v="-315"/>
    <n v="421"/>
    <n v="77"/>
    <n v="1296"/>
    <n v="451"/>
    <n v="7.4374099999999999"/>
    <n v="3.598595"/>
    <n v="1.695705"/>
    <n v="13.014810000000001"/>
    <n v="-2.78952"/>
  </r>
  <r>
    <s v="8047"/>
    <s v="星雲"/>
    <x v="44"/>
    <n v="11.65"/>
    <n v="11.55"/>
    <n v="11.45"/>
    <n v="11.5"/>
    <n v="11.8"/>
    <n v="0"/>
    <n v="0"/>
    <n v="7"/>
    <n v="0"/>
    <n v="0"/>
    <n v="0"/>
    <n v="0"/>
    <n v="0"/>
    <n v="0"/>
    <n v="0"/>
    <n v="0"/>
    <n v="0"/>
    <n v="8.0149999999999991E-4"/>
    <n v="0"/>
    <n v="0"/>
  </r>
  <r>
    <s v="8048"/>
    <s v="德勝"/>
    <x v="32"/>
    <n v="34.950000000000003"/>
    <n v="35.35"/>
    <n v="34.75"/>
    <n v="35"/>
    <n v="35.200000000000003"/>
    <n v="0"/>
    <n v="-2"/>
    <n v="-2"/>
    <n v="-3"/>
    <n v="-1"/>
    <n v="0"/>
    <n v="0"/>
    <n v="0"/>
    <n v="0"/>
    <n v="0"/>
    <n v="0"/>
    <n v="-7.0700000000000005E-4"/>
    <n v="-6.9499999999999998E-4"/>
    <n v="-1.0499999999999999E-3"/>
    <n v="-3.5200000000000005E-4"/>
  </r>
  <r>
    <s v="8049"/>
    <s v="晶采"/>
    <x v="64"/>
    <n v="23.9"/>
    <n v="23.95"/>
    <n v="23.65"/>
    <n v="23.6"/>
    <n v="23.6"/>
    <n v="28"/>
    <n v="-14"/>
    <n v="-42"/>
    <n v="-34"/>
    <n v="41"/>
    <n v="0"/>
    <n v="0"/>
    <n v="0"/>
    <n v="0"/>
    <n v="0"/>
    <n v="6.6919999999999992E-3"/>
    <n v="-3.3530000000000001E-3"/>
    <n v="-9.9329999999999991E-3"/>
    <n v="-8.0240000000000016E-3"/>
    <n v="9.6760000000000006E-3"/>
  </r>
  <r>
    <s v="8050"/>
    <s v="廣積"/>
    <x v="49"/>
    <n v="41"/>
    <n v="41.35"/>
    <n v="41.05"/>
    <n v="40.9"/>
    <n v="41.1"/>
    <n v="34"/>
    <n v="6"/>
    <n v="-18"/>
    <n v="13"/>
    <n v="52"/>
    <n v="0"/>
    <n v="0"/>
    <n v="0"/>
    <n v="0"/>
    <n v="0"/>
    <n v="1.3939999999999999E-2"/>
    <n v="2.4810000000000001E-3"/>
    <n v="-7.3889999999999997E-3"/>
    <n v="5.3169999999999997E-3"/>
    <n v="2.1372000000000002E-2"/>
  </r>
  <r>
    <s v="8054"/>
    <s v="安國"/>
    <x v="46"/>
    <n v="47.25"/>
    <n v="46.75"/>
    <n v="44.1"/>
    <n v="42.65"/>
    <n v="43.35"/>
    <n v="382"/>
    <n v="-725"/>
    <n v="164"/>
    <n v="-68"/>
    <n v="245"/>
    <n v="0"/>
    <n v="0"/>
    <n v="0"/>
    <n v="0"/>
    <n v="0"/>
    <n v="0.18049499999999999"/>
    <n v="-0.3389375"/>
    <n v="7.2323999999999999E-2"/>
    <n v="-2.9001999999999997E-2"/>
    <n v="0.1062075"/>
  </r>
  <r>
    <s v="8059"/>
    <s v="凱碩"/>
    <x v="32"/>
    <n v="10.6"/>
    <n v="10.55"/>
    <n v="10.45"/>
    <n v="10.15"/>
    <n v="10.3"/>
    <n v="8"/>
    <n v="4"/>
    <n v="3"/>
    <n v="0"/>
    <n v="1"/>
    <n v="0"/>
    <n v="0"/>
    <n v="0"/>
    <n v="0"/>
    <n v="0"/>
    <n v="8.4800000000000001E-4"/>
    <n v="4.2200000000000001E-4"/>
    <n v="3.1349999999999998E-4"/>
    <n v="0"/>
    <n v="1.0300000000000001E-4"/>
  </r>
  <r>
    <s v="8064"/>
    <s v="東捷"/>
    <x v="45"/>
    <n v="18.05"/>
    <n v="18.350000000000001"/>
    <n v="19.25"/>
    <n v="18.8"/>
    <n v="18.899999999999999"/>
    <n v="263"/>
    <n v="-455"/>
    <n v="-271"/>
    <n v="-387"/>
    <n v="250"/>
    <n v="0"/>
    <n v="0"/>
    <n v="0"/>
    <n v="0"/>
    <n v="0"/>
    <n v="4.7471500000000007E-2"/>
    <n v="-8.3492499999999997E-2"/>
    <n v="-5.2167499999999999E-2"/>
    <n v="-7.2756000000000001E-2"/>
    <n v="4.725E-2"/>
  </r>
  <r>
    <s v="8066"/>
    <s v="來思達"/>
    <x v="9"/>
    <n v="50"/>
    <n v="50"/>
    <n v="49.65"/>
    <n v="49.45"/>
    <n v="49.65"/>
    <n v="1"/>
    <n v="-1"/>
    <n v="0"/>
    <n v="-1"/>
    <n v="0"/>
    <n v="0"/>
    <n v="0"/>
    <n v="0"/>
    <n v="0"/>
    <n v="0"/>
    <n v="5.0000000000000001E-4"/>
    <n v="-5.0000000000000001E-4"/>
    <n v="0"/>
    <n v="-4.9450000000000004E-4"/>
    <n v="0"/>
  </r>
  <r>
    <s v="8067"/>
    <s v="志旭"/>
    <x v="41"/>
    <n v="11.6"/>
    <n v="11.2"/>
    <n v="11.15"/>
    <n v="11.15"/>
    <n v="10.6"/>
    <n v="1"/>
    <n v="-2"/>
    <n v="0"/>
    <n v="0"/>
    <n v="0"/>
    <n v="0"/>
    <n v="0"/>
    <n v="0"/>
    <n v="0"/>
    <n v="0"/>
    <n v="1.16E-4"/>
    <n v="-2.24E-4"/>
    <n v="0"/>
    <n v="0"/>
    <n v="0"/>
  </r>
  <r>
    <s v="8068"/>
    <s v="全達"/>
    <x v="15"/>
    <n v="19.7"/>
    <n v="19.899999999999999"/>
    <n v="19.600000000000001"/>
    <n v="21.55"/>
    <n v="23.7"/>
    <n v="0"/>
    <n v="0"/>
    <n v="0"/>
    <n v="1"/>
    <n v="-1"/>
    <n v="0"/>
    <n v="0"/>
    <n v="0"/>
    <n v="0"/>
    <n v="0"/>
    <n v="0"/>
    <n v="0"/>
    <n v="0"/>
    <n v="2.1550000000000001E-4"/>
    <n v="-2.3699999999999999E-4"/>
  </r>
  <r>
    <s v="8069"/>
    <s v="元太"/>
    <x v="52"/>
    <n v="71.2"/>
    <n v="70.599999999999994"/>
    <n v="70.400000000000006"/>
    <n v="72.400000000000006"/>
    <n v="74.8"/>
    <n v="2337"/>
    <n v="694"/>
    <n v="4042"/>
    <n v="3618"/>
    <n v="3978"/>
    <n v="150"/>
    <n v="0"/>
    <n v="150"/>
    <n v="396"/>
    <n v="914"/>
    <n v="1.6639439999999999"/>
    <n v="0.48996399999999996"/>
    <n v="2.8455680000000005"/>
    <n v="2.6194320000000002"/>
    <n v="2.9755439999999997"/>
  </r>
  <r>
    <s v="8070"/>
    <s v="長華*"/>
    <x v="45"/>
    <n v="32.700000000000003"/>
    <n v="32.200000000000003"/>
    <n v="31"/>
    <n v="31.05"/>
    <n v="32.299999999999997"/>
    <n v="70"/>
    <n v="-520"/>
    <n v="-415"/>
    <n v="321"/>
    <n v="1038"/>
    <n v="0"/>
    <n v="0"/>
    <n v="0"/>
    <n v="0"/>
    <n v="0"/>
    <n v="2.2890000000000001E-2"/>
    <n v="-0.16744000000000001"/>
    <n v="-0.12864999999999999"/>
    <n v="9.9670500000000009E-2"/>
    <n v="0.33527399999999996"/>
  </r>
  <r>
    <s v="8071"/>
    <s v="能率網通"/>
    <x v="22"/>
    <n v="13.1"/>
    <n v="12.9"/>
    <n v="12.8"/>
    <n v="12.8"/>
    <n v="12.8"/>
    <n v="5"/>
    <n v="-12"/>
    <n v="-32"/>
    <n v="-19"/>
    <n v="-2"/>
    <n v="0"/>
    <n v="0"/>
    <n v="0"/>
    <n v="0"/>
    <n v="0"/>
    <n v="6.5499999999999998E-4"/>
    <n v="-1.5480000000000001E-3"/>
    <n v="-4.0959999999999998E-3"/>
    <n v="-2.4320000000000001E-3"/>
    <n v="-2.5599999999999999E-4"/>
  </r>
  <r>
    <s v="8072"/>
    <s v="陞泰"/>
    <x v="48"/>
    <n v="25.15"/>
    <n v="26"/>
    <n v="25.2"/>
    <n v="24.95"/>
    <n v="25.2"/>
    <n v="0"/>
    <n v="19"/>
    <n v="-9"/>
    <n v="4"/>
    <n v="8"/>
    <n v="0"/>
    <n v="0"/>
    <n v="0"/>
    <n v="0"/>
    <n v="0"/>
    <n v="0"/>
    <n v="4.9399999999999999E-3"/>
    <n v="-2.2679999999999996E-3"/>
    <n v="9.9799999999999997E-4"/>
    <n v="2.016E-3"/>
  </r>
  <r>
    <s v="8074"/>
    <s v="鉅橡"/>
    <x v="18"/>
    <n v="20.149999999999999"/>
    <n v="20.149999999999999"/>
    <n v="20.149999999999999"/>
    <n v="20.149999999999999"/>
    <n v="20.2"/>
    <n v="-26"/>
    <n v="-14"/>
    <n v="-7"/>
    <n v="10"/>
    <n v="1"/>
    <n v="0"/>
    <n v="0"/>
    <n v="0"/>
    <n v="0"/>
    <n v="0"/>
    <n v="-5.2389999999999997E-3"/>
    <n v="-2.8209999999999997E-3"/>
    <n v="-1.4104999999999999E-3"/>
    <n v="2.0149999999999999E-3"/>
    <n v="2.02E-4"/>
  </r>
  <r>
    <s v="8076"/>
    <s v="伍豐"/>
    <x v="57"/>
    <n v="31.3"/>
    <n v="34.4"/>
    <n v="37.65"/>
    <n v="36"/>
    <n v="39.200000000000003"/>
    <n v="247"/>
    <n v="145"/>
    <n v="-1195"/>
    <n v="-889"/>
    <n v="744"/>
    <n v="0"/>
    <n v="0"/>
    <n v="0"/>
    <n v="0"/>
    <n v="0"/>
    <n v="7.7311000000000005E-2"/>
    <n v="4.9880000000000001E-2"/>
    <n v="-0.44991750000000003"/>
    <n v="-0.32003999999999999"/>
    <n v="0.29164800000000002"/>
  </r>
  <r>
    <s v="8077"/>
    <s v="洛碁"/>
    <x v="3"/>
    <n v="10.65"/>
    <n v="10.35"/>
    <n v="11.35"/>
    <n v="12.45"/>
    <n v="11.65"/>
    <n v="0"/>
    <n v="0"/>
    <n v="2"/>
    <n v="4"/>
    <n v="-3"/>
    <n v="0"/>
    <n v="0"/>
    <n v="0"/>
    <n v="0"/>
    <n v="0"/>
    <n v="0"/>
    <n v="0"/>
    <n v="2.2699999999999999E-4"/>
    <n v="4.9799999999999996E-4"/>
    <n v="-3.4950000000000004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3"/>
    <n v="230"/>
    <n v="228"/>
    <n v="223"/>
    <n v="232"/>
    <n v="922"/>
    <n v="32"/>
    <n v="352"/>
    <n v="-12"/>
    <n v="381"/>
    <n v="-28"/>
    <n v="1"/>
    <n v="42"/>
    <n v="18"/>
    <n v="1"/>
    <n v="2.1482600000000001"/>
    <n v="7.3599999999999999E-2"/>
    <n v="0.80256000000000005"/>
    <n v="-2.6759999999999999E-2"/>
    <n v="0.88392000000000004"/>
  </r>
  <r>
    <s v="8083"/>
    <s v="瑞穎"/>
    <x v="17"/>
    <n v="191"/>
    <n v="191"/>
    <n v="191"/>
    <n v="191"/>
    <n v="191"/>
    <n v="-5"/>
    <n v="6"/>
    <n v="2"/>
    <n v="1"/>
    <n v="3"/>
    <n v="0"/>
    <n v="0"/>
    <n v="0"/>
    <n v="0"/>
    <n v="0"/>
    <n v="-9.5499999999999995E-3"/>
    <n v="1.146E-2"/>
    <n v="3.82E-3"/>
    <n v="1.91E-3"/>
    <n v="5.7299999999999999E-3"/>
  </r>
  <r>
    <s v="8084"/>
    <s v="巨虹"/>
    <x v="15"/>
    <n v="83.5"/>
    <n v="83.7"/>
    <n v="80.599999999999994"/>
    <n v="79"/>
    <n v="78.3"/>
    <n v="-15"/>
    <n v="-18"/>
    <n v="-29"/>
    <n v="-7"/>
    <n v="1"/>
    <n v="0"/>
    <n v="0"/>
    <n v="0"/>
    <n v="0"/>
    <n v="0"/>
    <n v="-1.2525E-2"/>
    <n v="-1.5066000000000001E-2"/>
    <n v="-2.3373999999999995E-2"/>
    <n v="-5.5300000000000002E-3"/>
    <n v="7.8299999999999995E-4"/>
  </r>
  <r>
    <s v="8085"/>
    <s v="福華"/>
    <x v="65"/>
    <n v="13.05"/>
    <n v="12.9"/>
    <n v="12.85"/>
    <n v="12.7"/>
    <n v="12.6"/>
    <n v="167"/>
    <n v="-171"/>
    <n v="-94"/>
    <n v="-191"/>
    <n v="-32"/>
    <n v="0"/>
    <n v="0"/>
    <n v="0"/>
    <n v="0"/>
    <n v="0"/>
    <n v="2.17935E-2"/>
    <n v="-2.2059000000000002E-2"/>
    <n v="-1.2078999999999999E-2"/>
    <n v="-2.4256999999999997E-2"/>
    <n v="-4.032E-3"/>
  </r>
  <r>
    <s v="8086"/>
    <s v="宏捷科"/>
    <x v="29"/>
    <n v="151"/>
    <n v="149"/>
    <n v="149.5"/>
    <n v="148.5"/>
    <n v="152"/>
    <n v="915"/>
    <n v="-552"/>
    <n v="778"/>
    <n v="-575"/>
    <n v="940"/>
    <n v="206"/>
    <n v="8"/>
    <n v="419"/>
    <n v="0"/>
    <n v="324"/>
    <n v="1.38165"/>
    <n v="-0.82247999999999999"/>
    <n v="1.1631100000000001"/>
    <n v="-0.85387500000000005"/>
    <n v="1.4288000000000001"/>
  </r>
  <r>
    <s v="8087"/>
    <s v="華鎂鑫"/>
    <x v="22"/>
    <n v="24.2"/>
    <n v="24.4"/>
    <n v="25.5"/>
    <n v="26.8"/>
    <n v="26.85"/>
    <n v="0"/>
    <n v="0"/>
    <n v="3"/>
    <n v="-13"/>
    <n v="-7"/>
    <n v="0"/>
    <n v="0"/>
    <n v="0"/>
    <n v="0"/>
    <n v="0"/>
    <n v="0"/>
    <n v="0"/>
    <n v="7.6499999999999995E-4"/>
    <n v="-3.4840000000000006E-3"/>
    <n v="-1.8795000000000001E-3"/>
  </r>
  <r>
    <s v="8088"/>
    <s v="品安"/>
    <x v="40"/>
    <n v="27.1"/>
    <n v="26.65"/>
    <n v="25.7"/>
    <n v="25.7"/>
    <n v="26.1"/>
    <n v="89"/>
    <n v="-38"/>
    <n v="-339"/>
    <n v="-18"/>
    <n v="129"/>
    <n v="0"/>
    <n v="0"/>
    <n v="0"/>
    <n v="0"/>
    <n v="0"/>
    <n v="2.4119000000000002E-2"/>
    <n v="-1.0126999999999999E-2"/>
    <n v="-8.7122999999999992E-2"/>
    <n v="-4.6259999999999999E-3"/>
    <n v="3.3668999999999998E-2"/>
  </r>
  <r>
    <s v="8089"/>
    <s v="康全電訊"/>
    <x v="37"/>
    <n v="28.3"/>
    <n v="28.6"/>
    <n v="28"/>
    <n v="28"/>
    <n v="28.05"/>
    <n v="-5"/>
    <n v="-9"/>
    <n v="-23"/>
    <n v="-1"/>
    <n v="-27"/>
    <n v="0"/>
    <n v="0"/>
    <n v="0"/>
    <n v="0"/>
    <n v="0"/>
    <n v="-1.415E-3"/>
    <n v="-2.5740000000000003E-3"/>
    <n v="-6.4400000000000004E-3"/>
    <n v="-2.7999999999999998E-4"/>
    <n v="-7.5735000000000004E-3"/>
  </r>
  <r>
    <s v="8091"/>
    <s v="翔名"/>
    <x v="45"/>
    <n v="62.6"/>
    <n v="62.5"/>
    <n v="62"/>
    <n v="61.4"/>
    <n v="61.5"/>
    <n v="-6"/>
    <n v="-9"/>
    <n v="-22"/>
    <n v="-20"/>
    <n v="-1"/>
    <n v="0"/>
    <n v="0"/>
    <n v="0"/>
    <n v="0"/>
    <n v="0"/>
    <n v="-3.7560000000000002E-3"/>
    <n v="-5.6249999999999998E-3"/>
    <n v="-1.3639999999999999E-2"/>
    <n v="-1.2279999999999999E-2"/>
    <n v="-6.1499999999999999E-4"/>
  </r>
  <r>
    <s v="8092"/>
    <s v="建暐"/>
    <x v="45"/>
    <n v="9.17"/>
    <n v="9.1199999999999992"/>
    <n v="8.86"/>
    <n v="8.73"/>
    <n v="8.77"/>
    <n v="2"/>
    <n v="0"/>
    <n v="-18"/>
    <n v="5"/>
    <n v="-5"/>
    <n v="0"/>
    <n v="0"/>
    <n v="0"/>
    <n v="0"/>
    <n v="0"/>
    <n v="1.8339999999999999E-4"/>
    <n v="0"/>
    <n v="-1.5948E-3"/>
    <n v="4.3650000000000004E-4"/>
    <n v="-4.3849999999999992E-4"/>
  </r>
  <r>
    <s v="8093"/>
    <s v="保銳"/>
    <x v="56"/>
    <n v="9.99"/>
    <n v="9.9600000000000009"/>
    <n v="9.6999999999999993"/>
    <n v="9.4"/>
    <n v="9.39"/>
    <n v="-28"/>
    <n v="-29"/>
    <n v="-22"/>
    <n v="-8"/>
    <n v="-8"/>
    <n v="0"/>
    <n v="0"/>
    <n v="0"/>
    <n v="0"/>
    <n v="0"/>
    <n v="-2.7972000000000001E-3"/>
    <n v="-2.8884000000000002E-3"/>
    <n v="-2.1339999999999996E-3"/>
    <n v="-7.5200000000000006E-4"/>
    <n v="-7.5120000000000004E-4"/>
  </r>
  <r>
    <s v="8096"/>
    <s v="擎亞"/>
    <x v="46"/>
    <n v="15.55"/>
    <n v="14.3"/>
    <n v="14.55"/>
    <n v="13.9"/>
    <n v="13.95"/>
    <n v="545"/>
    <n v="-830"/>
    <n v="390"/>
    <n v="-1029"/>
    <n v="82"/>
    <n v="0"/>
    <n v="0"/>
    <n v="0"/>
    <n v="0"/>
    <n v="0"/>
    <n v="8.4747500000000003E-2"/>
    <n v="-0.11869"/>
    <n v="5.6744999999999997E-2"/>
    <n v="-0.14303099999999999"/>
    <n v="1.1438999999999998E-2"/>
  </r>
  <r>
    <s v="8097"/>
    <s v="常珵"/>
    <x v="16"/>
    <n v="27.35"/>
    <n v="25.6"/>
    <n v="24.65"/>
    <n v="24.6"/>
    <n v="23.85"/>
    <n v="26"/>
    <n v="-2"/>
    <n v="51"/>
    <n v="-37"/>
    <n v="-43"/>
    <n v="0"/>
    <n v="0"/>
    <n v="0"/>
    <n v="0"/>
    <n v="0"/>
    <n v="7.1110000000000001E-3"/>
    <n v="-5.1199999999999998E-4"/>
    <n v="1.2571499999999999E-2"/>
    <n v="-9.1020000000000007E-3"/>
    <n v="-1.0255499999999999E-2"/>
  </r>
  <r>
    <s v="8099"/>
    <s v="大世科"/>
    <x v="55"/>
    <n v="35.700000000000003"/>
    <n v="35.200000000000003"/>
    <n v="34.9"/>
    <n v="34.35"/>
    <n v="34.35"/>
    <n v="39"/>
    <n v="-44"/>
    <n v="-34"/>
    <n v="-59"/>
    <n v="-2"/>
    <n v="0"/>
    <n v="0"/>
    <n v="0"/>
    <n v="0"/>
    <n v="0"/>
    <n v="1.3923000000000001E-2"/>
    <n v="-1.5488000000000002E-2"/>
    <n v="-1.1866E-2"/>
    <n v="-2.02665E-2"/>
    <n v="-6.87E-4"/>
  </r>
  <r>
    <s v="8101"/>
    <s v="華冠"/>
    <x v="58"/>
    <n v="2.59"/>
    <n v="2.7"/>
    <n v="2.72"/>
    <n v="2.69"/>
    <n v="2.4300000000000002"/>
    <n v="0"/>
    <n v="0"/>
    <n v="1"/>
    <n v="0"/>
    <n v="0"/>
    <n v="0"/>
    <n v="0"/>
    <n v="0"/>
    <n v="0"/>
    <n v="0"/>
    <n v="0"/>
    <n v="0"/>
    <n v="2.72E-5"/>
    <n v="0"/>
    <n v="0"/>
  </r>
  <r>
    <s v="8103"/>
    <s v="瀚荃"/>
    <x v="16"/>
    <n v="42.35"/>
    <n v="41.1"/>
    <n v="40.9"/>
    <n v="40.75"/>
    <n v="41.85"/>
    <n v="383"/>
    <n v="272"/>
    <n v="564"/>
    <n v="-90"/>
    <n v="274"/>
    <n v="0"/>
    <n v="0"/>
    <n v="0"/>
    <n v="0"/>
    <n v="0"/>
    <n v="0.1622005"/>
    <n v="0.111792"/>
    <n v="0.23067599999999999"/>
    <n v="-3.6674999999999999E-2"/>
    <n v="0.11466899999999999"/>
  </r>
  <r>
    <s v="8104"/>
    <s v="錸寶"/>
    <x v="52"/>
    <n v="49.3"/>
    <n v="50.5"/>
    <n v="49.6"/>
    <n v="49.3"/>
    <n v="49.9"/>
    <n v="23"/>
    <n v="32"/>
    <n v="-163"/>
    <n v="-37"/>
    <n v="0"/>
    <n v="0"/>
    <n v="0"/>
    <n v="0"/>
    <n v="0"/>
    <n v="0"/>
    <n v="1.1338999999999998E-2"/>
    <n v="1.6160000000000001E-2"/>
    <n v="-8.0848000000000003E-2"/>
    <n v="-1.8241E-2"/>
    <n v="0"/>
  </r>
  <r>
    <s v="8105"/>
    <s v="凌巨"/>
    <x v="64"/>
    <n v="14.3"/>
    <n v="13.9"/>
    <n v="13.5"/>
    <n v="13.2"/>
    <n v="13.65"/>
    <n v="890"/>
    <n v="-845"/>
    <n v="-244"/>
    <n v="-326"/>
    <n v="973"/>
    <n v="0"/>
    <n v="0"/>
    <n v="0"/>
    <n v="0"/>
    <n v="0"/>
    <n v="0.12726999999999999"/>
    <n v="-0.117455"/>
    <n v="-3.2939999999999997E-2"/>
    <n v="-4.3032000000000001E-2"/>
    <n v="0.1328145"/>
  </r>
  <r>
    <s v="8107"/>
    <s v="大億金茂"/>
    <x v="6"/>
    <n v="19.2"/>
    <n v="19.600000000000001"/>
    <n v="19.05"/>
    <n v="19.05"/>
    <n v="20.95"/>
    <n v="1"/>
    <n v="-9"/>
    <n v="-26"/>
    <n v="-24"/>
    <n v="184"/>
    <n v="0"/>
    <n v="0"/>
    <n v="0"/>
    <n v="0"/>
    <n v="0"/>
    <n v="1.92E-4"/>
    <n v="-1.7640000000000002E-3"/>
    <n v="-4.9529999999999999E-3"/>
    <n v="-4.5720000000000005E-3"/>
    <n v="3.8547999999999999E-2"/>
  </r>
  <r>
    <s v="8109"/>
    <s v="博大"/>
    <x v="11"/>
    <n v="69.900000000000006"/>
    <n v="69.8"/>
    <n v="69.7"/>
    <n v="69.5"/>
    <n v="69.2"/>
    <n v="2"/>
    <n v="0"/>
    <n v="0"/>
    <n v="-1"/>
    <n v="0"/>
    <n v="5"/>
    <n v="0"/>
    <n v="0"/>
    <n v="0"/>
    <n v="0"/>
    <n v="1.3980000000000002E-3"/>
    <n v="0"/>
    <n v="0"/>
    <n v="-6.9499999999999998E-4"/>
    <n v="0"/>
  </r>
  <r>
    <s v="8110"/>
    <s v="華東"/>
    <x v="35"/>
    <n v="16.45"/>
    <n v="17.05"/>
    <n v="17.45"/>
    <n v="17"/>
    <n v="17.600000000000001"/>
    <n v="1363"/>
    <n v="-4658"/>
    <n v="1826"/>
    <n v="-4493"/>
    <n v="3810"/>
    <n v="0"/>
    <n v="0"/>
    <n v="0"/>
    <n v="0"/>
    <n v="0"/>
    <n v="0.22421349999999998"/>
    <n v="-0.79418900000000003"/>
    <n v="0.31863699999999995"/>
    <n v="-0.76380999999999999"/>
    <n v="0.67056000000000004"/>
  </r>
  <r>
    <s v="8111"/>
    <s v="立碁"/>
    <x v="28"/>
    <n v="20.05"/>
    <n v="20.100000000000001"/>
    <n v="19.3"/>
    <n v="19.399999999999999"/>
    <n v="19.600000000000001"/>
    <n v="70"/>
    <n v="-23"/>
    <n v="-484"/>
    <n v="-190"/>
    <n v="-5"/>
    <n v="0"/>
    <n v="0"/>
    <n v="0"/>
    <n v="0"/>
    <n v="0"/>
    <n v="1.4035000000000001E-2"/>
    <n v="-4.6230000000000004E-3"/>
    <n v="-9.3412000000000009E-2"/>
    <n v="-3.6859999999999997E-2"/>
    <n v="-9.7999999999999997E-4"/>
  </r>
  <r>
    <s v="8112"/>
    <s v="至上"/>
    <x v="15"/>
    <n v="39.6"/>
    <n v="40"/>
    <n v="39.35"/>
    <n v="39.299999999999997"/>
    <n v="39.5"/>
    <n v="49"/>
    <n v="707"/>
    <n v="-995"/>
    <n v="-659"/>
    <n v="-110"/>
    <n v="2"/>
    <n v="39"/>
    <n v="0"/>
    <n v="0"/>
    <n v="0"/>
    <n v="1.9404000000000001E-2"/>
    <n v="0.2828"/>
    <n v="-0.39153250000000001"/>
    <n v="-0.25898699999999997"/>
    <n v="-4.3450000000000003E-2"/>
  </r>
  <r>
    <s v="8114"/>
    <s v="振樺電"/>
    <x v="57"/>
    <n v="70.5"/>
    <n v="70.599999999999994"/>
    <n v="70.2"/>
    <n v="70.2"/>
    <n v="70.5"/>
    <n v="5"/>
    <n v="1"/>
    <n v="0"/>
    <n v="-1"/>
    <n v="1"/>
    <n v="0"/>
    <n v="0"/>
    <n v="0"/>
    <n v="0"/>
    <n v="0"/>
    <n v="3.5249999999999999E-3"/>
    <n v="7.0599999999999992E-4"/>
    <n v="0"/>
    <n v="-7.0200000000000004E-4"/>
    <n v="7.0500000000000001E-4"/>
  </r>
  <r>
    <s v="8121"/>
    <s v="越峰"/>
    <x v="34"/>
    <n v="18.850000000000001"/>
    <n v="18.100000000000001"/>
    <n v="17.45"/>
    <n v="17.7"/>
    <n v="18.3"/>
    <n v="78"/>
    <n v="-416"/>
    <n v="28"/>
    <n v="-127"/>
    <n v="36"/>
    <n v="0"/>
    <n v="0"/>
    <n v="0"/>
    <n v="0"/>
    <n v="0"/>
    <n v="1.4703000000000003E-2"/>
    <n v="-7.5296000000000002E-2"/>
    <n v="4.8859999999999997E-3"/>
    <n v="-2.2479000000000002E-2"/>
    <n v="6.588000000000001E-3"/>
  </r>
  <r>
    <s v="8131"/>
    <s v="福懋科"/>
    <x v="35"/>
    <n v="39.950000000000003"/>
    <n v="40.1"/>
    <n v="39.700000000000003"/>
    <n v="39.700000000000003"/>
    <n v="39.75"/>
    <n v="111"/>
    <n v="-61"/>
    <n v="-223"/>
    <n v="-79"/>
    <n v="-63"/>
    <n v="0"/>
    <n v="0"/>
    <n v="0"/>
    <n v="0"/>
    <n v="0"/>
    <n v="4.4344500000000009E-2"/>
    <n v="-2.4461E-2"/>
    <n v="-8.8530999999999999E-2"/>
    <n v="-3.1363000000000002E-2"/>
    <n v="-2.5042499999999999E-2"/>
  </r>
  <r>
    <s v="8147"/>
    <s v="正淩"/>
    <x v="16"/>
    <n v="41.3"/>
    <n v="41.6"/>
    <n v="41.55"/>
    <n v="41.45"/>
    <n v="41.3"/>
    <n v="4"/>
    <n v="11"/>
    <n v="1"/>
    <n v="4"/>
    <n v="9"/>
    <n v="0"/>
    <n v="0"/>
    <n v="0"/>
    <n v="0"/>
    <n v="0"/>
    <n v="1.6519999999999998E-3"/>
    <n v="4.5760000000000002E-3"/>
    <n v="4.1549999999999996E-4"/>
    <n v="1.6580000000000002E-3"/>
    <n v="3.7169999999999998E-3"/>
  </r>
  <r>
    <s v="8150"/>
    <s v="南茂"/>
    <x v="35"/>
    <n v="49.65"/>
    <n v="48.25"/>
    <n v="47.15"/>
    <n v="47.1"/>
    <n v="47.8"/>
    <n v="1223"/>
    <n v="-1771"/>
    <n v="-212"/>
    <n v="489"/>
    <n v="512"/>
    <n v="-77"/>
    <n v="-39"/>
    <n v="-18"/>
    <n v="-751"/>
    <n v="-415"/>
    <n v="0.60721950000000002"/>
    <n v="-0.85450749999999998"/>
    <n v="-9.9957999999999991E-2"/>
    <n v="0.23031900000000002"/>
    <n v="0.24473599999999998"/>
  </r>
  <r>
    <s v="8155"/>
    <s v="博智"/>
    <x v="31"/>
    <n v="114.5"/>
    <n v="115.5"/>
    <n v="112"/>
    <n v="114"/>
    <n v="116"/>
    <n v="-16"/>
    <n v="-15"/>
    <n v="-30"/>
    <n v="-12"/>
    <n v="126"/>
    <n v="0"/>
    <n v="0"/>
    <n v="0"/>
    <n v="0"/>
    <n v="0"/>
    <n v="-1.8319999999999999E-2"/>
    <n v="-1.7325E-2"/>
    <n v="-3.3599999999999998E-2"/>
    <n v="-1.3679999999999999E-2"/>
    <n v="0.14616000000000001"/>
  </r>
  <r>
    <s v="8163"/>
    <s v="達方"/>
    <x v="17"/>
    <n v="44.15"/>
    <n v="43.7"/>
    <n v="43.35"/>
    <n v="42.9"/>
    <n v="43.3"/>
    <n v="341"/>
    <n v="-267"/>
    <n v="355"/>
    <n v="-382"/>
    <n v="-73"/>
    <n v="0"/>
    <n v="0"/>
    <n v="0"/>
    <n v="0"/>
    <n v="0"/>
    <n v="0.1505515"/>
    <n v="-0.11667900000000002"/>
    <n v="0.15389249999999999"/>
    <n v="-0.163878"/>
    <n v="-3.1608999999999998E-2"/>
  </r>
  <r>
    <s v="8171"/>
    <s v="天宇"/>
    <x v="7"/>
    <n v="50.6"/>
    <n v="50.1"/>
    <n v="49.05"/>
    <n v="48.8"/>
    <n v="50.4"/>
    <n v="5"/>
    <n v="-97"/>
    <n v="-136"/>
    <n v="-78"/>
    <n v="52"/>
    <n v="0"/>
    <n v="0"/>
    <n v="0"/>
    <n v="0"/>
    <n v="0"/>
    <n v="2.5300000000000001E-3"/>
    <n v="-4.8597000000000001E-2"/>
    <n v="-6.670799999999999E-2"/>
    <n v="-3.8063999999999994E-2"/>
    <n v="2.6207999999999999E-2"/>
  </r>
  <r>
    <s v="8176"/>
    <s v="智捷"/>
    <x v="37"/>
    <n v="8.99"/>
    <n v="8.92"/>
    <n v="8.8699999999999992"/>
    <n v="8.8800000000000008"/>
    <n v="8.99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5.5"/>
    <n v="44.7"/>
    <n v="44.55"/>
    <n v="43.15"/>
    <n v="47.45"/>
    <n v="611"/>
    <n v="-569"/>
    <n v="37"/>
    <n v="167"/>
    <n v="119"/>
    <n v="0"/>
    <n v="79"/>
    <n v="39"/>
    <n v="0"/>
    <n v="0"/>
    <n v="0.278005"/>
    <n v="-0.25434300000000004"/>
    <n v="1.6483499999999998E-2"/>
    <n v="7.20605E-2"/>
    <n v="5.6465500000000002E-2"/>
  </r>
  <r>
    <s v="8183"/>
    <s v="精星"/>
    <x v="17"/>
    <n v="43.3"/>
    <n v="42.25"/>
    <n v="40.25"/>
    <n v="40.549999999999997"/>
    <n v="43.35"/>
    <n v="648"/>
    <n v="-493"/>
    <n v="-185"/>
    <n v="-93"/>
    <n v="665"/>
    <n v="0"/>
    <n v="0"/>
    <n v="0"/>
    <n v="0"/>
    <n v="0"/>
    <n v="0.280584"/>
    <n v="-0.20829249999999999"/>
    <n v="-7.4462500000000001E-2"/>
    <n v="-3.7711499999999995E-2"/>
    <n v="0.28827750000000002"/>
  </r>
  <r>
    <s v="8201"/>
    <s v="無敵"/>
    <x v="20"/>
    <n v="10"/>
    <n v="10.050000000000001"/>
    <n v="9.9499999999999993"/>
    <n v="9.9499999999999993"/>
    <n v="9.9499999999999993"/>
    <n v="-1"/>
    <n v="-1"/>
    <n v="1"/>
    <n v="-3"/>
    <n v="0"/>
    <n v="0"/>
    <n v="0"/>
    <n v="0"/>
    <n v="0"/>
    <n v="0"/>
    <n v="-1E-4"/>
    <n v="-1.005E-4"/>
    <n v="9.9499999999999993E-5"/>
    <n v="-2.9849999999999999E-4"/>
    <n v="0"/>
  </r>
  <r>
    <s v="8210"/>
    <s v="勤誠"/>
    <x v="42"/>
    <n v="72"/>
    <n v="73"/>
    <n v="72.099999999999994"/>
    <n v="72.099999999999994"/>
    <n v="72.400000000000006"/>
    <n v="-10"/>
    <n v="28"/>
    <n v="-29"/>
    <n v="22"/>
    <n v="26"/>
    <n v="0"/>
    <n v="0"/>
    <n v="0"/>
    <n v="0"/>
    <n v="0"/>
    <n v="-7.1999999999999998E-3"/>
    <n v="2.044E-2"/>
    <n v="-2.0908999999999997E-2"/>
    <n v="1.5861999999999998E-2"/>
    <n v="1.8824E-2"/>
  </r>
  <r>
    <s v="8213"/>
    <s v="志超"/>
    <x v="31"/>
    <n v="52"/>
    <n v="52.3"/>
    <n v="51.5"/>
    <n v="51.4"/>
    <n v="51.7"/>
    <n v="230"/>
    <n v="454"/>
    <n v="113"/>
    <n v="12"/>
    <n v="-228"/>
    <n v="0"/>
    <n v="0"/>
    <n v="0"/>
    <n v="0"/>
    <n v="0"/>
    <n v="0.1196"/>
    <n v="0.23744199999999996"/>
    <n v="5.8194999999999997E-2"/>
    <n v="6.1679999999999999E-3"/>
    <n v="-0.11787600000000001"/>
  </r>
  <r>
    <s v="8215"/>
    <s v="明基材"/>
    <x v="65"/>
    <n v="26.1"/>
    <n v="25.65"/>
    <n v="24.7"/>
    <n v="24.5"/>
    <n v="25.4"/>
    <n v="730"/>
    <n v="-918"/>
    <n v="-975"/>
    <n v="-700"/>
    <n v="1078"/>
    <n v="0"/>
    <n v="0"/>
    <n v="0"/>
    <n v="0"/>
    <n v="-130"/>
    <n v="0.19053"/>
    <n v="-0.23546699999999998"/>
    <n v="-0.24082500000000001"/>
    <n v="-0.17150000000000001"/>
    <n v="0.27381199999999994"/>
  </r>
  <r>
    <s v="8222"/>
    <s v="寶一"/>
    <x v="2"/>
    <n v="13.9"/>
    <n v="13.9"/>
    <n v="13.9"/>
    <n v="14.15"/>
    <n v="13.9"/>
    <n v="-2"/>
    <n v="11"/>
    <n v="-8"/>
    <n v="17"/>
    <n v="1"/>
    <n v="0"/>
    <n v="0"/>
    <n v="0"/>
    <n v="0"/>
    <n v="0"/>
    <n v="-2.7799999999999998E-4"/>
    <n v="1.529E-3"/>
    <n v="-1.1119999999999999E-3"/>
    <n v="2.4055000000000001E-3"/>
    <n v="1.3899999999999999E-4"/>
  </r>
  <r>
    <s v="8234"/>
    <s v="新漢"/>
    <x v="49"/>
    <n v="23.2"/>
    <n v="23"/>
    <n v="22.85"/>
    <n v="22.85"/>
    <n v="23"/>
    <n v="0"/>
    <n v="-1"/>
    <n v="0"/>
    <n v="0"/>
    <n v="0"/>
    <n v="0"/>
    <n v="0"/>
    <n v="0"/>
    <n v="0"/>
    <n v="0"/>
    <n v="0"/>
    <n v="-2.3000000000000001E-4"/>
    <n v="0"/>
    <n v="0"/>
    <n v="0"/>
  </r>
  <r>
    <s v="8240"/>
    <s v="華宏"/>
    <x v="65"/>
    <n v="34.799999999999997"/>
    <n v="34.549999999999997"/>
    <n v="33.65"/>
    <n v="33.450000000000003"/>
    <n v="33.950000000000003"/>
    <n v="91"/>
    <n v="-27"/>
    <n v="-41"/>
    <n v="-24"/>
    <n v="52"/>
    <n v="0"/>
    <n v="0"/>
    <n v="0"/>
    <n v="0"/>
    <n v="0"/>
    <n v="3.1667999999999995E-2"/>
    <n v="-9.3284999999999983E-3"/>
    <n v="-1.3796499999999998E-2"/>
    <n v="-8.0280000000000004E-3"/>
    <n v="1.7654E-2"/>
  </r>
  <r>
    <s v="8249"/>
    <s v="菱光"/>
    <x v="47"/>
    <n v="24.15"/>
    <n v="24.4"/>
    <n v="24.3"/>
    <n v="26.7"/>
    <n v="28.45"/>
    <n v="213"/>
    <n v="74"/>
    <n v="-138"/>
    <n v="1"/>
    <n v="-231"/>
    <n v="0"/>
    <n v="0"/>
    <n v="0"/>
    <n v="0"/>
    <n v="0"/>
    <n v="5.1439499999999999E-2"/>
    <n v="1.8055999999999999E-2"/>
    <n v="-3.3534000000000001E-2"/>
    <n v="2.6699999999999998E-4"/>
    <n v="-6.57195E-2"/>
  </r>
  <r>
    <s v="8255"/>
    <s v="朋程"/>
    <x v="6"/>
    <n v="127.5"/>
    <n v="126"/>
    <n v="128"/>
    <n v="126"/>
    <n v="138.5"/>
    <n v="114"/>
    <n v="-78"/>
    <n v="294"/>
    <n v="-119"/>
    <n v="13"/>
    <n v="0"/>
    <n v="0"/>
    <n v="0"/>
    <n v="0"/>
    <n v="0"/>
    <n v="0.14535000000000001"/>
    <n v="-9.8280000000000006E-2"/>
    <n v="0.37631999999999999"/>
    <n v="-0.14993999999999999"/>
    <n v="1.8005E-2"/>
  </r>
  <r>
    <s v="8261"/>
    <s v="富鼎"/>
    <x v="46"/>
    <n v="72.5"/>
    <n v="73.7"/>
    <n v="69.8"/>
    <n v="69.400000000000006"/>
    <n v="73.5"/>
    <n v="338"/>
    <n v="-578"/>
    <n v="162"/>
    <n v="403"/>
    <n v="1073"/>
    <n v="0"/>
    <n v="0"/>
    <n v="0"/>
    <n v="-215"/>
    <n v="0"/>
    <n v="0.24504999999999999"/>
    <n v="-0.42598599999999998"/>
    <n v="0.11307600000000001"/>
    <n v="0.27968199999999999"/>
    <n v="0.78865499999999999"/>
  </r>
  <r>
    <s v="8271"/>
    <s v="宇瞻"/>
    <x v="40"/>
    <n v="46.7"/>
    <n v="46.1"/>
    <n v="44.55"/>
    <n v="44.25"/>
    <n v="45.35"/>
    <n v="237"/>
    <n v="-314"/>
    <n v="-501"/>
    <n v="-92"/>
    <n v="88"/>
    <n v="0"/>
    <n v="0"/>
    <n v="0"/>
    <n v="0"/>
    <n v="0"/>
    <n v="0.11067900000000001"/>
    <n v="-0.14475399999999999"/>
    <n v="-0.22319549999999999"/>
    <n v="-4.0710000000000003E-2"/>
    <n v="3.9907999999999999E-2"/>
  </r>
  <r>
    <s v="8277"/>
    <s v="商丞"/>
    <x v="40"/>
    <n v="13.8"/>
    <n v="13.75"/>
    <n v="13.35"/>
    <n v="13"/>
    <n v="13.5"/>
    <n v="85"/>
    <n v="-121"/>
    <n v="-151"/>
    <n v="-61"/>
    <n v="37"/>
    <n v="0"/>
    <n v="0"/>
    <n v="0"/>
    <n v="0"/>
    <n v="0"/>
    <n v="1.1730000000000001E-2"/>
    <n v="-1.66375E-2"/>
    <n v="-2.0158499999999999E-2"/>
    <n v="-7.9299999999999995E-3"/>
    <n v="4.9950000000000003E-3"/>
  </r>
  <r>
    <s v="8279"/>
    <s v="生展"/>
    <x v="14"/>
    <n v="106.5"/>
    <n v="107"/>
    <n v="106.5"/>
    <n v="105.5"/>
    <n v="105"/>
    <n v="3"/>
    <n v="3"/>
    <n v="3"/>
    <n v="4"/>
    <n v="0"/>
    <n v="0"/>
    <n v="0"/>
    <n v="0"/>
    <n v="0"/>
    <n v="0"/>
    <n v="3.1949999999999999E-3"/>
    <n v="3.2100000000000002E-3"/>
    <n v="3.1949999999999999E-3"/>
    <n v="4.2199999999999998E-3"/>
    <n v="0"/>
  </r>
  <r>
    <s v="8284"/>
    <s v="三竹"/>
    <x v="41"/>
    <n v="47.6"/>
    <n v="48.2"/>
    <n v="47.1"/>
    <n v="47.2"/>
    <n v="47.4"/>
    <n v="-1"/>
    <n v="0"/>
    <n v="0"/>
    <n v="0"/>
    <n v="0"/>
    <n v="0"/>
    <n v="0"/>
    <n v="0"/>
    <n v="0"/>
    <n v="0"/>
    <n v="-4.7600000000000002E-4"/>
    <n v="0"/>
    <n v="0"/>
    <n v="0"/>
    <n v="0"/>
  </r>
  <r>
    <s v="8289"/>
    <s v="泰藝"/>
    <x v="34"/>
    <n v="19.600000000000001"/>
    <n v="18.649999999999999"/>
    <n v="18.25"/>
    <n v="17.899999999999999"/>
    <n v="18.600000000000001"/>
    <n v="251"/>
    <n v="-873"/>
    <n v="-146"/>
    <n v="-378"/>
    <n v="230"/>
    <n v="0"/>
    <n v="0"/>
    <n v="0"/>
    <n v="0"/>
    <n v="0"/>
    <n v="4.9196000000000004E-2"/>
    <n v="-0.1628145"/>
    <n v="-2.6644999999999999E-2"/>
    <n v="-6.7662E-2"/>
    <n v="4.2779999999999999E-2"/>
  </r>
  <r>
    <s v="8291"/>
    <s v="尚茂"/>
    <x v="18"/>
    <n v="7.28"/>
    <n v="7.27"/>
    <n v="7.27"/>
    <n v="7.27"/>
    <n v="7.2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3.5"/>
    <n v="493.5"/>
    <n v="475"/>
    <n v="464.5"/>
    <n v="474.5"/>
    <n v="67"/>
    <n v="-45"/>
    <n v="-382"/>
    <n v="-94"/>
    <n v="494"/>
    <n v="40"/>
    <n v="-43"/>
    <n v="-594"/>
    <n v="-713"/>
    <n v="0"/>
    <n v="0.33064500000000002"/>
    <n v="-0.22207499999999999"/>
    <n v="-1.8145"/>
    <n v="-0.43663000000000002"/>
    <n v="2.3440300000000001"/>
  </r>
  <r>
    <s v="8341"/>
    <s v="日友"/>
    <x v="2"/>
    <n v="212"/>
    <n v="211"/>
    <n v="209"/>
    <n v="210.5"/>
    <n v="209"/>
    <n v="-55"/>
    <n v="-86"/>
    <n v="-62"/>
    <n v="-33"/>
    <n v="-156"/>
    <n v="0"/>
    <n v="0"/>
    <n v="0"/>
    <n v="0"/>
    <n v="0"/>
    <n v="-0.1166"/>
    <n v="-0.18146000000000001"/>
    <n v="-0.12958"/>
    <n v="-6.9464999999999999E-2"/>
    <n v="-0.32604"/>
  </r>
  <r>
    <s v="8342"/>
    <s v="益張"/>
    <x v="2"/>
    <n v="52"/>
    <n v="52.4"/>
    <n v="52.4"/>
    <n v="51.6"/>
    <n v="51.6"/>
    <n v="1"/>
    <n v="0"/>
    <n v="-1"/>
    <n v="-9"/>
    <n v="0"/>
    <n v="0"/>
    <n v="0"/>
    <n v="0"/>
    <n v="0"/>
    <n v="0"/>
    <n v="5.1999999999999995E-4"/>
    <n v="0"/>
    <n v="-5.2399999999999994E-4"/>
    <n v="-4.6440000000000006E-3"/>
    <n v="0"/>
  </r>
  <r>
    <s v="8349"/>
    <s v="恒耀"/>
    <x v="13"/>
    <n v="67.400000000000006"/>
    <n v="67.400000000000006"/>
    <n v="66.599999999999994"/>
    <n v="67"/>
    <n v="67.3"/>
    <n v="-2"/>
    <n v="0"/>
    <n v="-8"/>
    <n v="22"/>
    <n v="-12"/>
    <n v="0"/>
    <n v="0"/>
    <n v="0"/>
    <n v="0"/>
    <n v="0"/>
    <n v="-1.348E-3"/>
    <n v="0"/>
    <n v="-5.3279999999999994E-3"/>
    <n v="1.474E-2"/>
    <n v="-8.0759999999999998E-3"/>
  </r>
  <r>
    <s v="8354"/>
    <s v="冠好"/>
    <x v="2"/>
    <n v="15.9"/>
    <n v="15.7"/>
    <n v="15.7"/>
    <n v="15.6"/>
    <n v="15.7"/>
    <n v="0"/>
    <n v="0"/>
    <n v="0"/>
    <n v="-4"/>
    <n v="0"/>
    <n v="0"/>
    <n v="0"/>
    <n v="0"/>
    <n v="0"/>
    <n v="0"/>
    <n v="0"/>
    <n v="0"/>
    <n v="0"/>
    <n v="-6.2399999999999999E-4"/>
    <n v="0"/>
  </r>
  <r>
    <s v="8358"/>
    <s v="金居"/>
    <x v="18"/>
    <n v="88.9"/>
    <n v="87.6"/>
    <n v="82.4"/>
    <n v="83"/>
    <n v="84.8"/>
    <n v="-2354"/>
    <n v="653"/>
    <n v="873"/>
    <n v="72"/>
    <n v="30"/>
    <n v="-619"/>
    <n v="-722"/>
    <n v="-869"/>
    <n v="-440"/>
    <n v="371"/>
    <n v="-2.0927060000000002"/>
    <n v="0.57202799999999998"/>
    <n v="0.7193520000000001"/>
    <n v="5.9760000000000001E-2"/>
    <n v="2.5440000000000001E-2"/>
  </r>
  <r>
    <s v="8367"/>
    <s v="建新國際"/>
    <x v="10"/>
    <n v="39.6"/>
    <n v="43.55"/>
    <n v="47.9"/>
    <n v="48.2"/>
    <n v="43.7"/>
    <n v="257"/>
    <n v="508"/>
    <n v="-501"/>
    <n v="-317"/>
    <n v="94"/>
    <n v="0"/>
    <n v="0"/>
    <n v="0"/>
    <n v="0"/>
    <n v="0"/>
    <n v="0.101772"/>
    <n v="0.22123399999999999"/>
    <n v="-0.23997899999999997"/>
    <n v="-0.15279400000000001"/>
    <n v="4.1078000000000003E-2"/>
  </r>
  <r>
    <s v="8374"/>
    <s v="羅昇"/>
    <x v="12"/>
    <n v="31.1"/>
    <n v="31.2"/>
    <n v="31.2"/>
    <n v="31.3"/>
    <n v="31.4"/>
    <n v="15"/>
    <n v="46"/>
    <n v="59"/>
    <n v="135"/>
    <n v="124"/>
    <n v="0"/>
    <n v="0"/>
    <n v="0"/>
    <n v="0"/>
    <n v="0"/>
    <n v="4.6649999999999999E-3"/>
    <n v="1.4352E-2"/>
    <n v="1.8408000000000001E-2"/>
    <n v="4.2255000000000001E-2"/>
    <n v="3.8935999999999998E-2"/>
  </r>
  <r>
    <s v="8383"/>
    <s v="千附"/>
    <x v="45"/>
    <n v="41.15"/>
    <n v="41.15"/>
    <n v="40.700000000000003"/>
    <n v="40.549999999999997"/>
    <n v="40.799999999999997"/>
    <n v="47"/>
    <n v="2"/>
    <n v="-82"/>
    <n v="-93"/>
    <n v="9"/>
    <n v="0"/>
    <n v="0"/>
    <n v="0"/>
    <n v="0"/>
    <n v="0"/>
    <n v="1.93405E-2"/>
    <n v="8.2299999999999995E-4"/>
    <n v="-3.3374000000000001E-2"/>
    <n v="-3.7711499999999995E-2"/>
    <n v="3.6719999999999999E-3"/>
  </r>
  <r>
    <s v="8390"/>
    <s v="金益鼎"/>
    <x v="2"/>
    <n v="44.1"/>
    <n v="42.65"/>
    <n v="40.25"/>
    <n v="41.95"/>
    <n v="41.65"/>
    <n v="-8"/>
    <n v="-371"/>
    <n v="-347"/>
    <n v="-15"/>
    <n v="-92"/>
    <n v="0"/>
    <n v="0"/>
    <n v="0"/>
    <n v="0"/>
    <n v="0"/>
    <n v="-3.5280000000000003E-3"/>
    <n v="-0.1582315"/>
    <n v="-0.1396675"/>
    <n v="-6.2925000000000003E-3"/>
    <n v="-3.8317999999999998E-2"/>
  </r>
  <r>
    <s v="8401"/>
    <s v="白紗科"/>
    <x v="2"/>
    <n v="15.1"/>
    <n v="14.9"/>
    <n v="14.85"/>
    <n v="14.8"/>
    <n v="14.65"/>
    <n v="0"/>
    <n v="-1"/>
    <n v="-6"/>
    <n v="-3"/>
    <n v="-6"/>
    <n v="0"/>
    <n v="0"/>
    <n v="0"/>
    <n v="0"/>
    <n v="0"/>
    <n v="0"/>
    <n v="-1.4900000000000002E-4"/>
    <n v="-8.9099999999999997E-4"/>
    <n v="-4.4400000000000006E-4"/>
    <n v="-8.7900000000000001E-4"/>
  </r>
  <r>
    <s v="8403"/>
    <s v="盛弘"/>
    <x v="14"/>
    <n v="31.75"/>
    <n v="31.7"/>
    <n v="31.1"/>
    <n v="30.85"/>
    <n v="31.35"/>
    <n v="44"/>
    <n v="19"/>
    <n v="-6"/>
    <n v="-12"/>
    <n v="1"/>
    <n v="0"/>
    <n v="0"/>
    <n v="0"/>
    <n v="0"/>
    <n v="0"/>
    <n v="1.397E-2"/>
    <n v="6.0229999999999997E-3"/>
    <n v="-1.8660000000000003E-3"/>
    <n v="-3.7020000000000004E-3"/>
    <n v="3.1350000000000003E-4"/>
  </r>
  <r>
    <s v="8404"/>
    <s v="百和興業-KY"/>
    <x v="2"/>
    <n v="48.55"/>
    <n v="48.45"/>
    <n v="47.05"/>
    <n v="47.05"/>
    <n v="48"/>
    <n v="463"/>
    <n v="-251"/>
    <n v="-251"/>
    <n v="441"/>
    <n v="317"/>
    <n v="0"/>
    <n v="0"/>
    <n v="0"/>
    <n v="0"/>
    <n v="0"/>
    <n v="0.22478649999999997"/>
    <n v="-0.12160950000000001"/>
    <n v="-0.11809549999999999"/>
    <n v="0.20749049999999999"/>
    <n v="0.15215999999999999"/>
  </r>
  <r>
    <s v="8406"/>
    <s v="金可-KY"/>
    <x v="14"/>
    <n v="224"/>
    <n v="232"/>
    <n v="252.5"/>
    <n v="264"/>
    <n v="257"/>
    <n v="-408"/>
    <n v="129"/>
    <n v="137"/>
    <n v="-808"/>
    <n v="-84"/>
    <n v="57"/>
    <n v="170"/>
    <n v="603"/>
    <n v="719"/>
    <n v="0"/>
    <n v="-0.91391999999999995"/>
    <n v="0.29927999999999999"/>
    <n v="0.34592499999999998"/>
    <n v="-2.1331199999999999"/>
    <n v="-0.21587999999999999"/>
  </r>
  <r>
    <s v="8409"/>
    <s v="商之器"/>
    <x v="14"/>
    <n v="20.2"/>
    <n v="19.149999999999999"/>
    <n v="19.2"/>
    <n v="19.25"/>
    <n v="19"/>
    <n v="-4"/>
    <n v="-1"/>
    <n v="0"/>
    <n v="0"/>
    <n v="1"/>
    <n v="0"/>
    <n v="0"/>
    <n v="0"/>
    <n v="0"/>
    <n v="0"/>
    <n v="-8.0800000000000002E-4"/>
    <n v="-1.9149999999999999E-4"/>
    <n v="0"/>
    <n v="0"/>
    <n v="1.9000000000000001E-4"/>
  </r>
  <r>
    <s v="8410"/>
    <s v="森田"/>
    <x v="17"/>
    <n v="41.9"/>
    <n v="41.85"/>
    <n v="41.8"/>
    <n v="41.6"/>
    <n v="42.1"/>
    <n v="-13"/>
    <n v="-19"/>
    <n v="-61"/>
    <n v="-33"/>
    <n v="-19"/>
    <n v="0"/>
    <n v="0"/>
    <n v="0"/>
    <n v="0"/>
    <n v="0"/>
    <n v="-5.4469999999999996E-3"/>
    <n v="-7.9515000000000002E-3"/>
    <n v="-2.5497999999999996E-2"/>
    <n v="-1.3727999999999999E-2"/>
    <n v="-7.9989999999999992E-3"/>
  </r>
  <r>
    <s v="8411"/>
    <s v="福貞-KY"/>
    <x v="2"/>
    <n v="14.65"/>
    <n v="15.4"/>
    <n v="14.95"/>
    <n v="14.9"/>
    <n v="15.05"/>
    <n v="-1"/>
    <n v="7"/>
    <n v="-18"/>
    <n v="15"/>
    <n v="3"/>
    <n v="0"/>
    <n v="0"/>
    <n v="0"/>
    <n v="0"/>
    <n v="0"/>
    <n v="-1.4650000000000001E-4"/>
    <n v="1.078E-3"/>
    <n v="-2.6909999999999998E-3"/>
    <n v="2.235E-3"/>
    <n v="4.5150000000000008E-4"/>
  </r>
  <r>
    <s v="8415"/>
    <s v="大國鋼"/>
    <x v="13"/>
    <n v="32.25"/>
    <n v="32"/>
    <n v="31.4"/>
    <n v="32.75"/>
    <n v="31.8"/>
    <n v="-108"/>
    <n v="-141"/>
    <n v="135"/>
    <n v="454"/>
    <n v="-497"/>
    <n v="0"/>
    <n v="0"/>
    <n v="-175"/>
    <n v="0"/>
    <n v="0"/>
    <n v="-3.483E-2"/>
    <n v="-4.512E-2"/>
    <n v="4.2389999999999997E-2"/>
    <n v="0.14868500000000001"/>
    <n v="-0.15804599999999999"/>
  </r>
  <r>
    <s v="8416"/>
    <s v="實威"/>
    <x v="55"/>
    <n v="120"/>
    <n v="119.5"/>
    <n v="117.5"/>
    <n v="118.5"/>
    <n v="118.5"/>
    <n v="0"/>
    <n v="0"/>
    <n v="0"/>
    <n v="-1"/>
    <n v="-2"/>
    <n v="0"/>
    <n v="0"/>
    <n v="0"/>
    <n v="0"/>
    <n v="0"/>
    <n v="0"/>
    <n v="0"/>
    <n v="0"/>
    <n v="-1.1850000000000001E-3"/>
    <n v="-2.3700000000000001E-3"/>
  </r>
  <r>
    <s v="8418"/>
    <s v="捷必勝-KY"/>
    <x v="2"/>
    <n v="11.5"/>
    <n v="11.55"/>
    <n v="11.65"/>
    <n v="11.6"/>
    <n v="11.55"/>
    <n v="0"/>
    <n v="0"/>
    <n v="-1"/>
    <n v="0"/>
    <n v="-1"/>
    <n v="0"/>
    <n v="0"/>
    <n v="0"/>
    <n v="0"/>
    <n v="0"/>
    <n v="0"/>
    <n v="0"/>
    <n v="-1.165E-4"/>
    <n v="0"/>
    <n v="-1.155E-4"/>
  </r>
  <r>
    <s v="8420"/>
    <s v="明揚"/>
    <x v="69"/>
    <n v="27.5"/>
    <n v="27.35"/>
    <n v="27.35"/>
    <n v="27.35"/>
    <n v="27.3"/>
    <n v="1"/>
    <n v="2"/>
    <n v="9"/>
    <n v="1"/>
    <n v="0"/>
    <n v="0"/>
    <n v="0"/>
    <n v="0"/>
    <n v="0"/>
    <n v="0"/>
    <n v="2.7500000000000002E-4"/>
    <n v="5.4700000000000007E-4"/>
    <n v="2.4615000000000001E-3"/>
    <n v="2.7350000000000003E-4"/>
    <n v="0"/>
  </r>
  <r>
    <s v="8421"/>
    <s v="旭源"/>
    <x v="45"/>
    <n v="9.74"/>
    <n v="9.8000000000000007"/>
    <n v="9.6999999999999993"/>
    <n v="9.69"/>
    <n v="9.76"/>
    <n v="-2"/>
    <n v="0"/>
    <n v="0"/>
    <n v="3"/>
    <n v="0"/>
    <n v="0"/>
    <n v="0"/>
    <n v="0"/>
    <n v="0"/>
    <n v="0"/>
    <n v="-1.9479999999999999E-4"/>
    <n v="0"/>
    <n v="0"/>
    <n v="2.9070000000000002E-4"/>
    <n v="0"/>
  </r>
  <r>
    <s v="8422"/>
    <s v="可寧衛"/>
    <x v="2"/>
    <n v="176"/>
    <n v="176"/>
    <n v="173.5"/>
    <n v="167"/>
    <n v="166.5"/>
    <n v="-98"/>
    <n v="-196"/>
    <n v="-134"/>
    <n v="547"/>
    <n v="-164"/>
    <n v="-2"/>
    <n v="6"/>
    <n v="0"/>
    <n v="0"/>
    <n v="0"/>
    <n v="-0.17247999999999999"/>
    <n v="-0.34495999999999999"/>
    <n v="-0.23249"/>
    <n v="0.91349000000000002"/>
    <n v="-0.27306000000000002"/>
  </r>
  <r>
    <s v="8423"/>
    <s v="保綠-KY"/>
    <x v="25"/>
    <n v="17.899999999999999"/>
    <n v="18"/>
    <n v="18.05"/>
    <n v="18.2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8"/>
    <n v="58.1"/>
    <n v="58.2"/>
    <n v="58"/>
    <n v="0"/>
    <n v="-1"/>
    <n v="-3"/>
    <n v="0"/>
    <n v="-7"/>
    <n v="0"/>
    <n v="0"/>
    <n v="0"/>
    <n v="0"/>
    <n v="0"/>
    <n v="0"/>
    <n v="-5.8E-4"/>
    <n v="-1.7430000000000002E-3"/>
    <n v="0"/>
    <n v="-4.0600000000000002E-3"/>
  </r>
  <r>
    <s v="8426"/>
    <s v="紅木-KY"/>
    <x v="2"/>
    <n v="17.95"/>
    <n v="18.149999999999999"/>
    <n v="18.600000000000001"/>
    <n v="18.3"/>
    <n v="18.649999999999999"/>
    <n v="0"/>
    <n v="182"/>
    <n v="102"/>
    <n v="100"/>
    <n v="5"/>
    <n v="0"/>
    <n v="0"/>
    <n v="0"/>
    <n v="0"/>
    <n v="0"/>
    <n v="0"/>
    <n v="3.3033E-2"/>
    <n v="1.8971999999999999E-2"/>
    <n v="1.83E-2"/>
    <n v="9.3249999999999995E-4"/>
  </r>
  <r>
    <s v="8427"/>
    <s v="基勝-KY"/>
    <x v="2"/>
    <n v="50.5"/>
    <n v="49.9"/>
    <n v="50"/>
    <n v="50"/>
    <n v="50.2"/>
    <n v="0"/>
    <n v="-3"/>
    <n v="-1"/>
    <n v="1"/>
    <n v="5"/>
    <n v="0"/>
    <n v="0"/>
    <n v="0"/>
    <n v="0"/>
    <n v="0"/>
    <n v="0"/>
    <n v="-1.4969999999999998E-3"/>
    <n v="-5.0000000000000001E-4"/>
    <n v="5.0000000000000001E-4"/>
    <n v="2.5100000000000001E-3"/>
  </r>
  <r>
    <s v="8429"/>
    <s v="金麗-KY"/>
    <x v="9"/>
    <n v="14.5"/>
    <n v="15.95"/>
    <n v="17.5"/>
    <n v="16.2"/>
    <n v="16.7"/>
    <n v="228"/>
    <n v="-251"/>
    <n v="-30"/>
    <n v="-1433"/>
    <n v="1158"/>
    <n v="0"/>
    <n v="0"/>
    <n v="0"/>
    <n v="0"/>
    <n v="0"/>
    <n v="3.3059999999999999E-2"/>
    <n v="-4.0034500000000001E-2"/>
    <n v="-5.2500000000000003E-3"/>
    <n v="-0.23214599999999999"/>
    <n v="0.19338599999999997"/>
  </r>
  <r>
    <s v="8431"/>
    <s v="匯鑽科"/>
    <x v="16"/>
    <n v="64"/>
    <n v="69"/>
    <n v="69.599999999999994"/>
    <n v="69"/>
    <n v="73.2"/>
    <n v="54"/>
    <n v="-317"/>
    <n v="-591"/>
    <n v="-246"/>
    <n v="63"/>
    <n v="0"/>
    <n v="0"/>
    <n v="0"/>
    <n v="0"/>
    <n v="0"/>
    <n v="3.456E-2"/>
    <n v="-0.21873000000000001"/>
    <n v="-0.41133599999999998"/>
    <n v="-0.16974"/>
    <n v="4.6116000000000004E-2"/>
  </r>
  <r>
    <s v="8432"/>
    <s v="東生華"/>
    <x v="14"/>
    <n v="44.45"/>
    <n v="45.2"/>
    <n v="44.2"/>
    <n v="43"/>
    <n v="43.8"/>
    <n v="2"/>
    <n v="95"/>
    <n v="-52"/>
    <n v="-15"/>
    <n v="16"/>
    <n v="0"/>
    <n v="0"/>
    <n v="0"/>
    <n v="0"/>
    <n v="0"/>
    <n v="8.8900000000000003E-4"/>
    <n v="4.2939999999999999E-2"/>
    <n v="-2.2984000000000001E-2"/>
    <n v="-6.45E-3"/>
    <n v="7.0079999999999995E-3"/>
  </r>
  <r>
    <s v="8433"/>
    <s v="弘帆"/>
    <x v="9"/>
    <n v="42.4"/>
    <n v="43.4"/>
    <n v="45.1"/>
    <n v="44.85"/>
    <n v="44.8"/>
    <n v="-1"/>
    <n v="1"/>
    <n v="-2"/>
    <n v="-1"/>
    <n v="-2"/>
    <n v="0"/>
    <n v="0"/>
    <n v="0"/>
    <n v="0"/>
    <n v="0"/>
    <n v="-4.2400000000000001E-4"/>
    <n v="4.3399999999999998E-4"/>
    <n v="-9.0200000000000002E-4"/>
    <n v="-4.4850000000000001E-4"/>
    <n v="-8.9599999999999999E-4"/>
  </r>
  <r>
    <s v="8435"/>
    <s v="鉅邁"/>
    <x v="2"/>
    <n v="57.2"/>
    <n v="57.2"/>
    <n v="57"/>
    <n v="57"/>
    <n v="56.9"/>
    <n v="0"/>
    <n v="-1"/>
    <n v="-2"/>
    <n v="0"/>
    <n v="0"/>
    <n v="0"/>
    <n v="0"/>
    <n v="0"/>
    <n v="0"/>
    <n v="0"/>
    <n v="0"/>
    <n v="-5.7200000000000003E-4"/>
    <n v="-1.14E-3"/>
    <n v="0"/>
    <n v="0"/>
  </r>
  <r>
    <s v="8436"/>
    <s v="大江"/>
    <x v="14"/>
    <n v="244"/>
    <n v="247"/>
    <n v="239.5"/>
    <n v="241.5"/>
    <n v="252"/>
    <n v="-38"/>
    <n v="719"/>
    <n v="18"/>
    <n v="198"/>
    <n v="253"/>
    <n v="1"/>
    <n v="-5"/>
    <n v="0"/>
    <n v="0"/>
    <n v="320"/>
    <n v="-9.2719999999999997E-2"/>
    <n v="1.77593"/>
    <n v="4.3110000000000002E-2"/>
    <n v="0.47816999999999998"/>
    <n v="0.63756000000000002"/>
  </r>
  <r>
    <s v="8437"/>
    <s v="大地-KY"/>
    <x v="2"/>
    <n v="174.5"/>
    <n v="177"/>
    <n v="175.5"/>
    <n v="175"/>
    <n v="175"/>
    <n v="0"/>
    <n v="0"/>
    <n v="2"/>
    <n v="1"/>
    <n v="2"/>
    <n v="0"/>
    <n v="0"/>
    <n v="0"/>
    <n v="0"/>
    <n v="0"/>
    <n v="0"/>
    <n v="0"/>
    <n v="3.5100000000000001E-3"/>
    <n v="1.75E-3"/>
    <n v="3.5000000000000001E-3"/>
  </r>
  <r>
    <s v="8440"/>
    <s v="綠電"/>
    <x v="2"/>
    <n v="19.149999999999999"/>
    <n v="21.05"/>
    <n v="20.7"/>
    <n v="19.850000000000001"/>
    <n v="19.95"/>
    <n v="-15"/>
    <n v="51"/>
    <n v="-220"/>
    <n v="-34"/>
    <n v="32"/>
    <n v="0"/>
    <n v="0"/>
    <n v="0"/>
    <n v="0"/>
    <n v="0"/>
    <n v="-2.8725000000000001E-3"/>
    <n v="1.07355E-2"/>
    <n v="-4.5539999999999997E-2"/>
    <n v="-6.7490000000000007E-3"/>
    <n v="6.3839999999999999E-3"/>
  </r>
  <r>
    <s v="8442"/>
    <s v="威宏-KY"/>
    <x v="2"/>
    <n v="39.200000000000003"/>
    <n v="39.5"/>
    <n v="39.299999999999997"/>
    <n v="39.35"/>
    <n v="39.35"/>
    <n v="-1"/>
    <n v="0"/>
    <n v="0"/>
    <n v="9"/>
    <n v="-3"/>
    <n v="0"/>
    <n v="0"/>
    <n v="0"/>
    <n v="0"/>
    <n v="0"/>
    <n v="-3.9200000000000004E-4"/>
    <n v="0"/>
    <n v="0"/>
    <n v="3.5415000000000004E-3"/>
    <n v="-1.1805000000000001E-3"/>
  </r>
  <r>
    <s v="8443"/>
    <s v="阿瘦"/>
    <x v="9"/>
    <n v="11.85"/>
    <n v="11.65"/>
    <n v="11.4"/>
    <n v="11.5"/>
    <n v="11.5"/>
    <n v="-1"/>
    <n v="-2"/>
    <n v="-3"/>
    <n v="2"/>
    <n v="-1"/>
    <n v="0"/>
    <n v="0"/>
    <n v="0"/>
    <n v="0"/>
    <n v="0"/>
    <n v="-1.1849999999999999E-4"/>
    <n v="-2.33E-4"/>
    <n v="-3.4200000000000002E-4"/>
    <n v="2.3000000000000001E-4"/>
    <n v="-1.15E-4"/>
  </r>
  <r>
    <s v="8444"/>
    <s v="綠河-KY"/>
    <x v="2"/>
    <n v="79.099999999999994"/>
    <n v="79.599999999999994"/>
    <n v="79.599999999999994"/>
    <n v="79.2"/>
    <n v="78.5"/>
    <n v="-2"/>
    <n v="0"/>
    <n v="0"/>
    <n v="0"/>
    <n v="-2"/>
    <n v="0"/>
    <n v="0"/>
    <n v="0"/>
    <n v="0"/>
    <n v="0"/>
    <n v="-1.5819999999999999E-3"/>
    <n v="0"/>
    <n v="0"/>
    <n v="0"/>
    <n v="-1.57E-3"/>
  </r>
  <r>
    <s v="8446"/>
    <s v="華研"/>
    <x v="2"/>
    <n v="93.7"/>
    <n v="93.6"/>
    <n v="92.3"/>
    <n v="93"/>
    <n v="93.9"/>
    <n v="11"/>
    <n v="-3"/>
    <n v="-35"/>
    <n v="15"/>
    <n v="-3"/>
    <n v="0"/>
    <n v="0"/>
    <n v="0"/>
    <n v="0"/>
    <n v="0"/>
    <n v="1.0307E-2"/>
    <n v="-2.8079999999999997E-3"/>
    <n v="-3.2305E-2"/>
    <n v="1.3950000000000001E-2"/>
    <n v="-2.8170000000000005E-3"/>
  </r>
  <r>
    <s v="8450"/>
    <s v="霹靂"/>
    <x v="2"/>
    <n v="23.7"/>
    <n v="23.75"/>
    <n v="23.5"/>
    <n v="22.9"/>
    <n v="23.15"/>
    <n v="-2"/>
    <n v="-3"/>
    <n v="0"/>
    <n v="0"/>
    <n v="-5"/>
    <n v="0"/>
    <n v="0"/>
    <n v="0"/>
    <n v="0"/>
    <n v="0"/>
    <n v="-4.7399999999999997E-4"/>
    <n v="-7.1250000000000003E-4"/>
    <n v="0"/>
    <n v="0"/>
    <n v="-1.1574999999999999E-3"/>
  </r>
  <r>
    <s v="8454"/>
    <s v="富邦媒"/>
    <x v="9"/>
    <n v="1465"/>
    <n v="1520"/>
    <n v="1645"/>
    <n v="1580"/>
    <n v="1635"/>
    <n v="77"/>
    <n v="-19"/>
    <n v="-16"/>
    <n v="-236"/>
    <n v="-1"/>
    <n v="1"/>
    <n v="11"/>
    <n v="63"/>
    <n v="59"/>
    <n v="7"/>
    <n v="1.12805"/>
    <n v="-0.2888"/>
    <n v="-0.26319999999999999"/>
    <n v="-3.7288000000000001"/>
    <n v="-1.635E-2"/>
  </r>
  <r>
    <s v="8455"/>
    <s v="大拓-KY"/>
    <x v="44"/>
    <n v="17.95"/>
    <n v="17.649999999999999"/>
    <n v="18"/>
    <n v="17.7"/>
    <n v="1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44.5"/>
    <n v="144.5"/>
    <n v="145.5"/>
    <n v="144.5"/>
    <n v="1"/>
    <n v="-12"/>
    <n v="-46"/>
    <n v="4"/>
    <n v="-8"/>
    <n v="0"/>
    <n v="0"/>
    <n v="0"/>
    <n v="0"/>
    <n v="0"/>
    <n v="1.4599999999999999E-3"/>
    <n v="-1.7340000000000001E-2"/>
    <n v="-6.6470000000000001E-2"/>
    <n v="5.8199999999999997E-3"/>
    <n v="-1.1560000000000001E-2"/>
  </r>
  <r>
    <s v="8463"/>
    <s v="潤泰材"/>
    <x v="2"/>
    <n v="37.5"/>
    <n v="37.200000000000003"/>
    <n v="37.049999999999997"/>
    <n v="36.9"/>
    <n v="36.799999999999997"/>
    <n v="5"/>
    <n v="-11"/>
    <n v="-5"/>
    <n v="0"/>
    <n v="7"/>
    <n v="0"/>
    <n v="0"/>
    <n v="0"/>
    <n v="0"/>
    <n v="0"/>
    <n v="1.8749999999999999E-3"/>
    <n v="-4.0920000000000002E-3"/>
    <n v="-1.8525E-3"/>
    <n v="0"/>
    <n v="2.5759999999999997E-3"/>
  </r>
  <r>
    <s v="8464"/>
    <s v="億豐"/>
    <x v="2"/>
    <n v="390"/>
    <n v="393"/>
    <n v="390.5"/>
    <n v="396.5"/>
    <n v="404"/>
    <n v="-159"/>
    <n v="8"/>
    <n v="-38"/>
    <n v="138"/>
    <n v="-36"/>
    <n v="0"/>
    <n v="1"/>
    <n v="1"/>
    <n v="0"/>
    <n v="0"/>
    <n v="-0.62009999999999998"/>
    <n v="3.1440000000000003E-2"/>
    <n v="-0.14838999999999999"/>
    <n v="0.54717000000000005"/>
    <n v="-0.14544000000000001"/>
  </r>
  <r>
    <s v="8466"/>
    <s v="美吉吉-KY"/>
    <x v="2"/>
    <n v="58.4"/>
    <n v="58.3"/>
    <n v="58"/>
    <n v="57.7"/>
    <n v="55.5"/>
    <n v="-1"/>
    <n v="-4"/>
    <n v="-6"/>
    <n v="3"/>
    <n v="-12"/>
    <n v="0"/>
    <n v="0"/>
    <n v="0"/>
    <n v="0"/>
    <n v="0"/>
    <n v="-5.8399999999999999E-4"/>
    <n v="-2.3319999999999999E-3"/>
    <n v="-3.48E-3"/>
    <n v="1.7310000000000003E-3"/>
    <n v="-6.6600000000000001E-3"/>
  </r>
  <r>
    <s v="8467"/>
    <s v="波力-KY"/>
    <x v="2"/>
    <n v="42"/>
    <n v="43.15"/>
    <n v="42.95"/>
    <n v="42.5"/>
    <n v="43.9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"/>
    <n v="63"/>
    <n v="61.6"/>
    <n v="61.9"/>
    <n v="60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4"/>
    <n v="39.9"/>
    <n v="39.4"/>
    <n v="39.6"/>
    <n v="39.799999999999997"/>
    <n v="-8"/>
    <n v="4"/>
    <n v="1"/>
    <n v="4"/>
    <n v="5"/>
    <n v="0"/>
    <n v="0"/>
    <n v="0"/>
    <n v="0"/>
    <n v="0"/>
    <n v="-3.1519999999999999E-3"/>
    <n v="1.596E-3"/>
    <n v="3.9399999999999998E-4"/>
    <n v="1.5840000000000001E-3"/>
    <n v="1.99E-3"/>
  </r>
  <r>
    <s v="8476"/>
    <s v="台境"/>
    <x v="2"/>
    <n v="20.9"/>
    <n v="21.1"/>
    <n v="20.95"/>
    <n v="20.95"/>
    <n v="21"/>
    <n v="3"/>
    <n v="0"/>
    <n v="-4"/>
    <n v="0"/>
    <n v="0"/>
    <n v="0"/>
    <n v="0"/>
    <n v="0"/>
    <n v="0"/>
    <n v="0"/>
    <n v="6.2699999999999995E-4"/>
    <n v="0"/>
    <n v="-8.3799999999999999E-4"/>
    <n v="0"/>
    <n v="0"/>
  </r>
  <r>
    <s v="8477"/>
    <s v="創業家"/>
    <x v="67"/>
    <n v="38"/>
    <n v="38"/>
    <n v="37.85"/>
    <n v="37.549999999999997"/>
    <n v="38"/>
    <n v="10"/>
    <n v="1"/>
    <n v="-11"/>
    <n v="-13"/>
    <n v="19"/>
    <n v="0"/>
    <n v="0"/>
    <n v="0"/>
    <n v="0"/>
    <n v="0"/>
    <n v="3.8E-3"/>
    <n v="3.8000000000000002E-4"/>
    <n v="-4.1635000000000005E-3"/>
    <n v="-4.8814999999999996E-3"/>
    <n v="7.2199999999999999E-3"/>
  </r>
  <r>
    <s v="8478"/>
    <s v="東哥遊艇"/>
    <x v="2"/>
    <n v="56.1"/>
    <n v="56.3"/>
    <n v="59.3"/>
    <n v="59.3"/>
    <n v="59.3"/>
    <n v="0"/>
    <n v="-6"/>
    <n v="-2"/>
    <n v="-19"/>
    <n v="-3"/>
    <n v="0"/>
    <n v="0"/>
    <n v="0"/>
    <n v="0"/>
    <n v="0"/>
    <n v="0"/>
    <n v="-3.3779999999999995E-3"/>
    <n v="-1.186E-3"/>
    <n v="-1.1267000000000001E-2"/>
    <n v="-1.7789999999999998E-3"/>
  </r>
  <r>
    <s v="8480"/>
    <s v="泰昇-KY"/>
    <x v="2"/>
    <n v="111.5"/>
    <n v="110.5"/>
    <n v="111.5"/>
    <n v="112.5"/>
    <n v="113"/>
    <n v="0"/>
    <n v="0"/>
    <n v="-1"/>
    <n v="0"/>
    <n v="0"/>
    <n v="0"/>
    <n v="0"/>
    <n v="0"/>
    <n v="0"/>
    <n v="0"/>
    <n v="0"/>
    <n v="0"/>
    <n v="-1.1150000000000001E-3"/>
    <n v="0"/>
    <n v="0"/>
  </r>
  <r>
    <s v="8481"/>
    <s v="政伸"/>
    <x v="2"/>
    <n v="82.1"/>
    <n v="82.1"/>
    <n v="85.1"/>
    <n v="85.4"/>
    <n v="86.6"/>
    <n v="0"/>
    <n v="-6"/>
    <n v="-15"/>
    <n v="-5"/>
    <n v="4"/>
    <n v="0"/>
    <n v="0"/>
    <n v="0"/>
    <n v="0"/>
    <n v="0"/>
    <n v="0"/>
    <n v="-4.9259999999999998E-3"/>
    <n v="-1.2765E-2"/>
    <n v="-4.2700000000000004E-3"/>
    <n v="3.4639999999999996E-3"/>
  </r>
  <r>
    <s v="8482"/>
    <s v="商億-KY"/>
    <x v="2"/>
    <n v="79.8"/>
    <n v="78"/>
    <n v="77.7"/>
    <n v="78.599999999999994"/>
    <n v="78.7"/>
    <n v="2"/>
    <n v="-10"/>
    <n v="0"/>
    <n v="1"/>
    <n v="1"/>
    <n v="0"/>
    <n v="0"/>
    <n v="0"/>
    <n v="0"/>
    <n v="0"/>
    <n v="1.596E-3"/>
    <n v="-7.7999999999999996E-3"/>
    <n v="0"/>
    <n v="7.8599999999999991E-4"/>
    <n v="7.8700000000000005E-4"/>
  </r>
  <r>
    <s v="8488"/>
    <s v="吉源-KY"/>
    <x v="2"/>
    <n v="16.399999999999999"/>
    <n v="16.2"/>
    <n v="16.100000000000001"/>
    <n v="16.2"/>
    <n v="16.3"/>
    <n v="-1"/>
    <n v="-5"/>
    <n v="-2"/>
    <n v="-2"/>
    <n v="-3"/>
    <n v="0"/>
    <n v="0"/>
    <n v="0"/>
    <n v="0"/>
    <n v="0"/>
    <n v="-1.6399999999999997E-4"/>
    <n v="-8.0999999999999996E-4"/>
    <n v="-3.2200000000000002E-4"/>
    <n v="-3.2399999999999996E-4"/>
    <n v="-4.8900000000000007E-4"/>
  </r>
  <r>
    <s v="8489"/>
    <s v="三貝德"/>
    <x v="2"/>
    <n v="40.75"/>
    <n v="40.950000000000003"/>
    <n v="41.1"/>
    <n v="40.75"/>
    <n v="40.75"/>
    <n v="2"/>
    <n v="5"/>
    <n v="3"/>
    <n v="13"/>
    <n v="4"/>
    <n v="0"/>
    <n v="0"/>
    <n v="0"/>
    <n v="0"/>
    <n v="0"/>
    <n v="8.1499999999999997E-4"/>
    <n v="2.0474999999999998E-3"/>
    <n v="1.2330000000000002E-3"/>
    <n v="5.2975000000000001E-3"/>
    <n v="1.6299999999999999E-3"/>
  </r>
  <r>
    <s v="8499"/>
    <s v="鼎炫-KY"/>
    <x v="44"/>
    <n v="137.5"/>
    <n v="142"/>
    <n v="140"/>
    <n v="139"/>
    <n v="141"/>
    <n v="26"/>
    <n v="-9"/>
    <n v="-49"/>
    <n v="-8"/>
    <n v="21"/>
    <n v="0"/>
    <n v="0"/>
    <n v="0"/>
    <n v="0"/>
    <n v="0"/>
    <n v="3.5749999999999997E-2"/>
    <n v="-1.278E-2"/>
    <n v="-6.8599999999999994E-2"/>
    <n v="-1.112E-2"/>
    <n v="2.9610000000000001E-2"/>
  </r>
  <r>
    <s v="8905"/>
    <s v="裕國"/>
    <x v="1"/>
    <n v="26.5"/>
    <n v="29.05"/>
    <n v="31.95"/>
    <n v="35.1"/>
    <n v="33"/>
    <n v="63"/>
    <n v="-12"/>
    <n v="-1"/>
    <n v="-52"/>
    <n v="-230"/>
    <n v="0"/>
    <n v="0"/>
    <n v="0"/>
    <n v="0"/>
    <n v="0"/>
    <n v="1.6695000000000002E-2"/>
    <n v="-3.4860000000000004E-3"/>
    <n v="-3.1950000000000001E-4"/>
    <n v="-1.8252000000000001E-2"/>
    <n v="-7.5899999999999995E-2"/>
  </r>
  <r>
    <s v="8906"/>
    <s v="花王"/>
    <x v="2"/>
    <n v="14.45"/>
    <n v="14.55"/>
    <n v="14.25"/>
    <n v="14.2"/>
    <n v="14.25"/>
    <n v="0"/>
    <n v="0"/>
    <n v="1"/>
    <n v="0"/>
    <n v="0"/>
    <n v="0"/>
    <n v="0"/>
    <n v="0"/>
    <n v="0"/>
    <n v="0"/>
    <n v="0"/>
    <n v="0"/>
    <n v="1.4249999999999999E-4"/>
    <n v="0"/>
    <n v="0"/>
  </r>
  <r>
    <s v="8908"/>
    <s v="欣雄"/>
    <x v="2"/>
    <n v="52.7"/>
    <n v="52.9"/>
    <n v="52.6"/>
    <n v="52.5"/>
    <n v="53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"/>
    <n v="43.1"/>
    <n v="42.95"/>
    <n v="42.9"/>
    <n v="42.85"/>
    <n v="12"/>
    <n v="-10"/>
    <n v="-18"/>
    <n v="-9"/>
    <n v="-18"/>
    <n v="0"/>
    <n v="0"/>
    <n v="0"/>
    <n v="0"/>
    <n v="0"/>
    <n v="5.1599999999999997E-3"/>
    <n v="-4.3099999999999996E-3"/>
    <n v="-7.731E-3"/>
    <n v="-3.8609999999999998E-3"/>
    <n v="-7.7130000000000011E-3"/>
  </r>
  <r>
    <s v="8917"/>
    <s v="欣泰"/>
    <x v="2"/>
    <n v="77"/>
    <n v="76.5"/>
    <n v="77"/>
    <n v="77"/>
    <n v="7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5"/>
    <n v="15.65"/>
    <n v="15.8"/>
    <n v="15.7"/>
    <n v="16.100000000000001"/>
    <n v="-1"/>
    <n v="-2"/>
    <n v="-1"/>
    <n v="-8"/>
    <n v="0"/>
    <n v="0"/>
    <n v="0"/>
    <n v="0"/>
    <n v="0"/>
    <n v="0"/>
    <n v="-1.5550000000000001E-4"/>
    <n v="-3.1300000000000002E-4"/>
    <n v="-1.5800000000000002E-4"/>
    <n v="-1.256E-3"/>
    <n v="0"/>
  </r>
  <r>
    <s v="8923"/>
    <s v="時報"/>
    <x v="2"/>
    <n v="16.8"/>
    <n v="17.100000000000001"/>
    <n v="17.100000000000001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8.5"/>
    <n v="155.5"/>
    <n v="157.5"/>
    <n v="156.5"/>
    <n v="150.5"/>
    <n v="-579"/>
    <n v="-114"/>
    <n v="741"/>
    <n v="590"/>
    <n v="-1958"/>
    <n v="0"/>
    <n v="-76"/>
    <n v="-60"/>
    <n v="170"/>
    <n v="-226"/>
    <n v="-0.91771499999999995"/>
    <n v="-0.17727000000000001"/>
    <n v="1.1670750000000001"/>
    <n v="0.92335"/>
    <n v="-2.94679"/>
  </r>
  <r>
    <s v="8926"/>
    <s v="台汽電"/>
    <x v="2"/>
    <n v="38.65"/>
    <n v="38.6"/>
    <n v="38.35"/>
    <n v="38.450000000000003"/>
    <n v="39.1"/>
    <n v="-3"/>
    <n v="-41"/>
    <n v="-149"/>
    <n v="52"/>
    <n v="104"/>
    <n v="61"/>
    <n v="0"/>
    <n v="0"/>
    <n v="0"/>
    <n v="0"/>
    <n v="-1.1594999999999999E-3"/>
    <n v="-1.5826E-2"/>
    <n v="-5.7141500000000005E-2"/>
    <n v="1.9994000000000001E-2"/>
    <n v="4.0663999999999999E-2"/>
  </r>
  <r>
    <s v="8927"/>
    <s v="北基"/>
    <x v="2"/>
    <n v="35"/>
    <n v="38.5"/>
    <n v="38.450000000000003"/>
    <n v="38.549999999999997"/>
    <n v="39"/>
    <n v="42"/>
    <n v="-130"/>
    <n v="-491"/>
    <n v="-60"/>
    <n v="25"/>
    <n v="0"/>
    <n v="0"/>
    <n v="0"/>
    <n v="0"/>
    <n v="0"/>
    <n v="1.47E-2"/>
    <n v="-5.0049999999999997E-2"/>
    <n v="-0.1887895"/>
    <n v="-2.3130000000000001E-2"/>
    <n v="9.75E-3"/>
  </r>
  <r>
    <s v="8928"/>
    <s v="鉅明"/>
    <x v="69"/>
    <n v="36.6"/>
    <n v="36.299999999999997"/>
    <n v="36.450000000000003"/>
    <n v="36.65"/>
    <n v="36.6"/>
    <n v="58"/>
    <n v="19"/>
    <n v="-1"/>
    <n v="13"/>
    <n v="36"/>
    <n v="0"/>
    <n v="0"/>
    <n v="0"/>
    <n v="0"/>
    <n v="0"/>
    <n v="2.1228E-2"/>
    <n v="6.8969999999999995E-3"/>
    <n v="-3.6450000000000002E-4"/>
    <n v="4.7644999999999996E-3"/>
    <n v="1.3176000000000002E-2"/>
  </r>
  <r>
    <s v="8929"/>
    <s v="富堡"/>
    <x v="2"/>
    <n v="23.6"/>
    <n v="23.1"/>
    <n v="22.4"/>
    <n v="22.75"/>
    <n v="23"/>
    <n v="-50"/>
    <n v="3"/>
    <n v="12"/>
    <n v="-3"/>
    <n v="1"/>
    <n v="0"/>
    <n v="0"/>
    <n v="0"/>
    <n v="0"/>
    <n v="0"/>
    <n v="-1.18E-2"/>
    <n v="6.9300000000000015E-4"/>
    <n v="2.6879999999999994E-3"/>
    <n v="-6.8249999999999995E-4"/>
    <n v="2.3000000000000001E-4"/>
  </r>
  <r>
    <s v="8930"/>
    <s v="青鋼"/>
    <x v="13"/>
    <n v="14.7"/>
    <n v="14.5"/>
    <n v="14.1"/>
    <n v="14.45"/>
    <n v="14.3"/>
    <n v="0"/>
    <n v="0"/>
    <n v="1"/>
    <n v="15"/>
    <n v="-7"/>
    <n v="0"/>
    <n v="0"/>
    <n v="0"/>
    <n v="0"/>
    <n v="0"/>
    <n v="0"/>
    <n v="0"/>
    <n v="1.4099999999999998E-4"/>
    <n v="2.1675000000000002E-3"/>
    <n v="-1.0010000000000002E-3"/>
  </r>
  <r>
    <s v="8931"/>
    <s v="大汽電"/>
    <x v="2"/>
    <n v="29.05"/>
    <n v="29.05"/>
    <n v="28.95"/>
    <n v="28.85"/>
    <n v="29.15"/>
    <n v="0"/>
    <n v="0"/>
    <n v="-4"/>
    <n v="0"/>
    <n v="1"/>
    <n v="0"/>
    <n v="0"/>
    <n v="0"/>
    <n v="0"/>
    <n v="0"/>
    <n v="0"/>
    <n v="0"/>
    <n v="-1.158E-3"/>
    <n v="0"/>
    <n v="2.9149999999999998E-4"/>
  </r>
  <r>
    <s v="8932"/>
    <s v="宏大"/>
    <x v="2"/>
    <n v="18.5"/>
    <n v="18.600000000000001"/>
    <n v="19.05"/>
    <n v="19.399999999999999"/>
    <n v="19.100000000000001"/>
    <n v="-179"/>
    <n v="3487"/>
    <n v="-28"/>
    <n v="34"/>
    <n v="-27"/>
    <n v="0"/>
    <n v="0"/>
    <n v="0"/>
    <n v="0"/>
    <n v="0"/>
    <n v="-3.3114999999999999E-2"/>
    <n v="0.64858199999999999"/>
    <n v="-5.3340000000000002E-3"/>
    <n v="6.5959999999999994E-3"/>
    <n v="-5.1570000000000001E-3"/>
  </r>
  <r>
    <s v="8933"/>
    <s v="愛地雅"/>
    <x v="68"/>
    <n v="11.4"/>
    <n v="11.6"/>
    <n v="11.2"/>
    <n v="11.2"/>
    <n v="11.15"/>
    <n v="-88"/>
    <n v="-132"/>
    <n v="-278"/>
    <n v="-90"/>
    <n v="-65"/>
    <n v="0"/>
    <n v="0"/>
    <n v="0"/>
    <n v="0"/>
    <n v="0"/>
    <n v="-1.0032000000000001E-2"/>
    <n v="-1.5312000000000001E-2"/>
    <n v="-3.1136E-2"/>
    <n v="-1.0079999999999999E-2"/>
    <n v="-7.2474999999999996E-3"/>
  </r>
  <r>
    <s v="8935"/>
    <s v="邦泰"/>
    <x v="4"/>
    <n v="13.2"/>
    <n v="13.25"/>
    <n v="12.85"/>
    <n v="12.8"/>
    <n v="12.75"/>
    <n v="-2"/>
    <n v="2"/>
    <n v="-24"/>
    <n v="10"/>
    <n v="0"/>
    <n v="0"/>
    <n v="0"/>
    <n v="0"/>
    <n v="0"/>
    <n v="0"/>
    <n v="-2.6399999999999997E-4"/>
    <n v="2.6499999999999999E-4"/>
    <n v="-3.0839999999999999E-3"/>
    <n v="1.2800000000000001E-3"/>
    <n v="0"/>
  </r>
  <r>
    <s v="8936"/>
    <s v="國統"/>
    <x v="5"/>
    <n v="24.5"/>
    <n v="25.8"/>
    <n v="24.85"/>
    <n v="24.3"/>
    <n v="24.45"/>
    <n v="310"/>
    <n v="441"/>
    <n v="-1069"/>
    <n v="-460"/>
    <n v="202"/>
    <n v="0"/>
    <n v="0"/>
    <n v="0"/>
    <n v="0"/>
    <n v="0"/>
    <n v="7.5950000000000004E-2"/>
    <n v="0.113778"/>
    <n v="-0.26564650000000001"/>
    <n v="-0.11178"/>
    <n v="4.9388999999999995E-2"/>
  </r>
  <r>
    <s v="8937"/>
    <s v="合騏"/>
    <x v="2"/>
    <n v="12"/>
    <n v="11.9"/>
    <n v="11.6"/>
    <n v="11.75"/>
    <n v="11.7"/>
    <n v="0"/>
    <n v="0"/>
    <n v="-13"/>
    <n v="0"/>
    <n v="0"/>
    <n v="0"/>
    <n v="0"/>
    <n v="0"/>
    <n v="0"/>
    <n v="0"/>
    <n v="0"/>
    <n v="0"/>
    <n v="-1.5079999999999998E-3"/>
    <n v="0"/>
    <n v="0"/>
  </r>
  <r>
    <s v="8938"/>
    <s v="明安"/>
    <x v="69"/>
    <n v="85.5"/>
    <n v="85.8"/>
    <n v="88.4"/>
    <n v="85.8"/>
    <n v="83.2"/>
    <n v="1186"/>
    <n v="586"/>
    <n v="875"/>
    <n v="-912"/>
    <n v="-180"/>
    <n v="301"/>
    <n v="0"/>
    <n v="0"/>
    <n v="35"/>
    <n v="0"/>
    <n v="1.01403"/>
    <n v="0.5027879999999999"/>
    <n v="0.77349999999999997"/>
    <n v="-0.78249599999999986"/>
    <n v="-0.14976"/>
  </r>
  <r>
    <s v="8940"/>
    <s v="新天地"/>
    <x v="3"/>
    <n v="12.15"/>
    <n v="12.1"/>
    <n v="12.5"/>
    <n v="12.45"/>
    <n v="12.35"/>
    <n v="2"/>
    <n v="3"/>
    <n v="1"/>
    <n v="-3"/>
    <n v="-9"/>
    <n v="0"/>
    <n v="0"/>
    <n v="0"/>
    <n v="0"/>
    <n v="0"/>
    <n v="2.43E-4"/>
    <n v="3.6299999999999999E-4"/>
    <n v="1.25E-4"/>
    <n v="-3.7349999999999992E-4"/>
    <n v="-1.1114999999999999E-3"/>
  </r>
  <r>
    <s v="8941"/>
    <s v="關中"/>
    <x v="2"/>
    <n v="38.200000000000003"/>
    <n v="38.200000000000003"/>
    <n v="38.5"/>
    <n v="38.5"/>
    <n v="38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7"/>
    <n v="71.8"/>
    <n v="71.3"/>
    <n v="74.5"/>
    <n v="73.3"/>
    <n v="-102"/>
    <n v="221"/>
    <n v="28"/>
    <n v="847"/>
    <n v="-523"/>
    <n v="0"/>
    <n v="0"/>
    <n v="0"/>
    <n v="0"/>
    <n v="0"/>
    <n v="-7.3134000000000005E-2"/>
    <n v="0.15867799999999999"/>
    <n v="1.9963999999999999E-2"/>
    <n v="0.63101499999999999"/>
    <n v="-0.38335900000000001"/>
  </r>
  <r>
    <s v="8996"/>
    <s v="高力"/>
    <x v="12"/>
    <n v="46.15"/>
    <n v="46"/>
    <n v="45.5"/>
    <n v="45.55"/>
    <n v="46.7"/>
    <n v="16"/>
    <n v="49"/>
    <n v="25"/>
    <n v="53"/>
    <n v="175"/>
    <n v="0"/>
    <n v="0"/>
    <n v="0"/>
    <n v="0"/>
    <n v="0"/>
    <n v="7.3839999999999999E-3"/>
    <n v="2.2540000000000001E-2"/>
    <n v="1.1375E-2"/>
    <n v="2.4141499999999996E-2"/>
    <n v="8.1725000000000006E-2"/>
  </r>
  <r>
    <s v="9103"/>
    <s v="美德醫療-DR"/>
    <x v="2"/>
    <n v="23.6"/>
    <n v="22.45"/>
    <n v="21.35"/>
    <n v="21.3"/>
    <n v="21.1"/>
    <n v="-770"/>
    <n v="-12"/>
    <n v="-202"/>
    <n v="-42"/>
    <n v="-59"/>
    <n v="0"/>
    <n v="0"/>
    <n v="0"/>
    <n v="0"/>
    <n v="0"/>
    <n v="-0.18171999999999999"/>
    <n v="-2.6939999999999998E-3"/>
    <n v="-4.3127000000000006E-2"/>
    <n v="-8.9460000000000008E-3"/>
    <n v="-1.2449000000000002E-2"/>
  </r>
  <r>
    <s v="910322"/>
    <s v="康師傅-DR"/>
    <x v="1"/>
    <n v="26"/>
    <n v="26.5"/>
    <n v="26.95"/>
    <n v="26.85"/>
    <n v="27"/>
    <n v="1"/>
    <n v="43"/>
    <n v="72"/>
    <n v="12"/>
    <n v="99"/>
    <n v="0"/>
    <n v="0"/>
    <n v="0"/>
    <n v="0"/>
    <n v="0"/>
    <n v="2.5999999999999998E-4"/>
    <n v="1.1395000000000001E-2"/>
    <n v="1.9403999999999998E-2"/>
    <n v="3.2220000000000005E-3"/>
    <n v="2.673E-2"/>
  </r>
  <r>
    <s v="9105"/>
    <s v="泰金寶-DR"/>
    <x v="2"/>
    <n v="4.74"/>
    <n v="4.67"/>
    <n v="4.6399999999999997"/>
    <n v="4.74"/>
    <n v="4.68"/>
    <n v="-219"/>
    <n v="-139"/>
    <n v="-22"/>
    <n v="-184"/>
    <n v="-575"/>
    <n v="0"/>
    <n v="0"/>
    <n v="0"/>
    <n v="0"/>
    <n v="0"/>
    <n v="-1.03806E-2"/>
    <n v="-6.4913000000000002E-3"/>
    <n v="-1.0207999999999999E-3"/>
    <n v="-8.7216000000000012E-3"/>
    <n v="-2.691E-2"/>
  </r>
  <r>
    <s v="910861"/>
    <s v="神州-DR"/>
    <x v="41"/>
    <n v="9.24"/>
    <n v="9.2899999999999991"/>
    <n v="9.1999999999999993"/>
    <n v="9.35"/>
    <n v="9.3000000000000007"/>
    <n v="98"/>
    <n v="2"/>
    <n v="2"/>
    <n v="98"/>
    <n v="101"/>
    <n v="0"/>
    <n v="0"/>
    <n v="0"/>
    <n v="0"/>
    <n v="0"/>
    <n v="9.0551999999999994E-3"/>
    <n v="1.8579999999999999E-4"/>
    <n v="1.8399999999999997E-4"/>
    <n v="9.1629999999999993E-3"/>
    <n v="9.3930000000000003E-3"/>
  </r>
  <r>
    <s v="9110"/>
    <s v="越南控-DR"/>
    <x v="6"/>
    <n v="2.96"/>
    <n v="2.99"/>
    <n v="2.93"/>
    <n v="2.99"/>
    <n v="3.01"/>
    <n v="-2"/>
    <n v="0"/>
    <n v="0"/>
    <n v="0"/>
    <n v="0"/>
    <n v="0"/>
    <n v="0"/>
    <n v="0"/>
    <n v="0"/>
    <n v="0"/>
    <n v="-5.9200000000000002E-5"/>
    <n v="0"/>
    <n v="0"/>
    <n v="0"/>
    <n v="0"/>
  </r>
  <r>
    <s v="911608"/>
    <s v="明輝-DR"/>
    <x v="2"/>
    <n v="3.96"/>
    <n v="3.96"/>
    <n v="3.92"/>
    <n v="3.89"/>
    <n v="3.8"/>
    <n v="-1"/>
    <n v="0"/>
    <n v="0"/>
    <n v="0"/>
    <n v="0"/>
    <n v="0"/>
    <n v="0"/>
    <n v="0"/>
    <n v="0"/>
    <n v="0"/>
    <n v="-3.96E-5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2"/>
    <n v="1.71"/>
    <n v="1.67"/>
    <n v="1.69"/>
    <n v="1.69"/>
    <n v="2"/>
    <n v="-4"/>
    <n v="20"/>
    <n v="-8"/>
    <n v="-7"/>
    <n v="0"/>
    <n v="0"/>
    <n v="0"/>
    <n v="0"/>
    <n v="0"/>
    <n v="3.4400000000000003E-5"/>
    <n v="-6.8399999999999996E-5"/>
    <n v="3.3399999999999999E-4"/>
    <n v="-1.3520000000000001E-4"/>
    <n v="-1.183E-4"/>
  </r>
  <r>
    <s v="911622"/>
    <s v="泰聚亨-DR"/>
    <x v="13"/>
    <n v="5.96"/>
    <n v="5.86"/>
    <n v="5.82"/>
    <n v="6.05"/>
    <n v="5.96"/>
    <n v="-8"/>
    <n v="-8"/>
    <n v="-18"/>
    <n v="6"/>
    <n v="0"/>
    <n v="0"/>
    <n v="0"/>
    <n v="0"/>
    <n v="0"/>
    <n v="0"/>
    <n v="-4.7679999999999999E-4"/>
    <n v="-4.6880000000000001E-4"/>
    <n v="-1.0476000000000001E-3"/>
    <n v="3.6299999999999999E-4"/>
    <n v="0"/>
  </r>
  <r>
    <s v="911868"/>
    <s v="同方友友-DR"/>
    <x v="28"/>
    <n v="1.47"/>
    <n v="1.47"/>
    <n v="1.45"/>
    <n v="1.45"/>
    <n v="1.45"/>
    <n v="29"/>
    <n v="25"/>
    <n v="75"/>
    <n v="-5"/>
    <n v="-3"/>
    <n v="0"/>
    <n v="0"/>
    <n v="0"/>
    <n v="0"/>
    <n v="0"/>
    <n v="4.2630000000000001E-4"/>
    <n v="3.6749999999999999E-4"/>
    <n v="1.0874999999999999E-3"/>
    <n v="-7.25E-5"/>
    <n v="-4.3499999999999993E-5"/>
  </r>
  <r>
    <s v="912000"/>
    <s v="晨訊科-DR"/>
    <x v="37"/>
    <n v="2.76"/>
    <n v="2.74"/>
    <n v="2.69"/>
    <n v="2.7"/>
    <n v="2.7"/>
    <n v="-7"/>
    <n v="-60"/>
    <n v="-514"/>
    <n v="-162"/>
    <n v="55"/>
    <n v="0"/>
    <n v="0"/>
    <n v="0"/>
    <n v="0"/>
    <n v="0"/>
    <n v="-1.9320000000000001E-4"/>
    <n v="-1.6440000000000001E-3"/>
    <n v="-1.3826600000000001E-2"/>
    <n v="-4.3740000000000003E-3"/>
    <n v="1.485E-3"/>
  </r>
  <r>
    <s v="912398"/>
    <s v="友佳-DR"/>
    <x v="12"/>
    <n v="4.3600000000000003"/>
    <n v="4.4400000000000004"/>
    <n v="4.4000000000000004"/>
    <n v="4.33"/>
    <n v="4.33"/>
    <n v="0"/>
    <n v="4"/>
    <n v="0"/>
    <n v="-12"/>
    <n v="0"/>
    <n v="0"/>
    <n v="0"/>
    <n v="0"/>
    <n v="0"/>
    <n v="0"/>
    <n v="0"/>
    <n v="1.7760000000000001E-4"/>
    <n v="0"/>
    <n v="-5.1960000000000005E-4"/>
    <n v="0"/>
  </r>
  <r>
    <s v="9136"/>
    <s v="巨騰-DR"/>
    <x v="42"/>
    <n v="8.49"/>
    <n v="8.9"/>
    <n v="8.65"/>
    <n v="8.6"/>
    <n v="8.51"/>
    <n v="0"/>
    <n v="-1"/>
    <n v="-5"/>
    <n v="0"/>
    <n v="-5"/>
    <n v="0"/>
    <n v="0"/>
    <n v="0"/>
    <n v="0"/>
    <n v="0"/>
    <n v="0"/>
    <n v="-8.9000000000000008E-5"/>
    <n v="-4.325E-4"/>
    <n v="0"/>
    <n v="-4.2549999999999999E-4"/>
  </r>
  <r>
    <s v="9188"/>
    <s v="精熙-DR"/>
    <x v="47"/>
    <n v="2.97"/>
    <n v="2.97"/>
    <n v="2.93"/>
    <n v="2.93"/>
    <n v="2.95"/>
    <n v="5"/>
    <n v="0"/>
    <n v="-1"/>
    <n v="-2"/>
    <n v="0"/>
    <n v="0"/>
    <n v="0"/>
    <n v="0"/>
    <n v="0"/>
    <n v="0"/>
    <n v="1.485E-4"/>
    <n v="0"/>
    <n v="-2.9300000000000001E-5"/>
    <n v="-5.8600000000000001E-5"/>
    <n v="0"/>
  </r>
  <r>
    <s v="9802"/>
    <s v="鈺齊-KY"/>
    <x v="2"/>
    <n v="118.5"/>
    <n v="117.5"/>
    <n v="115.5"/>
    <n v="113.5"/>
    <n v="118"/>
    <n v="52"/>
    <n v="32"/>
    <n v="-84"/>
    <n v="-39"/>
    <n v="214"/>
    <n v="0"/>
    <n v="-123"/>
    <n v="-48"/>
    <n v="0"/>
    <n v="-141"/>
    <n v="6.1620000000000001E-2"/>
    <n v="3.7600000000000001E-2"/>
    <n v="-9.7019999999999995E-2"/>
    <n v="-4.4264999999999999E-2"/>
    <n v="0.25252000000000002"/>
  </r>
  <r>
    <s v="9902"/>
    <s v="台火"/>
    <x v="2"/>
    <n v="13.6"/>
    <n v="14.1"/>
    <n v="14"/>
    <n v="13.8"/>
    <n v="13.6"/>
    <n v="252"/>
    <n v="357"/>
    <n v="-1512"/>
    <n v="153"/>
    <n v="7"/>
    <n v="0"/>
    <n v="0"/>
    <n v="0"/>
    <n v="0"/>
    <n v="0"/>
    <n v="3.4271999999999997E-2"/>
    <n v="5.0337E-2"/>
    <n v="-0.21168000000000001"/>
    <n v="2.1114000000000001E-2"/>
    <n v="9.5200000000000005E-4"/>
  </r>
  <r>
    <s v="9904"/>
    <s v="寶成"/>
    <x v="2"/>
    <n v="36.35"/>
    <n v="36.25"/>
    <n v="35.9"/>
    <n v="36.4"/>
    <n v="36.700000000000003"/>
    <n v="-696"/>
    <n v="-5163"/>
    <n v="-621"/>
    <n v="912"/>
    <n v="-905"/>
    <n v="0"/>
    <n v="-93"/>
    <n v="11"/>
    <n v="-1"/>
    <n v="0"/>
    <n v="-0.252996"/>
    <n v="-1.8715875"/>
    <n v="-0.22293899999999997"/>
    <n v="0.33196799999999993"/>
    <n v="-0.33213500000000001"/>
  </r>
  <r>
    <s v="9905"/>
    <s v="大華"/>
    <x v="2"/>
    <n v="26.75"/>
    <n v="26.45"/>
    <n v="26.2"/>
    <n v="27.6"/>
    <n v="27.45"/>
    <n v="-14"/>
    <n v="-73"/>
    <n v="14"/>
    <n v="-63"/>
    <n v="-30"/>
    <n v="0"/>
    <n v="0"/>
    <n v="0"/>
    <n v="0"/>
    <n v="0"/>
    <n v="-3.7450000000000001E-3"/>
    <n v="-1.9308499999999999E-2"/>
    <n v="3.6680000000000003E-3"/>
    <n v="-1.7388000000000001E-2"/>
    <n v="-8.2349999999999993E-3"/>
  </r>
  <r>
    <s v="9906"/>
    <s v="欣巴巴"/>
    <x v="5"/>
    <n v="50.2"/>
    <n v="49.6"/>
    <n v="49.45"/>
    <n v="48.5"/>
    <n v="48.85"/>
    <n v="-4"/>
    <n v="-4"/>
    <n v="-3"/>
    <n v="1"/>
    <n v="0"/>
    <n v="0"/>
    <n v="0"/>
    <n v="0"/>
    <n v="0"/>
    <n v="0"/>
    <n v="-2.0080000000000002E-3"/>
    <n v="-1.9840000000000001E-3"/>
    <n v="-1.4835000000000002E-3"/>
    <n v="4.8500000000000003E-4"/>
    <n v="0"/>
  </r>
  <r>
    <s v="9907"/>
    <s v="統一實"/>
    <x v="2"/>
    <n v="14.2"/>
    <n v="14.05"/>
    <n v="14"/>
    <n v="14.35"/>
    <n v="14.5"/>
    <n v="430"/>
    <n v="-585"/>
    <n v="-511"/>
    <n v="2650"/>
    <n v="-200"/>
    <n v="0"/>
    <n v="0"/>
    <n v="0"/>
    <n v="0"/>
    <n v="0"/>
    <n v="6.1060000000000003E-2"/>
    <n v="-8.2192500000000002E-2"/>
    <n v="-7.1540000000000006E-2"/>
    <n v="0.38027499999999997"/>
    <n v="-2.9000000000000001E-2"/>
  </r>
  <r>
    <s v="9908"/>
    <s v="大台北"/>
    <x v="2"/>
    <n v="33.450000000000003"/>
    <n v="33.450000000000003"/>
    <n v="33.200000000000003"/>
    <n v="33.200000000000003"/>
    <n v="33.6"/>
    <n v="-1"/>
    <n v="-77"/>
    <n v="-81"/>
    <n v="-11"/>
    <n v="37"/>
    <n v="0"/>
    <n v="0"/>
    <n v="0"/>
    <n v="0"/>
    <n v="0"/>
    <n v="-3.3450000000000005E-4"/>
    <n v="-2.5756500000000002E-2"/>
    <n v="-2.6892000000000003E-2"/>
    <n v="-3.6520000000000003E-3"/>
    <n v="1.2432E-2"/>
  </r>
  <r>
    <s v="9910"/>
    <s v="豐泰"/>
    <x v="2"/>
    <n v="228"/>
    <n v="231"/>
    <n v="234.5"/>
    <n v="219.5"/>
    <n v="225.5"/>
    <n v="-512"/>
    <n v="-27"/>
    <n v="318"/>
    <n v="-349"/>
    <n v="115"/>
    <n v="0"/>
    <n v="-16"/>
    <n v="12"/>
    <n v="-112"/>
    <n v="-58"/>
    <n v="-1.16736"/>
    <n v="-6.2370000000000002E-2"/>
    <n v="0.74570999999999998"/>
    <n v="-0.76605500000000004"/>
    <n v="0.25932500000000003"/>
  </r>
  <r>
    <s v="9911"/>
    <s v="櫻花"/>
    <x v="2"/>
    <n v="69.400000000000006"/>
    <n v="68.5"/>
    <n v="66.5"/>
    <n v="67.400000000000006"/>
    <n v="67.7"/>
    <n v="-596"/>
    <n v="-196"/>
    <n v="14"/>
    <n v="147"/>
    <n v="-143"/>
    <n v="0"/>
    <n v="-61"/>
    <n v="-9"/>
    <n v="0"/>
    <n v="0"/>
    <n v="-0.41362399999999999"/>
    <n v="-0.13425999999999999"/>
    <n v="9.3100000000000006E-3"/>
    <n v="9.9078000000000013E-2"/>
    <n v="-9.6811000000000008E-2"/>
  </r>
  <r>
    <s v="9912"/>
    <s v="偉聯"/>
    <x v="43"/>
    <n v="9.27"/>
    <n v="9.06"/>
    <n v="8.99"/>
    <n v="8.99"/>
    <n v="9.02"/>
    <n v="-3"/>
    <n v="1"/>
    <n v="0"/>
    <n v="0"/>
    <n v="4"/>
    <n v="0"/>
    <n v="0"/>
    <n v="0"/>
    <n v="0"/>
    <n v="0"/>
    <n v="-2.7809999999999998E-4"/>
    <n v="9.0600000000000007E-5"/>
    <n v="0"/>
    <n v="0"/>
    <n v="3.6079999999999999E-4"/>
  </r>
  <r>
    <s v="9914"/>
    <s v="美利達"/>
    <x v="68"/>
    <n v="312.5"/>
    <n v="311"/>
    <n v="316"/>
    <n v="311"/>
    <n v="310.5"/>
    <n v="20"/>
    <n v="-58"/>
    <n v="458"/>
    <n v="-178"/>
    <n v="-170"/>
    <n v="259"/>
    <n v="81"/>
    <n v="1"/>
    <n v="100"/>
    <n v="28"/>
    <n v="6.25E-2"/>
    <n v="-0.18038000000000001"/>
    <n v="1.4472799999999999"/>
    <n v="-0.55357999999999996"/>
    <n v="-0.52785000000000004"/>
  </r>
  <r>
    <s v="9917"/>
    <s v="中保科"/>
    <x v="2"/>
    <n v="93.1"/>
    <n v="92.8"/>
    <n v="92.5"/>
    <n v="93"/>
    <n v="94"/>
    <n v="-136"/>
    <n v="-75"/>
    <n v="-177"/>
    <n v="1"/>
    <n v="23"/>
    <n v="42"/>
    <n v="41"/>
    <n v="47"/>
    <n v="-10"/>
    <n v="0"/>
    <n v="-0.12661599999999998"/>
    <n v="-6.9599999999999995E-2"/>
    <n v="-0.16372500000000001"/>
    <n v="9.3000000000000005E-4"/>
    <n v="2.162E-2"/>
  </r>
  <r>
    <s v="9918"/>
    <s v="欣天然"/>
    <x v="2"/>
    <n v="40.049999999999997"/>
    <n v="40.25"/>
    <n v="40"/>
    <n v="40.049999999999997"/>
    <n v="40.15"/>
    <n v="2"/>
    <n v="1"/>
    <n v="-21"/>
    <n v="-1"/>
    <n v="6"/>
    <n v="0"/>
    <n v="0"/>
    <n v="0"/>
    <n v="0"/>
    <n v="0"/>
    <n v="8.0099999999999995E-4"/>
    <n v="4.0250000000000003E-4"/>
    <n v="-8.3999999999999995E-3"/>
    <n v="-4.0049999999999998E-4"/>
    <n v="2.4089999999999997E-3"/>
  </r>
  <r>
    <s v="9919"/>
    <s v="康那香"/>
    <x v="2"/>
    <n v="34.200000000000003"/>
    <n v="34.15"/>
    <n v="33.700000000000003"/>
    <n v="33.799999999999997"/>
    <n v="33.9"/>
    <n v="-97"/>
    <n v="30"/>
    <n v="-93"/>
    <n v="9"/>
    <n v="191"/>
    <n v="0"/>
    <n v="0"/>
    <n v="0"/>
    <n v="0"/>
    <n v="0"/>
    <n v="-3.3174000000000002E-2"/>
    <n v="1.0245000000000001E-2"/>
    <n v="-3.1341000000000001E-2"/>
    <n v="3.042E-3"/>
    <n v="6.4749000000000001E-2"/>
  </r>
  <r>
    <s v="9921"/>
    <s v="巨大"/>
    <x v="68"/>
    <n v="317.5"/>
    <n v="317"/>
    <n v="317.5"/>
    <n v="314"/>
    <n v="318.5"/>
    <n v="63"/>
    <n v="68"/>
    <n v="22"/>
    <n v="-140"/>
    <n v="288"/>
    <n v="62"/>
    <n v="55"/>
    <n v="1"/>
    <n v="0"/>
    <n v="-15"/>
    <n v="0.20002500000000001"/>
    <n v="0.21556"/>
    <n v="6.9849999999999995E-2"/>
    <n v="-0.43959999999999999"/>
    <n v="0.91727999999999998"/>
  </r>
  <r>
    <s v="9924"/>
    <s v="福興"/>
    <x v="2"/>
    <n v="45.3"/>
    <n v="45.15"/>
    <n v="45"/>
    <n v="45.05"/>
    <n v="45.05"/>
    <n v="22"/>
    <n v="-27"/>
    <n v="-29"/>
    <n v="-10"/>
    <n v="-3"/>
    <n v="0"/>
    <n v="0"/>
    <n v="0"/>
    <n v="0"/>
    <n v="0"/>
    <n v="9.9659999999999992E-3"/>
    <n v="-1.21905E-2"/>
    <n v="-1.3050000000000001E-2"/>
    <n v="-4.5050000000000003E-3"/>
    <n v="-1.3514999999999998E-3"/>
  </r>
  <r>
    <s v="9925"/>
    <s v="新保"/>
    <x v="2"/>
    <n v="38.75"/>
    <n v="38.799999999999997"/>
    <n v="38.65"/>
    <n v="38.549999999999997"/>
    <n v="38.549999999999997"/>
    <n v="-26"/>
    <n v="-39"/>
    <n v="-41"/>
    <n v="-66"/>
    <n v="-20"/>
    <n v="0"/>
    <n v="0"/>
    <n v="0"/>
    <n v="0"/>
    <n v="0"/>
    <n v="-1.0075000000000001E-2"/>
    <n v="-1.5131999999999998E-2"/>
    <n v="-1.5846499999999999E-2"/>
    <n v="-2.5442999999999997E-2"/>
    <n v="-7.7099999999999998E-3"/>
  </r>
  <r>
    <s v="9926"/>
    <s v="新海"/>
    <x v="2"/>
    <n v="48"/>
    <n v="48"/>
    <n v="47.45"/>
    <n v="47.55"/>
    <n v="47.8"/>
    <n v="-2"/>
    <n v="-3"/>
    <n v="-19"/>
    <n v="0"/>
    <n v="2"/>
    <n v="0"/>
    <n v="0"/>
    <n v="0"/>
    <n v="0"/>
    <n v="0"/>
    <n v="-9.6000000000000002E-4"/>
    <n v="-1.4400000000000001E-3"/>
    <n v="-9.0155000000000009E-3"/>
    <n v="0"/>
    <n v="9.5599999999999993E-4"/>
  </r>
  <r>
    <s v="9927"/>
    <s v="泰銘"/>
    <x v="13"/>
    <n v="35.450000000000003"/>
    <n v="34.799999999999997"/>
    <n v="34.950000000000003"/>
    <n v="35.75"/>
    <n v="36"/>
    <n v="271"/>
    <n v="-175"/>
    <n v="392"/>
    <n v="592"/>
    <n v="121"/>
    <n v="0"/>
    <n v="0"/>
    <n v="0"/>
    <n v="0"/>
    <n v="0"/>
    <n v="9.6069500000000002E-2"/>
    <n v="-6.0899999999999989E-2"/>
    <n v="0.13700400000000001"/>
    <n v="0.21163999999999999"/>
    <n v="4.3560000000000001E-2"/>
  </r>
  <r>
    <s v="9928"/>
    <s v="中視"/>
    <x v="2"/>
    <n v="5.5"/>
    <n v="5.5"/>
    <n v="5.45"/>
    <n v="5.4"/>
    <n v="5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6"/>
    <n v="11.65"/>
    <n v="11.7"/>
    <n v="11.55"/>
    <n v="-1"/>
    <n v="-8"/>
    <n v="1"/>
    <n v="0"/>
    <n v="12"/>
    <n v="0"/>
    <n v="0"/>
    <n v="0"/>
    <n v="0"/>
    <n v="0"/>
    <n v="-1.17E-4"/>
    <n v="-9.2800000000000001E-4"/>
    <n v="1.165E-4"/>
    <n v="0"/>
    <n v="1.3860000000000003E-3"/>
  </r>
  <r>
    <s v="9930"/>
    <s v="中聯資源"/>
    <x v="2"/>
    <n v="46.35"/>
    <n v="46.3"/>
    <n v="46.45"/>
    <n v="46.65"/>
    <n v="46.6"/>
    <n v="20"/>
    <n v="2"/>
    <n v="-17"/>
    <n v="12"/>
    <n v="21"/>
    <n v="0"/>
    <n v="0"/>
    <n v="0"/>
    <n v="0"/>
    <n v="0"/>
    <n v="9.2700000000000005E-3"/>
    <n v="9.2599999999999996E-4"/>
    <n v="-7.8965000000000007E-3"/>
    <n v="5.5979999999999997E-3"/>
    <n v="9.7859999999999996E-3"/>
  </r>
  <r>
    <s v="9931"/>
    <s v="欣高"/>
    <x v="2"/>
    <n v="39.700000000000003"/>
    <n v="39.5"/>
    <n v="39.5"/>
    <n v="40.1"/>
    <n v="40.049999999999997"/>
    <n v="0"/>
    <n v="0"/>
    <n v="-13"/>
    <n v="0"/>
    <n v="0"/>
    <n v="0"/>
    <n v="0"/>
    <n v="0"/>
    <n v="0"/>
    <n v="0"/>
    <n v="0"/>
    <n v="0"/>
    <n v="-5.1349999999999998E-3"/>
    <n v="0"/>
    <n v="0"/>
  </r>
  <r>
    <s v="9933"/>
    <s v="中鼎"/>
    <x v="2"/>
    <n v="38.75"/>
    <n v="38.75"/>
    <n v="38.65"/>
    <n v="38.700000000000003"/>
    <n v="38.85"/>
    <n v="-99"/>
    <n v="134"/>
    <n v="130"/>
    <n v="170"/>
    <n v="-93"/>
    <n v="-103"/>
    <n v="0"/>
    <n v="0"/>
    <n v="0"/>
    <n v="0"/>
    <n v="-3.8362500000000001E-2"/>
    <n v="5.1924999999999999E-2"/>
    <n v="5.0244999999999998E-2"/>
    <n v="6.5790000000000015E-2"/>
    <n v="-3.6130500000000003E-2"/>
  </r>
  <r>
    <s v="9934"/>
    <s v="成霖"/>
    <x v="2"/>
    <n v="16.8"/>
    <n v="16.8"/>
    <n v="16.75"/>
    <n v="17.05"/>
    <n v="17.100000000000001"/>
    <n v="39"/>
    <n v="-55"/>
    <n v="-133"/>
    <n v="45"/>
    <n v="-38"/>
    <n v="0"/>
    <n v="0"/>
    <n v="0"/>
    <n v="0"/>
    <n v="0"/>
    <n v="6.5520000000000005E-3"/>
    <n v="-9.2399999999999999E-3"/>
    <n v="-2.2277499999999999E-2"/>
    <n v="7.6724999999999996E-3"/>
    <n v="-6.4980000000000003E-3"/>
  </r>
  <r>
    <s v="9935"/>
    <s v="慶豐富"/>
    <x v="2"/>
    <n v="21.25"/>
    <n v="21.1"/>
    <n v="20.399999999999999"/>
    <n v="20.399999999999999"/>
    <n v="21.2"/>
    <n v="12"/>
    <n v="-87"/>
    <n v="-240"/>
    <n v="-1"/>
    <n v="62"/>
    <n v="0"/>
    <n v="0"/>
    <n v="0"/>
    <n v="0"/>
    <n v="0"/>
    <n v="2.5500000000000002E-3"/>
    <n v="-1.8357000000000002E-2"/>
    <n v="-4.8959999999999997E-2"/>
    <n v="-2.04E-4"/>
    <n v="1.3143999999999999E-2"/>
  </r>
  <r>
    <s v="9937"/>
    <s v="全國"/>
    <x v="2"/>
    <n v="47.95"/>
    <n v="47.55"/>
    <n v="47.5"/>
    <n v="47.55"/>
    <n v="48"/>
    <n v="-5"/>
    <n v="-44"/>
    <n v="-32"/>
    <n v="-3"/>
    <n v="22"/>
    <n v="0"/>
    <n v="0"/>
    <n v="0"/>
    <n v="0"/>
    <n v="0"/>
    <n v="-2.3974999999999999E-3"/>
    <n v="-2.0922E-2"/>
    <n v="-1.52E-2"/>
    <n v="-1.4264999999999998E-3"/>
    <n v="1.056E-2"/>
  </r>
  <r>
    <s v="9938"/>
    <s v="百和"/>
    <x v="2"/>
    <n v="99.9"/>
    <n v="100"/>
    <n v="98.9"/>
    <n v="99.3"/>
    <n v="101"/>
    <n v="1168"/>
    <n v="-649"/>
    <n v="-285"/>
    <n v="121"/>
    <n v="1012"/>
    <n v="0"/>
    <n v="-200"/>
    <n v="0"/>
    <n v="0"/>
    <n v="0"/>
    <n v="1.1668320000000001"/>
    <n v="-0.64900000000000002"/>
    <n v="-0.28186499999999998"/>
    <n v="0.120153"/>
    <n v="1.0221199999999999"/>
  </r>
  <r>
    <s v="9939"/>
    <s v="宏全"/>
    <x v="2"/>
    <n v="74.3"/>
    <n v="74.7"/>
    <n v="74.8"/>
    <n v="76"/>
    <n v="76.2"/>
    <n v="-135"/>
    <n v="0"/>
    <n v="239"/>
    <n v="532"/>
    <n v="-312"/>
    <n v="0"/>
    <n v="0"/>
    <n v="0"/>
    <n v="291"/>
    <n v="120"/>
    <n v="-0.10030500000000001"/>
    <n v="0"/>
    <n v="0.17877200000000001"/>
    <n v="0.40432000000000001"/>
    <n v="-0.23774400000000001"/>
  </r>
  <r>
    <s v="9940"/>
    <s v="信義"/>
    <x v="2"/>
    <n v="30.65"/>
    <n v="30.3"/>
    <n v="30.2"/>
    <n v="30.1"/>
    <n v="30.45"/>
    <n v="2"/>
    <n v="-289"/>
    <n v="-268"/>
    <n v="-72"/>
    <n v="50"/>
    <n v="0"/>
    <n v="0"/>
    <n v="0"/>
    <n v="0"/>
    <n v="0"/>
    <n v="6.1299999999999994E-4"/>
    <n v="-8.7567000000000006E-2"/>
    <n v="-8.0935999999999994E-2"/>
    <n v="-2.1672000000000004E-2"/>
    <n v="1.5225000000000001E-2"/>
  </r>
  <r>
    <s v="9941"/>
    <s v="裕融"/>
    <x v="2"/>
    <n v="138.5"/>
    <n v="138.5"/>
    <n v="137"/>
    <n v="137"/>
    <n v="138"/>
    <n v="14"/>
    <n v="13"/>
    <n v="-118"/>
    <n v="-14"/>
    <n v="13"/>
    <n v="-10"/>
    <n v="1"/>
    <n v="0"/>
    <n v="0"/>
    <n v="-9"/>
    <n v="1.9390000000000001E-2"/>
    <n v="1.8005E-2"/>
    <n v="-0.16166"/>
    <n v="-1.9179999999999999E-2"/>
    <n v="1.7940000000000001E-2"/>
  </r>
  <r>
    <s v="9942"/>
    <s v="茂順"/>
    <x v="6"/>
    <n v="92.2"/>
    <n v="91.1"/>
    <n v="90.6"/>
    <n v="90"/>
    <n v="92.2"/>
    <n v="11"/>
    <n v="-48"/>
    <n v="11"/>
    <n v="7"/>
    <n v="75"/>
    <n v="0"/>
    <n v="0"/>
    <n v="0"/>
    <n v="0"/>
    <n v="0"/>
    <n v="1.0142E-2"/>
    <n v="-4.3727999999999996E-2"/>
    <n v="9.9659999999999992E-3"/>
    <n v="6.3E-3"/>
    <n v="6.9150000000000003E-2"/>
  </r>
  <r>
    <s v="9943"/>
    <s v="好樂迪"/>
    <x v="3"/>
    <n v="63.9"/>
    <n v="63.6"/>
    <n v="63.9"/>
    <n v="64.099999999999994"/>
    <n v="64.2"/>
    <n v="17"/>
    <n v="-44"/>
    <n v="-14"/>
    <n v="2"/>
    <n v="3"/>
    <n v="0"/>
    <n v="0"/>
    <n v="0"/>
    <n v="0"/>
    <n v="0"/>
    <n v="1.0862999999999999E-2"/>
    <n v="-2.7984000000000002E-2"/>
    <n v="-8.9460000000000008E-3"/>
    <n v="1.2819999999999999E-3"/>
    <n v="1.9260000000000002E-3"/>
  </r>
  <r>
    <s v="9944"/>
    <s v="新麗"/>
    <x v="2"/>
    <n v="21.8"/>
    <n v="21.7"/>
    <n v="21.4"/>
    <n v="21.5"/>
    <n v="21.5"/>
    <n v="6"/>
    <n v="-17"/>
    <n v="-82"/>
    <n v="-5"/>
    <n v="14"/>
    <n v="0"/>
    <n v="0"/>
    <n v="0"/>
    <n v="0"/>
    <n v="0"/>
    <n v="1.3080000000000001E-3"/>
    <n v="-3.6889999999999996E-3"/>
    <n v="-1.7548000000000001E-2"/>
    <n v="-1.075E-3"/>
    <n v="3.0100000000000001E-3"/>
  </r>
  <r>
    <s v="9945"/>
    <s v="潤泰新"/>
    <x v="2"/>
    <n v="53.2"/>
    <n v="54"/>
    <n v="53.9"/>
    <n v="53.8"/>
    <n v="54"/>
    <n v="-896"/>
    <n v="767"/>
    <n v="-753"/>
    <n v="-316"/>
    <n v="797"/>
    <n v="61"/>
    <n v="6"/>
    <n v="2"/>
    <n v="0"/>
    <n v="-55"/>
    <n v="-0.47667200000000004"/>
    <n v="0.41417999999999999"/>
    <n v="-0.40586699999999998"/>
    <n v="-0.17000799999999999"/>
    <n v="0.43037999999999998"/>
  </r>
  <r>
    <s v="9946"/>
    <s v="三發地產"/>
    <x v="5"/>
    <n v="14.9"/>
    <n v="14.8"/>
    <n v="14.55"/>
    <n v="14.6"/>
    <n v="14.85"/>
    <n v="-9"/>
    <n v="-22"/>
    <n v="-34"/>
    <n v="-28"/>
    <n v="37"/>
    <n v="0"/>
    <n v="0"/>
    <n v="0"/>
    <n v="0"/>
    <n v="0"/>
    <n v="-1.341E-3"/>
    <n v="-3.2560000000000002E-3"/>
    <n v="-4.9470000000000009E-3"/>
    <n v="-4.0880000000000005E-3"/>
    <n v="5.4944999999999994E-3"/>
  </r>
  <r>
    <s v="9949"/>
    <s v="琉園"/>
    <x v="2"/>
    <n v="11"/>
    <n v="10.85"/>
    <n v="10.9"/>
    <n v="10.95"/>
    <n v="10.8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6"/>
    <n v="12.35"/>
    <n v="12.4"/>
    <n v="12.6"/>
    <n v="12.25"/>
    <n v="14"/>
    <n v="0"/>
    <n v="2"/>
    <n v="-11"/>
    <n v="-1"/>
    <n v="0"/>
    <n v="0"/>
    <n v="0"/>
    <n v="0"/>
    <n v="0"/>
    <n v="1.7640000000000002E-3"/>
    <n v="0"/>
    <n v="2.4800000000000001E-4"/>
    <n v="-1.3859999999999999E-3"/>
    <n v="-1.225E-4"/>
  </r>
  <r>
    <s v="9951"/>
    <s v="皇田"/>
    <x v="6"/>
    <n v="89.3"/>
    <n v="90.1"/>
    <n v="88.7"/>
    <n v="89"/>
    <n v="92.6"/>
    <n v="-20"/>
    <n v="-33"/>
    <n v="-73"/>
    <n v="2"/>
    <n v="18"/>
    <n v="0"/>
    <n v="0"/>
    <n v="0"/>
    <n v="0"/>
    <n v="0"/>
    <n v="-1.7860000000000001E-2"/>
    <n v="-2.9732999999999996E-2"/>
    <n v="-6.4751000000000003E-2"/>
    <n v="1.7799999999999999E-3"/>
    <n v="1.6667999999999999E-2"/>
  </r>
  <r>
    <s v="9955"/>
    <s v="佳龍"/>
    <x v="2"/>
    <n v="19.399999999999999"/>
    <n v="18.8"/>
    <n v="18.5"/>
    <n v="18.75"/>
    <n v="18.7"/>
    <n v="56"/>
    <n v="-45"/>
    <n v="-14"/>
    <n v="72"/>
    <n v="16"/>
    <n v="0"/>
    <n v="0"/>
    <n v="0"/>
    <n v="0"/>
    <n v="0"/>
    <n v="1.0863999999999999E-2"/>
    <n v="-8.4600000000000005E-3"/>
    <n v="-2.5899999999999999E-3"/>
    <n v="1.35E-2"/>
    <n v="2.9919999999999999E-3"/>
  </r>
  <r>
    <s v="9958"/>
    <s v="世紀鋼"/>
    <x v="13"/>
    <n v="132.5"/>
    <n v="132.5"/>
    <n v="133.5"/>
    <n v="137.5"/>
    <n v="134"/>
    <n v="-1063"/>
    <n v="389"/>
    <n v="999"/>
    <n v="1011"/>
    <n v="-162"/>
    <n v="203"/>
    <n v="34"/>
    <n v="0"/>
    <n v="30"/>
    <n v="-174"/>
    <n v="-1.4084749999999999"/>
    <n v="0.51542500000000002"/>
    <n v="1.3336650000000001"/>
    <n v="1.3901250000000001"/>
    <n v="-0.21708"/>
  </r>
  <r>
    <s v="9960"/>
    <s v="邁達康"/>
    <x v="69"/>
    <n v="27.55"/>
    <n v="27.5"/>
    <n v="27.55"/>
    <n v="27.6"/>
    <n v="27.6"/>
    <n v="0"/>
    <n v="-6"/>
    <n v="-2"/>
    <n v="3"/>
    <n v="3"/>
    <n v="0"/>
    <n v="0"/>
    <n v="0"/>
    <n v="0"/>
    <n v="0"/>
    <n v="0"/>
    <n v="-1.65E-3"/>
    <n v="-5.5100000000000006E-4"/>
    <n v="8.2800000000000007E-4"/>
    <n v="8.2800000000000007E-4"/>
  </r>
  <r>
    <s v="9962"/>
    <s v="有益"/>
    <x v="13"/>
    <n v="11.1"/>
    <n v="11"/>
    <n v="10.6"/>
    <n v="10.9"/>
    <n v="10.95"/>
    <n v="1"/>
    <n v="-12"/>
    <n v="4"/>
    <n v="90"/>
    <n v="-23"/>
    <n v="0"/>
    <n v="0"/>
    <n v="0"/>
    <n v="0"/>
    <n v="0"/>
    <n v="1.11E-4"/>
    <n v="-1.32E-3"/>
    <n v="4.2400000000000001E-4"/>
    <n v="9.8099999999999993E-3"/>
    <n v="-2.5184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5"/>
    <n v="51"/>
    <n v="50.7"/>
    <n v="50.9"/>
    <n v="51"/>
    <n v="-3834"/>
    <n v="-2013"/>
    <n v="412"/>
    <n v="4022"/>
    <n v="844"/>
    <n v="-132"/>
    <n v="-4728"/>
    <n v="-4639"/>
    <n v="-4190"/>
    <n v="-4425"/>
    <n v="-1.97451"/>
    <n v="-1.0266299999999999"/>
    <n v="0.20888400000000001"/>
    <n v="2.0471979999999999"/>
    <n v="0.43043999999999999"/>
    <n v="-6.7979999999999999E-2"/>
    <n v="-2.4112800000000001"/>
    <n v="-2.3519730000000001"/>
    <n v="-2.1327099999999999"/>
    <n v="-2.2567499999999998"/>
  </r>
  <r>
    <s v="1102"/>
    <s v="亞泥"/>
    <x v="0"/>
    <n v="51.1"/>
    <n v="50.4"/>
    <n v="50"/>
    <n v="50.8"/>
    <n v="50.5"/>
    <n v="-955"/>
    <n v="-2306"/>
    <n v="-2072"/>
    <n v="-4494"/>
    <n v="3292"/>
    <n v="64"/>
    <n v="-5742"/>
    <n v="-3347"/>
    <n v="-3616"/>
    <n v="-3603"/>
    <n v="-0.48800500000000002"/>
    <n v="-1.1622239999999999"/>
    <n v="-1.036"/>
    <n v="-2.2829519999999999"/>
    <n v="1.66246"/>
    <n v="3.2704000000000004E-2"/>
    <n v="-2.8939680000000001"/>
    <n v="-1.6735"/>
    <n v="-1.8369279999999999"/>
    <n v="-1.819515"/>
  </r>
  <r>
    <s v="1103"/>
    <s v="嘉泥"/>
    <x v="0"/>
    <n v="22.2"/>
    <n v="22"/>
    <n v="21.65"/>
    <n v="21.9"/>
    <n v="22.05"/>
    <n v="56"/>
    <n v="-400"/>
    <n v="-416"/>
    <n v="119"/>
    <n v="170"/>
    <n v="0"/>
    <n v="0"/>
    <n v="0"/>
    <n v="0"/>
    <n v="-27"/>
    <n v="1.2432E-2"/>
    <n v="-8.7999999999999995E-2"/>
    <n v="-9.0063999999999991E-2"/>
    <n v="2.6060999999999997E-2"/>
    <n v="3.7484999999999997E-2"/>
    <n v="0"/>
    <n v="0"/>
    <n v="0"/>
    <n v="0"/>
    <n v="-5.9535000000000005E-3"/>
  </r>
  <r>
    <s v="1104"/>
    <s v="環泥"/>
    <x v="0"/>
    <n v="23"/>
    <n v="23"/>
    <n v="22.45"/>
    <n v="22.55"/>
    <n v="22.75"/>
    <n v="110"/>
    <n v="132"/>
    <n v="-182"/>
    <n v="432"/>
    <n v="67"/>
    <n v="0"/>
    <n v="0"/>
    <n v="0"/>
    <n v="0"/>
    <n v="0"/>
    <n v="2.53E-2"/>
    <n v="3.0360000000000002E-2"/>
    <n v="-4.0858999999999999E-2"/>
    <n v="9.7416000000000003E-2"/>
    <n v="1.5242500000000001E-2"/>
    <n v="0"/>
    <n v="0"/>
    <n v="0"/>
    <n v="0"/>
    <n v="0"/>
  </r>
  <r>
    <s v="1108"/>
    <s v="幸福"/>
    <x v="0"/>
    <n v="13.65"/>
    <n v="13.45"/>
    <n v="13.05"/>
    <n v="13.5"/>
    <n v="13.35"/>
    <n v="-12"/>
    <n v="-271"/>
    <n v="-212"/>
    <n v="304"/>
    <n v="-11"/>
    <n v="0"/>
    <n v="0"/>
    <n v="0"/>
    <n v="0"/>
    <n v="0"/>
    <n v="-1.6380000000000001E-3"/>
    <n v="-3.6449499999999996E-2"/>
    <n v="-2.7666000000000003E-2"/>
    <n v="4.104E-2"/>
    <n v="-1.4685E-3"/>
    <n v="0"/>
    <n v="0"/>
    <n v="0"/>
    <n v="0"/>
    <n v="0"/>
  </r>
  <r>
    <s v="1109"/>
    <s v="信大"/>
    <x v="0"/>
    <n v="25.3"/>
    <n v="25.1"/>
    <n v="24.75"/>
    <n v="25.3"/>
    <n v="25.2"/>
    <n v="-40"/>
    <n v="-184"/>
    <n v="-176"/>
    <n v="93"/>
    <n v="-129"/>
    <n v="0"/>
    <n v="0"/>
    <n v="0"/>
    <n v="0"/>
    <n v="0"/>
    <n v="-1.0120000000000001E-2"/>
    <n v="-4.6184000000000003E-2"/>
    <n v="-4.3560000000000001E-2"/>
    <n v="2.3529000000000001E-2"/>
    <n v="-3.2507999999999995E-2"/>
    <n v="0"/>
    <n v="0"/>
    <n v="0"/>
    <n v="0"/>
    <n v="0"/>
  </r>
  <r>
    <s v="1110"/>
    <s v="東泥"/>
    <x v="0"/>
    <n v="15.65"/>
    <n v="15.5"/>
    <n v="15.5"/>
    <n v="15.3"/>
    <n v="15.45"/>
    <n v="4"/>
    <n v="-96"/>
    <n v="-94"/>
    <n v="-17"/>
    <n v="147"/>
    <n v="0"/>
    <n v="0"/>
    <n v="0"/>
    <n v="0"/>
    <n v="0"/>
    <n v="6.2600000000000004E-4"/>
    <n v="-1.4880000000000001E-2"/>
    <n v="-1.457E-2"/>
    <n v="-2.601E-3"/>
    <n v="2.2711500000000003E-2"/>
    <n v="0"/>
    <n v="0"/>
    <n v="0"/>
    <n v="0"/>
    <n v="0"/>
  </r>
  <r>
    <s v="1201"/>
    <s v="味全"/>
    <x v="1"/>
    <n v="21.5"/>
    <n v="21.3"/>
    <n v="21.05"/>
    <n v="21.15"/>
    <n v="21.3"/>
    <n v="32"/>
    <n v="-56"/>
    <n v="-228"/>
    <n v="209"/>
    <n v="96"/>
    <n v="0"/>
    <n v="0"/>
    <n v="0"/>
    <n v="0"/>
    <n v="0"/>
    <n v="6.8799999999999998E-3"/>
    <n v="-1.1927999999999999E-2"/>
    <n v="-4.7994000000000009E-2"/>
    <n v="4.4203499999999993E-2"/>
    <n v="2.0448000000000001E-2"/>
    <n v="0"/>
    <n v="0"/>
    <n v="0"/>
    <n v="0"/>
    <n v="0"/>
  </r>
  <r>
    <s v="1203"/>
    <s v="味王"/>
    <x v="1"/>
    <n v="35.299999999999997"/>
    <n v="35.200000000000003"/>
    <n v="34.5"/>
    <n v="34.799999999999997"/>
    <n v="35"/>
    <n v="8"/>
    <n v="-22"/>
    <n v="-24"/>
    <n v="-17"/>
    <n v="11"/>
    <n v="0"/>
    <n v="0"/>
    <n v="0"/>
    <n v="0"/>
    <n v="0"/>
    <n v="2.8239999999999997E-3"/>
    <n v="-7.7440000000000009E-3"/>
    <n v="-8.2799999999999992E-3"/>
    <n v="-5.9159999999999994E-3"/>
    <n v="3.8500000000000001E-3"/>
    <n v="0"/>
    <n v="0"/>
    <n v="0"/>
    <n v="0"/>
    <n v="0"/>
  </r>
  <r>
    <s v="1210"/>
    <s v="大成"/>
    <x v="1"/>
    <n v="59"/>
    <n v="59.1"/>
    <n v="58.6"/>
    <n v="59"/>
    <n v="59.3"/>
    <n v="-577"/>
    <n v="-729"/>
    <n v="-137"/>
    <n v="-190"/>
    <n v="333"/>
    <n v="-189"/>
    <n v="-161"/>
    <n v="-162"/>
    <n v="-7"/>
    <n v="0"/>
    <n v="-0.34043000000000001"/>
    <n v="-0.43083900000000003"/>
    <n v="-8.0281999999999992E-2"/>
    <n v="-0.11210000000000001"/>
    <n v="0.19746899999999998"/>
    <n v="-0.11151"/>
    <n v="-9.5150999999999999E-2"/>
    <n v="-9.4932000000000002E-2"/>
    <n v="-4.13E-3"/>
    <n v="0"/>
  </r>
  <r>
    <s v="1213"/>
    <s v="大飲"/>
    <x v="1"/>
    <n v="8.9499999999999993"/>
    <n v="8.93"/>
    <n v="8.89"/>
    <n v="8.89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3"/>
    <n v="83.2"/>
    <n v="83.8"/>
    <n v="85"/>
    <n v="86.2"/>
    <n v="226"/>
    <n v="-444"/>
    <n v="161"/>
    <n v="268"/>
    <n v="-512"/>
    <n v="417"/>
    <n v="288"/>
    <n v="289"/>
    <n v="21"/>
    <n v="339"/>
    <n v="0.18825799999999998"/>
    <n v="-0.36940800000000001"/>
    <n v="0.13491799999999998"/>
    <n v="0.2278"/>
    <n v="-0.44134400000000001"/>
    <n v="0.34736099999999998"/>
    <n v="0.23961600000000002"/>
    <n v="0.24218200000000001"/>
    <n v="1.7850000000000001E-2"/>
    <n v="0.29221799999999998"/>
  </r>
  <r>
    <s v="1216"/>
    <s v="統一"/>
    <x v="1"/>
    <n v="73.2"/>
    <n v="73.7"/>
    <n v="72.599999999999994"/>
    <n v="72.5"/>
    <n v="73.3"/>
    <n v="-2511"/>
    <n v="301"/>
    <n v="-1224"/>
    <n v="-50"/>
    <n v="-82"/>
    <n v="-30"/>
    <n v="-842"/>
    <n v="107"/>
    <n v="32"/>
    <n v="26"/>
    <n v="-1.838052"/>
    <n v="0.22183700000000001"/>
    <n v="-0.88862399999999997"/>
    <n v="-3.6249999999999998E-2"/>
    <n v="-6.0105999999999993E-2"/>
    <n v="-2.196E-2"/>
    <n v="-0.62055400000000005"/>
    <n v="7.7682000000000001E-2"/>
    <n v="2.3199999999999998E-2"/>
    <n v="1.9057999999999999E-2"/>
  </r>
  <r>
    <s v="1217"/>
    <s v="愛之味"/>
    <x v="1"/>
    <n v="11.85"/>
    <n v="11.6"/>
    <n v="11.3"/>
    <n v="11.65"/>
    <n v="11.6"/>
    <n v="151"/>
    <n v="-544"/>
    <n v="1250"/>
    <n v="1442"/>
    <n v="-1091"/>
    <n v="0"/>
    <n v="0"/>
    <n v="0"/>
    <n v="0"/>
    <n v="0"/>
    <n v="1.78935E-2"/>
    <n v="-6.3103999999999993E-2"/>
    <n v="0.14124999999999999"/>
    <n v="0.167993"/>
    <n v="-0.126556"/>
    <n v="0"/>
    <n v="0"/>
    <n v="0"/>
    <n v="0"/>
    <n v="0"/>
  </r>
  <r>
    <s v="1218"/>
    <s v="泰山"/>
    <x v="1"/>
    <n v="29.05"/>
    <n v="29.05"/>
    <n v="28.95"/>
    <n v="28.9"/>
    <n v="29.15"/>
    <n v="57"/>
    <n v="52"/>
    <n v="-138"/>
    <n v="-70"/>
    <n v="562"/>
    <n v="0"/>
    <n v="0"/>
    <n v="0"/>
    <n v="0"/>
    <n v="0"/>
    <n v="1.65585E-2"/>
    <n v="1.5106000000000001E-2"/>
    <n v="-3.9951E-2"/>
    <n v="-2.0230000000000001E-2"/>
    <n v="0.163823"/>
    <n v="0"/>
    <n v="0"/>
    <n v="0"/>
    <n v="0"/>
    <n v="0"/>
  </r>
  <r>
    <s v="1219"/>
    <s v="福壽"/>
    <x v="1"/>
    <n v="23.8"/>
    <n v="23.65"/>
    <n v="23.2"/>
    <n v="23.9"/>
    <n v="23.8"/>
    <n v="82"/>
    <n v="-100"/>
    <n v="-487"/>
    <n v="1141"/>
    <n v="-192"/>
    <n v="0"/>
    <n v="0"/>
    <n v="0"/>
    <n v="0"/>
    <n v="0"/>
    <n v="1.9516000000000002E-2"/>
    <n v="-2.3650000000000001E-2"/>
    <n v="-0.112984"/>
    <n v="0.27269899999999997"/>
    <n v="-4.5696000000000001E-2"/>
    <n v="0"/>
    <n v="0"/>
    <n v="0"/>
    <n v="0"/>
    <n v="0"/>
  </r>
  <r>
    <s v="1220"/>
    <s v="台榮"/>
    <x v="1"/>
    <n v="16.850000000000001"/>
    <n v="16.8"/>
    <n v="16.55"/>
    <n v="16.899999999999999"/>
    <n v="16.7"/>
    <n v="40"/>
    <n v="8"/>
    <n v="-122"/>
    <n v="111"/>
    <n v="-137"/>
    <n v="0"/>
    <n v="0"/>
    <n v="0"/>
    <n v="0"/>
    <n v="0"/>
    <n v="6.7400000000000003E-3"/>
    <n v="1.3440000000000001E-3"/>
    <n v="-2.0191000000000001E-2"/>
    <n v="1.8758999999999998E-2"/>
    <n v="-2.2879E-2"/>
    <n v="0"/>
    <n v="0"/>
    <n v="0"/>
    <n v="0"/>
    <n v="0"/>
  </r>
  <r>
    <s v="1225"/>
    <s v="福懋油"/>
    <x v="1"/>
    <n v="45.8"/>
    <n v="46.4"/>
    <n v="45.9"/>
    <n v="46.15"/>
    <n v="46.25"/>
    <n v="31"/>
    <n v="22"/>
    <n v="-61"/>
    <n v="65"/>
    <n v="62"/>
    <n v="0"/>
    <n v="0"/>
    <n v="0"/>
    <n v="0"/>
    <n v="0"/>
    <n v="1.4197999999999999E-2"/>
    <n v="1.0208E-2"/>
    <n v="-2.7999E-2"/>
    <n v="2.99975E-2"/>
    <n v="2.8674999999999999E-2"/>
    <n v="0"/>
    <n v="0"/>
    <n v="0"/>
    <n v="0"/>
    <n v="0"/>
  </r>
  <r>
    <s v="1227"/>
    <s v="佳格"/>
    <x v="1"/>
    <n v="53.7"/>
    <n v="53.9"/>
    <n v="53.2"/>
    <n v="53.2"/>
    <n v="53.6"/>
    <n v="-80"/>
    <n v="29"/>
    <n v="-217"/>
    <n v="121"/>
    <n v="154"/>
    <n v="4"/>
    <n v="34"/>
    <n v="1"/>
    <n v="0"/>
    <n v="0"/>
    <n v="-4.2959999999999998E-2"/>
    <n v="1.5630999999999999E-2"/>
    <n v="-0.11544400000000002"/>
    <n v="6.4372000000000013E-2"/>
    <n v="8.2543999999999992E-2"/>
    <n v="2.1480000000000002E-3"/>
    <n v="1.8325999999999999E-2"/>
    <n v="5.3200000000000003E-4"/>
    <n v="0"/>
    <n v="0"/>
  </r>
  <r>
    <s v="1229"/>
    <s v="聯華"/>
    <x v="1"/>
    <n v="49.1"/>
    <n v="49.45"/>
    <n v="48.95"/>
    <n v="49"/>
    <n v="49.45"/>
    <n v="532"/>
    <n v="740"/>
    <n v="-192"/>
    <n v="-2"/>
    <n v="408"/>
    <n v="-18"/>
    <n v="5"/>
    <n v="2"/>
    <n v="0"/>
    <n v="0"/>
    <n v="0.261212"/>
    <n v="0.36592999999999998"/>
    <n v="-9.3984000000000012E-2"/>
    <n v="-9.7999999999999997E-4"/>
    <n v="0.20175600000000002"/>
    <n v="-8.8380000000000004E-3"/>
    <n v="2.4724999999999999E-3"/>
    <n v="9.7900000000000005E-4"/>
    <n v="0"/>
    <n v="0"/>
  </r>
  <r>
    <s v="1231"/>
    <s v="聯華食"/>
    <x v="1"/>
    <n v="61.3"/>
    <n v="61"/>
    <n v="60.9"/>
    <n v="61.2"/>
    <n v="61.6"/>
    <n v="-20"/>
    <n v="-57"/>
    <n v="14"/>
    <n v="93"/>
    <n v="81"/>
    <n v="0"/>
    <n v="0"/>
    <n v="0"/>
    <n v="0"/>
    <n v="0"/>
    <n v="-1.226E-2"/>
    <n v="-3.4770000000000002E-2"/>
    <n v="8.5260000000000006E-3"/>
    <n v="5.6916000000000001E-2"/>
    <n v="4.9896000000000003E-2"/>
    <n v="0"/>
    <n v="0"/>
    <n v="0"/>
    <n v="0"/>
    <n v="0"/>
  </r>
  <r>
    <s v="1232"/>
    <s v="大統益"/>
    <x v="1"/>
    <n v="165.5"/>
    <n v="165"/>
    <n v="163.5"/>
    <n v="165"/>
    <n v="169"/>
    <n v="-17"/>
    <n v="-35"/>
    <n v="-44"/>
    <n v="24"/>
    <n v="-14"/>
    <n v="-11"/>
    <n v="0"/>
    <n v="-3"/>
    <n v="-5"/>
    <n v="0"/>
    <n v="-2.8135E-2"/>
    <n v="-5.7750000000000003E-2"/>
    <n v="-7.1940000000000004E-2"/>
    <n v="3.9600000000000003E-2"/>
    <n v="-2.366E-2"/>
    <n v="-1.8204999999999999E-2"/>
    <n v="0"/>
    <n v="-4.9049999999999996E-3"/>
    <n v="-8.2500000000000004E-3"/>
    <n v="0"/>
  </r>
  <r>
    <s v="1233"/>
    <s v="天仁"/>
    <x v="1"/>
    <n v="35"/>
    <n v="34.85"/>
    <n v="34.85"/>
    <n v="34.85"/>
    <n v="35"/>
    <n v="-1"/>
    <n v="0"/>
    <n v="-1"/>
    <n v="2"/>
    <n v="12"/>
    <n v="0"/>
    <n v="0"/>
    <n v="0"/>
    <n v="0"/>
    <n v="0"/>
    <n v="-3.5E-4"/>
    <n v="0"/>
    <n v="-3.4850000000000001E-4"/>
    <n v="6.9700000000000003E-4"/>
    <n v="4.1999999999999997E-3"/>
    <n v="0"/>
    <n v="0"/>
    <n v="0"/>
    <n v="0"/>
    <n v="0"/>
  </r>
  <r>
    <s v="1234"/>
    <s v="黑松"/>
    <x v="1"/>
    <n v="35.200000000000003"/>
    <n v="35.200000000000003"/>
    <n v="34.9"/>
    <n v="35.1"/>
    <n v="35.299999999999997"/>
    <n v="-22"/>
    <n v="-88"/>
    <n v="-115"/>
    <n v="-36"/>
    <n v="42"/>
    <n v="0"/>
    <n v="0"/>
    <n v="0"/>
    <n v="0"/>
    <n v="0"/>
    <n v="-7.7440000000000009E-3"/>
    <n v="-3.0976000000000004E-2"/>
    <n v="-4.0134999999999997E-2"/>
    <n v="-1.2636000000000001E-2"/>
    <n v="1.4825999999999999E-2"/>
    <n v="0"/>
    <n v="0"/>
    <n v="0"/>
    <n v="0"/>
    <n v="0"/>
  </r>
  <r>
    <s v="1235"/>
    <s v="興泰"/>
    <x v="1"/>
    <n v="32.299999999999997"/>
    <n v="31.2"/>
    <n v="31.2"/>
    <n v="33.6"/>
    <n v="33"/>
    <n v="0"/>
    <n v="-10"/>
    <n v="0"/>
    <n v="0"/>
    <n v="1"/>
    <n v="0"/>
    <n v="0"/>
    <n v="0"/>
    <n v="0"/>
    <n v="0"/>
    <n v="0"/>
    <n v="-3.1199999999999999E-3"/>
    <n v="0"/>
    <n v="0"/>
    <n v="3.3E-4"/>
    <n v="0"/>
    <n v="0"/>
    <n v="0"/>
    <n v="0"/>
    <n v="0"/>
  </r>
  <r>
    <s v="1236"/>
    <s v="宏亞"/>
    <x v="1"/>
    <n v="15.7"/>
    <n v="15.65"/>
    <n v="15.35"/>
    <n v="15.45"/>
    <n v="15.5"/>
    <n v="20"/>
    <n v="-14"/>
    <n v="-25"/>
    <n v="5"/>
    <n v="5"/>
    <n v="0"/>
    <n v="0"/>
    <n v="0"/>
    <n v="0"/>
    <n v="0"/>
    <n v="3.14E-3"/>
    <n v="-2.1909999999999998E-3"/>
    <n v="-3.8375000000000002E-3"/>
    <n v="7.7249999999999997E-4"/>
    <n v="7.7499999999999997E-4"/>
    <n v="0"/>
    <n v="0"/>
    <n v="0"/>
    <n v="0"/>
    <n v="0"/>
  </r>
  <r>
    <s v="1240"/>
    <s v="茂生農經"/>
    <x v="2"/>
    <n v="53.4"/>
    <n v="54.2"/>
    <n v="54.3"/>
    <n v="54.7"/>
    <n v="54.7"/>
    <n v="0"/>
    <n v="-1"/>
    <n v="-2"/>
    <n v="-4"/>
    <n v="-3"/>
    <n v="0"/>
    <n v="0"/>
    <n v="0"/>
    <n v="0"/>
    <n v="0"/>
    <n v="0"/>
    <n v="-5.4200000000000006E-4"/>
    <n v="-1.0859999999999999E-3"/>
    <n v="-2.1880000000000003E-3"/>
    <n v="-1.6410000000000003E-3"/>
    <n v="0"/>
    <n v="0"/>
    <n v="0"/>
    <n v="0"/>
    <n v="0"/>
  </r>
  <r>
    <s v="1256"/>
    <s v="鮮活果汁-KY"/>
    <x v="1"/>
    <n v="434"/>
    <n v="447"/>
    <n v="442.5"/>
    <n v="441"/>
    <n v="440.5"/>
    <n v="-4"/>
    <n v="6"/>
    <n v="-3"/>
    <n v="-1"/>
    <n v="-4"/>
    <n v="0"/>
    <n v="0"/>
    <n v="0"/>
    <n v="0"/>
    <n v="0"/>
    <n v="-1.736E-2"/>
    <n v="2.682E-2"/>
    <n v="-1.3275E-2"/>
    <n v="-4.4099999999999999E-3"/>
    <n v="-1.762E-2"/>
    <n v="0"/>
    <n v="0"/>
    <n v="0"/>
    <n v="0"/>
    <n v="0"/>
  </r>
  <r>
    <s v="1258"/>
    <s v="其祥-KY"/>
    <x v="1"/>
    <n v="15.6"/>
    <n v="15.75"/>
    <n v="15.7"/>
    <n v="16.100000000000001"/>
    <n v="16.100000000000001"/>
    <n v="0"/>
    <n v="0"/>
    <n v="-1"/>
    <n v="0"/>
    <n v="-2"/>
    <n v="0"/>
    <n v="0"/>
    <n v="0"/>
    <n v="0"/>
    <n v="0"/>
    <n v="0"/>
    <n v="0"/>
    <n v="-1.5699999999999999E-4"/>
    <n v="0"/>
    <n v="-3.2200000000000002E-4"/>
    <n v="0"/>
    <n v="0"/>
    <n v="0"/>
    <n v="0"/>
    <n v="0"/>
  </r>
  <r>
    <s v="1259"/>
    <s v="安心"/>
    <x v="3"/>
    <n v="66.599999999999994"/>
    <n v="66.3"/>
    <n v="66.8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2.5"/>
    <n v="304"/>
    <n v="302.5"/>
    <n v="303.5"/>
    <n v="1"/>
    <n v="2"/>
    <n v="1"/>
    <n v="0"/>
    <n v="-1"/>
    <n v="0"/>
    <n v="0"/>
    <n v="0"/>
    <n v="0"/>
    <n v="0"/>
    <n v="3.0249999999999999E-3"/>
    <n v="6.0499999999999998E-3"/>
    <n v="3.0400000000000002E-3"/>
    <n v="0"/>
    <n v="-3.0349999999999999E-3"/>
    <n v="0"/>
    <n v="0"/>
    <n v="0"/>
    <n v="0"/>
    <n v="0"/>
  </r>
  <r>
    <s v="1268"/>
    <s v="漢來美食"/>
    <x v="3"/>
    <n v="132"/>
    <n v="131.5"/>
    <n v="133"/>
    <n v="131"/>
    <n v="130.5"/>
    <n v="0"/>
    <n v="-2"/>
    <n v="2"/>
    <n v="0"/>
    <n v="-1"/>
    <n v="0"/>
    <n v="0"/>
    <n v="0"/>
    <n v="0"/>
    <n v="0"/>
    <n v="0"/>
    <n v="-2.63E-3"/>
    <n v="2.66E-3"/>
    <n v="0"/>
    <n v="-1.305E-3"/>
    <n v="0"/>
    <n v="0"/>
    <n v="0"/>
    <n v="0"/>
    <n v="0"/>
  </r>
  <r>
    <s v="1301"/>
    <s v="台塑"/>
    <x v="4"/>
    <n v="103.5"/>
    <n v="102"/>
    <n v="100"/>
    <n v="102"/>
    <n v="103.5"/>
    <n v="109"/>
    <n v="-612"/>
    <n v="-2077"/>
    <n v="4393"/>
    <n v="1096"/>
    <n v="0"/>
    <n v="-1808"/>
    <n v="19"/>
    <n v="-502"/>
    <n v="-29"/>
    <n v="0.112815"/>
    <n v="-0.62424000000000002"/>
    <n v="-2.077"/>
    <n v="4.4808599999999998"/>
    <n v="1.13436"/>
    <n v="0"/>
    <n v="-1.84416"/>
    <n v="1.9E-2"/>
    <n v="-0.51204000000000005"/>
    <n v="-3.0015E-2"/>
  </r>
  <r>
    <s v="1303"/>
    <s v="南亞"/>
    <x v="4"/>
    <n v="84.9"/>
    <n v="82.3"/>
    <n v="81.400000000000006"/>
    <n v="81.900000000000006"/>
    <n v="82.8"/>
    <n v="-267"/>
    <n v="-4739"/>
    <n v="1571"/>
    <n v="1005"/>
    <n v="4126"/>
    <n v="136"/>
    <n v="-3643"/>
    <n v="172"/>
    <n v="-38"/>
    <n v="30"/>
    <n v="-0.22668300000000002"/>
    <n v="-3.9001969999999999"/>
    <n v="1.278794"/>
    <n v="0.82309500000000002"/>
    <n v="3.416328"/>
    <n v="0.11546400000000001"/>
    <n v="-2.9981889999999995"/>
    <n v="0.14000800000000002"/>
    <n v="-3.1122000000000004E-2"/>
    <n v="2.4840000000000001E-2"/>
  </r>
  <r>
    <s v="1304"/>
    <s v="台聚"/>
    <x v="4"/>
    <n v="36.85"/>
    <n v="35.799999999999997"/>
    <n v="34.1"/>
    <n v="35"/>
    <n v="35.549999999999997"/>
    <n v="-3781"/>
    <n v="-2371"/>
    <n v="367"/>
    <n v="1866"/>
    <n v="-2128"/>
    <n v="0"/>
    <n v="0"/>
    <n v="0"/>
    <n v="0"/>
    <n v="0"/>
    <n v="-1.3932985"/>
    <n v="-0.84881799999999985"/>
    <n v="0.12514700000000001"/>
    <n v="0.65310000000000001"/>
    <n v="-0.75650399999999995"/>
    <n v="0"/>
    <n v="0"/>
    <n v="0"/>
    <n v="0"/>
    <n v="0"/>
  </r>
  <r>
    <s v="1305"/>
    <s v="華夏"/>
    <x v="4"/>
    <n v="36.799999999999997"/>
    <n v="36.200000000000003"/>
    <n v="35.200000000000003"/>
    <n v="36.15"/>
    <n v="36.25"/>
    <n v="372"/>
    <n v="-1353"/>
    <n v="-116"/>
    <n v="1785"/>
    <n v="-998"/>
    <n v="-80"/>
    <n v="0"/>
    <n v="-479"/>
    <n v="0"/>
    <n v="0"/>
    <n v="0.13689599999999999"/>
    <n v="-0.48978600000000005"/>
    <n v="-4.0832E-2"/>
    <n v="0.64527749999999995"/>
    <n v="-0.36177500000000001"/>
    <n v="-2.9440000000000001E-2"/>
    <n v="0"/>
    <n v="-0.16860800000000004"/>
    <n v="0"/>
    <n v="0"/>
  </r>
  <r>
    <s v="1307"/>
    <s v="三芳"/>
    <x v="4"/>
    <n v="22.65"/>
    <n v="22.9"/>
    <n v="22.3"/>
    <n v="22.5"/>
    <n v="22.6"/>
    <n v="19"/>
    <n v="-115"/>
    <n v="-190"/>
    <n v="21"/>
    <n v="52"/>
    <n v="0"/>
    <n v="0"/>
    <n v="0"/>
    <n v="0"/>
    <n v="0"/>
    <n v="4.3035E-3"/>
    <n v="-2.6335000000000001E-2"/>
    <n v="-4.2369999999999998E-2"/>
    <n v="4.725E-3"/>
    <n v="1.1752E-2"/>
    <n v="0"/>
    <n v="0"/>
    <n v="0"/>
    <n v="0"/>
    <n v="0"/>
  </r>
  <r>
    <s v="1308"/>
    <s v="亞聚"/>
    <x v="4"/>
    <n v="33"/>
    <n v="31.9"/>
    <n v="31.55"/>
    <n v="33.25"/>
    <n v="33.25"/>
    <n v="1509"/>
    <n v="-2007"/>
    <n v="3680"/>
    <n v="3682"/>
    <n v="-3092"/>
    <n v="0"/>
    <n v="0"/>
    <n v="0"/>
    <n v="0"/>
    <n v="0"/>
    <n v="0.49797000000000002"/>
    <n v="-0.64023299999999994"/>
    <n v="1.1610400000000001"/>
    <n v="1.2242649999999999"/>
    <n v="-1.0280899999999999"/>
    <n v="0"/>
    <n v="0"/>
    <n v="0"/>
    <n v="0"/>
    <n v="0"/>
  </r>
  <r>
    <s v="1309"/>
    <s v="台達化"/>
    <x v="4"/>
    <n v="42.85"/>
    <n v="42.1"/>
    <n v="41.3"/>
    <n v="41.3"/>
    <n v="41"/>
    <n v="175"/>
    <n v="-1204"/>
    <n v="-688"/>
    <n v="1962"/>
    <n v="1019"/>
    <n v="0"/>
    <n v="0"/>
    <n v="0"/>
    <n v="0"/>
    <n v="0"/>
    <n v="7.4987499999999999E-2"/>
    <n v="-0.506884"/>
    <n v="-0.28414399999999995"/>
    <n v="0.81030599999999986"/>
    <n v="0.41778999999999999"/>
    <n v="0"/>
    <n v="0"/>
    <n v="0"/>
    <n v="0"/>
    <n v="0"/>
  </r>
  <r>
    <s v="1310"/>
    <s v="台苯"/>
    <x v="4"/>
    <n v="20.9"/>
    <n v="20.3"/>
    <n v="19.75"/>
    <n v="20.2"/>
    <n v="19.8"/>
    <n v="-66"/>
    <n v="-962"/>
    <n v="92"/>
    <n v="798"/>
    <n v="2019"/>
    <n v="0"/>
    <n v="0"/>
    <n v="0"/>
    <n v="0"/>
    <n v="0"/>
    <n v="-1.3793999999999999E-2"/>
    <n v="-0.19528600000000002"/>
    <n v="1.8169999999999999E-2"/>
    <n v="0.16119599999999998"/>
    <n v="0.39976200000000006"/>
    <n v="0"/>
    <n v="0"/>
    <n v="0"/>
    <n v="0"/>
    <n v="0"/>
  </r>
  <r>
    <s v="1312"/>
    <s v="國喬"/>
    <x v="4"/>
    <n v="29.55"/>
    <n v="29.1"/>
    <n v="28.5"/>
    <n v="29"/>
    <n v="28.75"/>
    <n v="5884"/>
    <n v="-2656"/>
    <n v="4452"/>
    <n v="-191"/>
    <n v="-3833"/>
    <n v="-106"/>
    <n v="-464"/>
    <n v="0"/>
    <n v="0"/>
    <n v="0"/>
    <n v="1.7387220000000001"/>
    <n v="-0.77289600000000003"/>
    <n v="1.2688200000000001"/>
    <n v="-5.5390000000000002E-2"/>
    <n v="-1.1019874999999999"/>
    <n v="-3.1323000000000004E-2"/>
    <n v="-0.13502400000000001"/>
    <n v="0"/>
    <n v="0"/>
    <n v="0"/>
  </r>
  <r>
    <s v="1313"/>
    <s v="聯成"/>
    <x v="4"/>
    <n v="26.3"/>
    <n v="25.6"/>
    <n v="24.95"/>
    <n v="25.95"/>
    <n v="25.7"/>
    <n v="366"/>
    <n v="-1365"/>
    <n v="3054"/>
    <n v="1417"/>
    <n v="-2734"/>
    <n v="0"/>
    <n v="0"/>
    <n v="0"/>
    <n v="0"/>
    <n v="0"/>
    <n v="9.625800000000001E-2"/>
    <n v="-0.34943999999999997"/>
    <n v="0.76197300000000001"/>
    <n v="0.36771150000000002"/>
    <n v="-0.70263799999999998"/>
    <n v="0"/>
    <n v="0"/>
    <n v="0"/>
    <n v="0"/>
    <n v="0"/>
  </r>
  <r>
    <s v="1314"/>
    <s v="中石化"/>
    <x v="4"/>
    <n v="13.45"/>
    <n v="13.15"/>
    <n v="12.8"/>
    <n v="13.6"/>
    <n v="13.4"/>
    <n v="-4442"/>
    <n v="-5760"/>
    <n v="9807"/>
    <n v="9102"/>
    <n v="-24509"/>
    <n v="0"/>
    <n v="0"/>
    <n v="0"/>
    <n v="0"/>
    <n v="0"/>
    <n v="-0.5974489999999999"/>
    <n v="-0.75744"/>
    <n v="1.255296"/>
    <n v="1.2378719999999999"/>
    <n v="-3.2842060000000002"/>
    <n v="0"/>
    <n v="0"/>
    <n v="0"/>
    <n v="0"/>
    <n v="0"/>
  </r>
  <r>
    <s v="1315"/>
    <s v="達新"/>
    <x v="4"/>
    <n v="75.3"/>
    <n v="75.3"/>
    <n v="74.900000000000006"/>
    <n v="75.2"/>
    <n v="75.3"/>
    <n v="-4"/>
    <n v="6"/>
    <n v="12"/>
    <n v="10"/>
    <n v="8"/>
    <n v="0"/>
    <n v="0"/>
    <n v="0"/>
    <n v="0"/>
    <n v="0"/>
    <n v="-3.0119999999999999E-3"/>
    <n v="4.5179999999999994E-3"/>
    <n v="8.9880000000000012E-3"/>
    <n v="7.5199999999999998E-3"/>
    <n v="6.0239999999999998E-3"/>
    <n v="0"/>
    <n v="0"/>
    <n v="0"/>
    <n v="0"/>
    <n v="0"/>
  </r>
  <r>
    <s v="1316"/>
    <s v="上曜"/>
    <x v="5"/>
    <n v="11.75"/>
    <n v="11.55"/>
    <n v="11.55"/>
    <n v="11.65"/>
    <n v="11.8"/>
    <n v="260"/>
    <n v="-172"/>
    <n v="-83"/>
    <n v="40"/>
    <n v="13"/>
    <n v="0"/>
    <n v="0"/>
    <n v="0"/>
    <n v="0"/>
    <n v="0"/>
    <n v="3.0550000000000001E-2"/>
    <n v="-1.9866000000000002E-2"/>
    <n v="-9.5865000000000013E-3"/>
    <n v="4.6600000000000001E-3"/>
    <n v="1.534E-3"/>
    <n v="0"/>
    <n v="0"/>
    <n v="0"/>
    <n v="0"/>
    <n v="0"/>
  </r>
  <r>
    <s v="1319"/>
    <s v="東陽"/>
    <x v="6"/>
    <n v="33.1"/>
    <n v="32.6"/>
    <n v="33"/>
    <n v="33.75"/>
    <n v="34.65"/>
    <n v="-2525"/>
    <n v="-1737"/>
    <n v="-901"/>
    <n v="264"/>
    <n v="563"/>
    <n v="0"/>
    <n v="0"/>
    <n v="0"/>
    <n v="100"/>
    <n v="0"/>
    <n v="-0.83577500000000005"/>
    <n v="-0.56626200000000004"/>
    <n v="-0.29732999999999998"/>
    <n v="8.9099999999999999E-2"/>
    <n v="0.19507950000000002"/>
    <n v="0"/>
    <n v="0"/>
    <n v="0"/>
    <n v="3.3750000000000002E-2"/>
    <n v="0"/>
  </r>
  <r>
    <s v="1321"/>
    <s v="大洋"/>
    <x v="4"/>
    <n v="37.299999999999997"/>
    <n v="37.4"/>
    <n v="37"/>
    <n v="37.200000000000003"/>
    <n v="37.049999999999997"/>
    <n v="-28"/>
    <n v="-109"/>
    <n v="-23"/>
    <n v="39"/>
    <n v="-1"/>
    <n v="0"/>
    <n v="0"/>
    <n v="0"/>
    <n v="0"/>
    <n v="0"/>
    <n v="-1.0443999999999998E-2"/>
    <n v="-4.0765999999999997E-2"/>
    <n v="-8.5100000000000002E-3"/>
    <n v="1.4508000000000002E-2"/>
    <n v="-3.7049999999999995E-4"/>
    <n v="0"/>
    <n v="0"/>
    <n v="0"/>
    <n v="0"/>
    <n v="0"/>
  </r>
  <r>
    <s v="1323"/>
    <s v="永裕"/>
    <x v="4"/>
    <n v="34.25"/>
    <n v="34.950000000000003"/>
    <n v="34.6"/>
    <n v="34.549999999999997"/>
    <n v="34.25"/>
    <n v="2"/>
    <n v="-7"/>
    <n v="-2"/>
    <n v="1"/>
    <n v="5"/>
    <n v="0"/>
    <n v="0"/>
    <n v="0"/>
    <n v="0"/>
    <n v="0"/>
    <n v="6.8499999999999995E-4"/>
    <n v="-2.4465000000000003E-3"/>
    <n v="-6.9200000000000002E-4"/>
    <n v="3.455E-4"/>
    <n v="1.7125E-3"/>
    <n v="0"/>
    <n v="0"/>
    <n v="0"/>
    <n v="0"/>
    <n v="0"/>
  </r>
  <r>
    <s v="1324"/>
    <s v="地球"/>
    <x v="4"/>
    <n v="10.95"/>
    <n v="11"/>
    <n v="10.85"/>
    <n v="10.9"/>
    <n v="10.95"/>
    <n v="0"/>
    <n v="0"/>
    <n v="1"/>
    <n v="0"/>
    <n v="3"/>
    <n v="0"/>
    <n v="0"/>
    <n v="0"/>
    <n v="0"/>
    <n v="0"/>
    <n v="0"/>
    <n v="0"/>
    <n v="1.0849999999999999E-4"/>
    <n v="0"/>
    <n v="3.2849999999999996E-4"/>
    <n v="0"/>
    <n v="0"/>
    <n v="0"/>
    <n v="0"/>
    <n v="0"/>
  </r>
  <r>
    <s v="1325"/>
    <s v="恆大"/>
    <x v="4"/>
    <n v="87.9"/>
    <n v="88.1"/>
    <n v="87.2"/>
    <n v="86.7"/>
    <n v="87.5"/>
    <n v="24"/>
    <n v="6"/>
    <n v="-101"/>
    <n v="-81"/>
    <n v="195"/>
    <n v="0"/>
    <n v="0"/>
    <n v="0"/>
    <n v="0"/>
    <n v="-3"/>
    <n v="2.1096000000000004E-2"/>
    <n v="5.285999999999999E-3"/>
    <n v="-8.8072000000000011E-2"/>
    <n v="-7.0226999999999998E-2"/>
    <n v="0.170625"/>
    <n v="0"/>
    <n v="0"/>
    <n v="0"/>
    <n v="0"/>
    <n v="-2.6250000000000002E-3"/>
  </r>
  <r>
    <s v="1326"/>
    <s v="台化"/>
    <x v="4"/>
    <n v="85.3"/>
    <n v="83.3"/>
    <n v="82.8"/>
    <n v="83.3"/>
    <n v="84.5"/>
    <n v="-618"/>
    <n v="-2852"/>
    <n v="-1418"/>
    <n v="-423"/>
    <n v="140"/>
    <n v="-125"/>
    <n v="-2105"/>
    <n v="61"/>
    <n v="-76"/>
    <n v="-52"/>
    <n v="-0.52715400000000001"/>
    <n v="-2.3757160000000002"/>
    <n v="-1.174104"/>
    <n v="-0.35235900000000003"/>
    <n v="0.1183"/>
    <n v="-0.106625"/>
    <n v="-1.7534650000000001"/>
    <n v="5.0508000000000004E-2"/>
    <n v="-6.3308000000000003E-2"/>
    <n v="-4.394E-2"/>
  </r>
  <r>
    <s v="1336"/>
    <s v="台翰"/>
    <x v="7"/>
    <n v="23.35"/>
    <n v="23.15"/>
    <n v="22.65"/>
    <n v="22.9"/>
    <n v="23.05"/>
    <n v="-10"/>
    <n v="-2"/>
    <n v="-31"/>
    <n v="-14"/>
    <n v="-10"/>
    <n v="0"/>
    <n v="0"/>
    <n v="0"/>
    <n v="0"/>
    <n v="0"/>
    <n v="-2.3349999999999998E-3"/>
    <n v="-4.6299999999999998E-4"/>
    <n v="-7.0215E-3"/>
    <n v="-3.2059999999999996E-3"/>
    <n v="-2.3050000000000002E-3"/>
    <n v="0"/>
    <n v="0"/>
    <n v="0"/>
    <n v="0"/>
    <n v="0"/>
  </r>
  <r>
    <s v="1337"/>
    <s v="再生-KY"/>
    <x v="4"/>
    <n v="7.76"/>
    <n v="7.7"/>
    <n v="7.6"/>
    <n v="7.62"/>
    <n v="8"/>
    <n v="-198"/>
    <n v="-122"/>
    <n v="-313"/>
    <n v="24"/>
    <n v="589"/>
    <n v="0"/>
    <n v="0"/>
    <n v="0"/>
    <n v="0"/>
    <n v="0"/>
    <n v="-1.53648E-2"/>
    <n v="-9.3939999999999996E-3"/>
    <n v="-2.3787999999999997E-2"/>
    <n v="1.8288E-3"/>
    <n v="4.7120000000000002E-2"/>
    <n v="0"/>
    <n v="0"/>
    <n v="0"/>
    <n v="0"/>
    <n v="0"/>
  </r>
  <r>
    <s v="1338"/>
    <s v="廣華-KY"/>
    <x v="6"/>
    <n v="64.3"/>
    <n v="63.9"/>
    <n v="63.5"/>
    <n v="63.7"/>
    <n v="66.599999999999994"/>
    <n v="7"/>
    <n v="-17"/>
    <n v="-40"/>
    <n v="43"/>
    <n v="263"/>
    <n v="0"/>
    <n v="0"/>
    <n v="0"/>
    <n v="0"/>
    <n v="0"/>
    <n v="4.5009999999999998E-3"/>
    <n v="-1.0862999999999999E-2"/>
    <n v="-2.5399999999999999E-2"/>
    <n v="2.7390999999999999E-2"/>
    <n v="0.17515799999999998"/>
    <n v="0"/>
    <n v="0"/>
    <n v="0"/>
    <n v="0"/>
    <n v="0"/>
  </r>
  <r>
    <s v="1339"/>
    <s v="昭輝"/>
    <x v="6"/>
    <n v="37.75"/>
    <n v="38"/>
    <n v="37.85"/>
    <n v="37.85"/>
    <n v="38.4"/>
    <n v="-2"/>
    <n v="20"/>
    <n v="2"/>
    <n v="15"/>
    <n v="44"/>
    <n v="0"/>
    <n v="0"/>
    <n v="0"/>
    <n v="0"/>
    <n v="0"/>
    <n v="-7.5500000000000003E-4"/>
    <n v="7.6E-3"/>
    <n v="7.5700000000000008E-4"/>
    <n v="5.6775000000000003E-3"/>
    <n v="1.6895999999999998E-2"/>
    <n v="0"/>
    <n v="0"/>
    <n v="0"/>
    <n v="0"/>
    <n v="0"/>
  </r>
  <r>
    <s v="1340"/>
    <s v="勝悅-KY"/>
    <x v="4"/>
    <n v="11.25"/>
    <n v="11.15"/>
    <n v="11.35"/>
    <n v="11.55"/>
    <n v="12.2"/>
    <n v="-15"/>
    <n v="-28"/>
    <n v="-154"/>
    <n v="-30"/>
    <n v="22"/>
    <n v="0"/>
    <n v="0"/>
    <n v="0"/>
    <n v="0"/>
    <n v="0"/>
    <n v="-1.6875E-3"/>
    <n v="-3.1219999999999998E-3"/>
    <n v="-1.7478999999999998E-2"/>
    <n v="-3.4650000000000002E-3"/>
    <n v="2.6839999999999998E-3"/>
    <n v="0"/>
    <n v="0"/>
    <n v="0"/>
    <n v="0"/>
    <n v="0"/>
  </r>
  <r>
    <s v="1341"/>
    <s v="富林-KY"/>
    <x v="4"/>
    <n v="79.599999999999994"/>
    <n v="79.900000000000006"/>
    <n v="79.5"/>
    <n v="79"/>
    <n v="80.099999999999994"/>
    <n v="0"/>
    <n v="3"/>
    <n v="-1"/>
    <n v="-2"/>
    <n v="-3"/>
    <n v="0"/>
    <n v="0"/>
    <n v="0"/>
    <n v="0"/>
    <n v="0"/>
    <n v="0"/>
    <n v="2.3970000000000003E-3"/>
    <n v="-7.9500000000000003E-4"/>
    <n v="-1.58E-3"/>
    <n v="-2.4029999999999998E-3"/>
    <n v="0"/>
    <n v="0"/>
    <n v="0"/>
    <n v="0"/>
    <n v="0"/>
  </r>
  <r>
    <s v="1342"/>
    <s v="八貫"/>
    <x v="4"/>
    <n v="52.8"/>
    <n v="53.7"/>
    <n v="55.2"/>
    <n v="55.7"/>
    <n v="54.8"/>
    <n v="3"/>
    <n v="-4"/>
    <n v="11"/>
    <n v="-6"/>
    <n v="-1"/>
    <n v="0"/>
    <n v="0"/>
    <n v="0"/>
    <n v="0"/>
    <n v="0"/>
    <n v="1.5839999999999997E-3"/>
    <n v="-2.1480000000000002E-3"/>
    <n v="6.0720000000000001E-3"/>
    <n v="-3.3420000000000004E-3"/>
    <n v="-5.4799999999999998E-4"/>
    <n v="0"/>
    <n v="0"/>
    <n v="0"/>
    <n v="0"/>
    <n v="0"/>
  </r>
  <r>
    <s v="1402"/>
    <s v="遠東新"/>
    <x v="8"/>
    <n v="31.8"/>
    <n v="31.05"/>
    <n v="30.75"/>
    <n v="30.85"/>
    <n v="31.65"/>
    <n v="-804"/>
    <n v="-3122"/>
    <n v="-2188"/>
    <n v="-489"/>
    <n v="2598"/>
    <n v="0"/>
    <n v="-1404"/>
    <n v="-865"/>
    <n v="393"/>
    <n v="21"/>
    <n v="-0.25567200000000001"/>
    <n v="-0.96938100000000005"/>
    <n v="-0.67281000000000002"/>
    <n v="-0.1508565"/>
    <n v="0.82226699999999997"/>
    <n v="0"/>
    <n v="-0.43594200000000005"/>
    <n v="-0.26598749999999999"/>
    <n v="0.12124050000000001"/>
    <n v="6.6464999999999996E-3"/>
  </r>
  <r>
    <s v="1409"/>
    <s v="新纖"/>
    <x v="8"/>
    <n v="21.75"/>
    <n v="21.2"/>
    <n v="20.9"/>
    <n v="21.9"/>
    <n v="21.7"/>
    <n v="2409"/>
    <n v="-4587"/>
    <n v="2892"/>
    <n v="4448"/>
    <n v="-1895"/>
    <n v="0"/>
    <n v="0"/>
    <n v="0"/>
    <n v="0"/>
    <n v="-78"/>
    <n v="0.52395749999999996"/>
    <n v="-0.97244399999999998"/>
    <n v="0.60442799999999997"/>
    <n v="0.97411199999999998"/>
    <n v="-0.411215"/>
    <n v="0"/>
    <n v="0"/>
    <n v="0"/>
    <n v="0"/>
    <n v="-1.6926E-2"/>
  </r>
  <r>
    <s v="1410"/>
    <s v="南染"/>
    <x v="8"/>
    <n v="34.65"/>
    <n v="34.65"/>
    <n v="34.6"/>
    <n v="34.85"/>
    <n v="34.950000000000003"/>
    <n v="0"/>
    <n v="1"/>
    <n v="-6"/>
    <n v="-1"/>
    <n v="0"/>
    <n v="0"/>
    <n v="0"/>
    <n v="0"/>
    <n v="0"/>
    <n v="0"/>
    <n v="0"/>
    <n v="3.4649999999999997E-4"/>
    <n v="-2.0760000000000002E-3"/>
    <n v="-3.4850000000000001E-4"/>
    <n v="0"/>
    <n v="0"/>
    <n v="0"/>
    <n v="0"/>
    <n v="0"/>
    <n v="0"/>
  </r>
  <r>
    <s v="1413"/>
    <s v="宏洲"/>
    <x v="8"/>
    <n v="11.75"/>
    <n v="11.35"/>
    <n v="11.1"/>
    <n v="11.05"/>
    <n v="11.2"/>
    <n v="0"/>
    <n v="-100"/>
    <n v="-10"/>
    <n v="38"/>
    <n v="-41"/>
    <n v="0"/>
    <n v="0"/>
    <n v="0"/>
    <n v="0"/>
    <n v="0"/>
    <n v="0"/>
    <n v="-1.1350000000000001E-2"/>
    <n v="-1.1100000000000001E-3"/>
    <n v="4.1990000000000005E-3"/>
    <n v="-4.5919999999999997E-3"/>
    <n v="0"/>
    <n v="0"/>
    <n v="0"/>
    <n v="0"/>
    <n v="0"/>
  </r>
  <r>
    <s v="1414"/>
    <s v="東和"/>
    <x v="8"/>
    <n v="17.2"/>
    <n v="17.05"/>
    <n v="16.3"/>
    <n v="17.2"/>
    <n v="16.899999999999999"/>
    <n v="484"/>
    <n v="-277"/>
    <n v="-34"/>
    <n v="559"/>
    <n v="-378"/>
    <n v="0"/>
    <n v="0"/>
    <n v="0"/>
    <n v="0"/>
    <n v="0"/>
    <n v="8.3247999999999989E-2"/>
    <n v="-4.7228500000000007E-2"/>
    <n v="-5.5420000000000001E-3"/>
    <n v="9.6147999999999997E-2"/>
    <n v="-6.3881999999999994E-2"/>
    <n v="0"/>
    <n v="0"/>
    <n v="0"/>
    <n v="0"/>
    <n v="0"/>
  </r>
  <r>
    <s v="1416"/>
    <s v="廣豐"/>
    <x v="2"/>
    <n v="11.25"/>
    <n v="11.15"/>
    <n v="11"/>
    <n v="11"/>
    <n v="11"/>
    <n v="40"/>
    <n v="15"/>
    <n v="-82"/>
    <n v="9"/>
    <n v="20"/>
    <n v="0"/>
    <n v="0"/>
    <n v="0"/>
    <n v="0"/>
    <n v="0"/>
    <n v="4.4999999999999997E-3"/>
    <n v="1.6724999999999999E-3"/>
    <n v="-9.0200000000000002E-3"/>
    <n v="9.8999999999999999E-4"/>
    <n v="2.2000000000000001E-3"/>
    <n v="0"/>
    <n v="0"/>
    <n v="0"/>
    <n v="0"/>
    <n v="0"/>
  </r>
  <r>
    <s v="1417"/>
    <s v="嘉裕"/>
    <x v="8"/>
    <n v="15.6"/>
    <n v="15.3"/>
    <n v="14.9"/>
    <n v="15.35"/>
    <n v="15.15"/>
    <n v="159"/>
    <n v="-152"/>
    <n v="175"/>
    <n v="595"/>
    <n v="19"/>
    <n v="0"/>
    <n v="0"/>
    <n v="0"/>
    <n v="0"/>
    <n v="0"/>
    <n v="2.4804E-2"/>
    <n v="-2.3255999999999999E-2"/>
    <n v="2.6075000000000001E-2"/>
    <n v="9.1332499999999997E-2"/>
    <n v="2.8785000000000004E-3"/>
    <n v="0"/>
    <n v="0"/>
    <n v="0"/>
    <n v="0"/>
    <n v="0"/>
  </r>
  <r>
    <s v="1418"/>
    <s v="東華"/>
    <x v="8"/>
    <n v="11.1"/>
    <n v="11.15"/>
    <n v="11.1"/>
    <n v="11.2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9"/>
    <n v="39.200000000000003"/>
    <n v="39.200000000000003"/>
    <n v="40.35"/>
    <n v="42"/>
    <n v="3"/>
    <n v="-49"/>
    <n v="-23"/>
    <n v="-13"/>
    <n v="93"/>
    <n v="0"/>
    <n v="0"/>
    <n v="0"/>
    <n v="0"/>
    <n v="0"/>
    <n v="1.1969999999999999E-3"/>
    <n v="-1.9208000000000003E-2"/>
    <n v="-9.0159999999999997E-3"/>
    <n v="-5.245500000000001E-3"/>
    <n v="3.9059999999999997E-2"/>
    <n v="0"/>
    <n v="0"/>
    <n v="0"/>
    <n v="0"/>
    <n v="0"/>
  </r>
  <r>
    <s v="1423"/>
    <s v="利華"/>
    <x v="8"/>
    <n v="21.6"/>
    <n v="21.9"/>
    <n v="21.65"/>
    <n v="21.85"/>
    <n v="22.3"/>
    <n v="-22"/>
    <n v="105"/>
    <n v="-34"/>
    <n v="11"/>
    <n v="18"/>
    <n v="0"/>
    <n v="0"/>
    <n v="0"/>
    <n v="0"/>
    <n v="0"/>
    <n v="-4.7520000000000001E-3"/>
    <n v="2.2995000000000002E-2"/>
    <n v="-7.3609999999999995E-3"/>
    <n v="2.4035000000000003E-3"/>
    <n v="4.0140000000000002E-3"/>
    <n v="0"/>
    <n v="0"/>
    <n v="0"/>
    <n v="0"/>
    <n v="0"/>
  </r>
  <r>
    <s v="1432"/>
    <s v="大魯閣"/>
    <x v="9"/>
    <n v="13.65"/>
    <n v="13.7"/>
    <n v="13.55"/>
    <n v="13.7"/>
    <n v="13.65"/>
    <n v="3"/>
    <n v="-5"/>
    <n v="-38"/>
    <n v="0"/>
    <n v="14"/>
    <n v="0"/>
    <n v="0"/>
    <n v="0"/>
    <n v="0"/>
    <n v="0"/>
    <n v="4.0950000000000003E-4"/>
    <n v="-6.8499999999999995E-4"/>
    <n v="-5.1489999999999999E-3"/>
    <n v="0"/>
    <n v="1.9109999999999999E-3"/>
    <n v="0"/>
    <n v="0"/>
    <n v="0"/>
    <n v="0"/>
    <n v="0"/>
  </r>
  <r>
    <s v="1434"/>
    <s v="福懋"/>
    <x v="8"/>
    <n v="31.4"/>
    <n v="31.35"/>
    <n v="32"/>
    <n v="32.15"/>
    <n v="32.15"/>
    <n v="-279"/>
    <n v="7"/>
    <n v="-553"/>
    <n v="-912"/>
    <n v="-843"/>
    <n v="0"/>
    <n v="866"/>
    <n v="860"/>
    <n v="586"/>
    <n v="552"/>
    <n v="-8.7606000000000003E-2"/>
    <n v="2.1945000000000003E-3"/>
    <n v="-0.17696000000000001"/>
    <n v="-0.29320799999999997"/>
    <n v="-0.27102449999999995"/>
    <n v="0"/>
    <n v="0.27149100000000004"/>
    <n v="0.2752"/>
    <n v="0.18839899999999998"/>
    <n v="0.17746799999999999"/>
  </r>
  <r>
    <s v="1435"/>
    <s v="中福"/>
    <x v="2"/>
    <n v="20.3"/>
    <n v="19.899999999999999"/>
    <n v="19.3"/>
    <n v="19.350000000000001"/>
    <n v="19.350000000000001"/>
    <n v="-8"/>
    <n v="-43"/>
    <n v="-15"/>
    <n v="0"/>
    <n v="4"/>
    <n v="0"/>
    <n v="0"/>
    <n v="0"/>
    <n v="0"/>
    <n v="0"/>
    <n v="-1.624E-3"/>
    <n v="-8.5569999999999986E-3"/>
    <n v="-2.895E-3"/>
    <n v="0"/>
    <n v="7.7400000000000006E-4"/>
    <n v="0"/>
    <n v="0"/>
    <n v="0"/>
    <n v="0"/>
    <n v="0"/>
  </r>
  <r>
    <s v="1436"/>
    <s v="華友聯"/>
    <x v="5"/>
    <n v="39.75"/>
    <n v="39.85"/>
    <n v="39.950000000000003"/>
    <n v="39.950000000000003"/>
    <n v="39.950000000000003"/>
    <n v="-6"/>
    <n v="-7"/>
    <n v="-4"/>
    <n v="1"/>
    <n v="4"/>
    <n v="0"/>
    <n v="0"/>
    <n v="0"/>
    <n v="0"/>
    <n v="0"/>
    <n v="-2.385E-3"/>
    <n v="-2.7894999999999999E-3"/>
    <n v="-1.598E-3"/>
    <n v="3.9950000000000001E-4"/>
    <n v="1.598E-3"/>
    <n v="0"/>
    <n v="0"/>
    <n v="0"/>
    <n v="0"/>
    <n v="0"/>
  </r>
  <r>
    <s v="1437"/>
    <s v="勤益控"/>
    <x v="2"/>
    <n v="25.15"/>
    <n v="25.3"/>
    <n v="25.1"/>
    <n v="25.2"/>
    <n v="25.2"/>
    <n v="-15"/>
    <n v="-21"/>
    <n v="-60"/>
    <n v="-47"/>
    <n v="-13"/>
    <n v="0"/>
    <n v="0"/>
    <n v="0"/>
    <n v="0"/>
    <n v="0"/>
    <n v="-3.7724999999999998E-3"/>
    <n v="-5.3130000000000009E-3"/>
    <n v="-1.506E-2"/>
    <n v="-1.1843999999999999E-2"/>
    <n v="-3.2759999999999998E-3"/>
    <n v="0"/>
    <n v="0"/>
    <n v="0"/>
    <n v="0"/>
    <n v="0"/>
  </r>
  <r>
    <s v="1438"/>
    <s v="三地開發"/>
    <x v="5"/>
    <n v="30.9"/>
    <n v="30.6"/>
    <n v="30.6"/>
    <n v="30.95"/>
    <n v="30.2"/>
    <n v="-2"/>
    <n v="-1"/>
    <n v="-1"/>
    <n v="-1"/>
    <n v="0"/>
    <n v="0"/>
    <n v="0"/>
    <n v="0"/>
    <n v="0"/>
    <n v="0"/>
    <n v="-6.1799999999999995E-4"/>
    <n v="-3.0600000000000001E-4"/>
    <n v="-3.0600000000000001E-4"/>
    <n v="-3.0949999999999999E-4"/>
    <n v="0"/>
    <n v="0"/>
    <n v="0"/>
    <n v="0"/>
    <n v="0"/>
    <n v="0"/>
  </r>
  <r>
    <s v="1439"/>
    <s v="中和"/>
    <x v="8"/>
    <n v="25.25"/>
    <n v="24.7"/>
    <n v="24.6"/>
    <n v="24.4"/>
    <n v="24.5"/>
    <n v="2"/>
    <n v="-12"/>
    <n v="0"/>
    <n v="-4"/>
    <n v="1"/>
    <n v="0"/>
    <n v="0"/>
    <n v="0"/>
    <n v="0"/>
    <n v="0"/>
    <n v="5.0500000000000002E-4"/>
    <n v="-2.9639999999999996E-3"/>
    <n v="0"/>
    <n v="-9.7599999999999998E-4"/>
    <n v="2.4499999999999999E-4"/>
    <n v="0"/>
    <n v="0"/>
    <n v="0"/>
    <n v="0"/>
    <n v="0"/>
  </r>
  <r>
    <s v="1440"/>
    <s v="南紡"/>
    <x v="8"/>
    <n v="27.2"/>
    <n v="26.75"/>
    <n v="26.1"/>
    <n v="27.5"/>
    <n v="27"/>
    <n v="3708"/>
    <n v="-5983"/>
    <n v="95"/>
    <n v="9514"/>
    <n v="-1908"/>
    <n v="0"/>
    <n v="109"/>
    <n v="2"/>
    <n v="0"/>
    <n v="-57"/>
    <n v="1.0085759999999999"/>
    <n v="-1.6004525000000001"/>
    <n v="2.4795000000000001E-2"/>
    <n v="2.6163500000000002"/>
    <n v="-0.51515999999999995"/>
    <n v="0"/>
    <n v="2.9157499999999999E-2"/>
    <n v="5.22E-4"/>
    <n v="0"/>
    <n v="-1.5389999999999999E-2"/>
  </r>
  <r>
    <s v="1441"/>
    <s v="大東"/>
    <x v="8"/>
    <n v="11.7"/>
    <n v="11.55"/>
    <n v="11.05"/>
    <n v="11.2"/>
    <n v="11.15"/>
    <n v="58"/>
    <n v="-114"/>
    <n v="23"/>
    <n v="-45"/>
    <n v="13"/>
    <n v="0"/>
    <n v="0"/>
    <n v="0"/>
    <n v="0"/>
    <n v="0"/>
    <n v="6.7859999999999995E-3"/>
    <n v="-1.3167E-2"/>
    <n v="2.5414999999999999E-3"/>
    <n v="-5.0399999999999993E-3"/>
    <n v="1.4495000000000003E-3"/>
    <n v="0"/>
    <n v="0"/>
    <n v="0"/>
    <n v="0"/>
    <n v="0"/>
  </r>
  <r>
    <s v="1442"/>
    <s v="名軒"/>
    <x v="5"/>
    <n v="17.649999999999999"/>
    <n v="17.5"/>
    <n v="17.350000000000001"/>
    <n v="18"/>
    <n v="19.75"/>
    <n v="20"/>
    <n v="-14"/>
    <n v="27"/>
    <n v="19"/>
    <n v="-84"/>
    <n v="0"/>
    <n v="0"/>
    <n v="0"/>
    <n v="0"/>
    <n v="0"/>
    <n v="3.5300000000000002E-3"/>
    <n v="-2.4499999999999999E-3"/>
    <n v="4.6845000000000003E-3"/>
    <n v="3.4199999999999999E-3"/>
    <n v="-1.6590000000000001E-2"/>
    <n v="0"/>
    <n v="0"/>
    <n v="0"/>
    <n v="0"/>
    <n v="0"/>
  </r>
  <r>
    <s v="1443"/>
    <s v="立益"/>
    <x v="10"/>
    <n v="14.55"/>
    <n v="14.5"/>
    <n v="15.95"/>
    <n v="17.5"/>
    <n v="16.7"/>
    <n v="-3"/>
    <n v="-17"/>
    <n v="65"/>
    <n v="11"/>
    <n v="34"/>
    <n v="0"/>
    <n v="0"/>
    <n v="0"/>
    <n v="0"/>
    <n v="0"/>
    <n v="-4.3650000000000004E-4"/>
    <n v="-2.4650000000000002E-3"/>
    <n v="1.03675E-2"/>
    <n v="1.9250000000000001E-3"/>
    <n v="5.6779999999999999E-3"/>
    <n v="0"/>
    <n v="0"/>
    <n v="0"/>
    <n v="0"/>
    <n v="0"/>
  </r>
  <r>
    <s v="1444"/>
    <s v="力麗"/>
    <x v="8"/>
    <n v="12.65"/>
    <n v="12.55"/>
    <n v="12.1"/>
    <n v="12.3"/>
    <n v="12.3"/>
    <n v="719"/>
    <n v="9"/>
    <n v="-302"/>
    <n v="1790"/>
    <n v="-92"/>
    <n v="0"/>
    <n v="0"/>
    <n v="0"/>
    <n v="0"/>
    <n v="0"/>
    <n v="9.0953500000000007E-2"/>
    <n v="1.1295000000000001E-3"/>
    <n v="-3.6541999999999998E-2"/>
    <n v="0.22017"/>
    <n v="-1.1316000000000001E-2"/>
    <n v="0"/>
    <n v="0"/>
    <n v="0"/>
    <n v="0"/>
    <n v="0"/>
  </r>
  <r>
    <s v="1445"/>
    <s v="大宇"/>
    <x v="8"/>
    <n v="12.15"/>
    <n v="12.05"/>
    <n v="11.95"/>
    <n v="12"/>
    <n v="11.95"/>
    <n v="0"/>
    <n v="-15"/>
    <n v="-19"/>
    <n v="-36"/>
    <n v="-36"/>
    <n v="0"/>
    <n v="0"/>
    <n v="0"/>
    <n v="0"/>
    <n v="0"/>
    <n v="0"/>
    <n v="-1.8075000000000001E-3"/>
    <n v="-2.2704999999999999E-3"/>
    <n v="-4.3200000000000001E-3"/>
    <n v="-4.3020000000000003E-3"/>
    <n v="0"/>
    <n v="0"/>
    <n v="0"/>
    <n v="0"/>
    <n v="0"/>
  </r>
  <r>
    <s v="1446"/>
    <s v="宏和"/>
    <x v="8"/>
    <n v="32"/>
    <n v="31.55"/>
    <n v="30.2"/>
    <n v="30.25"/>
    <n v="30.8"/>
    <n v="53"/>
    <n v="-3"/>
    <n v="-24"/>
    <n v="0"/>
    <n v="12"/>
    <n v="0"/>
    <n v="0"/>
    <n v="0"/>
    <n v="0"/>
    <n v="0"/>
    <n v="1.6959999999999999E-2"/>
    <n v="-9.4650000000000008E-4"/>
    <n v="-7.2479999999999992E-3"/>
    <n v="0"/>
    <n v="3.6960000000000001E-3"/>
    <n v="0"/>
    <n v="0"/>
    <n v="0"/>
    <n v="0"/>
    <n v="0"/>
  </r>
  <r>
    <s v="1447"/>
    <s v="力鵬"/>
    <x v="8"/>
    <n v="12.65"/>
    <n v="12.5"/>
    <n v="12"/>
    <n v="12.45"/>
    <n v="12.35"/>
    <n v="3528"/>
    <n v="-548"/>
    <n v="-1331"/>
    <n v="6884"/>
    <n v="-2"/>
    <n v="0"/>
    <n v="0"/>
    <n v="0"/>
    <n v="0"/>
    <n v="0"/>
    <n v="0.44629200000000002"/>
    <n v="-6.8500000000000005E-2"/>
    <n v="-0.15972"/>
    <n v="0.85705799999999988"/>
    <n v="-2.4699999999999999E-4"/>
    <n v="0"/>
    <n v="0"/>
    <n v="0"/>
    <n v="0"/>
    <n v="0"/>
  </r>
  <r>
    <s v="1449"/>
    <s v="佳和"/>
    <x v="8"/>
    <n v="15.95"/>
    <n v="15.5"/>
    <n v="15.8"/>
    <n v="15.8"/>
    <n v="15.5"/>
    <n v="-15"/>
    <n v="-39"/>
    <n v="-18"/>
    <n v="10"/>
    <n v="-4"/>
    <n v="0"/>
    <n v="0"/>
    <n v="0"/>
    <n v="0"/>
    <n v="0"/>
    <n v="-2.3925000000000001E-3"/>
    <n v="-6.045E-3"/>
    <n v="-2.8440000000000002E-3"/>
    <n v="1.58E-3"/>
    <n v="-6.2E-4"/>
    <n v="0"/>
    <n v="0"/>
    <n v="0"/>
    <n v="0"/>
    <n v="0"/>
  </r>
  <r>
    <s v="1451"/>
    <s v="年興"/>
    <x v="8"/>
    <n v="21.4"/>
    <n v="21"/>
    <n v="21.2"/>
    <n v="21.15"/>
    <n v="21.05"/>
    <n v="41"/>
    <n v="-59"/>
    <n v="354"/>
    <n v="25"/>
    <n v="-10"/>
    <n v="0"/>
    <n v="0"/>
    <n v="0"/>
    <n v="0"/>
    <n v="0"/>
    <n v="8.7740000000000005E-3"/>
    <n v="-1.239E-2"/>
    <n v="7.5048000000000004E-2"/>
    <n v="5.2874999999999997E-3"/>
    <n v="-2.1050000000000001E-3"/>
    <n v="0"/>
    <n v="0"/>
    <n v="0"/>
    <n v="0"/>
    <n v="0"/>
  </r>
  <r>
    <s v="1452"/>
    <s v="宏益"/>
    <x v="8"/>
    <n v="25.85"/>
    <n v="25.4"/>
    <n v="24.3"/>
    <n v="24.8"/>
    <n v="24.5"/>
    <n v="845"/>
    <n v="-5"/>
    <n v="-44"/>
    <n v="109"/>
    <n v="-108"/>
    <n v="0"/>
    <n v="0"/>
    <n v="0"/>
    <n v="0"/>
    <n v="0"/>
    <n v="0.2184325"/>
    <n v="-1.2700000000000001E-3"/>
    <n v="-1.0692E-2"/>
    <n v="2.7032000000000004E-2"/>
    <n v="-2.6460000000000001E-2"/>
    <n v="0"/>
    <n v="0"/>
    <n v="0"/>
    <n v="0"/>
    <n v="0"/>
  </r>
  <r>
    <s v="1453"/>
    <s v="大將"/>
    <x v="5"/>
    <n v="9.36"/>
    <n v="9.25"/>
    <n v="9.11"/>
    <n v="9.27"/>
    <n v="9.16"/>
    <n v="0"/>
    <n v="-11"/>
    <n v="-9"/>
    <n v="2"/>
    <n v="14"/>
    <n v="0"/>
    <n v="0"/>
    <n v="0"/>
    <n v="0"/>
    <n v="0"/>
    <n v="0"/>
    <n v="-1.0175E-3"/>
    <n v="-8.1989999999999993E-4"/>
    <n v="1.8539999999999998E-4"/>
    <n v="1.2824000000000002E-3"/>
    <n v="0"/>
    <n v="0"/>
    <n v="0"/>
    <n v="0"/>
    <n v="0"/>
  </r>
  <r>
    <s v="1454"/>
    <s v="台富"/>
    <x v="8"/>
    <n v="10.25"/>
    <n v="10.25"/>
    <n v="10.1"/>
    <n v="10.1"/>
    <n v="9.94"/>
    <n v="59"/>
    <n v="-15"/>
    <n v="-11"/>
    <n v="-13"/>
    <n v="-7"/>
    <n v="0"/>
    <n v="0"/>
    <n v="0"/>
    <n v="0"/>
    <n v="0"/>
    <n v="6.0474999999999999E-3"/>
    <n v="-1.5375E-3"/>
    <n v="-1.111E-3"/>
    <n v="-1.3129999999999999E-3"/>
    <n v="-6.958E-4"/>
    <n v="0"/>
    <n v="0"/>
    <n v="0"/>
    <n v="0"/>
    <n v="0"/>
  </r>
  <r>
    <s v="1455"/>
    <s v="集盛"/>
    <x v="8"/>
    <n v="26"/>
    <n v="26.4"/>
    <n v="24.7"/>
    <n v="24.95"/>
    <n v="24.3"/>
    <n v="62"/>
    <n v="221"/>
    <n v="-9710"/>
    <n v="3673"/>
    <n v="1645"/>
    <n v="0"/>
    <n v="0"/>
    <n v="0"/>
    <n v="0"/>
    <n v="0"/>
    <n v="1.6119999999999999E-2"/>
    <n v="5.8343999999999993E-2"/>
    <n v="-2.3983699999999999"/>
    <n v="0.91641349999999988"/>
    <n v="0.39973500000000001"/>
    <n v="0"/>
    <n v="0"/>
    <n v="0"/>
    <n v="0"/>
    <n v="0"/>
  </r>
  <r>
    <s v="1456"/>
    <s v="怡華"/>
    <x v="5"/>
    <n v="18.649999999999999"/>
    <n v="19.2"/>
    <n v="18.7"/>
    <n v="18.8"/>
    <n v="18.649999999999999"/>
    <n v="-2"/>
    <n v="206"/>
    <n v="-149"/>
    <n v="-26"/>
    <n v="-8"/>
    <n v="0"/>
    <n v="0"/>
    <n v="0"/>
    <n v="0"/>
    <n v="0"/>
    <n v="-3.7299999999999996E-4"/>
    <n v="3.9551999999999997E-2"/>
    <n v="-2.7862999999999999E-2"/>
    <n v="-4.888E-3"/>
    <n v="-1.4919999999999998E-3"/>
    <n v="0"/>
    <n v="0"/>
    <n v="0"/>
    <n v="0"/>
    <n v="0"/>
  </r>
  <r>
    <s v="1457"/>
    <s v="宜進"/>
    <x v="8"/>
    <n v="18.350000000000001"/>
    <n v="18.100000000000001"/>
    <n v="17.649999999999999"/>
    <n v="18.149999999999999"/>
    <n v="18.149999999999999"/>
    <n v="-112"/>
    <n v="-59"/>
    <n v="-239"/>
    <n v="237"/>
    <n v="-206"/>
    <n v="0"/>
    <n v="0"/>
    <n v="0"/>
    <n v="0"/>
    <n v="0"/>
    <n v="-2.0552000000000004E-2"/>
    <n v="-1.0679000000000001E-2"/>
    <n v="-4.2183499999999992E-2"/>
    <n v="4.3015499999999991E-2"/>
    <n v="-3.7388999999999999E-2"/>
    <n v="0"/>
    <n v="0"/>
    <n v="0"/>
    <n v="0"/>
    <n v="0"/>
  </r>
  <r>
    <s v="1459"/>
    <s v="聯發"/>
    <x v="8"/>
    <n v="14.25"/>
    <n v="13.95"/>
    <n v="13.6"/>
    <n v="14"/>
    <n v="13.75"/>
    <n v="96"/>
    <n v="-136"/>
    <n v="-57"/>
    <n v="204"/>
    <n v="-155"/>
    <n v="0"/>
    <n v="0"/>
    <n v="0"/>
    <n v="0"/>
    <n v="0"/>
    <n v="1.3679999999999999E-2"/>
    <n v="-1.8971999999999999E-2"/>
    <n v="-7.7519999999999993E-3"/>
    <n v="2.8559999999999999E-2"/>
    <n v="-2.1312500000000002E-2"/>
    <n v="0"/>
    <n v="0"/>
    <n v="0"/>
    <n v="0"/>
    <n v="0"/>
  </r>
  <r>
    <s v="1460"/>
    <s v="宏遠"/>
    <x v="8"/>
    <n v="11.1"/>
    <n v="10.7"/>
    <n v="10.45"/>
    <n v="10.55"/>
    <n v="10.5"/>
    <n v="-198"/>
    <n v="-529"/>
    <n v="-113"/>
    <n v="-3"/>
    <n v="239"/>
    <n v="0"/>
    <n v="0"/>
    <n v="0"/>
    <n v="0"/>
    <n v="0"/>
    <n v="-2.1977999999999998E-2"/>
    <n v="-5.6602999999999994E-2"/>
    <n v="-1.18085E-2"/>
    <n v="-3.165E-4"/>
    <n v="2.5094999999999999E-2"/>
    <n v="0"/>
    <n v="0"/>
    <n v="0"/>
    <n v="0"/>
    <n v="0"/>
  </r>
  <r>
    <s v="1463"/>
    <s v="強盛"/>
    <x v="8"/>
    <n v="15.7"/>
    <n v="15.4"/>
    <n v="14.55"/>
    <n v="14.95"/>
    <n v="14.9"/>
    <n v="74"/>
    <n v="-157"/>
    <n v="122"/>
    <n v="-12"/>
    <n v="-2"/>
    <n v="0"/>
    <n v="0"/>
    <n v="0"/>
    <n v="0"/>
    <n v="0"/>
    <n v="1.1618E-2"/>
    <n v="-2.4178000000000002E-2"/>
    <n v="1.7751000000000003E-2"/>
    <n v="-1.7939999999999998E-3"/>
    <n v="-2.9800000000000003E-4"/>
    <n v="0"/>
    <n v="0"/>
    <n v="0"/>
    <n v="0"/>
    <n v="0"/>
  </r>
  <r>
    <s v="1464"/>
    <s v="得力"/>
    <x v="8"/>
    <n v="17.350000000000001"/>
    <n v="17.399999999999999"/>
    <n v="17.100000000000001"/>
    <n v="17.25"/>
    <n v="17.2"/>
    <n v="192"/>
    <n v="84"/>
    <n v="-9"/>
    <n v="283"/>
    <n v="0"/>
    <n v="0"/>
    <n v="0"/>
    <n v="0"/>
    <n v="0"/>
    <n v="0"/>
    <n v="3.3312000000000001E-2"/>
    <n v="1.4615999999999999E-2"/>
    <n v="-1.539E-3"/>
    <n v="4.88175E-2"/>
    <n v="0"/>
    <n v="0"/>
    <n v="0"/>
    <n v="0"/>
    <n v="0"/>
    <n v="0"/>
  </r>
  <r>
    <s v="1465"/>
    <s v="偉全"/>
    <x v="8"/>
    <n v="12.95"/>
    <n v="12.95"/>
    <n v="12.85"/>
    <n v="12.9"/>
    <n v="12.95"/>
    <n v="2"/>
    <n v="-3"/>
    <n v="2"/>
    <n v="3"/>
    <n v="2"/>
    <n v="0"/>
    <n v="0"/>
    <n v="0"/>
    <n v="0"/>
    <n v="0"/>
    <n v="2.5900000000000001E-4"/>
    <n v="-3.8849999999999996E-4"/>
    <n v="2.5700000000000001E-4"/>
    <n v="3.8700000000000003E-4"/>
    <n v="2.5900000000000001E-4"/>
    <n v="0"/>
    <n v="0"/>
    <n v="0"/>
    <n v="0"/>
    <n v="0"/>
  </r>
  <r>
    <s v="1466"/>
    <s v="聚隆"/>
    <x v="8"/>
    <n v="18.399999999999999"/>
    <n v="18.850000000000001"/>
    <n v="18.3"/>
    <n v="18.45"/>
    <n v="18.149999999999999"/>
    <n v="272"/>
    <n v="-233"/>
    <n v="-358"/>
    <n v="-26"/>
    <n v="-73"/>
    <n v="0"/>
    <n v="0"/>
    <n v="0"/>
    <n v="0"/>
    <n v="0"/>
    <n v="5.0047999999999995E-2"/>
    <n v="-4.3920500000000001E-2"/>
    <n v="-6.5514000000000003E-2"/>
    <n v="-4.797E-3"/>
    <n v="-1.3249499999999997E-2"/>
    <n v="0"/>
    <n v="0"/>
    <n v="0"/>
    <n v="0"/>
    <n v="0"/>
  </r>
  <r>
    <s v="1467"/>
    <s v="南緯"/>
    <x v="8"/>
    <n v="16.7"/>
    <n v="16.600000000000001"/>
    <n v="16.3"/>
    <n v="16.25"/>
    <n v="16.399999999999999"/>
    <n v="49"/>
    <n v="15"/>
    <n v="-45"/>
    <n v="48"/>
    <n v="65"/>
    <n v="0"/>
    <n v="0"/>
    <n v="0"/>
    <n v="0"/>
    <n v="0"/>
    <n v="8.1829999999999993E-3"/>
    <n v="2.4900000000000005E-3"/>
    <n v="-7.3350000000000004E-3"/>
    <n v="7.7999999999999996E-3"/>
    <n v="1.0659999999999999E-2"/>
    <n v="0"/>
    <n v="0"/>
    <n v="0"/>
    <n v="0"/>
    <n v="0"/>
  </r>
  <r>
    <s v="1468"/>
    <s v="昶和"/>
    <x v="8"/>
    <n v="12.2"/>
    <n v="12.05"/>
    <n v="11.9"/>
    <n v="12.15"/>
    <n v="12.2"/>
    <n v="-1"/>
    <n v="1"/>
    <n v="-12"/>
    <n v="1"/>
    <n v="5"/>
    <n v="0"/>
    <n v="0"/>
    <n v="0"/>
    <n v="0"/>
    <n v="0"/>
    <n v="-1.22E-4"/>
    <n v="1.205E-4"/>
    <n v="-1.428E-3"/>
    <n v="1.215E-4"/>
    <n v="6.0999999999999997E-4"/>
    <n v="0"/>
    <n v="0"/>
    <n v="0"/>
    <n v="0"/>
    <n v="0"/>
  </r>
  <r>
    <s v="1470"/>
    <s v="大統新創"/>
    <x v="8"/>
    <n v="16.2"/>
    <n v="16.25"/>
    <n v="16"/>
    <n v="16.05"/>
    <n v="16"/>
    <n v="0"/>
    <n v="12"/>
    <n v="0"/>
    <n v="0"/>
    <n v="-1"/>
    <n v="0"/>
    <n v="0"/>
    <n v="0"/>
    <n v="0"/>
    <n v="0"/>
    <n v="0"/>
    <n v="1.9499999999999999E-3"/>
    <n v="0"/>
    <n v="0"/>
    <n v="-1.6000000000000001E-4"/>
    <n v="0"/>
    <n v="0"/>
    <n v="0"/>
    <n v="0"/>
    <n v="0"/>
  </r>
  <r>
    <s v="1471"/>
    <s v="首利"/>
    <x v="11"/>
    <n v="9.2100000000000009"/>
    <n v="10.1"/>
    <n v="10.65"/>
    <n v="11.7"/>
    <n v="11.3"/>
    <n v="-266"/>
    <n v="189"/>
    <n v="-855"/>
    <n v="8"/>
    <n v="-179"/>
    <n v="0"/>
    <n v="0"/>
    <n v="0"/>
    <n v="0"/>
    <n v="0"/>
    <n v="-2.4498600000000002E-2"/>
    <n v="1.9088999999999998E-2"/>
    <n v="-9.10575E-2"/>
    <n v="9.3599999999999998E-4"/>
    <n v="-2.0227000000000002E-2"/>
    <n v="0"/>
    <n v="0"/>
    <n v="0"/>
    <n v="0"/>
    <n v="0"/>
  </r>
  <r>
    <s v="1472"/>
    <s v="三洋紡"/>
    <x v="8"/>
    <n v="10.3"/>
    <n v="10"/>
    <n v="10.3"/>
    <n v="10.2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2"/>
    <n v="18.100000000000001"/>
    <n v="18.149999999999999"/>
    <n v="18.149999999999999"/>
    <n v="3"/>
    <n v="-4"/>
    <n v="-41"/>
    <n v="20"/>
    <n v="14"/>
    <n v="0"/>
    <n v="0"/>
    <n v="0"/>
    <n v="0"/>
    <n v="0"/>
    <n v="5.4449999999999995E-4"/>
    <n v="-7.2800000000000002E-4"/>
    <n v="-7.4210000000000005E-3"/>
    <n v="3.63E-3"/>
    <n v="2.5409999999999999E-3"/>
    <n v="0"/>
    <n v="0"/>
    <n v="0"/>
    <n v="0"/>
    <n v="0"/>
  </r>
  <r>
    <s v="1474"/>
    <s v="弘裕"/>
    <x v="8"/>
    <n v="16.149999999999999"/>
    <n v="16.149999999999999"/>
    <n v="15.3"/>
    <n v="15.35"/>
    <n v="15.45"/>
    <n v="333"/>
    <n v="-163"/>
    <n v="-380"/>
    <n v="437"/>
    <n v="-23"/>
    <n v="0"/>
    <n v="0"/>
    <n v="0"/>
    <n v="0"/>
    <n v="0"/>
    <n v="5.3779500000000001E-2"/>
    <n v="-2.6324499999999997E-2"/>
    <n v="-5.8139999999999997E-2"/>
    <n v="6.70795E-2"/>
    <n v="-3.5534999999999998E-3"/>
    <n v="0"/>
    <n v="0"/>
    <n v="0"/>
    <n v="0"/>
    <n v="0"/>
  </r>
  <r>
    <s v="1475"/>
    <s v="業旺"/>
    <x v="8"/>
    <n v="37.5"/>
    <n v="37.9"/>
    <n v="36.75"/>
    <n v="37.5"/>
    <n v="38"/>
    <n v="-3"/>
    <n v="-1"/>
    <n v="-11"/>
    <n v="-3"/>
    <n v="0"/>
    <n v="0"/>
    <n v="0"/>
    <n v="0"/>
    <n v="0"/>
    <n v="0"/>
    <n v="-1.1249999999999999E-3"/>
    <n v="-3.79E-4"/>
    <n v="-4.0425000000000001E-3"/>
    <n v="-1.1249999999999999E-3"/>
    <n v="0"/>
    <n v="0"/>
    <n v="0"/>
    <n v="0"/>
    <n v="0"/>
    <n v="0"/>
  </r>
  <r>
    <s v="1476"/>
    <s v="儒鴻"/>
    <x v="8"/>
    <n v="629"/>
    <n v="624"/>
    <n v="619"/>
    <n v="636"/>
    <n v="640"/>
    <n v="404"/>
    <n v="258"/>
    <n v="80"/>
    <n v="67"/>
    <n v="-186"/>
    <n v="8"/>
    <n v="-244"/>
    <n v="-175"/>
    <n v="218"/>
    <n v="97"/>
    <n v="2.5411600000000001"/>
    <n v="1.60992"/>
    <n v="0.49519999999999997"/>
    <n v="0.42612"/>
    <n v="-1.1903999999999999"/>
    <n v="5.0319999999999997E-2"/>
    <n v="-1.5225599999999999"/>
    <n v="-1.08325"/>
    <n v="1.3864799999999999"/>
    <n v="0.62080000000000002"/>
  </r>
  <r>
    <s v="1477"/>
    <s v="聚陽"/>
    <x v="8"/>
    <n v="264.5"/>
    <n v="261.5"/>
    <n v="256.5"/>
    <n v="269"/>
    <n v="271"/>
    <n v="123"/>
    <n v="287"/>
    <n v="479"/>
    <n v="1775"/>
    <n v="242"/>
    <n v="293"/>
    <n v="-758"/>
    <n v="-542"/>
    <n v="0"/>
    <n v="110"/>
    <n v="0.32533499999999999"/>
    <n v="0.75050499999999998"/>
    <n v="1.2286349999999999"/>
    <n v="4.77475"/>
    <n v="0.65581999999999996"/>
    <n v="0.77498500000000003"/>
    <n v="-1.98217"/>
    <n v="-1.3902300000000001"/>
    <n v="0"/>
    <n v="0.29809999999999998"/>
  </r>
  <r>
    <s v="1503"/>
    <s v="士電"/>
    <x v="12"/>
    <n v="52.2"/>
    <n v="53"/>
    <n v="52.8"/>
    <n v="52.7"/>
    <n v="54.5"/>
    <n v="85"/>
    <n v="-46"/>
    <n v="11"/>
    <n v="-40"/>
    <n v="86"/>
    <n v="0"/>
    <n v="0"/>
    <n v="0"/>
    <n v="0"/>
    <n v="0"/>
    <n v="4.437E-2"/>
    <n v="-2.4379999999999999E-2"/>
    <n v="5.8079999999999998E-3"/>
    <n v="-2.1080000000000002E-2"/>
    <n v="4.6870000000000002E-2"/>
    <n v="0"/>
    <n v="0"/>
    <n v="0"/>
    <n v="0"/>
    <n v="0"/>
  </r>
  <r>
    <s v="1504"/>
    <s v="東元"/>
    <x v="12"/>
    <n v="32.950000000000003"/>
    <n v="32.4"/>
    <n v="33.6"/>
    <n v="33.200000000000003"/>
    <n v="33.5"/>
    <n v="-978"/>
    <n v="-190"/>
    <n v="-70"/>
    <n v="-161"/>
    <n v="110"/>
    <n v="0"/>
    <n v="-63"/>
    <n v="7"/>
    <n v="0"/>
    <n v="0"/>
    <n v="-0.32225100000000001"/>
    <n v="-6.1559999999999997E-2"/>
    <n v="-2.3519999999999999E-2"/>
    <n v="-5.3452000000000006E-2"/>
    <n v="3.6850000000000001E-2"/>
    <n v="0"/>
    <n v="-2.0412E-2"/>
    <n v="2.3520000000000004E-3"/>
    <n v="0"/>
    <n v="0"/>
  </r>
  <r>
    <s v="1506"/>
    <s v="正道"/>
    <x v="6"/>
    <n v="9.8000000000000007"/>
    <n v="10.3"/>
    <n v="11.05"/>
    <n v="11.35"/>
    <n v="10.9"/>
    <n v="-8"/>
    <n v="-3"/>
    <n v="-37"/>
    <n v="-71"/>
    <n v="6"/>
    <n v="0"/>
    <n v="0"/>
    <n v="0"/>
    <n v="0"/>
    <n v="0"/>
    <n v="-7.8400000000000008E-4"/>
    <n v="-3.0900000000000003E-4"/>
    <n v="-4.0885000000000001E-3"/>
    <n v="-8.0584999999999997E-3"/>
    <n v="6.5400000000000007E-4"/>
    <n v="0"/>
    <n v="0"/>
    <n v="0"/>
    <n v="0"/>
    <n v="0"/>
  </r>
  <r>
    <s v="1507"/>
    <s v="永大"/>
    <x v="12"/>
    <n v="62.1"/>
    <n v="61.8"/>
    <n v="61.6"/>
    <n v="61.4"/>
    <n v="62.8"/>
    <n v="-9"/>
    <n v="-31"/>
    <n v="-34"/>
    <n v="1"/>
    <n v="52"/>
    <n v="0"/>
    <n v="0"/>
    <n v="0"/>
    <n v="0"/>
    <n v="0"/>
    <n v="-5.5889999999999994E-3"/>
    <n v="-1.9157999999999998E-2"/>
    <n v="-2.0944000000000001E-2"/>
    <n v="6.1399999999999996E-4"/>
    <n v="3.2655999999999998E-2"/>
    <n v="0"/>
    <n v="0"/>
    <n v="0"/>
    <n v="0"/>
    <n v="0"/>
  </r>
  <r>
    <s v="1512"/>
    <s v="瑞利"/>
    <x v="6"/>
    <n v="4.4000000000000004"/>
    <n v="4.4800000000000004"/>
    <n v="4.49"/>
    <n v="4.4000000000000004"/>
    <n v="4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3"/>
    <n v="50.4"/>
    <n v="50.2"/>
    <n v="53"/>
    <n v="53"/>
    <n v="1561"/>
    <n v="-1324"/>
    <n v="165"/>
    <n v="1336"/>
    <n v="-1013"/>
    <n v="223"/>
    <n v="224"/>
    <n v="146"/>
    <n v="-8"/>
    <n v="0"/>
    <n v="0.80079299999999987"/>
    <n v="-0.66729599999999989"/>
    <n v="8.2830000000000001E-2"/>
    <n v="0.70808000000000004"/>
    <n v="-0.53688999999999998"/>
    <n v="0.114399"/>
    <n v="0.11289600000000001"/>
    <n v="7.329200000000001E-2"/>
    <n v="-4.2399999999999998E-3"/>
    <n v="0"/>
  </r>
  <r>
    <s v="1514"/>
    <s v="亞力"/>
    <x v="12"/>
    <n v="25.05"/>
    <n v="25.05"/>
    <n v="24.5"/>
    <n v="24.85"/>
    <n v="25.15"/>
    <n v="-36"/>
    <n v="-71"/>
    <n v="21"/>
    <n v="256"/>
    <n v="244"/>
    <n v="0"/>
    <n v="0"/>
    <n v="0"/>
    <n v="0"/>
    <n v="0"/>
    <n v="-9.018E-3"/>
    <n v="-1.7785499999999999E-2"/>
    <n v="5.1450000000000003E-3"/>
    <n v="6.3616000000000006E-2"/>
    <n v="6.1365999999999997E-2"/>
    <n v="0"/>
    <n v="0"/>
    <n v="0"/>
    <n v="0"/>
    <n v="0"/>
  </r>
  <r>
    <s v="1515"/>
    <s v="力山"/>
    <x v="12"/>
    <n v="77.400000000000006"/>
    <n v="78.900000000000006"/>
    <n v="77.3"/>
    <n v="76.599999999999994"/>
    <n v="78.599999999999994"/>
    <n v="310"/>
    <n v="361"/>
    <n v="-325"/>
    <n v="-114"/>
    <n v="600"/>
    <n v="0"/>
    <n v="0"/>
    <n v="0"/>
    <n v="0"/>
    <n v="0"/>
    <n v="0.23993999999999999"/>
    <n v="0.284829"/>
    <n v="-0.25122499999999998"/>
    <n v="-8.7323999999999999E-2"/>
    <n v="0.47160000000000002"/>
    <n v="0"/>
    <n v="0"/>
    <n v="0"/>
    <n v="0"/>
    <n v="0"/>
  </r>
  <r>
    <s v="1516"/>
    <s v="川飛"/>
    <x v="2"/>
    <n v="22"/>
    <n v="21.8"/>
    <n v="21.8"/>
    <n v="21.7"/>
    <n v="21.55"/>
    <n v="0"/>
    <n v="-8"/>
    <n v="0"/>
    <n v="-10"/>
    <n v="0"/>
    <n v="0"/>
    <n v="0"/>
    <n v="0"/>
    <n v="0"/>
    <n v="0"/>
    <n v="0"/>
    <n v="-1.7440000000000001E-3"/>
    <n v="0"/>
    <n v="-2.1700000000000001E-3"/>
    <n v="0"/>
    <n v="0"/>
    <n v="0"/>
    <n v="0"/>
    <n v="0"/>
    <n v="0"/>
  </r>
  <r>
    <s v="1517"/>
    <s v="利奇"/>
    <x v="12"/>
    <n v="26.15"/>
    <n v="25.6"/>
    <n v="24.4"/>
    <n v="24.7"/>
    <n v="24.7"/>
    <n v="471"/>
    <n v="-304"/>
    <n v="-506"/>
    <n v="506"/>
    <n v="174"/>
    <n v="0"/>
    <n v="0"/>
    <n v="0"/>
    <n v="0"/>
    <n v="0"/>
    <n v="0.1231665"/>
    <n v="-7.7824000000000004E-2"/>
    <n v="-0.12346399999999999"/>
    <n v="0.124982"/>
    <n v="4.2978000000000002E-2"/>
    <n v="0"/>
    <n v="0"/>
    <n v="0"/>
    <n v="0"/>
    <n v="0"/>
  </r>
  <r>
    <s v="1519"/>
    <s v="華城"/>
    <x v="12"/>
    <n v="42.7"/>
    <n v="42.3"/>
    <n v="41.05"/>
    <n v="42.2"/>
    <n v="42.75"/>
    <n v="163"/>
    <n v="-37"/>
    <n v="-292"/>
    <n v="310"/>
    <n v="170"/>
    <n v="0"/>
    <n v="0"/>
    <n v="0"/>
    <n v="0"/>
    <n v="0"/>
    <n v="6.960100000000001E-2"/>
    <n v="-1.5650999999999998E-2"/>
    <n v="-0.11986599999999999"/>
    <n v="0.13081999999999999"/>
    <n v="7.2675000000000003E-2"/>
    <n v="0"/>
    <n v="0"/>
    <n v="0"/>
    <n v="0"/>
    <n v="0"/>
  </r>
  <r>
    <s v="1521"/>
    <s v="大億"/>
    <x v="6"/>
    <n v="45.7"/>
    <n v="45.8"/>
    <n v="44.9"/>
    <n v="44.65"/>
    <n v="45.1"/>
    <n v="-12"/>
    <n v="-5"/>
    <n v="-4"/>
    <n v="-3"/>
    <n v="15"/>
    <n v="0"/>
    <n v="0"/>
    <n v="0"/>
    <n v="0"/>
    <n v="0"/>
    <n v="-5.484000000000001E-3"/>
    <n v="-2.2899999999999999E-3"/>
    <n v="-1.7959999999999999E-3"/>
    <n v="-1.3395E-3"/>
    <n v="6.7650000000000002E-3"/>
    <n v="0"/>
    <n v="0"/>
    <n v="0"/>
    <n v="0"/>
    <n v="0"/>
  </r>
  <r>
    <s v="1522"/>
    <s v="堤維西"/>
    <x v="6"/>
    <n v="21.5"/>
    <n v="21.5"/>
    <n v="21.45"/>
    <n v="21.7"/>
    <n v="22.2"/>
    <n v="67"/>
    <n v="13"/>
    <n v="-41"/>
    <n v="223"/>
    <n v="199"/>
    <n v="0"/>
    <n v="0"/>
    <n v="0"/>
    <n v="0"/>
    <n v="0"/>
    <n v="1.4404999999999999E-2"/>
    <n v="2.7950000000000002E-3"/>
    <n v="-8.7944999999999985E-3"/>
    <n v="4.8390999999999997E-2"/>
    <n v="4.4178000000000002E-2"/>
    <n v="0"/>
    <n v="0"/>
    <n v="0"/>
    <n v="0"/>
    <n v="0"/>
  </r>
  <r>
    <s v="1524"/>
    <s v="耿鼎"/>
    <x v="6"/>
    <n v="10.5"/>
    <n v="10.35"/>
    <n v="10.1"/>
    <n v="10.199999999999999"/>
    <n v="10.4"/>
    <n v="72"/>
    <n v="-98"/>
    <n v="-107"/>
    <n v="130"/>
    <n v="250"/>
    <n v="0"/>
    <n v="0"/>
    <n v="0"/>
    <n v="0"/>
    <n v="0"/>
    <n v="7.5599999999999999E-3"/>
    <n v="-1.0142999999999999E-2"/>
    <n v="-1.0807000000000001E-2"/>
    <n v="1.3259999999999999E-2"/>
    <n v="2.5999999999999999E-2"/>
    <n v="0"/>
    <n v="0"/>
    <n v="0"/>
    <n v="0"/>
    <n v="0"/>
  </r>
  <r>
    <s v="1525"/>
    <s v="江申"/>
    <x v="6"/>
    <n v="68.8"/>
    <n v="68.400000000000006"/>
    <n v="68.599999999999994"/>
    <n v="68.5"/>
    <n v="72.8"/>
    <n v="-7"/>
    <n v="-15"/>
    <n v="-7"/>
    <n v="10"/>
    <n v="66"/>
    <n v="0"/>
    <n v="0"/>
    <n v="0"/>
    <n v="0"/>
    <n v="-1"/>
    <n v="-4.816E-3"/>
    <n v="-1.026E-2"/>
    <n v="-4.801999999999999E-3"/>
    <n v="6.8500000000000002E-3"/>
    <n v="4.8048E-2"/>
    <n v="0"/>
    <n v="0"/>
    <n v="0"/>
    <n v="0"/>
    <n v="-7.2800000000000002E-4"/>
  </r>
  <r>
    <s v="1526"/>
    <s v="日馳"/>
    <x v="12"/>
    <n v="50.1"/>
    <n v="49.7"/>
    <n v="48.5"/>
    <n v="49.15"/>
    <n v="49.5"/>
    <n v="242"/>
    <n v="-18"/>
    <n v="-90"/>
    <n v="1"/>
    <n v="106"/>
    <n v="0"/>
    <n v="0"/>
    <n v="0"/>
    <n v="0"/>
    <n v="0"/>
    <n v="0.121242"/>
    <n v="-8.9460000000000008E-3"/>
    <n v="-4.3650000000000001E-2"/>
    <n v="4.9149999999999997E-4"/>
    <n v="5.2470000000000003E-2"/>
    <n v="0"/>
    <n v="0"/>
    <n v="0"/>
    <n v="0"/>
    <n v="0"/>
  </r>
  <r>
    <s v="1527"/>
    <s v="鑽全"/>
    <x v="12"/>
    <n v="48.75"/>
    <n v="48"/>
    <n v="46.7"/>
    <n v="46.8"/>
    <n v="47.6"/>
    <n v="-12"/>
    <n v="-191"/>
    <n v="-155"/>
    <n v="156"/>
    <n v="366"/>
    <n v="-182"/>
    <n v="-200"/>
    <n v="-60"/>
    <n v="-140"/>
    <n v="0"/>
    <n v="-5.8500000000000002E-3"/>
    <n v="-9.1679999999999998E-2"/>
    <n v="-7.2385000000000005E-2"/>
    <n v="7.300799999999999E-2"/>
    <n v="0.17421600000000001"/>
    <n v="-8.8724999999999998E-2"/>
    <n v="-9.6000000000000002E-2"/>
    <n v="-2.802E-2"/>
    <n v="-6.5519999999999995E-2"/>
    <n v="0"/>
  </r>
  <r>
    <s v="1528"/>
    <s v="恩德"/>
    <x v="12"/>
    <n v="11.6"/>
    <n v="11.25"/>
    <n v="11.2"/>
    <n v="11.45"/>
    <n v="11.85"/>
    <n v="-65"/>
    <n v="-10"/>
    <n v="-430"/>
    <n v="498"/>
    <n v="475"/>
    <n v="0"/>
    <n v="0"/>
    <n v="0"/>
    <n v="0"/>
    <n v="0"/>
    <n v="-7.5399999999999998E-3"/>
    <n v="-1.1249999999999999E-3"/>
    <n v="-4.8160000000000001E-2"/>
    <n v="5.7020999999999995E-2"/>
    <n v="5.6287499999999997E-2"/>
    <n v="0"/>
    <n v="0"/>
    <n v="0"/>
    <n v="0"/>
    <n v="0"/>
  </r>
  <r>
    <s v="1529"/>
    <s v="樂士"/>
    <x v="12"/>
    <n v="17"/>
    <n v="16.850000000000001"/>
    <n v="16.850000000000001"/>
    <n v="17.100000000000001"/>
    <n v="17.149999999999999"/>
    <n v="5"/>
    <n v="-7"/>
    <n v="1"/>
    <n v="-11"/>
    <n v="7"/>
    <n v="0"/>
    <n v="0"/>
    <n v="0"/>
    <n v="0"/>
    <n v="0"/>
    <n v="8.4999999999999995E-4"/>
    <n v="-1.1795000000000002E-3"/>
    <n v="1.685E-4"/>
    <n v="-1.8810000000000003E-3"/>
    <n v="1.2004999999999997E-3"/>
    <n v="0"/>
    <n v="0"/>
    <n v="0"/>
    <n v="0"/>
    <n v="0"/>
  </r>
  <r>
    <s v="1530"/>
    <s v="亞崴"/>
    <x v="12"/>
    <n v="35.9"/>
    <n v="36"/>
    <n v="36.4"/>
    <n v="36.9"/>
    <n v="40.549999999999997"/>
    <n v="-5"/>
    <n v="-1"/>
    <n v="12"/>
    <n v="-48"/>
    <n v="83"/>
    <n v="0"/>
    <n v="15"/>
    <n v="0"/>
    <n v="30"/>
    <n v="0"/>
    <n v="-1.7949999999999999E-3"/>
    <n v="-3.6000000000000002E-4"/>
    <n v="4.3679999999999995E-3"/>
    <n v="-1.7711999999999999E-2"/>
    <n v="3.3656499999999999E-2"/>
    <n v="0"/>
    <n v="5.4000000000000003E-3"/>
    <n v="0"/>
    <n v="1.107E-2"/>
    <n v="0"/>
  </r>
  <r>
    <s v="1531"/>
    <s v="高林股"/>
    <x v="12"/>
    <n v="14.75"/>
    <n v="14.65"/>
    <n v="14.2"/>
    <n v="14.45"/>
    <n v="14.45"/>
    <n v="-112"/>
    <n v="-101"/>
    <n v="-114"/>
    <n v="-31"/>
    <n v="-32"/>
    <n v="0"/>
    <n v="0"/>
    <n v="0"/>
    <n v="0"/>
    <n v="0"/>
    <n v="-1.652E-2"/>
    <n v="-1.4796500000000001E-2"/>
    <n v="-1.6188000000000001E-2"/>
    <n v="-4.4795E-3"/>
    <n v="-4.6239999999999996E-3"/>
    <n v="0"/>
    <n v="0"/>
    <n v="0"/>
    <n v="0"/>
    <n v="0"/>
  </r>
  <r>
    <s v="1532"/>
    <s v="勤美"/>
    <x v="13"/>
    <n v="32.6"/>
    <n v="32.65"/>
    <n v="32.1"/>
    <n v="32.15"/>
    <n v="32.299999999999997"/>
    <n v="-87"/>
    <n v="-214"/>
    <n v="-422"/>
    <n v="-170"/>
    <n v="-98"/>
    <n v="0"/>
    <n v="0"/>
    <n v="0"/>
    <n v="0"/>
    <n v="0"/>
    <n v="-2.8362000000000002E-2"/>
    <n v="-6.9870999999999989E-2"/>
    <n v="-0.135462"/>
    <n v="-5.4655000000000002E-2"/>
    <n v="-3.1653999999999995E-2"/>
    <n v="0"/>
    <n v="0"/>
    <n v="0"/>
    <n v="0"/>
    <n v="0"/>
  </r>
  <r>
    <s v="1533"/>
    <s v="車王電"/>
    <x v="6"/>
    <n v="53.1"/>
    <n v="52.4"/>
    <n v="51.9"/>
    <n v="52.2"/>
    <n v="57.4"/>
    <n v="11"/>
    <n v="-125"/>
    <n v="-132"/>
    <n v="13"/>
    <n v="87"/>
    <n v="0"/>
    <n v="0"/>
    <n v="0"/>
    <n v="0"/>
    <n v="0"/>
    <n v="5.8409999999999998E-3"/>
    <n v="-6.5500000000000003E-2"/>
    <n v="-6.8507999999999999E-2"/>
    <n v="6.7860000000000004E-3"/>
    <n v="4.9938000000000003E-2"/>
    <n v="0"/>
    <n v="0"/>
    <n v="0"/>
    <n v="0"/>
    <n v="0"/>
  </r>
  <r>
    <s v="1535"/>
    <s v="中宇"/>
    <x v="12"/>
    <n v="37.35"/>
    <n v="37.4"/>
    <n v="37"/>
    <n v="36.950000000000003"/>
    <n v="37.049999999999997"/>
    <n v="2"/>
    <n v="-7"/>
    <n v="3"/>
    <n v="-9"/>
    <n v="-2"/>
    <n v="0"/>
    <n v="0"/>
    <n v="0"/>
    <n v="0"/>
    <n v="0"/>
    <n v="7.4700000000000005E-4"/>
    <n v="-2.6180000000000001E-3"/>
    <n v="1.1100000000000001E-3"/>
    <n v="-3.3254999999999999E-3"/>
    <n v="-7.4099999999999991E-4"/>
    <n v="0"/>
    <n v="0"/>
    <n v="0"/>
    <n v="0"/>
    <n v="0"/>
  </r>
  <r>
    <s v="1536"/>
    <s v="和大"/>
    <x v="6"/>
    <n v="97"/>
    <n v="98.9"/>
    <n v="100.5"/>
    <n v="100.5"/>
    <n v="109"/>
    <n v="-74"/>
    <n v="558"/>
    <n v="178"/>
    <n v="-368"/>
    <n v="475"/>
    <n v="0"/>
    <n v="0"/>
    <n v="0"/>
    <n v="55"/>
    <n v="0"/>
    <n v="-7.1779999999999997E-2"/>
    <n v="0.55186200000000007"/>
    <n v="0.17888999999999999"/>
    <n v="-0.36984"/>
    <n v="0.51775000000000004"/>
    <n v="0"/>
    <n v="0"/>
    <n v="0"/>
    <n v="5.5274999999999998E-2"/>
    <n v="0"/>
  </r>
  <r>
    <s v="1537"/>
    <s v="廣隆"/>
    <x v="6"/>
    <n v="149"/>
    <n v="149.5"/>
    <n v="148"/>
    <n v="149"/>
    <n v="149"/>
    <n v="-3"/>
    <n v="56"/>
    <n v="72"/>
    <n v="17"/>
    <n v="30"/>
    <n v="0"/>
    <n v="0"/>
    <n v="0"/>
    <n v="0"/>
    <n v="0"/>
    <n v="-4.47E-3"/>
    <n v="8.3720000000000003E-2"/>
    <n v="0.10656"/>
    <n v="2.5329999999999998E-2"/>
    <n v="4.4699999999999997E-2"/>
    <n v="0"/>
    <n v="0"/>
    <n v="0"/>
    <n v="0"/>
    <n v="0"/>
  </r>
  <r>
    <s v="1538"/>
    <s v="正峰"/>
    <x v="12"/>
    <n v="13"/>
    <n v="12.15"/>
    <n v="12.15"/>
    <n v="12.9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45"/>
    <n v="18.45"/>
    <n v="18.149999999999999"/>
    <n v="17.850000000000001"/>
    <n v="17.600000000000001"/>
    <n v="-1"/>
    <n v="-5"/>
    <n v="0"/>
    <n v="4"/>
    <n v="2"/>
    <n v="0"/>
    <n v="0"/>
    <n v="0"/>
    <n v="0"/>
    <n v="0"/>
    <n v="-1.8449999999999999E-4"/>
    <n v="-9.2250000000000003E-4"/>
    <n v="0"/>
    <n v="7.1400000000000001E-4"/>
    <n v="3.5200000000000005E-4"/>
    <n v="0"/>
    <n v="0"/>
    <n v="0"/>
    <n v="0"/>
    <n v="0"/>
  </r>
  <r>
    <s v="1540"/>
    <s v="喬福"/>
    <x v="12"/>
    <n v="16.25"/>
    <n v="16.600000000000001"/>
    <n v="16.5"/>
    <n v="16.55"/>
    <n v="16.8"/>
    <n v="26"/>
    <n v="41"/>
    <n v="-2"/>
    <n v="2"/>
    <n v="-5"/>
    <n v="0"/>
    <n v="0"/>
    <n v="0"/>
    <n v="0"/>
    <n v="0"/>
    <n v="4.2249999999999996E-3"/>
    <n v="6.8060000000000004E-3"/>
    <n v="-3.3E-4"/>
    <n v="3.3100000000000002E-4"/>
    <n v="-8.4000000000000003E-4"/>
    <n v="0"/>
    <n v="0"/>
    <n v="0"/>
    <n v="0"/>
    <n v="0"/>
  </r>
  <r>
    <s v="1541"/>
    <s v="錩泰"/>
    <x v="12"/>
    <n v="50.1"/>
    <n v="50"/>
    <n v="50.4"/>
    <n v="50.7"/>
    <n v="51.1"/>
    <n v="-1"/>
    <n v="-23"/>
    <n v="-14"/>
    <n v="7"/>
    <n v="3"/>
    <n v="0"/>
    <n v="0"/>
    <n v="0"/>
    <n v="0"/>
    <n v="0"/>
    <n v="-5.0100000000000003E-4"/>
    <n v="-1.15E-2"/>
    <n v="-7.0560000000000006E-3"/>
    <n v="3.5490000000000005E-3"/>
    <n v="1.5330000000000001E-3"/>
    <n v="0"/>
    <n v="0"/>
    <n v="0"/>
    <n v="0"/>
    <n v="0"/>
  </r>
  <r>
    <s v="1558"/>
    <s v="伸興"/>
    <x v="12"/>
    <n v="168.5"/>
    <n v="168.5"/>
    <n v="167.5"/>
    <n v="167"/>
    <n v="167.5"/>
    <n v="-3"/>
    <n v="-21"/>
    <n v="-19"/>
    <n v="-12"/>
    <n v="-8"/>
    <n v="0"/>
    <n v="0"/>
    <n v="0"/>
    <n v="0"/>
    <n v="0"/>
    <n v="-5.0549999999999996E-3"/>
    <n v="-3.5385E-2"/>
    <n v="-3.1824999999999999E-2"/>
    <n v="-2.0039999999999999E-2"/>
    <n v="-1.34E-2"/>
    <n v="0"/>
    <n v="0"/>
    <n v="0"/>
    <n v="0"/>
    <n v="0"/>
  </r>
  <r>
    <s v="1560"/>
    <s v="中砂"/>
    <x v="12"/>
    <n v="66.400000000000006"/>
    <n v="67.099999999999994"/>
    <n v="65.599999999999994"/>
    <n v="65.8"/>
    <n v="66.900000000000006"/>
    <n v="132"/>
    <n v="-3"/>
    <n v="2"/>
    <n v="32"/>
    <n v="130"/>
    <n v="0"/>
    <n v="0"/>
    <n v="0"/>
    <n v="0"/>
    <n v="0"/>
    <n v="8.7648000000000018E-2"/>
    <n v="-2.013E-3"/>
    <n v="1.3119999999999998E-3"/>
    <n v="2.1055999999999998E-2"/>
    <n v="8.6970000000000006E-2"/>
    <n v="0"/>
    <n v="0"/>
    <n v="0"/>
    <n v="0"/>
    <n v="0"/>
  </r>
  <r>
    <s v="1565"/>
    <s v="精華"/>
    <x v="14"/>
    <n v="304.5"/>
    <n v="307.5"/>
    <n v="322.5"/>
    <n v="337"/>
    <n v="333.5"/>
    <n v="-18"/>
    <n v="66"/>
    <n v="-12"/>
    <n v="-139"/>
    <n v="-87"/>
    <n v="39"/>
    <n v="19"/>
    <n v="8"/>
    <n v="157"/>
    <n v="98"/>
    <n v="-5.4809999999999998E-2"/>
    <n v="0.20294999999999999"/>
    <n v="-3.8699999999999998E-2"/>
    <n v="-0.46843000000000001"/>
    <n v="-0.29014499999999999"/>
    <n v="0.118755"/>
    <n v="5.8424999999999998E-2"/>
    <n v="2.58E-2"/>
    <n v="0.52908999999999995"/>
    <n v="0.32683000000000001"/>
  </r>
  <r>
    <s v="1568"/>
    <s v="倉佑"/>
    <x v="6"/>
    <n v="24.55"/>
    <n v="25.7"/>
    <n v="24.45"/>
    <n v="24.35"/>
    <n v="26.75"/>
    <n v="29"/>
    <n v="43"/>
    <n v="-479"/>
    <n v="-90"/>
    <n v="112"/>
    <n v="0"/>
    <n v="0"/>
    <n v="0"/>
    <n v="0"/>
    <n v="0"/>
    <n v="7.1195000000000008E-3"/>
    <n v="1.1050999999999998E-2"/>
    <n v="-0.1171155"/>
    <n v="-2.1915E-2"/>
    <n v="2.9960000000000001E-2"/>
    <n v="0"/>
    <n v="0"/>
    <n v="0"/>
    <n v="0"/>
    <n v="0"/>
  </r>
  <r>
    <s v="1569"/>
    <s v="濱川"/>
    <x v="15"/>
    <n v="25"/>
    <n v="25.6"/>
    <n v="24.95"/>
    <n v="25.05"/>
    <n v="25.15"/>
    <n v="32"/>
    <n v="23"/>
    <n v="-277"/>
    <n v="-68"/>
    <n v="71"/>
    <n v="0"/>
    <n v="0"/>
    <n v="0"/>
    <n v="-86"/>
    <n v="0"/>
    <n v="8.0000000000000002E-3"/>
    <n v="5.8880000000000009E-3"/>
    <n v="-6.9111499999999992E-2"/>
    <n v="-1.7034000000000001E-2"/>
    <n v="1.7856499999999997E-2"/>
    <n v="0"/>
    <n v="0"/>
    <n v="0"/>
    <n v="-2.1543000000000003E-2"/>
    <n v="0"/>
  </r>
  <r>
    <s v="1570"/>
    <s v="力肯"/>
    <x v="12"/>
    <n v="16.100000000000001"/>
    <n v="16"/>
    <n v="15.75"/>
    <n v="15.7"/>
    <n v="15.85"/>
    <n v="39"/>
    <n v="2"/>
    <n v="-28"/>
    <n v="20"/>
    <n v="2"/>
    <n v="0"/>
    <n v="0"/>
    <n v="0"/>
    <n v="0"/>
    <n v="0"/>
    <n v="6.2790000000000007E-3"/>
    <n v="3.2000000000000003E-4"/>
    <n v="-4.4099999999999999E-3"/>
    <n v="3.14E-3"/>
    <n v="3.1700000000000001E-4"/>
    <n v="0"/>
    <n v="0"/>
    <n v="0"/>
    <n v="0"/>
    <n v="0"/>
  </r>
  <r>
    <s v="1580"/>
    <s v="新麥"/>
    <x v="2"/>
    <n v="105"/>
    <n v="106"/>
    <n v="106"/>
    <n v="105"/>
    <n v="105"/>
    <n v="2"/>
    <n v="37"/>
    <n v="-2"/>
    <n v="-41"/>
    <n v="-23"/>
    <n v="0"/>
    <n v="0"/>
    <n v="0"/>
    <n v="0"/>
    <n v="0"/>
    <n v="2.0999999999999999E-3"/>
    <n v="3.9219999999999998E-2"/>
    <n v="-2.1199999999999999E-3"/>
    <n v="-4.3049999999999998E-2"/>
    <n v="-2.4150000000000001E-2"/>
    <n v="0"/>
    <n v="0"/>
    <n v="0"/>
    <n v="0"/>
    <n v="0"/>
  </r>
  <r>
    <s v="1582"/>
    <s v="信錦"/>
    <x v="16"/>
    <n v="84.6"/>
    <n v="84.8"/>
    <n v="82.6"/>
    <n v="81.900000000000006"/>
    <n v="82.2"/>
    <n v="-62"/>
    <n v="-36"/>
    <n v="-276"/>
    <n v="-301"/>
    <n v="39"/>
    <n v="0"/>
    <n v="0"/>
    <n v="0"/>
    <n v="0"/>
    <n v="0"/>
    <n v="-5.2451999999999999E-2"/>
    <n v="-3.0527999999999996E-2"/>
    <n v="-0.22797599999999998"/>
    <n v="-0.24651900000000002"/>
    <n v="3.2058000000000003E-2"/>
    <n v="0"/>
    <n v="0"/>
    <n v="0"/>
    <n v="0"/>
    <n v="0"/>
  </r>
  <r>
    <s v="1583"/>
    <s v="程泰"/>
    <x v="12"/>
    <n v="63.2"/>
    <n v="63.7"/>
    <n v="66.8"/>
    <n v="68.099999999999994"/>
    <n v="73.8"/>
    <n v="1"/>
    <n v="1"/>
    <n v="-15"/>
    <n v="16"/>
    <n v="21"/>
    <n v="0"/>
    <n v="0"/>
    <n v="0"/>
    <n v="45"/>
    <n v="0"/>
    <n v="6.3200000000000007E-4"/>
    <n v="6.3699999999999998E-4"/>
    <n v="-1.0019999999999999E-2"/>
    <n v="1.0895999999999999E-2"/>
    <n v="1.5498E-2"/>
    <n v="0"/>
    <n v="0"/>
    <n v="0"/>
    <n v="3.0644999999999995E-2"/>
    <n v="0"/>
  </r>
  <r>
    <s v="1584"/>
    <s v="精剛"/>
    <x v="2"/>
    <n v="11.95"/>
    <n v="12.1"/>
    <n v="11.8"/>
    <n v="12"/>
    <n v="12"/>
    <n v="-2"/>
    <n v="-34"/>
    <n v="-19"/>
    <n v="-35"/>
    <n v="-26"/>
    <n v="0"/>
    <n v="0"/>
    <n v="0"/>
    <n v="0"/>
    <n v="0"/>
    <n v="-2.3899999999999998E-4"/>
    <n v="-4.1139999999999996E-3"/>
    <n v="-2.2420000000000001E-3"/>
    <n v="-4.1999999999999997E-3"/>
    <n v="-3.1199999999999999E-3"/>
    <n v="0"/>
    <n v="0"/>
    <n v="0"/>
    <n v="0"/>
    <n v="0"/>
  </r>
  <r>
    <s v="1586"/>
    <s v="和勤"/>
    <x v="17"/>
    <n v="42"/>
    <n v="42.05"/>
    <n v="42"/>
    <n v="42"/>
    <n v="42.1"/>
    <n v="-3"/>
    <n v="16"/>
    <n v="-50"/>
    <n v="4"/>
    <n v="38"/>
    <n v="0"/>
    <n v="0"/>
    <n v="0"/>
    <n v="0"/>
    <n v="0"/>
    <n v="-1.2600000000000001E-3"/>
    <n v="6.7279999999999996E-3"/>
    <n v="-2.1000000000000001E-2"/>
    <n v="1.6800000000000001E-3"/>
    <n v="1.5997999999999998E-2"/>
    <n v="0"/>
    <n v="0"/>
    <n v="0"/>
    <n v="0"/>
    <n v="0"/>
  </r>
  <r>
    <s v="1587"/>
    <s v="吉茂"/>
    <x v="12"/>
    <n v="28.3"/>
    <n v="28.1"/>
    <n v="28.25"/>
    <n v="27.9"/>
    <n v="28.4"/>
    <n v="15"/>
    <n v="-1"/>
    <n v="-63"/>
    <n v="-34"/>
    <n v="-4"/>
    <n v="0"/>
    <n v="0"/>
    <n v="0"/>
    <n v="0"/>
    <n v="0"/>
    <n v="4.2449999999999996E-3"/>
    <n v="-2.81E-4"/>
    <n v="-1.7797500000000001E-2"/>
    <n v="-9.4859999999999996E-3"/>
    <n v="-1.1359999999999999E-3"/>
    <n v="0"/>
    <n v="0"/>
    <n v="0"/>
    <n v="0"/>
    <n v="0"/>
  </r>
  <r>
    <s v="1589"/>
    <s v="永冠-KY"/>
    <x v="12"/>
    <n v="74.3"/>
    <n v="73.900000000000006"/>
    <n v="72.099999999999994"/>
    <n v="73.099999999999994"/>
    <n v="73.7"/>
    <n v="-163"/>
    <n v="-72"/>
    <n v="-235"/>
    <n v="230"/>
    <n v="64"/>
    <n v="0"/>
    <n v="0"/>
    <n v="0"/>
    <n v="0"/>
    <n v="0"/>
    <n v="-0.12110899999999999"/>
    <n v="-5.3207999999999998E-2"/>
    <n v="-0.169435"/>
    <n v="0.16813"/>
    <n v="4.7168000000000002E-2"/>
    <n v="0"/>
    <n v="0"/>
    <n v="0"/>
    <n v="0"/>
    <n v="0"/>
  </r>
  <r>
    <s v="1590"/>
    <s v="亞德客-KY"/>
    <x v="12"/>
    <n v="995"/>
    <n v="987"/>
    <n v="998"/>
    <n v="1035"/>
    <n v="1045"/>
    <n v="141"/>
    <n v="74"/>
    <n v="82"/>
    <n v="44"/>
    <n v="-196"/>
    <n v="0"/>
    <n v="-22"/>
    <n v="54"/>
    <n v="54"/>
    <n v="2"/>
    <n v="1.4029499999999999"/>
    <n v="0.73038000000000003"/>
    <n v="0.81835999999999998"/>
    <n v="0.45540000000000003"/>
    <n v="-2.0482"/>
    <n v="0"/>
    <n v="-0.21714"/>
    <n v="0.53891999999999995"/>
    <n v="0.55889999999999995"/>
    <n v="2.0899999999999998E-2"/>
  </r>
  <r>
    <s v="1591"/>
    <s v="駿吉-KY"/>
    <x v="12"/>
    <n v="16.7"/>
    <n v="16.8"/>
    <n v="16.7"/>
    <n v="16.75"/>
    <n v="16.649999999999999"/>
    <n v="-2"/>
    <n v="-2"/>
    <n v="-1"/>
    <n v="0"/>
    <n v="-2"/>
    <n v="0"/>
    <n v="0"/>
    <n v="0"/>
    <n v="0"/>
    <n v="0"/>
    <n v="-3.3399999999999999E-4"/>
    <n v="-3.3600000000000004E-4"/>
    <n v="-1.6699999999999999E-4"/>
    <n v="0"/>
    <n v="-3.3299999999999996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2.1"/>
    <n v="92.3"/>
    <n v="91.3"/>
    <n v="90.5"/>
    <n v="97.1"/>
    <n v="-3"/>
    <n v="-2"/>
    <n v="-5"/>
    <n v="-18"/>
    <n v="12"/>
    <n v="0"/>
    <n v="0"/>
    <n v="0"/>
    <n v="0"/>
    <n v="0"/>
    <n v="-2.7629999999999994E-3"/>
    <n v="-1.846E-3"/>
    <n v="-4.5649999999999996E-3"/>
    <n v="-1.6289999999999999E-2"/>
    <n v="1.1651999999999997E-2"/>
    <n v="0"/>
    <n v="0"/>
    <n v="0"/>
    <n v="0"/>
    <n v="0"/>
  </r>
  <r>
    <s v="1595"/>
    <s v="川寶"/>
    <x v="18"/>
    <n v="29.45"/>
    <n v="29.25"/>
    <n v="29.05"/>
    <n v="29.3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7"/>
    <s v="直得"/>
    <x v="12"/>
    <n v="103"/>
    <n v="108"/>
    <n v="114"/>
    <n v="116"/>
    <n v="123.5"/>
    <n v="62"/>
    <n v="-131"/>
    <n v="-373"/>
    <n v="-674"/>
    <n v="-190"/>
    <n v="0"/>
    <n v="414"/>
    <n v="426"/>
    <n v="8"/>
    <n v="43"/>
    <n v="6.386E-2"/>
    <n v="-0.14147999999999999"/>
    <n v="-0.42521999999999999"/>
    <n v="-0.78183999999999998"/>
    <n v="-0.23465"/>
    <n v="0"/>
    <n v="0.44712000000000002"/>
    <n v="0.48564000000000002"/>
    <n v="9.2800000000000001E-3"/>
    <n v="5.3104999999999999E-2"/>
  </r>
  <r>
    <s v="1598"/>
    <s v="岱宇"/>
    <x v="14"/>
    <n v="102.5"/>
    <n v="108.5"/>
    <n v="106"/>
    <n v="104"/>
    <n v="103.5"/>
    <n v="593"/>
    <n v="132"/>
    <n v="-658"/>
    <n v="-332"/>
    <n v="-63"/>
    <n v="38"/>
    <n v="19"/>
    <n v="0"/>
    <n v="0"/>
    <n v="0"/>
    <n v="0.60782499999999995"/>
    <n v="0.14321999999999999"/>
    <n v="-0.69747999999999999"/>
    <n v="-0.34527999999999998"/>
    <n v="-6.5204999999999999E-2"/>
    <n v="3.8949999999999999E-2"/>
    <n v="2.0615000000000001E-2"/>
    <n v="0"/>
    <n v="0"/>
    <n v="0"/>
  </r>
  <r>
    <s v="1599"/>
    <s v="宏佳騰"/>
    <x v="12"/>
    <n v="41.75"/>
    <n v="42.45"/>
    <n v="41.9"/>
    <n v="42"/>
    <n v="43.15"/>
    <n v="18"/>
    <n v="4"/>
    <n v="-20"/>
    <n v="-2"/>
    <n v="51"/>
    <n v="0"/>
    <n v="0"/>
    <n v="0"/>
    <n v="0"/>
    <n v="0"/>
    <n v="7.515E-3"/>
    <n v="1.6980000000000001E-3"/>
    <n v="-8.3800000000000003E-3"/>
    <n v="-8.4000000000000003E-4"/>
    <n v="2.2006500000000002E-2"/>
    <n v="0"/>
    <n v="0"/>
    <n v="0"/>
    <n v="0"/>
    <n v="0"/>
  </r>
  <r>
    <s v="1603"/>
    <s v="華電"/>
    <x v="19"/>
    <n v="30.8"/>
    <n v="30.4"/>
    <n v="28.55"/>
    <n v="29.3"/>
    <n v="29.4"/>
    <n v="58"/>
    <n v="-31"/>
    <n v="-264"/>
    <n v="263"/>
    <n v="31"/>
    <n v="0"/>
    <n v="0"/>
    <n v="0"/>
    <n v="0"/>
    <n v="0"/>
    <n v="1.7864000000000001E-2"/>
    <n v="-9.4240000000000001E-3"/>
    <n v="-7.5371999999999995E-2"/>
    <n v="7.7059000000000002E-2"/>
    <n v="9.1140000000000006E-3"/>
    <n v="0"/>
    <n v="0"/>
    <n v="0"/>
    <n v="0"/>
    <n v="0"/>
  </r>
  <r>
    <s v="1604"/>
    <s v="聲寶"/>
    <x v="20"/>
    <n v="29.7"/>
    <n v="29.6"/>
    <n v="29.4"/>
    <n v="29.45"/>
    <n v="29.5"/>
    <n v="33"/>
    <n v="-187"/>
    <n v="-643"/>
    <n v="-200"/>
    <n v="-169"/>
    <n v="0"/>
    <n v="0"/>
    <n v="0"/>
    <n v="0"/>
    <n v="0"/>
    <n v="9.8010000000000007E-3"/>
    <n v="-5.5351999999999998E-2"/>
    <n v="-0.18904200000000002"/>
    <n v="-5.8900000000000001E-2"/>
    <n v="-4.9854999999999997E-2"/>
    <n v="0"/>
    <n v="0"/>
    <n v="0"/>
    <n v="0"/>
    <n v="0"/>
  </r>
  <r>
    <s v="1605"/>
    <s v="華新"/>
    <x v="19"/>
    <n v="25.35"/>
    <n v="24.75"/>
    <n v="24.9"/>
    <n v="25.35"/>
    <n v="25.55"/>
    <n v="-8564"/>
    <n v="-3402"/>
    <n v="6126"/>
    <n v="-6394"/>
    <n v="4481"/>
    <n v="-38"/>
    <n v="1304"/>
    <n v="12"/>
    <n v="-1"/>
    <n v="0"/>
    <n v="-2.1709740000000002"/>
    <n v="-0.84199500000000005"/>
    <n v="1.525374"/>
    <n v="-1.6208790000000002"/>
    <n v="1.1448955000000001"/>
    <n v="-9.6330000000000009E-3"/>
    <n v="0.32274000000000003"/>
    <n v="2.9879999999999993E-3"/>
    <n v="-2.5350000000000004E-4"/>
    <n v="0"/>
  </r>
  <r>
    <s v="1608"/>
    <s v="華榮"/>
    <x v="19"/>
    <n v="25.95"/>
    <n v="25"/>
    <n v="24.65"/>
    <n v="27.1"/>
    <n v="26.15"/>
    <n v="1926"/>
    <n v="-1871"/>
    <n v="3475"/>
    <n v="411"/>
    <n v="-5273"/>
    <n v="0"/>
    <n v="0"/>
    <n v="0"/>
    <n v="0"/>
    <n v="0"/>
    <n v="0.49979699999999999"/>
    <n v="-0.46775"/>
    <n v="0.85658749999999995"/>
    <n v="0.11138100000000001"/>
    <n v="-1.3788894999999999"/>
    <n v="0"/>
    <n v="0"/>
    <n v="0"/>
    <n v="0"/>
    <n v="0"/>
  </r>
  <r>
    <s v="1609"/>
    <s v="大亞"/>
    <x v="19"/>
    <n v="28.45"/>
    <n v="27.55"/>
    <n v="26.75"/>
    <n v="27.7"/>
    <n v="27.45"/>
    <n v="2668"/>
    <n v="-3367"/>
    <n v="6079"/>
    <n v="-3224"/>
    <n v="573"/>
    <n v="0"/>
    <n v="0"/>
    <n v="0"/>
    <n v="0"/>
    <n v="0"/>
    <n v="0.75904599999999989"/>
    <n v="-0.92760850000000006"/>
    <n v="1.6261325"/>
    <n v="-0.89304800000000006"/>
    <n v="0.1572885"/>
    <n v="0"/>
    <n v="0"/>
    <n v="0"/>
    <n v="0"/>
    <n v="0"/>
  </r>
  <r>
    <s v="1611"/>
    <s v="中電"/>
    <x v="12"/>
    <n v="11.5"/>
    <n v="11.5"/>
    <n v="11.25"/>
    <n v="11.2"/>
    <n v="11.3"/>
    <n v="182"/>
    <n v="8"/>
    <n v="-259"/>
    <n v="23"/>
    <n v="287"/>
    <n v="0"/>
    <n v="0"/>
    <n v="0"/>
    <n v="0"/>
    <n v="0"/>
    <n v="2.0930000000000001E-2"/>
    <n v="9.2000000000000003E-4"/>
    <n v="-2.91375E-2"/>
    <n v="2.5759999999999997E-3"/>
    <n v="3.2431000000000001E-2"/>
    <n v="0"/>
    <n v="0"/>
    <n v="0"/>
    <n v="0"/>
    <n v="0"/>
  </r>
  <r>
    <s v="1612"/>
    <s v="宏泰"/>
    <x v="19"/>
    <n v="26.75"/>
    <n v="26.15"/>
    <n v="24.4"/>
    <n v="24.8"/>
    <n v="24.65"/>
    <n v="-1106"/>
    <n v="-1671"/>
    <n v="-251"/>
    <n v="-370"/>
    <n v="-169"/>
    <n v="0"/>
    <n v="0"/>
    <n v="0"/>
    <n v="0"/>
    <n v="0"/>
    <n v="-0.29585499999999998"/>
    <n v="-0.43696649999999992"/>
    <n v="-6.1244E-2"/>
    <n v="-9.1759999999999994E-2"/>
    <n v="-4.1658499999999994E-2"/>
    <n v="0"/>
    <n v="0"/>
    <n v="0"/>
    <n v="0"/>
    <n v="0"/>
  </r>
  <r>
    <s v="1614"/>
    <s v="三洋電"/>
    <x v="12"/>
    <n v="34.200000000000003"/>
    <n v="34.15"/>
    <n v="33.9"/>
    <n v="34.049999999999997"/>
    <n v="34.35"/>
    <n v="-1"/>
    <n v="-21"/>
    <n v="-18"/>
    <n v="-5"/>
    <n v="47"/>
    <n v="0"/>
    <n v="0"/>
    <n v="0"/>
    <n v="0"/>
    <n v="0"/>
    <n v="-3.4200000000000002E-4"/>
    <n v="-7.1714999999999999E-3"/>
    <n v="-6.1019999999999989E-3"/>
    <n v="-1.7025E-3"/>
    <n v="1.6144499999999999E-2"/>
    <n v="0"/>
    <n v="0"/>
    <n v="0"/>
    <n v="0"/>
    <n v="0"/>
  </r>
  <r>
    <s v="1615"/>
    <s v="大山"/>
    <x v="19"/>
    <n v="40.549999999999997"/>
    <n v="40.200000000000003"/>
    <n v="40.450000000000003"/>
    <n v="42.4"/>
    <n v="41"/>
    <n v="341"/>
    <n v="33"/>
    <n v="123"/>
    <n v="338"/>
    <n v="-532"/>
    <n v="0"/>
    <n v="0"/>
    <n v="0"/>
    <n v="0"/>
    <n v="0"/>
    <n v="0.1382755"/>
    <n v="1.3266000000000002E-2"/>
    <n v="4.9753500000000006E-2"/>
    <n v="0.14331199999999999"/>
    <n v="-0.21812000000000001"/>
    <n v="0"/>
    <n v="0"/>
    <n v="0"/>
    <n v="0"/>
    <n v="0"/>
  </r>
  <r>
    <s v="1616"/>
    <s v="億泰"/>
    <x v="19"/>
    <n v="9.1199999999999992"/>
    <n v="9"/>
    <n v="8.8000000000000007"/>
    <n v="9.4600000000000009"/>
    <n v="9.0500000000000007"/>
    <n v="119"/>
    <n v="-83"/>
    <n v="223"/>
    <n v="298"/>
    <n v="-408"/>
    <n v="0"/>
    <n v="0"/>
    <n v="0"/>
    <n v="0"/>
    <n v="0"/>
    <n v="1.0852799999999999E-2"/>
    <n v="-7.4700000000000001E-3"/>
    <n v="1.9624000000000003E-2"/>
    <n v="2.8190800000000005E-2"/>
    <n v="-3.6923999999999998E-2"/>
    <n v="0"/>
    <n v="0"/>
    <n v="0"/>
    <n v="0"/>
    <n v="0"/>
  </r>
  <r>
    <s v="1617"/>
    <s v="榮星"/>
    <x v="19"/>
    <n v="19"/>
    <n v="18.399999999999999"/>
    <n v="17.75"/>
    <n v="18.25"/>
    <n v="17.95"/>
    <n v="67"/>
    <n v="-58"/>
    <n v="22"/>
    <n v="70"/>
    <n v="-7"/>
    <n v="0"/>
    <n v="0"/>
    <n v="0"/>
    <n v="0"/>
    <n v="0"/>
    <n v="1.273E-2"/>
    <n v="-1.0671999999999997E-2"/>
    <n v="3.9050000000000001E-3"/>
    <n v="1.2775E-2"/>
    <n v="-1.2565E-3"/>
    <n v="0"/>
    <n v="0"/>
    <n v="0"/>
    <n v="0"/>
    <n v="0"/>
  </r>
  <r>
    <s v="1618"/>
    <s v="合機"/>
    <x v="19"/>
    <n v="17.7"/>
    <n v="17"/>
    <n v="16.399999999999999"/>
    <n v="16.850000000000001"/>
    <n v="16.649999999999999"/>
    <n v="-644"/>
    <n v="-698"/>
    <n v="-44"/>
    <n v="212"/>
    <n v="-319"/>
    <n v="0"/>
    <n v="0"/>
    <n v="0"/>
    <n v="0"/>
    <n v="0"/>
    <n v="-0.11398799999999999"/>
    <n v="-0.11866"/>
    <n v="-7.2159999999999993E-3"/>
    <n v="3.5722000000000004E-2"/>
    <n v="-5.3113499999999994E-2"/>
    <n v="0"/>
    <n v="0"/>
    <n v="0"/>
    <n v="0"/>
    <n v="0"/>
  </r>
  <r>
    <s v="1626"/>
    <s v="艾美特-KY"/>
    <x v="12"/>
    <n v="25.2"/>
    <n v="25.15"/>
    <n v="24.8"/>
    <n v="25"/>
    <n v="25.2"/>
    <n v="-13"/>
    <n v="-21"/>
    <n v="-32"/>
    <n v="0"/>
    <n v="5"/>
    <n v="0"/>
    <n v="0"/>
    <n v="0"/>
    <n v="0"/>
    <n v="0"/>
    <n v="-3.2759999999999998E-3"/>
    <n v="-5.2814999999999997E-3"/>
    <n v="-7.9360000000000003E-3"/>
    <n v="0"/>
    <n v="1.2600000000000001E-3"/>
    <n v="0"/>
    <n v="0"/>
    <n v="0"/>
    <n v="0"/>
    <n v="0"/>
  </r>
  <r>
    <s v="1701"/>
    <s v="中化"/>
    <x v="14"/>
    <n v="24.1"/>
    <n v="24.6"/>
    <n v="24.25"/>
    <n v="24.25"/>
    <n v="24.2"/>
    <n v="346"/>
    <n v="571"/>
    <n v="-292"/>
    <n v="72"/>
    <n v="39"/>
    <n v="0"/>
    <n v="0"/>
    <n v="0"/>
    <n v="0"/>
    <n v="0"/>
    <n v="8.3386000000000002E-2"/>
    <n v="0.14046600000000001"/>
    <n v="-7.0809999999999998E-2"/>
    <n v="1.746E-2"/>
    <n v="9.4380000000000002E-3"/>
    <n v="0"/>
    <n v="0"/>
    <n v="0"/>
    <n v="0"/>
    <n v="0"/>
  </r>
  <r>
    <s v="1702"/>
    <s v="南僑"/>
    <x v="1"/>
    <n v="52.1"/>
    <n v="51.5"/>
    <n v="51.8"/>
    <n v="51.7"/>
    <n v="52.3"/>
    <n v="-67"/>
    <n v="-192"/>
    <n v="-22"/>
    <n v="-19"/>
    <n v="-85"/>
    <n v="0"/>
    <n v="0"/>
    <n v="0"/>
    <n v="0"/>
    <n v="-182"/>
    <n v="-3.4907000000000001E-2"/>
    <n v="-9.8879999999999996E-2"/>
    <n v="-1.1396E-2"/>
    <n v="-9.8230000000000001E-3"/>
    <n v="-4.4455000000000001E-2"/>
    <n v="0"/>
    <n v="0"/>
    <n v="0"/>
    <n v="0"/>
    <n v="-9.5186000000000007E-2"/>
  </r>
  <r>
    <s v="1707"/>
    <s v="葡萄王"/>
    <x v="14"/>
    <n v="170"/>
    <n v="168.5"/>
    <n v="167.5"/>
    <n v="168.5"/>
    <n v="173"/>
    <n v="13"/>
    <n v="-67"/>
    <n v="8"/>
    <n v="36"/>
    <n v="26"/>
    <n v="0"/>
    <n v="0"/>
    <n v="0"/>
    <n v="0"/>
    <n v="0"/>
    <n v="2.2100000000000002E-2"/>
    <n v="-0.112895"/>
    <n v="1.34E-2"/>
    <n v="6.0659999999999999E-2"/>
    <n v="4.4979999999999999E-2"/>
    <n v="0"/>
    <n v="0"/>
    <n v="0"/>
    <n v="0"/>
    <n v="0"/>
  </r>
  <r>
    <s v="1708"/>
    <s v="東鹼"/>
    <x v="21"/>
    <n v="28.2"/>
    <n v="30.2"/>
    <n v="33.200000000000003"/>
    <n v="36.5"/>
    <n v="33.1"/>
    <n v="469"/>
    <n v="-1054"/>
    <n v="-179"/>
    <n v="264"/>
    <n v="-1367"/>
    <n v="0"/>
    <n v="0"/>
    <n v="0"/>
    <n v="0"/>
    <n v="0"/>
    <n v="0.13225799999999999"/>
    <n v="-0.31830799999999998"/>
    <n v="-5.9428000000000002E-2"/>
    <n v="9.6360000000000001E-2"/>
    <n v="-0.45247700000000002"/>
    <n v="0"/>
    <n v="0"/>
    <n v="0"/>
    <n v="0"/>
    <n v="0"/>
  </r>
  <r>
    <s v="1709"/>
    <s v="和益"/>
    <x v="21"/>
    <n v="20.8"/>
    <n v="20.25"/>
    <n v="20.149999999999999"/>
    <n v="20.95"/>
    <n v="20.5"/>
    <n v="1766"/>
    <n v="-991"/>
    <n v="687"/>
    <n v="1045"/>
    <n v="-2150"/>
    <n v="0"/>
    <n v="0"/>
    <n v="0"/>
    <n v="0"/>
    <n v="0"/>
    <n v="0.36732800000000004"/>
    <n v="-0.20067750000000001"/>
    <n v="0.13843049999999998"/>
    <n v="0.2189275"/>
    <n v="-0.44074999999999998"/>
    <n v="0"/>
    <n v="0"/>
    <n v="0"/>
    <n v="0"/>
    <n v="0"/>
  </r>
  <r>
    <s v="1710"/>
    <s v="東聯"/>
    <x v="4"/>
    <n v="21.95"/>
    <n v="20.95"/>
    <n v="20.85"/>
    <n v="21"/>
    <n v="21.1"/>
    <n v="-502"/>
    <n v="-2334"/>
    <n v="30"/>
    <n v="-97"/>
    <n v="-599"/>
    <n v="0"/>
    <n v="0"/>
    <n v="0"/>
    <n v="0"/>
    <n v="0"/>
    <n v="-0.110189"/>
    <n v="-0.48897299999999994"/>
    <n v="6.2550000000000001E-3"/>
    <n v="-2.0369999999999999E-2"/>
    <n v="-0.126389"/>
    <n v="0"/>
    <n v="0"/>
    <n v="0"/>
    <n v="0"/>
    <n v="0"/>
  </r>
  <r>
    <s v="1711"/>
    <s v="永光"/>
    <x v="21"/>
    <n v="19.25"/>
    <n v="19.100000000000001"/>
    <n v="18.600000000000001"/>
    <n v="18.850000000000001"/>
    <n v="18.899999999999999"/>
    <n v="-43"/>
    <n v="-303"/>
    <n v="-138"/>
    <n v="865"/>
    <n v="158"/>
    <n v="0"/>
    <n v="0"/>
    <n v="0"/>
    <n v="0"/>
    <n v="0"/>
    <n v="-8.2775000000000001E-3"/>
    <n v="-5.7873000000000001E-2"/>
    <n v="-2.5668000000000003E-2"/>
    <n v="0.16305250000000002"/>
    <n v="2.9862E-2"/>
    <n v="0"/>
    <n v="0"/>
    <n v="0"/>
    <n v="0"/>
    <n v="0"/>
  </r>
  <r>
    <s v="1712"/>
    <s v="興農"/>
    <x v="14"/>
    <n v="22.15"/>
    <n v="22.05"/>
    <n v="22.1"/>
    <n v="22.4"/>
    <n v="22.4"/>
    <n v="-11"/>
    <n v="-75"/>
    <n v="-38"/>
    <n v="30"/>
    <n v="-16"/>
    <n v="0"/>
    <n v="0"/>
    <n v="0"/>
    <n v="0"/>
    <n v="0"/>
    <n v="-2.4364999999999999E-3"/>
    <n v="-1.65375E-2"/>
    <n v="-8.398000000000001E-3"/>
    <n v="6.7200000000000003E-3"/>
    <n v="-3.5839999999999999E-3"/>
    <n v="0"/>
    <n v="0"/>
    <n v="0"/>
    <n v="0"/>
    <n v="0"/>
  </r>
  <r>
    <s v="1713"/>
    <s v="國化"/>
    <x v="21"/>
    <n v="25.4"/>
    <n v="24.9"/>
    <n v="23.85"/>
    <n v="24.2"/>
    <n v="24.4"/>
    <n v="-3"/>
    <n v="-38"/>
    <n v="163"/>
    <n v="27"/>
    <n v="2"/>
    <n v="0"/>
    <n v="0"/>
    <n v="0"/>
    <n v="0"/>
    <n v="0"/>
    <n v="-7.6199999999999987E-4"/>
    <n v="-9.4619999999999999E-3"/>
    <n v="3.88755E-2"/>
    <n v="6.5339999999999999E-3"/>
    <n v="4.8799999999999999E-4"/>
    <n v="0"/>
    <n v="0"/>
    <n v="0"/>
    <n v="0"/>
    <n v="0"/>
  </r>
  <r>
    <s v="1714"/>
    <s v="和桐"/>
    <x v="21"/>
    <n v="11.8"/>
    <n v="11.7"/>
    <n v="11.4"/>
    <n v="11.9"/>
    <n v="11.75"/>
    <n v="1484"/>
    <n v="-1981"/>
    <n v="-1900"/>
    <n v="9424"/>
    <n v="-3501"/>
    <n v="0"/>
    <n v="0"/>
    <n v="0"/>
    <n v="0"/>
    <n v="0"/>
    <n v="0.17511200000000002"/>
    <n v="-0.23177699999999998"/>
    <n v="-0.21659999999999999"/>
    <n v="1.121456"/>
    <n v="-0.4113675"/>
    <n v="0"/>
    <n v="0"/>
    <n v="0"/>
    <n v="0"/>
    <n v="0"/>
  </r>
  <r>
    <s v="1717"/>
    <s v="長興"/>
    <x v="21"/>
    <n v="40.1"/>
    <n v="40"/>
    <n v="38.799999999999997"/>
    <n v="38.9"/>
    <n v="39.65"/>
    <n v="124"/>
    <n v="-171"/>
    <n v="-1176"/>
    <n v="610"/>
    <n v="1287"/>
    <n v="-1"/>
    <n v="-36"/>
    <n v="4"/>
    <n v="-2"/>
    <n v="-2"/>
    <n v="4.9724000000000004E-2"/>
    <n v="-6.8400000000000002E-2"/>
    <n v="-0.45628799999999997"/>
    <n v="0.23729"/>
    <n v="0.5102954999999999"/>
    <n v="-4.0099999999999999E-4"/>
    <n v="-1.44E-2"/>
    <n v="1.552E-3"/>
    <n v="-7.7799999999999994E-4"/>
    <n v="-7.9299999999999998E-4"/>
  </r>
  <r>
    <s v="1718"/>
    <s v="中纖"/>
    <x v="4"/>
    <n v="11"/>
    <n v="10.75"/>
    <n v="10.4"/>
    <n v="10.75"/>
    <n v="10.85"/>
    <n v="1646"/>
    <n v="-3515"/>
    <n v="1993"/>
    <n v="4674"/>
    <n v="-719"/>
    <n v="0"/>
    <n v="0"/>
    <n v="0"/>
    <n v="0"/>
    <n v="0"/>
    <n v="0.18106"/>
    <n v="-0.37786249999999999"/>
    <n v="0.20727200000000001"/>
    <n v="0.50245499999999998"/>
    <n v="-7.8011499999999998E-2"/>
    <n v="0"/>
    <n v="0"/>
    <n v="0"/>
    <n v="0"/>
    <n v="0"/>
  </r>
  <r>
    <s v="1720"/>
    <s v="生達"/>
    <x v="14"/>
    <n v="39.700000000000003"/>
    <n v="39.6"/>
    <n v="39.200000000000003"/>
    <n v="39.200000000000003"/>
    <n v="39.25"/>
    <n v="193"/>
    <n v="57"/>
    <n v="-17"/>
    <n v="-27"/>
    <n v="52"/>
    <n v="0"/>
    <n v="0"/>
    <n v="0"/>
    <n v="0"/>
    <n v="0"/>
    <n v="7.6621000000000009E-2"/>
    <n v="2.2572000000000002E-2"/>
    <n v="-6.6640000000000007E-3"/>
    <n v="-1.0584000000000001E-2"/>
    <n v="2.0410000000000001E-2"/>
    <n v="0"/>
    <n v="0"/>
    <n v="0"/>
    <n v="0"/>
    <n v="0"/>
  </r>
  <r>
    <s v="1721"/>
    <s v="三晃"/>
    <x v="21"/>
    <n v="9.9700000000000006"/>
    <n v="9.91"/>
    <n v="9.7100000000000009"/>
    <n v="9.6999999999999993"/>
    <n v="9.8000000000000007"/>
    <n v="27"/>
    <n v="-87"/>
    <n v="-267"/>
    <n v="-69"/>
    <n v="-38"/>
    <n v="0"/>
    <n v="0"/>
    <n v="0"/>
    <n v="0"/>
    <n v="0"/>
    <n v="2.6919000000000001E-3"/>
    <n v="-8.6216999999999995E-3"/>
    <n v="-2.5925700000000003E-2"/>
    <n v="-6.6929999999999993E-3"/>
    <n v="-3.7240000000000003E-3"/>
    <n v="0"/>
    <n v="0"/>
    <n v="0"/>
    <n v="0"/>
    <n v="0"/>
  </r>
  <r>
    <s v="1722"/>
    <s v="台肥"/>
    <x v="21"/>
    <n v="58.5"/>
    <n v="57.1"/>
    <n v="57.1"/>
    <n v="57.3"/>
    <n v="58.3"/>
    <n v="-99"/>
    <n v="-968"/>
    <n v="-416"/>
    <n v="-188"/>
    <n v="142"/>
    <n v="-19"/>
    <n v="-25"/>
    <n v="2"/>
    <n v="0"/>
    <n v="0"/>
    <n v="-5.7915000000000001E-2"/>
    <n v="-0.552728"/>
    <n v="-0.23753600000000002"/>
    <n v="-0.107724"/>
    <n v="8.2785999999999998E-2"/>
    <n v="-1.1115E-2"/>
    <n v="-1.4274999999999999E-2"/>
    <n v="1.142E-3"/>
    <n v="0"/>
    <n v="0"/>
  </r>
  <r>
    <s v="1723"/>
    <s v="中碳"/>
    <x v="21"/>
    <n v="109"/>
    <n v="108.5"/>
    <n v="108"/>
    <n v="108"/>
    <n v="110.5"/>
    <n v="-19"/>
    <n v="-70"/>
    <n v="-58"/>
    <n v="-12"/>
    <n v="56"/>
    <n v="0"/>
    <n v="0"/>
    <n v="0"/>
    <n v="0"/>
    <n v="0"/>
    <n v="-2.0709999999999999E-2"/>
    <n v="-7.5950000000000004E-2"/>
    <n v="-6.2640000000000001E-2"/>
    <n v="-1.2959999999999999E-2"/>
    <n v="6.1879999999999998E-2"/>
    <n v="0"/>
    <n v="0"/>
    <n v="0"/>
    <n v="0"/>
    <n v="0"/>
  </r>
  <r>
    <s v="1724"/>
    <s v="台硝"/>
    <x v="21"/>
    <n v="15.8"/>
    <n v="15.75"/>
    <n v="15.8"/>
    <n v="15.8"/>
    <n v="15.8"/>
    <n v="-7"/>
    <n v="-28"/>
    <n v="1"/>
    <n v="31"/>
    <n v="5"/>
    <n v="0"/>
    <n v="0"/>
    <n v="0"/>
    <n v="0"/>
    <n v="0"/>
    <n v="-1.106E-3"/>
    <n v="-4.4099999999999999E-3"/>
    <n v="1.5800000000000002E-4"/>
    <n v="4.8980000000000004E-3"/>
    <n v="7.9000000000000001E-4"/>
    <n v="0"/>
    <n v="0"/>
    <n v="0"/>
    <n v="0"/>
    <n v="0"/>
  </r>
  <r>
    <s v="1725"/>
    <s v="元禎"/>
    <x v="21"/>
    <n v="20.7"/>
    <n v="20.149999999999999"/>
    <n v="19.899999999999999"/>
    <n v="21.1"/>
    <n v="21.2"/>
    <n v="-4"/>
    <n v="-45"/>
    <n v="-17"/>
    <n v="47"/>
    <n v="-5"/>
    <n v="0"/>
    <n v="0"/>
    <n v="0"/>
    <n v="0"/>
    <n v="0"/>
    <n v="-8.2799999999999996E-4"/>
    <n v="-9.0674999999999992E-3"/>
    <n v="-3.3829999999999997E-3"/>
    <n v="9.9170000000000005E-3"/>
    <n v="-1.06E-3"/>
    <n v="0"/>
    <n v="0"/>
    <n v="0"/>
    <n v="0"/>
    <n v="0"/>
  </r>
  <r>
    <s v="1726"/>
    <s v="永記"/>
    <x v="21"/>
    <n v="74.400000000000006"/>
    <n v="74.5"/>
    <n v="74"/>
    <n v="74.400000000000006"/>
    <n v="74.099999999999994"/>
    <n v="-2"/>
    <n v="-14"/>
    <n v="-13"/>
    <n v="1"/>
    <n v="2"/>
    <n v="0"/>
    <n v="0"/>
    <n v="0"/>
    <n v="0"/>
    <n v="0"/>
    <n v="-1.4880000000000002E-3"/>
    <n v="-1.043E-2"/>
    <n v="-9.6200000000000001E-3"/>
    <n v="7.4400000000000009E-4"/>
    <n v="1.4819999999999998E-3"/>
    <n v="0"/>
    <n v="0"/>
    <n v="0"/>
    <n v="0"/>
    <n v="0"/>
  </r>
  <r>
    <s v="1727"/>
    <s v="中華化"/>
    <x v="21"/>
    <n v="14.7"/>
    <n v="14.7"/>
    <n v="14.5"/>
    <n v="14.75"/>
    <n v="14.7"/>
    <n v="-3"/>
    <n v="-19"/>
    <n v="-18"/>
    <n v="33"/>
    <n v="16"/>
    <n v="0"/>
    <n v="0"/>
    <n v="0"/>
    <n v="0"/>
    <n v="0"/>
    <n v="-4.4099999999999993E-4"/>
    <n v="-2.7929999999999999E-3"/>
    <n v="-2.6099999999999999E-3"/>
    <n v="4.8675000000000003E-3"/>
    <n v="2.3519999999999999E-3"/>
    <n v="0"/>
    <n v="0"/>
    <n v="0"/>
    <n v="0"/>
    <n v="0"/>
  </r>
  <r>
    <s v="1730"/>
    <s v="花仙子"/>
    <x v="21"/>
    <n v="68.5"/>
    <n v="68.7"/>
    <n v="68"/>
    <n v="68.2"/>
    <n v="68"/>
    <n v="-21"/>
    <n v="-100"/>
    <n v="-66"/>
    <n v="-51"/>
    <n v="-53"/>
    <n v="0"/>
    <n v="0"/>
    <n v="0"/>
    <n v="0"/>
    <n v="0"/>
    <n v="-1.4385E-2"/>
    <n v="-6.8699999999999997E-2"/>
    <n v="-4.4880000000000003E-2"/>
    <n v="-3.4782E-2"/>
    <n v="-3.6040000000000003E-2"/>
    <n v="0"/>
    <n v="0"/>
    <n v="0"/>
    <n v="0"/>
    <n v="0"/>
  </r>
  <r>
    <s v="1731"/>
    <s v="美吾華"/>
    <x v="14"/>
    <n v="20.350000000000001"/>
    <n v="20.25"/>
    <n v="19.95"/>
    <n v="20.05"/>
    <n v="20"/>
    <n v="35"/>
    <n v="29"/>
    <n v="-74"/>
    <n v="61"/>
    <n v="-33"/>
    <n v="0"/>
    <n v="0"/>
    <n v="0"/>
    <n v="0"/>
    <n v="0"/>
    <n v="7.1225000000000004E-3"/>
    <n v="5.8725000000000001E-3"/>
    <n v="-1.4763E-2"/>
    <n v="1.22305E-2"/>
    <n v="-6.6E-3"/>
    <n v="0"/>
    <n v="0"/>
    <n v="0"/>
    <n v="0"/>
    <n v="0"/>
  </r>
  <r>
    <s v="1732"/>
    <s v="毛寶"/>
    <x v="21"/>
    <n v="36.4"/>
    <n v="35.950000000000003"/>
    <n v="34.6"/>
    <n v="34.950000000000003"/>
    <n v="34.9"/>
    <n v="-216"/>
    <n v="-39"/>
    <n v="-18"/>
    <n v="4"/>
    <n v="44"/>
    <n v="0"/>
    <n v="0"/>
    <n v="0"/>
    <n v="0"/>
    <n v="0"/>
    <n v="-7.8623999999999999E-2"/>
    <n v="-1.4020500000000002E-2"/>
    <n v="-6.2280000000000009E-3"/>
    <n v="1.3980000000000002E-3"/>
    <n v="1.5356E-2"/>
    <n v="0"/>
    <n v="0"/>
    <n v="0"/>
    <n v="0"/>
    <n v="0"/>
  </r>
  <r>
    <s v="1733"/>
    <s v="五鼎"/>
    <x v="14"/>
    <n v="24.8"/>
    <n v="24.55"/>
    <n v="24.2"/>
    <n v="24.15"/>
    <n v="24.1"/>
    <n v="-38"/>
    <n v="-30"/>
    <n v="-69"/>
    <n v="-24"/>
    <n v="-17"/>
    <n v="0"/>
    <n v="0"/>
    <n v="0"/>
    <n v="0"/>
    <n v="0"/>
    <n v="-9.4240000000000001E-3"/>
    <n v="-7.365E-3"/>
    <n v="-1.6698000000000001E-2"/>
    <n v="-5.7959999999999991E-3"/>
    <n v="-4.0970000000000008E-3"/>
    <n v="0"/>
    <n v="0"/>
    <n v="0"/>
    <n v="0"/>
    <n v="0"/>
  </r>
  <r>
    <s v="1734"/>
    <s v="杏輝"/>
    <x v="14"/>
    <n v="30.25"/>
    <n v="30.05"/>
    <n v="29.65"/>
    <n v="29.4"/>
    <n v="29.6"/>
    <n v="-26"/>
    <n v="-83"/>
    <n v="-285"/>
    <n v="-291"/>
    <n v="55"/>
    <n v="0"/>
    <n v="0"/>
    <n v="0"/>
    <n v="0"/>
    <n v="0"/>
    <n v="-7.8650000000000005E-3"/>
    <n v="-2.4941500000000002E-2"/>
    <n v="-8.4502499999999994E-2"/>
    <n v="-8.5553999999999991E-2"/>
    <n v="1.6279999999999999E-2"/>
    <n v="0"/>
    <n v="0"/>
    <n v="0"/>
    <n v="0"/>
    <n v="0"/>
  </r>
  <r>
    <s v="1735"/>
    <s v="日勝化"/>
    <x v="4"/>
    <n v="18.3"/>
    <n v="18.149999999999999"/>
    <n v="18.25"/>
    <n v="18.05"/>
    <n v="18.100000000000001"/>
    <n v="-2"/>
    <n v="5"/>
    <n v="7"/>
    <n v="0"/>
    <n v="0"/>
    <n v="0"/>
    <n v="0"/>
    <n v="0"/>
    <n v="0"/>
    <n v="0"/>
    <n v="-3.6600000000000001E-4"/>
    <n v="9.075E-4"/>
    <n v="1.2775E-3"/>
    <n v="0"/>
    <n v="0"/>
    <n v="0"/>
    <n v="0"/>
    <n v="0"/>
    <n v="0"/>
    <n v="0"/>
  </r>
  <r>
    <s v="1736"/>
    <s v="喬山"/>
    <x v="14"/>
    <n v="79.900000000000006"/>
    <n v="79.599999999999994"/>
    <n v="77.8"/>
    <n v="78"/>
    <n v="80"/>
    <n v="-274"/>
    <n v="-45"/>
    <n v="-69"/>
    <n v="95"/>
    <n v="99"/>
    <n v="0"/>
    <n v="0"/>
    <n v="0"/>
    <n v="0"/>
    <n v="0"/>
    <n v="-0.21892600000000001"/>
    <n v="-3.5819999999999998E-2"/>
    <n v="-5.3682000000000001E-2"/>
    <n v="7.4099999999999999E-2"/>
    <n v="7.9200000000000007E-2"/>
    <n v="0"/>
    <n v="0"/>
    <n v="0"/>
    <n v="0"/>
    <n v="0"/>
  </r>
  <r>
    <s v="1737"/>
    <s v="臺鹽"/>
    <x v="1"/>
    <n v="32.450000000000003"/>
    <n v="32.65"/>
    <n v="32.299999999999997"/>
    <n v="32.450000000000003"/>
    <n v="32.6"/>
    <n v="-29"/>
    <n v="0"/>
    <n v="-22"/>
    <n v="16"/>
    <n v="58"/>
    <n v="0"/>
    <n v="0"/>
    <n v="0"/>
    <n v="0"/>
    <n v="0"/>
    <n v="-9.4105000000000005E-3"/>
    <n v="0"/>
    <n v="-7.1059999999999995E-3"/>
    <n v="5.1920000000000004E-3"/>
    <n v="1.8908000000000001E-2"/>
    <n v="0"/>
    <n v="0"/>
    <n v="0"/>
    <n v="0"/>
    <n v="0"/>
  </r>
  <r>
    <s v="1742"/>
    <s v="台蠟"/>
    <x v="21"/>
    <n v="16.100000000000001"/>
    <n v="15.7"/>
    <n v="15.7"/>
    <n v="15.65"/>
    <n v="15.6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  <n v="0"/>
  </r>
  <r>
    <s v="1752"/>
    <s v="南光"/>
    <x v="14"/>
    <n v="38.85"/>
    <n v="38.799999999999997"/>
    <n v="38.75"/>
    <n v="38.75"/>
    <n v="38.799999999999997"/>
    <n v="3"/>
    <n v="21"/>
    <n v="20"/>
    <n v="38"/>
    <n v="18"/>
    <n v="0"/>
    <n v="0"/>
    <n v="0"/>
    <n v="0"/>
    <n v="0"/>
    <n v="1.1655000000000001E-3"/>
    <n v="8.147999999999999E-3"/>
    <n v="7.7499999999999999E-3"/>
    <n v="1.4725E-2"/>
    <n v="6.9839999999999998E-3"/>
    <n v="0"/>
    <n v="0"/>
    <n v="0"/>
    <n v="0"/>
    <n v="0"/>
  </r>
  <r>
    <s v="1760"/>
    <s v="寶齡富錦"/>
    <x v="14"/>
    <n v="112"/>
    <n v="114"/>
    <n v="104.5"/>
    <n v="101.5"/>
    <n v="108.5"/>
    <n v="-116"/>
    <n v="220"/>
    <n v="-74"/>
    <n v="746"/>
    <n v="-137"/>
    <n v="0"/>
    <n v="0"/>
    <n v="0"/>
    <n v="0"/>
    <n v="0"/>
    <n v="-0.12992000000000001"/>
    <n v="0.25080000000000002"/>
    <n v="-7.7329999999999996E-2"/>
    <n v="0.75719000000000003"/>
    <n v="-0.148645"/>
    <n v="0"/>
    <n v="0"/>
    <n v="0"/>
    <n v="0"/>
    <n v="0"/>
  </r>
  <r>
    <s v="1762"/>
    <s v="中化生"/>
    <x v="14"/>
    <n v="64.7"/>
    <n v="64.7"/>
    <n v="62.5"/>
    <n v="65.099999999999994"/>
    <n v="65.3"/>
    <n v="132"/>
    <n v="261"/>
    <n v="-658"/>
    <n v="937"/>
    <n v="121"/>
    <n v="0"/>
    <n v="0"/>
    <n v="0"/>
    <n v="0"/>
    <n v="0"/>
    <n v="8.5403999999999994E-2"/>
    <n v="0.16886700000000002"/>
    <n v="-0.41125"/>
    <n v="0.60998699999999995"/>
    <n v="7.9012999999999986E-2"/>
    <n v="0"/>
    <n v="0"/>
    <n v="0"/>
    <n v="0"/>
    <n v="0"/>
  </r>
  <r>
    <s v="1773"/>
    <s v="勝一"/>
    <x v="21"/>
    <n v="126"/>
    <n v="124"/>
    <n v="122"/>
    <n v="122.5"/>
    <n v="124.5"/>
    <n v="109"/>
    <n v="-8"/>
    <n v="4"/>
    <n v="72"/>
    <n v="11"/>
    <n v="0"/>
    <n v="0"/>
    <n v="0"/>
    <n v="0"/>
    <n v="0"/>
    <n v="0.13733999999999999"/>
    <n v="-9.92E-3"/>
    <n v="4.8799999999999998E-3"/>
    <n v="8.8200000000000001E-2"/>
    <n v="1.3695000000000001E-2"/>
    <n v="0"/>
    <n v="0"/>
    <n v="0"/>
    <n v="0"/>
    <n v="0"/>
  </r>
  <r>
    <s v="1776"/>
    <s v="展宇"/>
    <x v="21"/>
    <n v="17.8"/>
    <n v="17.75"/>
    <n v="17.75"/>
    <n v="17.75"/>
    <n v="17.75"/>
    <n v="0"/>
    <n v="2"/>
    <n v="-1"/>
    <n v="0"/>
    <n v="0"/>
    <n v="0"/>
    <n v="0"/>
    <n v="0"/>
    <n v="0"/>
    <n v="0"/>
    <n v="0"/>
    <n v="3.5500000000000001E-4"/>
    <n v="-1.775E-4"/>
    <n v="0"/>
    <n v="0"/>
    <n v="0"/>
    <n v="0"/>
    <n v="0"/>
    <n v="0"/>
    <n v="0"/>
  </r>
  <r>
    <s v="1777"/>
    <s v="生泰"/>
    <x v="14"/>
    <n v="79.400000000000006"/>
    <n v="79.3"/>
    <n v="77.5"/>
    <n v="77.5"/>
    <n v="77.900000000000006"/>
    <n v="-18"/>
    <n v="-6"/>
    <n v="-83"/>
    <n v="-29"/>
    <n v="13"/>
    <n v="0"/>
    <n v="0"/>
    <n v="0"/>
    <n v="0"/>
    <n v="0"/>
    <n v="-1.4292000000000001E-2"/>
    <n v="-4.7579999999999992E-3"/>
    <n v="-6.4324999999999993E-2"/>
    <n v="-2.2474999999999998E-2"/>
    <n v="1.0127000000000001E-2"/>
    <n v="0"/>
    <n v="0"/>
    <n v="0"/>
    <n v="0"/>
    <n v="0"/>
  </r>
  <r>
    <s v="1781"/>
    <s v="合世"/>
    <x v="14"/>
    <n v="22.2"/>
    <n v="23"/>
    <n v="22.2"/>
    <n v="21.9"/>
    <n v="22"/>
    <n v="2"/>
    <n v="21"/>
    <n v="-31"/>
    <n v="-4"/>
    <n v="0"/>
    <n v="0"/>
    <n v="0"/>
    <n v="0"/>
    <n v="0"/>
    <n v="0"/>
    <n v="4.44E-4"/>
    <n v="4.8300000000000001E-3"/>
    <n v="-6.8819999999999992E-3"/>
    <n v="-8.7599999999999993E-4"/>
    <n v="0"/>
    <n v="0"/>
    <n v="0"/>
    <n v="0"/>
    <n v="0"/>
    <n v="0"/>
  </r>
  <r>
    <s v="1783"/>
    <s v="和康生"/>
    <x v="14"/>
    <n v="34.35"/>
    <n v="35"/>
    <n v="35.049999999999997"/>
    <n v="34.1"/>
    <n v="35"/>
    <n v="-9"/>
    <n v="86"/>
    <n v="40"/>
    <n v="-108"/>
    <n v="-15"/>
    <n v="0"/>
    <n v="0"/>
    <n v="0"/>
    <n v="0"/>
    <n v="0"/>
    <n v="-3.0915000000000005E-3"/>
    <n v="3.0099999999999998E-2"/>
    <n v="1.4019999999999999E-2"/>
    <n v="-3.6828E-2"/>
    <n v="-5.2500000000000003E-3"/>
    <n v="0"/>
    <n v="0"/>
    <n v="0"/>
    <n v="0"/>
    <n v="0"/>
  </r>
  <r>
    <s v="1784"/>
    <s v="訊聯"/>
    <x v="14"/>
    <n v="43.5"/>
    <n v="43.15"/>
    <n v="42"/>
    <n v="41.85"/>
    <n v="42.4"/>
    <n v="176"/>
    <n v="66"/>
    <n v="-66"/>
    <n v="52"/>
    <n v="128"/>
    <n v="0"/>
    <n v="0"/>
    <n v="0"/>
    <n v="0"/>
    <n v="0"/>
    <n v="7.6560000000000003E-2"/>
    <n v="2.8479000000000001E-2"/>
    <n v="-2.7720000000000002E-2"/>
    <n v="2.1762000000000004E-2"/>
    <n v="5.4272000000000001E-2"/>
    <n v="0"/>
    <n v="0"/>
    <n v="0"/>
    <n v="0"/>
    <n v="0"/>
  </r>
  <r>
    <s v="1785"/>
    <s v="光洋科"/>
    <x v="22"/>
    <n v="48.1"/>
    <n v="46.5"/>
    <n v="44.9"/>
    <n v="44.6"/>
    <n v="45.3"/>
    <n v="-1448"/>
    <n v="-2769"/>
    <n v="-1210"/>
    <n v="-994"/>
    <n v="-25"/>
    <n v="0"/>
    <n v="0"/>
    <n v="0"/>
    <n v="0"/>
    <n v="0"/>
    <n v="-0.696488"/>
    <n v="-1.287585"/>
    <n v="-0.54329000000000005"/>
    <n v="-0.443324"/>
    <n v="-1.1325E-2"/>
    <n v="0"/>
    <n v="0"/>
    <n v="0"/>
    <n v="0"/>
    <n v="0"/>
  </r>
  <r>
    <s v="1786"/>
    <s v="科妍"/>
    <x v="14"/>
    <n v="53.9"/>
    <n v="53.8"/>
    <n v="53.2"/>
    <n v="53.5"/>
    <n v="54"/>
    <n v="-2"/>
    <n v="-10"/>
    <n v="-6"/>
    <n v="-8"/>
    <n v="-5"/>
    <n v="0"/>
    <n v="0"/>
    <n v="0"/>
    <n v="0"/>
    <n v="0"/>
    <n v="-1.078E-3"/>
    <n v="-5.3800000000000002E-3"/>
    <n v="-3.1920000000000004E-3"/>
    <n v="-4.28E-3"/>
    <n v="-2.7000000000000001E-3"/>
    <n v="0"/>
    <n v="0"/>
    <n v="0"/>
    <n v="0"/>
    <n v="0"/>
  </r>
  <r>
    <s v="1788"/>
    <s v="杏昌"/>
    <x v="14"/>
    <n v="135.5"/>
    <n v="136"/>
    <n v="135.5"/>
    <n v="135.5"/>
    <n v="135.5"/>
    <n v="0"/>
    <n v="3"/>
    <n v="-1"/>
    <n v="0"/>
    <n v="1"/>
    <n v="0"/>
    <n v="0"/>
    <n v="0"/>
    <n v="0"/>
    <n v="0"/>
    <n v="0"/>
    <n v="4.0800000000000003E-3"/>
    <n v="-1.3550000000000001E-3"/>
    <n v="0"/>
    <n v="1.3550000000000001E-3"/>
    <n v="0"/>
    <n v="0"/>
    <n v="0"/>
    <n v="0"/>
    <n v="0"/>
  </r>
  <r>
    <s v="1789"/>
    <s v="神隆"/>
    <x v="14"/>
    <n v="27.35"/>
    <n v="26.6"/>
    <n v="25.9"/>
    <n v="25.8"/>
    <n v="26.35"/>
    <n v="-76"/>
    <n v="-340"/>
    <n v="-248"/>
    <n v="-388"/>
    <n v="104"/>
    <n v="0"/>
    <n v="0"/>
    <n v="0"/>
    <n v="0"/>
    <n v="0"/>
    <n v="-2.0785999999999999E-2"/>
    <n v="-9.0440000000000006E-2"/>
    <n v="-6.4231999999999997E-2"/>
    <n v="-0.100104"/>
    <n v="2.7404000000000001E-2"/>
    <n v="0"/>
    <n v="0"/>
    <n v="0"/>
    <n v="0"/>
    <n v="0"/>
  </r>
  <r>
    <s v="1795"/>
    <s v="美時"/>
    <x v="14"/>
    <n v="85.6"/>
    <n v="84.9"/>
    <n v="82.6"/>
    <n v="84.9"/>
    <n v="85.3"/>
    <n v="-131"/>
    <n v="-96"/>
    <n v="-151"/>
    <n v="339"/>
    <n v="-40"/>
    <n v="-56"/>
    <n v="0"/>
    <n v="-72"/>
    <n v="0"/>
    <n v="0"/>
    <n v="-0.11213599999999999"/>
    <n v="-8.1504000000000007E-2"/>
    <n v="-0.12472599999999999"/>
    <n v="0.28781100000000004"/>
    <n v="-3.4119999999999998E-2"/>
    <n v="-4.7935999999999993E-2"/>
    <n v="0"/>
    <n v="-5.9471999999999997E-2"/>
    <n v="0"/>
    <n v="0"/>
  </r>
  <r>
    <s v="1796"/>
    <s v="金穎生技"/>
    <x v="14"/>
    <n v="33.049999999999997"/>
    <n v="33.15"/>
    <n v="33.5"/>
    <n v="34.200000000000003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350000000000001"/>
    <n v="16.149999999999999"/>
    <n v="15.7"/>
    <n v="15.55"/>
    <n v="15.75"/>
    <n v="-4"/>
    <n v="0"/>
    <n v="-4"/>
    <n v="8"/>
    <n v="14"/>
    <n v="0"/>
    <n v="0"/>
    <n v="0"/>
    <n v="0"/>
    <n v="0"/>
    <n v="-6.5400000000000007E-4"/>
    <n v="0"/>
    <n v="-6.2799999999999998E-4"/>
    <n v="1.2440000000000001E-3"/>
    <n v="2.2049999999999999E-3"/>
    <n v="0"/>
    <n v="0"/>
    <n v="0"/>
    <n v="0"/>
    <n v="0"/>
  </r>
  <r>
    <s v="1802"/>
    <s v="台玻"/>
    <x v="23"/>
    <n v="33.35"/>
    <n v="32.5"/>
    <n v="30.8"/>
    <n v="32.200000000000003"/>
    <n v="33.049999999999997"/>
    <n v="2843"/>
    <n v="-138"/>
    <n v="12031"/>
    <n v="1346"/>
    <n v="-2278"/>
    <n v="353"/>
    <n v="-253"/>
    <n v="-3826"/>
    <n v="-1"/>
    <n v="-1098"/>
    <n v="0.94814050000000005"/>
    <n v="-4.4850000000000001E-2"/>
    <n v="3.7055479999999998"/>
    <n v="0.43341200000000002"/>
    <n v="-0.75287899999999996"/>
    <n v="0.11772550000000001"/>
    <n v="-8.2225000000000006E-2"/>
    <n v="-1.1784080000000001"/>
    <n v="-3.2200000000000002E-4"/>
    <n v="-0.36288899999999996"/>
  </r>
  <r>
    <s v="1805"/>
    <s v="寶徠"/>
    <x v="5"/>
    <n v="13.65"/>
    <n v="13.55"/>
    <n v="13.35"/>
    <n v="13.2"/>
    <n v="13.6"/>
    <n v="0"/>
    <n v="-28"/>
    <n v="-19"/>
    <n v="-23"/>
    <n v="-5"/>
    <n v="0"/>
    <n v="0"/>
    <n v="0"/>
    <n v="0"/>
    <n v="0"/>
    <n v="0"/>
    <n v="-3.7940000000000005E-3"/>
    <n v="-2.5365000000000001E-3"/>
    <n v="-3.0359999999999996E-3"/>
    <n v="-6.8000000000000005E-4"/>
    <n v="0"/>
    <n v="0"/>
    <n v="0"/>
    <n v="0"/>
    <n v="0"/>
  </r>
  <r>
    <s v="1806"/>
    <s v="冠軍"/>
    <x v="23"/>
    <n v="12.35"/>
    <n v="12"/>
    <n v="11.8"/>
    <n v="12.1"/>
    <n v="12.4"/>
    <n v="771"/>
    <n v="-264"/>
    <n v="359"/>
    <n v="-307"/>
    <n v="1415"/>
    <n v="0"/>
    <n v="0"/>
    <n v="0"/>
    <n v="0"/>
    <n v="0"/>
    <n v="9.5218499999999998E-2"/>
    <n v="-3.168E-2"/>
    <n v="4.2361999999999997E-2"/>
    <n v="-3.7146999999999999E-2"/>
    <n v="0.17546"/>
    <n v="0"/>
    <n v="0"/>
    <n v="0"/>
    <n v="0"/>
    <n v="0"/>
  </r>
  <r>
    <s v="1808"/>
    <s v="潤隆"/>
    <x v="5"/>
    <n v="56"/>
    <n v="57.9"/>
    <n v="55.7"/>
    <n v="56"/>
    <n v="57"/>
    <n v="-8"/>
    <n v="9"/>
    <n v="-54"/>
    <n v="1"/>
    <n v="5"/>
    <n v="0"/>
    <n v="0"/>
    <n v="0"/>
    <n v="0"/>
    <n v="0"/>
    <n v="-4.4799999999999996E-3"/>
    <n v="5.2110000000000004E-3"/>
    <n v="-3.0078000000000001E-2"/>
    <n v="5.5999999999999995E-4"/>
    <n v="2.8500000000000001E-3"/>
    <n v="0"/>
    <n v="0"/>
    <n v="0"/>
    <n v="0"/>
    <n v="0"/>
  </r>
  <r>
    <s v="1809"/>
    <s v="中釉"/>
    <x v="23"/>
    <n v="15.45"/>
    <n v="15"/>
    <n v="14.2"/>
    <n v="14.4"/>
    <n v="14.6"/>
    <n v="656"/>
    <n v="-807"/>
    <n v="-174"/>
    <n v="477"/>
    <n v="567"/>
    <n v="0"/>
    <n v="0"/>
    <n v="0"/>
    <n v="0"/>
    <n v="0"/>
    <n v="0.10135199999999998"/>
    <n v="-0.12105"/>
    <n v="-2.4707999999999997E-2"/>
    <n v="6.8687999999999999E-2"/>
    <n v="8.2781999999999994E-2"/>
    <n v="0"/>
    <n v="0"/>
    <n v="0"/>
    <n v="0"/>
    <n v="0"/>
  </r>
  <r>
    <s v="1810"/>
    <s v="和成"/>
    <x v="23"/>
    <n v="11.85"/>
    <n v="11.65"/>
    <n v="11.25"/>
    <n v="11.7"/>
    <n v="11.75"/>
    <n v="594"/>
    <n v="-76"/>
    <n v="-83"/>
    <n v="851"/>
    <n v="315"/>
    <n v="0"/>
    <n v="0"/>
    <n v="0"/>
    <n v="0"/>
    <n v="0"/>
    <n v="7.0388999999999993E-2"/>
    <n v="-8.853999999999999E-3"/>
    <n v="-9.3375000000000003E-3"/>
    <n v="9.9566999999999989E-2"/>
    <n v="3.7012499999999997E-2"/>
    <n v="0"/>
    <n v="0"/>
    <n v="0"/>
    <n v="0"/>
    <n v="0"/>
  </r>
  <r>
    <s v="1813"/>
    <s v="寶利徠"/>
    <x v="14"/>
    <n v="18.5"/>
    <n v="18.8"/>
    <n v="18.75"/>
    <n v="18.899999999999999"/>
    <n v="18.95"/>
    <n v="0"/>
    <n v="0"/>
    <n v="0"/>
    <n v="0"/>
    <n v="-1"/>
    <n v="0"/>
    <n v="0"/>
    <n v="0"/>
    <n v="0"/>
    <n v="0"/>
    <n v="0"/>
    <n v="0"/>
    <n v="0"/>
    <n v="0"/>
    <n v="-1.895E-4"/>
    <n v="0"/>
    <n v="0"/>
    <n v="0"/>
    <n v="0"/>
    <n v="0"/>
  </r>
  <r>
    <s v="1815"/>
    <s v="富喬"/>
    <x v="18"/>
    <n v="17.600000000000001"/>
    <n v="17.25"/>
    <n v="17.3"/>
    <n v="16.8"/>
    <n v="17.100000000000001"/>
    <n v="-623"/>
    <n v="-1569"/>
    <n v="2289"/>
    <n v="-1828"/>
    <n v="1527"/>
    <n v="0"/>
    <n v="0"/>
    <n v="-392"/>
    <n v="0"/>
    <n v="0"/>
    <n v="-0.10964800000000001"/>
    <n v="-0.27065250000000002"/>
    <n v="0.39599700000000004"/>
    <n v="-0.30710399999999999"/>
    <n v="0.26111699999999999"/>
    <n v="0"/>
    <n v="0"/>
    <n v="-6.7816000000000001E-2"/>
    <n v="0"/>
    <n v="0"/>
  </r>
  <r>
    <s v="1817"/>
    <s v="凱撒衛"/>
    <x v="23"/>
    <n v="38"/>
    <n v="37.450000000000003"/>
    <n v="37.65"/>
    <n v="38.049999999999997"/>
    <n v="38.15"/>
    <n v="-25"/>
    <n v="3"/>
    <n v="1"/>
    <n v="-14"/>
    <n v="7"/>
    <n v="0"/>
    <n v="0"/>
    <n v="0"/>
    <n v="0"/>
    <n v="0"/>
    <n v="-9.4999999999999998E-3"/>
    <n v="1.1235000000000001E-3"/>
    <n v="3.7649999999999999E-4"/>
    <n v="-5.3269999999999993E-3"/>
    <n v="2.6705000000000001E-3"/>
    <n v="0"/>
    <n v="0"/>
    <n v="0"/>
    <n v="0"/>
    <n v="0"/>
  </r>
  <r>
    <s v="1903"/>
    <s v="士紙"/>
    <x v="24"/>
    <n v="56.4"/>
    <n v="57.5"/>
    <n v="63.2"/>
    <n v="69.5"/>
    <n v="72.2"/>
    <n v="52"/>
    <n v="208"/>
    <n v="-212"/>
    <n v="-4"/>
    <n v="127"/>
    <n v="0"/>
    <n v="0"/>
    <n v="0"/>
    <n v="0"/>
    <n v="0"/>
    <n v="2.9327999999999996E-2"/>
    <n v="0.1196"/>
    <n v="-0.13398400000000002"/>
    <n v="-2.7799999999999999E-3"/>
    <n v="9.1693999999999998E-2"/>
    <n v="0"/>
    <n v="0"/>
    <n v="0"/>
    <n v="0"/>
    <n v="0"/>
  </r>
  <r>
    <s v="1904"/>
    <s v="正隆"/>
    <x v="24"/>
    <n v="44.05"/>
    <n v="44.3"/>
    <n v="45.8"/>
    <n v="45.25"/>
    <n v="44.8"/>
    <n v="-318"/>
    <n v="489"/>
    <n v="-963"/>
    <n v="-4211"/>
    <n v="61"/>
    <n v="-136"/>
    <n v="9"/>
    <n v="-76"/>
    <n v="31"/>
    <n v="0"/>
    <n v="-0.14007900000000001"/>
    <n v="0.21662699999999996"/>
    <n v="-0.44105399999999995"/>
    <n v="-1.9054774999999999"/>
    <n v="2.7327999999999998E-2"/>
    <n v="-5.9907999999999996E-2"/>
    <n v="3.9870000000000001E-3"/>
    <n v="-3.4807999999999999E-2"/>
    <n v="1.40275E-2"/>
    <n v="0"/>
  </r>
  <r>
    <s v="1905"/>
    <s v="華紙"/>
    <x v="24"/>
    <n v="27.5"/>
    <n v="27.2"/>
    <n v="28"/>
    <n v="28.3"/>
    <n v="28.7"/>
    <n v="-898"/>
    <n v="273"/>
    <n v="1373"/>
    <n v="-1526"/>
    <n v="2756"/>
    <n v="0"/>
    <n v="0"/>
    <n v="0"/>
    <n v="0"/>
    <n v="0"/>
    <n v="-0.24695"/>
    <n v="7.4255999999999989E-2"/>
    <n v="0.38444"/>
    <n v="-0.43185800000000002"/>
    <n v="0.79097200000000001"/>
    <n v="0"/>
    <n v="0"/>
    <n v="0"/>
    <n v="0"/>
    <n v="0"/>
  </r>
  <r>
    <s v="1906"/>
    <s v="寶隆"/>
    <x v="24"/>
    <n v="20.350000000000001"/>
    <n v="20.399999999999999"/>
    <n v="20.85"/>
    <n v="21.65"/>
    <n v="21.35"/>
    <n v="96"/>
    <n v="50"/>
    <n v="380"/>
    <n v="677"/>
    <n v="-869"/>
    <n v="0"/>
    <n v="0"/>
    <n v="0"/>
    <n v="0"/>
    <n v="0"/>
    <n v="1.9536000000000001E-2"/>
    <n v="1.0199999999999999E-2"/>
    <n v="7.9230000000000009E-2"/>
    <n v="0.14657049999999999"/>
    <n v="-0.18553150000000002"/>
    <n v="0"/>
    <n v="0"/>
    <n v="0"/>
    <n v="0"/>
    <n v="0"/>
  </r>
  <r>
    <s v="1907"/>
    <s v="永豐餘"/>
    <x v="24"/>
    <n v="44.3"/>
    <n v="43.25"/>
    <n v="44.45"/>
    <n v="44.45"/>
    <n v="44"/>
    <n v="-4407"/>
    <n v="-1601"/>
    <n v="-201"/>
    <n v="-9198"/>
    <n v="-3296"/>
    <n v="-341"/>
    <n v="-298"/>
    <n v="-300"/>
    <n v="111"/>
    <n v="60"/>
    <n v="-1.9523009999999998"/>
    <n v="-0.69243250000000001"/>
    <n v="-8.9344500000000007E-2"/>
    <n v="-4.0885110000000005"/>
    <n v="-1.45024"/>
    <n v="-0.151063"/>
    <n v="-0.128885"/>
    <n v="-0.13335"/>
    <n v="4.9339500000000008E-2"/>
    <n v="2.64E-2"/>
  </r>
  <r>
    <s v="1909"/>
    <s v="榮成"/>
    <x v="24"/>
    <n v="26.05"/>
    <n v="26.2"/>
    <n v="27.2"/>
    <n v="28.35"/>
    <n v="28"/>
    <n v="1483"/>
    <n v="2482"/>
    <n v="4309"/>
    <n v="3105"/>
    <n v="-3090"/>
    <n v="0"/>
    <n v="0"/>
    <n v="131"/>
    <n v="261"/>
    <n v="0"/>
    <n v="0.38632150000000004"/>
    <n v="0.65028399999999997"/>
    <n v="1.172048"/>
    <n v="0.88026749999999998"/>
    <n v="-0.86519999999999997"/>
    <n v="0"/>
    <n v="0"/>
    <n v="3.5631999999999997E-2"/>
    <n v="7.3993500000000004E-2"/>
    <n v="0"/>
  </r>
  <r>
    <s v="2002"/>
    <s v="中鋼"/>
    <x v="13"/>
    <n v="35.450000000000003"/>
    <n v="35"/>
    <n v="34.299999999999997"/>
    <n v="36.15"/>
    <n v="35.4"/>
    <n v="-12258"/>
    <n v="-27052"/>
    <n v="-8040"/>
    <n v="3946"/>
    <n v="4276"/>
    <n v="-5877"/>
    <n v="-12025"/>
    <n v="-12182"/>
    <n v="-2151"/>
    <n v="468"/>
    <n v="-4.3454610000000002"/>
    <n v="-9.4681999999999995"/>
    <n v="-2.7577199999999999"/>
    <n v="1.4264790000000001"/>
    <n v="1.5137039999999999"/>
    <n v="-2.0833965000000001"/>
    <n v="-4.2087500000000002"/>
    <n v="-4.178426"/>
    <n v="-0.77758649999999996"/>
    <n v="0.16567200000000001"/>
  </r>
  <r>
    <s v="2006"/>
    <s v="東和鋼鐵"/>
    <x v="13"/>
    <n v="48.1"/>
    <n v="47.95"/>
    <n v="46.5"/>
    <n v="49"/>
    <n v="47.35"/>
    <n v="-539"/>
    <n v="1233"/>
    <n v="-1362"/>
    <n v="-1530"/>
    <n v="-4950"/>
    <n v="-1037"/>
    <n v="-21"/>
    <n v="-1297"/>
    <n v="0"/>
    <n v="1191"/>
    <n v="-0.25925900000000002"/>
    <n v="0.59122350000000001"/>
    <n v="-0.63332999999999995"/>
    <n v="-0.74970000000000003"/>
    <n v="-2.3438249999999998"/>
    <n v="-0.49879700000000005"/>
    <n v="-1.00695E-2"/>
    <n v="-0.603105"/>
    <n v="0"/>
    <n v="0.56393850000000001"/>
  </r>
  <r>
    <s v="2007"/>
    <s v="燁興"/>
    <x v="13"/>
    <n v="14.55"/>
    <n v="14.35"/>
    <n v="13.85"/>
    <n v="15.2"/>
    <n v="14.55"/>
    <n v="-232"/>
    <n v="-176"/>
    <n v="-530"/>
    <n v="3033"/>
    <n v="-3308"/>
    <n v="0"/>
    <n v="0"/>
    <n v="0"/>
    <n v="0"/>
    <n v="0"/>
    <n v="-3.3756000000000001E-2"/>
    <n v="-2.5256000000000001E-2"/>
    <n v="-7.3404999999999998E-2"/>
    <n v="0.46101599999999998"/>
    <n v="-0.48131400000000002"/>
    <n v="0"/>
    <n v="0"/>
    <n v="0"/>
    <n v="0"/>
    <n v="0"/>
  </r>
  <r>
    <s v="2008"/>
    <s v="高興昌"/>
    <x v="13"/>
    <n v="18.5"/>
    <n v="18.600000000000001"/>
    <n v="18.2"/>
    <n v="20"/>
    <n v="19.350000000000001"/>
    <n v="29"/>
    <n v="-44"/>
    <n v="-68"/>
    <n v="672"/>
    <n v="-756"/>
    <n v="0"/>
    <n v="0"/>
    <n v="0"/>
    <n v="0"/>
    <n v="0"/>
    <n v="5.365E-3"/>
    <n v="-8.1840000000000003E-3"/>
    <n v="-1.2376E-2"/>
    <n v="0.13439999999999999"/>
    <n v="-0.146286"/>
    <n v="0"/>
    <n v="0"/>
    <n v="0"/>
    <n v="0"/>
    <n v="0"/>
  </r>
  <r>
    <s v="2009"/>
    <s v="第一銅"/>
    <x v="13"/>
    <n v="61.3"/>
    <n v="59.4"/>
    <n v="55.5"/>
    <n v="61"/>
    <n v="61.4"/>
    <n v="652"/>
    <n v="-203"/>
    <n v="-147"/>
    <n v="564"/>
    <n v="-563"/>
    <n v="0"/>
    <n v="0"/>
    <n v="30"/>
    <n v="0"/>
    <n v="0"/>
    <n v="0.39967599999999998"/>
    <n v="-0.12058199999999999"/>
    <n v="-8.1585000000000005E-2"/>
    <n v="0.34404000000000001"/>
    <n v="-0.34568199999999999"/>
    <n v="0"/>
    <n v="0"/>
    <n v="1.6650000000000002E-2"/>
    <n v="0"/>
    <n v="0"/>
  </r>
  <r>
    <s v="2010"/>
    <s v="春源"/>
    <x v="13"/>
    <n v="22.4"/>
    <n v="23.65"/>
    <n v="22.85"/>
    <n v="25.1"/>
    <n v="23.9"/>
    <n v="-4671"/>
    <n v="2960"/>
    <n v="-6617"/>
    <n v="3090"/>
    <n v="-2886"/>
    <n v="0"/>
    <n v="0"/>
    <n v="0"/>
    <n v="0"/>
    <n v="0"/>
    <n v="-1.0463039999999999"/>
    <n v="0.70004"/>
    <n v="-1.5119845000000001"/>
    <n v="0.77559"/>
    <n v="-0.68975399999999998"/>
    <n v="0"/>
    <n v="0"/>
    <n v="0"/>
    <n v="0"/>
    <n v="0"/>
  </r>
  <r>
    <s v="2012"/>
    <s v="春雨"/>
    <x v="13"/>
    <n v="28.45"/>
    <n v="27.9"/>
    <n v="26.15"/>
    <n v="28.75"/>
    <n v="27.75"/>
    <n v="-228"/>
    <n v="-251"/>
    <n v="-335"/>
    <n v="1038"/>
    <n v="-1007"/>
    <n v="0"/>
    <n v="0"/>
    <n v="0"/>
    <n v="0"/>
    <n v="0"/>
    <n v="-6.4865999999999993E-2"/>
    <n v="-7.0028999999999994E-2"/>
    <n v="-8.76025E-2"/>
    <n v="0.298425"/>
    <n v="-0.27944249999999998"/>
    <n v="0"/>
    <n v="0"/>
    <n v="0"/>
    <n v="0"/>
    <n v="0"/>
  </r>
  <r>
    <s v="2013"/>
    <s v="中鋼構"/>
    <x v="13"/>
    <n v="42.25"/>
    <n v="42.2"/>
    <n v="41.75"/>
    <n v="42.75"/>
    <n v="42.7"/>
    <n v="60"/>
    <n v="63"/>
    <n v="-433"/>
    <n v="-471"/>
    <n v="-434"/>
    <n v="0"/>
    <n v="0"/>
    <n v="0"/>
    <n v="0"/>
    <n v="0"/>
    <n v="2.5350000000000001E-2"/>
    <n v="2.6586000000000002E-2"/>
    <n v="-0.18077750000000001"/>
    <n v="-0.20135249999999999"/>
    <n v="-0.18531800000000004"/>
    <n v="0"/>
    <n v="0"/>
    <n v="0"/>
    <n v="0"/>
    <n v="0"/>
  </r>
  <r>
    <s v="2014"/>
    <s v="中鴻"/>
    <x v="13"/>
    <n v="50.8"/>
    <n v="50"/>
    <n v="47"/>
    <n v="51.7"/>
    <n v="48.25"/>
    <n v="-14157"/>
    <n v="-8257"/>
    <n v="-2261"/>
    <n v="17754"/>
    <n v="-13966"/>
    <n v="0"/>
    <n v="-1119"/>
    <n v="-2385"/>
    <n v="0"/>
    <n v="0"/>
    <n v="-7.1917559999999998"/>
    <n v="-4.1284999999999998"/>
    <n v="-1.06267"/>
    <n v="9.1788179999999997"/>
    <n v="-6.7385950000000001"/>
    <n v="0"/>
    <n v="-0.5595"/>
    <n v="-1.1209499999999999"/>
    <n v="0"/>
    <n v="0"/>
  </r>
  <r>
    <s v="2015"/>
    <s v="豐興"/>
    <x v="13"/>
    <n v="73.099999999999994"/>
    <n v="74.3"/>
    <n v="71.5"/>
    <n v="74"/>
    <n v="74.099999999999994"/>
    <n v="-266"/>
    <n v="-217"/>
    <n v="-292"/>
    <n v="-90"/>
    <n v="-190"/>
    <n v="-446"/>
    <n v="-591"/>
    <n v="-304"/>
    <n v="-112"/>
    <n v="0"/>
    <n v="-0.19444599999999998"/>
    <n v="-0.16123099999999999"/>
    <n v="-0.20877999999999999"/>
    <n v="-6.6600000000000006E-2"/>
    <n v="-0.14078999999999997"/>
    <n v="-0.32602599999999998"/>
    <n v="-0.43911299999999998"/>
    <n v="-0.21736"/>
    <n v="-8.2879999999999995E-2"/>
    <n v="0"/>
  </r>
  <r>
    <s v="2017"/>
    <s v="官田鋼"/>
    <x v="13"/>
    <n v="22.6"/>
    <n v="22.25"/>
    <n v="21"/>
    <n v="23.1"/>
    <n v="22.5"/>
    <n v="-227"/>
    <n v="-840"/>
    <n v="-324"/>
    <n v="654"/>
    <n v="-1054"/>
    <n v="0"/>
    <n v="0"/>
    <n v="0"/>
    <n v="0"/>
    <n v="0"/>
    <n v="-5.1302000000000007E-2"/>
    <n v="-0.18690000000000001"/>
    <n v="-6.8040000000000003E-2"/>
    <n v="0.15107400000000001"/>
    <n v="-0.23715"/>
    <n v="0"/>
    <n v="0"/>
    <n v="0"/>
    <n v="0"/>
    <n v="0"/>
  </r>
  <r>
    <s v="2020"/>
    <s v="美亞"/>
    <x v="13"/>
    <n v="31.4"/>
    <n v="30.9"/>
    <n v="30.1"/>
    <n v="32.85"/>
    <n v="31.75"/>
    <n v="71"/>
    <n v="-329"/>
    <n v="680"/>
    <n v="-158"/>
    <n v="-1246"/>
    <n v="0"/>
    <n v="0"/>
    <n v="0"/>
    <n v="0"/>
    <n v="0"/>
    <n v="2.2294000000000001E-2"/>
    <n v="-0.101661"/>
    <n v="0.20468"/>
    <n v="-5.1903000000000005E-2"/>
    <n v="-0.39560499999999998"/>
    <n v="0"/>
    <n v="0"/>
    <n v="0"/>
    <n v="0"/>
    <n v="0"/>
  </r>
  <r>
    <s v="2022"/>
    <s v="聚亨"/>
    <x v="13"/>
    <n v="15.4"/>
    <n v="15.1"/>
    <n v="14.8"/>
    <n v="16.25"/>
    <n v="16.600000000000001"/>
    <n v="124"/>
    <n v="371"/>
    <n v="212"/>
    <n v="4633"/>
    <n v="-1695"/>
    <n v="0"/>
    <n v="0"/>
    <n v="0"/>
    <n v="0"/>
    <n v="0"/>
    <n v="1.9096000000000002E-2"/>
    <n v="5.6020999999999994E-2"/>
    <n v="3.1376000000000001E-2"/>
    <n v="0.75286249999999999"/>
    <n v="-0.28137000000000001"/>
    <n v="0"/>
    <n v="0"/>
    <n v="0"/>
    <n v="0"/>
    <n v="0"/>
  </r>
  <r>
    <s v="2023"/>
    <s v="燁輝"/>
    <x v="13"/>
    <n v="23.2"/>
    <n v="23.1"/>
    <n v="22.1"/>
    <n v="24.3"/>
    <n v="23.75"/>
    <n v="-1602"/>
    <n v="-67"/>
    <n v="468"/>
    <n v="20628"/>
    <n v="-12831"/>
    <n v="0"/>
    <n v="0"/>
    <n v="0"/>
    <n v="0"/>
    <n v="0"/>
    <n v="-0.37166399999999999"/>
    <n v="-1.5477000000000001E-2"/>
    <n v="0.10342800000000001"/>
    <n v="5.0126040000000005"/>
    <n v="-3.0473625000000002"/>
    <n v="0"/>
    <n v="0"/>
    <n v="0"/>
    <n v="0"/>
    <n v="0"/>
  </r>
  <r>
    <s v="2024"/>
    <s v="志聯"/>
    <x v="13"/>
    <n v="17.55"/>
    <n v="17.100000000000001"/>
    <n v="16.75"/>
    <n v="18.399999999999999"/>
    <n v="18.649999999999999"/>
    <n v="-19"/>
    <n v="-44"/>
    <n v="-31"/>
    <n v="149"/>
    <n v="-166"/>
    <n v="0"/>
    <n v="0"/>
    <n v="0"/>
    <n v="0"/>
    <n v="0"/>
    <n v="-3.3344999999999998E-3"/>
    <n v="-7.5240000000000012E-3"/>
    <n v="-5.1925000000000001E-3"/>
    <n v="2.7415999999999999E-2"/>
    <n v="-3.0958999999999997E-2"/>
    <n v="0"/>
    <n v="0"/>
    <n v="0"/>
    <n v="0"/>
    <n v="0"/>
  </r>
  <r>
    <s v="2025"/>
    <s v="千興"/>
    <x v="13"/>
    <n v="3.9"/>
    <n v="3.8"/>
    <n v="3.6"/>
    <n v="3.71"/>
    <n v="3.67"/>
    <n v="-38"/>
    <n v="-62"/>
    <n v="-58"/>
    <n v="-52"/>
    <n v="-32"/>
    <n v="0"/>
    <n v="0"/>
    <n v="0"/>
    <n v="0"/>
    <n v="0"/>
    <n v="-1.4819999999999998E-3"/>
    <n v="-2.356E-3"/>
    <n v="-2.088E-3"/>
    <n v="-1.9291999999999998E-3"/>
    <n v="-1.1743999999999999E-3"/>
    <n v="0"/>
    <n v="0"/>
    <n v="0"/>
    <n v="0"/>
    <n v="0"/>
  </r>
  <r>
    <s v="2027"/>
    <s v="大成鋼"/>
    <x v="13"/>
    <n v="45.95"/>
    <n v="45.5"/>
    <n v="43.8"/>
    <n v="48"/>
    <n v="45.8"/>
    <n v="-152"/>
    <n v="2717"/>
    <n v="2029"/>
    <n v="6364"/>
    <n v="-10999"/>
    <n v="0"/>
    <n v="-2850"/>
    <n v="-244"/>
    <n v="0"/>
    <n v="-60"/>
    <n v="-6.9844000000000003E-2"/>
    <n v="1.236235"/>
    <n v="0.88870199999999999"/>
    <n v="3.0547200000000001"/>
    <n v="-5.0375419999999993"/>
    <n v="0"/>
    <n v="-1.2967500000000001"/>
    <n v="-0.10687199999999999"/>
    <n v="0"/>
    <n v="-2.7480000000000001E-2"/>
  </r>
  <r>
    <s v="2028"/>
    <s v="威致"/>
    <x v="13"/>
    <n v="46.3"/>
    <n v="47.2"/>
    <n v="51.9"/>
    <n v="57"/>
    <n v="51.8"/>
    <n v="-111"/>
    <n v="67"/>
    <n v="107"/>
    <n v="31"/>
    <n v="-1957"/>
    <n v="0"/>
    <n v="0"/>
    <n v="0"/>
    <n v="0"/>
    <n v="0"/>
    <n v="-5.1392999999999994E-2"/>
    <n v="3.1623999999999999E-2"/>
    <n v="5.5532999999999999E-2"/>
    <n v="1.7670000000000002E-2"/>
    <n v="-1.0137259999999999"/>
    <n v="0"/>
    <n v="0"/>
    <n v="0"/>
    <n v="0"/>
    <n v="0"/>
  </r>
  <r>
    <s v="2029"/>
    <s v="盛餘"/>
    <x v="13"/>
    <n v="37.15"/>
    <n v="37"/>
    <n v="35.200000000000003"/>
    <n v="38.700000000000003"/>
    <n v="37.15"/>
    <n v="1312"/>
    <n v="300"/>
    <n v="-217"/>
    <n v="1499"/>
    <n v="-3053"/>
    <n v="0"/>
    <n v="0"/>
    <n v="0"/>
    <n v="0"/>
    <n v="0"/>
    <n v="0.48740799999999995"/>
    <n v="0.111"/>
    <n v="-7.6384000000000007E-2"/>
    <n v="0.58011299999999999"/>
    <n v="-1.1341895"/>
    <n v="0"/>
    <n v="0"/>
    <n v="0"/>
    <n v="0"/>
    <n v="0"/>
  </r>
  <r>
    <s v="2030"/>
    <s v="彰源"/>
    <x v="13"/>
    <n v="23.65"/>
    <n v="22.8"/>
    <n v="22.25"/>
    <n v="24.45"/>
    <n v="23.3"/>
    <n v="-445"/>
    <n v="376"/>
    <n v="250"/>
    <n v="1899"/>
    <n v="-2668"/>
    <n v="0"/>
    <n v="0"/>
    <n v="0"/>
    <n v="0"/>
    <n v="0"/>
    <n v="-0.1052425"/>
    <n v="8.5728000000000013E-2"/>
    <n v="5.5625000000000001E-2"/>
    <n v="0.46430549999999998"/>
    <n v="-0.62164399999999997"/>
    <n v="0"/>
    <n v="0"/>
    <n v="0"/>
    <n v="0"/>
    <n v="0"/>
  </r>
  <r>
    <s v="2031"/>
    <s v="新光鋼"/>
    <x v="13"/>
    <n v="64.7"/>
    <n v="64.3"/>
    <n v="63.2"/>
    <n v="69.5"/>
    <n v="65.599999999999994"/>
    <n v="-850"/>
    <n v="761"/>
    <n v="-205"/>
    <n v="2705"/>
    <n v="-5483"/>
    <n v="0"/>
    <n v="0"/>
    <n v="0"/>
    <n v="0"/>
    <n v="0"/>
    <n v="-0.54995000000000005"/>
    <n v="0.48932299999999995"/>
    <n v="-0.12956000000000001"/>
    <n v="1.879975"/>
    <n v="-3.596848"/>
    <n v="0"/>
    <n v="0"/>
    <n v="0"/>
    <n v="0"/>
    <n v="0"/>
  </r>
  <r>
    <s v="2032"/>
    <s v="新鋼"/>
    <x v="13"/>
    <n v="20.25"/>
    <n v="19.95"/>
    <n v="18.95"/>
    <n v="20.8"/>
    <n v="20.149999999999999"/>
    <n v="97"/>
    <n v="12"/>
    <n v="-276"/>
    <n v="1325"/>
    <n v="-2317"/>
    <n v="0"/>
    <n v="0"/>
    <n v="0"/>
    <n v="0"/>
    <n v="0"/>
    <n v="1.96425E-2"/>
    <n v="2.3939999999999999E-3"/>
    <n v="-5.2302000000000001E-2"/>
    <n v="0.27560000000000001"/>
    <n v="-0.46687549999999994"/>
    <n v="0"/>
    <n v="0"/>
    <n v="0"/>
    <n v="0"/>
    <n v="0"/>
  </r>
  <r>
    <s v="2033"/>
    <s v="佳大"/>
    <x v="13"/>
    <n v="17.899999999999999"/>
    <n v="17.75"/>
    <n v="17"/>
    <n v="18.7"/>
    <n v="17.8"/>
    <n v="22"/>
    <n v="139"/>
    <n v="-75"/>
    <n v="841"/>
    <n v="-1542"/>
    <n v="0"/>
    <n v="0"/>
    <n v="0"/>
    <n v="0"/>
    <n v="0"/>
    <n v="3.9379999999999997E-3"/>
    <n v="2.46725E-2"/>
    <n v="-1.2749999999999999E-2"/>
    <n v="0.15726699999999999"/>
    <n v="-0.274476"/>
    <n v="0"/>
    <n v="0"/>
    <n v="0"/>
    <n v="0"/>
    <n v="0"/>
  </r>
  <r>
    <s v="2034"/>
    <s v="允強"/>
    <x v="13"/>
    <n v="30.65"/>
    <n v="30.3"/>
    <n v="29.5"/>
    <n v="30.9"/>
    <n v="30.6"/>
    <n v="-382"/>
    <n v="-469"/>
    <n v="-805"/>
    <n v="507"/>
    <n v="-104"/>
    <n v="0"/>
    <n v="-590"/>
    <n v="0"/>
    <n v="0"/>
    <n v="0"/>
    <n v="-0.11708299999999999"/>
    <n v="-0.14210700000000001"/>
    <n v="-0.23747499999999999"/>
    <n v="0.156663"/>
    <n v="-3.1823999999999998E-2"/>
    <n v="0"/>
    <n v="-0.17877000000000001"/>
    <n v="0"/>
    <n v="0"/>
    <n v="0"/>
  </r>
  <r>
    <s v="2035"/>
    <s v="唐榮"/>
    <x v="13"/>
    <n v="37.6"/>
    <n v="37.85"/>
    <n v="37.299999999999997"/>
    <n v="37.450000000000003"/>
    <n v="36.9"/>
    <n v="0"/>
    <n v="0"/>
    <n v="0"/>
    <n v="1"/>
    <n v="1"/>
    <n v="0"/>
    <n v="0"/>
    <n v="0"/>
    <n v="0"/>
    <n v="0"/>
    <n v="0"/>
    <n v="0"/>
    <n v="0"/>
    <n v="3.7450000000000005E-4"/>
    <n v="3.6899999999999997E-4"/>
    <n v="0"/>
    <n v="0"/>
    <n v="0"/>
    <n v="0"/>
    <n v="0"/>
  </r>
  <r>
    <s v="2038"/>
    <s v="海光"/>
    <x v="13"/>
    <n v="47.2"/>
    <n v="48.15"/>
    <n v="52.9"/>
    <n v="58.1"/>
    <n v="52.3"/>
    <n v="-486"/>
    <n v="88"/>
    <n v="124"/>
    <n v="-299"/>
    <n v="-5161"/>
    <n v="0"/>
    <n v="0"/>
    <n v="0"/>
    <n v="0"/>
    <n v="0"/>
    <n v="-0.22939200000000001"/>
    <n v="4.2372E-2"/>
    <n v="6.5595999999999988E-2"/>
    <n v="-0.17371900000000001"/>
    <n v="-2.6992029999999998"/>
    <n v="0"/>
    <n v="0"/>
    <n v="0"/>
    <n v="0"/>
    <n v="0"/>
  </r>
  <r>
    <s v="2049"/>
    <s v="上銀"/>
    <x v="12"/>
    <n v="383.5"/>
    <n v="400"/>
    <n v="392"/>
    <n v="392"/>
    <n v="400.5"/>
    <n v="-65"/>
    <n v="1024"/>
    <n v="-51"/>
    <n v="14"/>
    <n v="638"/>
    <n v="0"/>
    <n v="38"/>
    <n v="35"/>
    <n v="0"/>
    <n v="45"/>
    <n v="-0.249275"/>
    <n v="4.0960000000000001"/>
    <n v="-0.19991999999999999"/>
    <n v="5.4879999999999998E-2"/>
    <n v="2.5551900000000001"/>
    <n v="0"/>
    <n v="0.152"/>
    <n v="0.13719999999999999"/>
    <n v="0"/>
    <n v="0.180225"/>
  </r>
  <r>
    <s v="2059"/>
    <s v="川湖"/>
    <x v="17"/>
    <n v="402.5"/>
    <n v="395.5"/>
    <n v="397.5"/>
    <n v="401"/>
    <n v="405.5"/>
    <n v="-174"/>
    <n v="-115"/>
    <n v="0"/>
    <n v="95"/>
    <n v="4"/>
    <n v="0"/>
    <n v="10"/>
    <n v="2"/>
    <n v="0"/>
    <n v="0"/>
    <n v="-0.70035000000000003"/>
    <n v="-0.45482499999999998"/>
    <n v="0"/>
    <n v="0.38095000000000001"/>
    <n v="1.6219999999999998E-2"/>
    <n v="0"/>
    <n v="3.9550000000000002E-2"/>
    <n v="7.9500000000000005E-3"/>
    <n v="0"/>
    <n v="0"/>
  </r>
  <r>
    <s v="2061"/>
    <s v="風青"/>
    <x v="19"/>
    <n v="19.649999999999999"/>
    <n v="19.7"/>
    <n v="18.899999999999999"/>
    <n v="19.149999999999999"/>
    <n v="18.8"/>
    <n v="-14"/>
    <n v="-11"/>
    <n v="-11"/>
    <n v="-1"/>
    <n v="3"/>
    <n v="0"/>
    <n v="0"/>
    <n v="0"/>
    <n v="0"/>
    <n v="0"/>
    <n v="-2.7509999999999995E-3"/>
    <n v="-2.1670000000000001E-3"/>
    <n v="-2.0789999999999997E-3"/>
    <n v="-1.9149999999999999E-4"/>
    <n v="5.6400000000000005E-4"/>
    <n v="0"/>
    <n v="0"/>
    <n v="0"/>
    <n v="0"/>
    <n v="0"/>
  </r>
  <r>
    <s v="2062"/>
    <s v="橋椿"/>
    <x v="2"/>
    <n v="27.45"/>
    <n v="27.7"/>
    <n v="27.15"/>
    <n v="26.8"/>
    <n v="26.6"/>
    <n v="-2"/>
    <n v="-30"/>
    <n v="-56"/>
    <n v="2"/>
    <n v="-19"/>
    <n v="0"/>
    <n v="0"/>
    <n v="0"/>
    <n v="0"/>
    <n v="0"/>
    <n v="-5.4900000000000001E-4"/>
    <n v="-8.3099999999999997E-3"/>
    <n v="-1.5203999999999999E-2"/>
    <n v="5.3600000000000002E-4"/>
    <n v="-5.0540000000000003E-3"/>
    <n v="0"/>
    <n v="0"/>
    <n v="0"/>
    <n v="0"/>
    <n v="0"/>
  </r>
  <r>
    <s v="2063"/>
    <s v="世鎧"/>
    <x v="13"/>
    <n v="34.950000000000003"/>
    <n v="34.6"/>
    <n v="34.549999999999997"/>
    <n v="34.85"/>
    <n v="35.049999999999997"/>
    <n v="0"/>
    <n v="0"/>
    <n v="0"/>
    <n v="-5"/>
    <n v="0"/>
    <n v="0"/>
    <n v="0"/>
    <n v="0"/>
    <n v="0"/>
    <n v="0"/>
    <n v="0"/>
    <n v="0"/>
    <n v="0"/>
    <n v="-1.7424999999999999E-3"/>
    <n v="0"/>
    <n v="0"/>
    <n v="0"/>
    <n v="0"/>
    <n v="0"/>
    <n v="0"/>
  </r>
  <r>
    <s v="2064"/>
    <s v="晉椿"/>
    <x v="13"/>
    <n v="16"/>
    <n v="15.95"/>
    <n v="15.8"/>
    <n v="16.149999999999999"/>
    <n v="16"/>
    <n v="0"/>
    <n v="1"/>
    <n v="-1"/>
    <n v="10"/>
    <n v="1"/>
    <n v="0"/>
    <n v="0"/>
    <n v="0"/>
    <n v="0"/>
    <n v="0"/>
    <n v="0"/>
    <n v="1.595E-4"/>
    <n v="-1.5800000000000002E-4"/>
    <n v="1.6149999999999999E-3"/>
    <n v="1.6000000000000001E-4"/>
    <n v="0"/>
    <n v="0"/>
    <n v="0"/>
    <n v="0"/>
    <n v="0"/>
  </r>
  <r>
    <s v="2065"/>
    <s v="世豐"/>
    <x v="13"/>
    <n v="49.05"/>
    <n v="48.8"/>
    <n v="47.9"/>
    <n v="48.2"/>
    <n v="48.5"/>
    <n v="7"/>
    <n v="13"/>
    <n v="-6"/>
    <n v="27"/>
    <n v="4"/>
    <n v="0"/>
    <n v="0"/>
    <n v="0"/>
    <n v="0"/>
    <n v="0"/>
    <n v="3.4334999999999995E-3"/>
    <n v="6.3439999999999998E-3"/>
    <n v="-2.8739999999999998E-3"/>
    <n v="1.3014000000000001E-2"/>
    <n v="1.9400000000000001E-3"/>
    <n v="0"/>
    <n v="0"/>
    <n v="0"/>
    <n v="0"/>
    <n v="0"/>
  </r>
  <r>
    <s v="2066"/>
    <s v="世德"/>
    <x v="6"/>
    <n v="52.6"/>
    <n v="53.2"/>
    <n v="51.8"/>
    <n v="52.5"/>
    <n v="53"/>
    <n v="0"/>
    <n v="-1"/>
    <n v="-1"/>
    <n v="1"/>
    <n v="3"/>
    <n v="0"/>
    <n v="0"/>
    <n v="0"/>
    <n v="0"/>
    <n v="0"/>
    <n v="0"/>
    <n v="-5.3200000000000003E-4"/>
    <n v="-5.1800000000000001E-4"/>
    <n v="5.2499999999999997E-4"/>
    <n v="1.5900000000000001E-3"/>
    <n v="0"/>
    <n v="0"/>
    <n v="0"/>
    <n v="0"/>
    <n v="0"/>
  </r>
  <r>
    <s v="2067"/>
    <s v="嘉鋼"/>
    <x v="12"/>
    <n v="12.25"/>
    <n v="12.3"/>
    <n v="12"/>
    <n v="12.25"/>
    <n v="12.15"/>
    <n v="-2"/>
    <n v="-10"/>
    <n v="-2"/>
    <n v="-2"/>
    <n v="-4"/>
    <n v="0"/>
    <n v="0"/>
    <n v="0"/>
    <n v="0"/>
    <n v="0"/>
    <n v="-2.4499999999999999E-4"/>
    <n v="-1.23E-3"/>
    <n v="-2.4000000000000001E-4"/>
    <n v="-2.4499999999999999E-4"/>
    <n v="-4.86E-4"/>
    <n v="0"/>
    <n v="0"/>
    <n v="0"/>
    <n v="0"/>
    <n v="0"/>
  </r>
  <r>
    <s v="2069"/>
    <s v="運錩"/>
    <x v="13"/>
    <n v="28.1"/>
    <n v="27.05"/>
    <n v="25.9"/>
    <n v="28.2"/>
    <n v="26.65"/>
    <n v="-1171"/>
    <n v="-100"/>
    <n v="-191"/>
    <n v="1958"/>
    <n v="-1492"/>
    <n v="0"/>
    <n v="0"/>
    <n v="0"/>
    <n v="0"/>
    <n v="0"/>
    <n v="-0.32905099999999998"/>
    <n v="-2.7050000000000001E-2"/>
    <n v="-4.9468999999999999E-2"/>
    <n v="0.55215599999999998"/>
    <n v="-0.39761799999999997"/>
    <n v="0"/>
    <n v="0"/>
    <n v="0"/>
    <n v="0"/>
    <n v="0"/>
  </r>
  <r>
    <s v="2070"/>
    <s v="精湛"/>
    <x v="12"/>
    <n v="30.1"/>
    <n v="29.7"/>
    <n v="28.2"/>
    <n v="28.8"/>
    <n v="27.95"/>
    <n v="0"/>
    <n v="9"/>
    <n v="0"/>
    <n v="0"/>
    <n v="-1"/>
    <n v="0"/>
    <n v="0"/>
    <n v="0"/>
    <n v="0"/>
    <n v="0"/>
    <n v="0"/>
    <n v="2.673E-3"/>
    <n v="0"/>
    <n v="0"/>
    <n v="-2.7950000000000002E-4"/>
    <n v="0"/>
    <n v="0"/>
    <n v="0"/>
    <n v="0"/>
    <n v="0"/>
  </r>
  <r>
    <s v="2101"/>
    <s v="南港"/>
    <x v="25"/>
    <n v="38.299999999999997"/>
    <n v="38.450000000000003"/>
    <n v="38.15"/>
    <n v="38"/>
    <n v="38.299999999999997"/>
    <n v="103"/>
    <n v="148"/>
    <n v="30"/>
    <n v="866"/>
    <n v="313"/>
    <n v="0"/>
    <n v="-61"/>
    <n v="0"/>
    <n v="0"/>
    <n v="0"/>
    <n v="3.9448999999999998E-2"/>
    <n v="5.6906000000000005E-2"/>
    <n v="1.1445E-2"/>
    <n v="0.32907999999999998"/>
    <n v="0.119879"/>
    <n v="0"/>
    <n v="-2.3454500000000003E-2"/>
    <n v="0"/>
    <n v="0"/>
    <n v="0"/>
  </r>
  <r>
    <s v="2102"/>
    <s v="泰豐"/>
    <x v="25"/>
    <n v="28.3"/>
    <n v="28.65"/>
    <n v="28.1"/>
    <n v="28.25"/>
    <n v="28.55"/>
    <n v="122"/>
    <n v="461"/>
    <n v="-366"/>
    <n v="349"/>
    <n v="696"/>
    <n v="0"/>
    <n v="0"/>
    <n v="0"/>
    <n v="0"/>
    <n v="0"/>
    <n v="3.4526000000000001E-2"/>
    <n v="0.13207649999999999"/>
    <n v="-0.10284600000000001"/>
    <n v="9.85925E-2"/>
    <n v="0.198708"/>
    <n v="0"/>
    <n v="0"/>
    <n v="0"/>
    <n v="0"/>
    <n v="0"/>
  </r>
  <r>
    <s v="2103"/>
    <s v="台橡"/>
    <x v="25"/>
    <n v="35.5"/>
    <n v="34.049999999999997"/>
    <n v="33.1"/>
    <n v="34.799999999999997"/>
    <n v="34.9"/>
    <n v="3805"/>
    <n v="-2530"/>
    <n v="810"/>
    <n v="4963"/>
    <n v="-564"/>
    <n v="-341"/>
    <n v="0"/>
    <n v="-95"/>
    <n v="-350"/>
    <n v="350"/>
    <n v="1.3507750000000001"/>
    <n v="-0.86146500000000004"/>
    <n v="0.26811000000000001"/>
    <n v="1.7271239999999999"/>
    <n v="-0.19683599999999998"/>
    <n v="-0.121055"/>
    <n v="0"/>
    <n v="-3.1445000000000001E-2"/>
    <n v="-0.12179999999999998"/>
    <n v="0.12214999999999999"/>
  </r>
  <r>
    <s v="2104"/>
    <s v="國際中橡"/>
    <x v="25"/>
    <n v="25.55"/>
    <n v="25.4"/>
    <n v="24.55"/>
    <n v="24.95"/>
    <n v="25.8"/>
    <n v="-748"/>
    <n v="-920"/>
    <n v="-701"/>
    <n v="1099"/>
    <n v="255"/>
    <n v="0"/>
    <n v="0"/>
    <n v="0"/>
    <n v="0"/>
    <n v="0"/>
    <n v="-0.19111400000000001"/>
    <n v="-0.23368"/>
    <n v="-0.17209549999999998"/>
    <n v="0.27420050000000001"/>
    <n v="6.5790000000000001E-2"/>
    <n v="0"/>
    <n v="0"/>
    <n v="0"/>
    <n v="0"/>
    <n v="0"/>
  </r>
  <r>
    <s v="2105"/>
    <s v="正新"/>
    <x v="25"/>
    <n v="45.3"/>
    <n v="44.45"/>
    <n v="44.3"/>
    <n v="44.95"/>
    <n v="46"/>
    <n v="987"/>
    <n v="9531"/>
    <n v="474"/>
    <n v="898"/>
    <n v="1991"/>
    <n v="-500"/>
    <n v="-12287"/>
    <n v="8"/>
    <n v="0"/>
    <n v="0"/>
    <n v="0.44711099999999998"/>
    <n v="4.2365295000000005"/>
    <n v="0.20998199999999997"/>
    <n v="0.40365100000000004"/>
    <n v="0.91586000000000001"/>
    <n v="-0.22650000000000001"/>
    <n v="-5.4615714999999998"/>
    <n v="3.5439999999999998E-3"/>
    <n v="0"/>
    <n v="0"/>
  </r>
  <r>
    <s v="2106"/>
    <s v="建大"/>
    <x v="25"/>
    <n v="40.200000000000003"/>
    <n v="40.049999999999997"/>
    <n v="39.1"/>
    <n v="39.200000000000003"/>
    <n v="40.700000000000003"/>
    <n v="-237"/>
    <n v="-334"/>
    <n v="-316"/>
    <n v="96"/>
    <n v="843"/>
    <n v="0"/>
    <n v="50"/>
    <n v="51"/>
    <n v="-198"/>
    <n v="19"/>
    <n v="-9.5274000000000011E-2"/>
    <n v="-0.133767"/>
    <n v="-0.123556"/>
    <n v="3.7632000000000006E-2"/>
    <n v="0.34310100000000004"/>
    <n v="0"/>
    <n v="2.0024999999999998E-2"/>
    <n v="1.9941E-2"/>
    <n v="-7.7616000000000004E-2"/>
    <n v="7.7330000000000003E-3"/>
  </r>
  <r>
    <s v="2107"/>
    <s v="厚生"/>
    <x v="25"/>
    <n v="24.55"/>
    <n v="24.45"/>
    <n v="24.3"/>
    <n v="24.35"/>
    <n v="24.55"/>
    <n v="-86"/>
    <n v="-179"/>
    <n v="-262"/>
    <n v="-159"/>
    <n v="-7"/>
    <n v="0"/>
    <n v="0"/>
    <n v="0"/>
    <n v="0"/>
    <n v="0"/>
    <n v="-2.1113000000000003E-2"/>
    <n v="-4.3765499999999999E-2"/>
    <n v="-6.3666E-2"/>
    <n v="-3.8716500000000001E-2"/>
    <n v="-1.7185E-3"/>
    <n v="0"/>
    <n v="0"/>
    <n v="0"/>
    <n v="0"/>
    <n v="0"/>
  </r>
  <r>
    <s v="2108"/>
    <s v="南帝"/>
    <x v="25"/>
    <n v="141"/>
    <n v="144"/>
    <n v="144.5"/>
    <n v="148.5"/>
    <n v="150"/>
    <n v="3063"/>
    <n v="-3354"/>
    <n v="-268"/>
    <n v="-290"/>
    <n v="-2341"/>
    <n v="-735"/>
    <n v="3495"/>
    <n v="3401"/>
    <n v="4009"/>
    <n v="4033"/>
    <n v="4.3188300000000002"/>
    <n v="-4.8297600000000003"/>
    <n v="-0.38725999999999999"/>
    <n v="-0.43064999999999998"/>
    <n v="-3.5114999999999998"/>
    <n v="-1.0363500000000001"/>
    <n v="5.0327999999999999"/>
    <n v="4.9144449999999997"/>
    <n v="5.9533649999999998"/>
    <n v="6.0495000000000001"/>
  </r>
  <r>
    <s v="2109"/>
    <s v="華豐"/>
    <x v="25"/>
    <n v="18.3"/>
    <n v="18.25"/>
    <n v="18"/>
    <n v="18.2"/>
    <n v="18.399999999999999"/>
    <n v="75"/>
    <n v="3"/>
    <n v="-192"/>
    <n v="78"/>
    <n v="142"/>
    <n v="0"/>
    <n v="0"/>
    <n v="0"/>
    <n v="0"/>
    <n v="0"/>
    <n v="1.3724999999999999E-2"/>
    <n v="5.4750000000000003E-4"/>
    <n v="-3.456E-2"/>
    <n v="1.4195999999999999E-2"/>
    <n v="2.6127999999999998E-2"/>
    <n v="0"/>
    <n v="0"/>
    <n v="0"/>
    <n v="0"/>
    <n v="0"/>
  </r>
  <r>
    <s v="2114"/>
    <s v="鑫永銓"/>
    <x v="25"/>
    <n v="131.5"/>
    <n v="130.5"/>
    <n v="130.5"/>
    <n v="129.5"/>
    <n v="130"/>
    <n v="-4"/>
    <n v="0"/>
    <n v="-6"/>
    <n v="-12"/>
    <n v="5"/>
    <n v="0"/>
    <n v="0"/>
    <n v="0"/>
    <n v="0"/>
    <n v="0"/>
    <n v="-5.2599999999999999E-3"/>
    <n v="0"/>
    <n v="-7.8300000000000002E-3"/>
    <n v="-1.554E-2"/>
    <n v="6.4999999999999997E-3"/>
    <n v="0"/>
    <n v="0"/>
    <n v="0"/>
    <n v="0"/>
    <n v="0"/>
  </r>
  <r>
    <s v="2115"/>
    <s v="六暉-KY"/>
    <x v="6"/>
    <n v="46.8"/>
    <n v="46.8"/>
    <n v="46.4"/>
    <n v="46.65"/>
    <n v="47.25"/>
    <n v="-6"/>
    <n v="-6"/>
    <n v="-15"/>
    <n v="1"/>
    <n v="9"/>
    <n v="0"/>
    <n v="0"/>
    <n v="0"/>
    <n v="0"/>
    <n v="0"/>
    <n v="-2.8079999999999997E-3"/>
    <n v="-2.8079999999999997E-3"/>
    <n v="-6.96E-3"/>
    <n v="4.6650000000000001E-4"/>
    <n v="4.2525000000000002E-3"/>
    <n v="0"/>
    <n v="0"/>
    <n v="0"/>
    <n v="0"/>
    <n v="0"/>
  </r>
  <r>
    <s v="2201"/>
    <s v="裕隆"/>
    <x v="26"/>
    <n v="40.200000000000003"/>
    <n v="40.5"/>
    <n v="39.5"/>
    <n v="40"/>
    <n v="41.6"/>
    <n v="41"/>
    <n v="-436"/>
    <n v="-2338"/>
    <n v="876"/>
    <n v="2927"/>
    <n v="0"/>
    <n v="227"/>
    <n v="3"/>
    <n v="-1"/>
    <n v="0"/>
    <n v="1.6482E-2"/>
    <n v="-0.17657999999999999"/>
    <n v="-0.92351000000000005"/>
    <n v="0.35039999999999999"/>
    <n v="1.217632"/>
    <n v="0"/>
    <n v="9.1935000000000003E-2"/>
    <n v="1.1850000000000001E-3"/>
    <n v="-4.0000000000000002E-4"/>
    <n v="0"/>
  </r>
  <r>
    <s v="2204"/>
    <s v="中華"/>
    <x v="26"/>
    <n v="72.8"/>
    <n v="72.3"/>
    <n v="71.900000000000006"/>
    <n v="72"/>
    <n v="72.3"/>
    <n v="-113"/>
    <n v="-798"/>
    <n v="-653"/>
    <n v="-45"/>
    <n v="194"/>
    <n v="119"/>
    <n v="105"/>
    <n v="0"/>
    <n v="0"/>
    <n v="-14"/>
    <n v="-8.226399999999999E-2"/>
    <n v="-0.57695399999999997"/>
    <n v="-0.46950700000000006"/>
    <n v="-3.2399999999999998E-2"/>
    <n v="0.140262"/>
    <n v="8.6631999999999987E-2"/>
    <n v="7.5914999999999996E-2"/>
    <n v="0"/>
    <n v="0"/>
    <n v="-1.0121999999999999E-2"/>
  </r>
  <r>
    <s v="2206"/>
    <s v="三陽工業"/>
    <x v="26"/>
    <n v="29.3"/>
    <n v="29.5"/>
    <n v="29.55"/>
    <n v="29.55"/>
    <n v="29.8"/>
    <n v="63"/>
    <n v="-203"/>
    <n v="-254"/>
    <n v="134"/>
    <n v="224"/>
    <n v="0"/>
    <n v="0"/>
    <n v="0"/>
    <n v="0"/>
    <n v="0"/>
    <n v="1.8459E-2"/>
    <n v="-5.9885000000000001E-2"/>
    <n v="-7.5056999999999999E-2"/>
    <n v="3.9597E-2"/>
    <n v="6.6751999999999992E-2"/>
    <n v="0"/>
    <n v="0"/>
    <n v="0"/>
    <n v="0"/>
    <n v="0"/>
  </r>
  <r>
    <s v="2207"/>
    <s v="和泰車"/>
    <x v="26"/>
    <n v="581"/>
    <n v="576"/>
    <n v="571"/>
    <n v="574"/>
    <n v="608"/>
    <n v="-127"/>
    <n v="-9"/>
    <n v="-142"/>
    <n v="83"/>
    <n v="516"/>
    <n v="4"/>
    <n v="-44"/>
    <n v="0"/>
    <n v="-7"/>
    <n v="2"/>
    <n v="-0.73787000000000003"/>
    <n v="-5.1839999999999997E-2"/>
    <n v="-0.81081999999999999"/>
    <n v="0.47642000000000001"/>
    <n v="3.1372800000000001"/>
    <n v="2.324E-2"/>
    <n v="-0.25344"/>
    <n v="0"/>
    <n v="-4.018E-2"/>
    <n v="1.2160000000000001E-2"/>
  </r>
  <r>
    <s v="2208"/>
    <s v="台船"/>
    <x v="10"/>
    <n v="27.1"/>
    <n v="28.3"/>
    <n v="31.1"/>
    <n v="31.25"/>
    <n v="28.15"/>
    <n v="404"/>
    <n v="2486"/>
    <n v="4215"/>
    <n v="-396"/>
    <n v="-6229"/>
    <n v="0"/>
    <n v="0"/>
    <n v="0"/>
    <n v="0"/>
    <n v="0"/>
    <n v="0.10948400000000001"/>
    <n v="0.703538"/>
    <n v="1.3108649999999999"/>
    <n v="-0.12375"/>
    <n v="-1.7534634999999998"/>
    <n v="0"/>
    <n v="0"/>
    <n v="0"/>
    <n v="0"/>
    <n v="0"/>
  </r>
  <r>
    <s v="2211"/>
    <s v="長榮鋼"/>
    <x v="13"/>
    <n v="56.4"/>
    <n v="55.4"/>
    <n v="60.9"/>
    <n v="66.900000000000006"/>
    <n v="69.8"/>
    <n v="-35"/>
    <n v="-268"/>
    <n v="69"/>
    <n v="164"/>
    <n v="-148"/>
    <n v="0"/>
    <n v="0"/>
    <n v="0"/>
    <n v="0"/>
    <n v="0"/>
    <n v="-1.9740000000000001E-2"/>
    <n v="-0.14847199999999999"/>
    <n v="4.2020999999999996E-2"/>
    <n v="0.10971600000000001"/>
    <n v="-0.10330399999999999"/>
    <n v="0"/>
    <n v="0"/>
    <n v="0"/>
    <n v="0"/>
    <n v="0"/>
  </r>
  <r>
    <s v="2221"/>
    <s v="大甲"/>
    <x v="13"/>
    <n v="25.3"/>
    <n v="25.1"/>
    <n v="25.1"/>
    <n v="25.8"/>
    <n v="25.8"/>
    <n v="0"/>
    <n v="0"/>
    <n v="0"/>
    <n v="-1"/>
    <n v="-2"/>
    <n v="0"/>
    <n v="0"/>
    <n v="0"/>
    <n v="0"/>
    <n v="0"/>
    <n v="0"/>
    <n v="0"/>
    <n v="0"/>
    <n v="-2.5799999999999998E-4"/>
    <n v="-5.1599999999999997E-4"/>
    <n v="0"/>
    <n v="0"/>
    <n v="0"/>
    <n v="0"/>
    <n v="0"/>
  </r>
  <r>
    <s v="2227"/>
    <s v="裕日車"/>
    <x v="26"/>
    <n v="271.5"/>
    <n v="266"/>
    <n v="266"/>
    <n v="267"/>
    <n v="273"/>
    <n v="-12"/>
    <n v="-67"/>
    <n v="-37"/>
    <n v="-5"/>
    <n v="43"/>
    <n v="-9"/>
    <n v="-1"/>
    <n v="0"/>
    <n v="0"/>
    <n v="0"/>
    <n v="-3.2579999999999998E-2"/>
    <n v="-0.17821999999999999"/>
    <n v="-9.8419999999999994E-2"/>
    <n v="-1.3350000000000001E-2"/>
    <n v="0.11738999999999999"/>
    <n v="-2.4434999999999998E-2"/>
    <n v="-2.66E-3"/>
    <n v="0"/>
    <n v="0"/>
    <n v="0"/>
  </r>
  <r>
    <s v="2228"/>
    <s v="劍麟"/>
    <x v="6"/>
    <n v="70"/>
    <n v="69.7"/>
    <n v="69.7"/>
    <n v="70"/>
    <n v="73.3"/>
    <n v="18"/>
    <n v="21"/>
    <n v="4"/>
    <n v="27"/>
    <n v="169"/>
    <n v="0"/>
    <n v="-40"/>
    <n v="0"/>
    <n v="0"/>
    <n v="0"/>
    <n v="1.26E-2"/>
    <n v="1.4637000000000001E-2"/>
    <n v="2.7880000000000001E-3"/>
    <n v="1.89E-2"/>
    <n v="0.12387699999999999"/>
    <n v="0"/>
    <n v="-2.7879999999999999E-2"/>
    <n v="0"/>
    <n v="0"/>
    <n v="0"/>
  </r>
  <r>
    <s v="2230"/>
    <s v="泰茂"/>
    <x v="6"/>
    <n v="15.95"/>
    <n v="15.75"/>
    <n v="15.4"/>
    <n v="15.3"/>
    <n v="15.6"/>
    <n v="43"/>
    <n v="-1"/>
    <n v="-7"/>
    <n v="-6"/>
    <n v="3"/>
    <n v="0"/>
    <n v="0"/>
    <n v="0"/>
    <n v="0"/>
    <n v="0"/>
    <n v="6.8585E-3"/>
    <n v="-1.5750000000000001E-4"/>
    <n v="-1.078E-3"/>
    <n v="-9.1800000000000009E-4"/>
    <n v="4.6799999999999999E-4"/>
    <n v="0"/>
    <n v="0"/>
    <n v="0"/>
    <n v="0"/>
    <n v="0"/>
  </r>
  <r>
    <s v="2231"/>
    <s v="為升"/>
    <x v="6"/>
    <n v="190"/>
    <n v="193"/>
    <n v="184.5"/>
    <n v="198"/>
    <n v="217.5"/>
    <n v="17"/>
    <n v="29"/>
    <n v="-397"/>
    <n v="419"/>
    <n v="-381"/>
    <n v="31"/>
    <n v="41"/>
    <n v="0"/>
    <n v="178"/>
    <n v="458"/>
    <n v="3.2300000000000002E-2"/>
    <n v="5.5969999999999999E-2"/>
    <n v="-0.73246500000000003"/>
    <n v="0.82962000000000002"/>
    <n v="-0.82867500000000005"/>
    <n v="5.8900000000000001E-2"/>
    <n v="7.9130000000000006E-2"/>
    <n v="0"/>
    <n v="0.35243999999999998"/>
    <n v="0.99614999999999998"/>
  </r>
  <r>
    <s v="2233"/>
    <s v="宇隆"/>
    <x v="6"/>
    <n v="126.5"/>
    <n v="125"/>
    <n v="125"/>
    <n v="129"/>
    <n v="137"/>
    <n v="-55"/>
    <n v="39"/>
    <n v="427"/>
    <n v="105"/>
    <n v="-438"/>
    <n v="136"/>
    <n v="0"/>
    <n v="50"/>
    <n v="446"/>
    <n v="423"/>
    <n v="-6.9574999999999998E-2"/>
    <n v="4.8750000000000002E-2"/>
    <n v="0.53374999999999995"/>
    <n v="0.13544999999999999"/>
    <n v="-0.60006000000000004"/>
    <n v="0.17204"/>
    <n v="0"/>
    <n v="6.25E-2"/>
    <n v="0.57533999999999996"/>
    <n v="0.57950999999999997"/>
  </r>
  <r>
    <s v="2235"/>
    <s v="謚源"/>
    <x v="6"/>
    <n v="42.25"/>
    <n v="42.15"/>
    <n v="41.7"/>
    <n v="42.2"/>
    <n v="42.2"/>
    <n v="1"/>
    <n v="0"/>
    <n v="-1"/>
    <n v="1"/>
    <n v="-1"/>
    <n v="0"/>
    <n v="0"/>
    <n v="0"/>
    <n v="0"/>
    <n v="0"/>
    <n v="4.2250000000000002E-4"/>
    <n v="0"/>
    <n v="-4.1700000000000005E-4"/>
    <n v="4.2200000000000001E-4"/>
    <n v="-4.2200000000000001E-4"/>
    <n v="0"/>
    <n v="0"/>
    <n v="0"/>
    <n v="0"/>
    <n v="0"/>
  </r>
  <r>
    <s v="2236"/>
    <s v="百達-KY"/>
    <x v="6"/>
    <n v="27.05"/>
    <n v="27.7"/>
    <n v="27.5"/>
    <n v="27.6"/>
    <n v="26.75"/>
    <n v="-1"/>
    <n v="-5"/>
    <n v="5"/>
    <n v="11"/>
    <n v="-10"/>
    <n v="0"/>
    <n v="0"/>
    <n v="0"/>
    <n v="0"/>
    <n v="0"/>
    <n v="-2.7050000000000002E-4"/>
    <n v="-1.3849999999999999E-3"/>
    <n v="1.3749999999999999E-3"/>
    <n v="3.0360000000000001E-3"/>
    <n v="-2.6749999999999999E-3"/>
    <n v="0"/>
    <n v="0"/>
    <n v="0"/>
    <n v="0"/>
    <n v="0"/>
  </r>
  <r>
    <s v="2239"/>
    <s v="英利-KY"/>
    <x v="6"/>
    <n v="93.8"/>
    <n v="90"/>
    <n v="87.4"/>
    <n v="85.8"/>
    <n v="87.4"/>
    <n v="-32"/>
    <n v="-207"/>
    <n v="-54"/>
    <n v="30"/>
    <n v="136"/>
    <n v="0"/>
    <n v="0"/>
    <n v="0"/>
    <n v="0"/>
    <n v="-130"/>
    <n v="-3.0015999999999998E-2"/>
    <n v="-0.18629999999999999"/>
    <n v="-4.7196000000000002E-2"/>
    <n v="2.5739999999999999E-2"/>
    <n v="0.11886400000000001"/>
    <n v="0"/>
    <n v="0"/>
    <n v="0"/>
    <n v="0"/>
    <n v="-0.11362"/>
  </r>
  <r>
    <s v="2241"/>
    <s v="艾姆勒"/>
    <x v="6"/>
    <n v="55.1"/>
    <n v="54.9"/>
    <n v="54.7"/>
    <n v="54.2"/>
    <n v="54.9"/>
    <n v="10"/>
    <n v="0"/>
    <n v="6"/>
    <n v="-3"/>
    <n v="28"/>
    <n v="0"/>
    <n v="0"/>
    <n v="0"/>
    <n v="0"/>
    <n v="0"/>
    <n v="5.5100000000000001E-3"/>
    <n v="0"/>
    <n v="3.2820000000000006E-3"/>
    <n v="-1.6260000000000003E-3"/>
    <n v="1.5372E-2"/>
    <n v="0"/>
    <n v="0"/>
    <n v="0"/>
    <n v="0"/>
    <n v="0"/>
  </r>
  <r>
    <s v="2243"/>
    <s v="宏旭-KY"/>
    <x v="6"/>
    <n v="11.6"/>
    <n v="11.4"/>
    <n v="11.5"/>
    <n v="11.95"/>
    <n v="11.8"/>
    <n v="-2"/>
    <n v="5"/>
    <n v="6"/>
    <n v="-51"/>
    <n v="30"/>
    <n v="0"/>
    <n v="0"/>
    <n v="0"/>
    <n v="0"/>
    <n v="0"/>
    <n v="-2.32E-4"/>
    <n v="5.6999999999999998E-4"/>
    <n v="6.8999999999999997E-4"/>
    <n v="-6.0944999999999992E-3"/>
    <n v="3.5400000000000002E-3"/>
    <n v="0"/>
    <n v="0"/>
    <n v="0"/>
    <n v="0"/>
    <n v="0"/>
  </r>
  <r>
    <s v="2247"/>
    <s v="汎德永業"/>
    <x v="26"/>
    <n v="225"/>
    <n v="227"/>
    <n v="225.5"/>
    <n v="225"/>
    <n v="226.5"/>
    <n v="6"/>
    <n v="29"/>
    <n v="-2"/>
    <n v="6"/>
    <n v="19"/>
    <n v="0"/>
    <n v="0"/>
    <n v="0"/>
    <n v="0"/>
    <n v="0"/>
    <n v="1.35E-2"/>
    <n v="6.583E-2"/>
    <n v="-4.5100000000000001E-3"/>
    <n v="1.35E-2"/>
    <n v="4.3034999999999997E-2"/>
    <n v="0"/>
    <n v="0"/>
    <n v="0"/>
    <n v="0"/>
    <n v="0"/>
  </r>
  <r>
    <s v="2301"/>
    <s v="光寶科"/>
    <x v="27"/>
    <n v="66.3"/>
    <n v="64.900000000000006"/>
    <n v="64.5"/>
    <n v="63.6"/>
    <n v="64.099999999999994"/>
    <n v="-619"/>
    <n v="793"/>
    <n v="570"/>
    <n v="1292"/>
    <n v="3474"/>
    <n v="907"/>
    <n v="-4043"/>
    <n v="-4025"/>
    <n v="-4835"/>
    <n v="-5157"/>
    <n v="-0.41039699999999996"/>
    <n v="0.51465700000000003"/>
    <n v="0.36764999999999998"/>
    <n v="0.821712"/>
    <n v="2.2268339999999998"/>
    <n v="0.60134100000000001"/>
    <n v="-2.623907"/>
    <n v="-2.5961249999999998"/>
    <n v="-3.0750600000000001"/>
    <n v="-3.3056369999999995"/>
  </r>
  <r>
    <s v="2302"/>
    <s v="麗正"/>
    <x v="28"/>
    <n v="17.75"/>
    <n v="17.649999999999999"/>
    <n v="17.100000000000001"/>
    <n v="17.05"/>
    <n v="17.399999999999999"/>
    <n v="161"/>
    <n v="-41"/>
    <n v="-159"/>
    <n v="-38"/>
    <n v="121"/>
    <n v="0"/>
    <n v="0"/>
    <n v="0"/>
    <n v="0"/>
    <n v="0"/>
    <n v="2.8577499999999999E-2"/>
    <n v="-7.2364999999999999E-3"/>
    <n v="-2.7189000000000001E-2"/>
    <n v="-6.4789999999999995E-3"/>
    <n v="2.1053999999999996E-2"/>
    <n v="0"/>
    <n v="0"/>
    <n v="0"/>
    <n v="0"/>
    <n v="0"/>
  </r>
  <r>
    <s v="2303"/>
    <s v="聯電"/>
    <x v="29"/>
    <n v="53.3"/>
    <n v="52.2"/>
    <n v="51.2"/>
    <n v="51"/>
    <n v="53"/>
    <n v="10360"/>
    <n v="-14086"/>
    <n v="-15942"/>
    <n v="-7792"/>
    <n v="40509"/>
    <n v="1380"/>
    <n v="-1167"/>
    <n v="-4757"/>
    <n v="848"/>
    <n v="229"/>
    <n v="5.5218800000000003"/>
    <n v="-7.3528920000000006"/>
    <n v="-8.1623040000000007"/>
    <n v="-3.9739200000000001"/>
    <n v="21.46977"/>
    <n v="0.73553999999999997"/>
    <n v="-0.60917399999999999"/>
    <n v="-2.4355840000000004"/>
    <n v="0.43247999999999998"/>
    <n v="0.12137000000000001"/>
  </r>
  <r>
    <s v="2305"/>
    <s v="全友"/>
    <x v="30"/>
    <n v="8.6999999999999993"/>
    <n v="8.69"/>
    <n v="8.27"/>
    <n v="8.4"/>
    <n v="8.48"/>
    <n v="69"/>
    <n v="-115"/>
    <n v="-366"/>
    <n v="137"/>
    <n v="142"/>
    <n v="0"/>
    <n v="0"/>
    <n v="0"/>
    <n v="0"/>
    <n v="0"/>
    <n v="6.0029999999999997E-3"/>
    <n v="-9.9934999999999989E-3"/>
    <n v="-3.0268199999999999E-2"/>
    <n v="1.1507999999999999E-2"/>
    <n v="1.2041600000000001E-2"/>
    <n v="0"/>
    <n v="0"/>
    <n v="0"/>
    <n v="0"/>
    <n v="0"/>
  </r>
  <r>
    <s v="2308"/>
    <s v="台達電"/>
    <x v="27"/>
    <n v="299.5"/>
    <n v="299.5"/>
    <n v="294"/>
    <n v="296"/>
    <n v="296"/>
    <n v="494"/>
    <n v="2368"/>
    <n v="-7"/>
    <n v="2217"/>
    <n v="-1373"/>
    <n v="140"/>
    <n v="-390"/>
    <n v="27"/>
    <n v="298"/>
    <n v="68"/>
    <n v="1.47953"/>
    <n v="7.0921599999999998"/>
    <n v="-2.0580000000000001E-2"/>
    <n v="6.5623199999999997"/>
    <n v="-4.0640799999999997"/>
    <n v="0.41930000000000001"/>
    <n v="-1.16805"/>
    <n v="7.9380000000000006E-2"/>
    <n v="0.88207999999999998"/>
    <n v="0.20127999999999999"/>
  </r>
  <r>
    <s v="2312"/>
    <s v="金寶"/>
    <x v="27"/>
    <n v="13.4"/>
    <n v="13.3"/>
    <n v="13"/>
    <n v="12.75"/>
    <n v="12.9"/>
    <n v="1295"/>
    <n v="-2445"/>
    <n v="-4867"/>
    <n v="-1175"/>
    <n v="-1001"/>
    <n v="0"/>
    <n v="0"/>
    <n v="0"/>
    <n v="0"/>
    <n v="0"/>
    <n v="0.17352999999999999"/>
    <n v="-0.325185"/>
    <n v="-0.63270999999999999"/>
    <n v="-0.14981249999999999"/>
    <n v="-0.12912899999999999"/>
    <n v="0"/>
    <n v="0"/>
    <n v="0"/>
    <n v="0"/>
    <n v="0"/>
  </r>
  <r>
    <s v="2313"/>
    <s v="華通"/>
    <x v="31"/>
    <n v="41"/>
    <n v="40.549999999999997"/>
    <n v="39.4"/>
    <n v="40.200000000000003"/>
    <n v="43.4"/>
    <n v="-8152"/>
    <n v="-4063"/>
    <n v="-2038"/>
    <n v="1934"/>
    <n v="9385"/>
    <n v="1040"/>
    <n v="41"/>
    <n v="2"/>
    <n v="19"/>
    <n v="-3"/>
    <n v="-3.34232"/>
    <n v="-1.6475465"/>
    <n v="-0.80297200000000002"/>
    <n v="0.77746800000000005"/>
    <n v="4.0730899999999997"/>
    <n v="0.4264"/>
    <n v="1.6625499999999998E-2"/>
    <n v="7.8799999999999996E-4"/>
    <n v="7.6380000000000007E-3"/>
    <n v="-1.302E-3"/>
  </r>
  <r>
    <s v="2314"/>
    <s v="台揚"/>
    <x v="32"/>
    <n v="53.5"/>
    <n v="52.2"/>
    <n v="50.3"/>
    <n v="52"/>
    <n v="51.5"/>
    <n v="494"/>
    <n v="2012"/>
    <n v="1483"/>
    <n v="1846"/>
    <n v="-529"/>
    <n v="-482"/>
    <n v="-143"/>
    <n v="-899"/>
    <n v="0"/>
    <n v="-189"/>
    <n v="0.26429000000000002"/>
    <n v="1.0502640000000001"/>
    <n v="0.74594899999999997"/>
    <n v="0.95992"/>
    <n v="-0.27243499999999998"/>
    <n v="-0.25786999999999999"/>
    <n v="-7.4646000000000004E-2"/>
    <n v="-0.45219699999999996"/>
    <n v="0"/>
    <n v="-9.7335000000000005E-2"/>
  </r>
  <r>
    <s v="2316"/>
    <s v="楠梓電"/>
    <x v="31"/>
    <n v="29.95"/>
    <n v="29.3"/>
    <n v="28.85"/>
    <n v="28.75"/>
    <n v="30.1"/>
    <n v="-3"/>
    <n v="-172"/>
    <n v="-129"/>
    <n v="3"/>
    <n v="459"/>
    <n v="0"/>
    <n v="0"/>
    <n v="0"/>
    <n v="0"/>
    <n v="0"/>
    <n v="-8.9849999999999999E-4"/>
    <n v="-5.0396000000000003E-2"/>
    <n v="-3.72165E-2"/>
    <n v="8.6249999999999999E-4"/>
    <n v="0.138159"/>
    <n v="0"/>
    <n v="0"/>
    <n v="0"/>
    <n v="0"/>
    <n v="0"/>
  </r>
  <r>
    <s v="2317"/>
    <s v="鴻海"/>
    <x v="27"/>
    <n v="113"/>
    <n v="111.5"/>
    <n v="108.5"/>
    <n v="108.5"/>
    <n v="111.5"/>
    <n v="-3797"/>
    <n v="-4018"/>
    <n v="-11246"/>
    <n v="2426"/>
    <n v="6913"/>
    <n v="-338"/>
    <n v="-2520"/>
    <n v="-640"/>
    <n v="-513"/>
    <n v="64"/>
    <n v="-4.29061"/>
    <n v="-4.4800700000000004"/>
    <n v="-12.20191"/>
    <n v="2.6322100000000002"/>
    <n v="7.7079950000000004"/>
    <n v="-0.38194"/>
    <n v="-2.8098000000000001"/>
    <n v="-0.69440000000000002"/>
    <n v="-0.55660500000000002"/>
    <n v="7.1360000000000007E-2"/>
  </r>
  <r>
    <s v="2321"/>
    <s v="東訊"/>
    <x v="32"/>
    <n v="7.5"/>
    <n v="7.23"/>
    <n v="7.08"/>
    <n v="7.06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5"/>
    <n v="9.9499999999999993"/>
    <n v="9.75"/>
    <n v="9.7799999999999994"/>
    <n v="9.9600000000000009"/>
    <n v="1148"/>
    <n v="-3463"/>
    <n v="-4202"/>
    <n v="-2055"/>
    <n v="1074"/>
    <n v="0"/>
    <n v="-5"/>
    <n v="0"/>
    <n v="0"/>
    <n v="-53"/>
    <n v="0.116522"/>
    <n v="-0.3445685"/>
    <n v="-0.40969499999999998"/>
    <n v="-0.20097899999999999"/>
    <n v="0.10697040000000001"/>
    <n v="0"/>
    <n v="-4.975E-4"/>
    <n v="0"/>
    <n v="0"/>
    <n v="-5.2788000000000002E-3"/>
  </r>
  <r>
    <s v="2324"/>
    <s v="仁寶"/>
    <x v="33"/>
    <n v="23.05"/>
    <n v="23.05"/>
    <n v="22.6"/>
    <n v="22.3"/>
    <n v="22.1"/>
    <n v="3536"/>
    <n v="4486"/>
    <n v="1223"/>
    <n v="-13361"/>
    <n v="-4973"/>
    <n v="-1637"/>
    <n v="-3321"/>
    <n v="-3197"/>
    <n v="-1499"/>
    <n v="-2537"/>
    <n v="0.81504799999999999"/>
    <n v="1.0340230000000001"/>
    <n v="0.27639800000000003"/>
    <n v="-2.9795029999999998"/>
    <n v="-1.0990329999999999"/>
    <n v="-0.37732850000000001"/>
    <n v="-0.76549050000000007"/>
    <n v="-0.72252200000000011"/>
    <n v="-0.33427700000000005"/>
    <n v="-0.56067700000000009"/>
  </r>
  <r>
    <s v="2327"/>
    <s v="國巨"/>
    <x v="34"/>
    <n v="545"/>
    <n v="540"/>
    <n v="527"/>
    <n v="525"/>
    <n v="534"/>
    <n v="-903"/>
    <n v="-203"/>
    <n v="955"/>
    <n v="355"/>
    <n v="551"/>
    <n v="1919"/>
    <n v="-9"/>
    <n v="24"/>
    <n v="72"/>
    <n v="1"/>
    <n v="-4.9213500000000003"/>
    <n v="-1.0962000000000001"/>
    <n v="5.0328499999999998"/>
    <n v="1.86375"/>
    <n v="2.9423400000000002"/>
    <n v="10.458550000000001"/>
    <n v="-4.8599999999999997E-2"/>
    <n v="0.12648000000000001"/>
    <n v="0.378"/>
    <n v="5.3400000000000001E-3"/>
  </r>
  <r>
    <s v="2328"/>
    <s v="廣宇"/>
    <x v="16"/>
    <n v="40.450000000000003"/>
    <n v="42.4"/>
    <n v="40.6"/>
    <n v="39.75"/>
    <n v="41.5"/>
    <n v="-6091"/>
    <n v="-421"/>
    <n v="-3684"/>
    <n v="-1305"/>
    <n v="245"/>
    <n v="0"/>
    <n v="0"/>
    <n v="0"/>
    <n v="0"/>
    <n v="0"/>
    <n v="-2.4638095"/>
    <n v="-0.17850399999999997"/>
    <n v="-1.4957039999999999"/>
    <n v="-0.51873749999999996"/>
    <n v="0.101675"/>
    <n v="0"/>
    <n v="0"/>
    <n v="0"/>
    <n v="0"/>
    <n v="0"/>
  </r>
  <r>
    <s v="2329"/>
    <s v="華泰"/>
    <x v="35"/>
    <n v="20.7"/>
    <n v="21.15"/>
    <n v="21.1"/>
    <n v="20.85"/>
    <n v="21.2"/>
    <n v="6671"/>
    <n v="-4349"/>
    <n v="973"/>
    <n v="198"/>
    <n v="4969"/>
    <n v="0"/>
    <n v="0"/>
    <n v="0"/>
    <n v="0"/>
    <n v="0"/>
    <n v="1.3808969999999998"/>
    <n v="-0.91981349999999995"/>
    <n v="0.20530300000000004"/>
    <n v="4.1283E-2"/>
    <n v="1.053428"/>
    <n v="0"/>
    <n v="0"/>
    <n v="0"/>
    <n v="0"/>
    <n v="0"/>
  </r>
  <r>
    <s v="2330"/>
    <s v="台積電"/>
    <x v="29"/>
    <n v="606"/>
    <n v="603"/>
    <n v="583"/>
    <n v="578"/>
    <n v="595"/>
    <n v="2280"/>
    <n v="4059"/>
    <n v="-27905"/>
    <n v="-9754"/>
    <n v="11538"/>
    <n v="221"/>
    <n v="-3460"/>
    <n v="197"/>
    <n v="-189"/>
    <n v="-53"/>
    <n v="13.816800000000001"/>
    <n v="24.475770000000001"/>
    <n v="-162.68615"/>
    <n v="-56.378120000000003"/>
    <n v="68.6511"/>
    <n v="1.3392599999999999"/>
    <n v="-20.863800000000001"/>
    <n v="1.1485099999999999"/>
    <n v="-1.0924199999999999"/>
    <n v="-0.31535000000000002"/>
  </r>
  <r>
    <s v="2331"/>
    <s v="精英"/>
    <x v="36"/>
    <n v="22.6"/>
    <n v="22.5"/>
    <n v="21.85"/>
    <n v="21.7"/>
    <n v="23"/>
    <n v="517"/>
    <n v="-329"/>
    <n v="-930"/>
    <n v="-180"/>
    <n v="788"/>
    <n v="0"/>
    <n v="0"/>
    <n v="0"/>
    <n v="0"/>
    <n v="0"/>
    <n v="0.116842"/>
    <n v="-7.4024999999999994E-2"/>
    <n v="-0.203205"/>
    <n v="-3.9059999999999997E-2"/>
    <n v="0.18124000000000001"/>
    <n v="0"/>
    <n v="0"/>
    <n v="0"/>
    <n v="0"/>
    <n v="0"/>
  </r>
  <r>
    <s v="2332"/>
    <s v="友訊"/>
    <x v="37"/>
    <n v="19.149999999999999"/>
    <n v="18.8"/>
    <n v="18.399999999999999"/>
    <n v="18.100000000000001"/>
    <n v="18.95"/>
    <n v="761"/>
    <n v="-135"/>
    <n v="-1487"/>
    <n v="-973"/>
    <n v="1323"/>
    <n v="0"/>
    <n v="0"/>
    <n v="0"/>
    <n v="0"/>
    <n v="0"/>
    <n v="0.14573149999999999"/>
    <n v="-2.538E-2"/>
    <n v="-0.27360800000000002"/>
    <n v="-0.17611300000000002"/>
    <n v="0.2507085"/>
    <n v="0"/>
    <n v="0"/>
    <n v="0"/>
    <n v="0"/>
    <n v="0"/>
  </r>
  <r>
    <s v="2337"/>
    <s v="旺宏"/>
    <x v="38"/>
    <n v="44.7"/>
    <n v="45.1"/>
    <n v="43.55"/>
    <n v="42.3"/>
    <n v="42.85"/>
    <n v="6156"/>
    <n v="2717"/>
    <n v="-3966"/>
    <n v="-2826"/>
    <n v="3461"/>
    <n v="626"/>
    <n v="1040"/>
    <n v="-276"/>
    <n v="293"/>
    <n v="-80"/>
    <n v="2.7517320000000001"/>
    <n v="1.2253669999999999"/>
    <n v="-1.727193"/>
    <n v="-1.195398"/>
    <n v="1.4830385000000001"/>
    <n v="0.27982200000000002"/>
    <n v="0.46904000000000001"/>
    <n v="-0.120198"/>
    <n v="0.12393899999999999"/>
    <n v="-3.4279999999999998E-2"/>
  </r>
  <r>
    <s v="2338"/>
    <s v="光罩"/>
    <x v="39"/>
    <n v="89.6"/>
    <n v="87.5"/>
    <n v="82.4"/>
    <n v="82.1"/>
    <n v="84.3"/>
    <n v="861"/>
    <n v="-1167"/>
    <n v="753"/>
    <n v="697"/>
    <n v="302"/>
    <n v="0"/>
    <n v="0"/>
    <n v="-476"/>
    <n v="0"/>
    <n v="-7"/>
    <n v="0.77145599999999992"/>
    <n v="-1.0211250000000001"/>
    <n v="0.62047200000000002"/>
    <n v="0.572237"/>
    <n v="0.25458599999999998"/>
    <n v="0"/>
    <n v="0"/>
    <n v="-0.39222400000000002"/>
    <n v="0"/>
    <n v="-5.901E-3"/>
  </r>
  <r>
    <s v="2340"/>
    <s v="光磊"/>
    <x v="28"/>
    <n v="25.75"/>
    <n v="25.55"/>
    <n v="25.8"/>
    <n v="25.75"/>
    <n v="26.45"/>
    <n v="509"/>
    <n v="-2874"/>
    <n v="-1643"/>
    <n v="-3489"/>
    <n v="-28"/>
    <n v="0"/>
    <n v="0"/>
    <n v="0"/>
    <n v="0"/>
    <n v="0"/>
    <n v="0.1310675"/>
    <n v="-0.73430699999999993"/>
    <n v="-0.42389399999999999"/>
    <n v="-0.89841749999999998"/>
    <n v="-7.4060000000000003E-3"/>
    <n v="0"/>
    <n v="0"/>
    <n v="0"/>
    <n v="0"/>
    <n v="0"/>
  </r>
  <r>
    <s v="2342"/>
    <s v="茂矽"/>
    <x v="40"/>
    <n v="34.200000000000003"/>
    <n v="35.25"/>
    <n v="33.450000000000003"/>
    <n v="32.799999999999997"/>
    <n v="36.049999999999997"/>
    <n v="232"/>
    <n v="-633"/>
    <n v="-646"/>
    <n v="-88"/>
    <n v="842"/>
    <n v="0"/>
    <n v="0"/>
    <n v="0"/>
    <n v="0"/>
    <n v="0"/>
    <n v="7.9344000000000012E-2"/>
    <n v="-0.22313250000000001"/>
    <n v="-0.216087"/>
    <n v="-2.8863999999999997E-2"/>
    <n v="0.30354100000000001"/>
    <n v="0"/>
    <n v="0"/>
    <n v="0"/>
    <n v="0"/>
    <n v="0"/>
  </r>
  <r>
    <s v="2344"/>
    <s v="華邦電"/>
    <x v="38"/>
    <n v="34.450000000000003"/>
    <n v="34.549999999999997"/>
    <n v="33.1"/>
    <n v="32.5"/>
    <n v="33.5"/>
    <n v="1682"/>
    <n v="5120"/>
    <n v="-32038"/>
    <n v="-4499"/>
    <n v="-6934"/>
    <n v="-1900"/>
    <n v="3438"/>
    <n v="-41"/>
    <n v="-6249"/>
    <n v="-5540"/>
    <n v="0.57944899999999999"/>
    <n v="1.7689600000000001"/>
    <n v="-10.604578"/>
    <n v="-1.462175"/>
    <n v="-2.3228900000000001"/>
    <n v="-0.65455000000000008"/>
    <n v="1.187829"/>
    <n v="-1.3571000000000001E-2"/>
    <n v="-2.0309249999999999"/>
    <n v="-1.8559000000000001"/>
  </r>
  <r>
    <s v="2345"/>
    <s v="智邦"/>
    <x v="37"/>
    <n v="293"/>
    <n v="295"/>
    <n v="298"/>
    <n v="300"/>
    <n v="315.5"/>
    <n v="-127"/>
    <n v="-852"/>
    <n v="-99"/>
    <n v="82"/>
    <n v="608"/>
    <n v="0"/>
    <n v="325"/>
    <n v="264"/>
    <n v="69"/>
    <n v="31"/>
    <n v="-0.37211"/>
    <n v="-2.5133999999999999"/>
    <n v="-0.29502"/>
    <n v="0.246"/>
    <n v="1.9182399999999999"/>
    <n v="0"/>
    <n v="0.95874999999999999"/>
    <n v="0.78671999999999997"/>
    <n v="0.20699999999999999"/>
    <n v="9.7805000000000003E-2"/>
  </r>
  <r>
    <s v="2347"/>
    <s v="聯強"/>
    <x v="41"/>
    <n v="53"/>
    <n v="51.5"/>
    <n v="49.85"/>
    <n v="49.8"/>
    <n v="50.4"/>
    <n v="-756"/>
    <n v="6656"/>
    <n v="6899"/>
    <n v="8179"/>
    <n v="8427"/>
    <n v="223"/>
    <n v="-12746"/>
    <n v="-12761"/>
    <n v="-12785"/>
    <n v="-13142"/>
    <n v="-0.40067999999999998"/>
    <n v="3.4278400000000002"/>
    <n v="3.4391515000000004"/>
    <n v="4.0731419999999998"/>
    <n v="4.2472079999999997"/>
    <n v="0.11819"/>
    <n v="-6.56419"/>
    <n v="-6.3613584999999997"/>
    <n v="-6.36693"/>
    <n v="-6.6235679999999997"/>
  </r>
  <r>
    <s v="2348"/>
    <s v="海悅"/>
    <x v="2"/>
    <n v="97.4"/>
    <n v="97.2"/>
    <n v="97.2"/>
    <n v="98.2"/>
    <n v="97.9"/>
    <n v="67"/>
    <n v="-23"/>
    <n v="32"/>
    <n v="107"/>
    <n v="-50"/>
    <n v="0"/>
    <n v="0"/>
    <n v="0"/>
    <n v="0"/>
    <n v="0"/>
    <n v="6.5257999999999997E-2"/>
    <n v="-2.2355999999999997E-2"/>
    <n v="3.1104E-2"/>
    <n v="0.105074"/>
    <n v="-4.895E-2"/>
    <n v="0"/>
    <n v="0"/>
    <n v="0"/>
    <n v="0"/>
    <n v="0"/>
  </r>
  <r>
    <s v="2349"/>
    <s v="錸德"/>
    <x v="22"/>
    <n v="9.77"/>
    <n v="9.64"/>
    <n v="9.31"/>
    <n v="9.32"/>
    <n v="9.43"/>
    <n v="71"/>
    <n v="-601"/>
    <n v="-1143"/>
    <n v="-220"/>
    <n v="125"/>
    <n v="0"/>
    <n v="22"/>
    <n v="0"/>
    <n v="0"/>
    <n v="0"/>
    <n v="6.9366999999999996E-3"/>
    <n v="-5.7936400000000006E-2"/>
    <n v="-0.1064133"/>
    <n v="-2.0504000000000001E-2"/>
    <n v="1.1787499999999999E-2"/>
    <n v="0"/>
    <n v="2.1207999999999999E-3"/>
    <n v="0"/>
    <n v="0"/>
    <n v="0"/>
  </r>
  <r>
    <s v="2351"/>
    <s v="順德"/>
    <x v="39"/>
    <n v="110"/>
    <n v="111"/>
    <n v="110.5"/>
    <n v="119"/>
    <n v="127"/>
    <n v="-622"/>
    <n v="150"/>
    <n v="-789"/>
    <n v="450"/>
    <n v="-821"/>
    <n v="1117"/>
    <n v="392"/>
    <n v="1214"/>
    <n v="400"/>
    <n v="949"/>
    <n v="-0.68420000000000003"/>
    <n v="0.16650000000000001"/>
    <n v="-0.87184499999999998"/>
    <n v="0.53549999999999998"/>
    <n v="-1.04267"/>
    <n v="1.2286999999999999"/>
    <n v="0.43512000000000001"/>
    <n v="1.3414699999999999"/>
    <n v="0.47599999999999998"/>
    <n v="1.20523"/>
  </r>
  <r>
    <s v="2352"/>
    <s v="佳世達"/>
    <x v="27"/>
    <n v="30.1"/>
    <n v="30.1"/>
    <n v="29.75"/>
    <n v="29.9"/>
    <n v="30.25"/>
    <n v="2321"/>
    <n v="1426"/>
    <n v="-971"/>
    <n v="-1109"/>
    <n v="413"/>
    <n v="-29"/>
    <n v="7"/>
    <n v="-12"/>
    <n v="-13"/>
    <n v="0"/>
    <n v="0.69862100000000005"/>
    <n v="0.429226"/>
    <n v="-0.28887249999999998"/>
    <n v="-0.33159099999999997"/>
    <n v="0.1249325"/>
    <n v="-8.7290000000000006E-3"/>
    <n v="2.1070000000000004E-3"/>
    <n v="-3.5699999999999998E-3"/>
    <n v="-3.8869999999999998E-3"/>
    <n v="0"/>
  </r>
  <r>
    <s v="2353"/>
    <s v="宏碁"/>
    <x v="33"/>
    <n v="31.6"/>
    <n v="32.049999999999997"/>
    <n v="31.55"/>
    <n v="30.8"/>
    <n v="30.8"/>
    <n v="-1290"/>
    <n v="6777"/>
    <n v="-148"/>
    <n v="-29444"/>
    <n v="-6950"/>
    <n v="0"/>
    <n v="-121"/>
    <n v="14"/>
    <n v="-1"/>
    <n v="0"/>
    <n v="-0.40764"/>
    <n v="2.1720284999999997"/>
    <n v="-4.6694000000000006E-2"/>
    <n v="-9.0687519999999999"/>
    <n v="-2.1406000000000001"/>
    <n v="0"/>
    <n v="-3.8780499999999996E-2"/>
    <n v="4.4169999999999999E-3"/>
    <n v="-3.0800000000000001E-4"/>
    <n v="0"/>
  </r>
  <r>
    <s v="2354"/>
    <s v="鴻準"/>
    <x v="42"/>
    <n v="65"/>
    <n v="65.7"/>
    <n v="64.2"/>
    <n v="63.9"/>
    <n v="65.099999999999994"/>
    <n v="698"/>
    <n v="1574"/>
    <n v="-1593"/>
    <n v="15"/>
    <n v="1478"/>
    <n v="0"/>
    <n v="7"/>
    <n v="2"/>
    <n v="219"/>
    <n v="0"/>
    <n v="0.45369999999999999"/>
    <n v="1.0341180000000001"/>
    <n v="-1.0227060000000001"/>
    <n v="9.5849999999999998E-3"/>
    <n v="0.96217799999999987"/>
    <n v="0"/>
    <n v="4.5990000000000007E-3"/>
    <n v="1.284E-3"/>
    <n v="0.13994100000000001"/>
    <n v="0"/>
  </r>
  <r>
    <s v="2355"/>
    <s v="敬鵬"/>
    <x v="31"/>
    <n v="30.5"/>
    <n v="31.1"/>
    <n v="30.4"/>
    <n v="31.1"/>
    <n v="34.200000000000003"/>
    <n v="76"/>
    <n v="15"/>
    <n v="-242"/>
    <n v="252"/>
    <n v="-574"/>
    <n v="212"/>
    <n v="0"/>
    <n v="200"/>
    <n v="72"/>
    <n v="0"/>
    <n v="2.3179999999999999E-2"/>
    <n v="4.6649999999999999E-3"/>
    <n v="-7.3567999999999995E-2"/>
    <n v="7.8372000000000011E-2"/>
    <n v="-0.19630800000000004"/>
    <n v="6.4659999999999995E-2"/>
    <n v="0"/>
    <n v="6.08E-2"/>
    <n v="2.2392000000000002E-2"/>
    <n v="0"/>
  </r>
  <r>
    <s v="2356"/>
    <s v="英業達"/>
    <x v="33"/>
    <n v="26.1"/>
    <n v="26.15"/>
    <n v="25.5"/>
    <n v="25.35"/>
    <n v="25.7"/>
    <n v="2913"/>
    <n v="1937"/>
    <n v="-2092"/>
    <n v="2068"/>
    <n v="4898"/>
    <n v="174"/>
    <n v="-7574"/>
    <n v="-7553"/>
    <n v="-7569"/>
    <n v="-8235"/>
    <n v="0.760293"/>
    <n v="0.50652549999999996"/>
    <n v="-0.53346000000000005"/>
    <n v="0.52423799999999998"/>
    <n v="1.258786"/>
    <n v="4.5414000000000003E-2"/>
    <n v="-1.9806009999999998"/>
    <n v="-1.926015"/>
    <n v="-1.9187415000000003"/>
    <n v="-2.1163949999999998"/>
  </r>
  <r>
    <s v="2357"/>
    <s v="華碩"/>
    <x v="33"/>
    <n v="388"/>
    <n v="385"/>
    <n v="383"/>
    <n v="375"/>
    <n v="374"/>
    <n v="-553"/>
    <n v="23"/>
    <n v="1194"/>
    <n v="-1997"/>
    <n v="-202"/>
    <n v="0"/>
    <n v="-1111"/>
    <n v="-783"/>
    <n v="-878"/>
    <n v="-878"/>
    <n v="-2.1456400000000002"/>
    <n v="8.8550000000000004E-2"/>
    <n v="4.5730199999999996"/>
    <n v="-7.4887499999999996"/>
    <n v="-0.75548000000000004"/>
    <n v="0"/>
    <n v="-4.2773500000000002"/>
    <n v="-2.9988899999999998"/>
    <n v="-3.2925"/>
    <n v="-3.2837200000000002"/>
  </r>
  <r>
    <s v="2358"/>
    <s v="廷鑫"/>
    <x v="43"/>
    <n v="14.6"/>
    <n v="14.75"/>
    <n v="14.15"/>
    <n v="14.05"/>
    <n v="14.1"/>
    <n v="183"/>
    <n v="-418"/>
    <n v="-110"/>
    <n v="36"/>
    <n v="136"/>
    <n v="0"/>
    <n v="0"/>
    <n v="0"/>
    <n v="0"/>
    <n v="0"/>
    <n v="2.6717999999999999E-2"/>
    <n v="-6.1655000000000001E-2"/>
    <n v="-1.5565000000000001E-2"/>
    <n v="5.058E-3"/>
    <n v="1.9175999999999999E-2"/>
    <n v="0"/>
    <n v="0"/>
    <n v="0"/>
    <n v="0"/>
    <n v="0"/>
  </r>
  <r>
    <s v="2359"/>
    <s v="所羅門"/>
    <x v="44"/>
    <n v="17.399999999999999"/>
    <n v="17.350000000000001"/>
    <n v="17.05"/>
    <n v="17.100000000000001"/>
    <n v="17.399999999999999"/>
    <n v="22"/>
    <n v="47"/>
    <n v="-97"/>
    <n v="-20"/>
    <n v="32"/>
    <n v="0"/>
    <n v="0"/>
    <n v="0"/>
    <n v="0"/>
    <n v="0"/>
    <n v="3.8279999999999994E-3"/>
    <n v="8.1545000000000003E-3"/>
    <n v="-1.6538500000000001E-2"/>
    <n v="-3.4199999999999999E-3"/>
    <n v="5.5679999999999992E-3"/>
    <n v="0"/>
    <n v="0"/>
    <n v="0"/>
    <n v="0"/>
    <n v="0"/>
  </r>
  <r>
    <s v="2360"/>
    <s v="致茂"/>
    <x v="45"/>
    <n v="198"/>
    <n v="194.5"/>
    <n v="195"/>
    <n v="193"/>
    <n v="191"/>
    <n v="89"/>
    <n v="-44"/>
    <n v="34"/>
    <n v="-138"/>
    <n v="-74"/>
    <n v="0"/>
    <n v="1"/>
    <n v="0"/>
    <n v="-2"/>
    <n v="-3"/>
    <n v="0.17621999999999999"/>
    <n v="-8.5580000000000003E-2"/>
    <n v="6.6299999999999998E-2"/>
    <n v="-0.26634000000000002"/>
    <n v="-0.14133999999999999"/>
    <n v="0"/>
    <n v="1.9449999999999999E-3"/>
    <n v="0"/>
    <n v="-3.8600000000000001E-3"/>
    <n v="-5.7299999999999999E-3"/>
  </r>
  <r>
    <s v="2362"/>
    <s v="藍天"/>
    <x v="33"/>
    <n v="30.15"/>
    <n v="30.25"/>
    <n v="30.15"/>
    <n v="30.2"/>
    <n v="30.85"/>
    <n v="-98"/>
    <n v="58"/>
    <n v="115"/>
    <n v="206"/>
    <n v="159"/>
    <n v="0"/>
    <n v="0"/>
    <n v="0"/>
    <n v="0"/>
    <n v="0"/>
    <n v="-2.9546999999999997E-2"/>
    <n v="1.7545000000000002E-2"/>
    <n v="3.4672500000000002E-2"/>
    <n v="6.2211999999999996E-2"/>
    <n v="4.9051500000000005E-2"/>
    <n v="0"/>
    <n v="0"/>
    <n v="0"/>
    <n v="0"/>
    <n v="0"/>
  </r>
  <r>
    <s v="2363"/>
    <s v="矽統"/>
    <x v="46"/>
    <n v="21.9"/>
    <n v="21.4"/>
    <n v="20.65"/>
    <n v="20.85"/>
    <n v="21.3"/>
    <n v="4840"/>
    <n v="-3544"/>
    <n v="-836"/>
    <n v="2292"/>
    <n v="1602"/>
    <n v="0"/>
    <n v="0"/>
    <n v="0"/>
    <n v="0"/>
    <n v="0"/>
    <n v="1.05996"/>
    <n v="-0.75841599999999987"/>
    <n v="-0.17263399999999998"/>
    <n v="0.47788200000000003"/>
    <n v="0.34122599999999997"/>
    <n v="0"/>
    <n v="0"/>
    <n v="0"/>
    <n v="0"/>
    <n v="0"/>
  </r>
  <r>
    <s v="2364"/>
    <s v="倫飛"/>
    <x v="33"/>
    <n v="3.07"/>
    <n v="3.11"/>
    <n v="3.15"/>
    <n v="3.17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5"/>
    <n v="12.2"/>
    <n v="12"/>
    <n v="11.85"/>
    <n v="11.95"/>
    <n v="648"/>
    <n v="-622"/>
    <n v="-372"/>
    <n v="-661"/>
    <n v="158"/>
    <n v="0"/>
    <n v="0"/>
    <n v="0"/>
    <n v="0"/>
    <n v="0"/>
    <n v="8.1000000000000003E-2"/>
    <n v="-7.5883999999999993E-2"/>
    <n v="-4.4639999999999999E-2"/>
    <n v="-7.8328499999999995E-2"/>
    <n v="1.8880999999999998E-2"/>
    <n v="0"/>
    <n v="0"/>
    <n v="0"/>
    <n v="0"/>
    <n v="0"/>
  </r>
  <r>
    <s v="2367"/>
    <s v="燿華"/>
    <x v="31"/>
    <n v="22.25"/>
    <n v="22.15"/>
    <n v="21.85"/>
    <n v="22.25"/>
    <n v="22.65"/>
    <n v="1473"/>
    <n v="-279"/>
    <n v="400"/>
    <n v="2843"/>
    <n v="-2459"/>
    <n v="0"/>
    <n v="0"/>
    <n v="0"/>
    <n v="0"/>
    <n v="0"/>
    <n v="0.32774249999999999"/>
    <n v="-6.1798499999999992E-2"/>
    <n v="8.7400000000000005E-2"/>
    <n v="0.63256749999999995"/>
    <n v="-0.55696349999999994"/>
    <n v="0"/>
    <n v="0"/>
    <n v="0"/>
    <n v="0"/>
    <n v="0"/>
  </r>
  <r>
    <s v="2368"/>
    <s v="金像電"/>
    <x v="31"/>
    <n v="59.3"/>
    <n v="58.2"/>
    <n v="62.2"/>
    <n v="61.2"/>
    <n v="67.3"/>
    <n v="1354"/>
    <n v="-1194"/>
    <n v="10091"/>
    <n v="-7746"/>
    <n v="4140"/>
    <n v="-205"/>
    <n v="169"/>
    <n v="6479"/>
    <n v="939"/>
    <n v="151"/>
    <n v="0.80292200000000002"/>
    <n v="-0.69490800000000008"/>
    <n v="6.2766020000000005"/>
    <n v="-4.7405520000000001"/>
    <n v="2.7862200000000001"/>
    <n v="-0.12156500000000001"/>
    <n v="9.8358000000000015E-2"/>
    <n v="4.0299380000000005"/>
    <n v="0.57466800000000007"/>
    <n v="0.10162299999999999"/>
  </r>
  <r>
    <s v="2369"/>
    <s v="菱生"/>
    <x v="35"/>
    <n v="20.8"/>
    <n v="19.45"/>
    <n v="18.5"/>
    <n v="18.45"/>
    <n v="18.95"/>
    <n v="1080"/>
    <n v="-11639"/>
    <n v="-3770"/>
    <n v="-1980"/>
    <n v="937"/>
    <n v="0"/>
    <n v="0"/>
    <n v="0"/>
    <n v="0"/>
    <n v="0"/>
    <n v="0.22464000000000001"/>
    <n v="-2.2637855"/>
    <n v="-0.69745000000000001"/>
    <n v="-0.36531000000000002"/>
    <n v="0.17756149999999998"/>
    <n v="0"/>
    <n v="0"/>
    <n v="0"/>
    <n v="0"/>
    <n v="0"/>
  </r>
  <r>
    <s v="2371"/>
    <s v="大同"/>
    <x v="12"/>
    <n v="25.35"/>
    <n v="24.9"/>
    <n v="23.7"/>
    <n v="23.85"/>
    <n v="24.3"/>
    <n v="-1124"/>
    <n v="-1476"/>
    <n v="-4142"/>
    <n v="1762"/>
    <n v="3103"/>
    <n v="0"/>
    <n v="14"/>
    <n v="4"/>
    <n v="0"/>
    <n v="0"/>
    <n v="-0.28493400000000002"/>
    <n v="-0.36752400000000002"/>
    <n v="-0.98165399999999992"/>
    <n v="0.42023700000000003"/>
    <n v="0.75402900000000006"/>
    <n v="0"/>
    <n v="3.4859999999999995E-3"/>
    <n v="9.4799999999999995E-4"/>
    <n v="0"/>
    <n v="0"/>
  </r>
  <r>
    <s v="2373"/>
    <s v="震旦行"/>
    <x v="41"/>
    <n v="92.5"/>
    <n v="91.9"/>
    <n v="91.4"/>
    <n v="92.2"/>
    <n v="93.3"/>
    <n v="0"/>
    <n v="-29"/>
    <n v="-14"/>
    <n v="-2"/>
    <n v="9"/>
    <n v="0"/>
    <n v="0"/>
    <n v="0"/>
    <n v="0"/>
    <n v="0"/>
    <n v="0"/>
    <n v="-2.6651000000000005E-2"/>
    <n v="-1.2796000000000002E-2"/>
    <n v="-1.8440000000000002E-3"/>
    <n v="8.397E-3"/>
    <n v="0"/>
    <n v="0"/>
    <n v="0"/>
    <n v="0"/>
    <n v="0"/>
  </r>
  <r>
    <s v="2374"/>
    <s v="佳能"/>
    <x v="47"/>
    <n v="15.45"/>
    <n v="15.45"/>
    <n v="15.35"/>
    <n v="15.35"/>
    <n v="15.55"/>
    <n v="18"/>
    <n v="-37"/>
    <n v="-108"/>
    <n v="-33"/>
    <n v="-35"/>
    <n v="0"/>
    <n v="0"/>
    <n v="0"/>
    <n v="0"/>
    <n v="0"/>
    <n v="2.7809999999999996E-3"/>
    <n v="-5.7164999999999994E-3"/>
    <n v="-1.6577999999999999E-2"/>
    <n v="-5.0654999999999997E-3"/>
    <n v="-5.4425000000000003E-3"/>
    <n v="0"/>
    <n v="0"/>
    <n v="0"/>
    <n v="0"/>
    <n v="0"/>
  </r>
  <r>
    <s v="2375"/>
    <s v="凱美"/>
    <x v="34"/>
    <n v="117.5"/>
    <n v="117"/>
    <n v="113.5"/>
    <n v="112"/>
    <n v="115.5"/>
    <n v="1216"/>
    <n v="-1846"/>
    <n v="943"/>
    <n v="-1032"/>
    <n v="298"/>
    <n v="0"/>
    <n v="514"/>
    <n v="0"/>
    <n v="0"/>
    <n v="0"/>
    <n v="1.4288000000000001"/>
    <n v="-2.1598199999999999"/>
    <n v="1.0703050000000001"/>
    <n v="-1.15584"/>
    <n v="0.34419"/>
    <n v="0"/>
    <n v="0.60138000000000003"/>
    <n v="0"/>
    <n v="0"/>
    <n v="0"/>
  </r>
  <r>
    <s v="2376"/>
    <s v="技嘉"/>
    <x v="36"/>
    <n v="116"/>
    <n v="125"/>
    <n v="118"/>
    <n v="111"/>
    <n v="110.5"/>
    <n v="2302"/>
    <n v="521"/>
    <n v="-5210"/>
    <n v="-5189"/>
    <n v="-1949"/>
    <n v="142"/>
    <n v="-206"/>
    <n v="-845"/>
    <n v="-1449"/>
    <n v="-1126"/>
    <n v="2.6703199999999998"/>
    <n v="0.65125"/>
    <n v="-6.1478000000000002"/>
    <n v="-5.7597899999999997"/>
    <n v="-2.153645"/>
    <n v="0.16472000000000001"/>
    <n v="-0.25750000000000001"/>
    <n v="-0.99709999999999999"/>
    <n v="-1.60839"/>
    <n v="-1.2442299999999999"/>
  </r>
  <r>
    <s v="2377"/>
    <s v="微星"/>
    <x v="36"/>
    <n v="172"/>
    <n v="181"/>
    <n v="178.5"/>
    <n v="169.5"/>
    <n v="165"/>
    <n v="714"/>
    <n v="-97"/>
    <n v="414"/>
    <n v="-2602"/>
    <n v="-1783"/>
    <n v="-74"/>
    <n v="758"/>
    <n v="-437"/>
    <n v="-349"/>
    <n v="-423"/>
    <n v="1.2280800000000001"/>
    <n v="-0.17557"/>
    <n v="0.73899000000000004"/>
    <n v="-4.4103899999999996"/>
    <n v="-2.9419499999999998"/>
    <n v="-0.12728"/>
    <n v="1.37198"/>
    <n v="-0.78004499999999999"/>
    <n v="-0.59155500000000005"/>
    <n v="-0.69794999999999996"/>
  </r>
  <r>
    <s v="2379"/>
    <s v="瑞昱"/>
    <x v="46"/>
    <n v="519"/>
    <n v="516"/>
    <n v="499.5"/>
    <n v="487"/>
    <n v="484"/>
    <n v="182"/>
    <n v="-54"/>
    <n v="-204"/>
    <n v="-359"/>
    <n v="-1192"/>
    <n v="6"/>
    <n v="-70"/>
    <n v="3"/>
    <n v="-179"/>
    <n v="-724"/>
    <n v="0.94457999999999998"/>
    <n v="-0.27864"/>
    <n v="-1.01898"/>
    <n v="-1.7483299999999999"/>
    <n v="-5.7692800000000002"/>
    <n v="3.1140000000000001E-2"/>
    <n v="-0.36120000000000002"/>
    <n v="1.4985E-2"/>
    <n v="-0.87173"/>
    <n v="-3.5041600000000002"/>
  </r>
  <r>
    <s v="2380"/>
    <s v="虹光"/>
    <x v="30"/>
    <n v="12.25"/>
    <n v="12.5"/>
    <n v="12.15"/>
    <n v="12.05"/>
    <n v="11.95"/>
    <n v="119"/>
    <n v="97"/>
    <n v="-691"/>
    <n v="-61"/>
    <n v="-156"/>
    <n v="0"/>
    <n v="0"/>
    <n v="0"/>
    <n v="0"/>
    <n v="0"/>
    <n v="1.45775E-2"/>
    <n v="1.2125E-2"/>
    <n v="-8.3956499999999989E-2"/>
    <n v="-7.3505000000000003E-3"/>
    <n v="-1.8641999999999999E-2"/>
    <n v="0"/>
    <n v="0"/>
    <n v="0"/>
    <n v="0"/>
    <n v="0"/>
  </r>
  <r>
    <s v="2382"/>
    <s v="廣達"/>
    <x v="33"/>
    <n v="87.6"/>
    <n v="87"/>
    <n v="87.1"/>
    <n v="86.2"/>
    <n v="87"/>
    <n v="-8098"/>
    <n v="-3889"/>
    <n v="-1056"/>
    <n v="-6052"/>
    <n v="797"/>
    <n v="0"/>
    <n v="-1809"/>
    <n v="-1322"/>
    <n v="-1346"/>
    <n v="-1551"/>
    <n v="-7.0938479999999995"/>
    <n v="-3.3834300000000002"/>
    <n v="-0.91977599999999993"/>
    <n v="-5.2168239999999999"/>
    <n v="0.69338999999999995"/>
    <n v="0"/>
    <n v="-1.5738300000000001"/>
    <n v="-1.151462"/>
    <n v="-1.1602520000000001"/>
    <n v="-1.34937"/>
  </r>
  <r>
    <s v="2383"/>
    <s v="台光電"/>
    <x v="18"/>
    <n v="214"/>
    <n v="212"/>
    <n v="213.5"/>
    <n v="204.5"/>
    <n v="213.5"/>
    <n v="-745"/>
    <n v="1186"/>
    <n v="764"/>
    <n v="-1095"/>
    <n v="1786"/>
    <n v="141"/>
    <n v="335"/>
    <n v="280"/>
    <n v="-111"/>
    <n v="390"/>
    <n v="-1.5943000000000001"/>
    <n v="2.5143200000000001"/>
    <n v="1.63114"/>
    <n v="-2.2392750000000001"/>
    <n v="3.81311"/>
    <n v="0.30174000000000001"/>
    <n v="0.71020000000000005"/>
    <n v="0.5978"/>
    <n v="-0.226995"/>
    <n v="0.83265"/>
  </r>
  <r>
    <s v="2385"/>
    <s v="群光"/>
    <x v="44"/>
    <n v="78.7"/>
    <n v="80.3"/>
    <n v="79"/>
    <n v="79"/>
    <n v="80.3"/>
    <n v="-1440"/>
    <n v="-589"/>
    <n v="-2393"/>
    <n v="-1358"/>
    <n v="213"/>
    <n v="2"/>
    <n v="555"/>
    <n v="429"/>
    <n v="305"/>
    <n v="291"/>
    <n v="-1.1332800000000001"/>
    <n v="-0.47296699999999997"/>
    <n v="-1.8904700000000001"/>
    <n v="-1.0728200000000001"/>
    <n v="0.17103899999999997"/>
    <n v="1.5740000000000001E-3"/>
    <n v="0.44566499999999998"/>
    <n v="0.33890999999999999"/>
    <n v="0.24095"/>
    <n v="0.23367299999999999"/>
  </r>
  <r>
    <s v="2387"/>
    <s v="精元"/>
    <x v="7"/>
    <n v="54.5"/>
    <n v="54.2"/>
    <n v="52.9"/>
    <n v="52.4"/>
    <n v="54.6"/>
    <n v="181"/>
    <n v="-37"/>
    <n v="-203"/>
    <n v="-105"/>
    <n v="178"/>
    <n v="0"/>
    <n v="0"/>
    <n v="-128"/>
    <n v="0"/>
    <n v="0"/>
    <n v="9.8644999999999997E-2"/>
    <n v="-2.0054000000000002E-2"/>
    <n v="-0.10738699999999998"/>
    <n v="-5.5019999999999999E-2"/>
    <n v="9.718800000000001E-2"/>
    <n v="0"/>
    <n v="0"/>
    <n v="-6.7711999999999994E-2"/>
    <n v="0"/>
    <n v="0"/>
  </r>
  <r>
    <s v="2388"/>
    <s v="威盛"/>
    <x v="46"/>
    <n v="53.7"/>
    <n v="52.1"/>
    <n v="54.7"/>
    <n v="54.7"/>
    <n v="55.3"/>
    <n v="297"/>
    <n v="-1681"/>
    <n v="-1149"/>
    <n v="-806"/>
    <n v="140"/>
    <n v="0"/>
    <n v="9"/>
    <n v="0"/>
    <n v="0"/>
    <n v="0"/>
    <n v="0.15948900000000002"/>
    <n v="-0.87580100000000005"/>
    <n v="-0.62850300000000003"/>
    <n v="-0.44088200000000005"/>
    <n v="7.7420000000000003E-2"/>
    <n v="0"/>
    <n v="4.6890000000000005E-3"/>
    <n v="0"/>
    <n v="0"/>
    <n v="0"/>
  </r>
  <r>
    <s v="2390"/>
    <s v="云辰"/>
    <x v="48"/>
    <n v="28.25"/>
    <n v="28.9"/>
    <n v="28.55"/>
    <n v="27.95"/>
    <n v="28.15"/>
    <n v="-2818"/>
    <n v="129"/>
    <n v="-437"/>
    <n v="-69"/>
    <n v="92"/>
    <n v="0"/>
    <n v="0"/>
    <n v="0"/>
    <n v="0"/>
    <n v="0"/>
    <n v="-0.79608500000000004"/>
    <n v="3.7281000000000002E-2"/>
    <n v="-0.1247635"/>
    <n v="-1.9285500000000001E-2"/>
    <n v="2.5897999999999997E-2"/>
    <n v="0"/>
    <n v="0"/>
    <n v="0"/>
    <n v="0"/>
    <n v="0"/>
  </r>
  <r>
    <s v="2392"/>
    <s v="正崴"/>
    <x v="16"/>
    <n v="41.15"/>
    <n v="40.9"/>
    <n v="40.1"/>
    <n v="40.200000000000003"/>
    <n v="41.05"/>
    <n v="211"/>
    <n v="-276"/>
    <n v="-407"/>
    <n v="-219"/>
    <n v="432"/>
    <n v="-234"/>
    <n v="-206"/>
    <n v="-198"/>
    <n v="0"/>
    <n v="0"/>
    <n v="8.6826500000000001E-2"/>
    <n v="-0.112884"/>
    <n v="-0.16320700000000002"/>
    <n v="-8.8038000000000005E-2"/>
    <n v="0.17733599999999999"/>
    <n v="-9.6291000000000002E-2"/>
    <n v="-8.4253999999999996E-2"/>
    <n v="-7.9397999999999996E-2"/>
    <n v="0"/>
    <n v="0"/>
  </r>
  <r>
    <s v="2393"/>
    <s v="億光"/>
    <x v="28"/>
    <n v="50.5"/>
    <n v="50.1"/>
    <n v="50.5"/>
    <n v="50.2"/>
    <n v="51.7"/>
    <n v="2397"/>
    <n v="274"/>
    <n v="1903"/>
    <n v="-133"/>
    <n v="2325"/>
    <n v="556"/>
    <n v="0"/>
    <n v="1330"/>
    <n v="0"/>
    <n v="500"/>
    <n v="1.210485"/>
    <n v="0.13727400000000001"/>
    <n v="0.96101499999999995"/>
    <n v="-6.6766000000000006E-2"/>
    <n v="1.2020249999999999"/>
    <n v="0.28077999999999997"/>
    <n v="0"/>
    <n v="0.67164999999999997"/>
    <n v="0"/>
    <n v="0.25850000000000001"/>
  </r>
  <r>
    <s v="2395"/>
    <s v="研華"/>
    <x v="49"/>
    <n v="334.5"/>
    <n v="338.5"/>
    <n v="332"/>
    <n v="327.5"/>
    <n v="341.5"/>
    <n v="-192"/>
    <n v="-125"/>
    <n v="-326"/>
    <n v="-226"/>
    <n v="8"/>
    <n v="70"/>
    <n v="-57"/>
    <n v="1"/>
    <n v="-20"/>
    <n v="3"/>
    <n v="-0.64224000000000003"/>
    <n v="-0.42312499999999997"/>
    <n v="-1.0823199999999999"/>
    <n v="-0.74014999999999997"/>
    <n v="2.7320000000000001E-2"/>
    <n v="0.23415"/>
    <n v="-0.19294500000000001"/>
    <n v="3.32E-3"/>
    <n v="-6.5500000000000003E-2"/>
    <n v="1.0245000000000001E-2"/>
  </r>
  <r>
    <s v="2397"/>
    <s v="友通"/>
    <x v="36"/>
    <n v="64.900000000000006"/>
    <n v="64.900000000000006"/>
    <n v="64.400000000000006"/>
    <n v="64.400000000000006"/>
    <n v="65"/>
    <n v="-1"/>
    <n v="-8"/>
    <n v="2"/>
    <n v="4"/>
    <n v="2"/>
    <n v="0"/>
    <n v="0"/>
    <n v="0"/>
    <n v="0"/>
    <n v="0"/>
    <n v="-6.4900000000000005E-4"/>
    <n v="-5.1920000000000004E-3"/>
    <n v="1.2880000000000001E-3"/>
    <n v="2.5760000000000002E-3"/>
    <n v="1.2999999999999999E-3"/>
    <n v="0"/>
    <n v="0"/>
    <n v="0"/>
    <n v="0"/>
    <n v="0"/>
  </r>
  <r>
    <s v="2399"/>
    <s v="映泰"/>
    <x v="36"/>
    <n v="28"/>
    <n v="28.95"/>
    <n v="27.25"/>
    <n v="26.75"/>
    <n v="26.4"/>
    <n v="-155"/>
    <n v="183"/>
    <n v="-770"/>
    <n v="-89"/>
    <n v="271"/>
    <n v="0"/>
    <n v="0"/>
    <n v="0"/>
    <n v="0"/>
    <n v="0"/>
    <n v="-4.3400000000000001E-2"/>
    <n v="5.2978499999999998E-2"/>
    <n v="-0.20982500000000001"/>
    <n v="-2.3807499999999999E-2"/>
    <n v="7.1543999999999996E-2"/>
    <n v="0"/>
    <n v="0"/>
    <n v="0"/>
    <n v="0"/>
    <n v="0"/>
  </r>
  <r>
    <s v="2401"/>
    <s v="凌陽"/>
    <x v="46"/>
    <n v="32.4"/>
    <n v="31.85"/>
    <n v="31.6"/>
    <n v="30.9"/>
    <n v="31.95"/>
    <n v="5596"/>
    <n v="-1999"/>
    <n v="3856"/>
    <n v="-2934"/>
    <n v="6533"/>
    <n v="0"/>
    <n v="0"/>
    <n v="0"/>
    <n v="0"/>
    <n v="-25"/>
    <n v="1.813104"/>
    <n v="-0.63668150000000001"/>
    <n v="1.218496"/>
    <n v="-0.90660599999999991"/>
    <n v="2.0872934999999999"/>
    <n v="0"/>
    <n v="0"/>
    <n v="0"/>
    <n v="0"/>
    <n v="-7.9874999999999998E-3"/>
  </r>
  <r>
    <s v="2402"/>
    <s v="毅嘉"/>
    <x v="7"/>
    <n v="18.3"/>
    <n v="18.899999999999999"/>
    <n v="19.55"/>
    <n v="19.100000000000001"/>
    <n v="19.95"/>
    <n v="290"/>
    <n v="604"/>
    <n v="-2148"/>
    <n v="-1859"/>
    <n v="682"/>
    <n v="0"/>
    <n v="0"/>
    <n v="0"/>
    <n v="0"/>
    <n v="0"/>
    <n v="5.3069999999999999E-2"/>
    <n v="0.11415599999999998"/>
    <n v="-0.41993400000000003"/>
    <n v="-0.35506900000000002"/>
    <n v="0.13605899999999999"/>
    <n v="0"/>
    <n v="0"/>
    <n v="0"/>
    <n v="0"/>
    <n v="0"/>
  </r>
  <r>
    <s v="2404"/>
    <s v="漢唐"/>
    <x v="45"/>
    <n v="237.5"/>
    <n v="222"/>
    <n v="216"/>
    <n v="210"/>
    <n v="211.5"/>
    <n v="-356"/>
    <n v="1319"/>
    <n v="-364"/>
    <n v="-222"/>
    <n v="-89"/>
    <n v="587"/>
    <n v="-37"/>
    <n v="2"/>
    <n v="0"/>
    <n v="-96"/>
    <n v="-0.84550000000000003"/>
    <n v="2.9281799999999998"/>
    <n v="-0.78624000000000005"/>
    <n v="-0.4662"/>
    <n v="-0.18823500000000001"/>
    <n v="1.3941250000000001"/>
    <n v="-8.2140000000000005E-2"/>
    <n v="4.3200000000000001E-3"/>
    <n v="0"/>
    <n v="-0.20304"/>
  </r>
  <r>
    <s v="2405"/>
    <s v="浩鑫"/>
    <x v="36"/>
    <n v="12.85"/>
    <n v="12.75"/>
    <n v="12.3"/>
    <n v="12.2"/>
    <n v="12.25"/>
    <n v="71"/>
    <n v="28"/>
    <n v="-244"/>
    <n v="-203"/>
    <n v="201"/>
    <n v="0"/>
    <n v="0"/>
    <n v="0"/>
    <n v="0"/>
    <n v="-16"/>
    <n v="9.1234999999999997E-3"/>
    <n v="3.5699999999999998E-3"/>
    <n v="-3.0012000000000004E-2"/>
    <n v="-2.4766E-2"/>
    <n v="2.4622499999999999E-2"/>
    <n v="0"/>
    <n v="0"/>
    <n v="0"/>
    <n v="0"/>
    <n v="-1.9599999999999999E-3"/>
  </r>
  <r>
    <s v="2406"/>
    <s v="國碩"/>
    <x v="50"/>
    <n v="20.7"/>
    <n v="20.05"/>
    <n v="20.8"/>
    <n v="20.5"/>
    <n v="21.4"/>
    <n v="-3434"/>
    <n v="-502"/>
    <n v="-250"/>
    <n v="-154"/>
    <n v="750"/>
    <n v="0"/>
    <n v="0"/>
    <n v="0"/>
    <n v="0"/>
    <n v="0"/>
    <n v="-0.71083800000000008"/>
    <n v="-0.100651"/>
    <n v="-5.1999999999999998E-2"/>
    <n v="-3.1570000000000001E-2"/>
    <n v="0.16049999999999998"/>
    <n v="0"/>
    <n v="0"/>
    <n v="0"/>
    <n v="0"/>
    <n v="0"/>
  </r>
  <r>
    <s v="2408"/>
    <s v="南亞科"/>
    <x v="51"/>
    <n v="78.900000000000006"/>
    <n v="78.900000000000006"/>
    <n v="74.7"/>
    <n v="75.2"/>
    <n v="76.599999999999994"/>
    <n v="-2191"/>
    <n v="1727"/>
    <n v="-10362"/>
    <n v="3564"/>
    <n v="3066"/>
    <n v="0"/>
    <n v="-310"/>
    <n v="-1137"/>
    <n v="-36"/>
    <n v="-190"/>
    <n v="-1.7286990000000002"/>
    <n v="1.3626030000000002"/>
    <n v="-7.7404140000000003"/>
    <n v="2.6801279999999998"/>
    <n v="2.3485559999999999"/>
    <n v="0"/>
    <n v="-0.24459"/>
    <n v="-0.84933900000000007"/>
    <n v="-2.7072000000000002E-2"/>
    <n v="-0.14553999999999997"/>
  </r>
  <r>
    <s v="2409"/>
    <s v="友達"/>
    <x v="52"/>
    <n v="22.85"/>
    <n v="22.5"/>
    <n v="23.1"/>
    <n v="23.5"/>
    <n v="24.2"/>
    <n v="-38386"/>
    <n v="-96434"/>
    <n v="-22264"/>
    <n v="-12712"/>
    <n v="17555"/>
    <n v="-2681"/>
    <n v="93406"/>
    <n v="33349"/>
    <n v="32269"/>
    <n v="36006"/>
    <n v="-8.7712010000000014"/>
    <n v="-21.697649999999999"/>
    <n v="-5.1429840000000002"/>
    <n v="-2.98732"/>
    <n v="4.24831"/>
    <n v="-0.61260850000000011"/>
    <n v="21.016349999999999"/>
    <n v="7.7036190000000007"/>
    <n v="7.583215"/>
    <n v="8.7134520000000002"/>
  </r>
  <r>
    <s v="2412"/>
    <s v="中華電"/>
    <x v="53"/>
    <n v="114.5"/>
    <n v="113.5"/>
    <n v="113.5"/>
    <n v="114"/>
    <n v="114.5"/>
    <n v="-1559"/>
    <n v="-1577"/>
    <n v="-669"/>
    <n v="1762"/>
    <n v="209"/>
    <n v="-55"/>
    <n v="-705"/>
    <n v="-14"/>
    <n v="-53"/>
    <n v="20"/>
    <n v="-1.7850550000000001"/>
    <n v="-1.789895"/>
    <n v="-0.75931499999999996"/>
    <n v="2.00868"/>
    <n v="0.23930499999999999"/>
    <n v="-6.2975000000000003E-2"/>
    <n v="-0.80017499999999997"/>
    <n v="-1.5890000000000001E-2"/>
    <n v="-6.0420000000000001E-2"/>
    <n v="2.29E-2"/>
  </r>
  <r>
    <s v="2413"/>
    <s v="環科"/>
    <x v="11"/>
    <n v="21.55"/>
    <n v="21.25"/>
    <n v="20.2"/>
    <n v="20.100000000000001"/>
    <n v="21"/>
    <n v="-242"/>
    <n v="-66"/>
    <n v="-240"/>
    <n v="30"/>
    <n v="150"/>
    <n v="0"/>
    <n v="0"/>
    <n v="0"/>
    <n v="0"/>
    <n v="0"/>
    <n v="-5.2151000000000003E-2"/>
    <n v="-1.4024999999999999E-2"/>
    <n v="-4.8480000000000002E-2"/>
    <n v="6.0299999999999998E-3"/>
    <n v="3.15E-2"/>
    <n v="0"/>
    <n v="0"/>
    <n v="0"/>
    <n v="0"/>
    <n v="0"/>
  </r>
  <r>
    <s v="2414"/>
    <s v="精技"/>
    <x v="41"/>
    <n v="29.25"/>
    <n v="29.4"/>
    <n v="29.15"/>
    <n v="29.1"/>
    <n v="29.05"/>
    <n v="21"/>
    <n v="77"/>
    <n v="-30"/>
    <n v="-42"/>
    <n v="-15"/>
    <n v="0"/>
    <n v="0"/>
    <n v="0"/>
    <n v="0"/>
    <n v="0"/>
    <n v="6.1425000000000004E-3"/>
    <n v="2.2637999999999998E-2"/>
    <n v="-8.7449999999999993E-3"/>
    <n v="-1.2222E-2"/>
    <n v="-4.3575000000000003E-3"/>
    <n v="0"/>
    <n v="0"/>
    <n v="0"/>
    <n v="0"/>
    <n v="0"/>
  </r>
  <r>
    <s v="2415"/>
    <s v="錩新"/>
    <x v="17"/>
    <n v="39.450000000000003"/>
    <n v="40"/>
    <n v="42.8"/>
    <n v="41.9"/>
    <n v="43.65"/>
    <n v="202"/>
    <n v="-46"/>
    <n v="25"/>
    <n v="-1259"/>
    <n v="349"/>
    <n v="0"/>
    <n v="0"/>
    <n v="0"/>
    <n v="0"/>
    <n v="0"/>
    <n v="7.968900000000001E-2"/>
    <n v="-1.84E-2"/>
    <n v="1.0699999999999999E-2"/>
    <n v="-0.52752100000000002"/>
    <n v="0.15233850000000002"/>
    <n v="0"/>
    <n v="0"/>
    <n v="0"/>
    <n v="0"/>
    <n v="0"/>
  </r>
  <r>
    <s v="2417"/>
    <s v="圓剛"/>
    <x v="54"/>
    <n v="41.1"/>
    <n v="40.700000000000003"/>
    <n v="39.85"/>
    <n v="39.799999999999997"/>
    <n v="40.200000000000003"/>
    <n v="325"/>
    <n v="-99"/>
    <n v="-113"/>
    <n v="74"/>
    <n v="185"/>
    <n v="0"/>
    <n v="0"/>
    <n v="0"/>
    <n v="0"/>
    <n v="0"/>
    <n v="0.133575"/>
    <n v="-4.0293000000000002E-2"/>
    <n v="-4.5030500000000001E-2"/>
    <n v="2.9451999999999999E-2"/>
    <n v="7.4370000000000006E-2"/>
    <n v="0"/>
    <n v="0"/>
    <n v="0"/>
    <n v="0"/>
    <n v="0"/>
  </r>
  <r>
    <s v="2419"/>
    <s v="仲琦"/>
    <x v="32"/>
    <n v="20.7"/>
    <n v="20.65"/>
    <n v="20.2"/>
    <n v="20.25"/>
    <n v="20.85"/>
    <n v="86"/>
    <n v="-50"/>
    <n v="-169"/>
    <n v="-47"/>
    <n v="192"/>
    <n v="0"/>
    <n v="0"/>
    <n v="0"/>
    <n v="0"/>
    <n v="0"/>
    <n v="1.7802000000000002E-2"/>
    <n v="-1.0325000000000001E-2"/>
    <n v="-3.4137999999999995E-2"/>
    <n v="-9.5174999999999999E-3"/>
    <n v="4.0032000000000005E-2"/>
    <n v="0"/>
    <n v="0"/>
    <n v="0"/>
    <n v="0"/>
    <n v="0"/>
  </r>
  <r>
    <s v="2420"/>
    <s v="新巨"/>
    <x v="11"/>
    <n v="38"/>
    <n v="37.950000000000003"/>
    <n v="37.549999999999997"/>
    <n v="37.65"/>
    <n v="37.75"/>
    <n v="-166"/>
    <n v="-14"/>
    <n v="-63"/>
    <n v="-40"/>
    <n v="-80"/>
    <n v="0"/>
    <n v="0"/>
    <n v="0"/>
    <n v="0"/>
    <n v="0"/>
    <n v="-6.3079999999999997E-2"/>
    <n v="-5.3130000000000009E-3"/>
    <n v="-2.3656499999999997E-2"/>
    <n v="-1.506E-2"/>
    <n v="-3.0200000000000001E-2"/>
    <n v="0"/>
    <n v="0"/>
    <n v="0"/>
    <n v="0"/>
    <n v="0"/>
  </r>
  <r>
    <s v="2421"/>
    <s v="建準"/>
    <x v="11"/>
    <n v="44.8"/>
    <n v="46.5"/>
    <n v="45.5"/>
    <n v="45.2"/>
    <n v="46.75"/>
    <n v="-141"/>
    <n v="516"/>
    <n v="-398"/>
    <n v="-222"/>
    <n v="929"/>
    <n v="0"/>
    <n v="0"/>
    <n v="0"/>
    <n v="0"/>
    <n v="0"/>
    <n v="-6.3167999999999988E-2"/>
    <n v="0.23993999999999999"/>
    <n v="-0.18109"/>
    <n v="-0.10034400000000002"/>
    <n v="0.43430750000000001"/>
    <n v="0"/>
    <n v="0"/>
    <n v="0"/>
    <n v="0"/>
    <n v="0"/>
  </r>
  <r>
    <s v="2423"/>
    <s v="固緯"/>
    <x v="45"/>
    <n v="24.35"/>
    <n v="24.4"/>
    <n v="24"/>
    <n v="24"/>
    <n v="24.05"/>
    <n v="22"/>
    <n v="-8"/>
    <n v="-8"/>
    <n v="-12"/>
    <n v="7"/>
    <n v="0"/>
    <n v="0"/>
    <n v="0"/>
    <n v="0"/>
    <n v="0"/>
    <n v="5.3570000000000007E-3"/>
    <n v="-1.952E-3"/>
    <n v="-1.92E-3"/>
    <n v="-2.8800000000000002E-3"/>
    <n v="1.6834999999999999E-3"/>
    <n v="0"/>
    <n v="0"/>
    <n v="0"/>
    <n v="0"/>
    <n v="0"/>
  </r>
  <r>
    <s v="2424"/>
    <s v="隴華"/>
    <x v="54"/>
    <n v="26.75"/>
    <n v="26.7"/>
    <n v="26.6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5"/>
    <n v="31.05"/>
    <n v="29.95"/>
    <n v="29.1"/>
    <n v="29.2"/>
    <n v="4"/>
    <n v="-105"/>
    <n v="-198"/>
    <n v="-181"/>
    <n v="106"/>
    <n v="0"/>
    <n v="0"/>
    <n v="0"/>
    <n v="0"/>
    <n v="0"/>
    <n v="1.23E-3"/>
    <n v="-3.26025E-2"/>
    <n v="-5.9300999999999993E-2"/>
    <n v="-5.2671000000000003E-2"/>
    <n v="3.0951999999999997E-2"/>
    <n v="0"/>
    <n v="0"/>
    <n v="0"/>
    <n v="0"/>
    <n v="0"/>
  </r>
  <r>
    <s v="2426"/>
    <s v="鼎元"/>
    <x v="28"/>
    <n v="26.1"/>
    <n v="25.2"/>
    <n v="24.95"/>
    <n v="24.8"/>
    <n v="25.35"/>
    <n v="918"/>
    <n v="-1374"/>
    <n v="-266"/>
    <n v="-80"/>
    <n v="652"/>
    <n v="0"/>
    <n v="0"/>
    <n v="0"/>
    <n v="0"/>
    <n v="0"/>
    <n v="0.23959800000000003"/>
    <n v="-0.34624799999999994"/>
    <n v="-6.6366999999999995E-2"/>
    <n v="-1.984E-2"/>
    <n v="0.16528200000000001"/>
    <n v="0"/>
    <n v="0"/>
    <n v="0"/>
    <n v="0"/>
    <n v="0"/>
  </r>
  <r>
    <s v="2427"/>
    <s v="三商電"/>
    <x v="55"/>
    <n v="11.35"/>
    <n v="11.35"/>
    <n v="11.1"/>
    <n v="11.1"/>
    <n v="11.15"/>
    <n v="57"/>
    <n v="7"/>
    <n v="-77"/>
    <n v="-29"/>
    <n v="10"/>
    <n v="0"/>
    <n v="0"/>
    <n v="0"/>
    <n v="0"/>
    <n v="0"/>
    <n v="6.4694999999999996E-3"/>
    <n v="7.9450000000000007E-4"/>
    <n v="-8.546999999999999E-3"/>
    <n v="-3.2189999999999996E-3"/>
    <n v="1.1150000000000001E-3"/>
    <n v="0"/>
    <n v="0"/>
    <n v="0"/>
    <n v="0"/>
    <n v="0"/>
  </r>
  <r>
    <s v="2428"/>
    <s v="興勤"/>
    <x v="34"/>
    <n v="183"/>
    <n v="179.5"/>
    <n v="177"/>
    <n v="184.5"/>
    <n v="184"/>
    <n v="-177"/>
    <n v="-342"/>
    <n v="-209"/>
    <n v="-211"/>
    <n v="-272"/>
    <n v="0"/>
    <n v="0"/>
    <n v="0"/>
    <n v="0"/>
    <n v="0"/>
    <n v="-0.32390999999999998"/>
    <n v="-0.61389000000000005"/>
    <n v="-0.36992999999999998"/>
    <n v="-0.389295"/>
    <n v="-0.50048000000000004"/>
    <n v="0"/>
    <n v="0"/>
    <n v="0"/>
    <n v="0"/>
    <n v="0"/>
  </r>
  <r>
    <s v="2429"/>
    <s v="銘旺科"/>
    <x v="17"/>
    <n v="16.399999999999999"/>
    <n v="16.100000000000001"/>
    <n v="15.8"/>
    <n v="16"/>
    <n v="15.8"/>
    <n v="0"/>
    <n v="0"/>
    <n v="-2"/>
    <n v="0"/>
    <n v="1"/>
    <n v="0"/>
    <n v="0"/>
    <n v="0"/>
    <n v="0"/>
    <n v="0"/>
    <n v="0"/>
    <n v="0"/>
    <n v="-3.1600000000000004E-4"/>
    <n v="0"/>
    <n v="1.5800000000000002E-4"/>
    <n v="0"/>
    <n v="0"/>
    <n v="0"/>
    <n v="0"/>
    <n v="0"/>
  </r>
  <r>
    <s v="2430"/>
    <s v="燦坤"/>
    <x v="41"/>
    <n v="30.6"/>
    <n v="31.7"/>
    <n v="34.85"/>
    <n v="33.299999999999997"/>
    <n v="33.15"/>
    <n v="14"/>
    <n v="10"/>
    <n v="677"/>
    <n v="-1848"/>
    <n v="51"/>
    <n v="0"/>
    <n v="0"/>
    <n v="0"/>
    <n v="0"/>
    <n v="0"/>
    <n v="4.2840000000000005E-3"/>
    <n v="3.1700000000000001E-3"/>
    <n v="0.23593450000000002"/>
    <n v="-0.61538399999999993"/>
    <n v="1.6906499999999998E-2"/>
    <n v="0"/>
    <n v="0"/>
    <n v="0"/>
    <n v="0"/>
    <n v="0"/>
  </r>
  <r>
    <s v="2431"/>
    <s v="聯昌"/>
    <x v="56"/>
    <n v="13.55"/>
    <n v="13.45"/>
    <n v="13.2"/>
    <n v="13.3"/>
    <n v="14.05"/>
    <n v="67"/>
    <n v="-93"/>
    <n v="-272"/>
    <n v="-89"/>
    <n v="175"/>
    <n v="0"/>
    <n v="0"/>
    <n v="0"/>
    <n v="0"/>
    <n v="0"/>
    <n v="9.0784999999999998E-3"/>
    <n v="-1.2508499999999999E-2"/>
    <n v="-3.5903999999999998E-2"/>
    <n v="-1.1837E-2"/>
    <n v="2.4587500000000002E-2"/>
    <n v="0"/>
    <n v="0"/>
    <n v="0"/>
    <n v="0"/>
    <n v="0"/>
  </r>
  <r>
    <s v="2433"/>
    <s v="互盛電"/>
    <x v="55"/>
    <n v="53.3"/>
    <n v="53.8"/>
    <n v="53.5"/>
    <n v="53.6"/>
    <n v="53.3"/>
    <n v="7"/>
    <n v="-5"/>
    <n v="-17"/>
    <n v="-13"/>
    <n v="12"/>
    <n v="0"/>
    <n v="0"/>
    <n v="0"/>
    <n v="0"/>
    <n v="0"/>
    <n v="3.7309999999999995E-3"/>
    <n v="-2.6900000000000001E-3"/>
    <n v="-9.0950000000000007E-3"/>
    <n v="-6.9680000000000011E-3"/>
    <n v="6.3959999999999989E-3"/>
    <n v="0"/>
    <n v="0"/>
    <n v="0"/>
    <n v="0"/>
    <n v="0"/>
  </r>
  <r>
    <s v="2434"/>
    <s v="統懋"/>
    <x v="28"/>
    <n v="37.799999999999997"/>
    <n v="37.85"/>
    <n v="37.9"/>
    <n v="40.049999999999997"/>
    <n v="39.700000000000003"/>
    <n v="-2"/>
    <n v="-4"/>
    <n v="-1"/>
    <n v="4"/>
    <n v="10"/>
    <n v="0"/>
    <n v="0"/>
    <n v="0"/>
    <n v="0"/>
    <n v="0"/>
    <n v="-7.5599999999999994E-4"/>
    <n v="-1.5140000000000002E-3"/>
    <n v="-3.79E-4"/>
    <n v="1.6019999999999999E-3"/>
    <n v="3.9699999999999996E-3"/>
    <n v="0"/>
    <n v="0"/>
    <n v="0"/>
    <n v="0"/>
    <n v="0"/>
  </r>
  <r>
    <s v="2436"/>
    <s v="偉詮電"/>
    <x v="46"/>
    <n v="73"/>
    <n v="72.400000000000006"/>
    <n v="70"/>
    <n v="68.5"/>
    <n v="74.3"/>
    <n v="737"/>
    <n v="-1182"/>
    <n v="-129"/>
    <n v="615"/>
    <n v="1989"/>
    <n v="0"/>
    <n v="0"/>
    <n v="0"/>
    <n v="-1392"/>
    <n v="0"/>
    <n v="0.53800999999999999"/>
    <n v="-0.85576800000000008"/>
    <n v="-9.0300000000000005E-2"/>
    <n v="0.42127500000000001"/>
    <n v="1.4778269999999998"/>
    <n v="0"/>
    <n v="0"/>
    <n v="0"/>
    <n v="-0.95352000000000003"/>
    <n v="0"/>
  </r>
  <r>
    <s v="2438"/>
    <s v="翔耀"/>
    <x v="28"/>
    <n v="10.199999999999999"/>
    <n v="10.1"/>
    <n v="10.050000000000001"/>
    <n v="10.050000000000001"/>
    <n v="10"/>
    <n v="-6"/>
    <n v="13"/>
    <n v="-32"/>
    <n v="-8"/>
    <n v="-4"/>
    <n v="0"/>
    <n v="0"/>
    <n v="0"/>
    <n v="0"/>
    <n v="0"/>
    <n v="-6.1199999999999991E-4"/>
    <n v="1.3129999999999999E-3"/>
    <n v="-3.2160000000000001E-3"/>
    <n v="-8.0400000000000003E-4"/>
    <n v="-4.0000000000000002E-4"/>
    <n v="0"/>
    <n v="0"/>
    <n v="0"/>
    <n v="0"/>
    <n v="0"/>
  </r>
  <r>
    <s v="2439"/>
    <s v="美律"/>
    <x v="7"/>
    <n v="107"/>
    <n v="108"/>
    <n v="105.5"/>
    <n v="105"/>
    <n v="107.5"/>
    <n v="225"/>
    <n v="354"/>
    <n v="-261"/>
    <n v="-91"/>
    <n v="522"/>
    <n v="0"/>
    <n v="0"/>
    <n v="0"/>
    <n v="0"/>
    <n v="0"/>
    <n v="0.24074999999999999"/>
    <n v="0.38231999999999999"/>
    <n v="-0.27535500000000002"/>
    <n v="-9.5549999999999996E-2"/>
    <n v="0.56115000000000004"/>
    <n v="0"/>
    <n v="0"/>
    <n v="0"/>
    <n v="0"/>
    <n v="0"/>
  </r>
  <r>
    <s v="2440"/>
    <s v="太空梭"/>
    <x v="16"/>
    <n v="19.45"/>
    <n v="18.8"/>
    <n v="18.149999999999999"/>
    <n v="18.100000000000001"/>
    <n v="18.45"/>
    <n v="34"/>
    <n v="-53"/>
    <n v="57"/>
    <n v="40"/>
    <n v="161"/>
    <n v="0"/>
    <n v="0"/>
    <n v="0"/>
    <n v="0"/>
    <n v="0"/>
    <n v="6.613E-3"/>
    <n v="-9.9640000000000006E-3"/>
    <n v="1.0345499999999999E-2"/>
    <n v="7.2399999999999999E-3"/>
    <n v="2.9704499999999998E-2"/>
    <n v="0"/>
    <n v="0"/>
    <n v="0"/>
    <n v="0"/>
    <n v="0"/>
  </r>
  <r>
    <s v="2441"/>
    <s v="超豐"/>
    <x v="35"/>
    <n v="76.5"/>
    <n v="76.8"/>
    <n v="76.8"/>
    <n v="78"/>
    <n v="84.1"/>
    <n v="2972"/>
    <n v="-5052"/>
    <n v="-5347"/>
    <n v="-2839"/>
    <n v="-2525"/>
    <n v="-15"/>
    <n v="5033"/>
    <n v="4959"/>
    <n v="4696"/>
    <n v="4665"/>
    <n v="2.2735799999999999"/>
    <n v="-3.8799359999999998"/>
    <n v="-4.1064959999999999"/>
    <n v="-2.2144200000000001"/>
    <n v="-2.1235249999999999"/>
    <n v="-1.1475000000000001E-2"/>
    <n v="3.8653439999999994"/>
    <n v="3.8085119999999999"/>
    <n v="3.6628799999999999"/>
    <n v="3.9232649999999998"/>
  </r>
  <r>
    <s v="2442"/>
    <s v="新美齊"/>
    <x v="43"/>
    <n v="9.9499999999999993"/>
    <n v="9.9499999999999993"/>
    <n v="9.7799999999999994"/>
    <n v="9.84"/>
    <n v="10"/>
    <n v="79"/>
    <n v="56"/>
    <n v="-324"/>
    <n v="99"/>
    <n v="160"/>
    <n v="0"/>
    <n v="0"/>
    <n v="0"/>
    <n v="0"/>
    <n v="0"/>
    <n v="7.8604999999999994E-3"/>
    <n v="5.5719999999999997E-3"/>
    <n v="-3.1687199999999999E-2"/>
    <n v="9.7415999999999996E-3"/>
    <n v="1.6E-2"/>
    <n v="0"/>
    <n v="0"/>
    <n v="0"/>
    <n v="0"/>
    <n v="0"/>
  </r>
  <r>
    <s v="2443"/>
    <s v="億麗"/>
    <x v="44"/>
    <n v="2.88"/>
    <n v="2.82"/>
    <n v="2.83"/>
    <n v="2.81"/>
    <n v="2.83"/>
    <n v="1"/>
    <n v="-1"/>
    <n v="0"/>
    <n v="0"/>
    <n v="0"/>
    <n v="0"/>
    <n v="0"/>
    <n v="0"/>
    <n v="0"/>
    <n v="0"/>
    <n v="2.8799999999999999E-5"/>
    <n v="-2.8199999999999998E-5"/>
    <n v="0"/>
    <n v="0"/>
    <n v="0"/>
    <n v="0"/>
    <n v="0"/>
    <n v="0"/>
    <n v="0"/>
    <n v="0"/>
  </r>
  <r>
    <s v="2444"/>
    <s v="兆勁"/>
    <x v="37"/>
    <n v="12.6"/>
    <n v="12.25"/>
    <n v="11.75"/>
    <n v="11.75"/>
    <n v="12"/>
    <n v="-1"/>
    <n v="-36"/>
    <n v="-57"/>
    <n v="-12"/>
    <n v="50"/>
    <n v="0"/>
    <n v="0"/>
    <n v="0"/>
    <n v="0"/>
    <n v="0"/>
    <n v="-1.26E-4"/>
    <n v="-4.4099999999999999E-3"/>
    <n v="-6.6975000000000003E-3"/>
    <n v="-1.41E-3"/>
    <n v="6.0000000000000001E-3"/>
    <n v="0"/>
    <n v="0"/>
    <n v="0"/>
    <n v="0"/>
    <n v="0"/>
  </r>
  <r>
    <s v="2449"/>
    <s v="京元電子"/>
    <x v="35"/>
    <n v="43.15"/>
    <n v="42.25"/>
    <n v="41.5"/>
    <n v="41.5"/>
    <n v="42.9"/>
    <n v="3096"/>
    <n v="-3615"/>
    <n v="-4583"/>
    <n v="-1690"/>
    <n v="2484"/>
    <n v="-200"/>
    <n v="-306"/>
    <n v="-483"/>
    <n v="-358"/>
    <n v="-519"/>
    <n v="1.3359239999999999"/>
    <n v="-1.5273375"/>
    <n v="-1.901945"/>
    <n v="-0.70135000000000003"/>
    <n v="1.0656359999999998"/>
    <n v="-8.6300000000000002E-2"/>
    <n v="-0.12928500000000001"/>
    <n v="-0.20044500000000001"/>
    <n v="-0.14857000000000001"/>
    <n v="-0.22265099999999999"/>
  </r>
  <r>
    <s v="2450"/>
    <s v="神腦"/>
    <x v="41"/>
    <n v="33.15"/>
    <n v="33.65"/>
    <n v="33.85"/>
    <n v="34"/>
    <n v="32.049999999999997"/>
    <n v="-3"/>
    <n v="30"/>
    <n v="18"/>
    <n v="32"/>
    <n v="-168"/>
    <n v="0"/>
    <n v="0"/>
    <n v="0"/>
    <n v="0"/>
    <n v="0"/>
    <n v="-9.9449999999999994E-4"/>
    <n v="1.0095E-2"/>
    <n v="6.0930000000000003E-3"/>
    <n v="1.0880000000000001E-2"/>
    <n v="-5.3843999999999996E-2"/>
    <n v="0"/>
    <n v="0"/>
    <n v="0"/>
    <n v="0"/>
    <n v="0"/>
  </r>
  <r>
    <s v="2451"/>
    <s v="創見"/>
    <x v="40"/>
    <n v="72.8"/>
    <n v="72"/>
    <n v="70.900000000000006"/>
    <n v="71.2"/>
    <n v="72.2"/>
    <n v="-44"/>
    <n v="-259"/>
    <n v="-218"/>
    <n v="-111"/>
    <n v="189"/>
    <n v="0"/>
    <n v="-3"/>
    <n v="0"/>
    <n v="0"/>
    <n v="0"/>
    <n v="-3.2031999999999998E-2"/>
    <n v="-0.18648000000000001"/>
    <n v="-0.154562"/>
    <n v="-7.9032000000000005E-2"/>
    <n v="0.13645800000000002"/>
    <n v="0"/>
    <n v="-2.16E-3"/>
    <n v="0"/>
    <n v="0"/>
    <n v="0"/>
  </r>
  <r>
    <s v="2453"/>
    <s v="凌群"/>
    <x v="55"/>
    <n v="24.75"/>
    <n v="24.5"/>
    <n v="23.7"/>
    <n v="23.65"/>
    <n v="24.65"/>
    <n v="24"/>
    <n v="-51"/>
    <n v="-565"/>
    <n v="42"/>
    <n v="-542"/>
    <n v="0"/>
    <n v="0"/>
    <n v="0"/>
    <n v="0"/>
    <n v="0"/>
    <n v="5.94E-3"/>
    <n v="-1.2494999999999999E-2"/>
    <n v="-0.133905"/>
    <n v="9.9329999999999991E-3"/>
    <n v="-0.133603"/>
    <n v="0"/>
    <n v="0"/>
    <n v="0"/>
    <n v="0"/>
    <n v="0"/>
  </r>
  <r>
    <s v="2454"/>
    <s v="聯發科"/>
    <x v="46"/>
    <n v="978"/>
    <n v="965"/>
    <n v="918"/>
    <n v="903"/>
    <n v="941"/>
    <n v="-647"/>
    <n v="-451"/>
    <n v="-2317"/>
    <n v="-1855"/>
    <n v="-242"/>
    <n v="-54"/>
    <n v="-406"/>
    <n v="-1077"/>
    <n v="-1709"/>
    <n v="-73"/>
    <n v="-6.3276599999999998"/>
    <n v="-4.35215"/>
    <n v="-21.270060000000001"/>
    <n v="-16.75065"/>
    <n v="-2.2772199999999998"/>
    <n v="-0.52812000000000003"/>
    <n v="-3.9178999999999999"/>
    <n v="-9.8868600000000004"/>
    <n v="-15.432270000000001"/>
    <n v="-0.68693000000000004"/>
  </r>
  <r>
    <s v="2455"/>
    <s v="全新"/>
    <x v="28"/>
    <n v="122.5"/>
    <n v="121.5"/>
    <n v="122"/>
    <n v="123"/>
    <n v="127"/>
    <n v="903"/>
    <n v="-194"/>
    <n v="803"/>
    <n v="-1"/>
    <n v="167"/>
    <n v="231"/>
    <n v="377"/>
    <n v="254"/>
    <n v="244"/>
    <n v="2"/>
    <n v="1.1061749999999999"/>
    <n v="-0.23571"/>
    <n v="0.97965999999999998"/>
    <n v="-1.23E-3"/>
    <n v="0.21209"/>
    <n v="0.28297499999999998"/>
    <n v="0.45805499999999999"/>
    <n v="0.30987999999999999"/>
    <n v="0.30012"/>
    <n v="2.5400000000000002E-3"/>
  </r>
  <r>
    <s v="2456"/>
    <s v="奇力新"/>
    <x v="34"/>
    <n v="101.5"/>
    <n v="100"/>
    <n v="97.7"/>
    <n v="98.5"/>
    <n v="100.5"/>
    <n v="239"/>
    <n v="-703"/>
    <n v="249"/>
    <n v="-389"/>
    <n v="655"/>
    <n v="0"/>
    <n v="0"/>
    <n v="0"/>
    <n v="0"/>
    <n v="0"/>
    <n v="0.242585"/>
    <n v="-0.70299999999999996"/>
    <n v="0.24327299999999999"/>
    <n v="-0.38316499999999998"/>
    <n v="0.65827500000000005"/>
    <n v="0"/>
    <n v="0"/>
    <n v="0"/>
    <n v="0"/>
    <n v="0"/>
  </r>
  <r>
    <s v="2457"/>
    <s v="飛宏"/>
    <x v="56"/>
    <n v="36.299999999999997"/>
    <n v="35.85"/>
    <n v="34.049999999999997"/>
    <n v="33.4"/>
    <n v="35.799999999999997"/>
    <n v="578"/>
    <n v="-1393"/>
    <n v="-1010"/>
    <n v="-385"/>
    <n v="123"/>
    <n v="0"/>
    <n v="0"/>
    <n v="0"/>
    <n v="0"/>
    <n v="-14"/>
    <n v="0.20981399999999997"/>
    <n v="-0.49939050000000001"/>
    <n v="-0.34390500000000002"/>
    <n v="-0.12859000000000001"/>
    <n v="4.4033999999999997E-2"/>
    <n v="0"/>
    <n v="0"/>
    <n v="0"/>
    <n v="0"/>
    <n v="-5.0119999999999991E-3"/>
  </r>
  <r>
    <s v="2458"/>
    <s v="義隆"/>
    <x v="46"/>
    <n v="212"/>
    <n v="214"/>
    <n v="206.5"/>
    <n v="198"/>
    <n v="194.5"/>
    <n v="180"/>
    <n v="273"/>
    <n v="-596"/>
    <n v="-1180"/>
    <n v="-411"/>
    <n v="-7"/>
    <n v="45"/>
    <n v="62"/>
    <n v="-582"/>
    <n v="-910"/>
    <n v="0.38159999999999999"/>
    <n v="0.58421999999999996"/>
    <n v="-1.2307399999999999"/>
    <n v="-2.3363999999999998"/>
    <n v="-0.79939499999999997"/>
    <n v="-1.4840000000000001E-2"/>
    <n v="9.6299999999999997E-2"/>
    <n v="0.12803"/>
    <n v="-1.1523600000000001"/>
    <n v="-1.7699499999999999"/>
  </r>
  <r>
    <s v="2459"/>
    <s v="敦吉"/>
    <x v="17"/>
    <n v="54.2"/>
    <n v="56"/>
    <n v="56.5"/>
    <n v="55.9"/>
    <n v="56.3"/>
    <n v="-12"/>
    <n v="-4"/>
    <n v="-28"/>
    <n v="-21"/>
    <n v="-7"/>
    <n v="0"/>
    <n v="0"/>
    <n v="0"/>
    <n v="0"/>
    <n v="0"/>
    <n v="-6.5040000000000011E-3"/>
    <n v="-2.2399999999999998E-3"/>
    <n v="-1.5820000000000001E-2"/>
    <n v="-1.1738999999999999E-2"/>
    <n v="-3.9410000000000001E-3"/>
    <n v="0"/>
    <n v="0"/>
    <n v="0"/>
    <n v="0"/>
    <n v="0"/>
  </r>
  <r>
    <s v="2460"/>
    <s v="建通"/>
    <x v="16"/>
    <n v="34.9"/>
    <n v="33.450000000000003"/>
    <n v="31.1"/>
    <n v="31.5"/>
    <n v="31.65"/>
    <n v="215"/>
    <n v="-64"/>
    <n v="556"/>
    <n v="183"/>
    <n v="103"/>
    <n v="0"/>
    <n v="0"/>
    <n v="0"/>
    <n v="0"/>
    <n v="-4"/>
    <n v="7.5035000000000004E-2"/>
    <n v="-2.1408000000000003E-2"/>
    <n v="0.17291600000000001"/>
    <n v="5.7645000000000002E-2"/>
    <n v="3.2599499999999997E-2"/>
    <n v="0"/>
    <n v="0"/>
    <n v="0"/>
    <n v="0"/>
    <n v="-1.266E-3"/>
  </r>
  <r>
    <s v="2461"/>
    <s v="光群雷"/>
    <x v="17"/>
    <n v="20.2"/>
    <n v="19.95"/>
    <n v="20.100000000000001"/>
    <n v="19.95"/>
    <n v="20.05"/>
    <n v="8"/>
    <n v="-766"/>
    <n v="-233"/>
    <n v="-421"/>
    <n v="-161"/>
    <n v="0"/>
    <n v="0"/>
    <n v="0"/>
    <n v="0"/>
    <n v="0"/>
    <n v="1.616E-3"/>
    <n v="-0.15281699999999998"/>
    <n v="-4.6833E-2"/>
    <n v="-8.3989499999999995E-2"/>
    <n v="-3.2280500000000004E-2"/>
    <n v="0"/>
    <n v="0"/>
    <n v="0"/>
    <n v="0"/>
    <n v="0"/>
  </r>
  <r>
    <s v="2462"/>
    <s v="良得電"/>
    <x v="16"/>
    <n v="31.4"/>
    <n v="31.25"/>
    <n v="30.2"/>
    <n v="30.3"/>
    <n v="30.75"/>
    <n v="23"/>
    <n v="-93"/>
    <n v="-175"/>
    <n v="52"/>
    <n v="23"/>
    <n v="0"/>
    <n v="0"/>
    <n v="0"/>
    <n v="0"/>
    <n v="0"/>
    <n v="7.2219999999999993E-3"/>
    <n v="-2.9062500000000002E-2"/>
    <n v="-5.2850000000000001E-2"/>
    <n v="1.5756000000000003E-2"/>
    <n v="7.0724999999999998E-3"/>
    <n v="0"/>
    <n v="0"/>
    <n v="0"/>
    <n v="0"/>
    <n v="0"/>
  </r>
  <r>
    <s v="2464"/>
    <s v="盟立"/>
    <x v="45"/>
    <n v="44.8"/>
    <n v="44.3"/>
    <n v="43.2"/>
    <n v="42.85"/>
    <n v="43.3"/>
    <n v="106"/>
    <n v="-339"/>
    <n v="-303"/>
    <n v="-413"/>
    <n v="-79"/>
    <n v="0"/>
    <n v="0"/>
    <n v="0"/>
    <n v="0"/>
    <n v="0"/>
    <n v="4.7487999999999995E-2"/>
    <n v="-0.15017699999999998"/>
    <n v="-0.13089600000000001"/>
    <n v="-0.1769705"/>
    <n v="-3.4207000000000001E-2"/>
    <n v="0"/>
    <n v="0"/>
    <n v="0"/>
    <n v="0"/>
    <n v="0"/>
  </r>
  <r>
    <s v="2465"/>
    <s v="麗臺"/>
    <x v="54"/>
    <n v="89.3"/>
    <n v="92.1"/>
    <n v="95.8"/>
    <n v="87"/>
    <n v="79"/>
    <n v="178"/>
    <n v="-340"/>
    <n v="-153"/>
    <n v="-959"/>
    <n v="593"/>
    <n v="0"/>
    <n v="0"/>
    <n v="0"/>
    <n v="0"/>
    <n v="0"/>
    <n v="0.15895399999999998"/>
    <n v="-0.31313999999999997"/>
    <n v="-0.14657400000000001"/>
    <n v="-0.83433000000000002"/>
    <n v="0.46847"/>
    <n v="0"/>
    <n v="0"/>
    <n v="0"/>
    <n v="0"/>
    <n v="0"/>
  </r>
  <r>
    <s v="2466"/>
    <s v="冠西電"/>
    <x v="28"/>
    <n v="33"/>
    <n v="33.15"/>
    <n v="33.200000000000003"/>
    <n v="33.799999999999997"/>
    <n v="34.950000000000003"/>
    <n v="-10"/>
    <n v="1"/>
    <n v="11"/>
    <n v="35"/>
    <n v="35"/>
    <n v="0"/>
    <n v="0"/>
    <n v="0"/>
    <n v="0"/>
    <n v="0"/>
    <n v="-3.3E-3"/>
    <n v="3.3149999999999998E-4"/>
    <n v="3.6520000000000003E-3"/>
    <n v="1.183E-2"/>
    <n v="1.22325E-2"/>
    <n v="0"/>
    <n v="0"/>
    <n v="0"/>
    <n v="0"/>
    <n v="0"/>
  </r>
  <r>
    <s v="2467"/>
    <s v="志聖"/>
    <x v="18"/>
    <n v="54.3"/>
    <n v="53.9"/>
    <n v="52.8"/>
    <n v="53.5"/>
    <n v="56"/>
    <n v="172"/>
    <n v="-52"/>
    <n v="-118"/>
    <n v="145"/>
    <n v="521"/>
    <n v="0"/>
    <n v="0"/>
    <n v="0"/>
    <n v="0"/>
    <n v="0"/>
    <n v="9.3396000000000007E-2"/>
    <n v="-2.8027999999999997E-2"/>
    <n v="-6.2303999999999998E-2"/>
    <n v="7.7575000000000005E-2"/>
    <n v="0.29176000000000002"/>
    <n v="0"/>
    <n v="0"/>
    <n v="0"/>
    <n v="0"/>
    <n v="0"/>
  </r>
  <r>
    <s v="2468"/>
    <s v="華經"/>
    <x v="55"/>
    <n v="13.55"/>
    <n v="13.5"/>
    <n v="13.4"/>
    <n v="13.35"/>
    <n v="13.4"/>
    <n v="14"/>
    <n v="-8"/>
    <n v="32"/>
    <n v="23"/>
    <n v="-8"/>
    <n v="0"/>
    <n v="0"/>
    <n v="0"/>
    <n v="0"/>
    <n v="0"/>
    <n v="1.8970000000000002E-3"/>
    <n v="-1.08E-3"/>
    <n v="4.2880000000000001E-3"/>
    <n v="3.0705000000000003E-3"/>
    <n v="-1.072E-3"/>
    <n v="0"/>
    <n v="0"/>
    <n v="0"/>
    <n v="0"/>
    <n v="0"/>
  </r>
  <r>
    <s v="2471"/>
    <s v="資通"/>
    <x v="55"/>
    <n v="26.1"/>
    <n v="26.1"/>
    <n v="25.7"/>
    <n v="25.5"/>
    <n v="25.85"/>
    <n v="0"/>
    <n v="-11"/>
    <n v="-17"/>
    <n v="-19"/>
    <n v="23"/>
    <n v="0"/>
    <n v="0"/>
    <n v="0"/>
    <n v="0"/>
    <n v="0"/>
    <n v="0"/>
    <n v="-2.8710000000000003E-3"/>
    <n v="-4.3689999999999996E-3"/>
    <n v="-4.8450000000000003E-3"/>
    <n v="5.9455000000000003E-3"/>
    <n v="0"/>
    <n v="0"/>
    <n v="0"/>
    <n v="0"/>
    <n v="0"/>
  </r>
  <r>
    <s v="2472"/>
    <s v="立隆電"/>
    <x v="34"/>
    <n v="67"/>
    <n v="66.2"/>
    <n v="64.3"/>
    <n v="63.5"/>
    <n v="64.599999999999994"/>
    <n v="275"/>
    <n v="-409"/>
    <n v="-114"/>
    <n v="-119"/>
    <n v="192"/>
    <n v="0"/>
    <n v="0"/>
    <n v="0"/>
    <n v="0"/>
    <n v="0"/>
    <n v="0.18425"/>
    <n v="-0.27075800000000005"/>
    <n v="-7.3301999999999992E-2"/>
    <n v="-7.5564999999999993E-2"/>
    <n v="0.12403199999999999"/>
    <n v="0"/>
    <n v="0"/>
    <n v="0"/>
    <n v="0"/>
    <n v="0"/>
  </r>
  <r>
    <s v="2474"/>
    <s v="可成"/>
    <x v="42"/>
    <n v="182"/>
    <n v="178.5"/>
    <n v="178"/>
    <n v="178.5"/>
    <n v="182.5"/>
    <n v="4"/>
    <n v="2216"/>
    <n v="-327"/>
    <n v="-16"/>
    <n v="385"/>
    <n v="0"/>
    <n v="-4815"/>
    <n v="3"/>
    <n v="82"/>
    <n v="0"/>
    <n v="7.28E-3"/>
    <n v="3.9555600000000002"/>
    <n v="-0.58206000000000002"/>
    <n v="-2.8559999999999999E-2"/>
    <n v="0.70262500000000006"/>
    <n v="0"/>
    <n v="-8.5947750000000003"/>
    <n v="5.3400000000000001E-3"/>
    <n v="0.14637"/>
    <n v="0"/>
  </r>
  <r>
    <s v="2476"/>
    <s v="鉅祥"/>
    <x v="16"/>
    <n v="34.700000000000003"/>
    <n v="35.549999999999997"/>
    <n v="35"/>
    <n v="35.6"/>
    <n v="38"/>
    <n v="-361"/>
    <n v="271"/>
    <n v="-923"/>
    <n v="417"/>
    <n v="1328"/>
    <n v="0"/>
    <n v="0"/>
    <n v="0"/>
    <n v="0"/>
    <n v="0"/>
    <n v="-0.12526700000000002"/>
    <n v="9.6340499999999996E-2"/>
    <n v="-0.32305"/>
    <n v="0.148452"/>
    <n v="0.50463999999999998"/>
    <n v="0"/>
    <n v="0"/>
    <n v="0"/>
    <n v="0"/>
    <n v="0"/>
  </r>
  <r>
    <s v="2477"/>
    <s v="美隆電"/>
    <x v="20"/>
    <n v="37.1"/>
    <n v="36.9"/>
    <n v="34.75"/>
    <n v="34.6"/>
    <n v="35.15"/>
    <n v="528"/>
    <n v="-494"/>
    <n v="-52"/>
    <n v="403"/>
    <n v="130"/>
    <n v="0"/>
    <n v="0"/>
    <n v="0"/>
    <n v="0"/>
    <n v="0"/>
    <n v="0.19588800000000001"/>
    <n v="-0.18228599999999998"/>
    <n v="-1.8069999999999999E-2"/>
    <n v="0.13943800000000001"/>
    <n v="4.5695E-2"/>
    <n v="0"/>
    <n v="0"/>
    <n v="0"/>
    <n v="0"/>
    <n v="0"/>
  </r>
  <r>
    <s v="2478"/>
    <s v="大毅"/>
    <x v="34"/>
    <n v="71.099999999999994"/>
    <n v="69.5"/>
    <n v="68"/>
    <n v="67.5"/>
    <n v="68.400000000000006"/>
    <n v="-382"/>
    <n v="-244"/>
    <n v="-212"/>
    <n v="-108"/>
    <n v="-109"/>
    <n v="0"/>
    <n v="0"/>
    <n v="0"/>
    <n v="0"/>
    <n v="0"/>
    <n v="-0.27160199999999995"/>
    <n v="-0.16958000000000001"/>
    <n v="-0.14416000000000001"/>
    <n v="-7.2900000000000006E-2"/>
    <n v="-7.4555999999999997E-2"/>
    <n v="0"/>
    <n v="0"/>
    <n v="0"/>
    <n v="0"/>
    <n v="0"/>
  </r>
  <r>
    <s v="2480"/>
    <s v="敦陽科"/>
    <x v="55"/>
    <n v="72.7"/>
    <n v="72.2"/>
    <n v="71.5"/>
    <n v="71.099999999999994"/>
    <n v="71.5"/>
    <n v="92"/>
    <n v="-144"/>
    <n v="-73"/>
    <n v="-164"/>
    <n v="-101"/>
    <n v="0"/>
    <n v="0"/>
    <n v="0"/>
    <n v="0"/>
    <n v="0"/>
    <n v="6.6883999999999999E-2"/>
    <n v="-0.103968"/>
    <n v="-5.2194999999999998E-2"/>
    <n v="-0.116604"/>
    <n v="-7.2215000000000001E-2"/>
    <n v="0"/>
    <n v="0"/>
    <n v="0"/>
    <n v="0"/>
    <n v="0"/>
  </r>
  <r>
    <s v="2481"/>
    <s v="強茂"/>
    <x v="28"/>
    <n v="65.2"/>
    <n v="68.900000000000006"/>
    <n v="66.2"/>
    <n v="69.900000000000006"/>
    <n v="74.5"/>
    <n v="2711"/>
    <n v="6923"/>
    <n v="-8"/>
    <n v="1266"/>
    <n v="-2585"/>
    <n v="19"/>
    <n v="-50"/>
    <n v="-50"/>
    <n v="-100"/>
    <n v="3049"/>
    <n v="1.7675720000000001"/>
    <n v="4.7699470000000002"/>
    <n v="-5.2960000000000004E-3"/>
    <n v="0.88493400000000011"/>
    <n v="-1.9258249999999999"/>
    <n v="1.2388E-2"/>
    <n v="-3.4450000000000001E-2"/>
    <n v="-3.3099999999999997E-2"/>
    <n v="-6.9900000000000004E-2"/>
    <n v="2.2715049999999999"/>
  </r>
  <r>
    <s v="2482"/>
    <s v="連宇"/>
    <x v="57"/>
    <n v="12.5"/>
    <n v="12.15"/>
    <n v="11.8"/>
    <n v="12.4"/>
    <n v="12.5"/>
    <n v="6"/>
    <n v="6"/>
    <n v="-32"/>
    <n v="30"/>
    <n v="15"/>
    <n v="0"/>
    <n v="0"/>
    <n v="0"/>
    <n v="0"/>
    <n v="0"/>
    <n v="7.5000000000000002E-4"/>
    <n v="7.2900000000000005E-4"/>
    <n v="-3.7760000000000003E-3"/>
    <n v="3.7200000000000002E-3"/>
    <n v="1.8749999999999999E-3"/>
    <n v="0"/>
    <n v="0"/>
    <n v="0"/>
    <n v="0"/>
    <n v="0"/>
  </r>
  <r>
    <s v="2483"/>
    <s v="百容"/>
    <x v="16"/>
    <n v="20.45"/>
    <n v="20.5"/>
    <n v="20.2"/>
    <n v="20.25"/>
    <n v="20.399999999999999"/>
    <n v="3"/>
    <n v="-23"/>
    <n v="-19"/>
    <n v="-5"/>
    <n v="5"/>
    <n v="0"/>
    <n v="0"/>
    <n v="0"/>
    <n v="0"/>
    <n v="0"/>
    <n v="6.134999999999999E-4"/>
    <n v="-4.7149999999999996E-3"/>
    <n v="-3.8380000000000003E-3"/>
    <n v="-1.0124999999999999E-3"/>
    <n v="1.0200000000000001E-3"/>
    <n v="0"/>
    <n v="0"/>
    <n v="0"/>
    <n v="0"/>
    <n v="0"/>
  </r>
  <r>
    <s v="2484"/>
    <s v="希華"/>
    <x v="34"/>
    <n v="31.8"/>
    <n v="32.25"/>
    <n v="31.9"/>
    <n v="31.45"/>
    <n v="32.25"/>
    <n v="585"/>
    <n v="-1043"/>
    <n v="-656"/>
    <n v="-346"/>
    <n v="769"/>
    <n v="0"/>
    <n v="0"/>
    <n v="0"/>
    <n v="0"/>
    <n v="0"/>
    <n v="0.18603"/>
    <n v="-0.33636749999999999"/>
    <n v="-0.20926399999999998"/>
    <n v="-0.10881699999999998"/>
    <n v="0.24800249999999999"/>
    <n v="0"/>
    <n v="0"/>
    <n v="0"/>
    <n v="0"/>
    <n v="0"/>
  </r>
  <r>
    <s v="2485"/>
    <s v="兆赫"/>
    <x v="32"/>
    <n v="22.6"/>
    <n v="22.05"/>
    <n v="21.9"/>
    <n v="21.2"/>
    <n v="21.4"/>
    <n v="518"/>
    <n v="-6432"/>
    <n v="-1721"/>
    <n v="-1502"/>
    <n v="685"/>
    <n v="0"/>
    <n v="0"/>
    <n v="0"/>
    <n v="0"/>
    <n v="0"/>
    <n v="0.11706800000000001"/>
    <n v="-1.418256"/>
    <n v="-0.37689899999999993"/>
    <n v="-0.31842399999999998"/>
    <n v="0.14658999999999997"/>
    <n v="0"/>
    <n v="0"/>
    <n v="0"/>
    <n v="0"/>
    <n v="0"/>
  </r>
  <r>
    <s v="2486"/>
    <s v="一詮"/>
    <x v="28"/>
    <n v="33.049999999999997"/>
    <n v="32.5"/>
    <n v="31.9"/>
    <n v="31.4"/>
    <n v="32.200000000000003"/>
    <n v="-3237"/>
    <n v="-2370"/>
    <n v="-524"/>
    <n v="-832"/>
    <n v="241"/>
    <n v="0"/>
    <n v="0"/>
    <n v="0"/>
    <n v="0"/>
    <n v="0"/>
    <n v="-1.0698284999999998"/>
    <n v="-0.77024999999999999"/>
    <n v="-0.167156"/>
    <n v="-0.26124799999999998"/>
    <n v="7.7602000000000004E-2"/>
    <n v="0"/>
    <n v="0"/>
    <n v="0"/>
    <n v="0"/>
    <n v="0"/>
  </r>
  <r>
    <s v="2488"/>
    <s v="漢平"/>
    <x v="20"/>
    <n v="30"/>
    <n v="30.4"/>
    <n v="29.85"/>
    <n v="29.9"/>
    <n v="30"/>
    <n v="15"/>
    <n v="9"/>
    <n v="-52"/>
    <n v="-19"/>
    <n v="-5"/>
    <n v="0"/>
    <n v="0"/>
    <n v="0"/>
    <n v="0"/>
    <n v="0"/>
    <n v="4.4999999999999997E-3"/>
    <n v="2.7359999999999997E-3"/>
    <n v="-1.5522000000000001E-2"/>
    <n v="-5.6810000000000003E-3"/>
    <n v="-1.5E-3"/>
    <n v="0"/>
    <n v="0"/>
    <n v="0"/>
    <n v="0"/>
    <n v="0"/>
  </r>
  <r>
    <s v="2489"/>
    <s v="瑞軒"/>
    <x v="43"/>
    <n v="17.45"/>
    <n v="17.2"/>
    <n v="16.7"/>
    <n v="16.600000000000001"/>
    <n v="16.899999999999999"/>
    <n v="1456"/>
    <n v="-3038"/>
    <n v="-1213"/>
    <n v="-266"/>
    <n v="1559"/>
    <n v="0"/>
    <n v="0"/>
    <n v="0"/>
    <n v="0"/>
    <n v="-39"/>
    <n v="0.25407200000000002"/>
    <n v="-0.522536"/>
    <n v="-0.20257099999999997"/>
    <n v="-4.4156000000000001E-2"/>
    <n v="0.26347100000000001"/>
    <n v="0"/>
    <n v="0"/>
    <n v="0"/>
    <n v="0"/>
    <n v="-6.5909999999999988E-3"/>
  </r>
  <r>
    <s v="2491"/>
    <s v="吉祥全"/>
    <x v="22"/>
    <n v="26.15"/>
    <n v="25.4"/>
    <n v="24.25"/>
    <n v="26.4"/>
    <n v="24.9"/>
    <n v="65"/>
    <n v="-271"/>
    <n v="-43"/>
    <n v="-14"/>
    <n v="-529"/>
    <n v="0"/>
    <n v="0"/>
    <n v="0"/>
    <n v="0"/>
    <n v="0"/>
    <n v="1.6997499999999999E-2"/>
    <n v="-6.8833999999999992E-2"/>
    <n v="-1.0427499999999999E-2"/>
    <n v="-3.6959999999999996E-3"/>
    <n v="-0.13172099999999998"/>
    <n v="0"/>
    <n v="0"/>
    <n v="0"/>
    <n v="0"/>
    <n v="0"/>
  </r>
  <r>
    <s v="2492"/>
    <s v="華新科"/>
    <x v="34"/>
    <n v="217"/>
    <n v="213.5"/>
    <n v="207"/>
    <n v="206"/>
    <n v="212"/>
    <n v="-9"/>
    <n v="-1079"/>
    <n v="-163"/>
    <n v="476"/>
    <n v="2075"/>
    <n v="-1"/>
    <n v="-17"/>
    <n v="2"/>
    <n v="-31"/>
    <n v="0"/>
    <n v="-1.9529999999999999E-2"/>
    <n v="-2.3036650000000001"/>
    <n v="-0.33740999999999999"/>
    <n v="0.98055999999999999"/>
    <n v="4.399"/>
    <n v="-2.1700000000000001E-3"/>
    <n v="-3.6295000000000001E-2"/>
    <n v="4.1399999999999996E-3"/>
    <n v="-6.386E-2"/>
    <n v="0"/>
  </r>
  <r>
    <s v="2493"/>
    <s v="揚博"/>
    <x v="18"/>
    <n v="39"/>
    <n v="38.9"/>
    <n v="38.549999999999997"/>
    <n v="38.65"/>
    <n v="38.700000000000003"/>
    <n v="-2"/>
    <n v="-90"/>
    <n v="-16"/>
    <n v="-84"/>
    <n v="28"/>
    <n v="0"/>
    <n v="0"/>
    <n v="0"/>
    <n v="0"/>
    <n v="0"/>
    <n v="-7.7999999999999999E-4"/>
    <n v="-3.5009999999999999E-2"/>
    <n v="-6.1679999999999999E-3"/>
    <n v="-3.2466000000000002E-2"/>
    <n v="1.0836000000000002E-2"/>
    <n v="0"/>
    <n v="0"/>
    <n v="0"/>
    <n v="0"/>
    <n v="0"/>
  </r>
  <r>
    <s v="2495"/>
    <s v="普安"/>
    <x v="17"/>
    <n v="20.95"/>
    <n v="21.15"/>
    <n v="19.5"/>
    <n v="19.2"/>
    <n v="19.350000000000001"/>
    <n v="-55"/>
    <n v="-1325"/>
    <n v="-195"/>
    <n v="-632"/>
    <n v="-200"/>
    <n v="0"/>
    <n v="0"/>
    <n v="0"/>
    <n v="0"/>
    <n v="0"/>
    <n v="-1.15225E-2"/>
    <n v="-0.28023749999999997"/>
    <n v="-3.8025000000000003E-2"/>
    <n v="-0.12134399999999999"/>
    <n v="-3.8700000000000005E-2"/>
    <n v="0"/>
    <n v="0"/>
    <n v="0"/>
    <n v="0"/>
    <n v="0"/>
  </r>
  <r>
    <s v="2496"/>
    <s v="卓越"/>
    <x v="2"/>
    <n v="55.3"/>
    <n v="56.2"/>
    <n v="56.1"/>
    <n v="56.3"/>
    <n v="55.7"/>
    <n v="1"/>
    <n v="2"/>
    <n v="0"/>
    <n v="-7"/>
    <n v="0"/>
    <n v="0"/>
    <n v="0"/>
    <n v="0"/>
    <n v="0"/>
    <n v="0"/>
    <n v="5.53E-4"/>
    <n v="1.124E-3"/>
    <n v="0"/>
    <n v="-3.9410000000000001E-3"/>
    <n v="0"/>
    <n v="0"/>
    <n v="0"/>
    <n v="0"/>
    <n v="0"/>
    <n v="0"/>
  </r>
  <r>
    <s v="2497"/>
    <s v="怡利電"/>
    <x v="6"/>
    <n v="28.8"/>
    <n v="29.7"/>
    <n v="28.6"/>
    <n v="28.65"/>
    <n v="31.5"/>
    <n v="41"/>
    <n v="101"/>
    <n v="-138"/>
    <n v="-29"/>
    <n v="14"/>
    <n v="0"/>
    <n v="0"/>
    <n v="0"/>
    <n v="0"/>
    <n v="0"/>
    <n v="1.1807999999999999E-2"/>
    <n v="2.9996999999999999E-2"/>
    <n v="-3.9468000000000003E-2"/>
    <n v="-8.3084999999999999E-3"/>
    <n v="4.4099999999999999E-3"/>
    <n v="0"/>
    <n v="0"/>
    <n v="0"/>
    <n v="0"/>
    <n v="0"/>
  </r>
  <r>
    <s v="2498"/>
    <s v="宏達電"/>
    <x v="58"/>
    <n v="40.6"/>
    <n v="39.950000000000003"/>
    <n v="40.35"/>
    <n v="39.5"/>
    <n v="40.799999999999997"/>
    <n v="-131"/>
    <n v="-17"/>
    <n v="1442"/>
    <n v="-937"/>
    <n v="1354"/>
    <n v="0"/>
    <n v="0"/>
    <n v="0"/>
    <n v="0"/>
    <n v="0"/>
    <n v="-5.3186000000000004E-2"/>
    <n v="-6.7915000000000007E-3"/>
    <n v="0.581847"/>
    <n v="-0.37011500000000003"/>
    <n v="0.55243199999999992"/>
    <n v="0"/>
    <n v="0"/>
    <n v="0"/>
    <n v="0"/>
    <n v="0"/>
  </r>
  <r>
    <s v="2501"/>
    <s v="國建"/>
    <x v="5"/>
    <n v="19.75"/>
    <n v="19.75"/>
    <n v="19.649999999999999"/>
    <n v="19.7"/>
    <n v="20.25"/>
    <n v="-189"/>
    <n v="-144"/>
    <n v="-383"/>
    <n v="-22"/>
    <n v="221"/>
    <n v="0"/>
    <n v="0"/>
    <n v="0"/>
    <n v="0"/>
    <n v="0"/>
    <n v="-3.73275E-2"/>
    <n v="-2.844E-2"/>
    <n v="-7.5259499999999993E-2"/>
    <n v="-4.3340000000000002E-3"/>
    <n v="4.4752500000000001E-2"/>
    <n v="0"/>
    <n v="0"/>
    <n v="0"/>
    <n v="0"/>
    <n v="0"/>
  </r>
  <r>
    <s v="2504"/>
    <s v="國產"/>
    <x v="5"/>
    <n v="24.8"/>
    <n v="24.7"/>
    <n v="24.1"/>
    <n v="24.2"/>
    <n v="24.65"/>
    <n v="119"/>
    <n v="-523"/>
    <n v="-480"/>
    <n v="682"/>
    <n v="1085"/>
    <n v="400"/>
    <n v="0"/>
    <n v="0"/>
    <n v="0"/>
    <n v="0"/>
    <n v="2.9512000000000004E-2"/>
    <n v="-0.12918099999999999"/>
    <n v="-0.11568000000000001"/>
    <n v="0.16504399999999997"/>
    <n v="0.26745249999999998"/>
    <n v="9.9199999999999997E-2"/>
    <n v="0"/>
    <n v="0"/>
    <n v="0"/>
    <n v="0"/>
  </r>
  <r>
    <s v="2505"/>
    <s v="國揚"/>
    <x v="5"/>
    <n v="30.45"/>
    <n v="30.45"/>
    <n v="30"/>
    <n v="29.75"/>
    <n v="30.15"/>
    <n v="-167"/>
    <n v="-90"/>
    <n v="-237"/>
    <n v="-27"/>
    <n v="-82"/>
    <n v="0"/>
    <n v="0"/>
    <n v="0"/>
    <n v="0"/>
    <n v="0"/>
    <n v="-5.0851499999999994E-2"/>
    <n v="-2.7404999999999999E-2"/>
    <n v="-7.1099999999999997E-2"/>
    <n v="-8.0324999999999997E-3"/>
    <n v="-2.4722999999999998E-2"/>
    <n v="0"/>
    <n v="0"/>
    <n v="0"/>
    <n v="0"/>
    <n v="0"/>
  </r>
  <r>
    <s v="2506"/>
    <s v="太設"/>
    <x v="5"/>
    <n v="10.3"/>
    <n v="10.25"/>
    <n v="10.25"/>
    <n v="10.4"/>
    <n v="10.55"/>
    <n v="-49"/>
    <n v="-71"/>
    <n v="-2"/>
    <n v="162"/>
    <n v="110"/>
    <n v="0"/>
    <n v="0"/>
    <n v="0"/>
    <n v="0"/>
    <n v="0"/>
    <n v="-5.0470000000000003E-3"/>
    <n v="-7.2775000000000001E-3"/>
    <n v="-2.05E-4"/>
    <n v="1.6847999999999998E-2"/>
    <n v="1.1605000000000001E-2"/>
    <n v="0"/>
    <n v="0"/>
    <n v="0"/>
    <n v="0"/>
    <n v="0"/>
  </r>
  <r>
    <s v="2509"/>
    <s v="全坤建"/>
    <x v="5"/>
    <n v="20"/>
    <n v="20"/>
    <n v="19.7"/>
    <n v="19.649999999999999"/>
    <n v="19.75"/>
    <n v="-3"/>
    <n v="-9"/>
    <n v="-82"/>
    <n v="52"/>
    <n v="59"/>
    <n v="0"/>
    <n v="0"/>
    <n v="0"/>
    <n v="0"/>
    <n v="0"/>
    <n v="-5.9999999999999995E-4"/>
    <n v="-1.8E-3"/>
    <n v="-1.6153999999999998E-2"/>
    <n v="1.0218E-2"/>
    <n v="1.16525E-2"/>
    <n v="0"/>
    <n v="0"/>
    <n v="0"/>
    <n v="0"/>
    <n v="0"/>
  </r>
  <r>
    <s v="2511"/>
    <s v="太子"/>
    <x v="5"/>
    <n v="12"/>
    <n v="11.9"/>
    <n v="11.65"/>
    <n v="11.9"/>
    <n v="12"/>
    <n v="191"/>
    <n v="-75"/>
    <n v="-98"/>
    <n v="254"/>
    <n v="21"/>
    <n v="0"/>
    <n v="0"/>
    <n v="0"/>
    <n v="0"/>
    <n v="0"/>
    <n v="2.2919999999999999E-2"/>
    <n v="-8.9250000000000006E-3"/>
    <n v="-1.1417E-2"/>
    <n v="3.0225999999999999E-2"/>
    <n v="2.5200000000000001E-3"/>
    <n v="0"/>
    <n v="0"/>
    <n v="0"/>
    <n v="0"/>
    <n v="0"/>
  </r>
  <r>
    <s v="2514"/>
    <s v="龍邦"/>
    <x v="5"/>
    <n v="17.600000000000001"/>
    <n v="17.5"/>
    <n v="17.3"/>
    <n v="17.399999999999999"/>
    <n v="17.25"/>
    <n v="-4"/>
    <n v="-84"/>
    <n v="-87"/>
    <n v="-53"/>
    <n v="-20"/>
    <n v="0"/>
    <n v="0"/>
    <n v="0"/>
    <n v="0"/>
    <n v="0"/>
    <n v="-7.0400000000000009E-4"/>
    <n v="-1.47E-2"/>
    <n v="-1.5051000000000002E-2"/>
    <n v="-9.2219999999999993E-3"/>
    <n v="-3.4499999999999999E-3"/>
    <n v="0"/>
    <n v="0"/>
    <n v="0"/>
    <n v="0"/>
    <n v="0"/>
  </r>
  <r>
    <s v="2515"/>
    <s v="中工"/>
    <x v="5"/>
    <n v="9.09"/>
    <n v="9.02"/>
    <n v="8.89"/>
    <n v="8.9700000000000006"/>
    <n v="9"/>
    <n v="-175"/>
    <n v="-1655"/>
    <n v="-3413"/>
    <n v="988"/>
    <n v="750"/>
    <n v="0"/>
    <n v="0"/>
    <n v="0"/>
    <n v="0"/>
    <n v="0"/>
    <n v="-1.5907500000000001E-2"/>
    <n v="-0.149281"/>
    <n v="-0.30341570000000001"/>
    <n v="8.8623600000000011E-2"/>
    <n v="6.7500000000000004E-2"/>
    <n v="0"/>
    <n v="0"/>
    <n v="0"/>
    <n v="0"/>
    <n v="0"/>
  </r>
  <r>
    <s v="2516"/>
    <s v="新建"/>
    <x v="5"/>
    <n v="6.16"/>
    <n v="6.1"/>
    <n v="6.03"/>
    <n v="6.1"/>
    <n v="6.1"/>
    <n v="35"/>
    <n v="-31"/>
    <n v="18"/>
    <n v="38"/>
    <n v="69"/>
    <n v="0"/>
    <n v="0"/>
    <n v="0"/>
    <n v="0"/>
    <n v="0"/>
    <n v="2.1559999999999999E-3"/>
    <n v="-1.8909999999999999E-3"/>
    <n v="1.0854E-3"/>
    <n v="2.3179999999999997E-3"/>
    <n v="4.2090000000000001E-3"/>
    <n v="0"/>
    <n v="0"/>
    <n v="0"/>
    <n v="0"/>
    <n v="0"/>
  </r>
  <r>
    <s v="2520"/>
    <s v="冠德"/>
    <x v="5"/>
    <n v="37.65"/>
    <n v="37.4"/>
    <n v="37.15"/>
    <n v="37.450000000000003"/>
    <n v="38.049999999999997"/>
    <n v="122"/>
    <n v="-430"/>
    <n v="-38"/>
    <n v="16"/>
    <n v="-43"/>
    <n v="0"/>
    <n v="0"/>
    <n v="0"/>
    <n v="0"/>
    <n v="0"/>
    <n v="4.5933000000000002E-2"/>
    <n v="-0.16081999999999999"/>
    <n v="-1.4117000000000001E-2"/>
    <n v="5.9920000000000008E-3"/>
    <n v="-1.6361499999999998E-2"/>
    <n v="0"/>
    <n v="0"/>
    <n v="0"/>
    <n v="0"/>
    <n v="0"/>
  </r>
  <r>
    <s v="2524"/>
    <s v="京城"/>
    <x v="5"/>
    <n v="34.799999999999997"/>
    <n v="34.9"/>
    <n v="34.15"/>
    <n v="34.15"/>
    <n v="35"/>
    <n v="1"/>
    <n v="8"/>
    <n v="-29"/>
    <n v="6"/>
    <n v="22"/>
    <n v="0"/>
    <n v="0"/>
    <n v="0"/>
    <n v="0"/>
    <n v="0"/>
    <n v="3.4799999999999995E-4"/>
    <n v="2.7919999999999998E-3"/>
    <n v="-9.9034999999999991E-3"/>
    <n v="2.0489999999999996E-3"/>
    <n v="7.7000000000000002E-3"/>
    <n v="0"/>
    <n v="0"/>
    <n v="0"/>
    <n v="0"/>
    <n v="0"/>
  </r>
  <r>
    <s v="2527"/>
    <s v="宏璟"/>
    <x v="5"/>
    <n v="27.05"/>
    <n v="26.9"/>
    <n v="28.15"/>
    <n v="28"/>
    <n v="27.85"/>
    <n v="6241"/>
    <n v="6036"/>
    <n v="11407"/>
    <n v="11096"/>
    <n v="191"/>
    <n v="0"/>
    <n v="0"/>
    <n v="0"/>
    <n v="0"/>
    <n v="0"/>
    <n v="1.6881905000000001"/>
    <n v="1.6236839999999999"/>
    <n v="3.2110704999999999"/>
    <n v="3.1068799999999999"/>
    <n v="5.3193500000000005E-2"/>
    <n v="0"/>
    <n v="0"/>
    <n v="0"/>
    <n v="0"/>
    <n v="0"/>
  </r>
  <r>
    <s v="2528"/>
    <s v="皇普"/>
    <x v="5"/>
    <n v="21.8"/>
    <n v="21.9"/>
    <n v="22"/>
    <n v="21.8"/>
    <n v="22.2"/>
    <n v="10"/>
    <n v="-12"/>
    <n v="-49"/>
    <n v="5"/>
    <n v="14"/>
    <n v="0"/>
    <n v="0"/>
    <n v="0"/>
    <n v="0"/>
    <n v="0"/>
    <n v="2.1800000000000001E-3"/>
    <n v="-2.6279999999999997E-3"/>
    <n v="-1.078E-2"/>
    <n v="1.09E-3"/>
    <n v="3.1080000000000001E-3"/>
    <n v="0"/>
    <n v="0"/>
    <n v="0"/>
    <n v="0"/>
    <n v="0"/>
  </r>
  <r>
    <s v="2530"/>
    <s v="華建"/>
    <x v="5"/>
    <n v="13.9"/>
    <n v="13.9"/>
    <n v="13.9"/>
    <n v="13.8"/>
    <n v="13.8"/>
    <n v="8"/>
    <n v="-18"/>
    <n v="16"/>
    <n v="16"/>
    <n v="80"/>
    <n v="0"/>
    <n v="0"/>
    <n v="0"/>
    <n v="0"/>
    <n v="0"/>
    <n v="1.1119999999999999E-3"/>
    <n v="-2.5020000000000003E-3"/>
    <n v="2.2239999999999998E-3"/>
    <n v="2.2080000000000003E-3"/>
    <n v="1.1039999999999999E-2"/>
    <n v="0"/>
    <n v="0"/>
    <n v="0"/>
    <n v="0"/>
    <n v="0"/>
  </r>
  <r>
    <s v="2534"/>
    <s v="宏盛"/>
    <x v="5"/>
    <n v="19.7"/>
    <n v="19.649999999999999"/>
    <n v="19.3"/>
    <n v="19.350000000000001"/>
    <n v="19.55"/>
    <n v="7"/>
    <n v="-74"/>
    <n v="-157"/>
    <n v="-12"/>
    <n v="12"/>
    <n v="0"/>
    <n v="0"/>
    <n v="0"/>
    <n v="0"/>
    <n v="0"/>
    <n v="1.379E-3"/>
    <n v="-1.4540999999999998E-2"/>
    <n v="-3.0300999999999998E-2"/>
    <n v="-2.3220000000000003E-3"/>
    <n v="2.3460000000000004E-3"/>
    <n v="0"/>
    <n v="0"/>
    <n v="0"/>
    <n v="0"/>
    <n v="0"/>
  </r>
  <r>
    <s v="2535"/>
    <s v="達欣工"/>
    <x v="5"/>
    <n v="33.700000000000003"/>
    <n v="33.700000000000003"/>
    <n v="33.4"/>
    <n v="33.35"/>
    <n v="33.35"/>
    <n v="-94"/>
    <n v="-103"/>
    <n v="-405"/>
    <n v="-196"/>
    <n v="-338"/>
    <n v="0"/>
    <n v="0"/>
    <n v="0"/>
    <n v="0"/>
    <n v="-14"/>
    <n v="-3.1678000000000005E-2"/>
    <n v="-3.4711000000000006E-2"/>
    <n v="-0.13527"/>
    <n v="-6.5366000000000007E-2"/>
    <n v="-0.11272300000000002"/>
    <n v="0"/>
    <n v="0"/>
    <n v="0"/>
    <n v="0"/>
    <n v="-4.6690000000000004E-3"/>
  </r>
  <r>
    <s v="2536"/>
    <s v="宏普"/>
    <x v="5"/>
    <n v="21.8"/>
    <n v="21.75"/>
    <n v="21.6"/>
    <n v="21.5"/>
    <n v="21.7"/>
    <n v="7"/>
    <n v="-22"/>
    <n v="-21"/>
    <n v="36"/>
    <n v="63"/>
    <n v="0"/>
    <n v="0"/>
    <n v="0"/>
    <n v="0"/>
    <n v="0"/>
    <n v="1.526E-3"/>
    <n v="-4.7850000000000002E-3"/>
    <n v="-4.5360000000000001E-3"/>
    <n v="7.7400000000000004E-3"/>
    <n v="1.3670999999999999E-2"/>
    <n v="0"/>
    <n v="0"/>
    <n v="0"/>
    <n v="0"/>
    <n v="0"/>
  </r>
  <r>
    <s v="2537"/>
    <s v="聯上發"/>
    <x v="5"/>
    <n v="9.75"/>
    <n v="9.8800000000000008"/>
    <n v="9.65"/>
    <n v="9.65"/>
    <n v="10"/>
    <n v="-7"/>
    <n v="206"/>
    <n v="-136"/>
    <n v="42"/>
    <n v="156"/>
    <n v="0"/>
    <n v="0"/>
    <n v="0"/>
    <n v="0"/>
    <n v="0"/>
    <n v="-6.8249999999999995E-4"/>
    <n v="2.0352800000000001E-2"/>
    <n v="-1.3124E-2"/>
    <n v="4.0530000000000002E-3"/>
    <n v="1.5599999999999999E-2"/>
    <n v="0"/>
    <n v="0"/>
    <n v="0"/>
    <n v="0"/>
    <n v="0"/>
  </r>
  <r>
    <s v="2538"/>
    <s v="基泰"/>
    <x v="5"/>
    <n v="9.9600000000000009"/>
    <n v="10"/>
    <n v="9.93"/>
    <n v="9.9499999999999993"/>
    <n v="9.9499999999999993"/>
    <n v="-5"/>
    <n v="-63"/>
    <n v="-162"/>
    <n v="-6"/>
    <n v="59"/>
    <n v="0"/>
    <n v="0"/>
    <n v="0"/>
    <n v="0"/>
    <n v="0"/>
    <n v="-4.9800000000000007E-4"/>
    <n v="-6.3E-3"/>
    <n v="-1.60866E-2"/>
    <n v="-5.9699999999999998E-4"/>
    <n v="5.8704999999999999E-3"/>
    <n v="0"/>
    <n v="0"/>
    <n v="0"/>
    <n v="0"/>
    <n v="0"/>
  </r>
  <r>
    <s v="2539"/>
    <s v="櫻花建"/>
    <x v="5"/>
    <n v="31.65"/>
    <n v="31.6"/>
    <n v="31.5"/>
    <n v="31.65"/>
    <n v="31.75"/>
    <n v="4"/>
    <n v="-55"/>
    <n v="-61"/>
    <n v="7"/>
    <n v="76"/>
    <n v="0"/>
    <n v="0"/>
    <n v="0"/>
    <n v="0"/>
    <n v="0"/>
    <n v="1.266E-3"/>
    <n v="-1.738E-2"/>
    <n v="-1.9214999999999999E-2"/>
    <n v="2.2155E-3"/>
    <n v="2.4129999999999999E-2"/>
    <n v="0"/>
    <n v="0"/>
    <n v="0"/>
    <n v="0"/>
    <n v="0"/>
  </r>
  <r>
    <s v="2540"/>
    <s v="愛山林"/>
    <x v="5"/>
    <n v="71.099999999999994"/>
    <n v="71.400000000000006"/>
    <n v="71.8"/>
    <n v="71.900000000000006"/>
    <n v="72.099999999999994"/>
    <n v="-6"/>
    <n v="-15"/>
    <n v="-6"/>
    <n v="4"/>
    <n v="19"/>
    <n v="0"/>
    <n v="0"/>
    <n v="0"/>
    <n v="0"/>
    <n v="0"/>
    <n v="-4.2659999999999998E-3"/>
    <n v="-1.0710000000000001E-2"/>
    <n v="-4.3079999999999993E-3"/>
    <n v="2.8760000000000001E-3"/>
    <n v="1.3698999999999999E-2"/>
    <n v="0"/>
    <n v="0"/>
    <n v="0"/>
    <n v="0"/>
    <n v="0"/>
  </r>
  <r>
    <s v="2542"/>
    <s v="興富發"/>
    <x v="5"/>
    <n v="42.75"/>
    <n v="42.2"/>
    <n v="42.2"/>
    <n v="42.35"/>
    <n v="42.7"/>
    <n v="-840"/>
    <n v="-2950"/>
    <n v="-1418"/>
    <n v="-519"/>
    <n v="-987"/>
    <n v="0"/>
    <n v="756"/>
    <n v="720"/>
    <n v="510"/>
    <n v="485"/>
    <n v="-0.35909999999999997"/>
    <n v="-1.2449000000000001"/>
    <n v="-0.59839600000000004"/>
    <n v="-0.21979650000000001"/>
    <n v="-0.42144900000000002"/>
    <n v="0"/>
    <n v="0.31903199999999998"/>
    <n v="0.30384000000000005"/>
    <n v="0.21598500000000001"/>
    <n v="0.207095"/>
  </r>
  <r>
    <s v="2543"/>
    <s v="皇昌"/>
    <x v="5"/>
    <n v="7.48"/>
    <n v="7.55"/>
    <n v="7.52"/>
    <n v="7.44"/>
    <n v="7.5"/>
    <n v="-1"/>
    <n v="-22"/>
    <n v="-31"/>
    <n v="1"/>
    <n v="7"/>
    <n v="0"/>
    <n v="0"/>
    <n v="0"/>
    <n v="0"/>
    <n v="0"/>
    <n v="-7.4800000000000002E-5"/>
    <n v="-1.6609999999999999E-3"/>
    <n v="-2.3311999999999999E-3"/>
    <n v="7.4400000000000006E-5"/>
    <n v="5.2499999999999997E-4"/>
    <n v="0"/>
    <n v="0"/>
    <n v="0"/>
    <n v="0"/>
    <n v="0"/>
  </r>
  <r>
    <s v="2545"/>
    <s v="皇翔"/>
    <x v="5"/>
    <n v="42.1"/>
    <n v="42.1"/>
    <n v="42.05"/>
    <n v="41.9"/>
    <n v="42.8"/>
    <n v="-43"/>
    <n v="-132"/>
    <n v="-113"/>
    <n v="-64"/>
    <n v="737"/>
    <n v="0"/>
    <n v="0"/>
    <n v="0"/>
    <n v="0"/>
    <n v="0"/>
    <n v="-1.8103000000000001E-2"/>
    <n v="-5.5571999999999996E-2"/>
    <n v="-4.7516499999999996E-2"/>
    <n v="-2.6816E-2"/>
    <n v="0.31543599999999999"/>
    <n v="0"/>
    <n v="0"/>
    <n v="0"/>
    <n v="0"/>
    <n v="0"/>
  </r>
  <r>
    <s v="2546"/>
    <s v="根基"/>
    <x v="5"/>
    <n v="47.2"/>
    <n v="47.2"/>
    <n v="47.05"/>
    <n v="47.15"/>
    <n v="47.35"/>
    <n v="0"/>
    <n v="-6"/>
    <n v="-17"/>
    <n v="0"/>
    <n v="1"/>
    <n v="0"/>
    <n v="0"/>
    <n v="0"/>
    <n v="0"/>
    <n v="0"/>
    <n v="0"/>
    <n v="-2.8320000000000003E-3"/>
    <n v="-7.9984999999999987E-3"/>
    <n v="0"/>
    <n v="4.7350000000000002E-4"/>
    <n v="0"/>
    <n v="0"/>
    <n v="0"/>
    <n v="0"/>
    <n v="0"/>
  </r>
  <r>
    <s v="2547"/>
    <s v="日勝生"/>
    <x v="5"/>
    <n v="11.1"/>
    <n v="11.05"/>
    <n v="10.9"/>
    <n v="10.95"/>
    <n v="10.95"/>
    <n v="371"/>
    <n v="-113"/>
    <n v="-660"/>
    <n v="275"/>
    <n v="195"/>
    <n v="0"/>
    <n v="0"/>
    <n v="0"/>
    <n v="0"/>
    <n v="0"/>
    <n v="4.1180999999999995E-2"/>
    <n v="-1.2486500000000001E-2"/>
    <n v="-7.1940000000000004E-2"/>
    <n v="3.01125E-2"/>
    <n v="2.13525E-2"/>
    <n v="0"/>
    <n v="0"/>
    <n v="0"/>
    <n v="0"/>
    <n v="0"/>
  </r>
  <r>
    <s v="2548"/>
    <s v="華固"/>
    <x v="5"/>
    <n v="86"/>
    <n v="85.9"/>
    <n v="85.2"/>
    <n v="84.9"/>
    <n v="85.4"/>
    <n v="-110"/>
    <n v="-126"/>
    <n v="-153"/>
    <n v="-208"/>
    <n v="-89"/>
    <n v="2"/>
    <n v="-3"/>
    <n v="0"/>
    <n v="0"/>
    <n v="0"/>
    <n v="-9.4600000000000004E-2"/>
    <n v="-0.10823400000000001"/>
    <n v="-0.130356"/>
    <n v="-0.176592"/>
    <n v="-7.6006000000000004E-2"/>
    <n v="1.72E-3"/>
    <n v="-2.5770000000000003E-3"/>
    <n v="0"/>
    <n v="0"/>
    <n v="0"/>
  </r>
  <r>
    <s v="2596"/>
    <s v="綠意"/>
    <x v="5"/>
    <n v="22.15"/>
    <n v="22.1"/>
    <n v="22"/>
    <n v="22.05"/>
    <n v="22.1"/>
    <n v="0"/>
    <n v="-1"/>
    <n v="-1"/>
    <n v="6"/>
    <n v="2"/>
    <n v="0"/>
    <n v="0"/>
    <n v="0"/>
    <n v="0"/>
    <n v="0"/>
    <n v="0"/>
    <n v="-2.2100000000000001E-4"/>
    <n v="-2.2000000000000001E-4"/>
    <n v="1.3230000000000002E-3"/>
    <n v="4.4200000000000001E-4"/>
    <n v="0"/>
    <n v="0"/>
    <n v="0"/>
    <n v="0"/>
    <n v="0"/>
  </r>
  <r>
    <s v="2597"/>
    <s v="潤弘"/>
    <x v="5"/>
    <n v="140"/>
    <n v="139"/>
    <n v="139"/>
    <n v="138.5"/>
    <n v="139"/>
    <n v="6"/>
    <n v="-48"/>
    <n v="-15"/>
    <n v="-35"/>
    <n v="-7"/>
    <n v="0"/>
    <n v="0"/>
    <n v="0"/>
    <n v="0"/>
    <n v="0"/>
    <n v="8.3999999999999995E-3"/>
    <n v="-6.6720000000000002E-2"/>
    <n v="-2.085E-2"/>
    <n v="-4.8474999999999997E-2"/>
    <n v="-9.7300000000000008E-3"/>
    <n v="0"/>
    <n v="0"/>
    <n v="0"/>
    <n v="0"/>
    <n v="0"/>
  </r>
  <r>
    <s v="2601"/>
    <s v="益航"/>
    <x v="9"/>
    <n v="14.45"/>
    <n v="15.85"/>
    <n v="17.399999999999999"/>
    <n v="19.100000000000001"/>
    <n v="19"/>
    <n v="1071"/>
    <n v="526"/>
    <n v="1326"/>
    <n v="1683"/>
    <n v="7139"/>
    <n v="0"/>
    <n v="0"/>
    <n v="0"/>
    <n v="0"/>
    <n v="0"/>
    <n v="0.15475949999999999"/>
    <n v="8.3371000000000001E-2"/>
    <n v="0.23072399999999998"/>
    <n v="0.32145300000000004"/>
    <n v="1.3564099999999999"/>
    <n v="0"/>
    <n v="0"/>
    <n v="0"/>
    <n v="0"/>
    <n v="0"/>
  </r>
  <r>
    <s v="2603"/>
    <s v="長榮"/>
    <x v="10"/>
    <n v="136.5"/>
    <n v="140"/>
    <n v="152"/>
    <n v="153.5"/>
    <n v="138.5"/>
    <n v="-31571"/>
    <n v="-21904"/>
    <n v="-10310"/>
    <n v="-3536"/>
    <n v="-4220"/>
    <n v="-7598"/>
    <n v="10218"/>
    <n v="9074"/>
    <n v="15145"/>
    <n v="-47"/>
    <n v="-43.094414999999998"/>
    <n v="-30.665600000000001"/>
    <n v="-15.671200000000001"/>
    <n v="-5.4277600000000001"/>
    <n v="-5.8446999999999996"/>
    <n v="-10.371270000000001"/>
    <n v="14.305199999999999"/>
    <n v="13.792479999999999"/>
    <n v="23.247575000000001"/>
    <n v="-6.5095E-2"/>
  </r>
  <r>
    <s v="2605"/>
    <s v="新興"/>
    <x v="10"/>
    <n v="30"/>
    <n v="33"/>
    <n v="36.299999999999997"/>
    <n v="39.9"/>
    <n v="37.549999999999997"/>
    <n v="4371"/>
    <n v="-473"/>
    <n v="430"/>
    <n v="5887"/>
    <n v="55"/>
    <n v="0"/>
    <n v="0"/>
    <n v="0"/>
    <n v="6"/>
    <n v="0"/>
    <n v="1.3112999999999999"/>
    <n v="-0.15609000000000001"/>
    <n v="0.15608999999999998"/>
    <n v="2.348913"/>
    <n v="2.0652500000000001E-2"/>
    <n v="0"/>
    <n v="0"/>
    <n v="0"/>
    <n v="2.3939999999999999E-3"/>
    <n v="0"/>
  </r>
  <r>
    <s v="2606"/>
    <s v="裕民"/>
    <x v="10"/>
    <n v="62.6"/>
    <n v="68.8"/>
    <n v="75.599999999999994"/>
    <n v="82.7"/>
    <n v="74.5"/>
    <n v="6625"/>
    <n v="-2559"/>
    <n v="-255"/>
    <n v="7765"/>
    <n v="-9363"/>
    <n v="-273"/>
    <n v="-302"/>
    <n v="-2424"/>
    <n v="1814"/>
    <n v="0"/>
    <n v="4.1472499999999997"/>
    <n v="-1.7605919999999999"/>
    <n v="-0.19278000000000001"/>
    <n v="6.4216550000000003"/>
    <n v="-6.9754350000000001"/>
    <n v="-0.17089799999999999"/>
    <n v="-0.20777599999999999"/>
    <n v="-1.832544"/>
    <n v="1.5001780000000002"/>
    <n v="0"/>
  </r>
  <r>
    <s v="2607"/>
    <s v="榮運"/>
    <x v="10"/>
    <n v="26.25"/>
    <n v="28.85"/>
    <n v="31.7"/>
    <n v="34.85"/>
    <n v="31.4"/>
    <n v="2984"/>
    <n v="-465"/>
    <n v="268"/>
    <n v="4068"/>
    <n v="-3229"/>
    <n v="0"/>
    <n v="0"/>
    <n v="0"/>
    <n v="0"/>
    <n v="0"/>
    <n v="0.7833"/>
    <n v="-0.13415250000000001"/>
    <n v="8.4956000000000004E-2"/>
    <n v="1.4176980000000001"/>
    <n v="-1.013906"/>
    <n v="0"/>
    <n v="0"/>
    <n v="0"/>
    <n v="0"/>
    <n v="0"/>
  </r>
  <r>
    <s v="2608"/>
    <s v="嘉里大榮"/>
    <x v="10"/>
    <n v="65.3"/>
    <n v="67.3"/>
    <n v="74"/>
    <n v="71"/>
    <n v="67.599999999999994"/>
    <n v="-2761"/>
    <n v="-3193"/>
    <n v="1023"/>
    <n v="-6240"/>
    <n v="556"/>
    <n v="-459"/>
    <n v="-432"/>
    <n v="-429"/>
    <n v="0"/>
    <n v="0"/>
    <n v="-1.8029329999999999"/>
    <n v="-2.148889"/>
    <n v="0.75702000000000003"/>
    <n v="-4.4303999999999997"/>
    <n v="0.37585599999999997"/>
    <n v="-0.29972699999999997"/>
    <n v="-0.29073599999999999"/>
    <n v="-0.31746000000000002"/>
    <n v="0"/>
    <n v="0"/>
  </r>
  <r>
    <s v="2609"/>
    <s v="陽明"/>
    <x v="10"/>
    <n v="140.5"/>
    <n v="149.5"/>
    <n v="158.5"/>
    <n v="154.5"/>
    <n v="139.5"/>
    <n v="194"/>
    <n v="-1690"/>
    <n v="1243"/>
    <n v="-2371"/>
    <n v="-13360"/>
    <n v="-430"/>
    <n v="14347"/>
    <n v="-5071"/>
    <n v="-91"/>
    <n v="-5902"/>
    <n v="0.27256999999999998"/>
    <n v="-2.5265499999999999"/>
    <n v="1.9701550000000001"/>
    <n v="-3.663195"/>
    <n v="-18.6372"/>
    <n v="-0.60414999999999996"/>
    <n v="21.448765000000002"/>
    <n v="-8.0375350000000001"/>
    <n v="-0.140595"/>
    <n v="-8.2332900000000002"/>
  </r>
  <r>
    <s v="2610"/>
    <s v="華航"/>
    <x v="10"/>
    <n v="19.149999999999999"/>
    <n v="19.350000000000001"/>
    <n v="21.15"/>
    <n v="19.899999999999999"/>
    <n v="19.5"/>
    <n v="3739"/>
    <n v="-4137"/>
    <n v="3538"/>
    <n v="-16637"/>
    <n v="-2235"/>
    <n v="0"/>
    <n v="1068"/>
    <n v="-140"/>
    <n v="8729"/>
    <n v="-11383"/>
    <n v="0.71601849999999989"/>
    <n v="-0.8005095000000001"/>
    <n v="0.74828699999999992"/>
    <n v="-3.3107629999999997"/>
    <n v="-0.43582500000000002"/>
    <n v="0"/>
    <n v="0.20665800000000004"/>
    <n v="-2.9610000000000001E-2"/>
    <n v="1.7370709999999998"/>
    <n v="-2.2196850000000001"/>
  </r>
  <r>
    <s v="2611"/>
    <s v="志信"/>
    <x v="10"/>
    <n v="22.05"/>
    <n v="24.25"/>
    <n v="26.65"/>
    <n v="29.3"/>
    <n v="26.4"/>
    <n v="-596"/>
    <n v="206"/>
    <n v="515"/>
    <n v="1482"/>
    <n v="-1248"/>
    <n v="0"/>
    <n v="0"/>
    <n v="0"/>
    <n v="0"/>
    <n v="0"/>
    <n v="-0.13141800000000001"/>
    <n v="4.9954999999999999E-2"/>
    <n v="0.13724749999999999"/>
    <n v="0.434226"/>
    <n v="-0.32947199999999999"/>
    <n v="0"/>
    <n v="0"/>
    <n v="0"/>
    <n v="0"/>
    <n v="0"/>
  </r>
  <r>
    <s v="2612"/>
    <s v="中航"/>
    <x v="10"/>
    <n v="49.45"/>
    <n v="54.3"/>
    <n v="59.7"/>
    <n v="65.599999999999994"/>
    <n v="60.5"/>
    <n v="1231"/>
    <n v="124"/>
    <n v="-219"/>
    <n v="1524"/>
    <n v="-494"/>
    <n v="0"/>
    <n v="0"/>
    <n v="0"/>
    <n v="0"/>
    <n v="0"/>
    <n v="0.60872950000000003"/>
    <n v="6.7332000000000003E-2"/>
    <n v="-0.130743"/>
    <n v="0.99974399999999997"/>
    <n v="-0.29887000000000002"/>
    <n v="0"/>
    <n v="0"/>
    <n v="0"/>
    <n v="0"/>
    <n v="0"/>
  </r>
  <r>
    <s v="2613"/>
    <s v="中櫃"/>
    <x v="10"/>
    <n v="32.200000000000003"/>
    <n v="35.4"/>
    <n v="38.9"/>
    <n v="42.75"/>
    <n v="38.5"/>
    <n v="259"/>
    <n v="274"/>
    <n v="347"/>
    <n v="726"/>
    <n v="-1777"/>
    <n v="0"/>
    <n v="0"/>
    <n v="0"/>
    <n v="0"/>
    <n v="0"/>
    <n v="8.3398000000000014E-2"/>
    <n v="9.6995999999999999E-2"/>
    <n v="0.13498299999999999"/>
    <n v="0.310365"/>
    <n v="-0.684145"/>
    <n v="0"/>
    <n v="0"/>
    <n v="0"/>
    <n v="0"/>
    <n v="0"/>
  </r>
  <r>
    <s v="2614"/>
    <s v="東森"/>
    <x v="2"/>
    <n v="28.6"/>
    <n v="31.45"/>
    <n v="34.549999999999997"/>
    <n v="37.75"/>
    <n v="34"/>
    <n v="667"/>
    <n v="1090"/>
    <n v="-1916"/>
    <n v="414"/>
    <n v="166"/>
    <n v="0"/>
    <n v="0"/>
    <n v="0"/>
    <n v="0"/>
    <n v="0"/>
    <n v="0.19076200000000001"/>
    <n v="0.34280500000000003"/>
    <n v="-0.66197799999999984"/>
    <n v="0.15628500000000001"/>
    <n v="5.6439999999999997E-2"/>
    <n v="0"/>
    <n v="0"/>
    <n v="0"/>
    <n v="0"/>
    <n v="0"/>
  </r>
  <r>
    <s v="2615"/>
    <s v="萬海"/>
    <x v="10"/>
    <n v="206"/>
    <n v="226.5"/>
    <n v="249"/>
    <n v="251"/>
    <n v="226"/>
    <n v="-20175"/>
    <n v="6232"/>
    <n v="-1570"/>
    <n v="-19761"/>
    <n v="-7657"/>
    <n v="37"/>
    <n v="1618"/>
    <n v="5454"/>
    <n v="12"/>
    <n v="90"/>
    <n v="-41.560499999999998"/>
    <n v="14.11548"/>
    <n v="-3.9093"/>
    <n v="-49.600110000000001"/>
    <n v="-17.304819999999999"/>
    <n v="7.6219999999999996E-2"/>
    <n v="3.6647699999999999"/>
    <n v="13.58046"/>
    <n v="3.0120000000000001E-2"/>
    <n v="0.2034"/>
  </r>
  <r>
    <s v="2616"/>
    <s v="山隆"/>
    <x v="2"/>
    <n v="36.85"/>
    <n v="36.9"/>
    <n v="39.200000000000003"/>
    <n v="38.1"/>
    <n v="37.799999999999997"/>
    <n v="-10"/>
    <n v="-41"/>
    <n v="-101"/>
    <n v="-316"/>
    <n v="-32"/>
    <n v="0"/>
    <n v="0"/>
    <n v="0"/>
    <n v="0"/>
    <n v="0"/>
    <n v="-3.6849999999999999E-3"/>
    <n v="-1.5128999999999998E-2"/>
    <n v="-3.9592000000000002E-2"/>
    <n v="-0.120396"/>
    <n v="-1.2095999999999999E-2"/>
    <n v="0"/>
    <n v="0"/>
    <n v="0"/>
    <n v="0"/>
    <n v="0"/>
  </r>
  <r>
    <s v="2617"/>
    <s v="台航"/>
    <x v="10"/>
    <n v="47.4"/>
    <n v="52.1"/>
    <n v="57.3"/>
    <n v="62.1"/>
    <n v="55.9"/>
    <n v="3557"/>
    <n v="51"/>
    <n v="-21"/>
    <n v="248"/>
    <n v="-2695"/>
    <n v="0"/>
    <n v="0"/>
    <n v="0"/>
    <n v="0"/>
    <n v="0"/>
    <n v="1.6860179999999998"/>
    <n v="2.6570999999999997E-2"/>
    <n v="-1.2033E-2"/>
    <n v="0.15400800000000001"/>
    <n v="-1.506505"/>
    <n v="0"/>
    <n v="0"/>
    <n v="0"/>
    <n v="0"/>
    <n v="0"/>
  </r>
  <r>
    <s v="2618"/>
    <s v="長榮航"/>
    <x v="10"/>
    <n v="20.3"/>
    <n v="20.100000000000001"/>
    <n v="22.1"/>
    <n v="21.15"/>
    <n v="20.95"/>
    <n v="5052"/>
    <n v="-5993"/>
    <n v="38806"/>
    <n v="-37844"/>
    <n v="-10885"/>
    <n v="-3110"/>
    <n v="1092"/>
    <n v="559"/>
    <n v="8781"/>
    <n v="0"/>
    <n v="1.0255560000000001"/>
    <n v="-1.204593"/>
    <n v="8.5761260000000004"/>
    <n v="-8.0040060000000004"/>
    <n v="-2.2804074999999999"/>
    <n v="-0.63132999999999995"/>
    <n v="0.21949200000000002"/>
    <n v="0.12353900000000001"/>
    <n v="1.8571815"/>
    <n v="0"/>
  </r>
  <r>
    <s v="2630"/>
    <s v="亞航"/>
    <x v="10"/>
    <n v="20.5"/>
    <n v="22.55"/>
    <n v="24.8"/>
    <n v="27.25"/>
    <n v="24.55"/>
    <n v="168"/>
    <n v="124"/>
    <n v="-117"/>
    <n v="327"/>
    <n v="-459"/>
    <n v="0"/>
    <n v="0"/>
    <n v="0"/>
    <n v="0"/>
    <n v="0"/>
    <n v="3.4439999999999998E-2"/>
    <n v="2.7962000000000004E-2"/>
    <n v="-2.9016E-2"/>
    <n v="8.9107500000000006E-2"/>
    <n v="-0.11268450000000001"/>
    <n v="0"/>
    <n v="0"/>
    <n v="0"/>
    <n v="0"/>
    <n v="0"/>
  </r>
  <r>
    <s v="2633"/>
    <s v="台灣高鐵"/>
    <x v="10"/>
    <n v="29.4"/>
    <n v="29"/>
    <n v="29.45"/>
    <n v="29.7"/>
    <n v="30"/>
    <n v="-925"/>
    <n v="8146"/>
    <n v="-127"/>
    <n v="2030"/>
    <n v="2141"/>
    <n v="17"/>
    <n v="-13749"/>
    <n v="9"/>
    <n v="-1"/>
    <n v="0"/>
    <n v="-0.27195000000000003"/>
    <n v="2.3623400000000001"/>
    <n v="-3.7401500000000004E-2"/>
    <n v="0.60290999999999995"/>
    <n v="0.64229999999999998"/>
    <n v="4.9979999999999998E-3"/>
    <n v="-3.9872100000000001"/>
    <n v="2.6505000000000001E-3"/>
    <n v="-2.9700000000000001E-4"/>
    <n v="0"/>
  </r>
  <r>
    <s v="2634"/>
    <s v="漢翔"/>
    <x v="10"/>
    <n v="28.85"/>
    <n v="29.2"/>
    <n v="29.55"/>
    <n v="29.85"/>
    <n v="29.7"/>
    <n v="292"/>
    <n v="-215"/>
    <n v="484"/>
    <n v="334"/>
    <n v="421"/>
    <n v="0"/>
    <n v="0"/>
    <n v="0"/>
    <n v="0"/>
    <n v="0"/>
    <n v="8.4242000000000011E-2"/>
    <n v="-6.2780000000000002E-2"/>
    <n v="0.14302200000000001"/>
    <n v="9.9698999999999996E-2"/>
    <n v="0.12503699999999998"/>
    <n v="0"/>
    <n v="0"/>
    <n v="0"/>
    <n v="0"/>
    <n v="0"/>
  </r>
  <r>
    <s v="2636"/>
    <s v="台驊投控"/>
    <x v="10"/>
    <n v="172.5"/>
    <n v="189.5"/>
    <n v="205.5"/>
    <n v="197"/>
    <n v="184"/>
    <n v="-501"/>
    <n v="-325"/>
    <n v="-2559"/>
    <n v="-1959"/>
    <n v="3512"/>
    <n v="0"/>
    <n v="-6"/>
    <n v="0"/>
    <n v="-70"/>
    <n v="-315"/>
    <n v="-0.86422500000000002"/>
    <n v="-0.61587499999999995"/>
    <n v="-5.2587450000000002"/>
    <n v="-3.8592300000000002"/>
    <n v="6.4620800000000003"/>
    <n v="0"/>
    <n v="-1.137E-2"/>
    <n v="0"/>
    <n v="-0.13789999999999999"/>
    <n v="-0.5796"/>
  </r>
  <r>
    <s v="2637"/>
    <s v="慧洋-KY"/>
    <x v="10"/>
    <n v="75"/>
    <n v="82.5"/>
    <n v="90.7"/>
    <n v="99.7"/>
    <n v="89.8"/>
    <n v="903"/>
    <n v="1396"/>
    <n v="-649"/>
    <n v="7233"/>
    <n v="-3719"/>
    <n v="0"/>
    <n v="-3466"/>
    <n v="0"/>
    <n v="-6"/>
    <n v="-3328"/>
    <n v="0.67725000000000002"/>
    <n v="1.1516999999999999"/>
    <n v="-0.58864300000000003"/>
    <n v="7.2113009999999997"/>
    <n v="-3.3396620000000001"/>
    <n v="0"/>
    <n v="-2.8594499999999998"/>
    <n v="0"/>
    <n v="-5.9820000000000003E-3"/>
    <n v="-2.9885439999999996"/>
  </r>
  <r>
    <s v="2640"/>
    <s v="大車隊"/>
    <x v="2"/>
    <n v="79.3"/>
    <n v="79.8"/>
    <n v="79.2"/>
    <n v="80.400000000000006"/>
    <n v="80"/>
    <n v="0"/>
    <n v="0"/>
    <n v="-1"/>
    <n v="-4"/>
    <n v="-2"/>
    <n v="0"/>
    <n v="0"/>
    <n v="0"/>
    <n v="0"/>
    <n v="0"/>
    <n v="0"/>
    <n v="0"/>
    <n v="-7.9200000000000006E-4"/>
    <n v="-3.2160000000000001E-3"/>
    <n v="-1.6000000000000001E-3"/>
    <n v="0"/>
    <n v="0"/>
    <n v="0"/>
    <n v="0"/>
    <n v="0"/>
  </r>
  <r>
    <s v="2641"/>
    <s v="正德"/>
    <x v="10"/>
    <n v="31"/>
    <n v="34.1"/>
    <n v="37.5"/>
    <n v="41.25"/>
    <n v="37.15"/>
    <n v="6296"/>
    <n v="-4"/>
    <n v="-4"/>
    <n v="-387"/>
    <n v="114"/>
    <n v="0"/>
    <n v="0"/>
    <n v="0"/>
    <n v="0"/>
    <n v="0"/>
    <n v="1.9517599999999999"/>
    <n v="-1.364E-3"/>
    <n v="-1.5E-3"/>
    <n v="-0.15963749999999999"/>
    <n v="4.2350999999999993E-2"/>
    <n v="0"/>
    <n v="0"/>
    <n v="0"/>
    <n v="0"/>
    <n v="0"/>
  </r>
  <r>
    <s v="2642"/>
    <s v="宅配通"/>
    <x v="10"/>
    <n v="89.1"/>
    <n v="98"/>
    <n v="107.5"/>
    <n v="106"/>
    <n v="97.6"/>
    <n v="-13"/>
    <n v="1218"/>
    <n v="-1777"/>
    <n v="-818"/>
    <n v="137"/>
    <n v="0"/>
    <n v="0"/>
    <n v="0"/>
    <n v="0"/>
    <n v="0"/>
    <n v="-1.1583E-2"/>
    <n v="1.19364"/>
    <n v="-1.9102749999999999"/>
    <n v="-0.86707999999999996"/>
    <n v="0.133712"/>
    <n v="0"/>
    <n v="0"/>
    <n v="0"/>
    <n v="0"/>
    <n v="0"/>
  </r>
  <r>
    <s v="2643"/>
    <s v="捷迅"/>
    <x v="10"/>
    <n v="91.9"/>
    <n v="101"/>
    <n v="111"/>
    <n v="122"/>
    <n v="110"/>
    <n v="196"/>
    <n v="-20"/>
    <n v="-8"/>
    <n v="183"/>
    <n v="-292"/>
    <n v="0"/>
    <n v="0"/>
    <n v="0"/>
    <n v="0"/>
    <n v="0"/>
    <n v="0.18012400000000001"/>
    <n v="-2.0199999999999999E-2"/>
    <n v="-8.8800000000000007E-3"/>
    <n v="0.22325999999999999"/>
    <n v="-0.32119999999999999"/>
    <n v="0"/>
    <n v="0"/>
    <n v="0"/>
    <n v="0"/>
    <n v="0"/>
  </r>
  <r>
    <s v="2701"/>
    <s v="萬企"/>
    <x v="3"/>
    <n v="12.65"/>
    <n v="12.6"/>
    <n v="13.15"/>
    <n v="12.85"/>
    <n v="12.55"/>
    <n v="-7"/>
    <n v="-81"/>
    <n v="-29"/>
    <n v="-193"/>
    <n v="89"/>
    <n v="0"/>
    <n v="0"/>
    <n v="0"/>
    <n v="0"/>
    <n v="0"/>
    <n v="-8.855E-4"/>
    <n v="-1.0206E-2"/>
    <n v="-3.8135E-3"/>
    <n v="-2.4800499999999996E-2"/>
    <n v="1.1169500000000001E-2"/>
    <n v="0"/>
    <n v="0"/>
    <n v="0"/>
    <n v="0"/>
    <n v="0"/>
  </r>
  <r>
    <s v="2702"/>
    <s v="華園"/>
    <x v="3"/>
    <n v="26.2"/>
    <n v="26.2"/>
    <n v="28.8"/>
    <n v="29.25"/>
    <n v="26.9"/>
    <n v="207"/>
    <n v="-172"/>
    <n v="115"/>
    <n v="-76"/>
    <n v="37"/>
    <n v="0"/>
    <n v="0"/>
    <n v="0"/>
    <n v="0"/>
    <n v="0"/>
    <n v="5.4233999999999997E-2"/>
    <n v="-4.5063999999999993E-2"/>
    <n v="3.3119999999999997E-2"/>
    <n v="-2.223E-2"/>
    <n v="9.953E-3"/>
    <n v="0"/>
    <n v="0"/>
    <n v="0"/>
    <n v="0"/>
    <n v="0"/>
  </r>
  <r>
    <s v="2704"/>
    <s v="國賓"/>
    <x v="3"/>
    <n v="29.2"/>
    <n v="29.75"/>
    <n v="30.35"/>
    <n v="29.85"/>
    <n v="29.5"/>
    <n v="4"/>
    <n v="85"/>
    <n v="-129"/>
    <n v="-79"/>
    <n v="67"/>
    <n v="0"/>
    <n v="0"/>
    <n v="0"/>
    <n v="0"/>
    <n v="0"/>
    <n v="1.168E-3"/>
    <n v="2.5287500000000001E-2"/>
    <n v="-3.9151499999999999E-2"/>
    <n v="-2.3581500000000002E-2"/>
    <n v="1.9765000000000001E-2"/>
    <n v="0"/>
    <n v="0"/>
    <n v="0"/>
    <n v="0"/>
    <n v="0"/>
  </r>
  <r>
    <s v="2705"/>
    <s v="六福"/>
    <x v="3"/>
    <n v="18"/>
    <n v="18.05"/>
    <n v="18.95"/>
    <n v="18.850000000000001"/>
    <n v="18.350000000000001"/>
    <n v="16"/>
    <n v="-33"/>
    <n v="-1"/>
    <n v="-76"/>
    <n v="-15"/>
    <n v="0"/>
    <n v="0"/>
    <n v="0"/>
    <n v="0"/>
    <n v="0"/>
    <n v="2.8800000000000002E-3"/>
    <n v="-5.9565E-3"/>
    <n v="-1.895E-4"/>
    <n v="-1.4326000000000002E-2"/>
    <n v="-2.7525000000000002E-3"/>
    <n v="0"/>
    <n v="0"/>
    <n v="0"/>
    <n v="0"/>
    <n v="0"/>
  </r>
  <r>
    <s v="2706"/>
    <s v="第一店"/>
    <x v="3"/>
    <n v="15.3"/>
    <n v="14.95"/>
    <n v="16.399999999999999"/>
    <n v="15.8"/>
    <n v="14.9"/>
    <n v="19"/>
    <n v="-230"/>
    <n v="263"/>
    <n v="-356"/>
    <n v="90"/>
    <n v="0"/>
    <n v="0"/>
    <n v="0"/>
    <n v="0"/>
    <n v="0"/>
    <n v="2.9069999999999999E-3"/>
    <n v="-3.4384999999999999E-2"/>
    <n v="4.3131999999999997E-2"/>
    <n v="-5.6247999999999999E-2"/>
    <n v="1.341E-2"/>
    <n v="0"/>
    <n v="0"/>
    <n v="0"/>
    <n v="0"/>
    <n v="0"/>
  </r>
  <r>
    <s v="2707"/>
    <s v="晶華"/>
    <x v="3"/>
    <n v="143.5"/>
    <n v="142.5"/>
    <n v="151"/>
    <n v="149"/>
    <n v="150.5"/>
    <n v="54"/>
    <n v="-26"/>
    <n v="-21"/>
    <n v="-74"/>
    <n v="-79"/>
    <n v="-19"/>
    <n v="0"/>
    <n v="0"/>
    <n v="0"/>
    <n v="0"/>
    <n v="7.7490000000000003E-2"/>
    <n v="-3.705E-2"/>
    <n v="-3.1710000000000002E-2"/>
    <n v="-0.11026"/>
    <n v="-0.118895"/>
    <n v="-2.7265000000000001E-2"/>
    <n v="0"/>
    <n v="0"/>
    <n v="0"/>
    <n v="0"/>
  </r>
  <r>
    <s v="2712"/>
    <s v="遠雄來"/>
    <x v="3"/>
    <n v="36"/>
    <n v="36"/>
    <n v="36.4"/>
    <n v="37.35"/>
    <n v="37.25"/>
    <n v="-1"/>
    <n v="0"/>
    <n v="-9"/>
    <n v="0"/>
    <n v="3"/>
    <n v="0"/>
    <n v="0"/>
    <n v="0"/>
    <n v="0"/>
    <n v="0"/>
    <n v="-3.6000000000000002E-4"/>
    <n v="0"/>
    <n v="-3.2759999999999998E-3"/>
    <n v="0"/>
    <n v="1.1175E-3"/>
    <n v="0"/>
    <n v="0"/>
    <n v="0"/>
    <n v="0"/>
    <n v="0"/>
  </r>
  <r>
    <s v="2718"/>
    <s v="晶悅"/>
    <x v="3"/>
    <n v="29.4"/>
    <n v="29"/>
    <n v="28.75"/>
    <n v="27.3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3"/>
    <n v="12.25"/>
    <n v="12.3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5"/>
    <n v="29.1"/>
    <n v="31.4"/>
    <n v="32.5"/>
    <n v="31.8"/>
    <n v="-2"/>
    <n v="-2"/>
    <n v="9"/>
    <n v="-51"/>
    <n v="-3"/>
    <n v="0"/>
    <n v="0"/>
    <n v="0"/>
    <n v="0"/>
    <n v="0"/>
    <n v="-5.8299999999999997E-4"/>
    <n v="-5.8200000000000005E-4"/>
    <n v="2.8259999999999995E-3"/>
    <n v="-1.6574999999999999E-2"/>
    <n v="-9.540000000000001E-4"/>
    <n v="0"/>
    <n v="0"/>
    <n v="0"/>
    <n v="0"/>
    <n v="0"/>
  </r>
  <r>
    <s v="2723"/>
    <s v="美食-KY"/>
    <x v="3"/>
    <n v="177"/>
    <n v="177"/>
    <n v="181.5"/>
    <n v="174"/>
    <n v="175"/>
    <n v="-50"/>
    <n v="-41"/>
    <n v="-57"/>
    <n v="-265"/>
    <n v="-29"/>
    <n v="5"/>
    <n v="46"/>
    <n v="84"/>
    <n v="-180"/>
    <n v="-75"/>
    <n v="-8.8499999999999995E-2"/>
    <n v="-7.2569999999999996E-2"/>
    <n v="-0.10345500000000001"/>
    <n v="-0.46110000000000001"/>
    <n v="-5.0750000000000003E-2"/>
    <n v="8.8500000000000002E-3"/>
    <n v="8.1420000000000006E-2"/>
    <n v="0.15246000000000001"/>
    <n v="-0.31319999999999998"/>
    <n v="-0.13125000000000001"/>
  </r>
  <r>
    <s v="2724"/>
    <s v="富驛-KY"/>
    <x v="3"/>
    <n v="5.35"/>
    <n v="5.5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2"/>
    <n v="70.599999999999994"/>
    <n v="71.5"/>
    <n v="71.2"/>
    <n v="71.2"/>
    <n v="1"/>
    <n v="-2"/>
    <n v="-1"/>
    <n v="-5"/>
    <n v="-3"/>
    <n v="0"/>
    <n v="0"/>
    <n v="0"/>
    <n v="0"/>
    <n v="-3"/>
    <n v="7.2000000000000005E-4"/>
    <n v="-1.4119999999999998E-3"/>
    <n v="-7.1500000000000003E-4"/>
    <n v="-3.5599999999999998E-3"/>
    <n v="-2.1360000000000003E-3"/>
    <n v="0"/>
    <n v="0"/>
    <n v="0"/>
    <n v="0"/>
    <n v="-2.1360000000000003E-3"/>
  </r>
  <r>
    <s v="2727"/>
    <s v="王品"/>
    <x v="3"/>
    <n v="147"/>
    <n v="148"/>
    <n v="155.5"/>
    <n v="153"/>
    <n v="149"/>
    <n v="-456"/>
    <n v="-168"/>
    <n v="-488"/>
    <n v="-945"/>
    <n v="-403"/>
    <n v="0"/>
    <n v="0"/>
    <n v="0"/>
    <n v="0"/>
    <n v="0"/>
    <n v="-0.67032000000000003"/>
    <n v="-0.24864"/>
    <n v="-0.75883999999999996"/>
    <n v="-1.4458500000000001"/>
    <n v="-0.60046999999999995"/>
    <n v="0"/>
    <n v="0"/>
    <n v="0"/>
    <n v="0"/>
    <n v="0"/>
  </r>
  <r>
    <s v="2729"/>
    <s v="瓦城"/>
    <x v="3"/>
    <n v="243"/>
    <n v="241.5"/>
    <n v="243.5"/>
    <n v="244"/>
    <n v="241.5"/>
    <n v="-1"/>
    <n v="0"/>
    <n v="7"/>
    <n v="3"/>
    <n v="8"/>
    <n v="0"/>
    <n v="0"/>
    <n v="0"/>
    <n v="0"/>
    <n v="0"/>
    <n v="-2.4299999999999999E-3"/>
    <n v="0"/>
    <n v="1.7045000000000001E-2"/>
    <n v="7.3200000000000001E-3"/>
    <n v="1.932E-2"/>
    <n v="0"/>
    <n v="0"/>
    <n v="0"/>
    <n v="0"/>
    <n v="0"/>
  </r>
  <r>
    <s v="2731"/>
    <s v="雄獅"/>
    <x v="3"/>
    <n v="91"/>
    <n v="90.3"/>
    <n v="92.9"/>
    <n v="92"/>
    <n v="92"/>
    <n v="56"/>
    <n v="-24"/>
    <n v="100"/>
    <n v="-130"/>
    <n v="-3"/>
    <n v="0"/>
    <n v="0"/>
    <n v="0"/>
    <n v="0"/>
    <n v="0"/>
    <n v="5.0959999999999998E-2"/>
    <n v="-2.1671999999999997E-2"/>
    <n v="9.2899999999999996E-2"/>
    <n v="-0.1196"/>
    <n v="-2.7599999999999999E-3"/>
    <n v="0"/>
    <n v="0"/>
    <n v="0"/>
    <n v="0"/>
    <n v="0"/>
  </r>
  <r>
    <s v="2732"/>
    <s v="六角"/>
    <x v="3"/>
    <n v="119.5"/>
    <n v="118.5"/>
    <n v="119.5"/>
    <n v="117.5"/>
    <n v="117.5"/>
    <n v="-50"/>
    <n v="-5"/>
    <n v="-19"/>
    <n v="-8"/>
    <n v="-1"/>
    <n v="0"/>
    <n v="0"/>
    <n v="0"/>
    <n v="0"/>
    <n v="0"/>
    <n v="-5.9749999999999998E-2"/>
    <n v="-5.9249999999999997E-3"/>
    <n v="-2.2704999999999999E-2"/>
    <n v="-9.4000000000000004E-3"/>
    <n v="-1.175E-3"/>
    <n v="0"/>
    <n v="0"/>
    <n v="0"/>
    <n v="0"/>
    <n v="0"/>
  </r>
  <r>
    <s v="2734"/>
    <s v="易飛網"/>
    <x v="3"/>
    <n v="28.25"/>
    <n v="28.45"/>
    <n v="31.25"/>
    <n v="30.3"/>
    <n v="28.7"/>
    <n v="-67"/>
    <n v="-44"/>
    <n v="117"/>
    <n v="-176"/>
    <n v="-33"/>
    <n v="0"/>
    <n v="0"/>
    <n v="0"/>
    <n v="0"/>
    <n v="0"/>
    <n v="-1.89275E-2"/>
    <n v="-1.2518E-2"/>
    <n v="3.6562499999999998E-2"/>
    <n v="-5.3328E-2"/>
    <n v="-9.4710000000000003E-3"/>
    <n v="0"/>
    <n v="0"/>
    <n v="0"/>
    <n v="0"/>
    <n v="0"/>
  </r>
  <r>
    <s v="2736"/>
    <s v="高野"/>
    <x v="3"/>
    <n v="15.8"/>
    <n v="15.65"/>
    <n v="17.2"/>
    <n v="17.899999999999999"/>
    <n v="16.95"/>
    <n v="3"/>
    <n v="-5"/>
    <n v="64"/>
    <n v="-49"/>
    <n v="-47"/>
    <n v="0"/>
    <n v="0"/>
    <n v="0"/>
    <n v="0"/>
    <n v="0"/>
    <n v="4.7400000000000008E-4"/>
    <n v="-7.8249999999999999E-4"/>
    <n v="1.1007999999999999E-2"/>
    <n v="-8.7709999999999993E-3"/>
    <n v="-7.9664999999999996E-3"/>
    <n v="0"/>
    <n v="0"/>
    <n v="0"/>
    <n v="0"/>
    <n v="0"/>
  </r>
  <r>
    <s v="2739"/>
    <s v="寒舍"/>
    <x v="3"/>
    <n v="24"/>
    <n v="23.95"/>
    <n v="24.3"/>
    <n v="24.35"/>
    <n v="24.5"/>
    <n v="-9"/>
    <n v="-6"/>
    <n v="23"/>
    <n v="3"/>
    <n v="-3"/>
    <n v="0"/>
    <n v="0"/>
    <n v="0"/>
    <n v="0"/>
    <n v="0"/>
    <n v="-2.16E-3"/>
    <n v="-1.4369999999999999E-3"/>
    <n v="5.5889999999999994E-3"/>
    <n v="7.3050000000000014E-4"/>
    <n v="-7.3499999999999998E-4"/>
    <n v="0"/>
    <n v="0"/>
    <n v="0"/>
    <n v="0"/>
    <n v="0"/>
  </r>
  <r>
    <s v="2740"/>
    <s v="天蔥"/>
    <x v="3"/>
    <n v="22.5"/>
    <n v="22.5"/>
    <n v="22.3"/>
    <n v="22.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95"/>
    <n v="24"/>
    <n v="25.1"/>
    <n v="24.35"/>
    <n v="23.55"/>
    <n v="15"/>
    <n v="3"/>
    <n v="-73"/>
    <n v="-90"/>
    <n v="-9"/>
    <n v="0"/>
    <n v="0"/>
    <n v="0"/>
    <n v="0"/>
    <n v="0"/>
    <n v="3.5925000000000002E-3"/>
    <n v="7.2000000000000005E-4"/>
    <n v="-1.8323000000000002E-2"/>
    <n v="-2.1915E-2"/>
    <n v="-2.1195000000000003E-3"/>
    <n v="0"/>
    <n v="0"/>
    <n v="0"/>
    <n v="0"/>
    <n v="0"/>
  </r>
  <r>
    <s v="2745"/>
    <s v="五福"/>
    <x v="3"/>
    <n v="25.3"/>
    <n v="25.5"/>
    <n v="26.4"/>
    <n v="25.8"/>
    <n v="25.3"/>
    <n v="8"/>
    <n v="2"/>
    <n v="43"/>
    <n v="-34"/>
    <n v="-15"/>
    <n v="0"/>
    <n v="0"/>
    <n v="0"/>
    <n v="0"/>
    <n v="0"/>
    <n v="2.0240000000000002E-3"/>
    <n v="5.1000000000000004E-4"/>
    <n v="1.1352000000000001E-2"/>
    <n v="-8.7720000000000003E-3"/>
    <n v="-3.7950000000000002E-3"/>
    <n v="0"/>
    <n v="0"/>
    <n v="0"/>
    <n v="0"/>
    <n v="0"/>
  </r>
  <r>
    <s v="2748"/>
    <s v="雲品"/>
    <x v="3"/>
    <n v="41.5"/>
    <n v="41.05"/>
    <n v="42.1"/>
    <n v="42.55"/>
    <n v="42.75"/>
    <n v="2"/>
    <n v="-5"/>
    <n v="19"/>
    <n v="-2"/>
    <n v="4"/>
    <n v="0"/>
    <n v="0"/>
    <n v="0"/>
    <n v="0"/>
    <n v="0"/>
    <n v="8.3000000000000001E-4"/>
    <n v="-2.0525000000000001E-3"/>
    <n v="7.9989999999999992E-3"/>
    <n v="-8.5099999999999998E-4"/>
    <n v="1.7099999999999999E-3"/>
    <n v="0"/>
    <n v="0"/>
    <n v="0"/>
    <n v="0"/>
    <n v="0"/>
  </r>
  <r>
    <s v="2752"/>
    <s v="豆府"/>
    <x v="3"/>
    <n v="151.5"/>
    <n v="153"/>
    <n v="151"/>
    <n v="145.5"/>
    <n v="145"/>
    <n v="0"/>
    <n v="0"/>
    <n v="0"/>
    <n v="-3"/>
    <n v="-14"/>
    <n v="0"/>
    <n v="0"/>
    <n v="0"/>
    <n v="0"/>
    <n v="0"/>
    <n v="0"/>
    <n v="0"/>
    <n v="0"/>
    <n v="-4.365E-3"/>
    <n v="-2.0299999999999999E-2"/>
    <n v="0"/>
    <n v="0"/>
    <n v="0"/>
    <n v="0"/>
    <n v="0"/>
  </r>
  <r>
    <s v="2754"/>
    <s v="亞洲藏壽司"/>
    <x v="3"/>
    <n v="70.900000000000006"/>
    <n v="70.400000000000006"/>
    <n v="72.900000000000006"/>
    <n v="71.8"/>
    <n v="70.8"/>
    <n v="-41"/>
    <n v="-8"/>
    <n v="12"/>
    <n v="-90"/>
    <n v="-23"/>
    <n v="0"/>
    <n v="0"/>
    <n v="0"/>
    <n v="0"/>
    <n v="0"/>
    <n v="-2.9069000000000001E-2"/>
    <n v="-5.6320000000000007E-3"/>
    <n v="8.7480000000000006E-3"/>
    <n v="-6.4619999999999997E-2"/>
    <n v="-1.6284E-2"/>
    <n v="0"/>
    <n v="0"/>
    <n v="0"/>
    <n v="0"/>
    <n v="0"/>
  </r>
  <r>
    <s v="2755"/>
    <s v="揚秦"/>
    <x v="3"/>
    <n v="51.7"/>
    <n v="51.7"/>
    <n v="52.1"/>
    <n v="52.3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5.95"/>
    <n v="15.95"/>
    <n v="16.05"/>
    <n v="16.100000000000001"/>
    <n v="-6343"/>
    <n v="-20268"/>
    <n v="-5136"/>
    <n v="-2257"/>
    <n v="-5643"/>
    <n v="0"/>
    <n v="-1207"/>
    <n v="72"/>
    <n v="-138"/>
    <n v="34"/>
    <n v="-1.021223"/>
    <n v="-3.2327459999999997"/>
    <n v="-0.81919199999999992"/>
    <n v="-0.36224849999999997"/>
    <n v="-0.90852300000000008"/>
    <n v="0"/>
    <n v="-0.19251649999999998"/>
    <n v="1.1483999999999999E-2"/>
    <n v="-2.2149000000000002E-2"/>
    <n v="5.4740000000000006E-3"/>
  </r>
  <r>
    <s v="2809"/>
    <s v="京城銀"/>
    <x v="59"/>
    <n v="40.5"/>
    <n v="40.25"/>
    <n v="39.549999999999997"/>
    <n v="39.5"/>
    <n v="39.549999999999997"/>
    <n v="161"/>
    <n v="-206"/>
    <n v="-848"/>
    <n v="5"/>
    <n v="-173"/>
    <n v="331"/>
    <n v="-403"/>
    <n v="-212"/>
    <n v="-717"/>
    <n v="-736"/>
    <n v="6.5204999999999999E-2"/>
    <n v="-8.2915000000000003E-2"/>
    <n v="-0.33538399999999996"/>
    <n v="1.9750000000000002E-3"/>
    <n v="-6.8421499999999996E-2"/>
    <n v="0.13405500000000001"/>
    <n v="-0.1622075"/>
    <n v="-8.384599999999999E-2"/>
    <n v="-0.28321499999999999"/>
    <n v="-0.29108800000000001"/>
  </r>
  <r>
    <s v="2812"/>
    <s v="台中銀"/>
    <x v="59"/>
    <n v="11.45"/>
    <n v="11.45"/>
    <n v="11.4"/>
    <n v="11.5"/>
    <n v="11.55"/>
    <n v="223"/>
    <n v="-251"/>
    <n v="-1007"/>
    <n v="-638"/>
    <n v="-577"/>
    <n v="0"/>
    <n v="18"/>
    <n v="6"/>
    <n v="0"/>
    <n v="0"/>
    <n v="2.5533500000000001E-2"/>
    <n v="-2.8739499999999998E-2"/>
    <n v="-0.11479800000000001"/>
    <n v="-7.3370000000000005E-2"/>
    <n v="-6.6643500000000008E-2"/>
    <n v="0"/>
    <n v="2.0609999999999999E-3"/>
    <n v="6.8400000000000004E-4"/>
    <n v="0"/>
    <n v="0"/>
  </r>
  <r>
    <s v="2816"/>
    <s v="旺旺保"/>
    <x v="60"/>
    <n v="20.5"/>
    <n v="20.5"/>
    <n v="20.399999999999999"/>
    <n v="20.55"/>
    <n v="20.65"/>
    <n v="-17"/>
    <n v="-17"/>
    <n v="-17"/>
    <n v="4"/>
    <n v="37"/>
    <n v="0"/>
    <n v="0"/>
    <n v="0"/>
    <n v="0"/>
    <n v="0"/>
    <n v="-3.4849999999999998E-3"/>
    <n v="-3.4849999999999998E-3"/>
    <n v="-3.4679999999999997E-3"/>
    <n v="8.2200000000000003E-4"/>
    <n v="7.6404999999999997E-3"/>
    <n v="0"/>
    <n v="0"/>
    <n v="0"/>
    <n v="0"/>
    <n v="0"/>
  </r>
  <r>
    <s v="2820"/>
    <s v="華票"/>
    <x v="59"/>
    <n v="16.100000000000001"/>
    <n v="16.2"/>
    <n v="16.149999999999999"/>
    <n v="16.149999999999999"/>
    <n v="16.2"/>
    <n v="1"/>
    <n v="-54"/>
    <n v="-408"/>
    <n v="128"/>
    <n v="268"/>
    <n v="1468"/>
    <n v="1441"/>
    <n v="1423"/>
    <n v="-48"/>
    <n v="0"/>
    <n v="1.6100000000000001E-4"/>
    <n v="-8.7479999999999988E-3"/>
    <n v="-6.5891999999999992E-2"/>
    <n v="2.0671999999999999E-2"/>
    <n v="4.3415999999999996E-2"/>
    <n v="0.23634800000000003"/>
    <n v="0.23344200000000001"/>
    <n v="0.22981449999999998"/>
    <n v="-7.7519999999999993E-3"/>
    <n v="0"/>
  </r>
  <r>
    <s v="2823"/>
    <s v="中壽"/>
    <x v="60"/>
    <n v="24.4"/>
    <n v="24.85"/>
    <n v="24.15"/>
    <n v="24.65"/>
    <n v="25.95"/>
    <n v="-1028"/>
    <n v="1087"/>
    <n v="-6740"/>
    <n v="-1245"/>
    <n v="-7187"/>
    <n v="0"/>
    <n v="-74"/>
    <n v="8"/>
    <n v="0"/>
    <n v="-300"/>
    <n v="-0.25083199999999994"/>
    <n v="0.27011950000000001"/>
    <n v="-1.62771"/>
    <n v="-0.30689250000000001"/>
    <n v="-1.8650264999999999"/>
    <n v="0"/>
    <n v="-1.8389000000000003E-2"/>
    <n v="1.9319999999999999E-3"/>
    <n v="0"/>
    <n v="-7.7850000000000003E-2"/>
  </r>
  <r>
    <s v="2832"/>
    <s v="台產"/>
    <x v="60"/>
    <n v="21.7"/>
    <n v="20.45"/>
    <n v="20.350000000000001"/>
    <n v="20.350000000000001"/>
    <n v="20.3"/>
    <n v="348"/>
    <n v="-740"/>
    <n v="-426"/>
    <n v="-100"/>
    <n v="-97"/>
    <n v="0"/>
    <n v="0"/>
    <n v="0"/>
    <n v="0"/>
    <n v="0"/>
    <n v="7.5516E-2"/>
    <n v="-0.15132999999999999"/>
    <n v="-8.6691000000000004E-2"/>
    <n v="-2.0350000000000004E-2"/>
    <n v="-1.9691E-2"/>
    <n v="0"/>
    <n v="0"/>
    <n v="0"/>
    <n v="0"/>
    <n v="0"/>
  </r>
  <r>
    <s v="2834"/>
    <s v="臺企銀"/>
    <x v="59"/>
    <n v="9.4499999999999993"/>
    <n v="9.4"/>
    <n v="9.36"/>
    <n v="9.3800000000000008"/>
    <n v="9.4700000000000006"/>
    <n v="-4155"/>
    <n v="-14680"/>
    <n v="-10800"/>
    <n v="-5945"/>
    <n v="1809"/>
    <n v="0"/>
    <n v="-174"/>
    <n v="48"/>
    <n v="-2"/>
    <n v="0"/>
    <n v="-0.39264749999999998"/>
    <n v="-1.37992"/>
    <n v="-1.01088"/>
    <n v="-0.55764100000000005"/>
    <n v="0.1713123"/>
    <n v="0"/>
    <n v="-1.6356000000000002E-2"/>
    <n v="4.4927999999999999E-3"/>
    <n v="-1.8760000000000001E-4"/>
    <n v="0"/>
  </r>
  <r>
    <s v="2836"/>
    <s v="高雄銀"/>
    <x v="59"/>
    <n v="10.8"/>
    <n v="10.8"/>
    <n v="10.7"/>
    <n v="10.75"/>
    <n v="10.8"/>
    <n v="-6"/>
    <n v="33"/>
    <n v="-109"/>
    <n v="7"/>
    <n v="23"/>
    <n v="0"/>
    <n v="0"/>
    <n v="0"/>
    <n v="0"/>
    <n v="0"/>
    <n v="-6.4800000000000014E-4"/>
    <n v="3.5640000000000003E-3"/>
    <n v="-1.1663E-2"/>
    <n v="7.5250000000000002E-4"/>
    <n v="2.4840000000000001E-3"/>
    <n v="0"/>
    <n v="0"/>
    <n v="0"/>
    <n v="0"/>
    <n v="0"/>
  </r>
  <r>
    <s v="2838"/>
    <s v="聯邦銀"/>
    <x v="59"/>
    <n v="11.5"/>
    <n v="11.45"/>
    <n v="11.4"/>
    <n v="11.45"/>
    <n v="11.6"/>
    <n v="-7"/>
    <n v="-593"/>
    <n v="-328"/>
    <n v="-125"/>
    <n v="-30"/>
    <n v="0"/>
    <n v="0"/>
    <n v="0"/>
    <n v="0"/>
    <n v="0"/>
    <n v="-8.0500000000000005E-4"/>
    <n v="-6.7898500000000001E-2"/>
    <n v="-3.7392000000000002E-2"/>
    <n v="-1.4312500000000001E-2"/>
    <n v="-3.48E-3"/>
    <n v="0"/>
    <n v="0"/>
    <n v="0"/>
    <n v="0"/>
    <n v="0"/>
  </r>
  <r>
    <s v="2841"/>
    <s v="台開"/>
    <x v="5"/>
    <n v="6.81"/>
    <n v="6.66"/>
    <n v="6.4"/>
    <n v="6.45"/>
    <n v="6.4"/>
    <n v="84"/>
    <n v="-294"/>
    <n v="-129"/>
    <n v="-304"/>
    <n v="-180"/>
    <n v="0"/>
    <n v="0"/>
    <n v="0"/>
    <n v="0"/>
    <n v="0"/>
    <n v="5.7203999999999996E-3"/>
    <n v="-1.9580400000000001E-2"/>
    <n v="-8.2559999999999995E-3"/>
    <n v="-1.9608E-2"/>
    <n v="-1.1520000000000001E-2"/>
    <n v="0"/>
    <n v="0"/>
    <n v="0"/>
    <n v="0"/>
    <n v="0"/>
  </r>
  <r>
    <s v="2845"/>
    <s v="遠東銀"/>
    <x v="59"/>
    <n v="10.5"/>
    <n v="10.5"/>
    <n v="10.45"/>
    <n v="10.5"/>
    <n v="10.6"/>
    <n v="-576"/>
    <n v="-1393"/>
    <n v="-2779"/>
    <n v="-1013"/>
    <n v="736"/>
    <n v="0"/>
    <n v="-75"/>
    <n v="9"/>
    <n v="-1"/>
    <n v="0"/>
    <n v="-6.0479999999999999E-2"/>
    <n v="-0.14626500000000001"/>
    <n v="-0.29040549999999998"/>
    <n v="-0.106365"/>
    <n v="7.8015999999999988E-2"/>
    <n v="0"/>
    <n v="-7.8750000000000001E-3"/>
    <n v="9.4049999999999993E-4"/>
    <n v="-1.05E-4"/>
    <n v="0"/>
  </r>
  <r>
    <s v="2849"/>
    <s v="安泰銀"/>
    <x v="59"/>
    <n v="14.7"/>
    <n v="14.9"/>
    <n v="14.55"/>
    <n v="14.65"/>
    <n v="14.8"/>
    <n v="65"/>
    <n v="72"/>
    <n v="-157"/>
    <n v="2"/>
    <n v="72"/>
    <n v="0"/>
    <n v="0"/>
    <n v="0"/>
    <n v="0"/>
    <n v="0"/>
    <n v="9.5549999999999993E-3"/>
    <n v="1.0728E-2"/>
    <n v="-2.2843499999999999E-2"/>
    <n v="2.9300000000000002E-4"/>
    <n v="1.0656000000000001E-2"/>
    <n v="0"/>
    <n v="0"/>
    <n v="0"/>
    <n v="0"/>
    <n v="0"/>
  </r>
  <r>
    <s v="2850"/>
    <s v="新產"/>
    <x v="60"/>
    <n v="40.15"/>
    <n v="40"/>
    <n v="39.6"/>
    <n v="40.200000000000003"/>
    <n v="40.299999999999997"/>
    <n v="9"/>
    <n v="-37"/>
    <n v="-77"/>
    <n v="18"/>
    <n v="34"/>
    <n v="0"/>
    <n v="0"/>
    <n v="0"/>
    <n v="0"/>
    <n v="0"/>
    <n v="3.6134999999999995E-3"/>
    <n v="-1.4800000000000001E-2"/>
    <n v="-3.0492000000000002E-2"/>
    <n v="7.2360000000000002E-3"/>
    <n v="1.3701999999999999E-2"/>
    <n v="0"/>
    <n v="0"/>
    <n v="0"/>
    <n v="0"/>
    <n v="0"/>
  </r>
  <r>
    <s v="2851"/>
    <s v="中再保"/>
    <x v="60"/>
    <n v="27.05"/>
    <n v="26.8"/>
    <n v="26.55"/>
    <n v="27.25"/>
    <n v="27.55"/>
    <n v="-113"/>
    <n v="-31"/>
    <n v="-50"/>
    <n v="-614"/>
    <n v="-689"/>
    <n v="0"/>
    <n v="0"/>
    <n v="0"/>
    <n v="0"/>
    <n v="0"/>
    <n v="-3.05665E-2"/>
    <n v="-8.3080000000000011E-3"/>
    <n v="-1.3275E-2"/>
    <n v="-0.16731499999999999"/>
    <n v="-0.1898195"/>
    <n v="0"/>
    <n v="0"/>
    <n v="0"/>
    <n v="0"/>
    <n v="0"/>
  </r>
  <r>
    <s v="2852"/>
    <s v="第一保"/>
    <x v="60"/>
    <n v="13.1"/>
    <n v="13.05"/>
    <n v="12.95"/>
    <n v="13"/>
    <n v="13.1"/>
    <n v="16"/>
    <n v="4"/>
    <n v="-14"/>
    <n v="26"/>
    <n v="47"/>
    <n v="0"/>
    <n v="0"/>
    <n v="0"/>
    <n v="0"/>
    <n v="0"/>
    <n v="2.0959999999999998E-3"/>
    <n v="5.22E-4"/>
    <n v="-1.8129999999999997E-3"/>
    <n v="3.3800000000000002E-3"/>
    <n v="6.1569999999999993E-3"/>
    <n v="0"/>
    <n v="0"/>
    <n v="0"/>
    <n v="0"/>
    <n v="0"/>
  </r>
  <r>
    <s v="2855"/>
    <s v="統一證"/>
    <x v="61"/>
    <n v="26.15"/>
    <n v="25.85"/>
    <n v="25.7"/>
    <n v="25.95"/>
    <n v="26.1"/>
    <n v="-236"/>
    <n v="-1439"/>
    <n v="-1905"/>
    <n v="-405"/>
    <n v="-9"/>
    <n v="0"/>
    <n v="0"/>
    <n v="0"/>
    <n v="0"/>
    <n v="0"/>
    <n v="-6.1713999999999998E-2"/>
    <n v="-0.37198150000000002"/>
    <n v="-0.48958499999999999"/>
    <n v="-0.1050975"/>
    <n v="-2.349E-3"/>
    <n v="0"/>
    <n v="0"/>
    <n v="0"/>
    <n v="0"/>
    <n v="0"/>
  </r>
  <r>
    <s v="2867"/>
    <s v="三商壽"/>
    <x v="60"/>
    <n v="9.18"/>
    <n v="9.1"/>
    <n v="9"/>
    <n v="9.1999999999999993"/>
    <n v="9.33"/>
    <n v="2"/>
    <n v="-1749"/>
    <n v="-1191"/>
    <n v="529"/>
    <n v="1080"/>
    <n v="0"/>
    <n v="0"/>
    <n v="0"/>
    <n v="0"/>
    <n v="0"/>
    <n v="1.8359999999999999E-4"/>
    <n v="-0.15915899999999999"/>
    <n v="-0.10718999999999999"/>
    <n v="4.8667999999999996E-2"/>
    <n v="0.10076399999999999"/>
    <n v="0"/>
    <n v="0"/>
    <n v="0"/>
    <n v="0"/>
    <n v="0"/>
  </r>
  <r>
    <s v="2880"/>
    <s v="華南金"/>
    <x v="62"/>
    <n v="18.25"/>
    <n v="18.100000000000001"/>
    <n v="18.100000000000001"/>
    <n v="18.2"/>
    <n v="18.25"/>
    <n v="-4377"/>
    <n v="-6913"/>
    <n v="-5201"/>
    <n v="-1215"/>
    <n v="435"/>
    <n v="0"/>
    <n v="-1778"/>
    <n v="107"/>
    <n v="-203"/>
    <n v="51"/>
    <n v="-0.79880249999999997"/>
    <n v="-1.2512529999999999"/>
    <n v="-0.94138100000000002"/>
    <n v="-0.22112999999999999"/>
    <n v="7.93875E-2"/>
    <n v="0"/>
    <n v="-0.32181800000000005"/>
    <n v="1.9366999999999999E-2"/>
    <n v="-3.6946E-2"/>
    <n v="9.3074999999999998E-3"/>
  </r>
  <r>
    <s v="2881"/>
    <s v="富邦金"/>
    <x v="62"/>
    <n v="72.3"/>
    <n v="71.3"/>
    <n v="70"/>
    <n v="70.7"/>
    <n v="71.8"/>
    <n v="-42"/>
    <n v="-6080"/>
    <n v="-7159"/>
    <n v="7330"/>
    <n v="1573"/>
    <n v="-1913"/>
    <n v="-2698"/>
    <n v="-585"/>
    <n v="-2669"/>
    <n v="-597"/>
    <n v="-3.0366000000000001E-2"/>
    <n v="-4.3350400000000002"/>
    <n v="-5.0113000000000003"/>
    <n v="5.1823100000000002"/>
    <n v="1.1294139999999999"/>
    <n v="-1.3830989999999999"/>
    <n v="-1.9236739999999999"/>
    <n v="-0.40949999999999998"/>
    <n v="-1.8869830000000001"/>
    <n v="-0.42864599999999997"/>
  </r>
  <r>
    <s v="2882"/>
    <s v="國泰金"/>
    <x v="62"/>
    <n v="54"/>
    <n v="53.6"/>
    <n v="52"/>
    <n v="52.6"/>
    <n v="54.1"/>
    <n v="-4859"/>
    <n v="-1828"/>
    <n v="-10582"/>
    <n v="4656"/>
    <n v="-773"/>
    <n v="-1096"/>
    <n v="-3860"/>
    <n v="-1143"/>
    <n v="-1308"/>
    <n v="-1131"/>
    <n v="-2.6238600000000001"/>
    <n v="-0.97980800000000001"/>
    <n v="-5.5026400000000004"/>
    <n v="2.4490560000000001"/>
    <n v="-0.41819300000000004"/>
    <n v="-0.59184000000000003"/>
    <n v="-2.0689600000000001"/>
    <n v="-0.59436"/>
    <n v="-0.68800800000000006"/>
    <n v="-0.61187099999999994"/>
  </r>
  <r>
    <s v="2883"/>
    <s v="開發金"/>
    <x v="62"/>
    <n v="12.45"/>
    <n v="12.25"/>
    <n v="12.15"/>
    <n v="12.65"/>
    <n v="12.85"/>
    <n v="8297"/>
    <n v="-271"/>
    <n v="22678"/>
    <n v="109339"/>
    <n v="21501"/>
    <n v="-160"/>
    <n v="-35857"/>
    <n v="-35380"/>
    <n v="-34835"/>
    <n v="-36431"/>
    <n v="1.0329765"/>
    <n v="-3.3197499999999998E-2"/>
    <n v="2.7553770000000002"/>
    <n v="13.831383500000001"/>
    <n v="2.7628784999999998"/>
    <n v="-1.992E-2"/>
    <n v="-4.3924824999999998"/>
    <n v="-4.2986700000000004"/>
    <n v="-4.4066274999999999"/>
    <n v="-4.6813834999999999"/>
  </r>
  <r>
    <s v="2884"/>
    <s v="玉山金"/>
    <x v="62"/>
    <n v="25.65"/>
    <n v="25.5"/>
    <n v="25.45"/>
    <n v="25.4"/>
    <n v="25.9"/>
    <n v="-5041"/>
    <n v="-9397"/>
    <n v="-7263"/>
    <n v="-1511"/>
    <n v="3608"/>
    <n v="0"/>
    <n v="-2075"/>
    <n v="141"/>
    <n v="-651"/>
    <n v="-42"/>
    <n v="-1.2930165"/>
    <n v="-2.3962349999999999"/>
    <n v="-1.8484335000000001"/>
    <n v="-0.38379400000000002"/>
    <n v="0.93447199999999997"/>
    <n v="0"/>
    <n v="-0.52912499999999996"/>
    <n v="3.58845E-2"/>
    <n v="-0.16535399999999997"/>
    <n v="-1.0877999999999999E-2"/>
  </r>
  <r>
    <s v="2885"/>
    <s v="元大金"/>
    <x v="62"/>
    <n v="25.45"/>
    <n v="25.2"/>
    <n v="25.05"/>
    <n v="25.35"/>
    <n v="25.45"/>
    <n v="-1680"/>
    <n v="-9472"/>
    <n v="-7655"/>
    <n v="5792"/>
    <n v="1406"/>
    <n v="447"/>
    <n v="-1714"/>
    <n v="580"/>
    <n v="-261"/>
    <n v="61"/>
    <n v="-0.42756"/>
    <n v="-2.3869439999999997"/>
    <n v="-1.9175774999999999"/>
    <n v="1.468272"/>
    <n v="0.35782699999999995"/>
    <n v="0.1137615"/>
    <n v="-0.43192799999999998"/>
    <n v="0.14529"/>
    <n v="-6.61635E-2"/>
    <n v="1.55245E-2"/>
  </r>
  <r>
    <s v="2886"/>
    <s v="兆豐金"/>
    <x v="62"/>
    <n v="32.9"/>
    <n v="32.75"/>
    <n v="32.5"/>
    <n v="32.5"/>
    <n v="32.75"/>
    <n v="-4376"/>
    <n v="2528"/>
    <n v="-3812"/>
    <n v="-392"/>
    <n v="5640"/>
    <n v="0"/>
    <n v="-4913"/>
    <n v="-2809"/>
    <n v="-2877"/>
    <n v="-3143"/>
    <n v="-1.4397039999999999"/>
    <n v="0.82791999999999999"/>
    <n v="-1.2388999999999999"/>
    <n v="-0.12740000000000001"/>
    <n v="1.8471"/>
    <n v="0"/>
    <n v="-1.6090074999999999"/>
    <n v="-0.91292499999999999"/>
    <n v="-0.935025"/>
    <n v="-1.0293325"/>
  </r>
  <r>
    <s v="2887"/>
    <s v="台新金"/>
    <x v="62"/>
    <n v="15.05"/>
    <n v="14.9"/>
    <n v="14.8"/>
    <n v="14.9"/>
    <n v="15.05"/>
    <n v="-2945"/>
    <n v="-13166"/>
    <n v="-4146"/>
    <n v="2632"/>
    <n v="4675"/>
    <n v="-720"/>
    <n v="-2537"/>
    <n v="-549"/>
    <n v="-220"/>
    <n v="55"/>
    <n v="-0.44322250000000002"/>
    <n v="-1.9617339999999999"/>
    <n v="-0.61360800000000004"/>
    <n v="0.39216800000000002"/>
    <n v="0.70358750000000003"/>
    <n v="-0.10836"/>
    <n v="-0.37801300000000004"/>
    <n v="-8.1252000000000005E-2"/>
    <n v="-3.2779999999999997E-2"/>
    <n v="8.2775000000000001E-3"/>
  </r>
  <r>
    <s v="2888"/>
    <s v="新光金"/>
    <x v="62"/>
    <n v="9.58"/>
    <n v="9.5500000000000007"/>
    <n v="9.34"/>
    <n v="9.39"/>
    <n v="9.5299999999999994"/>
    <n v="-15161"/>
    <n v="-15007"/>
    <n v="-37433"/>
    <n v="-7952"/>
    <n v="5908"/>
    <n v="1139"/>
    <n v="725"/>
    <n v="1198"/>
    <n v="-44"/>
    <n v="0"/>
    <n v="-1.4524238"/>
    <n v="-1.4331685000000001"/>
    <n v="-3.4962421999999997"/>
    <n v="-0.74669279999999993"/>
    <n v="0.56303239999999999"/>
    <n v="0.10911620000000001"/>
    <n v="6.9237500000000007E-2"/>
    <n v="0.1118932"/>
    <n v="-4.1316E-3"/>
    <n v="0"/>
  </r>
  <r>
    <s v="2889"/>
    <s v="國票金"/>
    <x v="62"/>
    <n v="16.399999999999999"/>
    <n v="16.3"/>
    <n v="16.149999999999999"/>
    <n v="16.2"/>
    <n v="16.3"/>
    <n v="-853"/>
    <n v="354"/>
    <n v="-1380"/>
    <n v="-762"/>
    <n v="-613"/>
    <n v="-846"/>
    <n v="-730"/>
    <n v="-717"/>
    <n v="-26"/>
    <n v="0"/>
    <n v="-0.13989199999999999"/>
    <n v="5.7701999999999996E-2"/>
    <n v="-0.22286999999999996"/>
    <n v="-0.123444"/>
    <n v="-9.9918999999999994E-2"/>
    <n v="-0.13874400000000001"/>
    <n v="-0.11899"/>
    <n v="-0.1157955"/>
    <n v="-4.2119999999999996E-3"/>
    <n v="0"/>
  </r>
  <r>
    <s v="2890"/>
    <s v="永豐金"/>
    <x v="62"/>
    <n v="13.6"/>
    <n v="13.55"/>
    <n v="13.5"/>
    <n v="13.5"/>
    <n v="13.6"/>
    <n v="-6943"/>
    <n v="-362"/>
    <n v="-2519"/>
    <n v="391"/>
    <n v="4281"/>
    <n v="-16"/>
    <n v="-367"/>
    <n v="181"/>
    <n v="1124"/>
    <n v="0"/>
    <n v="-0.94424799999999998"/>
    <n v="-4.9051000000000004E-2"/>
    <n v="-0.34006500000000001"/>
    <n v="5.2784999999999999E-2"/>
    <n v="0.58221599999999996"/>
    <n v="-2.176E-3"/>
    <n v="-4.9728500000000002E-2"/>
    <n v="2.4434999999999998E-2"/>
    <n v="0.15174000000000001"/>
    <n v="0"/>
  </r>
  <r>
    <s v="2891"/>
    <s v="中信金"/>
    <x v="62"/>
    <n v="22.3"/>
    <n v="22.15"/>
    <n v="22.25"/>
    <n v="22.3"/>
    <n v="22.55"/>
    <n v="-9731"/>
    <n v="-3256"/>
    <n v="-6263"/>
    <n v="1702"/>
    <n v="5793"/>
    <n v="-1100"/>
    <n v="-6074"/>
    <n v="241"/>
    <n v="-1193"/>
    <n v="96"/>
    <n v="-2.170013"/>
    <n v="-0.72120399999999996"/>
    <n v="-1.3935175"/>
    <n v="0.37954599999999999"/>
    <n v="1.3063215000000001"/>
    <n v="-0.24529999999999999"/>
    <n v="-1.345391"/>
    <n v="5.3622499999999997E-2"/>
    <n v="-0.26603900000000003"/>
    <n v="2.1648000000000001E-2"/>
  </r>
  <r>
    <s v="2892"/>
    <s v="第一金"/>
    <x v="62"/>
    <n v="22.3"/>
    <n v="22.1"/>
    <n v="22.35"/>
    <n v="22.25"/>
    <n v="22.4"/>
    <n v="-2638"/>
    <n v="-3847"/>
    <n v="-5017"/>
    <n v="-562"/>
    <n v="5545"/>
    <n v="3696"/>
    <n v="1823"/>
    <n v="3841"/>
    <n v="277"/>
    <n v="54"/>
    <n v="-0.58827399999999996"/>
    <n v="-0.85018700000000014"/>
    <n v="-1.1212995000000001"/>
    <n v="-0.12504499999999999"/>
    <n v="1.2420799999999999"/>
    <n v="0.82420800000000005"/>
    <n v="0.40288300000000005"/>
    <n v="0.85846350000000005"/>
    <n v="6.16325E-2"/>
    <n v="1.2095999999999999E-2"/>
  </r>
  <r>
    <s v="2897"/>
    <s v="王道銀行"/>
    <x v="59"/>
    <n v="6.99"/>
    <n v="6.98"/>
    <n v="6.9"/>
    <n v="6.95"/>
    <n v="7.12"/>
    <n v="-139"/>
    <n v="-852"/>
    <n v="-1484"/>
    <n v="145"/>
    <n v="608"/>
    <n v="0"/>
    <n v="0"/>
    <n v="0"/>
    <n v="0"/>
    <n v="0"/>
    <n v="-9.7161000000000001E-3"/>
    <n v="-5.9469599999999997E-2"/>
    <n v="-0.102396"/>
    <n v="1.00775E-2"/>
    <n v="4.3289599999999998E-2"/>
    <n v="0"/>
    <n v="0"/>
    <n v="0"/>
    <n v="0"/>
    <n v="0"/>
  </r>
  <r>
    <s v="2901"/>
    <s v="欣欣"/>
    <x v="9"/>
    <n v="27.55"/>
    <n v="27.65"/>
    <n v="29.95"/>
    <n v="31.2"/>
    <n v="30.95"/>
    <n v="-15"/>
    <n v="-2"/>
    <n v="6"/>
    <n v="7"/>
    <n v="-15"/>
    <n v="0"/>
    <n v="0"/>
    <n v="0"/>
    <n v="0"/>
    <n v="0"/>
    <n v="-4.1324999999999999E-3"/>
    <n v="-5.53E-4"/>
    <n v="1.797E-3"/>
    <n v="2.1840000000000002E-3"/>
    <n v="-4.6424999999999999E-3"/>
    <n v="0"/>
    <n v="0"/>
    <n v="0"/>
    <n v="0"/>
    <n v="0"/>
  </r>
  <r>
    <s v="2903"/>
    <s v="遠百"/>
    <x v="9"/>
    <n v="22.5"/>
    <n v="22.55"/>
    <n v="22.8"/>
    <n v="23.35"/>
    <n v="23.2"/>
    <n v="-403"/>
    <n v="-200"/>
    <n v="10"/>
    <n v="277"/>
    <n v="-125"/>
    <n v="40"/>
    <n v="-121"/>
    <n v="0"/>
    <n v="0"/>
    <n v="0"/>
    <n v="-9.0675000000000006E-2"/>
    <n v="-4.5100000000000001E-2"/>
    <n v="2.2799999999999999E-3"/>
    <n v="6.4679500000000001E-2"/>
    <n v="-2.9000000000000001E-2"/>
    <n v="8.9999999999999993E-3"/>
    <n v="-2.7285500000000001E-2"/>
    <n v="0"/>
    <n v="0"/>
    <n v="0"/>
  </r>
  <r>
    <s v="2904"/>
    <s v="匯僑"/>
    <x v="2"/>
    <n v="29.5"/>
    <n v="29.55"/>
    <n v="29.5"/>
    <n v="29.65"/>
    <n v="29.65"/>
    <n v="-2"/>
    <n v="-15"/>
    <n v="-8"/>
    <n v="-4"/>
    <n v="13"/>
    <n v="0"/>
    <n v="0"/>
    <n v="0"/>
    <n v="0"/>
    <n v="0"/>
    <n v="-5.9000000000000003E-4"/>
    <n v="-4.4324999999999998E-3"/>
    <n v="-2.3600000000000001E-3"/>
    <n v="-1.186E-3"/>
    <n v="3.8544999999999999E-3"/>
    <n v="0"/>
    <n v="0"/>
    <n v="0"/>
    <n v="0"/>
    <n v="0"/>
  </r>
  <r>
    <s v="2905"/>
    <s v="三商"/>
    <x v="9"/>
    <n v="22.7"/>
    <n v="22.55"/>
    <n v="22.35"/>
    <n v="22.45"/>
    <n v="22.85"/>
    <n v="249"/>
    <n v="-221"/>
    <n v="-292"/>
    <n v="86"/>
    <n v="178"/>
    <n v="0"/>
    <n v="0"/>
    <n v="0"/>
    <n v="0"/>
    <n v="0"/>
    <n v="5.6523000000000004E-2"/>
    <n v="-4.9835500000000005E-2"/>
    <n v="-6.5262000000000001E-2"/>
    <n v="1.9307000000000001E-2"/>
    <n v="4.0673000000000001E-2"/>
    <n v="0"/>
    <n v="0"/>
    <n v="0"/>
    <n v="0"/>
    <n v="0"/>
  </r>
  <r>
    <s v="2906"/>
    <s v="高林"/>
    <x v="9"/>
    <n v="15.55"/>
    <n v="15.45"/>
    <n v="15.25"/>
    <n v="15.4"/>
    <n v="15.65"/>
    <n v="46"/>
    <n v="-61"/>
    <n v="-162"/>
    <n v="57"/>
    <n v="177"/>
    <n v="0"/>
    <n v="0"/>
    <n v="0"/>
    <n v="0"/>
    <n v="0"/>
    <n v="7.1530000000000005E-3"/>
    <n v="-9.4244999999999989E-3"/>
    <n v="-2.4705000000000001E-2"/>
    <n v="8.7780000000000011E-3"/>
    <n v="2.7700500000000003E-2"/>
    <n v="0"/>
    <n v="0"/>
    <n v="0"/>
    <n v="0"/>
    <n v="0"/>
  </r>
  <r>
    <s v="2908"/>
    <s v="特力"/>
    <x v="9"/>
    <n v="26.2"/>
    <n v="26.75"/>
    <n v="26.1"/>
    <n v="26.5"/>
    <n v="26.6"/>
    <n v="-16"/>
    <n v="34"/>
    <n v="-138"/>
    <n v="-9"/>
    <n v="1"/>
    <n v="0"/>
    <n v="0"/>
    <n v="0"/>
    <n v="0"/>
    <n v="0"/>
    <n v="-4.1919999999999995E-3"/>
    <n v="9.0950000000000007E-3"/>
    <n v="-3.6018000000000001E-2"/>
    <n v="-2.385E-3"/>
    <n v="2.6600000000000001E-4"/>
    <n v="0"/>
    <n v="0"/>
    <n v="0"/>
    <n v="0"/>
    <n v="0"/>
  </r>
  <r>
    <s v="2910"/>
    <s v="統領"/>
    <x v="9"/>
    <n v="33.299999999999997"/>
    <n v="32.700000000000003"/>
    <n v="31.65"/>
    <n v="32.9"/>
    <n v="32.299999999999997"/>
    <n v="0"/>
    <n v="-1"/>
    <n v="-15"/>
    <n v="0"/>
    <n v="0"/>
    <n v="0"/>
    <n v="0"/>
    <n v="0"/>
    <n v="0"/>
    <n v="0"/>
    <n v="0"/>
    <n v="-3.2700000000000003E-4"/>
    <n v="-4.7475E-3"/>
    <n v="0"/>
    <n v="0"/>
    <n v="0"/>
    <n v="0"/>
    <n v="0"/>
    <n v="0"/>
    <n v="0"/>
  </r>
  <r>
    <s v="2911"/>
    <s v="麗嬰房"/>
    <x v="9"/>
    <n v="8.2799999999999994"/>
    <n v="8.34"/>
    <n v="9"/>
    <n v="9.0299999999999994"/>
    <n v="8.82"/>
    <n v="-182"/>
    <n v="-298"/>
    <n v="-190"/>
    <n v="-182"/>
    <n v="-210"/>
    <n v="0"/>
    <n v="0"/>
    <n v="0"/>
    <n v="0"/>
    <n v="0"/>
    <n v="-1.5069599999999997E-2"/>
    <n v="-2.4853200000000002E-2"/>
    <n v="-1.7100000000000001E-2"/>
    <n v="-1.6434599999999997E-2"/>
    <n v="-1.8522E-2"/>
    <n v="0"/>
    <n v="0"/>
    <n v="0"/>
    <n v="0"/>
    <n v="0"/>
  </r>
  <r>
    <s v="2912"/>
    <s v="統一超"/>
    <x v="9"/>
    <n v="261"/>
    <n v="260"/>
    <n v="262.5"/>
    <n v="261"/>
    <n v="263"/>
    <n v="-1030"/>
    <n v="-1204"/>
    <n v="-887"/>
    <n v="-191"/>
    <n v="146"/>
    <n v="402"/>
    <n v="289"/>
    <n v="387"/>
    <n v="25"/>
    <n v="3"/>
    <n v="-2.6882999999999999"/>
    <n v="-3.1303999999999998"/>
    <n v="-2.3283749999999999"/>
    <n v="-0.49851000000000001"/>
    <n v="0.38397999999999999"/>
    <n v="1.04922"/>
    <n v="0.75139999999999996"/>
    <n v="1.0158750000000001"/>
    <n v="6.5250000000000002E-2"/>
    <n v="7.8899999999999994E-3"/>
  </r>
  <r>
    <s v="2913"/>
    <s v="農林"/>
    <x v="9"/>
    <n v="20.45"/>
    <n v="20.149999999999999"/>
    <n v="19.75"/>
    <n v="20.55"/>
    <n v="20.8"/>
    <n v="-128"/>
    <n v="-55"/>
    <n v="-193"/>
    <n v="-39"/>
    <n v="-569"/>
    <n v="0"/>
    <n v="0"/>
    <n v="0"/>
    <n v="0"/>
    <n v="0"/>
    <n v="-2.6175999999999998E-2"/>
    <n v="-1.10825E-2"/>
    <n v="-3.8117499999999999E-2"/>
    <n v="-8.0145000000000008E-3"/>
    <n v="-0.11835200000000001"/>
    <n v="0"/>
    <n v="0"/>
    <n v="0"/>
    <n v="0"/>
    <n v="0"/>
  </r>
  <r>
    <s v="2915"/>
    <s v="潤泰全"/>
    <x v="9"/>
    <n v="84.5"/>
    <n v="83"/>
    <n v="82.2"/>
    <n v="83.5"/>
    <n v="84.2"/>
    <n v="-520"/>
    <n v="-1770"/>
    <n v="-765"/>
    <n v="-152"/>
    <n v="-316"/>
    <n v="-609"/>
    <n v="-141"/>
    <n v="-319"/>
    <n v="196"/>
    <n v="185"/>
    <n v="-0.43940000000000001"/>
    <n v="-1.4691000000000001"/>
    <n v="-0.62883"/>
    <n v="-0.12692000000000001"/>
    <n v="-0.26607200000000003"/>
    <n v="-0.51460499999999998"/>
    <n v="-0.11703"/>
    <n v="-0.26221800000000001"/>
    <n v="0.16366"/>
    <n v="0.15576999999999999"/>
  </r>
  <r>
    <s v="2916"/>
    <s v="滿心"/>
    <x v="9"/>
    <n v="22.2"/>
    <n v="22.4"/>
    <n v="22.7"/>
    <n v="22.9"/>
    <n v="20.75"/>
    <n v="0"/>
    <n v="-11"/>
    <n v="5"/>
    <n v="1"/>
    <n v="-40"/>
    <n v="0"/>
    <n v="0"/>
    <n v="0"/>
    <n v="0"/>
    <n v="0"/>
    <n v="0"/>
    <n v="-2.4639999999999996E-3"/>
    <n v="1.1349999999999999E-3"/>
    <n v="2.2899999999999998E-4"/>
    <n v="-8.3000000000000001E-3"/>
    <n v="0"/>
    <n v="0"/>
    <n v="0"/>
    <n v="0"/>
    <n v="0"/>
  </r>
  <r>
    <s v="2923"/>
    <s v="鼎固-KY"/>
    <x v="5"/>
    <n v="28.45"/>
    <n v="28.35"/>
    <n v="27.5"/>
    <n v="27.7"/>
    <n v="28.8"/>
    <n v="0"/>
    <n v="-190"/>
    <n v="-110"/>
    <n v="-14"/>
    <n v="101"/>
    <n v="0"/>
    <n v="0"/>
    <n v="0"/>
    <n v="0"/>
    <n v="0"/>
    <n v="0"/>
    <n v="-5.3865000000000003E-2"/>
    <n v="-3.0249999999999999E-2"/>
    <n v="-3.8779999999999999E-3"/>
    <n v="2.9088000000000003E-2"/>
    <n v="0"/>
    <n v="0"/>
    <n v="0"/>
    <n v="0"/>
    <n v="0"/>
  </r>
  <r>
    <s v="2924"/>
    <s v="東凌-KY"/>
    <x v="9"/>
    <n v="18.899999999999999"/>
    <n v="18.8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4"/>
    <n v="61.6"/>
    <n v="60.5"/>
    <n v="60.5"/>
    <n v="60.9"/>
    <n v="0"/>
    <n v="-16"/>
    <n v="-32"/>
    <n v="-20"/>
    <n v="-4"/>
    <n v="0"/>
    <n v="0"/>
    <n v="0"/>
    <n v="0"/>
    <n v="0"/>
    <n v="0"/>
    <n v="-9.8560000000000002E-3"/>
    <n v="-1.9359999999999999E-2"/>
    <n v="-1.21E-2"/>
    <n v="-2.4359999999999998E-3"/>
    <n v="0"/>
    <n v="0"/>
    <n v="0"/>
    <n v="0"/>
    <n v="0"/>
  </r>
  <r>
    <s v="2928"/>
    <s v="紅馬-KY"/>
    <x v="3"/>
    <n v="25.05"/>
    <n v="24.55"/>
    <n v="27"/>
    <n v="26.2"/>
    <n v="25.75"/>
    <n v="0"/>
    <n v="-1"/>
    <n v="4"/>
    <n v="-8"/>
    <n v="-1"/>
    <n v="0"/>
    <n v="0"/>
    <n v="0"/>
    <n v="0"/>
    <n v="0"/>
    <n v="0"/>
    <n v="-2.455E-4"/>
    <n v="1.08E-3"/>
    <n v="-2.0959999999999998E-3"/>
    <n v="-2.5750000000000002E-4"/>
    <n v="0"/>
    <n v="0"/>
    <n v="0"/>
    <n v="0"/>
    <n v="0"/>
  </r>
  <r>
    <s v="2929"/>
    <s v="淘帝-KY"/>
    <x v="9"/>
    <n v="16.95"/>
    <n v="17.100000000000001"/>
    <n v="16.899999999999999"/>
    <n v="16.75"/>
    <n v="16.600000000000001"/>
    <n v="-42"/>
    <n v="-6"/>
    <n v="-12"/>
    <n v="-143"/>
    <n v="86"/>
    <n v="0"/>
    <n v="0"/>
    <n v="0"/>
    <n v="0"/>
    <n v="0"/>
    <n v="-7.1189999999999995E-3"/>
    <n v="-1.026E-3"/>
    <n v="-2.0279999999999999E-3"/>
    <n v="-2.3952500000000002E-2"/>
    <n v="1.4276000000000002E-2"/>
    <n v="0"/>
    <n v="0"/>
    <n v="0"/>
    <n v="0"/>
    <n v="0"/>
  </r>
  <r>
    <s v="2936"/>
    <s v="客思達-KY"/>
    <x v="9"/>
    <n v="23.05"/>
    <n v="23.05"/>
    <n v="22.8"/>
    <n v="22.85"/>
    <n v="22.8"/>
    <n v="7"/>
    <n v="-1"/>
    <n v="4"/>
    <n v="4"/>
    <n v="4"/>
    <n v="0"/>
    <n v="0"/>
    <n v="0"/>
    <n v="0"/>
    <n v="0"/>
    <n v="1.6134999999999999E-3"/>
    <n v="-2.3050000000000002E-4"/>
    <n v="9.1200000000000005E-4"/>
    <n v="9.140000000000001E-4"/>
    <n v="9.1200000000000005E-4"/>
    <n v="0"/>
    <n v="0"/>
    <n v="0"/>
    <n v="0"/>
    <n v="0"/>
  </r>
  <r>
    <s v="2937"/>
    <s v="集雅社"/>
    <x v="9"/>
    <n v="37"/>
    <n v="37"/>
    <n v="36.5"/>
    <n v="36.79999999999999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5"/>
    <n v="34.6"/>
    <n v="34.6"/>
    <n v="34.6"/>
    <n v="34.35"/>
    <n v="0"/>
    <n v="0"/>
    <n v="-1"/>
    <n v="-1"/>
    <n v="0"/>
    <n v="0"/>
    <n v="0"/>
    <n v="0"/>
    <n v="0"/>
    <n v="0"/>
    <n v="0"/>
    <n v="0"/>
    <n v="-3.4600000000000001E-4"/>
    <n v="-3.4600000000000001E-4"/>
    <n v="0"/>
    <n v="0"/>
    <n v="0"/>
    <n v="0"/>
    <n v="0"/>
    <n v="0"/>
  </r>
  <r>
    <s v="3002"/>
    <s v="歐格"/>
    <x v="11"/>
    <n v="11.95"/>
    <n v="11.85"/>
    <n v="11.85"/>
    <n v="11.75"/>
    <n v="11.75"/>
    <n v="-2"/>
    <n v="-3"/>
    <n v="0"/>
    <n v="2"/>
    <n v="7"/>
    <n v="0"/>
    <n v="0"/>
    <n v="0"/>
    <n v="0"/>
    <n v="0"/>
    <n v="-2.3899999999999998E-4"/>
    <n v="-3.5549999999999997E-4"/>
    <n v="0"/>
    <n v="2.3499999999999999E-4"/>
    <n v="8.2249999999999999E-4"/>
    <n v="0"/>
    <n v="0"/>
    <n v="0"/>
    <n v="0"/>
    <n v="0"/>
  </r>
  <r>
    <s v="3003"/>
    <s v="健和興"/>
    <x v="16"/>
    <n v="77.8"/>
    <n v="81.5"/>
    <n v="83.5"/>
    <n v="81.8"/>
    <n v="85.2"/>
    <n v="-65"/>
    <n v="1869"/>
    <n v="-1151"/>
    <n v="-822"/>
    <n v="1855"/>
    <n v="0"/>
    <n v="130"/>
    <n v="180"/>
    <n v="0"/>
    <n v="0"/>
    <n v="-5.0569999999999997E-2"/>
    <n v="1.5232349999999999"/>
    <n v="-0.96108499999999997"/>
    <n v="-0.67239599999999988"/>
    <n v="1.58046"/>
    <n v="0"/>
    <n v="0.10595"/>
    <n v="0.15029999999999999"/>
    <n v="0"/>
    <n v="0"/>
  </r>
  <r>
    <s v="3004"/>
    <s v="豐達科"/>
    <x v="17"/>
    <n v="61.8"/>
    <n v="61"/>
    <n v="61.6"/>
    <n v="61.9"/>
    <n v="62.1"/>
    <n v="30"/>
    <n v="44"/>
    <n v="61"/>
    <n v="-19"/>
    <n v="7"/>
    <n v="0"/>
    <n v="0"/>
    <n v="0"/>
    <n v="0"/>
    <n v="0"/>
    <n v="1.8540000000000001E-2"/>
    <n v="2.6839999999999999E-2"/>
    <n v="3.7575999999999998E-2"/>
    <n v="-1.1760999999999999E-2"/>
    <n v="4.3470000000000002E-3"/>
    <n v="0"/>
    <n v="0"/>
    <n v="0"/>
    <n v="0"/>
    <n v="0"/>
  </r>
  <r>
    <s v="3005"/>
    <s v="神基"/>
    <x v="33"/>
    <n v="54.7"/>
    <n v="54.2"/>
    <n v="51.8"/>
    <n v="52.7"/>
    <n v="53.6"/>
    <n v="1314"/>
    <n v="1095"/>
    <n v="2643"/>
    <n v="2168"/>
    <n v="1342"/>
    <n v="116"/>
    <n v="-4523"/>
    <n v="-4484"/>
    <n v="-4634"/>
    <n v="-4624"/>
    <n v="0.71875800000000001"/>
    <n v="0.59348999999999996"/>
    <n v="1.3690739999999999"/>
    <n v="1.142536"/>
    <n v="0.71931199999999995"/>
    <n v="6.3452000000000008E-2"/>
    <n v="-2.4514659999999999"/>
    <n v="-2.3227119999999997"/>
    <n v="-2.4421180000000002"/>
    <n v="-2.4784639999999998"/>
  </r>
  <r>
    <s v="3006"/>
    <s v="晶豪科"/>
    <x v="46"/>
    <n v="131.5"/>
    <n v="129"/>
    <n v="120.5"/>
    <n v="121"/>
    <n v="133"/>
    <n v="2414"/>
    <n v="-1554"/>
    <n v="2182"/>
    <n v="1149"/>
    <n v="-435"/>
    <n v="-250"/>
    <n v="-94"/>
    <n v="-876"/>
    <n v="-80"/>
    <n v="0"/>
    <n v="3.17441"/>
    <n v="-2.0046599999999999"/>
    <n v="2.6293099999999998"/>
    <n v="1.39029"/>
    <n v="-0.57855000000000001"/>
    <n v="-0.32874999999999999"/>
    <n v="-0.12126000000000001"/>
    <n v="-1.05558"/>
    <n v="-9.6799999999999997E-2"/>
    <n v="0"/>
  </r>
  <r>
    <s v="3008"/>
    <s v="大立光"/>
    <x v="63"/>
    <n v="3020"/>
    <n v="3020"/>
    <n v="2950"/>
    <n v="2930"/>
    <n v="2990"/>
    <n v="-165"/>
    <n v="11"/>
    <n v="-145"/>
    <n v="-143"/>
    <n v="23"/>
    <n v="1"/>
    <n v="-13"/>
    <n v="0"/>
    <n v="-2"/>
    <n v="-18"/>
    <n v="-4.9829999999999997"/>
    <n v="0.3322"/>
    <n v="-4.2774999999999999"/>
    <n v="-4.1898999999999997"/>
    <n v="0.68769999999999998"/>
    <n v="3.0200000000000001E-2"/>
    <n v="-0.3926"/>
    <n v="0"/>
    <n v="-5.8599999999999999E-2"/>
    <n v="-0.53820000000000001"/>
  </r>
  <r>
    <s v="3010"/>
    <s v="華立"/>
    <x v="15"/>
    <n v="79.5"/>
    <n v="80"/>
    <n v="79.5"/>
    <n v="79.7"/>
    <n v="80.5"/>
    <n v="31"/>
    <n v="25"/>
    <n v="-33"/>
    <n v="-37"/>
    <n v="87"/>
    <n v="0"/>
    <n v="0"/>
    <n v="0"/>
    <n v="0"/>
    <n v="0"/>
    <n v="2.4645E-2"/>
    <n v="0.02"/>
    <n v="-2.6235000000000001E-2"/>
    <n v="-2.9489000000000001E-2"/>
    <n v="7.0035E-2"/>
    <n v="0"/>
    <n v="0"/>
    <n v="0"/>
    <n v="0"/>
    <n v="0"/>
  </r>
  <r>
    <s v="3011"/>
    <s v="今皓"/>
    <x v="16"/>
    <n v="7.87"/>
    <n v="7.71"/>
    <n v="7.36"/>
    <n v="7.36"/>
    <n v="7.46"/>
    <n v="11"/>
    <n v="-45"/>
    <n v="-90"/>
    <n v="-27"/>
    <n v="-4"/>
    <n v="0"/>
    <n v="0"/>
    <n v="0"/>
    <n v="0"/>
    <n v="0"/>
    <n v="8.6570000000000006E-4"/>
    <n v="-3.4694999999999999E-3"/>
    <n v="-6.6239999999999997E-3"/>
    <n v="-1.9872000000000002E-3"/>
    <n v="-2.9839999999999999E-4"/>
    <n v="0"/>
    <n v="0"/>
    <n v="0"/>
    <n v="0"/>
    <n v="0"/>
  </r>
  <r>
    <s v="3013"/>
    <s v="晟銘電"/>
    <x v="42"/>
    <n v="13.05"/>
    <n v="13.15"/>
    <n v="13.15"/>
    <n v="12.9"/>
    <n v="12.95"/>
    <n v="88"/>
    <n v="56"/>
    <n v="14"/>
    <n v="40"/>
    <n v="-11"/>
    <n v="0"/>
    <n v="0"/>
    <n v="0"/>
    <n v="0"/>
    <n v="0"/>
    <n v="1.1484000000000001E-2"/>
    <n v="7.3639999999999999E-3"/>
    <n v="1.841E-3"/>
    <n v="5.1599999999999997E-3"/>
    <n v="-1.4245E-3"/>
    <n v="0"/>
    <n v="0"/>
    <n v="0"/>
    <n v="0"/>
    <n v="0"/>
  </r>
  <r>
    <s v="3014"/>
    <s v="聯陽"/>
    <x v="46"/>
    <n v="125.5"/>
    <n v="125.5"/>
    <n v="122"/>
    <n v="121"/>
    <n v="122.5"/>
    <n v="603"/>
    <n v="231"/>
    <n v="1480"/>
    <n v="-541"/>
    <n v="625"/>
    <n v="10"/>
    <n v="2"/>
    <n v="28"/>
    <n v="40"/>
    <n v="1"/>
    <n v="0.75676500000000002"/>
    <n v="0.28990500000000002"/>
    <n v="1.8056000000000001"/>
    <n v="-0.65461000000000003"/>
    <n v="0.765625"/>
    <n v="1.255E-2"/>
    <n v="2.5100000000000001E-3"/>
    <n v="3.4160000000000003E-2"/>
    <n v="4.8399999999999999E-2"/>
    <n v="1.225E-3"/>
  </r>
  <r>
    <s v="3015"/>
    <s v="全漢"/>
    <x v="11"/>
    <n v="47.3"/>
    <n v="47"/>
    <n v="47"/>
    <n v="46.9"/>
    <n v="47.5"/>
    <n v="195"/>
    <n v="-214"/>
    <n v="-31"/>
    <n v="53"/>
    <n v="121"/>
    <n v="0"/>
    <n v="0"/>
    <n v="0"/>
    <n v="0"/>
    <n v="0"/>
    <n v="9.2234999999999998E-2"/>
    <n v="-0.10058"/>
    <n v="-1.457E-2"/>
    <n v="2.4856999999999997E-2"/>
    <n v="5.7474999999999998E-2"/>
    <n v="0"/>
    <n v="0"/>
    <n v="0"/>
    <n v="0"/>
    <n v="0"/>
  </r>
  <r>
    <s v="3016"/>
    <s v="嘉晶"/>
    <x v="38"/>
    <n v="72.7"/>
    <n v="75.2"/>
    <n v="72"/>
    <n v="71.599999999999994"/>
    <n v="73.7"/>
    <n v="-41"/>
    <n v="-193"/>
    <n v="-75"/>
    <n v="-36"/>
    <n v="696"/>
    <n v="0"/>
    <n v="0"/>
    <n v="0"/>
    <n v="0"/>
    <n v="0"/>
    <n v="-2.9807000000000004E-2"/>
    <n v="-0.14513600000000001"/>
    <n v="-5.3999999999999999E-2"/>
    <n v="-2.5776E-2"/>
    <n v="0.51295200000000007"/>
    <n v="0"/>
    <n v="0"/>
    <n v="0"/>
    <n v="0"/>
    <n v="0"/>
  </r>
  <r>
    <s v="3017"/>
    <s v="奇鋐"/>
    <x v="7"/>
    <n v="70.7"/>
    <n v="77.2"/>
    <n v="82"/>
    <n v="82"/>
    <n v="82"/>
    <n v="773"/>
    <n v="773"/>
    <n v="-5328"/>
    <n v="-2204"/>
    <n v="943"/>
    <n v="0"/>
    <n v="223"/>
    <n v="817"/>
    <n v="3013"/>
    <n v="244"/>
    <n v="0.54651100000000008"/>
    <n v="0.59675600000000006"/>
    <n v="-4.3689600000000004"/>
    <n v="-1.80728"/>
    <n v="0.77325999999999995"/>
    <n v="0"/>
    <n v="0.17215600000000003"/>
    <n v="0.66993999999999998"/>
    <n v="2.4706600000000001"/>
    <n v="0.20008000000000001"/>
  </r>
  <r>
    <s v="3018"/>
    <s v="同開"/>
    <x v="45"/>
    <n v="16.05"/>
    <n v="16.05"/>
    <n v="15.8"/>
    <n v="15.7"/>
    <n v="15.65"/>
    <n v="3"/>
    <n v="-7"/>
    <n v="-17"/>
    <n v="-2"/>
    <n v="8"/>
    <n v="0"/>
    <n v="0"/>
    <n v="0"/>
    <n v="0"/>
    <n v="0"/>
    <n v="4.8150000000000005E-4"/>
    <n v="-1.1235000000000001E-3"/>
    <n v="-2.686E-3"/>
    <n v="-3.1399999999999999E-4"/>
    <n v="1.2520000000000001E-3"/>
    <n v="0"/>
    <n v="0"/>
    <n v="0"/>
    <n v="0"/>
    <n v="0"/>
  </r>
  <r>
    <s v="3019"/>
    <s v="亞光"/>
    <x v="63"/>
    <n v="82"/>
    <n v="83.3"/>
    <n v="80.8"/>
    <n v="79.7"/>
    <n v="81.900000000000006"/>
    <n v="562"/>
    <n v="203"/>
    <n v="-742"/>
    <n v="-72"/>
    <n v="682"/>
    <n v="0"/>
    <n v="0"/>
    <n v="0"/>
    <n v="0"/>
    <n v="0"/>
    <n v="0.46084000000000003"/>
    <n v="0.16909899999999997"/>
    <n v="-0.59953599999999996"/>
    <n v="-5.7384000000000004E-2"/>
    <n v="0.558558"/>
    <n v="0"/>
    <n v="0"/>
    <n v="0"/>
    <n v="0"/>
    <n v="0"/>
  </r>
  <r>
    <s v="3021"/>
    <s v="鴻名"/>
    <x v="16"/>
    <n v="21.95"/>
    <n v="21.55"/>
    <n v="20.2"/>
    <n v="20.2"/>
    <n v="20.25"/>
    <n v="-165"/>
    <n v="-134"/>
    <n v="-116"/>
    <n v="-59"/>
    <n v="-50"/>
    <n v="0"/>
    <n v="0"/>
    <n v="0"/>
    <n v="0"/>
    <n v="0"/>
    <n v="-3.62175E-2"/>
    <n v="-2.8877000000000003E-2"/>
    <n v="-2.3431999999999998E-2"/>
    <n v="-1.1918E-2"/>
    <n v="-1.0125E-2"/>
    <n v="0"/>
    <n v="0"/>
    <n v="0"/>
    <n v="0"/>
    <n v="0"/>
  </r>
  <r>
    <s v="3022"/>
    <s v="威強電"/>
    <x v="49"/>
    <n v="50.7"/>
    <n v="50.8"/>
    <n v="49.95"/>
    <n v="49.55"/>
    <n v="50.1"/>
    <n v="27"/>
    <n v="54"/>
    <n v="-6"/>
    <n v="-70"/>
    <n v="-20"/>
    <n v="0"/>
    <n v="0"/>
    <n v="0"/>
    <n v="0"/>
    <n v="0"/>
    <n v="1.3689000000000002E-2"/>
    <n v="2.7431999999999998E-2"/>
    <n v="-2.9970000000000005E-3"/>
    <n v="-3.4685000000000001E-2"/>
    <n v="-1.0019999999999999E-2"/>
    <n v="0"/>
    <n v="0"/>
    <n v="0"/>
    <n v="0"/>
    <n v="0"/>
  </r>
  <r>
    <s v="3023"/>
    <s v="信邦"/>
    <x v="16"/>
    <n v="273"/>
    <n v="273"/>
    <n v="272"/>
    <n v="270"/>
    <n v="273.5"/>
    <n v="254"/>
    <n v="18"/>
    <n v="112"/>
    <n v="68"/>
    <n v="329"/>
    <n v="0"/>
    <n v="1"/>
    <n v="0"/>
    <n v="-1"/>
    <n v="0"/>
    <n v="0.69342000000000004"/>
    <n v="4.9140000000000003E-2"/>
    <n v="0.30464000000000002"/>
    <n v="0.18360000000000001"/>
    <n v="0.89981500000000003"/>
    <n v="0"/>
    <n v="2.7299999999999998E-3"/>
    <n v="0"/>
    <n v="-2.7000000000000001E-3"/>
    <n v="0"/>
  </r>
  <r>
    <s v="3024"/>
    <s v="憶聲"/>
    <x v="43"/>
    <n v="14.4"/>
    <n v="14.15"/>
    <n v="13.5"/>
    <n v="13.65"/>
    <n v="13.6"/>
    <n v="128"/>
    <n v="-892"/>
    <n v="-30"/>
    <n v="-171"/>
    <n v="9"/>
    <n v="0"/>
    <n v="0"/>
    <n v="0"/>
    <n v="0"/>
    <n v="0"/>
    <n v="1.8432E-2"/>
    <n v="-0.12621800000000002"/>
    <n v="-4.0499999999999998E-3"/>
    <n v="-2.3341500000000001E-2"/>
    <n v="1.2239999999999998E-3"/>
    <n v="0"/>
    <n v="0"/>
    <n v="0"/>
    <n v="0"/>
    <n v="0"/>
  </r>
  <r>
    <s v="3025"/>
    <s v="星通"/>
    <x v="32"/>
    <n v="24"/>
    <n v="24.05"/>
    <n v="22.95"/>
    <n v="22.75"/>
    <n v="25"/>
    <n v="14"/>
    <n v="-196"/>
    <n v="-453"/>
    <n v="-171"/>
    <n v="427"/>
    <n v="0"/>
    <n v="0"/>
    <n v="0"/>
    <n v="0"/>
    <n v="0"/>
    <n v="3.3600000000000001E-3"/>
    <n v="-4.7137999999999999E-2"/>
    <n v="-0.1039635"/>
    <n v="-3.89025E-2"/>
    <n v="0.10675"/>
    <n v="0"/>
    <n v="0"/>
    <n v="0"/>
    <n v="0"/>
    <n v="0"/>
  </r>
  <r>
    <s v="3026"/>
    <s v="禾伸堂"/>
    <x v="34"/>
    <n v="140"/>
    <n v="139.5"/>
    <n v="138"/>
    <n v="138.5"/>
    <n v="139.5"/>
    <n v="812"/>
    <n v="-876"/>
    <n v="264"/>
    <n v="88"/>
    <n v="382"/>
    <n v="86"/>
    <n v="87"/>
    <n v="87"/>
    <n v="-3"/>
    <n v="0"/>
    <n v="1.1368"/>
    <n v="-1.2220200000000001"/>
    <n v="0.36431999999999998"/>
    <n v="0.12188"/>
    <n v="0.53288999999999997"/>
    <n v="0.12039999999999999"/>
    <n v="0.121365"/>
    <n v="0.12006"/>
    <n v="-4.1549999999999998E-3"/>
    <n v="0"/>
  </r>
  <r>
    <s v="3027"/>
    <s v="盛達"/>
    <x v="11"/>
    <n v="23.4"/>
    <n v="22.65"/>
    <n v="21.8"/>
    <n v="21.95"/>
    <n v="22.75"/>
    <n v="54"/>
    <n v="-321"/>
    <n v="-237"/>
    <n v="80"/>
    <n v="527"/>
    <n v="0"/>
    <n v="0"/>
    <n v="0"/>
    <n v="0"/>
    <n v="0"/>
    <n v="1.2636E-2"/>
    <n v="-7.2706499999999993E-2"/>
    <n v="-5.1666000000000004E-2"/>
    <n v="1.7559999999999999E-2"/>
    <n v="0.1198925"/>
    <n v="0"/>
    <n v="0"/>
    <n v="0"/>
    <n v="0"/>
    <n v="0"/>
  </r>
  <r>
    <s v="3028"/>
    <s v="增你強"/>
    <x v="15"/>
    <n v="28.6"/>
    <n v="28.55"/>
    <n v="28.2"/>
    <n v="28.15"/>
    <n v="28.3"/>
    <n v="-128"/>
    <n v="-92"/>
    <n v="-226"/>
    <n v="-267"/>
    <n v="-103"/>
    <n v="0"/>
    <n v="0"/>
    <n v="0"/>
    <n v="0"/>
    <n v="0"/>
    <n v="-3.6608000000000002E-2"/>
    <n v="-2.6265999999999998E-2"/>
    <n v="-6.3731999999999997E-2"/>
    <n v="-7.5160499999999991E-2"/>
    <n v="-2.9149000000000001E-2"/>
    <n v="0"/>
    <n v="0"/>
    <n v="0"/>
    <n v="0"/>
    <n v="0"/>
  </r>
  <r>
    <s v="3029"/>
    <s v="零壹"/>
    <x v="55"/>
    <n v="46.15"/>
    <n v="46.1"/>
    <n v="45.3"/>
    <n v="44.9"/>
    <n v="45.1"/>
    <n v="-32"/>
    <n v="-211"/>
    <n v="-283"/>
    <n v="-263"/>
    <n v="6"/>
    <n v="0"/>
    <n v="0"/>
    <n v="0"/>
    <n v="0"/>
    <n v="0"/>
    <n v="-1.4768E-2"/>
    <n v="-9.727100000000001E-2"/>
    <n v="-0.12819900000000001"/>
    <n v="-0.11808699999999998"/>
    <n v="2.7060000000000001E-3"/>
    <n v="0"/>
    <n v="0"/>
    <n v="0"/>
    <n v="0"/>
    <n v="0"/>
  </r>
  <r>
    <s v="3030"/>
    <s v="德律"/>
    <x v="39"/>
    <n v="59.5"/>
    <n v="60"/>
    <n v="58.8"/>
    <n v="58.6"/>
    <n v="59.3"/>
    <n v="348"/>
    <n v="154"/>
    <n v="-161"/>
    <n v="-38"/>
    <n v="29"/>
    <n v="0"/>
    <n v="0"/>
    <n v="0"/>
    <n v="0"/>
    <n v="0"/>
    <n v="0.20705999999999999"/>
    <n v="9.2399999999999996E-2"/>
    <n v="-9.4667999999999988E-2"/>
    <n v="-2.2268000000000003E-2"/>
    <n v="1.7196999999999997E-2"/>
    <n v="0"/>
    <n v="0"/>
    <n v="0"/>
    <n v="0"/>
    <n v="0"/>
  </r>
  <r>
    <s v="3031"/>
    <s v="佰鴻"/>
    <x v="28"/>
    <n v="19.2"/>
    <n v="19"/>
    <n v="18.350000000000001"/>
    <n v="18.2"/>
    <n v="18.7"/>
    <n v="380"/>
    <n v="-92"/>
    <n v="-299"/>
    <n v="-108"/>
    <n v="332"/>
    <n v="0"/>
    <n v="0"/>
    <n v="0"/>
    <n v="0"/>
    <n v="0"/>
    <n v="7.2959999999999997E-2"/>
    <n v="-1.7479999999999999E-2"/>
    <n v="-5.4866500000000006E-2"/>
    <n v="-1.9656E-2"/>
    <n v="6.2083999999999993E-2"/>
    <n v="0"/>
    <n v="0"/>
    <n v="0"/>
    <n v="0"/>
    <n v="0"/>
  </r>
  <r>
    <s v="3032"/>
    <s v="偉訓"/>
    <x v="42"/>
    <n v="41.8"/>
    <n v="42.4"/>
    <n v="41.7"/>
    <n v="41.45"/>
    <n v="41.55"/>
    <n v="-7"/>
    <n v="104"/>
    <n v="-95"/>
    <n v="-85"/>
    <n v="5"/>
    <n v="0"/>
    <n v="0"/>
    <n v="0"/>
    <n v="0"/>
    <n v="0"/>
    <n v="-2.9259999999999998E-3"/>
    <n v="4.4095999999999996E-2"/>
    <n v="-3.9615000000000004E-2"/>
    <n v="-3.5232500000000007E-2"/>
    <n v="2.0774999999999999E-3"/>
    <n v="0"/>
    <n v="0"/>
    <n v="0"/>
    <n v="0"/>
    <n v="0"/>
  </r>
  <r>
    <s v="3033"/>
    <s v="威健"/>
    <x v="15"/>
    <n v="24.5"/>
    <n v="24.45"/>
    <n v="23.8"/>
    <n v="23.7"/>
    <n v="23.75"/>
    <n v="2461"/>
    <n v="-1294"/>
    <n v="-463"/>
    <n v="-473"/>
    <n v="102"/>
    <n v="0"/>
    <n v="0"/>
    <n v="0"/>
    <n v="0"/>
    <n v="0"/>
    <n v="0.60294499999999995"/>
    <n v="-0.31638299999999997"/>
    <n v="-0.110194"/>
    <n v="-0.11210100000000001"/>
    <n v="2.4225E-2"/>
    <n v="0"/>
    <n v="0"/>
    <n v="0"/>
    <n v="0"/>
    <n v="0"/>
  </r>
  <r>
    <s v="3034"/>
    <s v="聯詠"/>
    <x v="46"/>
    <n v="509"/>
    <n v="503"/>
    <n v="483"/>
    <n v="476.5"/>
    <n v="490"/>
    <n v="-113"/>
    <n v="-393"/>
    <n v="-885"/>
    <n v="1775"/>
    <n v="2392"/>
    <n v="-501"/>
    <n v="-771"/>
    <n v="-1614"/>
    <n v="-1590"/>
    <n v="-265"/>
    <n v="-0.57516999999999996"/>
    <n v="-1.97679"/>
    <n v="-4.2745499999999996"/>
    <n v="8.4578749999999996"/>
    <n v="11.720800000000001"/>
    <n v="-2.55009"/>
    <n v="-3.8781300000000001"/>
    <n v="-7.7956200000000004"/>
    <n v="-7.5763499999999997"/>
    <n v="-1.2985"/>
  </r>
  <r>
    <s v="3035"/>
    <s v="智原"/>
    <x v="46"/>
    <n v="77.599999999999994"/>
    <n v="76.3"/>
    <n v="75.2"/>
    <n v="74.8"/>
    <n v="76.7"/>
    <n v="1504"/>
    <n v="-2310"/>
    <n v="1523"/>
    <n v="-19"/>
    <n v="474"/>
    <n v="710"/>
    <n v="268"/>
    <n v="0"/>
    <n v="30"/>
    <n v="55"/>
    <n v="1.1671039999999999"/>
    <n v="-1.7625299999999999"/>
    <n v="1.1452960000000001"/>
    <n v="-1.4212000000000001E-2"/>
    <n v="0.36355800000000005"/>
    <n v="0.55095999999999989"/>
    <n v="0.20448399999999997"/>
    <n v="0"/>
    <n v="2.2440000000000002E-2"/>
    <n v="4.2185E-2"/>
  </r>
  <r>
    <s v="3036"/>
    <s v="文曄"/>
    <x v="15"/>
    <n v="54.3"/>
    <n v="54.5"/>
    <n v="53.8"/>
    <n v="54.2"/>
    <n v="54.4"/>
    <n v="159"/>
    <n v="-228"/>
    <n v="-230"/>
    <n v="31"/>
    <n v="-266"/>
    <n v="-29"/>
    <n v="-18"/>
    <n v="-9"/>
    <n v="31"/>
    <n v="0"/>
    <n v="8.6336999999999983E-2"/>
    <n v="-0.12426"/>
    <n v="-0.12374"/>
    <n v="1.6802000000000001E-2"/>
    <n v="-0.144704"/>
    <n v="-1.5746999999999997E-2"/>
    <n v="-9.8099999999999993E-3"/>
    <n v="-4.8419999999999999E-3"/>
    <n v="1.6802000000000001E-2"/>
    <n v="0"/>
  </r>
  <r>
    <s v="3037"/>
    <s v="欣興"/>
    <x v="31"/>
    <n v="134"/>
    <n v="130"/>
    <n v="131"/>
    <n v="134.5"/>
    <n v="132"/>
    <n v="200"/>
    <n v="-6946"/>
    <n v="-747"/>
    <n v="-4323"/>
    <n v="-11348"/>
    <n v="1934"/>
    <n v="1778"/>
    <n v="1479"/>
    <n v="708"/>
    <n v="854"/>
    <n v="0.26800000000000002"/>
    <n v="-9.0297999999999998"/>
    <n v="-0.97857000000000005"/>
    <n v="-5.8144349999999996"/>
    <n v="-14.97936"/>
    <n v="2.5915599999999999"/>
    <n v="2.3113999999999999"/>
    <n v="1.9374899999999999"/>
    <n v="0.95226"/>
    <n v="1.1272800000000001"/>
  </r>
  <r>
    <s v="3038"/>
    <s v="全台"/>
    <x v="64"/>
    <n v="21.35"/>
    <n v="21.2"/>
    <n v="20.75"/>
    <n v="20.9"/>
    <n v="21.35"/>
    <n v="740"/>
    <n v="-93"/>
    <n v="-275"/>
    <n v="-40"/>
    <n v="853"/>
    <n v="0"/>
    <n v="0"/>
    <n v="0"/>
    <n v="0"/>
    <n v="0"/>
    <n v="0.15799000000000002"/>
    <n v="-1.9715999999999997E-2"/>
    <n v="-5.7062500000000002E-2"/>
    <n v="-8.3599999999999994E-3"/>
    <n v="0.18211550000000004"/>
    <n v="0"/>
    <n v="0"/>
    <n v="0"/>
    <n v="0"/>
    <n v="0"/>
  </r>
  <r>
    <s v="3040"/>
    <s v="遠見"/>
    <x v="20"/>
    <n v="49.9"/>
    <n v="49.85"/>
    <n v="49.9"/>
    <n v="49.85"/>
    <n v="50"/>
    <n v="1"/>
    <n v="-20"/>
    <n v="13"/>
    <n v="-18"/>
    <n v="56"/>
    <n v="0"/>
    <n v="0"/>
    <n v="0"/>
    <n v="0"/>
    <n v="0"/>
    <n v="4.9899999999999999E-4"/>
    <n v="-9.9699999999999997E-3"/>
    <n v="6.4869999999999997E-3"/>
    <n v="-8.9730000000000001E-3"/>
    <n v="2.8000000000000001E-2"/>
    <n v="0"/>
    <n v="0"/>
    <n v="0"/>
    <n v="0"/>
    <n v="0"/>
  </r>
  <r>
    <s v="3041"/>
    <s v="揚智"/>
    <x v="46"/>
    <n v="27.5"/>
    <n v="27.1"/>
    <n v="26.2"/>
    <n v="26.25"/>
    <n v="27.7"/>
    <n v="1156"/>
    <n v="72"/>
    <n v="-314"/>
    <n v="240"/>
    <n v="981"/>
    <n v="0"/>
    <n v="-2"/>
    <n v="0"/>
    <n v="0"/>
    <n v="0"/>
    <n v="0.31790000000000002"/>
    <n v="1.9512000000000002E-2"/>
    <n v="-8.2267999999999994E-2"/>
    <n v="6.3E-2"/>
    <n v="0.27173700000000001"/>
    <n v="0"/>
    <n v="-5.4200000000000006E-4"/>
    <n v="0"/>
    <n v="0"/>
    <n v="0"/>
  </r>
  <r>
    <s v="3042"/>
    <s v="晶技"/>
    <x v="34"/>
    <n v="119"/>
    <n v="121"/>
    <n v="119"/>
    <n v="119"/>
    <n v="126.5"/>
    <n v="148"/>
    <n v="-427"/>
    <n v="232"/>
    <n v="534"/>
    <n v="1274"/>
    <n v="2870"/>
    <n v="2062"/>
    <n v="59"/>
    <n v="777"/>
    <n v="1555"/>
    <n v="0.17612"/>
    <n v="-0.51666999999999996"/>
    <n v="0.27607999999999999"/>
    <n v="0.63546000000000002"/>
    <n v="1.61161"/>
    <n v="3.4152999999999998"/>
    <n v="2.4950199999999998"/>
    <n v="7.0209999999999995E-2"/>
    <n v="0.92462999999999995"/>
    <n v="1.9670749999999999"/>
  </r>
  <r>
    <s v="3043"/>
    <s v="科風"/>
    <x v="56"/>
    <n v="3.91"/>
    <n v="3.91"/>
    <n v="3.85"/>
    <n v="3.88"/>
    <n v="4.0999999999999996"/>
    <n v="0"/>
    <n v="7"/>
    <n v="-4"/>
    <n v="-1"/>
    <n v="-11"/>
    <n v="0"/>
    <n v="0"/>
    <n v="0"/>
    <n v="0"/>
    <n v="0"/>
    <n v="0"/>
    <n v="2.7369999999999998E-4"/>
    <n v="-1.54E-4"/>
    <n v="-3.8800000000000001E-5"/>
    <n v="-4.5099999999999996E-4"/>
    <n v="0"/>
    <n v="0"/>
    <n v="0"/>
    <n v="0"/>
    <n v="0"/>
  </r>
  <r>
    <s v="3044"/>
    <s v="健鼎"/>
    <x v="31"/>
    <n v="128"/>
    <n v="131"/>
    <n v="129"/>
    <n v="128"/>
    <n v="129"/>
    <n v="-439"/>
    <n v="438"/>
    <n v="-182"/>
    <n v="185"/>
    <n v="698"/>
    <n v="37"/>
    <n v="-695"/>
    <n v="-707"/>
    <n v="-826"/>
    <n v="-834"/>
    <n v="-0.56191999999999998"/>
    <n v="0.57377999999999996"/>
    <n v="-0.23477999999999999"/>
    <n v="0.23680000000000001"/>
    <n v="0.90042"/>
    <n v="4.7359999999999999E-2"/>
    <n v="-0.91044999999999998"/>
    <n v="-0.91203000000000001"/>
    <n v="-1.05728"/>
    <n v="-1.07586"/>
  </r>
  <r>
    <s v="3045"/>
    <s v="台灣大"/>
    <x v="53"/>
    <n v="102.5"/>
    <n v="101"/>
    <n v="101.5"/>
    <n v="101.5"/>
    <n v="102"/>
    <n v="-96"/>
    <n v="-615"/>
    <n v="-169"/>
    <n v="32"/>
    <n v="320"/>
    <n v="-143"/>
    <n v="-351"/>
    <n v="-38"/>
    <n v="79"/>
    <n v="9"/>
    <n v="-9.8400000000000001E-2"/>
    <n v="-0.62114999999999998"/>
    <n v="-0.17153499999999999"/>
    <n v="3.2480000000000002E-2"/>
    <n v="0.32640000000000002"/>
    <n v="-0.14657500000000001"/>
    <n v="-0.35450999999999999"/>
    <n v="-3.857E-2"/>
    <n v="8.0185000000000006E-2"/>
    <n v="9.1800000000000007E-3"/>
  </r>
  <r>
    <s v="3046"/>
    <s v="建碁"/>
    <x v="36"/>
    <n v="24.7"/>
    <n v="24.35"/>
    <n v="22.75"/>
    <n v="22.5"/>
    <n v="23.05"/>
    <n v="-21"/>
    <n v="-24"/>
    <n v="-46"/>
    <n v="-30"/>
    <n v="0"/>
    <n v="0"/>
    <n v="0"/>
    <n v="0"/>
    <n v="0"/>
    <n v="0"/>
    <n v="-5.1869999999999989E-3"/>
    <n v="-5.8440000000000011E-3"/>
    <n v="-1.0465E-2"/>
    <n v="-6.7499999999999999E-3"/>
    <n v="0"/>
    <n v="0"/>
    <n v="0"/>
    <n v="0"/>
    <n v="0"/>
    <n v="0"/>
  </r>
  <r>
    <s v="3047"/>
    <s v="訊舟"/>
    <x v="37"/>
    <n v="11.25"/>
    <n v="11.15"/>
    <n v="10.65"/>
    <n v="10.6"/>
    <n v="10.9"/>
    <n v="199"/>
    <n v="44"/>
    <n v="-743"/>
    <n v="-16"/>
    <n v="834"/>
    <n v="0"/>
    <n v="0"/>
    <n v="0"/>
    <n v="0"/>
    <n v="0"/>
    <n v="2.2387500000000001E-2"/>
    <n v="4.9060000000000006E-3"/>
    <n v="-7.9129499999999992E-2"/>
    <n v="-1.696E-3"/>
    <n v="9.0906000000000001E-2"/>
    <n v="0"/>
    <n v="0"/>
    <n v="0"/>
    <n v="0"/>
    <n v="0"/>
  </r>
  <r>
    <s v="3048"/>
    <s v="益登"/>
    <x v="15"/>
    <n v="33.950000000000003"/>
    <n v="33.799999999999997"/>
    <n v="33.25"/>
    <n v="33.25"/>
    <n v="33.6"/>
    <n v="-47"/>
    <n v="-522"/>
    <n v="-847"/>
    <n v="-278"/>
    <n v="120"/>
    <n v="0"/>
    <n v="0"/>
    <n v="0"/>
    <n v="0"/>
    <n v="-9"/>
    <n v="-1.5956500000000002E-2"/>
    <n v="-0.17643599999999998"/>
    <n v="-0.28162749999999998"/>
    <n v="-9.2435000000000003E-2"/>
    <n v="4.0320000000000002E-2"/>
    <n v="0"/>
    <n v="0"/>
    <n v="0"/>
    <n v="0"/>
    <n v="-3.0240000000000002E-3"/>
  </r>
  <r>
    <s v="3049"/>
    <s v="和鑫"/>
    <x v="65"/>
    <n v="12.85"/>
    <n v="12.55"/>
    <n v="12.15"/>
    <n v="11.8"/>
    <n v="12.25"/>
    <n v="1216"/>
    <n v="-241"/>
    <n v="-451"/>
    <n v="-1274"/>
    <n v="2075"/>
    <n v="0"/>
    <n v="0"/>
    <n v="0"/>
    <n v="0"/>
    <n v="0"/>
    <n v="0.15625600000000001"/>
    <n v="-3.0245500000000002E-2"/>
    <n v="-5.4796500000000005E-2"/>
    <n v="-0.15033199999999999"/>
    <n v="0.25418750000000001"/>
    <n v="0"/>
    <n v="0"/>
    <n v="0"/>
    <n v="0"/>
    <n v="0"/>
  </r>
  <r>
    <s v="3050"/>
    <s v="鈺德"/>
    <x v="22"/>
    <n v="15.05"/>
    <n v="14.65"/>
    <n v="14.1"/>
    <n v="14.15"/>
    <n v="14.4"/>
    <n v="44"/>
    <n v="-93"/>
    <n v="-264"/>
    <n v="68"/>
    <n v="50"/>
    <n v="0"/>
    <n v="0"/>
    <n v="0"/>
    <n v="0"/>
    <n v="0"/>
    <n v="6.6220000000000003E-3"/>
    <n v="-1.3624500000000001E-2"/>
    <n v="-3.7224E-2"/>
    <n v="9.6220000000000003E-3"/>
    <n v="7.1999999999999998E-3"/>
    <n v="0"/>
    <n v="0"/>
    <n v="0"/>
    <n v="0"/>
    <n v="0"/>
  </r>
  <r>
    <s v="3051"/>
    <s v="力特"/>
    <x v="65"/>
    <n v="8.98"/>
    <n v="9.2899999999999991"/>
    <n v="9.4600000000000009"/>
    <n v="9.4600000000000009"/>
    <n v="10"/>
    <n v="0"/>
    <n v="0"/>
    <n v="44"/>
    <n v="116"/>
    <n v="190"/>
    <n v="0"/>
    <n v="0"/>
    <n v="0"/>
    <n v="0"/>
    <n v="0"/>
    <n v="0"/>
    <n v="0"/>
    <n v="4.1624000000000001E-3"/>
    <n v="1.0973600000000002E-2"/>
    <n v="1.9E-2"/>
    <n v="0"/>
    <n v="0"/>
    <n v="0"/>
    <n v="0"/>
    <n v="0"/>
  </r>
  <r>
    <s v="3052"/>
    <s v="夆典"/>
    <x v="5"/>
    <n v="12.45"/>
    <n v="12.4"/>
    <n v="12.25"/>
    <n v="12.25"/>
    <n v="12.2"/>
    <n v="-1"/>
    <n v="-124"/>
    <n v="-288"/>
    <n v="-33"/>
    <n v="40"/>
    <n v="0"/>
    <n v="0"/>
    <n v="0"/>
    <n v="0"/>
    <n v="0"/>
    <n v="-1.2449999999999999E-4"/>
    <n v="-1.5376000000000001E-2"/>
    <n v="-3.5279999999999999E-2"/>
    <n v="-4.0425000000000001E-3"/>
    <n v="4.8799999999999998E-3"/>
    <n v="0"/>
    <n v="0"/>
    <n v="0"/>
    <n v="0"/>
    <n v="0"/>
  </r>
  <r>
    <s v="3054"/>
    <s v="立萬利"/>
    <x v="44"/>
    <n v="22.6"/>
    <n v="22.85"/>
    <n v="22.65"/>
    <n v="22.45"/>
    <n v="22.35"/>
    <n v="1"/>
    <n v="-3"/>
    <n v="-1"/>
    <n v="0"/>
    <n v="-8"/>
    <n v="0"/>
    <n v="0"/>
    <n v="0"/>
    <n v="0"/>
    <n v="0"/>
    <n v="2.2600000000000002E-4"/>
    <n v="-6.8550000000000013E-4"/>
    <n v="-2.2649999999999998E-4"/>
    <n v="0"/>
    <n v="-1.7880000000000001E-3"/>
    <n v="0"/>
    <n v="0"/>
    <n v="0"/>
    <n v="0"/>
    <n v="0"/>
  </r>
  <r>
    <s v="3055"/>
    <s v="蔚華科"/>
    <x v="45"/>
    <n v="29.95"/>
    <n v="29.65"/>
    <n v="29.25"/>
    <n v="28.95"/>
    <n v="29.05"/>
    <n v="-8"/>
    <n v="-40"/>
    <n v="-60"/>
    <n v="-27"/>
    <n v="49"/>
    <n v="0"/>
    <n v="0"/>
    <n v="0"/>
    <n v="0"/>
    <n v="0"/>
    <n v="-2.3960000000000001E-3"/>
    <n v="-1.1860000000000001E-2"/>
    <n v="-1.755E-2"/>
    <n v="-7.8165000000000005E-3"/>
    <n v="1.4234500000000001E-2"/>
    <n v="0"/>
    <n v="0"/>
    <n v="0"/>
    <n v="0"/>
    <n v="0"/>
  </r>
  <r>
    <s v="3056"/>
    <s v="總太"/>
    <x v="5"/>
    <n v="39.4"/>
    <n v="39.15"/>
    <n v="38.9"/>
    <n v="38.950000000000003"/>
    <n v="39.049999999999997"/>
    <n v="-52"/>
    <n v="-52"/>
    <n v="-181"/>
    <n v="-44"/>
    <n v="40"/>
    <n v="0"/>
    <n v="0"/>
    <n v="0"/>
    <n v="0"/>
    <n v="0"/>
    <n v="-2.0487999999999996E-2"/>
    <n v="-2.0358000000000001E-2"/>
    <n v="-7.0408999999999999E-2"/>
    <n v="-1.7138E-2"/>
    <n v="1.562E-2"/>
    <n v="0"/>
    <n v="0"/>
    <n v="0"/>
    <n v="0"/>
    <n v="0"/>
  </r>
  <r>
    <s v="3057"/>
    <s v="喬鼎"/>
    <x v="17"/>
    <n v="15.25"/>
    <n v="15.3"/>
    <n v="14.9"/>
    <n v="14.6"/>
    <n v="14.6"/>
    <n v="14"/>
    <n v="-32"/>
    <n v="-29"/>
    <n v="-30"/>
    <n v="122"/>
    <n v="0"/>
    <n v="0"/>
    <n v="0"/>
    <n v="0"/>
    <n v="0"/>
    <n v="2.1350000000000002E-3"/>
    <n v="-4.8960000000000002E-3"/>
    <n v="-4.3210000000000002E-3"/>
    <n v="-4.3800000000000002E-3"/>
    <n v="1.7812000000000001E-2"/>
    <n v="0"/>
    <n v="0"/>
    <n v="0"/>
    <n v="0"/>
    <n v="0"/>
  </r>
  <r>
    <s v="3058"/>
    <s v="立德"/>
    <x v="56"/>
    <n v="15.4"/>
    <n v="15.3"/>
    <n v="14.5"/>
    <n v="14.25"/>
    <n v="15"/>
    <n v="660"/>
    <n v="-1692"/>
    <n v="-351"/>
    <n v="-239"/>
    <n v="722"/>
    <n v="0"/>
    <n v="0"/>
    <n v="0"/>
    <n v="0"/>
    <n v="0"/>
    <n v="0.10163999999999999"/>
    <n v="-0.258876"/>
    <n v="-5.0895000000000003E-2"/>
    <n v="-3.4057499999999997E-2"/>
    <n v="0.10829999999999999"/>
    <n v="0"/>
    <n v="0"/>
    <n v="0"/>
    <n v="0"/>
    <n v="0"/>
  </r>
  <r>
    <s v="3059"/>
    <s v="華晶科"/>
    <x v="47"/>
    <n v="35.65"/>
    <n v="37.799999999999997"/>
    <n v="36.1"/>
    <n v="34.75"/>
    <n v="36.15"/>
    <n v="629"/>
    <n v="-1025"/>
    <n v="-5999"/>
    <n v="-1273"/>
    <n v="777"/>
    <n v="0"/>
    <n v="0"/>
    <n v="0"/>
    <n v="0"/>
    <n v="0"/>
    <n v="0.22423849999999998"/>
    <n v="-0.38745000000000002"/>
    <n v="-2.1656390000000001"/>
    <n v="-0.44236750000000002"/>
    <n v="0.28088550000000001"/>
    <n v="0"/>
    <n v="0"/>
    <n v="0"/>
    <n v="0"/>
    <n v="0"/>
  </r>
  <r>
    <s v="3060"/>
    <s v="銘異"/>
    <x v="17"/>
    <n v="30.1"/>
    <n v="30.55"/>
    <n v="28"/>
    <n v="27.9"/>
    <n v="27.3"/>
    <n v="19"/>
    <n v="-399"/>
    <n v="-142"/>
    <n v="455"/>
    <n v="-287"/>
    <n v="0"/>
    <n v="5"/>
    <n v="0"/>
    <n v="0"/>
    <n v="0"/>
    <n v="5.7190000000000001E-3"/>
    <n v="-0.1218945"/>
    <n v="-3.9759999999999997E-2"/>
    <n v="0.126945"/>
    <n v="-7.8351000000000004E-2"/>
    <n v="0"/>
    <n v="1.5275E-3"/>
    <n v="0"/>
    <n v="0"/>
    <n v="0"/>
  </r>
  <r>
    <s v="3062"/>
    <s v="建漢"/>
    <x v="37"/>
    <n v="18.899999999999999"/>
    <n v="18.7"/>
    <n v="18.25"/>
    <n v="18.5"/>
    <n v="19.600000000000001"/>
    <n v="127"/>
    <n v="-188"/>
    <n v="361"/>
    <n v="-115"/>
    <n v="769"/>
    <n v="0"/>
    <n v="0"/>
    <n v="0"/>
    <n v="0"/>
    <n v="0"/>
    <n v="2.4002999999999997E-2"/>
    <n v="-3.5156E-2"/>
    <n v="6.5882499999999997E-2"/>
    <n v="-2.1274999999999999E-2"/>
    <n v="0.15072400000000002"/>
    <n v="0"/>
    <n v="0"/>
    <n v="0"/>
    <n v="0"/>
    <n v="0"/>
  </r>
  <r>
    <s v="3064"/>
    <s v="泰偉"/>
    <x v="66"/>
    <n v="24.55"/>
    <n v="25.1"/>
    <n v="25.1"/>
    <n v="26.2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65"/>
    <n v="12.25"/>
    <n v="12.05"/>
    <n v="11.9"/>
    <n v="12.05"/>
    <n v="0"/>
    <n v="2"/>
    <n v="0"/>
    <n v="-3"/>
    <n v="0"/>
    <n v="0"/>
    <n v="0"/>
    <n v="0"/>
    <n v="0"/>
    <n v="0"/>
    <n v="0"/>
    <n v="2.4499999999999999E-4"/>
    <n v="0"/>
    <n v="-3.57E-4"/>
    <n v="0"/>
    <n v="0"/>
    <n v="0"/>
    <n v="0"/>
    <n v="0"/>
    <n v="0"/>
  </r>
  <r>
    <s v="3067"/>
    <s v="全域"/>
    <x v="20"/>
    <n v="28"/>
    <n v="29"/>
    <n v="29"/>
    <n v="29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5"/>
    <n v="26.15"/>
    <n v="26.6"/>
    <n v="26.4"/>
    <n v="26.6"/>
    <n v="99"/>
    <n v="7"/>
    <n v="-29"/>
    <n v="-209"/>
    <n v="17"/>
    <n v="0"/>
    <n v="0"/>
    <n v="0"/>
    <n v="0"/>
    <n v="0"/>
    <n v="2.5888499999999998E-2"/>
    <n v="1.8304999999999999E-3"/>
    <n v="-7.7140000000000012E-3"/>
    <n v="-5.5175999999999996E-2"/>
    <n v="4.5220000000000008E-3"/>
    <n v="0"/>
    <n v="0"/>
    <n v="0"/>
    <n v="0"/>
    <n v="0"/>
  </r>
  <r>
    <s v="3073"/>
    <s v="天方能源"/>
    <x v="46"/>
    <n v="21.85"/>
    <n v="21.85"/>
    <n v="21.9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"/>
    <n v="53.4"/>
    <n v="52"/>
    <n v="51.5"/>
    <n v="52.6"/>
    <n v="589"/>
    <n v="282"/>
    <n v="-771"/>
    <n v="-10"/>
    <n v="602"/>
    <n v="0"/>
    <n v="0"/>
    <n v="0"/>
    <n v="0"/>
    <n v="0"/>
    <n v="0.31217"/>
    <n v="0.150588"/>
    <n v="-0.40092"/>
    <n v="-5.1500000000000001E-3"/>
    <n v="0.31665199999999999"/>
    <n v="0"/>
    <n v="0"/>
    <n v="0"/>
    <n v="0"/>
    <n v="0"/>
  </r>
  <r>
    <s v="3081"/>
    <s v="聯亞"/>
    <x v="32"/>
    <n v="265.5"/>
    <n v="263.5"/>
    <n v="261.5"/>
    <n v="265"/>
    <n v="266"/>
    <n v="124"/>
    <n v="-157"/>
    <n v="238"/>
    <n v="-145"/>
    <n v="67"/>
    <n v="20"/>
    <n v="1"/>
    <n v="15"/>
    <n v="22"/>
    <n v="1"/>
    <n v="0.32922000000000001"/>
    <n v="-0.41369499999999998"/>
    <n v="0.62236999999999998"/>
    <n v="-0.38424999999999998"/>
    <n v="0.17821999999999999"/>
    <n v="5.3100000000000001E-2"/>
    <n v="2.6350000000000002E-3"/>
    <n v="3.9225000000000003E-2"/>
    <n v="5.8299999999999998E-2"/>
    <n v="2.66E-3"/>
  </r>
  <r>
    <s v="3083"/>
    <s v="網龍"/>
    <x v="66"/>
    <n v="56.5"/>
    <n v="55.5"/>
    <n v="54.6"/>
    <n v="58"/>
    <n v="57.4"/>
    <n v="-8"/>
    <n v="-96"/>
    <n v="-57"/>
    <n v="120"/>
    <n v="-171"/>
    <n v="0"/>
    <n v="0"/>
    <n v="0"/>
    <n v="0"/>
    <n v="0"/>
    <n v="-4.5199999999999997E-3"/>
    <n v="-5.3280000000000001E-2"/>
    <n v="-3.1122000000000004E-2"/>
    <n v="6.9599999999999995E-2"/>
    <n v="-9.8153999999999991E-2"/>
    <n v="0"/>
    <n v="0"/>
    <n v="0"/>
    <n v="0"/>
    <n v="0"/>
  </r>
  <r>
    <s v="3085"/>
    <s v="新零售"/>
    <x v="67"/>
    <n v="8.41"/>
    <n v="8.41"/>
    <n v="8.18"/>
    <n v="8.19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1.5"/>
    <n v="120.5"/>
    <n v="119"/>
    <n v="119.5"/>
    <n v="118.5"/>
    <n v="-3"/>
    <n v="9"/>
    <n v="-10"/>
    <n v="2"/>
    <n v="-6"/>
    <n v="0"/>
    <n v="0"/>
    <n v="0"/>
    <n v="0"/>
    <n v="0"/>
    <n v="-3.6449999999999998E-3"/>
    <n v="1.0845E-2"/>
    <n v="-1.1900000000000001E-2"/>
    <n v="2.3900000000000002E-3"/>
    <n v="-7.11E-3"/>
    <n v="0"/>
    <n v="0"/>
    <n v="0"/>
    <n v="0"/>
    <n v="0"/>
  </r>
  <r>
    <s v="3088"/>
    <s v="艾訊"/>
    <x v="49"/>
    <n v="54.9"/>
    <n v="55"/>
    <n v="54.8"/>
    <n v="55.1"/>
    <n v="55.4"/>
    <n v="2"/>
    <n v="-3"/>
    <n v="11"/>
    <n v="-13"/>
    <n v="-8"/>
    <n v="0"/>
    <n v="0"/>
    <n v="0"/>
    <n v="0"/>
    <n v="0"/>
    <n v="1.098E-3"/>
    <n v="-1.65E-3"/>
    <n v="6.0279999999999995E-3"/>
    <n v="-7.163000000000001E-3"/>
    <n v="-4.4320000000000002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5.1"/>
    <n v="55.6"/>
    <n v="54.6"/>
    <n v="54"/>
    <n v="54.7"/>
    <n v="217"/>
    <n v="-337"/>
    <n v="-92"/>
    <n v="44"/>
    <n v="171"/>
    <n v="0"/>
    <n v="0"/>
    <n v="0"/>
    <n v="0"/>
    <n v="0"/>
    <n v="0.11956700000000001"/>
    <n v="-0.18737200000000001"/>
    <n v="-5.0231999999999999E-2"/>
    <n v="2.376E-2"/>
    <n v="9.3537000000000009E-2"/>
    <n v="0"/>
    <n v="0"/>
    <n v="0"/>
    <n v="0"/>
    <n v="0"/>
  </r>
  <r>
    <s v="3092"/>
    <s v="鴻碩"/>
    <x v="16"/>
    <n v="74"/>
    <n v="73.099999999999994"/>
    <n v="70.400000000000006"/>
    <n v="70"/>
    <n v="72.3"/>
    <n v="-379"/>
    <n v="-251"/>
    <n v="-107"/>
    <n v="179"/>
    <n v="308"/>
    <n v="0"/>
    <n v="0"/>
    <n v="0"/>
    <n v="0"/>
    <n v="-134"/>
    <n v="-0.28045999999999999"/>
    <n v="-0.18348099999999998"/>
    <n v="-7.5328000000000006E-2"/>
    <n v="0.12529999999999999"/>
    <n v="0.22268399999999997"/>
    <n v="0"/>
    <n v="0"/>
    <n v="0"/>
    <n v="0"/>
    <n v="-9.6881999999999996E-2"/>
  </r>
  <r>
    <s v="3093"/>
    <s v="港建"/>
    <x v="45"/>
    <n v="64.7"/>
    <n v="67.5"/>
    <n v="66.099999999999994"/>
    <n v="66.8"/>
    <n v="67.2"/>
    <n v="-16"/>
    <n v="4"/>
    <n v="2"/>
    <n v="15"/>
    <n v="-1"/>
    <n v="0"/>
    <n v="0"/>
    <n v="0"/>
    <n v="0"/>
    <n v="0"/>
    <n v="-1.0352E-2"/>
    <n v="2.7000000000000001E-3"/>
    <n v="1.3219999999999998E-3"/>
    <n v="1.0019999999999999E-2"/>
    <n v="-6.7200000000000007E-4"/>
    <n v="0"/>
    <n v="0"/>
    <n v="0"/>
    <n v="0"/>
    <n v="0"/>
  </r>
  <r>
    <s v="3094"/>
    <s v="聯傑"/>
    <x v="46"/>
    <n v="35.25"/>
    <n v="35.15"/>
    <n v="34.1"/>
    <n v="35.15"/>
    <n v="36.9"/>
    <n v="1309"/>
    <n v="-563"/>
    <n v="-712"/>
    <n v="565"/>
    <n v="-10"/>
    <n v="0"/>
    <n v="0"/>
    <n v="0"/>
    <n v="0"/>
    <n v="-4"/>
    <n v="0.46142250000000001"/>
    <n v="-0.1978945"/>
    <n v="-0.24279200000000001"/>
    <n v="0.19859750000000001"/>
    <n v="-3.6900000000000001E-3"/>
    <n v="0"/>
    <n v="0"/>
    <n v="0"/>
    <n v="0"/>
    <n v="-1.4759999999999999E-3"/>
  </r>
  <r>
    <s v="3095"/>
    <s v="及成"/>
    <x v="7"/>
    <n v="2.97"/>
    <n v="2.86"/>
    <n v="2.83"/>
    <n v="2.87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9"/>
    <n v="364"/>
    <n v="363"/>
    <n v="368"/>
    <n v="373.5"/>
    <n v="185"/>
    <n v="-688"/>
    <n v="-282"/>
    <n v="558"/>
    <n v="-238"/>
    <n v="134"/>
    <n v="0"/>
    <n v="71"/>
    <n v="194"/>
    <n v="27"/>
    <n v="0.68264999999999998"/>
    <n v="-2.5043199999999999"/>
    <n v="-1.02366"/>
    <n v="2.0534400000000002"/>
    <n v="-0.88893"/>
    <n v="0.49446000000000001"/>
    <n v="0"/>
    <n v="0.25773000000000001"/>
    <n v="0.71392"/>
    <n v="0.100845"/>
  </r>
  <r>
    <s v="3114"/>
    <s v="好德"/>
    <x v="41"/>
    <n v="25.4"/>
    <n v="25.15"/>
    <n v="24.2"/>
    <n v="23.9"/>
    <n v="24"/>
    <n v="18"/>
    <n v="10"/>
    <n v="-44"/>
    <n v="-1"/>
    <n v="35"/>
    <n v="0"/>
    <n v="0"/>
    <n v="0"/>
    <n v="0"/>
    <n v="0"/>
    <n v="4.5719999999999997E-3"/>
    <n v="2.5149999999999999E-3"/>
    <n v="-1.0647999999999999E-2"/>
    <n v="-2.3899999999999998E-4"/>
    <n v="8.3999999999999995E-3"/>
    <n v="0"/>
    <n v="0"/>
    <n v="0"/>
    <n v="0"/>
    <n v="0"/>
  </r>
  <r>
    <s v="3115"/>
    <s v="寶島極"/>
    <x v="31"/>
    <n v="15.75"/>
    <n v="15.7"/>
    <n v="1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35"/>
    <n v="31.4"/>
    <n v="31.15"/>
    <n v="31.05"/>
    <n v="31"/>
    <n v="18"/>
    <n v="10"/>
    <n v="0"/>
    <n v="0"/>
    <n v="1"/>
    <n v="0"/>
    <n v="0"/>
    <n v="0"/>
    <n v="0"/>
    <n v="0"/>
    <n v="5.6430000000000004E-3"/>
    <n v="3.14E-3"/>
    <n v="0"/>
    <n v="0"/>
    <n v="3.1E-4"/>
    <n v="0"/>
    <n v="0"/>
    <n v="0"/>
    <n v="0"/>
    <n v="0"/>
  </r>
  <r>
    <s v="3122"/>
    <s v="笙泉"/>
    <x v="46"/>
    <n v="42.25"/>
    <n v="42.6"/>
    <n v="38.4"/>
    <n v="37.25"/>
    <n v="37.700000000000003"/>
    <n v="38"/>
    <n v="-388"/>
    <n v="105"/>
    <n v="-44"/>
    <n v="80"/>
    <n v="0"/>
    <n v="0"/>
    <n v="0"/>
    <n v="0"/>
    <n v="0"/>
    <n v="1.6055E-2"/>
    <n v="-0.16528799999999999"/>
    <n v="4.0320000000000002E-2"/>
    <n v="-1.6389999999999998E-2"/>
    <n v="3.0159999999999999E-2"/>
    <n v="0"/>
    <n v="0"/>
    <n v="0"/>
    <n v="0"/>
    <n v="0"/>
  </r>
  <r>
    <s v="3128"/>
    <s v="昇銳"/>
    <x v="48"/>
    <n v="18.5"/>
    <n v="19.8"/>
    <n v="21.3"/>
    <n v="20.100000000000001"/>
    <n v="20.85"/>
    <n v="-364"/>
    <n v="185"/>
    <n v="15"/>
    <n v="-273"/>
    <n v="198"/>
    <n v="0"/>
    <n v="0"/>
    <n v="0"/>
    <n v="0"/>
    <n v="0"/>
    <n v="-6.7339999999999997E-2"/>
    <n v="3.6630000000000003E-2"/>
    <n v="3.1949999999999999E-3"/>
    <n v="-5.4873000000000005E-2"/>
    <n v="4.1283E-2"/>
    <n v="0"/>
    <n v="0"/>
    <n v="0"/>
    <n v="0"/>
    <n v="0"/>
  </r>
  <r>
    <s v="3130"/>
    <s v="一零四"/>
    <x v="67"/>
    <n v="166"/>
    <n v="167"/>
    <n v="168"/>
    <n v="168"/>
    <n v="168.5"/>
    <n v="0"/>
    <n v="1"/>
    <n v="-1"/>
    <n v="1"/>
    <n v="0"/>
    <n v="0"/>
    <n v="0"/>
    <n v="0"/>
    <n v="0"/>
    <n v="0"/>
    <n v="0"/>
    <n v="1.67E-3"/>
    <n v="-1.6800000000000001E-3"/>
    <n v="1.6800000000000001E-3"/>
    <n v="0"/>
    <n v="0"/>
    <n v="0"/>
    <n v="0"/>
    <n v="0"/>
    <n v="0"/>
  </r>
  <r>
    <s v="3131"/>
    <s v="弘塑"/>
    <x v="45"/>
    <n v="409"/>
    <n v="408"/>
    <n v="393"/>
    <n v="395"/>
    <n v="392"/>
    <n v="-13"/>
    <n v="33"/>
    <n v="85"/>
    <n v="102"/>
    <n v="67"/>
    <n v="30"/>
    <n v="-24"/>
    <n v="-5"/>
    <n v="-50"/>
    <n v="-31"/>
    <n v="-5.3170000000000002E-2"/>
    <n v="0.13464000000000001"/>
    <n v="0.33405000000000001"/>
    <n v="0.40289999999999998"/>
    <n v="0.26263999999999998"/>
    <n v="0.1227"/>
    <n v="-9.7919999999999993E-2"/>
    <n v="-1.9650000000000001E-2"/>
    <n v="-0.19750000000000001"/>
    <n v="-0.12152"/>
  </r>
  <r>
    <s v="3138"/>
    <s v="耀登"/>
    <x v="32"/>
    <n v="237"/>
    <n v="236.5"/>
    <n v="220"/>
    <n v="216.5"/>
    <n v="238"/>
    <n v="91"/>
    <n v="-189"/>
    <n v="7"/>
    <n v="-28"/>
    <n v="62"/>
    <n v="0"/>
    <n v="0"/>
    <n v="0"/>
    <n v="0"/>
    <n v="0"/>
    <n v="0.21567"/>
    <n v="-0.44698500000000002"/>
    <n v="1.54E-2"/>
    <n v="-6.062E-2"/>
    <n v="0.14756"/>
    <n v="0"/>
    <n v="0"/>
    <n v="0"/>
    <n v="0"/>
    <n v="0"/>
  </r>
  <r>
    <s v="3141"/>
    <s v="晶宏"/>
    <x v="46"/>
    <n v="96.5"/>
    <n v="100.5"/>
    <n v="96.1"/>
    <n v="99.8"/>
    <n v="102"/>
    <n v="1233"/>
    <n v="-1671"/>
    <n v="177"/>
    <n v="-137"/>
    <n v="-1874"/>
    <n v="-10"/>
    <n v="-50"/>
    <n v="0"/>
    <n v="0"/>
    <n v="0"/>
    <n v="1.189845"/>
    <n v="-1.6793549999999999"/>
    <n v="0.170097"/>
    <n v="-0.13672600000000001"/>
    <n v="-1.9114800000000001"/>
    <n v="-9.6500000000000006E-3"/>
    <n v="-5.0250000000000003E-2"/>
    <n v="0"/>
    <n v="0"/>
    <n v="0"/>
  </r>
  <r>
    <s v="3144"/>
    <s v="新揚科"/>
    <x v="31"/>
    <n v="37.9"/>
    <n v="38.299999999999997"/>
    <n v="38.299999999999997"/>
    <n v="38.5"/>
    <n v="38.5"/>
    <n v="6"/>
    <n v="-5"/>
    <n v="-19"/>
    <n v="-13"/>
    <n v="0"/>
    <n v="0"/>
    <n v="0"/>
    <n v="0"/>
    <n v="0"/>
    <n v="0"/>
    <n v="2.274E-3"/>
    <n v="-1.915E-3"/>
    <n v="-7.2769999999999996E-3"/>
    <n v="-5.0049999999999999E-3"/>
    <n v="0"/>
    <n v="0"/>
    <n v="0"/>
    <n v="0"/>
    <n v="0"/>
    <n v="0"/>
  </r>
  <r>
    <s v="3147"/>
    <s v="大綜"/>
    <x v="55"/>
    <n v="50.5"/>
    <n v="49.5"/>
    <n v="50"/>
    <n v="51"/>
    <n v="49.7"/>
    <n v="89"/>
    <n v="2"/>
    <n v="28"/>
    <n v="39"/>
    <n v="58"/>
    <n v="0"/>
    <n v="0"/>
    <n v="0"/>
    <n v="0"/>
    <n v="0"/>
    <n v="4.4944999999999999E-2"/>
    <n v="9.8999999999999999E-4"/>
    <n v="1.4E-2"/>
    <n v="1.9890000000000001E-2"/>
    <n v="2.8826000000000004E-2"/>
    <n v="0"/>
    <n v="0"/>
    <n v="0"/>
    <n v="0"/>
    <n v="0"/>
  </r>
  <r>
    <s v="3149"/>
    <s v="正達"/>
    <x v="64"/>
    <n v="40.299999999999997"/>
    <n v="42.6"/>
    <n v="40"/>
    <n v="44"/>
    <n v="43.7"/>
    <n v="-564"/>
    <n v="-693"/>
    <n v="-119"/>
    <n v="1829"/>
    <n v="187"/>
    <n v="0"/>
    <n v="0"/>
    <n v="0"/>
    <n v="0"/>
    <n v="0"/>
    <n v="-0.22729199999999997"/>
    <n v="-0.29521799999999998"/>
    <n v="-4.7600000000000003E-2"/>
    <n v="0.80476000000000003"/>
    <n v="8.1719E-2"/>
    <n v="0"/>
    <n v="0"/>
    <n v="0"/>
    <n v="0"/>
    <n v="0"/>
  </r>
  <r>
    <s v="3152"/>
    <s v="璟德"/>
    <x v="34"/>
    <n v="494.5"/>
    <n v="518"/>
    <n v="508"/>
    <n v="530"/>
    <n v="531"/>
    <n v="69"/>
    <n v="-81"/>
    <n v="-120"/>
    <n v="-123"/>
    <n v="-132"/>
    <n v="0"/>
    <n v="215"/>
    <n v="194"/>
    <n v="344"/>
    <n v="17"/>
    <n v="0.34120499999999998"/>
    <n v="-0.41958000000000001"/>
    <n v="-0.60960000000000003"/>
    <n v="-0.65190000000000003"/>
    <n v="-0.70091999999999999"/>
    <n v="0"/>
    <n v="1.1136999999999999"/>
    <n v="0.98551999999999995"/>
    <n v="1.8231999999999999"/>
    <n v="9.0270000000000003E-2"/>
  </r>
  <r>
    <s v="3162"/>
    <s v="精確"/>
    <x v="68"/>
    <n v="26.6"/>
    <n v="25.95"/>
    <n v="25.95"/>
    <n v="26"/>
    <n v="27"/>
    <n v="1"/>
    <n v="8"/>
    <n v="6"/>
    <n v="12"/>
    <n v="13"/>
    <n v="0"/>
    <n v="0"/>
    <n v="0"/>
    <n v="0"/>
    <n v="0"/>
    <n v="2.6600000000000001E-4"/>
    <n v="2.0760000000000002E-3"/>
    <n v="1.5569999999999998E-3"/>
    <n v="3.1199999999999999E-3"/>
    <n v="3.5100000000000001E-3"/>
    <n v="0"/>
    <n v="0"/>
    <n v="0"/>
    <n v="0"/>
    <n v="0"/>
  </r>
  <r>
    <s v="3163"/>
    <s v="波若威"/>
    <x v="32"/>
    <n v="45.8"/>
    <n v="45.5"/>
    <n v="44.15"/>
    <n v="43.4"/>
    <n v="44"/>
    <n v="-6"/>
    <n v="-12"/>
    <n v="-71"/>
    <n v="-70"/>
    <n v="79"/>
    <n v="0"/>
    <n v="0"/>
    <n v="0"/>
    <n v="0"/>
    <n v="0"/>
    <n v="-2.7479999999999996E-3"/>
    <n v="-5.4599999999999996E-3"/>
    <n v="-3.1346499999999999E-2"/>
    <n v="-3.0380000000000001E-2"/>
    <n v="3.4759999999999999E-2"/>
    <n v="0"/>
    <n v="0"/>
    <n v="0"/>
    <n v="0"/>
    <n v="0"/>
  </r>
  <r>
    <s v="3164"/>
    <s v="景岳"/>
    <x v="14"/>
    <n v="26.05"/>
    <n v="25.65"/>
    <n v="25.25"/>
    <n v="25.25"/>
    <n v="25.25"/>
    <n v="23"/>
    <n v="23"/>
    <n v="-13"/>
    <n v="-3"/>
    <n v="19"/>
    <n v="0"/>
    <n v="0"/>
    <n v="0"/>
    <n v="0"/>
    <n v="0"/>
    <n v="5.9914999999999994E-3"/>
    <n v="5.8994999999999994E-3"/>
    <n v="-3.2824999999999998E-3"/>
    <n v="-7.5750000000000004E-4"/>
    <n v="4.7974999999999997E-3"/>
    <n v="0"/>
    <n v="0"/>
    <n v="0"/>
    <n v="0"/>
    <n v="0"/>
  </r>
  <r>
    <s v="3167"/>
    <s v="大量"/>
    <x v="12"/>
    <n v="62.8"/>
    <n v="62.5"/>
    <n v="61.9"/>
    <n v="61.1"/>
    <n v="61.4"/>
    <n v="1"/>
    <n v="-14"/>
    <n v="-46"/>
    <n v="-20"/>
    <n v="-2"/>
    <n v="0"/>
    <n v="0"/>
    <n v="0"/>
    <n v="0"/>
    <n v="-3"/>
    <n v="6.2799999999999998E-4"/>
    <n v="-8.7500000000000008E-3"/>
    <n v="-2.8473999999999999E-2"/>
    <n v="-1.222E-2"/>
    <n v="-1.2279999999999999E-3"/>
    <n v="0"/>
    <n v="0"/>
    <n v="0"/>
    <n v="0"/>
    <n v="-1.8419999999999999E-3"/>
  </r>
  <r>
    <s v="3169"/>
    <s v="亞信"/>
    <x v="37"/>
    <n v="174.5"/>
    <n v="169"/>
    <n v="163.5"/>
    <n v="164"/>
    <n v="173"/>
    <n v="-18"/>
    <n v="137"/>
    <n v="770"/>
    <n v="41"/>
    <n v="142"/>
    <n v="0"/>
    <n v="0"/>
    <n v="0"/>
    <n v="0"/>
    <n v="0"/>
    <n v="-3.141E-2"/>
    <n v="0.23153000000000001"/>
    <n v="1.25895"/>
    <n v="6.7239999999999994E-2"/>
    <n v="0.24565999999999999"/>
    <n v="0"/>
    <n v="0"/>
    <n v="0"/>
    <n v="0"/>
    <n v="0"/>
  </r>
  <r>
    <s v="3171"/>
    <s v="新洲"/>
    <x v="2"/>
    <n v="25.4"/>
    <n v="25.55"/>
    <n v="25.25"/>
    <n v="25.3"/>
    <n v="25.2"/>
    <n v="-5"/>
    <n v="0"/>
    <n v="-6"/>
    <n v="5"/>
    <n v="-5"/>
    <n v="0"/>
    <n v="0"/>
    <n v="0"/>
    <n v="0"/>
    <n v="0"/>
    <n v="-1.2700000000000001E-3"/>
    <n v="0"/>
    <n v="-1.5150000000000001E-3"/>
    <n v="1.2650000000000001E-3"/>
    <n v="-1.2600000000000001E-3"/>
    <n v="0"/>
    <n v="0"/>
    <n v="0"/>
    <n v="0"/>
    <n v="0"/>
  </r>
  <r>
    <s v="3176"/>
    <s v="基亞"/>
    <x v="14"/>
    <n v="74.3"/>
    <n v="74.599999999999994"/>
    <n v="72"/>
    <n v="68.5"/>
    <n v="70.5"/>
    <n v="-293"/>
    <n v="-732"/>
    <n v="-125"/>
    <n v="161"/>
    <n v="87"/>
    <n v="0"/>
    <n v="0"/>
    <n v="0"/>
    <n v="0"/>
    <n v="0"/>
    <n v="-0.21769899999999998"/>
    <n v="-0.546072"/>
    <n v="-0.09"/>
    <n v="0.11028499999999999"/>
    <n v="6.1335000000000001E-2"/>
    <n v="0"/>
    <n v="0"/>
    <n v="0"/>
    <n v="0"/>
    <n v="0"/>
  </r>
  <r>
    <s v="3178"/>
    <s v="公準"/>
    <x v="12"/>
    <n v="68.5"/>
    <n v="68"/>
    <n v="66.099999999999994"/>
    <n v="66"/>
    <n v="68.400000000000006"/>
    <n v="8"/>
    <n v="-41"/>
    <n v="-35"/>
    <n v="-24"/>
    <n v="-14"/>
    <n v="0"/>
    <n v="0"/>
    <n v="0"/>
    <n v="0"/>
    <n v="0"/>
    <n v="5.4799999999999996E-3"/>
    <n v="-2.7879999999999999E-2"/>
    <n v="-2.3134999999999999E-2"/>
    <n v="-1.584E-2"/>
    <n v="-9.5760000000000012E-3"/>
    <n v="0"/>
    <n v="0"/>
    <n v="0"/>
    <n v="0"/>
    <n v="0"/>
  </r>
  <r>
    <s v="3188"/>
    <s v="鑫龍騰"/>
    <x v="5"/>
    <n v="14.75"/>
    <n v="14.7"/>
    <n v="14.5"/>
    <n v="14.5"/>
    <n v="14.5"/>
    <n v="0"/>
    <n v="0"/>
    <n v="2"/>
    <n v="0"/>
    <n v="-2"/>
    <n v="0"/>
    <n v="0"/>
    <n v="0"/>
    <n v="0"/>
    <n v="0"/>
    <n v="0"/>
    <n v="0"/>
    <n v="2.9E-4"/>
    <n v="0"/>
    <n v="-2.9E-4"/>
    <n v="0"/>
    <n v="0"/>
    <n v="0"/>
    <n v="0"/>
    <n v="0"/>
  </r>
  <r>
    <s v="3189"/>
    <s v="景碩"/>
    <x v="31"/>
    <n v="122"/>
    <n v="124.5"/>
    <n v="125"/>
    <n v="137.5"/>
    <n v="137"/>
    <n v="2"/>
    <n v="865"/>
    <n v="-1078"/>
    <n v="1762"/>
    <n v="-3089"/>
    <n v="1195"/>
    <n v="1713"/>
    <n v="943"/>
    <n v="1783"/>
    <n v="983"/>
    <n v="2.4399999999999999E-3"/>
    <n v="1.0769249999999999"/>
    <n v="-1.3474999999999999"/>
    <n v="2.4227500000000002"/>
    <n v="-4.2319300000000002"/>
    <n v="1.4579"/>
    <n v="2.1326849999999999"/>
    <n v="1.17875"/>
    <n v="2.4516249999999999"/>
    <n v="1.3467100000000001"/>
  </r>
  <r>
    <s v="3191"/>
    <s v="和進"/>
    <x v="56"/>
    <n v="6.18"/>
    <n v="6.13"/>
    <n v="6.1"/>
    <n v="6.1"/>
    <n v="6.1"/>
    <n v="-12"/>
    <n v="-14"/>
    <n v="-2"/>
    <n v="-9"/>
    <n v="-25"/>
    <n v="0"/>
    <n v="0"/>
    <n v="0"/>
    <n v="0"/>
    <n v="0"/>
    <n v="-7.4159999999999992E-4"/>
    <n v="-8.5819999999999994E-4"/>
    <n v="-1.22E-4"/>
    <n v="-5.4900000000000001E-4"/>
    <n v="-1.5250000000000001E-3"/>
    <n v="0"/>
    <n v="0"/>
    <n v="0"/>
    <n v="0"/>
    <n v="0"/>
  </r>
  <r>
    <s v="3202"/>
    <s v="樺晟"/>
    <x v="16"/>
    <n v="13.95"/>
    <n v="13.8"/>
    <n v="13.55"/>
    <n v="13.7"/>
    <n v="14.05"/>
    <n v="16"/>
    <n v="2"/>
    <n v="-32"/>
    <n v="-20"/>
    <n v="11"/>
    <n v="0"/>
    <n v="0"/>
    <n v="0"/>
    <n v="0"/>
    <n v="0"/>
    <n v="2.232E-3"/>
    <n v="2.7600000000000004E-4"/>
    <n v="-4.3360000000000004E-3"/>
    <n v="-2.7399999999999998E-3"/>
    <n v="1.5455000000000002E-3"/>
    <n v="0"/>
    <n v="0"/>
    <n v="0"/>
    <n v="0"/>
    <n v="0"/>
  </r>
  <r>
    <s v="3205"/>
    <s v="佰研"/>
    <x v="14"/>
    <n v="28.5"/>
    <n v="28.2"/>
    <n v="27.9"/>
    <n v="28"/>
    <n v="28.3"/>
    <n v="4"/>
    <n v="2"/>
    <n v="5"/>
    <n v="-7"/>
    <n v="0"/>
    <n v="0"/>
    <n v="0"/>
    <n v="0"/>
    <n v="0"/>
    <n v="0"/>
    <n v="1.14E-3"/>
    <n v="5.6399999999999994E-4"/>
    <n v="1.395E-3"/>
    <n v="-1.9599999999999999E-3"/>
    <n v="0"/>
    <n v="0"/>
    <n v="0"/>
    <n v="0"/>
    <n v="0"/>
    <n v="0"/>
  </r>
  <r>
    <s v="3206"/>
    <s v="志豐"/>
    <x v="7"/>
    <n v="33"/>
    <n v="33"/>
    <n v="32.799999999999997"/>
    <n v="32.85"/>
    <n v="32.799999999999997"/>
    <n v="-1"/>
    <n v="-12"/>
    <n v="-11"/>
    <n v="-15"/>
    <n v="-3"/>
    <n v="0"/>
    <n v="0"/>
    <n v="0"/>
    <n v="0"/>
    <n v="0"/>
    <n v="-3.3E-4"/>
    <n v="-3.96E-3"/>
    <n v="-3.6079999999999997E-3"/>
    <n v="-4.9274999999999996E-3"/>
    <n v="-9.8399999999999985E-4"/>
    <n v="0"/>
    <n v="0"/>
    <n v="0"/>
    <n v="0"/>
    <n v="0"/>
  </r>
  <r>
    <s v="3207"/>
    <s v="耀勝"/>
    <x v="56"/>
    <n v="11"/>
    <n v="10.9"/>
    <n v="10.9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9.05"/>
    <n v="28.85"/>
    <n v="28.5"/>
    <n v="28.3"/>
    <n v="28.35"/>
    <n v="65"/>
    <n v="-222"/>
    <n v="-119"/>
    <n v="-86"/>
    <n v="-95"/>
    <n v="0"/>
    <n v="0"/>
    <n v="0"/>
    <n v="0"/>
    <n v="0"/>
    <n v="1.88825E-2"/>
    <n v="-6.4047000000000007E-2"/>
    <n v="-3.3915000000000001E-2"/>
    <n v="-2.4338000000000002E-2"/>
    <n v="-2.6932500000000002E-2"/>
    <n v="0"/>
    <n v="0"/>
    <n v="0"/>
    <n v="0"/>
    <n v="0"/>
  </r>
  <r>
    <s v="3211"/>
    <s v="順達"/>
    <x v="7"/>
    <n v="105.5"/>
    <n v="108"/>
    <n v="105.5"/>
    <n v="105"/>
    <n v="104.5"/>
    <n v="-166"/>
    <n v="-66"/>
    <n v="-460"/>
    <n v="-224"/>
    <n v="-122"/>
    <n v="0"/>
    <n v="8"/>
    <n v="1"/>
    <n v="0"/>
    <n v="0"/>
    <n v="-0.17513000000000001"/>
    <n v="-7.1279999999999996E-2"/>
    <n v="-0.48530000000000001"/>
    <n v="-0.23519999999999999"/>
    <n v="-0.12748999999999999"/>
    <n v="0"/>
    <n v="8.6400000000000001E-3"/>
    <n v="1.0549999999999999E-3"/>
    <n v="0"/>
    <n v="0"/>
  </r>
  <r>
    <s v="3213"/>
    <s v="茂訊"/>
    <x v="41"/>
    <n v="60.5"/>
    <n v="60.2"/>
    <n v="60.3"/>
    <n v="60.1"/>
    <n v="60.5"/>
    <n v="25"/>
    <n v="4"/>
    <n v="-31"/>
    <n v="-22"/>
    <n v="-12"/>
    <n v="0"/>
    <n v="0"/>
    <n v="0"/>
    <n v="0"/>
    <n v="0"/>
    <n v="1.5125E-2"/>
    <n v="2.408E-3"/>
    <n v="-1.8692999999999998E-2"/>
    <n v="-1.3222000000000001E-2"/>
    <n v="-7.26E-3"/>
    <n v="0"/>
    <n v="0"/>
    <n v="0"/>
    <n v="0"/>
    <n v="0"/>
  </r>
  <r>
    <s v="3217"/>
    <s v="優群"/>
    <x v="16"/>
    <n v="106"/>
    <n v="107"/>
    <n v="106.5"/>
    <n v="107"/>
    <n v="117.5"/>
    <n v="42"/>
    <n v="-44"/>
    <n v="-10"/>
    <n v="-82"/>
    <n v="221"/>
    <n v="0"/>
    <n v="0"/>
    <n v="0"/>
    <n v="0"/>
    <n v="24"/>
    <n v="4.4519999999999997E-2"/>
    <n v="-4.7079999999999997E-2"/>
    <n v="-1.065E-2"/>
    <n v="-8.7739999999999999E-2"/>
    <n v="0.25967499999999999"/>
    <n v="0"/>
    <n v="0"/>
    <n v="0"/>
    <n v="0"/>
    <n v="2.8199999999999999E-2"/>
  </r>
  <r>
    <s v="3218"/>
    <s v="大學光"/>
    <x v="14"/>
    <n v="315.5"/>
    <n v="337"/>
    <n v="342.5"/>
    <n v="376.5"/>
    <n v="414"/>
    <n v="243"/>
    <n v="503"/>
    <n v="132"/>
    <n v="164"/>
    <n v="97"/>
    <n v="30"/>
    <n v="63"/>
    <n v="56"/>
    <n v="91"/>
    <n v="154"/>
    <n v="0.76666500000000004"/>
    <n v="1.6951099999999999"/>
    <n v="0.4521"/>
    <n v="0.61746000000000001"/>
    <n v="0.40157999999999999"/>
    <n v="9.4649999999999998E-2"/>
    <n v="0.21231"/>
    <n v="0.1918"/>
    <n v="0.342615"/>
    <n v="0.63756000000000002"/>
  </r>
  <r>
    <s v="3219"/>
    <s v="倚強科"/>
    <x v="44"/>
    <n v="103"/>
    <n v="103"/>
    <n v="102"/>
    <n v="102"/>
    <n v="102"/>
    <n v="0"/>
    <n v="-1"/>
    <n v="0"/>
    <n v="0"/>
    <n v="0"/>
    <n v="0"/>
    <n v="0"/>
    <n v="0"/>
    <n v="0"/>
    <n v="0"/>
    <n v="0"/>
    <n v="-1.0300000000000001E-3"/>
    <n v="0"/>
    <n v="0"/>
    <n v="0"/>
    <n v="0"/>
    <n v="0"/>
    <n v="0"/>
    <n v="0"/>
    <n v="0"/>
  </r>
  <r>
    <s v="3221"/>
    <s v="台嘉碩"/>
    <x v="34"/>
    <n v="24.85"/>
    <n v="26.05"/>
    <n v="24.9"/>
    <n v="23.9"/>
    <n v="26.25"/>
    <n v="113"/>
    <n v="-827"/>
    <n v="-88"/>
    <n v="52"/>
    <n v="307"/>
    <n v="0"/>
    <n v="0"/>
    <n v="0"/>
    <n v="0"/>
    <n v="0"/>
    <n v="2.8080500000000001E-2"/>
    <n v="-0.21543350000000003"/>
    <n v="-2.1911999999999997E-2"/>
    <n v="1.2428E-2"/>
    <n v="8.0587500000000006E-2"/>
    <n v="0"/>
    <n v="0"/>
    <n v="0"/>
    <n v="0"/>
    <n v="0"/>
  </r>
  <r>
    <s v="3224"/>
    <s v="三顧"/>
    <x v="55"/>
    <n v="41.1"/>
    <n v="41.5"/>
    <n v="40.9"/>
    <n v="40.549999999999997"/>
    <n v="40.799999999999997"/>
    <n v="3"/>
    <n v="4"/>
    <n v="0"/>
    <n v="0"/>
    <n v="1"/>
    <n v="0"/>
    <n v="0"/>
    <n v="0"/>
    <n v="0"/>
    <n v="0"/>
    <n v="1.2330000000000002E-3"/>
    <n v="1.66E-3"/>
    <n v="0"/>
    <n v="0"/>
    <n v="4.08E-4"/>
    <n v="0"/>
    <n v="0"/>
    <n v="0"/>
    <n v="0"/>
    <n v="0"/>
  </r>
  <r>
    <s v="3226"/>
    <s v="至寶電"/>
    <x v="6"/>
    <n v="68.3"/>
    <n v="68.5"/>
    <n v="67.599999999999994"/>
    <n v="68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7.5"/>
    <n v="195"/>
    <n v="191.5"/>
    <n v="191"/>
    <n v="194.5"/>
    <n v="872"/>
    <n v="111"/>
    <n v="186"/>
    <n v="51"/>
    <n v="375"/>
    <n v="8"/>
    <n v="2"/>
    <n v="26"/>
    <n v="-242"/>
    <n v="-426"/>
    <n v="1.7222"/>
    <n v="0.21645"/>
    <n v="0.35619000000000001"/>
    <n v="9.7409999999999997E-2"/>
    <n v="0.729375"/>
    <n v="1.5800000000000002E-2"/>
    <n v="3.8999999999999998E-3"/>
    <n v="4.9790000000000001E-2"/>
    <n v="-0.46222000000000002"/>
    <n v="-0.82857000000000003"/>
  </r>
  <r>
    <s v="3228"/>
    <s v="金麗科"/>
    <x v="46"/>
    <n v="418"/>
    <n v="417"/>
    <n v="387.5"/>
    <n v="373.5"/>
    <n v="396"/>
    <n v="339"/>
    <n v="-189"/>
    <n v="-97"/>
    <n v="25"/>
    <n v="190"/>
    <n v="3"/>
    <n v="0"/>
    <n v="10"/>
    <n v="14"/>
    <n v="1"/>
    <n v="1.4170199999999999"/>
    <n v="-0.78813"/>
    <n v="-0.37587500000000001"/>
    <n v="9.3375E-2"/>
    <n v="0.75239999999999996"/>
    <n v="1.2540000000000001E-2"/>
    <n v="0"/>
    <n v="3.875E-2"/>
    <n v="5.2290000000000003E-2"/>
    <n v="3.96E-3"/>
  </r>
  <r>
    <s v="3229"/>
    <s v="晟鈦"/>
    <x v="31"/>
    <n v="6.2"/>
    <n v="6.09"/>
    <n v="6.05"/>
    <n v="6.03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149999999999999"/>
    <n v="16.399999999999999"/>
    <n v="16.5"/>
    <n v="16.350000000000001"/>
    <n v="16.600000000000001"/>
    <n v="-1"/>
    <n v="16"/>
    <n v="-17"/>
    <n v="-31"/>
    <n v="21"/>
    <n v="0"/>
    <n v="0"/>
    <n v="0"/>
    <n v="0"/>
    <n v="0"/>
    <n v="-1.615E-4"/>
    <n v="2.6239999999999996E-3"/>
    <n v="-2.8050000000000002E-3"/>
    <n v="-5.0685000000000001E-3"/>
    <n v="3.4860000000000004E-3"/>
    <n v="0"/>
    <n v="0"/>
    <n v="0"/>
    <n v="0"/>
    <n v="0"/>
  </r>
  <r>
    <s v="3231"/>
    <s v="緯創"/>
    <x v="33"/>
    <n v="30.6"/>
    <n v="30.65"/>
    <n v="30.3"/>
    <n v="30.4"/>
    <n v="30.4"/>
    <n v="-4388"/>
    <n v="-3069"/>
    <n v="-6279"/>
    <n v="-1085"/>
    <n v="-2987"/>
    <n v="-315"/>
    <n v="-823"/>
    <n v="-891"/>
    <n v="-382"/>
    <n v="-1046"/>
    <n v="-1.3427280000000001"/>
    <n v="-0.94064849999999989"/>
    <n v="-1.9025370000000001"/>
    <n v="-0.32984000000000002"/>
    <n v="-0.90804800000000008"/>
    <n v="-9.6390000000000003E-2"/>
    <n v="-0.25224949999999996"/>
    <n v="-0.26997300000000002"/>
    <n v="-0.116128"/>
    <n v="-0.31798399999999999"/>
  </r>
  <r>
    <s v="3232"/>
    <s v="昱捷"/>
    <x v="15"/>
    <n v="21.15"/>
    <n v="20.85"/>
    <n v="20.85"/>
    <n v="19.8"/>
    <n v="19.8"/>
    <n v="10"/>
    <n v="-1"/>
    <n v="-26"/>
    <n v="-45"/>
    <n v="62"/>
    <n v="0"/>
    <n v="0"/>
    <n v="0"/>
    <n v="0"/>
    <n v="0"/>
    <n v="2.1150000000000001E-3"/>
    <n v="-2.0850000000000003E-4"/>
    <n v="-5.4210000000000005E-3"/>
    <n v="-8.9099999999999995E-3"/>
    <n v="1.2276000000000002E-2"/>
    <n v="0"/>
    <n v="0"/>
    <n v="0"/>
    <n v="0"/>
    <n v="0"/>
  </r>
  <r>
    <s v="3234"/>
    <s v="光環"/>
    <x v="37"/>
    <n v="31.35"/>
    <n v="30.75"/>
    <n v="29.6"/>
    <n v="29"/>
    <n v="29.45"/>
    <n v="-1407"/>
    <n v="-212"/>
    <n v="-250"/>
    <n v="-251"/>
    <n v="-74"/>
    <n v="0"/>
    <n v="0"/>
    <n v="0"/>
    <n v="0"/>
    <n v="0"/>
    <n v="-0.44109450000000006"/>
    <n v="-6.5189999999999998E-2"/>
    <n v="-7.3999999999999996E-2"/>
    <n v="-7.2789999999999994E-2"/>
    <n v="-2.1792999999999996E-2"/>
    <n v="0"/>
    <n v="0"/>
    <n v="0"/>
    <n v="0"/>
    <n v="0"/>
  </r>
  <r>
    <s v="3236"/>
    <s v="千如"/>
    <x v="34"/>
    <n v="26.6"/>
    <n v="26.15"/>
    <n v="25.35"/>
    <n v="25.15"/>
    <n v="25.55"/>
    <n v="124"/>
    <n v="-28"/>
    <n v="-113"/>
    <n v="-61"/>
    <n v="110"/>
    <n v="0"/>
    <n v="0"/>
    <n v="0"/>
    <n v="0"/>
    <n v="0"/>
    <n v="3.2983999999999999E-2"/>
    <n v="-7.3219999999999995E-3"/>
    <n v="-2.8645500000000001E-2"/>
    <n v="-1.5341499999999999E-2"/>
    <n v="2.8105000000000002E-2"/>
    <n v="0"/>
    <n v="0"/>
    <n v="0"/>
    <n v="0"/>
    <n v="0"/>
  </r>
  <r>
    <s v="3252"/>
    <s v="海灣"/>
    <x v="3"/>
    <n v="16.899999999999999"/>
    <n v="17.149999999999999"/>
    <n v="18.100000000000001"/>
    <n v="18.5"/>
    <n v="18.399999999999999"/>
    <n v="1"/>
    <n v="1"/>
    <n v="33"/>
    <n v="8"/>
    <n v="-2"/>
    <n v="0"/>
    <n v="0"/>
    <n v="0"/>
    <n v="0"/>
    <n v="0"/>
    <n v="1.6899999999999999E-4"/>
    <n v="1.7149999999999999E-4"/>
    <n v="5.9730000000000009E-3"/>
    <n v="1.48E-3"/>
    <n v="-3.6799999999999995E-4"/>
    <n v="0"/>
    <n v="0"/>
    <n v="0"/>
    <n v="0"/>
    <n v="0"/>
  </r>
  <r>
    <s v="3257"/>
    <s v="虹冠電"/>
    <x v="46"/>
    <n v="78.599999999999994"/>
    <n v="78.2"/>
    <n v="76.8"/>
    <n v="76"/>
    <n v="77.400000000000006"/>
    <n v="148"/>
    <n v="-13"/>
    <n v="-16"/>
    <n v="-22"/>
    <n v="122"/>
    <n v="0"/>
    <n v="0"/>
    <n v="0"/>
    <n v="0"/>
    <n v="0"/>
    <n v="0.11632799999999999"/>
    <n v="-1.0166E-2"/>
    <n v="-1.2288E-2"/>
    <n v="-1.6719999999999999E-2"/>
    <n v="9.4428000000000012E-2"/>
    <n v="0"/>
    <n v="0"/>
    <n v="0"/>
    <n v="0"/>
    <n v="0"/>
  </r>
  <r>
    <s v="3259"/>
    <s v="鑫創"/>
    <x v="46"/>
    <n v="35"/>
    <n v="35.5"/>
    <n v="35.049999999999997"/>
    <n v="35.35"/>
    <n v="35.450000000000003"/>
    <n v="-10"/>
    <n v="-15"/>
    <n v="-4"/>
    <n v="-18"/>
    <n v="-3"/>
    <n v="0"/>
    <n v="0"/>
    <n v="0"/>
    <n v="0"/>
    <n v="0"/>
    <n v="-3.5000000000000001E-3"/>
    <n v="-5.3249999999999999E-3"/>
    <n v="-1.4019999999999998E-3"/>
    <n v="-6.3630000000000006E-3"/>
    <n v="-1.0635E-3"/>
    <n v="0"/>
    <n v="0"/>
    <n v="0"/>
    <n v="0"/>
    <n v="0"/>
  </r>
  <r>
    <s v="3260"/>
    <s v="威剛"/>
    <x v="40"/>
    <n v="101.5"/>
    <n v="100"/>
    <n v="96.3"/>
    <n v="94"/>
    <n v="100.5"/>
    <n v="1971"/>
    <n v="-706"/>
    <n v="-1553"/>
    <n v="453"/>
    <n v="-488"/>
    <n v="0"/>
    <n v="-95"/>
    <n v="-306"/>
    <n v="-10"/>
    <n v="-8"/>
    <n v="2.0005649999999999"/>
    <n v="-0.70599999999999996"/>
    <n v="-1.495539"/>
    <n v="0.42581999999999998"/>
    <n v="-0.49043999999999999"/>
    <n v="0"/>
    <n v="-9.5000000000000001E-2"/>
    <n v="-0.294678"/>
    <n v="-9.4000000000000004E-3"/>
    <n v="-8.0400000000000003E-3"/>
  </r>
  <r>
    <s v="3264"/>
    <s v="欣銓"/>
    <x v="35"/>
    <n v="44.1"/>
    <n v="44.5"/>
    <n v="44.15"/>
    <n v="43.9"/>
    <n v="44.5"/>
    <n v="678"/>
    <n v="1318"/>
    <n v="-283"/>
    <n v="346"/>
    <n v="1022"/>
    <n v="27"/>
    <n v="6"/>
    <n v="86"/>
    <n v="121"/>
    <n v="5"/>
    <n v="0.29899799999999999"/>
    <n v="0.58650999999999998"/>
    <n v="-0.12494449999999999"/>
    <n v="0.151894"/>
    <n v="0.45479000000000003"/>
    <n v="1.1907000000000001E-2"/>
    <n v="2.6700000000000001E-3"/>
    <n v="3.7969000000000003E-2"/>
    <n v="5.3119E-2"/>
    <n v="2.225E-3"/>
  </r>
  <r>
    <s v="3265"/>
    <s v="台星科"/>
    <x v="35"/>
    <n v="28.1"/>
    <n v="28.5"/>
    <n v="27.9"/>
    <n v="27.9"/>
    <n v="28.1"/>
    <n v="35"/>
    <n v="5"/>
    <n v="-56"/>
    <n v="-38"/>
    <n v="25"/>
    <n v="0"/>
    <n v="0"/>
    <n v="0"/>
    <n v="0"/>
    <n v="0"/>
    <n v="9.835E-3"/>
    <n v="1.4250000000000001E-3"/>
    <n v="-1.5623999999999999E-2"/>
    <n v="-1.0602E-2"/>
    <n v="7.025E-3"/>
    <n v="0"/>
    <n v="0"/>
    <n v="0"/>
    <n v="0"/>
    <n v="0"/>
  </r>
  <r>
    <s v="3266"/>
    <s v="昇陽"/>
    <x v="5"/>
    <n v="12.55"/>
    <n v="12.35"/>
    <n v="12.5"/>
    <n v="12.7"/>
    <n v="12.7"/>
    <n v="-11"/>
    <n v="-27"/>
    <n v="-20"/>
    <n v="0"/>
    <n v="0"/>
    <n v="0"/>
    <n v="0"/>
    <n v="0"/>
    <n v="0"/>
    <n v="0"/>
    <n v="-1.3805000000000002E-3"/>
    <n v="-3.3344999999999998E-3"/>
    <n v="-2.5000000000000001E-3"/>
    <n v="0"/>
    <n v="0"/>
    <n v="0"/>
    <n v="0"/>
    <n v="0"/>
    <n v="0"/>
    <n v="0"/>
  </r>
  <r>
    <s v="3268"/>
    <s v="海德威"/>
    <x v="46"/>
    <n v="35.200000000000003"/>
    <n v="34.299999999999997"/>
    <n v="32.5"/>
    <n v="32.35"/>
    <n v="33.5"/>
    <n v="-25"/>
    <n v="-77"/>
    <n v="32"/>
    <n v="5"/>
    <n v="72"/>
    <n v="0"/>
    <n v="0"/>
    <n v="0"/>
    <n v="0"/>
    <n v="0"/>
    <n v="-8.8000000000000005E-3"/>
    <n v="-2.6411E-2"/>
    <n v="1.04E-2"/>
    <n v="1.6175E-3"/>
    <n v="2.4119999999999999E-2"/>
    <n v="0"/>
    <n v="0"/>
    <n v="0"/>
    <n v="0"/>
    <n v="0"/>
  </r>
  <r>
    <s v="3272"/>
    <s v="東碩"/>
    <x v="16"/>
    <n v="40.65"/>
    <n v="40.549999999999997"/>
    <n v="40.25"/>
    <n v="40.049999999999997"/>
    <n v="40.200000000000003"/>
    <n v="4"/>
    <n v="2"/>
    <n v="-41"/>
    <n v="-46"/>
    <n v="11"/>
    <n v="0"/>
    <n v="0"/>
    <n v="0"/>
    <n v="0"/>
    <n v="0"/>
    <n v="1.6259999999999998E-3"/>
    <n v="8.1099999999999998E-4"/>
    <n v="-1.65025E-2"/>
    <n v="-1.8422999999999998E-2"/>
    <n v="4.4220000000000006E-3"/>
    <n v="0"/>
    <n v="0"/>
    <n v="0"/>
    <n v="0"/>
    <n v="0"/>
  </r>
  <r>
    <s v="3276"/>
    <s v="宇環"/>
    <x v="31"/>
    <n v="12.6"/>
    <n v="12.5"/>
    <n v="12"/>
    <n v="12.15"/>
    <n v="12.2"/>
    <n v="-4"/>
    <n v="-29"/>
    <n v="-35"/>
    <n v="-2"/>
    <n v="16"/>
    <n v="0"/>
    <n v="0"/>
    <n v="0"/>
    <n v="0"/>
    <n v="0"/>
    <n v="-5.04E-4"/>
    <n v="-3.6250000000000002E-3"/>
    <n v="-4.1999999999999997E-3"/>
    <n v="-2.43E-4"/>
    <n v="1.952E-3"/>
    <n v="0"/>
    <n v="0"/>
    <n v="0"/>
    <n v="0"/>
    <n v="0"/>
  </r>
  <r>
    <s v="3284"/>
    <s v="太普高"/>
    <x v="2"/>
    <n v="12.75"/>
    <n v="12.65"/>
    <n v="12.5"/>
    <n v="12.5"/>
    <n v="12.5"/>
    <n v="9"/>
    <n v="0"/>
    <n v="1"/>
    <n v="0"/>
    <n v="0"/>
    <n v="0"/>
    <n v="0"/>
    <n v="0"/>
    <n v="0"/>
    <n v="0"/>
    <n v="1.1475000000000001E-3"/>
    <n v="0"/>
    <n v="1.25E-4"/>
    <n v="0"/>
    <n v="0"/>
    <n v="0"/>
    <n v="0"/>
    <n v="0"/>
    <n v="0"/>
    <n v="0"/>
  </r>
  <r>
    <s v="3285"/>
    <s v="微端"/>
    <x v="20"/>
    <n v="21.5"/>
    <n v="21.5"/>
    <n v="21.5"/>
    <n v="21.15"/>
    <n v="21.5"/>
    <n v="3"/>
    <n v="1"/>
    <n v="0"/>
    <n v="5"/>
    <n v="6"/>
    <n v="0"/>
    <n v="0"/>
    <n v="0"/>
    <n v="0"/>
    <n v="0"/>
    <n v="6.4499999999999996E-4"/>
    <n v="2.1499999999999999E-4"/>
    <n v="0"/>
    <n v="1.0575000000000001E-3"/>
    <n v="1.2899999999999999E-3"/>
    <n v="0"/>
    <n v="0"/>
    <n v="0"/>
    <n v="0"/>
    <n v="0"/>
  </r>
  <r>
    <s v="3287"/>
    <s v="廣寰科"/>
    <x v="20"/>
    <n v="22.35"/>
    <n v="21.85"/>
    <n v="21.45"/>
    <n v="20.7"/>
    <n v="20.55"/>
    <n v="19"/>
    <n v="1"/>
    <n v="-6"/>
    <n v="-32"/>
    <n v="31"/>
    <n v="0"/>
    <n v="0"/>
    <n v="0"/>
    <n v="0"/>
    <n v="0"/>
    <n v="4.2465000000000003E-3"/>
    <n v="2.1850000000000003E-4"/>
    <n v="-1.2869999999999999E-3"/>
    <n v="-6.6239999999999997E-3"/>
    <n v="6.3705000000000003E-3"/>
    <n v="0"/>
    <n v="0"/>
    <n v="0"/>
    <n v="0"/>
    <n v="0"/>
  </r>
  <r>
    <s v="3288"/>
    <s v="點晶"/>
    <x v="46"/>
    <n v="18.7"/>
    <n v="18.2"/>
    <n v="18.100000000000001"/>
    <n v="17.600000000000001"/>
    <n v="17.5"/>
    <n v="-3"/>
    <n v="0"/>
    <n v="1"/>
    <n v="0"/>
    <n v="0"/>
    <n v="0"/>
    <n v="0"/>
    <n v="0"/>
    <n v="0"/>
    <n v="0"/>
    <n v="-5.6099999999999998E-4"/>
    <n v="0"/>
    <n v="1.8100000000000001E-4"/>
    <n v="0"/>
    <n v="0"/>
    <n v="0"/>
    <n v="0"/>
    <n v="0"/>
    <n v="0"/>
    <n v="0"/>
  </r>
  <r>
    <s v="3289"/>
    <s v="宜特"/>
    <x v="39"/>
    <n v="53.1"/>
    <n v="53"/>
    <n v="52.6"/>
    <n v="52.2"/>
    <n v="52.7"/>
    <n v="121"/>
    <n v="-51"/>
    <n v="-35"/>
    <n v="-102"/>
    <n v="152"/>
    <n v="0"/>
    <n v="0"/>
    <n v="0"/>
    <n v="0"/>
    <n v="0"/>
    <n v="6.4251000000000003E-2"/>
    <n v="-2.7029999999999998E-2"/>
    <n v="-1.8409999999999999E-2"/>
    <n v="-5.3244000000000007E-2"/>
    <n v="8.0104000000000009E-2"/>
    <n v="0"/>
    <n v="0"/>
    <n v="0"/>
    <n v="0"/>
    <n v="0"/>
  </r>
  <r>
    <s v="3290"/>
    <s v="東浦"/>
    <x v="17"/>
    <n v="12.5"/>
    <n v="12.4"/>
    <n v="12.8"/>
    <n v="13"/>
    <n v="12.8"/>
    <n v="2"/>
    <n v="-3"/>
    <n v="10"/>
    <n v="-9"/>
    <n v="-4"/>
    <n v="0"/>
    <n v="0"/>
    <n v="0"/>
    <n v="0"/>
    <n v="0"/>
    <n v="2.5000000000000001E-4"/>
    <n v="-3.7200000000000004E-4"/>
    <n v="1.2800000000000001E-3"/>
    <n v="-1.17E-3"/>
    <n v="-5.1199999999999998E-4"/>
    <n v="0"/>
    <n v="0"/>
    <n v="0"/>
    <n v="0"/>
    <n v="0"/>
  </r>
  <r>
    <s v="3293"/>
    <s v="鈊象"/>
    <x v="66"/>
    <n v="845"/>
    <n v="858"/>
    <n v="851"/>
    <n v="858"/>
    <n v="855"/>
    <n v="-517"/>
    <n v="178"/>
    <n v="85"/>
    <n v="-94"/>
    <n v="-154"/>
    <n v="-245"/>
    <n v="-26"/>
    <n v="-30"/>
    <n v="-15"/>
    <n v="-2"/>
    <n v="-4.3686499999999997"/>
    <n v="1.5272399999999999"/>
    <n v="0.72335000000000005"/>
    <n v="-0.80652000000000001"/>
    <n v="-1.3167"/>
    <n v="-2.0702500000000001"/>
    <n v="-0.22308"/>
    <n v="-0.25530000000000003"/>
    <n v="-0.12870000000000001"/>
    <n v="-1.7100000000000001E-2"/>
  </r>
  <r>
    <s v="3294"/>
    <s v="英濟"/>
    <x v="42"/>
    <n v="22"/>
    <n v="21.85"/>
    <n v="20.8"/>
    <n v="20.9"/>
    <n v="21.9"/>
    <n v="79"/>
    <n v="27"/>
    <n v="-17"/>
    <n v="23"/>
    <n v="57"/>
    <n v="0"/>
    <n v="0"/>
    <n v="0"/>
    <n v="0"/>
    <n v="0"/>
    <n v="1.738E-2"/>
    <n v="5.8995000000000002E-3"/>
    <n v="-3.5360000000000001E-3"/>
    <n v="4.8069999999999996E-3"/>
    <n v="1.2482999999999999E-2"/>
    <n v="0"/>
    <n v="0"/>
    <n v="0"/>
    <n v="0"/>
    <n v="0"/>
  </r>
  <r>
    <s v="3296"/>
    <s v="勝德"/>
    <x v="56"/>
    <n v="22.2"/>
    <n v="21.85"/>
    <n v="21.35"/>
    <n v="21.15"/>
    <n v="20.5"/>
    <n v="-2"/>
    <n v="-47"/>
    <n v="-46"/>
    <n v="-61"/>
    <n v="-57"/>
    <n v="0"/>
    <n v="0"/>
    <n v="0"/>
    <n v="0"/>
    <n v="0"/>
    <n v="-4.44E-4"/>
    <n v="-1.0269500000000001E-2"/>
    <n v="-9.8209999999999999E-3"/>
    <n v="-1.2901499999999998E-2"/>
    <n v="-1.1684999999999999E-2"/>
    <n v="0"/>
    <n v="0"/>
    <n v="0"/>
    <n v="0"/>
    <n v="0"/>
  </r>
  <r>
    <s v="3297"/>
    <s v="杭特"/>
    <x v="48"/>
    <n v="15.95"/>
    <n v="15.75"/>
    <n v="15.8"/>
    <n v="15.65"/>
    <n v="15.6"/>
    <n v="-5"/>
    <n v="-10"/>
    <n v="-22"/>
    <n v="0"/>
    <n v="2"/>
    <n v="0"/>
    <n v="0"/>
    <n v="0"/>
    <n v="0"/>
    <n v="0"/>
    <n v="-7.9750000000000003E-4"/>
    <n v="-1.575E-3"/>
    <n v="-3.4760000000000004E-3"/>
    <n v="0"/>
    <n v="3.1199999999999999E-4"/>
    <n v="0"/>
    <n v="0"/>
    <n v="0"/>
    <n v="0"/>
    <n v="0"/>
  </r>
  <r>
    <s v="3303"/>
    <s v="岱稜"/>
    <x v="17"/>
    <n v="21.6"/>
    <n v="21.5"/>
    <n v="21.55"/>
    <n v="21.55"/>
    <n v="21.6"/>
    <n v="4"/>
    <n v="0"/>
    <n v="-15"/>
    <n v="2"/>
    <n v="7"/>
    <n v="0"/>
    <n v="0"/>
    <n v="0"/>
    <n v="0"/>
    <n v="0"/>
    <n v="8.6400000000000008E-4"/>
    <n v="0"/>
    <n v="-3.2325000000000001E-3"/>
    <n v="4.3100000000000001E-4"/>
    <n v="1.5120000000000001E-3"/>
    <n v="0"/>
    <n v="0"/>
    <n v="0"/>
    <n v="0"/>
    <n v="0"/>
  </r>
  <r>
    <s v="3305"/>
    <s v="昇貿"/>
    <x v="17"/>
    <n v="49.95"/>
    <n v="49"/>
    <n v="49.1"/>
    <n v="48.5"/>
    <n v="49.5"/>
    <n v="-344"/>
    <n v="-389"/>
    <n v="-206"/>
    <n v="-640"/>
    <n v="559"/>
    <n v="0"/>
    <n v="0"/>
    <n v="0"/>
    <n v="0"/>
    <n v="0"/>
    <n v="-0.17182799999999998"/>
    <n v="-0.19061"/>
    <n v="-0.101146"/>
    <n v="-0.31040000000000001"/>
    <n v="0.27670499999999998"/>
    <n v="0"/>
    <n v="0"/>
    <n v="0"/>
    <n v="0"/>
    <n v="0"/>
  </r>
  <r>
    <s v="3306"/>
    <s v="鼎天"/>
    <x v="44"/>
    <n v="20.399999999999999"/>
    <n v="20.3"/>
    <n v="20"/>
    <n v="20.100000000000001"/>
    <n v="20.3"/>
    <n v="2"/>
    <n v="0"/>
    <n v="0"/>
    <n v="-1"/>
    <n v="-1"/>
    <n v="0"/>
    <n v="0"/>
    <n v="0"/>
    <n v="0"/>
    <n v="0"/>
    <n v="4.08E-4"/>
    <n v="0"/>
    <n v="0"/>
    <n v="-2.0100000000000001E-4"/>
    <n v="-2.03E-4"/>
    <n v="0"/>
    <n v="0"/>
    <n v="0"/>
    <n v="0"/>
    <n v="0"/>
  </r>
  <r>
    <s v="3308"/>
    <s v="聯德"/>
    <x v="11"/>
    <n v="10.5"/>
    <n v="10.199999999999999"/>
    <n v="9.5"/>
    <n v="9.6"/>
    <n v="9.36"/>
    <n v="-29"/>
    <n v="1"/>
    <n v="-26"/>
    <n v="12"/>
    <n v="21"/>
    <n v="0"/>
    <n v="0"/>
    <n v="0"/>
    <n v="0"/>
    <n v="0"/>
    <n v="-3.045E-3"/>
    <n v="1.02E-4"/>
    <n v="-2.47E-3"/>
    <n v="1.1519999999999998E-3"/>
    <n v="1.9656000000000001E-3"/>
    <n v="0"/>
    <n v="0"/>
    <n v="0"/>
    <n v="0"/>
    <n v="0"/>
  </r>
  <r>
    <s v="3310"/>
    <s v="佳穎"/>
    <x v="16"/>
    <n v="28"/>
    <n v="28.3"/>
    <n v="27.85"/>
    <n v="28"/>
    <n v="27.95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311"/>
    <s v="閎暉"/>
    <x v="7"/>
    <n v="33.799999999999997"/>
    <n v="34"/>
    <n v="33.1"/>
    <n v="32.85"/>
    <n v="33.200000000000003"/>
    <n v="-4"/>
    <n v="-24"/>
    <n v="-60"/>
    <n v="-57"/>
    <n v="-5"/>
    <n v="0"/>
    <n v="0"/>
    <n v="0"/>
    <n v="0"/>
    <n v="-2"/>
    <n v="-1.3519999999999999E-3"/>
    <n v="-8.1600000000000006E-3"/>
    <n v="-1.9859999999999999E-2"/>
    <n v="-1.8724500000000002E-2"/>
    <n v="-1.66E-3"/>
    <n v="0"/>
    <n v="0"/>
    <n v="0"/>
    <n v="0"/>
    <n v="-6.6400000000000009E-4"/>
  </r>
  <r>
    <s v="3312"/>
    <s v="弘憶股"/>
    <x v="15"/>
    <n v="21"/>
    <n v="20.95"/>
    <n v="20.6"/>
    <n v="20.6"/>
    <n v="20.7"/>
    <n v="315"/>
    <n v="-667"/>
    <n v="-256"/>
    <n v="-14"/>
    <n v="438"/>
    <n v="0"/>
    <n v="0"/>
    <n v="0"/>
    <n v="0"/>
    <n v="0"/>
    <n v="6.615E-2"/>
    <n v="-0.13973649999999999"/>
    <n v="-5.2736000000000005E-2"/>
    <n v="-2.8840000000000003E-3"/>
    <n v="9.066600000000001E-2"/>
    <n v="0"/>
    <n v="0"/>
    <n v="0"/>
    <n v="0"/>
    <n v="0"/>
  </r>
  <r>
    <s v="3313"/>
    <s v="斐成"/>
    <x v="1"/>
    <n v="11.9"/>
    <n v="11.9"/>
    <n v="11.7"/>
    <n v="11.7"/>
    <n v="11.75"/>
    <n v="-2"/>
    <n v="2"/>
    <n v="0"/>
    <n v="0"/>
    <n v="-3"/>
    <n v="0"/>
    <n v="0"/>
    <n v="0"/>
    <n v="0"/>
    <n v="0"/>
    <n v="-2.3800000000000001E-4"/>
    <n v="2.3800000000000001E-4"/>
    <n v="0"/>
    <n v="0"/>
    <n v="-3.525E-4"/>
    <n v="0"/>
    <n v="0"/>
    <n v="0"/>
    <n v="0"/>
    <n v="0"/>
  </r>
  <r>
    <s v="3317"/>
    <s v="尼克森"/>
    <x v="46"/>
    <n v="67.8"/>
    <n v="66"/>
    <n v="64.7"/>
    <n v="63.9"/>
    <n v="67.400000000000006"/>
    <n v="892"/>
    <n v="-1266"/>
    <n v="251"/>
    <n v="-21"/>
    <n v="1091"/>
    <n v="0"/>
    <n v="0"/>
    <n v="0"/>
    <n v="0"/>
    <n v="0"/>
    <n v="0.60477599999999998"/>
    <n v="-0.83555999999999997"/>
    <n v="0.16239700000000001"/>
    <n v="-1.3418999999999999E-2"/>
    <n v="0.73533400000000004"/>
    <n v="0"/>
    <n v="0"/>
    <n v="0"/>
    <n v="0"/>
    <n v="0"/>
  </r>
  <r>
    <s v="3321"/>
    <s v="同泰"/>
    <x v="31"/>
    <n v="14.65"/>
    <n v="14.2"/>
    <n v="14"/>
    <n v="14.1"/>
    <n v="14.3"/>
    <n v="214"/>
    <n v="-479"/>
    <n v="-35"/>
    <n v="-43"/>
    <n v="161"/>
    <n v="0"/>
    <n v="0"/>
    <n v="0"/>
    <n v="0"/>
    <n v="0"/>
    <n v="3.1350999999999997E-2"/>
    <n v="-6.8017999999999995E-2"/>
    <n v="-4.8999999999999998E-3"/>
    <n v="-6.0629999999999998E-3"/>
    <n v="2.3023000000000002E-2"/>
    <n v="0"/>
    <n v="0"/>
    <n v="0"/>
    <n v="0"/>
    <n v="0"/>
  </r>
  <r>
    <s v="3322"/>
    <s v="建舜電"/>
    <x v="16"/>
    <n v="16.8"/>
    <n v="17.149999999999999"/>
    <n v="16.25"/>
    <n v="16.2"/>
    <n v="16.25"/>
    <n v="26"/>
    <n v="-69"/>
    <n v="-359"/>
    <n v="-158"/>
    <n v="-21"/>
    <n v="0"/>
    <n v="0"/>
    <n v="0"/>
    <n v="0"/>
    <n v="0"/>
    <n v="4.3680000000000004E-3"/>
    <n v="-1.1833499999999999E-2"/>
    <n v="-5.83375E-2"/>
    <n v="-2.5596000000000001E-2"/>
    <n v="-3.4125000000000002E-3"/>
    <n v="0"/>
    <n v="0"/>
    <n v="0"/>
    <n v="0"/>
    <n v="0"/>
  </r>
  <r>
    <s v="3323"/>
    <s v="加百裕"/>
    <x v="7"/>
    <n v="45.7"/>
    <n v="45.45"/>
    <n v="44.55"/>
    <n v="44.45"/>
    <n v="45.6"/>
    <n v="62"/>
    <n v="-15"/>
    <n v="-155"/>
    <n v="-24"/>
    <n v="152"/>
    <n v="0"/>
    <n v="0"/>
    <n v="0"/>
    <n v="0"/>
    <n v="0"/>
    <n v="2.8334000000000002E-2"/>
    <n v="-6.8174999999999998E-3"/>
    <n v="-6.9052500000000003E-2"/>
    <n v="-1.0668000000000002E-2"/>
    <n v="6.9311999999999999E-2"/>
    <n v="0"/>
    <n v="0"/>
    <n v="0"/>
    <n v="0"/>
    <n v="0"/>
  </r>
  <r>
    <s v="3324"/>
    <s v="雙鴻"/>
    <x v="7"/>
    <n v="177.5"/>
    <n v="195"/>
    <n v="206"/>
    <n v="199.5"/>
    <n v="198"/>
    <n v="-34"/>
    <n v="223"/>
    <n v="-345"/>
    <n v="-635"/>
    <n v="-829"/>
    <n v="0"/>
    <n v="0"/>
    <n v="823"/>
    <n v="198"/>
    <n v="115"/>
    <n v="-6.0350000000000001E-2"/>
    <n v="0.43485000000000001"/>
    <n v="-0.7107"/>
    <n v="-1.2668250000000001"/>
    <n v="-1.6414200000000001"/>
    <n v="0"/>
    <n v="0"/>
    <n v="1.6953800000000001"/>
    <n v="0.39500999999999997"/>
    <n v="0.22770000000000001"/>
  </r>
  <r>
    <s v="3325"/>
    <s v="旭品"/>
    <x v="42"/>
    <n v="23.75"/>
    <n v="23.75"/>
    <n v="23.3"/>
    <n v="23.2"/>
    <n v="23.4"/>
    <n v="24"/>
    <n v="40"/>
    <n v="-230"/>
    <n v="-105"/>
    <n v="4"/>
    <n v="0"/>
    <n v="0"/>
    <n v="0"/>
    <n v="0"/>
    <n v="0"/>
    <n v="5.7000000000000002E-3"/>
    <n v="9.4999999999999998E-3"/>
    <n v="-5.3589999999999999E-2"/>
    <n v="-2.436E-2"/>
    <n v="9.3599999999999998E-4"/>
    <n v="0"/>
    <n v="0"/>
    <n v="0"/>
    <n v="0"/>
    <n v="0"/>
  </r>
  <r>
    <s v="3332"/>
    <s v="幸康"/>
    <x v="11"/>
    <n v="37.5"/>
    <n v="37.5"/>
    <n v="37.4"/>
    <n v="37.4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75"/>
    <n v="54.7"/>
    <n v="55"/>
    <n v="53.8"/>
    <n v="53.6"/>
    <n v="23"/>
    <n v="235"/>
    <n v="-564"/>
    <n v="-175"/>
    <n v="13"/>
    <n v="0"/>
    <n v="0"/>
    <n v="0"/>
    <n v="0"/>
    <n v="0"/>
    <n v="1.14425E-2"/>
    <n v="0.12854499999999999"/>
    <n v="-0.31019999999999998"/>
    <n v="-9.4149999999999998E-2"/>
    <n v="6.9680000000000011E-3"/>
    <n v="0"/>
    <n v="0"/>
    <n v="0"/>
    <n v="0"/>
    <n v="0"/>
  </r>
  <r>
    <s v="3339"/>
    <s v="泰谷"/>
    <x v="28"/>
    <n v="27.3"/>
    <n v="30"/>
    <n v="27.05"/>
    <n v="27.3"/>
    <n v="28.8"/>
    <n v="85"/>
    <n v="46"/>
    <n v="19"/>
    <n v="25"/>
    <n v="29"/>
    <n v="0"/>
    <n v="0"/>
    <n v="0"/>
    <n v="0"/>
    <n v="0"/>
    <n v="2.3205E-2"/>
    <n v="1.38E-2"/>
    <n v="5.1395000000000008E-3"/>
    <n v="6.8250000000000003E-3"/>
    <n v="8.352E-3"/>
    <n v="0"/>
    <n v="0"/>
    <n v="0"/>
    <n v="0"/>
    <n v="0"/>
  </r>
  <r>
    <s v="3346"/>
    <s v="麗清"/>
    <x v="12"/>
    <n v="43.85"/>
    <n v="44.2"/>
    <n v="42.8"/>
    <n v="42.2"/>
    <n v="46.4"/>
    <n v="89"/>
    <n v="-297"/>
    <n v="-498"/>
    <n v="-187"/>
    <n v="124"/>
    <n v="0"/>
    <n v="0"/>
    <n v="0"/>
    <n v="0"/>
    <n v="0"/>
    <n v="3.9026499999999999E-2"/>
    <n v="-0.131274"/>
    <n v="-0.21314399999999997"/>
    <n v="-7.8914000000000012E-2"/>
    <n v="5.7535999999999997E-2"/>
    <n v="0"/>
    <n v="0"/>
    <n v="0"/>
    <n v="0"/>
    <n v="0"/>
  </r>
  <r>
    <s v="3354"/>
    <s v="律勝"/>
    <x v="31"/>
    <n v="14.3"/>
    <n v="14.3"/>
    <n v="14.4"/>
    <n v="14.9"/>
    <n v="15.4"/>
    <n v="61"/>
    <n v="-6"/>
    <n v="-39"/>
    <n v="115"/>
    <n v="-3"/>
    <n v="0"/>
    <n v="0"/>
    <n v="0"/>
    <n v="0"/>
    <n v="0"/>
    <n v="8.7229999999999999E-3"/>
    <n v="-8.5800000000000015E-4"/>
    <n v="-5.6160000000000003E-3"/>
    <n v="1.7135000000000001E-2"/>
    <n v="-4.6200000000000001E-4"/>
    <n v="0"/>
    <n v="0"/>
    <n v="0"/>
    <n v="0"/>
    <n v="0"/>
  </r>
  <r>
    <s v="3356"/>
    <s v="奇偶"/>
    <x v="48"/>
    <n v="32.15"/>
    <n v="32.950000000000003"/>
    <n v="31.05"/>
    <n v="31.05"/>
    <n v="32.1"/>
    <n v="418"/>
    <n v="39"/>
    <n v="-250"/>
    <n v="16"/>
    <n v="268"/>
    <n v="0"/>
    <n v="0"/>
    <n v="0"/>
    <n v="0"/>
    <n v="0"/>
    <n v="0.13438699999999998"/>
    <n v="1.2850500000000003E-2"/>
    <n v="-7.7625E-2"/>
    <n v="4.9680000000000002E-3"/>
    <n v="8.6028000000000007E-2"/>
    <n v="0"/>
    <n v="0"/>
    <n v="0"/>
    <n v="0"/>
    <n v="0"/>
  </r>
  <r>
    <s v="3357"/>
    <s v="臺慶科"/>
    <x v="16"/>
    <n v="148"/>
    <n v="148.5"/>
    <n v="143.5"/>
    <n v="142"/>
    <n v="151.5"/>
    <n v="90"/>
    <n v="-61"/>
    <n v="6"/>
    <n v="-44"/>
    <n v="115"/>
    <n v="0"/>
    <n v="0"/>
    <n v="0"/>
    <n v="0"/>
    <n v="0"/>
    <n v="0.13320000000000001"/>
    <n v="-9.0584999999999999E-2"/>
    <n v="8.6099999999999996E-3"/>
    <n v="-6.2480000000000001E-2"/>
    <n v="0.17422499999999999"/>
    <n v="0"/>
    <n v="0"/>
    <n v="0"/>
    <n v="0"/>
    <n v="0"/>
  </r>
  <r>
    <s v="3360"/>
    <s v="尚立"/>
    <x v="15"/>
    <n v="15.45"/>
    <n v="15.45"/>
    <n v="15.35"/>
    <n v="15.35"/>
    <n v="15.5"/>
    <n v="-8"/>
    <n v="-6"/>
    <n v="-17"/>
    <n v="-11"/>
    <n v="3"/>
    <n v="0"/>
    <n v="0"/>
    <n v="0"/>
    <n v="0"/>
    <n v="0"/>
    <n v="-1.2359999999999999E-3"/>
    <n v="-9.2699999999999987E-4"/>
    <n v="-2.6094999999999998E-3"/>
    <n v="-1.6884999999999999E-3"/>
    <n v="4.6500000000000003E-4"/>
    <n v="0"/>
    <n v="0"/>
    <n v="0"/>
    <n v="0"/>
    <n v="0"/>
  </r>
  <r>
    <s v="3362"/>
    <s v="先進光"/>
    <x v="63"/>
    <n v="93.5"/>
    <n v="95.9"/>
    <n v="92.5"/>
    <n v="93"/>
    <n v="98.6"/>
    <n v="-151"/>
    <n v="-34"/>
    <n v="66"/>
    <n v="-52"/>
    <n v="800"/>
    <n v="0"/>
    <n v="0"/>
    <n v="0"/>
    <n v="0"/>
    <n v="0"/>
    <n v="-0.141185"/>
    <n v="-3.2606000000000003E-2"/>
    <n v="6.105E-2"/>
    <n v="-4.836E-2"/>
    <n v="0.78879999999999995"/>
    <n v="0"/>
    <n v="0"/>
    <n v="0"/>
    <n v="0"/>
    <n v="0"/>
  </r>
  <r>
    <s v="3363"/>
    <s v="上詮"/>
    <x v="34"/>
    <n v="26.15"/>
    <n v="26.1"/>
    <n v="25.8"/>
    <n v="25.55"/>
    <n v="25.85"/>
    <n v="64"/>
    <n v="-89"/>
    <n v="-38"/>
    <n v="-106"/>
    <n v="83"/>
    <n v="0"/>
    <n v="0"/>
    <n v="0"/>
    <n v="0"/>
    <n v="0"/>
    <n v="1.6735999999999997E-2"/>
    <n v="-2.3229E-2"/>
    <n v="-9.8040000000000002E-3"/>
    <n v="-2.7083000000000003E-2"/>
    <n v="2.1455500000000002E-2"/>
    <n v="0"/>
    <n v="0"/>
    <n v="0"/>
    <n v="0"/>
    <n v="0"/>
  </r>
  <r>
    <s v="3372"/>
    <s v="典範"/>
    <x v="35"/>
    <n v="19.55"/>
    <n v="19.149999999999999"/>
    <n v="18.45"/>
    <n v="18.149999999999999"/>
    <n v="19"/>
    <n v="412"/>
    <n v="-169"/>
    <n v="-117"/>
    <n v="-51"/>
    <n v="282"/>
    <n v="0"/>
    <n v="0"/>
    <n v="0"/>
    <n v="0"/>
    <n v="0"/>
    <n v="8.0546000000000006E-2"/>
    <n v="-3.2363499999999996E-2"/>
    <n v="-2.1586500000000002E-2"/>
    <n v="-9.2564999999999991E-3"/>
    <n v="5.3580000000000003E-2"/>
    <n v="0"/>
    <n v="0"/>
    <n v="0"/>
    <n v="0"/>
    <n v="0"/>
  </r>
  <r>
    <s v="3373"/>
    <s v="熱映"/>
    <x v="39"/>
    <n v="70"/>
    <n v="71.3"/>
    <n v="71"/>
    <n v="70.599999999999994"/>
    <n v="70"/>
    <n v="10"/>
    <n v="28"/>
    <n v="-47"/>
    <n v="-21"/>
    <n v="-23"/>
    <n v="0"/>
    <n v="0"/>
    <n v="0"/>
    <n v="0"/>
    <n v="0"/>
    <n v="7.0000000000000001E-3"/>
    <n v="1.9963999999999999E-2"/>
    <n v="-3.3369999999999997E-2"/>
    <n v="-1.4825999999999999E-2"/>
    <n v="-1.61E-2"/>
    <n v="0"/>
    <n v="0"/>
    <n v="0"/>
    <n v="0"/>
    <n v="0"/>
  </r>
  <r>
    <s v="3374"/>
    <s v="精材"/>
    <x v="35"/>
    <n v="174.5"/>
    <n v="177"/>
    <n v="171.5"/>
    <n v="170.5"/>
    <n v="175"/>
    <n v="790"/>
    <n v="319"/>
    <n v="-176"/>
    <n v="112"/>
    <n v="121"/>
    <n v="659"/>
    <n v="1493"/>
    <n v="433"/>
    <n v="423"/>
    <n v="571"/>
    <n v="1.3785499999999999"/>
    <n v="0.56462999999999997"/>
    <n v="-0.30184"/>
    <n v="0.19095999999999999"/>
    <n v="0.21174999999999999"/>
    <n v="1.1499550000000001"/>
    <n v="2.6426099999999999"/>
    <n v="0.74259500000000001"/>
    <n v="0.72121500000000005"/>
    <n v="0.99924999999999997"/>
  </r>
  <r>
    <s v="3376"/>
    <s v="新日興"/>
    <x v="7"/>
    <n v="115"/>
    <n v="114"/>
    <n v="111.5"/>
    <n v="110"/>
    <n v="112.5"/>
    <n v="-351"/>
    <n v="-209"/>
    <n v="-237"/>
    <n v="-66"/>
    <n v="325"/>
    <n v="100"/>
    <n v="0"/>
    <n v="0"/>
    <n v="0"/>
    <n v="0"/>
    <n v="-0.40365000000000001"/>
    <n v="-0.23826"/>
    <n v="-0.26425500000000002"/>
    <n v="-7.2599999999999998E-2"/>
    <n v="0.36562499999999998"/>
    <n v="0.115"/>
    <n v="0"/>
    <n v="0"/>
    <n v="0"/>
    <n v="0"/>
  </r>
  <r>
    <s v="3379"/>
    <s v="彬台"/>
    <x v="12"/>
    <n v="12.85"/>
    <n v="12.7"/>
    <n v="12.3"/>
    <n v="12.4"/>
    <n v="12.6"/>
    <n v="-18"/>
    <n v="-36"/>
    <n v="-30"/>
    <n v="-4"/>
    <n v="2"/>
    <n v="0"/>
    <n v="0"/>
    <n v="0"/>
    <n v="0"/>
    <n v="0"/>
    <n v="-2.313E-3"/>
    <n v="-4.5719999999999997E-3"/>
    <n v="-3.6900000000000001E-3"/>
    <n v="-4.9600000000000002E-4"/>
    <n v="2.52E-4"/>
    <n v="0"/>
    <n v="0"/>
    <n v="0"/>
    <n v="0"/>
    <n v="0"/>
  </r>
  <r>
    <s v="3380"/>
    <s v="明泰"/>
    <x v="37"/>
    <n v="28.95"/>
    <n v="29.2"/>
    <n v="28.25"/>
    <n v="27.9"/>
    <n v="28.85"/>
    <n v="940"/>
    <n v="17"/>
    <n v="-848"/>
    <n v="-295"/>
    <n v="719"/>
    <n v="0"/>
    <n v="0"/>
    <n v="0"/>
    <n v="0"/>
    <n v="0"/>
    <n v="0.27212999999999998"/>
    <n v="4.9639999999999997E-3"/>
    <n v="-0.23956"/>
    <n v="-8.2305000000000003E-2"/>
    <n v="0.20743150000000002"/>
    <n v="0"/>
    <n v="0"/>
    <n v="0"/>
    <n v="0"/>
    <n v="0"/>
  </r>
  <r>
    <s v="3383"/>
    <s v="新世紀"/>
    <x v="28"/>
    <n v="4.68"/>
    <n v="4.5999999999999996"/>
    <n v="4.49"/>
    <n v="4.5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8"/>
    <n v="75.7"/>
    <n v="76"/>
    <n v="75.900000000000006"/>
    <n v="75.7"/>
    <n v="-3"/>
    <n v="-6"/>
    <n v="-10"/>
    <n v="4"/>
    <n v="-40"/>
    <n v="0"/>
    <n v="0"/>
    <n v="0"/>
    <n v="0"/>
    <n v="0"/>
    <n v="-2.274E-3"/>
    <n v="-4.542E-3"/>
    <n v="-7.6E-3"/>
    <n v="3.0360000000000001E-3"/>
    <n v="-3.0280000000000001E-2"/>
    <n v="0"/>
    <n v="0"/>
    <n v="0"/>
    <n v="0"/>
    <n v="0"/>
  </r>
  <r>
    <s v="3390"/>
    <s v="旭軟"/>
    <x v="31"/>
    <n v="17.25"/>
    <n v="17.2"/>
    <n v="16.850000000000001"/>
    <n v="16.8"/>
    <n v="17.3"/>
    <n v="3"/>
    <n v="-2"/>
    <n v="-8"/>
    <n v="-1"/>
    <n v="4"/>
    <n v="0"/>
    <n v="0"/>
    <n v="0"/>
    <n v="0"/>
    <n v="0"/>
    <n v="5.1749999999999995E-4"/>
    <n v="-3.4399999999999996E-4"/>
    <n v="-1.348E-3"/>
    <n v="-1.6800000000000002E-4"/>
    <n v="6.9200000000000002E-4"/>
    <n v="0"/>
    <n v="0"/>
    <n v="0"/>
    <n v="0"/>
    <n v="0"/>
  </r>
  <r>
    <s v="3402"/>
    <s v="漢科"/>
    <x v="45"/>
    <n v="43.6"/>
    <n v="43.6"/>
    <n v="43.2"/>
    <n v="43.3"/>
    <n v="43.2"/>
    <n v="23"/>
    <n v="-10"/>
    <n v="-78"/>
    <n v="-71"/>
    <n v="-51"/>
    <n v="0"/>
    <n v="0"/>
    <n v="0"/>
    <n v="0"/>
    <n v="0"/>
    <n v="1.0028E-2"/>
    <n v="-4.3600000000000002E-3"/>
    <n v="-3.3696000000000004E-2"/>
    <n v="-3.0742999999999996E-2"/>
    <n v="-2.2032000000000003E-2"/>
    <n v="0"/>
    <n v="0"/>
    <n v="0"/>
    <n v="0"/>
    <n v="0"/>
  </r>
  <r>
    <s v="3406"/>
    <s v="玉晶光"/>
    <x v="63"/>
    <n v="527"/>
    <n v="520"/>
    <n v="522"/>
    <n v="512"/>
    <n v="528"/>
    <n v="704"/>
    <n v="62"/>
    <n v="554"/>
    <n v="-425"/>
    <n v="1244"/>
    <n v="6"/>
    <n v="41"/>
    <n v="7"/>
    <n v="33"/>
    <n v="15"/>
    <n v="3.71008"/>
    <n v="0.32240000000000002"/>
    <n v="2.89188"/>
    <n v="-2.1760000000000002"/>
    <n v="6.5683199999999999"/>
    <n v="3.1620000000000002E-2"/>
    <n v="0.2132"/>
    <n v="3.6540000000000003E-2"/>
    <n v="0.16896"/>
    <n v="7.9200000000000007E-2"/>
  </r>
  <r>
    <s v="3413"/>
    <s v="京鼎"/>
    <x v="45"/>
    <n v="234.5"/>
    <n v="236.5"/>
    <n v="223"/>
    <n v="224"/>
    <n v="232.5"/>
    <n v="459"/>
    <n v="-55"/>
    <n v="-1023"/>
    <n v="171"/>
    <n v="716"/>
    <n v="9"/>
    <n v="-150"/>
    <n v="-137"/>
    <n v="-137"/>
    <n v="0"/>
    <n v="1.076355"/>
    <n v="-0.130075"/>
    <n v="-2.2812899999999998"/>
    <n v="0.38303999999999999"/>
    <n v="1.6647000000000001"/>
    <n v="2.1104999999999999E-2"/>
    <n v="-0.35475000000000001"/>
    <n v="-0.30551"/>
    <n v="-0.30687999999999999"/>
    <n v="0"/>
  </r>
  <r>
    <s v="3416"/>
    <s v="融程電"/>
    <x v="65"/>
    <n v="75.900000000000006"/>
    <n v="76"/>
    <n v="75.5"/>
    <n v="75.5"/>
    <n v="74"/>
    <n v="7"/>
    <n v="7"/>
    <n v="-5"/>
    <n v="-10"/>
    <n v="29"/>
    <n v="0"/>
    <n v="0"/>
    <n v="0"/>
    <n v="0"/>
    <n v="0"/>
    <n v="5.3130000000000009E-3"/>
    <n v="5.3200000000000001E-3"/>
    <n v="-3.7750000000000001E-3"/>
    <n v="-7.5500000000000003E-3"/>
    <n v="2.146E-2"/>
    <n v="0"/>
    <n v="0"/>
    <n v="0"/>
    <n v="0"/>
    <n v="0"/>
  </r>
  <r>
    <s v="3419"/>
    <s v="譁裕"/>
    <x v="37"/>
    <n v="19.399999999999999"/>
    <n v="19.25"/>
    <n v="18.5"/>
    <n v="18.399999999999999"/>
    <n v="19"/>
    <n v="170"/>
    <n v="-133"/>
    <n v="-258"/>
    <n v="-75"/>
    <n v="341"/>
    <n v="0"/>
    <n v="0"/>
    <n v="0"/>
    <n v="0"/>
    <n v="0"/>
    <n v="3.2979999999999995E-2"/>
    <n v="-2.56025E-2"/>
    <n v="-4.7730000000000002E-2"/>
    <n v="-1.38E-2"/>
    <n v="6.479E-2"/>
    <n v="0"/>
    <n v="0"/>
    <n v="0"/>
    <n v="0"/>
    <n v="0"/>
  </r>
  <r>
    <s v="3426"/>
    <s v="台興"/>
    <x v="2"/>
    <n v="39.799999999999997"/>
    <n v="39.35"/>
    <n v="39.35"/>
    <n v="39.3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2"/>
    <n v="13.1"/>
    <n v="12.85"/>
    <n v="12.9"/>
    <n v="13"/>
    <n v="-3"/>
    <n v="-18"/>
    <n v="-15"/>
    <n v="-7"/>
    <n v="-1"/>
    <n v="0"/>
    <n v="0"/>
    <n v="0"/>
    <n v="0"/>
    <n v="0"/>
    <n v="-3.9599999999999992E-4"/>
    <n v="-2.3579999999999999E-3"/>
    <n v="-1.9275E-3"/>
    <n v="-9.0299999999999994E-4"/>
    <n v="-1.2999999999999999E-4"/>
    <n v="0"/>
    <n v="0"/>
    <n v="0"/>
    <n v="0"/>
    <n v="0"/>
  </r>
  <r>
    <s v="3434"/>
    <s v="哲固"/>
    <x v="48"/>
    <n v="14.15"/>
    <n v="14"/>
    <n v="13.6"/>
    <n v="13.55"/>
    <n v="13.55"/>
    <n v="-2"/>
    <n v="2"/>
    <n v="2"/>
    <n v="0"/>
    <n v="0"/>
    <n v="0"/>
    <n v="0"/>
    <n v="0"/>
    <n v="0"/>
    <n v="0"/>
    <n v="-2.8299999999999999E-4"/>
    <n v="2.7999999999999998E-4"/>
    <n v="2.72E-4"/>
    <n v="0"/>
    <n v="0"/>
    <n v="0"/>
    <n v="0"/>
    <n v="0"/>
    <n v="0"/>
    <n v="0"/>
  </r>
  <r>
    <s v="3437"/>
    <s v="榮創"/>
    <x v="28"/>
    <n v="29.2"/>
    <n v="28.8"/>
    <n v="27.85"/>
    <n v="27.45"/>
    <n v="28.65"/>
    <n v="673"/>
    <n v="-895"/>
    <n v="-500"/>
    <n v="-481"/>
    <n v="967"/>
    <n v="0"/>
    <n v="0"/>
    <n v="0"/>
    <n v="0"/>
    <n v="0"/>
    <n v="0.196516"/>
    <n v="-0.25775999999999999"/>
    <n v="-0.13925000000000001"/>
    <n v="-0.1320345"/>
    <n v="0.2770455"/>
    <n v="0"/>
    <n v="0"/>
    <n v="0"/>
    <n v="0"/>
    <n v="0"/>
  </r>
  <r>
    <s v="3438"/>
    <s v="類比科"/>
    <x v="46"/>
    <n v="82.4"/>
    <n v="80.8"/>
    <n v="78.400000000000006"/>
    <n v="77.400000000000006"/>
    <n v="78.900000000000006"/>
    <n v="153"/>
    <n v="-74"/>
    <n v="35"/>
    <n v="-43"/>
    <n v="81"/>
    <n v="0"/>
    <n v="0"/>
    <n v="0"/>
    <n v="0"/>
    <n v="0"/>
    <n v="0.12607200000000002"/>
    <n v="-5.9791999999999998E-2"/>
    <n v="2.7439999999999999E-2"/>
    <n v="-3.3282000000000006E-2"/>
    <n v="6.3909000000000007E-2"/>
    <n v="0"/>
    <n v="0"/>
    <n v="0"/>
    <n v="0"/>
    <n v="0"/>
  </r>
  <r>
    <s v="3441"/>
    <s v="聯一光"/>
    <x v="28"/>
    <n v="35.549999999999997"/>
    <n v="36.299999999999997"/>
    <n v="37"/>
    <n v="35.9"/>
    <n v="36.049999999999997"/>
    <n v="135"/>
    <n v="55"/>
    <n v="-637"/>
    <n v="-196"/>
    <n v="18"/>
    <n v="0"/>
    <n v="0"/>
    <n v="0"/>
    <n v="0"/>
    <n v="0"/>
    <n v="4.79925E-2"/>
    <n v="1.9964999999999997E-2"/>
    <n v="-0.23569000000000001"/>
    <n v="-7.0363999999999996E-2"/>
    <n v="6.489E-3"/>
    <n v="0"/>
    <n v="0"/>
    <n v="0"/>
    <n v="0"/>
    <n v="0"/>
  </r>
  <r>
    <s v="3443"/>
    <s v="創意"/>
    <x v="46"/>
    <n v="415"/>
    <n v="410"/>
    <n v="417"/>
    <n v="405.5"/>
    <n v="417"/>
    <n v="209"/>
    <n v="134"/>
    <n v="822"/>
    <n v="-164"/>
    <n v="463"/>
    <n v="164"/>
    <n v="123"/>
    <n v="180"/>
    <n v="-6"/>
    <n v="77"/>
    <n v="0.86734999999999995"/>
    <n v="0.5494"/>
    <n v="3.42774"/>
    <n v="-0.66501999999999994"/>
    <n v="1.9307099999999999"/>
    <n v="0.68059999999999998"/>
    <n v="0.50429999999999997"/>
    <n v="0.75060000000000004"/>
    <n v="-2.4330000000000001E-2"/>
    <n v="0.32108999999999999"/>
  </r>
  <r>
    <s v="3444"/>
    <s v="利機"/>
    <x v="45"/>
    <n v="38.4"/>
    <n v="38.15"/>
    <n v="37.25"/>
    <n v="37.549999999999997"/>
    <n v="37.799999999999997"/>
    <n v="4"/>
    <n v="-6"/>
    <n v="-15"/>
    <n v="6"/>
    <n v="4"/>
    <n v="0"/>
    <n v="0"/>
    <n v="0"/>
    <n v="0"/>
    <n v="0"/>
    <n v="1.536E-3"/>
    <n v="-2.2889999999999998E-3"/>
    <n v="-5.5874999999999996E-3"/>
    <n v="2.2529999999999998E-3"/>
    <n v="1.5119999999999999E-3"/>
    <n v="0"/>
    <n v="0"/>
    <n v="0"/>
    <n v="0"/>
    <n v="0"/>
  </r>
  <r>
    <s v="3450"/>
    <s v="聯鈞"/>
    <x v="35"/>
    <n v="58.6"/>
    <n v="59"/>
    <n v="57"/>
    <n v="55.9"/>
    <n v="57"/>
    <n v="85"/>
    <n v="-22"/>
    <n v="-279"/>
    <n v="21"/>
    <n v="255"/>
    <n v="0"/>
    <n v="0"/>
    <n v="0"/>
    <n v="0"/>
    <n v="0"/>
    <n v="4.981E-2"/>
    <n v="-1.298E-2"/>
    <n v="-0.15903"/>
    <n v="1.1738999999999999E-2"/>
    <n v="0.14535000000000001"/>
    <n v="0"/>
    <n v="0"/>
    <n v="0"/>
    <n v="0"/>
    <n v="0"/>
  </r>
  <r>
    <s v="3454"/>
    <s v="晶睿"/>
    <x v="48"/>
    <n v="79.3"/>
    <n v="82.9"/>
    <n v="82.2"/>
    <n v="81.099999999999994"/>
    <n v="81.900000000000006"/>
    <n v="5"/>
    <n v="-13"/>
    <n v="-10"/>
    <n v="-5"/>
    <n v="11"/>
    <n v="0"/>
    <n v="0"/>
    <n v="0"/>
    <n v="0"/>
    <n v="0"/>
    <n v="3.9649999999999998E-3"/>
    <n v="-1.0777E-2"/>
    <n v="-8.2199999999999999E-3"/>
    <n v="-4.0549999999999996E-3"/>
    <n v="9.0090000000000014E-3"/>
    <n v="0"/>
    <n v="0"/>
    <n v="0"/>
    <n v="0"/>
    <n v="0"/>
  </r>
  <r>
    <s v="3455"/>
    <s v="由田"/>
    <x v="18"/>
    <n v="59.4"/>
    <n v="59.1"/>
    <n v="58.1"/>
    <n v="57.9"/>
    <n v="58.4"/>
    <n v="-1"/>
    <n v="-16"/>
    <n v="-3"/>
    <n v="-24"/>
    <n v="-11"/>
    <n v="0"/>
    <n v="0"/>
    <n v="0"/>
    <n v="0"/>
    <n v="0"/>
    <n v="-5.9400000000000002E-4"/>
    <n v="-9.4560000000000009E-3"/>
    <n v="-1.7430000000000002E-3"/>
    <n v="-1.3895999999999999E-2"/>
    <n v="-6.424E-3"/>
    <n v="0"/>
    <n v="0"/>
    <n v="0"/>
    <n v="0"/>
    <n v="0"/>
  </r>
  <r>
    <s v="3465"/>
    <s v="進泰電子"/>
    <x v="44"/>
    <n v="185"/>
    <n v="185.5"/>
    <n v="182"/>
    <n v="184"/>
    <n v="182"/>
    <n v="9"/>
    <n v="5"/>
    <n v="26"/>
    <n v="2"/>
    <n v="0"/>
    <n v="0"/>
    <n v="0"/>
    <n v="0"/>
    <n v="0"/>
    <n v="0"/>
    <n v="1.6650000000000002E-2"/>
    <n v="9.2750000000000003E-3"/>
    <n v="4.7320000000000001E-2"/>
    <n v="3.6800000000000001E-3"/>
    <n v="0"/>
    <n v="0"/>
    <n v="0"/>
    <n v="0"/>
    <n v="0"/>
    <n v="0"/>
  </r>
  <r>
    <s v="3466"/>
    <s v="致振"/>
    <x v="32"/>
    <n v="12.7"/>
    <n v="12.5"/>
    <n v="12.55"/>
    <n v="12.6"/>
    <n v="12.6"/>
    <n v="27"/>
    <n v="6"/>
    <n v="2"/>
    <n v="-7"/>
    <n v="0"/>
    <n v="0"/>
    <n v="0"/>
    <n v="0"/>
    <n v="0"/>
    <n v="0"/>
    <n v="3.4289999999999998E-3"/>
    <n v="7.5000000000000002E-4"/>
    <n v="2.5100000000000003E-4"/>
    <n v="-8.8200000000000008E-4"/>
    <n v="0"/>
    <n v="0"/>
    <n v="0"/>
    <n v="0"/>
    <n v="0"/>
    <n v="0"/>
  </r>
  <r>
    <s v="3479"/>
    <s v="安勤"/>
    <x v="49"/>
    <n v="52.9"/>
    <n v="52.6"/>
    <n v="52.2"/>
    <n v="52.1"/>
    <n v="52.4"/>
    <n v="24"/>
    <n v="9"/>
    <n v="-26"/>
    <n v="-1"/>
    <n v="27"/>
    <n v="0"/>
    <n v="0"/>
    <n v="0"/>
    <n v="-34"/>
    <n v="0"/>
    <n v="1.2695999999999999E-2"/>
    <n v="4.7340000000000004E-3"/>
    <n v="-1.3572000000000001E-2"/>
    <n v="-5.2099999999999998E-4"/>
    <n v="1.4147999999999999E-2"/>
    <n v="0"/>
    <n v="0"/>
    <n v="0"/>
    <n v="-1.7714000000000001E-2"/>
    <n v="0"/>
  </r>
  <r>
    <s v="3481"/>
    <s v="群創"/>
    <x v="52"/>
    <n v="21"/>
    <n v="20.6"/>
    <n v="20.75"/>
    <n v="20.85"/>
    <n v="21.5"/>
    <n v="12416"/>
    <n v="-75346"/>
    <n v="-45433"/>
    <n v="-39138"/>
    <n v="33404"/>
    <n v="-2144"/>
    <n v="32760"/>
    <n v="28957"/>
    <n v="28085"/>
    <n v="28849"/>
    <n v="2.6073599999999999"/>
    <n v="-15.521276"/>
    <n v="-9.4273474999999998"/>
    <n v="-8.1602730000000001"/>
    <n v="7.1818600000000004"/>
    <n v="-0.45023999999999997"/>
    <n v="6.7485600000000003"/>
    <n v="6.0085775000000003"/>
    <n v="5.8557224999999997"/>
    <n v="6.2025350000000001"/>
  </r>
  <r>
    <s v="3483"/>
    <s v="力致"/>
    <x v="7"/>
    <n v="93.3"/>
    <n v="94.4"/>
    <n v="90.4"/>
    <n v="88.6"/>
    <n v="89.6"/>
    <n v="770"/>
    <n v="-369"/>
    <n v="-582"/>
    <n v="-76"/>
    <n v="189"/>
    <n v="0"/>
    <n v="0"/>
    <n v="0"/>
    <n v="0"/>
    <n v="0"/>
    <n v="0.71840999999999999"/>
    <n v="-0.34833599999999998"/>
    <n v="-0.52612800000000004"/>
    <n v="-6.7335999999999993E-2"/>
    <n v="0.16934399999999997"/>
    <n v="0"/>
    <n v="0"/>
    <n v="0"/>
    <n v="0"/>
    <n v="0"/>
  </r>
  <r>
    <s v="3484"/>
    <s v="崧騰"/>
    <x v="16"/>
    <n v="74.2"/>
    <n v="77.5"/>
    <n v="75.599999999999994"/>
    <n v="75.900000000000006"/>
    <n v="76.5"/>
    <n v="246"/>
    <n v="172"/>
    <n v="-363"/>
    <n v="-60"/>
    <n v="8"/>
    <n v="0"/>
    <n v="0"/>
    <n v="0"/>
    <n v="0"/>
    <n v="0"/>
    <n v="0.182532"/>
    <n v="0.1333"/>
    <n v="-0.27442800000000001"/>
    <n v="-4.5539999999999997E-2"/>
    <n v="6.1199999999999996E-3"/>
    <n v="0"/>
    <n v="0"/>
    <n v="0"/>
    <n v="0"/>
    <n v="0"/>
  </r>
  <r>
    <s v="3489"/>
    <s v="森寶"/>
    <x v="5"/>
    <n v="10.55"/>
    <n v="10.7"/>
    <n v="10.6"/>
    <n v="10.7"/>
    <n v="10.65"/>
    <n v="6"/>
    <n v="0"/>
    <n v="0"/>
    <n v="-1"/>
    <n v="0"/>
    <n v="0"/>
    <n v="0"/>
    <n v="0"/>
    <n v="0"/>
    <n v="0"/>
    <n v="6.3299999999999999E-4"/>
    <n v="0"/>
    <n v="0"/>
    <n v="-1.07E-4"/>
    <n v="0"/>
    <n v="0"/>
    <n v="0"/>
    <n v="0"/>
    <n v="0"/>
    <n v="0"/>
  </r>
  <r>
    <s v="3490"/>
    <s v="單井"/>
    <x v="65"/>
    <n v="26.4"/>
    <n v="27.2"/>
    <n v="26.1"/>
    <n v="26.05"/>
    <n v="26.05"/>
    <n v="-54"/>
    <n v="-737"/>
    <n v="-226"/>
    <n v="-175"/>
    <n v="18"/>
    <n v="0"/>
    <n v="0"/>
    <n v="0"/>
    <n v="0"/>
    <n v="0"/>
    <n v="-1.4256E-2"/>
    <n v="-0.20046399999999998"/>
    <n v="-5.8986000000000004E-2"/>
    <n v="-4.5587500000000003E-2"/>
    <n v="4.6890000000000005E-3"/>
    <n v="0"/>
    <n v="0"/>
    <n v="0"/>
    <n v="0"/>
    <n v="0"/>
  </r>
  <r>
    <s v="3491"/>
    <s v="昇達科"/>
    <x v="32"/>
    <n v="66.900000000000006"/>
    <n v="67.400000000000006"/>
    <n v="65.2"/>
    <n v="65.7"/>
    <n v="66.8"/>
    <n v="21"/>
    <n v="11"/>
    <n v="8"/>
    <n v="-3"/>
    <n v="42"/>
    <n v="0"/>
    <n v="0"/>
    <n v="0"/>
    <n v="0"/>
    <n v="0"/>
    <n v="1.4049000000000001E-2"/>
    <n v="7.4140000000000013E-3"/>
    <n v="5.2160000000000002E-3"/>
    <n v="-1.9710000000000001E-3"/>
    <n v="2.8055999999999998E-2"/>
    <n v="0"/>
    <n v="0"/>
    <n v="0"/>
    <n v="0"/>
    <n v="0"/>
  </r>
  <r>
    <s v="3492"/>
    <s v="長盛"/>
    <x v="16"/>
    <n v="18.850000000000001"/>
    <n v="18.850000000000001"/>
    <n v="18.7"/>
    <n v="18.25"/>
    <n v="18.45"/>
    <n v="0"/>
    <n v="-1"/>
    <n v="-8"/>
    <n v="-12"/>
    <n v="-10"/>
    <n v="0"/>
    <n v="0"/>
    <n v="0"/>
    <n v="0"/>
    <n v="0"/>
    <n v="0"/>
    <n v="-1.885E-4"/>
    <n v="-1.4959999999999999E-3"/>
    <n v="-2.1900000000000001E-3"/>
    <n v="-1.8450000000000001E-3"/>
    <n v="0"/>
    <n v="0"/>
    <n v="0"/>
    <n v="0"/>
    <n v="0"/>
  </r>
  <r>
    <s v="3494"/>
    <s v="誠研"/>
    <x v="44"/>
    <n v="3.28"/>
    <n v="3.23"/>
    <n v="3.24"/>
    <n v="3.22"/>
    <n v="3.19"/>
    <n v="9"/>
    <n v="-4"/>
    <n v="-9"/>
    <n v="-9"/>
    <n v="-2"/>
    <n v="0"/>
    <n v="0"/>
    <n v="0"/>
    <n v="0"/>
    <n v="0"/>
    <n v="2.9520000000000002E-4"/>
    <n v="-1.292E-4"/>
    <n v="-2.9160000000000004E-4"/>
    <n v="-2.898E-4"/>
    <n v="-6.3799999999999992E-5"/>
    <n v="0"/>
    <n v="0"/>
    <n v="0"/>
    <n v="0"/>
    <n v="0"/>
  </r>
  <r>
    <s v="3498"/>
    <s v="陽程"/>
    <x v="45"/>
    <n v="36.75"/>
    <n v="36.450000000000003"/>
    <n v="35.6"/>
    <n v="35.6"/>
    <n v="36.549999999999997"/>
    <n v="16"/>
    <n v="-11"/>
    <n v="-27"/>
    <n v="-34"/>
    <n v="10"/>
    <n v="0"/>
    <n v="0"/>
    <n v="0"/>
    <n v="0"/>
    <n v="0"/>
    <n v="5.8799999999999998E-3"/>
    <n v="-4.0095E-3"/>
    <n v="-9.6120000000000008E-3"/>
    <n v="-1.2104E-2"/>
    <n v="3.6549999999999998E-3"/>
    <n v="0"/>
    <n v="0"/>
    <n v="0"/>
    <n v="0"/>
    <n v="0"/>
  </r>
  <r>
    <s v="3499"/>
    <s v="環天科"/>
    <x v="44"/>
    <n v="12.65"/>
    <n v="12.6"/>
    <n v="12.2"/>
    <n v="12.25"/>
    <n v="12.3"/>
    <n v="-4"/>
    <n v="-8"/>
    <n v="2"/>
    <n v="-6"/>
    <n v="-3"/>
    <n v="0"/>
    <n v="0"/>
    <n v="0"/>
    <n v="0"/>
    <n v="0"/>
    <n v="-5.0600000000000005E-4"/>
    <n v="-1.008E-3"/>
    <n v="2.4399999999999999E-4"/>
    <n v="-7.3499999999999998E-4"/>
    <n v="-3.6900000000000008E-4"/>
    <n v="0"/>
    <n v="0"/>
    <n v="0"/>
    <n v="0"/>
    <n v="0"/>
  </r>
  <r>
    <s v="3501"/>
    <s v="維熹"/>
    <x v="16"/>
    <n v="51.3"/>
    <n v="51.3"/>
    <n v="50.9"/>
    <n v="50.8"/>
    <n v="50.4"/>
    <n v="23"/>
    <n v="13"/>
    <n v="-12"/>
    <n v="-15"/>
    <n v="6"/>
    <n v="0"/>
    <n v="0"/>
    <n v="0"/>
    <n v="0"/>
    <n v="0"/>
    <n v="1.1798999999999999E-2"/>
    <n v="6.6689999999999996E-3"/>
    <n v="-6.1079999999999997E-3"/>
    <n v="-7.62E-3"/>
    <n v="3.0239999999999998E-3"/>
    <n v="0"/>
    <n v="0"/>
    <n v="0"/>
    <n v="0"/>
    <n v="0"/>
  </r>
  <r>
    <s v="3504"/>
    <s v="揚明光"/>
    <x v="63"/>
    <n v="77.3"/>
    <n v="77.2"/>
    <n v="75.8"/>
    <n v="75.8"/>
    <n v="77.8"/>
    <n v="213"/>
    <n v="127"/>
    <n v="70"/>
    <n v="64"/>
    <n v="403"/>
    <n v="0"/>
    <n v="0"/>
    <n v="0"/>
    <n v="0"/>
    <n v="0"/>
    <n v="0.16464899999999999"/>
    <n v="9.8043999999999992E-2"/>
    <n v="5.3060000000000003E-2"/>
    <n v="4.8512E-2"/>
    <n v="0.31353399999999998"/>
    <n v="0"/>
    <n v="0"/>
    <n v="0"/>
    <n v="0"/>
    <n v="0"/>
  </r>
  <r>
    <s v="3508"/>
    <s v="位速"/>
    <x v="7"/>
    <n v="21.25"/>
    <n v="22.2"/>
    <n v="21.05"/>
    <n v="21"/>
    <n v="21.7"/>
    <n v="59"/>
    <n v="4"/>
    <n v="-407"/>
    <n v="-49"/>
    <n v="96"/>
    <n v="0"/>
    <n v="0"/>
    <n v="0"/>
    <n v="0"/>
    <n v="0"/>
    <n v="1.25375E-2"/>
    <n v="8.8800000000000001E-4"/>
    <n v="-8.56735E-2"/>
    <n v="-1.0290000000000001E-2"/>
    <n v="2.0832E-2"/>
    <n v="0"/>
    <n v="0"/>
    <n v="0"/>
    <n v="0"/>
    <n v="0"/>
  </r>
  <r>
    <s v="3511"/>
    <s v="矽瑪"/>
    <x v="16"/>
    <n v="31.55"/>
    <n v="31.3"/>
    <n v="30.4"/>
    <n v="31.45"/>
    <n v="32.25"/>
    <n v="-22"/>
    <n v="-80"/>
    <n v="-17"/>
    <n v="203"/>
    <n v="-312"/>
    <n v="0"/>
    <n v="0"/>
    <n v="0"/>
    <n v="0"/>
    <n v="0"/>
    <n v="-6.9410000000000001E-3"/>
    <n v="-2.504E-2"/>
    <n v="-5.1679999999999999E-3"/>
    <n v="6.3843499999999997E-2"/>
    <n v="-0.10062"/>
    <n v="0"/>
    <n v="0"/>
    <n v="0"/>
    <n v="0"/>
    <n v="0"/>
  </r>
  <r>
    <s v="3512"/>
    <s v="皇龍"/>
    <x v="7"/>
    <n v="32.4"/>
    <n v="32.4"/>
    <n v="32"/>
    <n v="31.05"/>
    <n v="32"/>
    <n v="0"/>
    <n v="4"/>
    <n v="-4"/>
    <n v="-18"/>
    <n v="6"/>
    <n v="0"/>
    <n v="0"/>
    <n v="0"/>
    <n v="0"/>
    <n v="0"/>
    <n v="0"/>
    <n v="1.2959999999999998E-3"/>
    <n v="-1.2800000000000001E-3"/>
    <n v="-5.5889999999999994E-3"/>
    <n v="1.92E-3"/>
    <n v="0"/>
    <n v="0"/>
    <n v="0"/>
    <n v="0"/>
    <n v="0"/>
  </r>
  <r>
    <s v="3515"/>
    <s v="華擎"/>
    <x v="36"/>
    <n v="193.5"/>
    <n v="201.5"/>
    <n v="209"/>
    <n v="207"/>
    <n v="213.5"/>
    <n v="414"/>
    <n v="558"/>
    <n v="411"/>
    <n v="355"/>
    <n v="856"/>
    <n v="410"/>
    <n v="498"/>
    <n v="539"/>
    <n v="339"/>
    <n v="0"/>
    <n v="0.80108999999999997"/>
    <n v="1.1243700000000001"/>
    <n v="0.85899000000000003"/>
    <n v="0.73485"/>
    <n v="1.8275600000000001"/>
    <n v="0.79335"/>
    <n v="1.0034700000000001"/>
    <n v="1.1265099999999999"/>
    <n v="0.70172999999999996"/>
    <n v="0"/>
  </r>
  <r>
    <s v="3516"/>
    <s v="亞帝歐"/>
    <x v="65"/>
    <n v="16"/>
    <n v="16"/>
    <n v="15.55"/>
    <n v="15.55"/>
    <n v="16.05"/>
    <n v="10"/>
    <n v="0"/>
    <n v="-1"/>
    <n v="-1"/>
    <n v="7"/>
    <n v="0"/>
    <n v="0"/>
    <n v="0"/>
    <n v="0"/>
    <n v="0"/>
    <n v="1.6000000000000001E-3"/>
    <n v="0"/>
    <n v="-1.5550000000000001E-4"/>
    <n v="-1.5550000000000001E-4"/>
    <n v="1.1235000000000001E-3"/>
    <n v="0"/>
    <n v="0"/>
    <n v="0"/>
    <n v="0"/>
    <n v="0"/>
  </r>
  <r>
    <s v="3518"/>
    <s v="柏騰"/>
    <x v="7"/>
    <n v="27"/>
    <n v="26.7"/>
    <n v="26.2"/>
    <n v="26.95"/>
    <n v="27.3"/>
    <n v="11"/>
    <n v="0"/>
    <n v="1"/>
    <n v="14"/>
    <n v="15"/>
    <n v="0"/>
    <n v="0"/>
    <n v="0"/>
    <n v="0"/>
    <n v="0"/>
    <n v="2.97E-3"/>
    <n v="0"/>
    <n v="2.6199999999999997E-4"/>
    <n v="3.7730000000000003E-3"/>
    <n v="4.0949999999999997E-3"/>
    <n v="0"/>
    <n v="0"/>
    <n v="0"/>
    <n v="0"/>
    <n v="0"/>
  </r>
  <r>
    <s v="3520"/>
    <s v="華盈"/>
    <x v="16"/>
    <n v="13"/>
    <n v="13.1"/>
    <n v="12.75"/>
    <n v="13"/>
    <n v="13.15"/>
    <n v="2"/>
    <n v="0"/>
    <n v="5"/>
    <n v="-1"/>
    <n v="0"/>
    <n v="0"/>
    <n v="0"/>
    <n v="0"/>
    <n v="0"/>
    <n v="0"/>
    <n v="2.5999999999999998E-4"/>
    <n v="0"/>
    <n v="6.3750000000000005E-4"/>
    <n v="-1.2999999999999999E-4"/>
    <n v="0"/>
    <n v="0"/>
    <n v="0"/>
    <n v="0"/>
    <n v="0"/>
    <n v="0"/>
  </r>
  <r>
    <s v="3521"/>
    <s v="鴻翊"/>
    <x v="57"/>
    <n v="12.8"/>
    <n v="12.5"/>
    <n v="12.25"/>
    <n v="12.3"/>
    <n v="12.3"/>
    <n v="0"/>
    <n v="-8"/>
    <n v="-6"/>
    <n v="-5"/>
    <n v="-3"/>
    <n v="0"/>
    <n v="0"/>
    <n v="0"/>
    <n v="0"/>
    <n v="0"/>
    <n v="0"/>
    <n v="-1E-3"/>
    <n v="-7.3499999999999998E-4"/>
    <n v="-6.1499999999999999E-4"/>
    <n v="-3.6900000000000008E-4"/>
    <n v="0"/>
    <n v="0"/>
    <n v="0"/>
    <n v="0"/>
    <n v="0"/>
  </r>
  <r>
    <s v="3522"/>
    <s v="御頂"/>
    <x v="3"/>
    <n v="9.66"/>
    <n v="9.41"/>
    <n v="10.35"/>
    <n v="11.35"/>
    <n v="10.25"/>
    <n v="-47"/>
    <n v="-64"/>
    <n v="263"/>
    <n v="15"/>
    <n v="-468"/>
    <n v="0"/>
    <n v="0"/>
    <n v="0"/>
    <n v="0"/>
    <n v="0"/>
    <n v="-4.5401999999999994E-3"/>
    <n v="-6.0223999999999998E-3"/>
    <n v="2.7220499999999998E-2"/>
    <n v="1.7025E-3"/>
    <n v="-4.7969999999999999E-2"/>
    <n v="0"/>
    <n v="0"/>
    <n v="0"/>
    <n v="0"/>
    <n v="0"/>
  </r>
  <r>
    <s v="3523"/>
    <s v="迎輝"/>
    <x v="65"/>
    <n v="9.3000000000000007"/>
    <n v="9.1999999999999993"/>
    <n v="8.93"/>
    <n v="9.09"/>
    <n v="9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43.5"/>
    <n v="149"/>
    <n v="145"/>
    <n v="143"/>
    <n v="148.5"/>
    <n v="30"/>
    <n v="-102"/>
    <n v="-66"/>
    <n v="-105"/>
    <n v="-51"/>
    <n v="0"/>
    <n v="0"/>
    <n v="0"/>
    <n v="0"/>
    <n v="0"/>
    <n v="4.3049999999999998E-2"/>
    <n v="-0.15198"/>
    <n v="-9.5699999999999993E-2"/>
    <n v="-0.15015000000000001"/>
    <n v="-7.5734999999999997E-2"/>
    <n v="0"/>
    <n v="0"/>
    <n v="0"/>
    <n v="0"/>
    <n v="0"/>
  </r>
  <r>
    <s v="3527"/>
    <s v="聚積"/>
    <x v="46"/>
    <n v="116.5"/>
    <n v="114.5"/>
    <n v="113.5"/>
    <n v="110.5"/>
    <n v="113"/>
    <n v="260"/>
    <n v="-27"/>
    <n v="50"/>
    <n v="-88"/>
    <n v="218"/>
    <n v="0"/>
    <n v="0"/>
    <n v="0"/>
    <n v="0"/>
    <n v="0"/>
    <n v="0.3029"/>
    <n v="-3.0915000000000002E-2"/>
    <n v="5.6750000000000002E-2"/>
    <n v="-9.7239999999999993E-2"/>
    <n v="0.24634"/>
    <n v="0"/>
    <n v="0"/>
    <n v="0"/>
    <n v="0"/>
    <n v="0"/>
  </r>
  <r>
    <s v="3528"/>
    <s v="安馳"/>
    <x v="15"/>
    <n v="49.65"/>
    <n v="49.6"/>
    <n v="48.6"/>
    <n v="48.8"/>
    <n v="49.1"/>
    <n v="12"/>
    <n v="5"/>
    <n v="11"/>
    <n v="9"/>
    <n v="13"/>
    <n v="0"/>
    <n v="0"/>
    <n v="0"/>
    <n v="0"/>
    <n v="0"/>
    <n v="5.9579999999999998E-3"/>
    <n v="2.48E-3"/>
    <n v="5.3460000000000001E-3"/>
    <n v="4.3920000000000001E-3"/>
    <n v="6.3830000000000007E-3"/>
    <n v="0"/>
    <n v="0"/>
    <n v="0"/>
    <n v="0"/>
    <n v="0"/>
  </r>
  <r>
    <s v="3529"/>
    <s v="力旺"/>
    <x v="46"/>
    <n v="1160"/>
    <n v="1245"/>
    <n v="1360"/>
    <n v="1360"/>
    <n v="1370"/>
    <n v="94"/>
    <n v="138"/>
    <n v="74"/>
    <n v="-107"/>
    <n v="174"/>
    <n v="3"/>
    <n v="-17"/>
    <n v="52"/>
    <n v="20"/>
    <n v="-99"/>
    <n v="1.0904"/>
    <n v="1.7181"/>
    <n v="1.0064"/>
    <n v="-1.4552"/>
    <n v="2.3837999999999999"/>
    <n v="3.4799999999999998E-2"/>
    <n v="-0.21165"/>
    <n v="0.70720000000000005"/>
    <n v="0.27200000000000002"/>
    <n v="-1.3563000000000001"/>
  </r>
  <r>
    <s v="3530"/>
    <s v="晶相光"/>
    <x v="46"/>
    <n v="181.5"/>
    <n v="184"/>
    <n v="166"/>
    <n v="163.5"/>
    <n v="179.5"/>
    <n v="289"/>
    <n v="-174"/>
    <n v="-54"/>
    <n v="370"/>
    <n v="38"/>
    <n v="0"/>
    <n v="0"/>
    <n v="-1079"/>
    <n v="-372"/>
    <n v="0"/>
    <n v="0.52453499999999997"/>
    <n v="-0.32016"/>
    <n v="-8.9639999999999997E-2"/>
    <n v="0.60494999999999999"/>
    <n v="6.8210000000000007E-2"/>
    <n v="0"/>
    <n v="0"/>
    <n v="-1.79114"/>
    <n v="-0.60821999999999998"/>
    <n v="0"/>
  </r>
  <r>
    <s v="3531"/>
    <s v="先益"/>
    <x v="28"/>
    <n v="22.6"/>
    <n v="22.8"/>
    <n v="22.8"/>
    <n v="22.8"/>
    <n v="22.65"/>
    <n v="0"/>
    <n v="0"/>
    <n v="1"/>
    <n v="0"/>
    <n v="0"/>
    <n v="0"/>
    <n v="0"/>
    <n v="0"/>
    <n v="0"/>
    <n v="0"/>
    <n v="0"/>
    <n v="0"/>
    <n v="2.2800000000000001E-4"/>
    <n v="0"/>
    <n v="0"/>
    <n v="0"/>
    <n v="0"/>
    <n v="0"/>
    <n v="0"/>
    <n v="0"/>
  </r>
  <r>
    <s v="3532"/>
    <s v="台勝科"/>
    <x v="50"/>
    <n v="183"/>
    <n v="179"/>
    <n v="175.5"/>
    <n v="172.5"/>
    <n v="178.5"/>
    <n v="-138"/>
    <n v="-203"/>
    <n v="195"/>
    <n v="-346"/>
    <n v="155"/>
    <n v="-10"/>
    <n v="69"/>
    <n v="0"/>
    <n v="0"/>
    <n v="0"/>
    <n v="-0.25253999999999999"/>
    <n v="-0.36337000000000003"/>
    <n v="0.342225"/>
    <n v="-0.59684999999999999"/>
    <n v="0.276675"/>
    <n v="-1.83E-2"/>
    <n v="0.12350999999999999"/>
    <n v="0"/>
    <n v="0"/>
    <n v="0"/>
  </r>
  <r>
    <s v="3533"/>
    <s v="嘉澤"/>
    <x v="16"/>
    <n v="556"/>
    <n v="576"/>
    <n v="570"/>
    <n v="565"/>
    <n v="586"/>
    <n v="7"/>
    <n v="103"/>
    <n v="-26"/>
    <n v="-11"/>
    <n v="181"/>
    <n v="29"/>
    <n v="142"/>
    <n v="38"/>
    <n v="11"/>
    <n v="42"/>
    <n v="3.8920000000000003E-2"/>
    <n v="0.59328000000000003"/>
    <n v="-0.1482"/>
    <n v="-6.2149999999999997E-2"/>
    <n v="1.0606599999999999"/>
    <n v="0.16123999999999999"/>
    <n v="0.81791999999999998"/>
    <n v="0.21659999999999999"/>
    <n v="6.2149999999999997E-2"/>
    <n v="0.24612000000000001"/>
  </r>
  <r>
    <s v="3535"/>
    <s v="晶彩科"/>
    <x v="45"/>
    <n v="16.350000000000001"/>
    <n v="16.600000000000001"/>
    <n v="16.100000000000001"/>
    <n v="16"/>
    <n v="16.100000000000001"/>
    <n v="-2"/>
    <n v="-4"/>
    <n v="-66"/>
    <n v="-43"/>
    <n v="7"/>
    <n v="0"/>
    <n v="0"/>
    <n v="0"/>
    <n v="0"/>
    <n v="0"/>
    <n v="-3.2700000000000003E-4"/>
    <n v="-6.6400000000000009E-4"/>
    <n v="-1.0626000000000002E-2"/>
    <n v="-6.8799999999999998E-3"/>
    <n v="1.1270000000000002E-3"/>
    <n v="0"/>
    <n v="0"/>
    <n v="0"/>
    <n v="0"/>
    <n v="0"/>
  </r>
  <r>
    <s v="3536"/>
    <s v="誠創"/>
    <x v="65"/>
    <n v="7.65"/>
    <n v="7.66"/>
    <n v="7.1"/>
    <n v="7.15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99999999999997"/>
    <n v="37.9"/>
    <n v="37.15"/>
    <n v="37.700000000000003"/>
    <n v="37.799999999999997"/>
    <n v="2"/>
    <n v="-12"/>
    <n v="-98"/>
    <n v="2"/>
    <n v="-28"/>
    <n v="0"/>
    <n v="0"/>
    <n v="0"/>
    <n v="0"/>
    <n v="0"/>
    <n v="7.5599999999999994E-4"/>
    <n v="-4.548E-3"/>
    <n v="-3.6406999999999995E-2"/>
    <n v="7.54E-4"/>
    <n v="-1.0583999999999998E-2"/>
    <n v="0"/>
    <n v="0"/>
    <n v="0"/>
    <n v="0"/>
    <n v="0"/>
  </r>
  <r>
    <s v="3540"/>
    <s v="曜越"/>
    <x v="42"/>
    <n v="69"/>
    <n v="68.3"/>
    <n v="66.599999999999994"/>
    <n v="66"/>
    <n v="66.599999999999994"/>
    <n v="85"/>
    <n v="-260"/>
    <n v="-234"/>
    <n v="-324"/>
    <n v="-19"/>
    <n v="0"/>
    <n v="0"/>
    <n v="-32"/>
    <n v="0"/>
    <n v="0"/>
    <n v="5.8650000000000001E-2"/>
    <n v="-0.17757999999999999"/>
    <n v="-0.15584399999999998"/>
    <n v="-0.21384"/>
    <n v="-1.2653999999999999E-2"/>
    <n v="0"/>
    <n v="0"/>
    <n v="-2.1311999999999998E-2"/>
    <n v="0"/>
    <n v="0"/>
  </r>
  <r>
    <s v="3541"/>
    <s v="西柏"/>
    <x v="32"/>
    <n v="49.6"/>
    <n v="50.5"/>
    <n v="50.5"/>
    <n v="50.5"/>
    <n v="50.3"/>
    <n v="1"/>
    <n v="24"/>
    <n v="0"/>
    <n v="0"/>
    <n v="-2"/>
    <n v="0"/>
    <n v="0"/>
    <n v="0"/>
    <n v="0"/>
    <n v="0"/>
    <n v="4.9600000000000002E-4"/>
    <n v="1.2120000000000001E-2"/>
    <n v="0"/>
    <n v="0"/>
    <n v="-1.0059999999999999E-3"/>
    <n v="0"/>
    <n v="0"/>
    <n v="0"/>
    <n v="0"/>
    <n v="0"/>
  </r>
  <r>
    <s v="3543"/>
    <s v="州巧"/>
    <x v="52"/>
    <n v="27.4"/>
    <n v="27"/>
    <n v="26.9"/>
    <n v="27.1"/>
    <n v="27.25"/>
    <n v="-13"/>
    <n v="-21"/>
    <n v="-16"/>
    <n v="0"/>
    <n v="-6"/>
    <n v="0"/>
    <n v="0"/>
    <n v="0"/>
    <n v="0"/>
    <n v="0"/>
    <n v="-3.5620000000000001E-3"/>
    <n v="-5.6699999999999997E-3"/>
    <n v="-4.3039999999999997E-3"/>
    <n v="0"/>
    <n v="-1.635E-3"/>
    <n v="0"/>
    <n v="0"/>
    <n v="0"/>
    <n v="0"/>
    <n v="0"/>
  </r>
  <r>
    <s v="3545"/>
    <s v="敦泰"/>
    <x v="46"/>
    <n v="228.5"/>
    <n v="222.5"/>
    <n v="208"/>
    <n v="212.5"/>
    <n v="217.5"/>
    <n v="1143"/>
    <n v="-2366"/>
    <n v="404"/>
    <n v="1013"/>
    <n v="-2047"/>
    <n v="-917"/>
    <n v="-299"/>
    <n v="-1364"/>
    <n v="-106"/>
    <n v="-89"/>
    <n v="2.611755"/>
    <n v="-5.2643500000000003"/>
    <n v="0.84031999999999996"/>
    <n v="2.152625"/>
    <n v="-4.4522250000000003"/>
    <n v="-2.095345"/>
    <n v="-0.66527499999999995"/>
    <n v="-2.8371200000000001"/>
    <n v="-0.22525000000000001"/>
    <n v="-0.193575"/>
  </r>
  <r>
    <s v="3546"/>
    <s v="宇峻"/>
    <x v="66"/>
    <n v="86.7"/>
    <n v="87.9"/>
    <n v="87.2"/>
    <n v="91"/>
    <n v="89.6"/>
    <n v="-45"/>
    <n v="48"/>
    <n v="-60"/>
    <n v="78"/>
    <n v="-176"/>
    <n v="0"/>
    <n v="0"/>
    <n v="0"/>
    <n v="0"/>
    <n v="0"/>
    <n v="-3.9015000000000001E-2"/>
    <n v="4.2192000000000007E-2"/>
    <n v="-5.2319999999999998E-2"/>
    <n v="7.0980000000000001E-2"/>
    <n v="-0.15769599999999998"/>
    <n v="0"/>
    <n v="0"/>
    <n v="0"/>
    <n v="0"/>
    <n v="0"/>
  </r>
  <r>
    <s v="3548"/>
    <s v="兆利"/>
    <x v="16"/>
    <n v="76"/>
    <n v="75"/>
    <n v="72.3"/>
    <n v="73.7"/>
    <n v="74.599999999999994"/>
    <n v="82"/>
    <n v="-47"/>
    <n v="-57"/>
    <n v="56"/>
    <n v="-45"/>
    <n v="-111"/>
    <n v="-147"/>
    <n v="-247"/>
    <n v="-20"/>
    <n v="0"/>
    <n v="6.232E-2"/>
    <n v="-3.5249999999999997E-2"/>
    <n v="-4.1210999999999998E-2"/>
    <n v="4.1271999999999996E-2"/>
    <n v="-3.3569999999999996E-2"/>
    <n v="-8.4360000000000004E-2"/>
    <n v="-0.11025"/>
    <n v="-0.17858099999999999"/>
    <n v="-1.474E-2"/>
    <n v="0"/>
  </r>
  <r>
    <s v="3550"/>
    <s v="聯穎"/>
    <x v="45"/>
    <n v="19.05"/>
    <n v="19"/>
    <n v="18.399999999999999"/>
    <n v="18.2"/>
    <n v="18.600000000000001"/>
    <n v="116"/>
    <n v="-121"/>
    <n v="-115"/>
    <n v="-117"/>
    <n v="27"/>
    <n v="0"/>
    <n v="0"/>
    <n v="0"/>
    <n v="0"/>
    <n v="-4"/>
    <n v="2.2098000000000003E-2"/>
    <n v="-2.299E-2"/>
    <n v="-2.1160000000000002E-2"/>
    <n v="-2.1294E-2"/>
    <n v="5.0220000000000004E-3"/>
    <n v="0"/>
    <n v="0"/>
    <n v="0"/>
    <n v="0"/>
    <n v="-7.4400000000000009E-4"/>
  </r>
  <r>
    <s v="3551"/>
    <s v="世禾"/>
    <x v="45"/>
    <n v="54"/>
    <n v="53.6"/>
    <n v="52.3"/>
    <n v="52.3"/>
    <n v="52.7"/>
    <n v="22"/>
    <n v="-11"/>
    <n v="-24"/>
    <n v="-5"/>
    <n v="15"/>
    <n v="0"/>
    <n v="0"/>
    <n v="0"/>
    <n v="0"/>
    <n v="0"/>
    <n v="1.188E-2"/>
    <n v="-5.8960000000000002E-3"/>
    <n v="-1.2551999999999999E-2"/>
    <n v="-2.6150000000000001E-3"/>
    <n v="7.9050000000000006E-3"/>
    <n v="0"/>
    <n v="0"/>
    <n v="0"/>
    <n v="0"/>
    <n v="0"/>
  </r>
  <r>
    <s v="3552"/>
    <s v="同致"/>
    <x v="6"/>
    <n v="211"/>
    <n v="222.5"/>
    <n v="244"/>
    <n v="244"/>
    <n v="268"/>
    <n v="423"/>
    <n v="629"/>
    <n v="86"/>
    <n v="-917"/>
    <n v="160"/>
    <n v="19"/>
    <n v="0"/>
    <n v="36"/>
    <n v="438"/>
    <n v="23"/>
    <n v="0.89253000000000005"/>
    <n v="1.3995249999999999"/>
    <n v="0.20984"/>
    <n v="-2.2374800000000001"/>
    <n v="0.42880000000000001"/>
    <n v="4.0090000000000001E-2"/>
    <n v="0"/>
    <n v="8.7840000000000001E-2"/>
    <n v="1.0687199999999999"/>
    <n v="6.164E-2"/>
  </r>
  <r>
    <s v="3555"/>
    <s v="重鵬"/>
    <x v="46"/>
    <n v="34.25"/>
    <n v="33.9"/>
    <n v="33.700000000000003"/>
    <n v="33.299999999999997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.3"/>
    <n v="66.8"/>
    <n v="64.900000000000006"/>
    <n v="64.599999999999994"/>
    <n v="65.900000000000006"/>
    <n v="245"/>
    <n v="-57"/>
    <n v="-91"/>
    <n v="-37"/>
    <n v="165"/>
    <n v="0"/>
    <n v="0"/>
    <n v="0"/>
    <n v="0"/>
    <n v="0"/>
    <n v="0.162435"/>
    <n v="-3.8075999999999999E-2"/>
    <n v="-5.9059000000000007E-2"/>
    <n v="-2.3902E-2"/>
    <n v="0.10873500000000001"/>
    <n v="0"/>
    <n v="0"/>
    <n v="0"/>
    <n v="0"/>
    <n v="0"/>
  </r>
  <r>
    <s v="3557"/>
    <s v="嘉威"/>
    <x v="2"/>
    <n v="87.8"/>
    <n v="88.1"/>
    <n v="87.3"/>
    <n v="86.7"/>
    <n v="85.5"/>
    <n v="115"/>
    <n v="34"/>
    <n v="-15"/>
    <n v="9"/>
    <n v="-3"/>
    <n v="0"/>
    <n v="0"/>
    <n v="0"/>
    <n v="0"/>
    <n v="0"/>
    <n v="0.10097"/>
    <n v="2.9953999999999998E-2"/>
    <n v="-1.3095000000000001E-2"/>
    <n v="7.8030000000000009E-3"/>
    <n v="-2.565E-3"/>
    <n v="0"/>
    <n v="0"/>
    <n v="0"/>
    <n v="0"/>
    <n v="0"/>
  </r>
  <r>
    <s v="3558"/>
    <s v="神準"/>
    <x v="37"/>
    <n v="97.2"/>
    <n v="97.4"/>
    <n v="95.3"/>
    <n v="94.9"/>
    <n v="96.1"/>
    <n v="10"/>
    <n v="-9"/>
    <n v="-12"/>
    <n v="-2"/>
    <n v="2"/>
    <n v="0"/>
    <n v="0"/>
    <n v="0"/>
    <n v="0"/>
    <n v="0"/>
    <n v="9.7199999999999995E-3"/>
    <n v="-8.7659999999999995E-3"/>
    <n v="-1.1435999999999998E-2"/>
    <n v="-1.8980000000000002E-3"/>
    <n v="1.9219999999999999E-3"/>
    <n v="0"/>
    <n v="0"/>
    <n v="0"/>
    <n v="0"/>
    <n v="0"/>
  </r>
  <r>
    <s v="3563"/>
    <s v="牧德"/>
    <x v="45"/>
    <n v="262"/>
    <n v="260"/>
    <n v="251.5"/>
    <n v="252"/>
    <n v="257"/>
    <n v="24"/>
    <n v="-38"/>
    <n v="-29"/>
    <n v="17"/>
    <n v="79"/>
    <n v="0"/>
    <n v="0"/>
    <n v="0"/>
    <n v="0"/>
    <n v="0"/>
    <n v="6.2880000000000005E-2"/>
    <n v="-9.8799999999999999E-2"/>
    <n v="-7.2935E-2"/>
    <n v="4.2840000000000003E-2"/>
    <n v="0.20302999999999999"/>
    <n v="0"/>
    <n v="0"/>
    <n v="0"/>
    <n v="0"/>
    <n v="0"/>
  </r>
  <r>
    <s v="3564"/>
    <s v="其陽"/>
    <x v="49"/>
    <n v="23.8"/>
    <n v="23.65"/>
    <n v="23.1"/>
    <n v="23.2"/>
    <n v="23.2"/>
    <n v="0"/>
    <n v="-3"/>
    <n v="-1"/>
    <n v="0"/>
    <n v="0"/>
    <n v="0"/>
    <n v="0"/>
    <n v="0"/>
    <n v="0"/>
    <n v="0"/>
    <n v="0"/>
    <n v="-7.0949999999999984E-4"/>
    <n v="-2.31E-4"/>
    <n v="0"/>
    <n v="0"/>
    <n v="0"/>
    <n v="0"/>
    <n v="0"/>
    <n v="0"/>
    <n v="0"/>
  </r>
  <r>
    <s v="3567"/>
    <s v="逸昌"/>
    <x v="35"/>
    <n v="33.65"/>
    <n v="33.65"/>
    <n v="32.75"/>
    <n v="32.75"/>
    <n v="33.049999999999997"/>
    <n v="-2"/>
    <n v="-10"/>
    <n v="-36"/>
    <n v="-28"/>
    <n v="4"/>
    <n v="0"/>
    <n v="14"/>
    <n v="0"/>
    <n v="0"/>
    <n v="0"/>
    <n v="-6.7299999999999999E-4"/>
    <n v="-3.3649999999999999E-3"/>
    <n v="-1.179E-2"/>
    <n v="-9.1699999999999993E-3"/>
    <n v="1.3219999999999998E-3"/>
    <n v="0"/>
    <n v="4.7109999999999999E-3"/>
    <n v="0"/>
    <n v="0"/>
    <n v="0"/>
  </r>
  <r>
    <s v="3570"/>
    <s v="大塚"/>
    <x v="55"/>
    <n v="80.5"/>
    <n v="79.900000000000006"/>
    <n v="80.3"/>
    <n v="80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13.45"/>
    <n v="13.2"/>
    <n v="12.9"/>
    <n v="12.85"/>
    <n v="13.25"/>
    <n v="266"/>
    <n v="-3354"/>
    <n v="-756"/>
    <n v="131"/>
    <n v="6513"/>
    <n v="0"/>
    <n v="13"/>
    <n v="4"/>
    <n v="0"/>
    <n v="0"/>
    <n v="3.5776999999999996E-2"/>
    <n v="-0.44272799999999995"/>
    <n v="-9.7524E-2"/>
    <n v="1.6833499999999998E-2"/>
    <n v="0.86297250000000003"/>
    <n v="0"/>
    <n v="1.7159999999999999E-3"/>
    <n v="5.1599999999999997E-4"/>
    <n v="0"/>
    <n v="0"/>
  </r>
  <r>
    <s v="3577"/>
    <s v="泓格"/>
    <x v="49"/>
    <n v="39"/>
    <n v="38.700000000000003"/>
    <n v="38.25"/>
    <n v="38.5"/>
    <n v="39"/>
    <n v="9"/>
    <n v="5"/>
    <n v="2"/>
    <n v="4"/>
    <n v="0"/>
    <n v="0"/>
    <n v="0"/>
    <n v="0"/>
    <n v="0"/>
    <n v="0"/>
    <n v="3.5100000000000001E-3"/>
    <n v="1.9350000000000001E-3"/>
    <n v="7.6499999999999995E-4"/>
    <n v="1.5399999999999999E-3"/>
    <n v="0"/>
    <n v="0"/>
    <n v="0"/>
    <n v="0"/>
    <n v="0"/>
    <n v="0"/>
  </r>
  <r>
    <s v="3580"/>
    <s v="友威科"/>
    <x v="45"/>
    <n v="63.8"/>
    <n v="62.4"/>
    <n v="60"/>
    <n v="60"/>
    <n v="60.1"/>
    <n v="62"/>
    <n v="-128"/>
    <n v="-11"/>
    <n v="-38"/>
    <n v="29"/>
    <n v="0"/>
    <n v="0"/>
    <n v="0"/>
    <n v="0"/>
    <n v="0"/>
    <n v="3.9556000000000001E-2"/>
    <n v="-7.9871999999999999E-2"/>
    <n v="-6.6E-3"/>
    <n v="-2.2800000000000001E-2"/>
    <n v="1.7429E-2"/>
    <n v="0"/>
    <n v="0"/>
    <n v="0"/>
    <n v="0"/>
    <n v="0"/>
  </r>
  <r>
    <s v="3581"/>
    <s v="博磊"/>
    <x v="35"/>
    <n v="23.85"/>
    <n v="24.15"/>
    <n v="23.55"/>
    <n v="23.3"/>
    <n v="23.4"/>
    <n v="-7"/>
    <n v="-30"/>
    <n v="-41"/>
    <n v="-36"/>
    <n v="-25"/>
    <n v="0"/>
    <n v="0"/>
    <n v="0"/>
    <n v="0"/>
    <n v="0"/>
    <n v="-1.6695000000000002E-3"/>
    <n v="-7.2449999999999997E-3"/>
    <n v="-9.6555000000000009E-3"/>
    <n v="-8.3880000000000014E-3"/>
    <n v="-5.8500000000000002E-3"/>
    <n v="0"/>
    <n v="0"/>
    <n v="0"/>
    <n v="0"/>
    <n v="0"/>
  </r>
  <r>
    <s v="3583"/>
    <s v="辛耘"/>
    <x v="45"/>
    <n v="62.4"/>
    <n v="62.5"/>
    <n v="60.8"/>
    <n v="61.6"/>
    <n v="62.9"/>
    <n v="-5"/>
    <n v="51"/>
    <n v="-87"/>
    <n v="32"/>
    <n v="63"/>
    <n v="0"/>
    <n v="0"/>
    <n v="0"/>
    <n v="0"/>
    <n v="0"/>
    <n v="-3.1199999999999999E-3"/>
    <n v="3.1875000000000001E-2"/>
    <n v="-5.2895999999999992E-2"/>
    <n v="1.9712E-2"/>
    <n v="3.9626999999999996E-2"/>
    <n v="0"/>
    <n v="0"/>
    <n v="0"/>
    <n v="0"/>
    <n v="0"/>
  </r>
  <r>
    <s v="3587"/>
    <s v="閎康"/>
    <x v="17"/>
    <n v="127.5"/>
    <n v="126.5"/>
    <n v="123"/>
    <n v="122"/>
    <n v="124"/>
    <n v="157"/>
    <n v="-8"/>
    <n v="-90"/>
    <n v="22"/>
    <n v="160"/>
    <n v="0"/>
    <n v="0"/>
    <n v="0"/>
    <n v="0"/>
    <n v="0"/>
    <n v="0.20017499999999999"/>
    <n v="-1.0120000000000001E-2"/>
    <n v="-0.11070000000000001"/>
    <n v="2.6839999999999999E-2"/>
    <n v="0.19839999999999999"/>
    <n v="0"/>
    <n v="0"/>
    <n v="0"/>
    <n v="0"/>
    <n v="0"/>
  </r>
  <r>
    <s v="3588"/>
    <s v="通嘉"/>
    <x v="46"/>
    <n v="85.8"/>
    <n v="84.8"/>
    <n v="81.3"/>
    <n v="80.2"/>
    <n v="82.5"/>
    <n v="376"/>
    <n v="-455"/>
    <n v="96"/>
    <n v="-70"/>
    <n v="160"/>
    <n v="0"/>
    <n v="0"/>
    <n v="0"/>
    <n v="0"/>
    <n v="-3"/>
    <n v="0.32260800000000001"/>
    <n v="-0.38584000000000002"/>
    <n v="7.8047999999999992E-2"/>
    <n v="-5.6140000000000002E-2"/>
    <n v="0.13200000000000001"/>
    <n v="0"/>
    <n v="0"/>
    <n v="0"/>
    <n v="0"/>
    <n v="-2.4750000000000002E-3"/>
  </r>
  <r>
    <s v="3591"/>
    <s v="艾笛森"/>
    <x v="28"/>
    <n v="19.25"/>
    <n v="19.350000000000001"/>
    <n v="18.649999999999999"/>
    <n v="18.7"/>
    <n v="19.45"/>
    <n v="56"/>
    <n v="72"/>
    <n v="-226"/>
    <n v="-98"/>
    <n v="285"/>
    <n v="0"/>
    <n v="0"/>
    <n v="0"/>
    <n v="0"/>
    <n v="-5"/>
    <n v="1.078E-2"/>
    <n v="1.3932E-2"/>
    <n v="-4.2148999999999999E-2"/>
    <n v="-1.8325999999999999E-2"/>
    <n v="5.5432500000000003E-2"/>
    <n v="0"/>
    <n v="0"/>
    <n v="0"/>
    <n v="0"/>
    <n v="-9.7249999999999995E-4"/>
  </r>
  <r>
    <s v="3593"/>
    <s v="力銘"/>
    <x v="11"/>
    <n v="13.8"/>
    <n v="13.9"/>
    <n v="13.9"/>
    <n v="13.9"/>
    <n v="13.8"/>
    <n v="-2"/>
    <n v="-3"/>
    <n v="-2"/>
    <n v="-10"/>
    <n v="1"/>
    <n v="0"/>
    <n v="0"/>
    <n v="0"/>
    <n v="0"/>
    <n v="0"/>
    <n v="-2.7600000000000004E-4"/>
    <n v="-4.1700000000000005E-4"/>
    <n v="-2.7799999999999998E-4"/>
    <n v="-1.39E-3"/>
    <n v="1.3800000000000002E-4"/>
    <n v="0"/>
    <n v="0"/>
    <n v="0"/>
    <n v="0"/>
    <n v="0"/>
  </r>
  <r>
    <s v="3594"/>
    <s v="磐儀"/>
    <x v="49"/>
    <n v="26.4"/>
    <n v="26.5"/>
    <n v="25.75"/>
    <n v="25.4"/>
    <n v="25.3"/>
    <n v="37"/>
    <n v="17"/>
    <n v="-55"/>
    <n v="-32"/>
    <n v="-29"/>
    <n v="0"/>
    <n v="0"/>
    <n v="0"/>
    <n v="0"/>
    <n v="0"/>
    <n v="9.7679999999999989E-3"/>
    <n v="4.5050000000000003E-3"/>
    <n v="-1.41625E-2"/>
    <n v="-8.1279999999999998E-3"/>
    <n v="-7.3370000000000006E-3"/>
    <n v="0"/>
    <n v="0"/>
    <n v="0"/>
    <n v="0"/>
    <n v="0"/>
  </r>
  <r>
    <s v="3596"/>
    <s v="智易"/>
    <x v="37"/>
    <n v="99"/>
    <n v="99.9"/>
    <n v="96.8"/>
    <n v="96.4"/>
    <n v="98.8"/>
    <n v="50"/>
    <n v="192"/>
    <n v="-205"/>
    <n v="153"/>
    <n v="349"/>
    <n v="-98"/>
    <n v="-84"/>
    <n v="-93"/>
    <n v="0"/>
    <n v="-9"/>
    <n v="4.9500000000000002E-2"/>
    <n v="0.19180800000000003"/>
    <n v="-0.19844000000000001"/>
    <n v="0.14749200000000001"/>
    <n v="0.34481199999999995"/>
    <n v="-9.7019999999999995E-2"/>
    <n v="-8.3916000000000004E-2"/>
    <n v="-9.0023999999999993E-2"/>
    <n v="0"/>
    <n v="-8.8919999999999989E-3"/>
  </r>
  <r>
    <s v="3597"/>
    <s v="映興"/>
    <x v="16"/>
    <n v="30.2"/>
    <n v="30.45"/>
    <n v="30.1"/>
    <n v="30.7"/>
    <n v="30.3"/>
    <n v="13"/>
    <n v="11"/>
    <n v="0"/>
    <n v="4"/>
    <n v="11"/>
    <n v="0"/>
    <n v="0"/>
    <n v="0"/>
    <n v="0"/>
    <n v="0"/>
    <n v="3.9259999999999998E-3"/>
    <n v="3.3495E-3"/>
    <n v="0"/>
    <n v="1.2279999999999999E-3"/>
    <n v="3.333E-3"/>
    <n v="0"/>
    <n v="0"/>
    <n v="0"/>
    <n v="0"/>
    <n v="0"/>
  </r>
  <r>
    <s v="3605"/>
    <s v="宏致"/>
    <x v="16"/>
    <n v="44.95"/>
    <n v="45"/>
    <n v="44.55"/>
    <n v="45.5"/>
    <n v="46.8"/>
    <n v="205"/>
    <n v="90"/>
    <n v="269"/>
    <n v="817"/>
    <n v="622"/>
    <n v="0"/>
    <n v="0"/>
    <n v="0"/>
    <n v="0"/>
    <n v="0"/>
    <n v="9.2147499999999993E-2"/>
    <n v="4.0500000000000001E-2"/>
    <n v="0.11983949999999999"/>
    <n v="0.37173499999999998"/>
    <n v="0.29109599999999997"/>
    <n v="0"/>
    <n v="0"/>
    <n v="0"/>
    <n v="0"/>
    <n v="0"/>
  </r>
  <r>
    <s v="3607"/>
    <s v="谷崧"/>
    <x v="7"/>
    <n v="16"/>
    <n v="15.6"/>
    <n v="14.85"/>
    <n v="14.7"/>
    <n v="14.75"/>
    <n v="72"/>
    <n v="-917"/>
    <n v="-114"/>
    <n v="-92"/>
    <n v="221"/>
    <n v="0"/>
    <n v="0"/>
    <n v="0"/>
    <n v="0"/>
    <n v="0"/>
    <n v="1.1520000000000001E-2"/>
    <n v="-0.14305199999999998"/>
    <n v="-1.6929E-2"/>
    <n v="-1.3523999999999998E-2"/>
    <n v="3.2597500000000001E-2"/>
    <n v="0"/>
    <n v="0"/>
    <n v="0"/>
    <n v="0"/>
    <n v="0"/>
  </r>
  <r>
    <s v="3609"/>
    <s v="東林"/>
    <x v="28"/>
    <n v="33.700000000000003"/>
    <n v="34.1"/>
    <n v="34.549999999999997"/>
    <n v="37.799999999999997"/>
    <n v="38.6"/>
    <n v="0"/>
    <n v="-1"/>
    <n v="6"/>
    <n v="20"/>
    <n v="-12"/>
    <n v="0"/>
    <n v="0"/>
    <n v="0"/>
    <n v="0"/>
    <n v="0"/>
    <n v="0"/>
    <n v="-3.4099999999999999E-4"/>
    <n v="2.0729999999999998E-3"/>
    <n v="7.5599999999999999E-3"/>
    <n v="-4.6320000000000007E-3"/>
    <n v="0"/>
    <n v="0"/>
    <n v="0"/>
    <n v="0"/>
    <n v="0"/>
  </r>
  <r>
    <s v="3611"/>
    <s v="鼎翰"/>
    <x v="49"/>
    <n v="216.5"/>
    <n v="220"/>
    <n v="220"/>
    <n v="217.5"/>
    <n v="218"/>
    <n v="4"/>
    <n v="14"/>
    <n v="19"/>
    <n v="3"/>
    <n v="1"/>
    <n v="0"/>
    <n v="0"/>
    <n v="0"/>
    <n v="0"/>
    <n v="0"/>
    <n v="8.6599999999999993E-3"/>
    <n v="3.0800000000000001E-2"/>
    <n v="4.1799999999999997E-2"/>
    <n v="6.5250000000000004E-3"/>
    <n v="2.1800000000000001E-3"/>
    <n v="0"/>
    <n v="0"/>
    <n v="0"/>
    <n v="0"/>
    <n v="0"/>
  </r>
  <r>
    <s v="3615"/>
    <s v="安可"/>
    <x v="64"/>
    <n v="24.9"/>
    <n v="24.35"/>
    <n v="23.6"/>
    <n v="23.1"/>
    <n v="23.5"/>
    <n v="270"/>
    <n v="-40"/>
    <n v="-145"/>
    <n v="-46"/>
    <n v="135"/>
    <n v="0"/>
    <n v="0"/>
    <n v="0"/>
    <n v="0"/>
    <n v="0"/>
    <n v="6.7229999999999998E-2"/>
    <n v="-9.7400000000000004E-3"/>
    <n v="-3.422E-2"/>
    <n v="-1.0626000000000002E-2"/>
    <n v="3.1725000000000003E-2"/>
    <n v="0"/>
    <n v="0"/>
    <n v="0"/>
    <n v="0"/>
    <n v="0"/>
  </r>
  <r>
    <s v="3617"/>
    <s v="碩天"/>
    <x v="56"/>
    <n v="85.2"/>
    <n v="85"/>
    <n v="85.2"/>
    <n v="85.1"/>
    <n v="86.6"/>
    <n v="1"/>
    <n v="-14"/>
    <n v="-5"/>
    <n v="2"/>
    <n v="-4"/>
    <n v="0"/>
    <n v="0"/>
    <n v="0"/>
    <n v="0"/>
    <n v="0"/>
    <n v="8.52E-4"/>
    <n v="-1.1900000000000001E-2"/>
    <n v="-4.2599999999999999E-3"/>
    <n v="1.702E-3"/>
    <n v="-3.4639999999999996E-3"/>
    <n v="0"/>
    <n v="0"/>
    <n v="0"/>
    <n v="0"/>
    <n v="0"/>
  </r>
  <r>
    <s v="3622"/>
    <s v="洋華"/>
    <x v="64"/>
    <n v="32.799999999999997"/>
    <n v="32.299999999999997"/>
    <n v="30.7"/>
    <n v="30.15"/>
    <n v="32.15"/>
    <n v="58"/>
    <n v="-24"/>
    <n v="-370"/>
    <n v="-41"/>
    <n v="262"/>
    <n v="0"/>
    <n v="0"/>
    <n v="0"/>
    <n v="0"/>
    <n v="0"/>
    <n v="1.9023999999999999E-2"/>
    <n v="-7.7519999999999993E-3"/>
    <n v="-0.11359"/>
    <n v="-1.2361499999999999E-2"/>
    <n v="8.4232999999999988E-2"/>
    <n v="0"/>
    <n v="0"/>
    <n v="0"/>
    <n v="0"/>
    <n v="0"/>
  </r>
  <r>
    <s v="3623"/>
    <s v="富晶通"/>
    <x v="64"/>
    <n v="15.45"/>
    <n v="15.45"/>
    <n v="15.05"/>
    <n v="15.1"/>
    <n v="15.05"/>
    <n v="-1"/>
    <n v="0"/>
    <n v="-1"/>
    <n v="-1"/>
    <n v="0"/>
    <n v="0"/>
    <n v="0"/>
    <n v="0"/>
    <n v="0"/>
    <n v="0"/>
    <n v="-1.5449999999999999E-4"/>
    <n v="0"/>
    <n v="-1.505E-4"/>
    <n v="-1.5099999999999998E-4"/>
    <n v="0"/>
    <n v="0"/>
    <n v="0"/>
    <n v="0"/>
    <n v="0"/>
    <n v="0"/>
  </r>
  <r>
    <s v="3624"/>
    <s v="光頡"/>
    <x v="28"/>
    <n v="34.15"/>
    <n v="33.950000000000003"/>
    <n v="33.35"/>
    <n v="33.549999999999997"/>
    <n v="34.049999999999997"/>
    <n v="351"/>
    <n v="-753"/>
    <n v="109"/>
    <n v="-18"/>
    <n v="536"/>
    <n v="0"/>
    <n v="0"/>
    <n v="0"/>
    <n v="0"/>
    <n v="0"/>
    <n v="0.1198665"/>
    <n v="-0.25564350000000002"/>
    <n v="3.6351500000000002E-2"/>
    <n v="-6.0390000000000001E-3"/>
    <n v="0.182508"/>
    <n v="0"/>
    <n v="0"/>
    <n v="0"/>
    <n v="0"/>
    <n v="0"/>
  </r>
  <r>
    <s v="3625"/>
    <s v="西勝"/>
    <x v="7"/>
    <n v="20.85"/>
    <n v="20.9"/>
    <n v="20.9"/>
    <n v="22.1"/>
    <n v="22.25"/>
    <n v="114"/>
    <n v="2"/>
    <n v="-142"/>
    <n v="-110"/>
    <n v="-92"/>
    <n v="0"/>
    <n v="0"/>
    <n v="0"/>
    <n v="0"/>
    <n v="0"/>
    <n v="2.3769000000000002E-2"/>
    <n v="4.1799999999999997E-4"/>
    <n v="-2.9677999999999996E-2"/>
    <n v="-2.4309999999999998E-2"/>
    <n v="-2.0469999999999999E-2"/>
    <n v="0"/>
    <n v="0"/>
    <n v="0"/>
    <n v="0"/>
    <n v="0"/>
  </r>
  <r>
    <s v="3628"/>
    <s v="盈正"/>
    <x v="56"/>
    <n v="36"/>
    <n v="36.5"/>
    <n v="36.5"/>
    <n v="36.799999999999997"/>
    <n v="36.6"/>
    <n v="-2"/>
    <n v="2"/>
    <n v="0"/>
    <n v="-1"/>
    <n v="0"/>
    <n v="0"/>
    <n v="0"/>
    <n v="0"/>
    <n v="0"/>
    <n v="0"/>
    <n v="-7.2000000000000005E-4"/>
    <n v="7.2999999999999996E-4"/>
    <n v="0"/>
    <n v="-3.6799999999999995E-4"/>
    <n v="0"/>
    <n v="0"/>
    <n v="0"/>
    <n v="0"/>
    <n v="0"/>
    <n v="0"/>
  </r>
  <r>
    <s v="3629"/>
    <s v="地心引力"/>
    <x v="2"/>
    <n v="43.85"/>
    <n v="48.1"/>
    <n v="47.35"/>
    <n v="45.5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4"/>
    <n v="48.3"/>
    <n v="47.4"/>
    <n v="46.6"/>
    <n v="48.1"/>
    <n v="151"/>
    <n v="-16"/>
    <n v="13"/>
    <n v="7"/>
    <n v="434"/>
    <n v="0"/>
    <n v="0"/>
    <n v="0"/>
    <n v="0"/>
    <n v="0"/>
    <n v="7.3083999999999996E-2"/>
    <n v="-7.7279999999999996E-3"/>
    <n v="6.1619999999999991E-3"/>
    <n v="3.2619999999999997E-3"/>
    <n v="0.20875400000000002"/>
    <n v="0"/>
    <n v="0"/>
    <n v="0"/>
    <n v="0"/>
    <n v="0"/>
  </r>
  <r>
    <s v="3631"/>
    <s v="晟楠"/>
    <x v="39"/>
    <n v="49.5"/>
    <n v="49.6"/>
    <n v="49.1"/>
    <n v="50.7"/>
    <n v="51.2"/>
    <n v="-4"/>
    <n v="-1"/>
    <n v="0"/>
    <n v="-8"/>
    <n v="-19"/>
    <n v="0"/>
    <n v="0"/>
    <n v="0"/>
    <n v="0"/>
    <n v="0"/>
    <n v="-1.98E-3"/>
    <n v="-4.9600000000000002E-4"/>
    <n v="0"/>
    <n v="-4.0560000000000006E-3"/>
    <n v="-9.7280000000000005E-3"/>
    <n v="0"/>
    <n v="0"/>
    <n v="0"/>
    <n v="0"/>
    <n v="0"/>
  </r>
  <r>
    <s v="3632"/>
    <s v="研勤"/>
    <x v="67"/>
    <n v="9.6"/>
    <n v="9.52"/>
    <n v="9.52"/>
    <n v="9.48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4.2"/>
    <n v="13.95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50.5"/>
    <n v="50.1"/>
    <n v="49.65"/>
    <n v="48.75"/>
    <n v="49.35"/>
    <n v="1"/>
    <n v="-55"/>
    <n v="52"/>
    <n v="-38"/>
    <n v="128"/>
    <n v="0"/>
    <n v="0"/>
    <n v="0"/>
    <n v="0"/>
    <n v="-73"/>
    <n v="5.0500000000000002E-4"/>
    <n v="-2.7555E-2"/>
    <n v="2.5817999999999997E-2"/>
    <n v="-1.8525E-2"/>
    <n v="6.3168000000000002E-2"/>
    <n v="0"/>
    <n v="0"/>
    <n v="0"/>
    <n v="0"/>
    <n v="-3.6025500000000002E-2"/>
  </r>
  <r>
    <s v="3646"/>
    <s v="艾恩特"/>
    <x v="16"/>
    <n v="25.8"/>
    <n v="26.4"/>
    <n v="25.95"/>
    <n v="25.8"/>
    <n v="25.8"/>
    <n v="20"/>
    <n v="46"/>
    <n v="-24"/>
    <n v="-21"/>
    <n v="10"/>
    <n v="0"/>
    <n v="0"/>
    <n v="0"/>
    <n v="0"/>
    <n v="0"/>
    <n v="5.1599999999999997E-3"/>
    <n v="1.2143999999999999E-2"/>
    <n v="-6.2279999999999992E-3"/>
    <n v="-5.4180000000000009E-3"/>
    <n v="2.5799999999999998E-3"/>
    <n v="0"/>
    <n v="0"/>
    <n v="0"/>
    <n v="0"/>
    <n v="0"/>
  </r>
  <r>
    <s v="3652"/>
    <s v="精聯"/>
    <x v="49"/>
    <n v="19.95"/>
    <n v="19.899999999999999"/>
    <n v="19.25"/>
    <n v="19.350000000000001"/>
    <n v="19.600000000000001"/>
    <n v="-1"/>
    <n v="-4"/>
    <n v="-3"/>
    <n v="-5"/>
    <n v="5"/>
    <n v="0"/>
    <n v="0"/>
    <n v="0"/>
    <n v="0"/>
    <n v="0"/>
    <n v="-1.995E-4"/>
    <n v="-7.9599999999999994E-4"/>
    <n v="-5.775E-4"/>
    <n v="-9.6750000000000004E-4"/>
    <n v="9.7999999999999997E-4"/>
    <n v="0"/>
    <n v="0"/>
    <n v="0"/>
    <n v="0"/>
    <n v="0"/>
  </r>
  <r>
    <s v="3653"/>
    <s v="健策"/>
    <x v="7"/>
    <n v="296"/>
    <n v="296"/>
    <n v="290.5"/>
    <n v="288"/>
    <n v="308"/>
    <n v="-16"/>
    <n v="-275"/>
    <n v="-119"/>
    <n v="-29"/>
    <n v="588"/>
    <n v="15"/>
    <n v="10"/>
    <n v="40"/>
    <n v="9"/>
    <n v="76"/>
    <n v="-4.7359999999999999E-2"/>
    <n v="-0.81399999999999995"/>
    <n v="-0.34569499999999997"/>
    <n v="-8.3519999999999997E-2"/>
    <n v="1.81104"/>
    <n v="4.4400000000000002E-2"/>
    <n v="2.9600000000000001E-2"/>
    <n v="0.1162"/>
    <n v="2.5919999999999999E-2"/>
    <n v="0.23408000000000001"/>
  </r>
  <r>
    <s v="3661"/>
    <s v="世芯-KY"/>
    <x v="46"/>
    <n v="562"/>
    <n v="588"/>
    <n v="581"/>
    <n v="586"/>
    <n v="635"/>
    <n v="153"/>
    <n v="1294"/>
    <n v="-354"/>
    <n v="799"/>
    <n v="240"/>
    <n v="13"/>
    <n v="103"/>
    <n v="95"/>
    <n v="34"/>
    <n v="30"/>
    <n v="0.85985999999999996"/>
    <n v="7.6087199999999999"/>
    <n v="-2.05674"/>
    <n v="4.6821400000000004"/>
    <n v="1.524"/>
    <n v="7.306E-2"/>
    <n v="0.60563999999999996"/>
    <n v="0.55195000000000005"/>
    <n v="0.19924"/>
    <n v="0.1905"/>
  </r>
  <r>
    <s v="3663"/>
    <s v="鑫科"/>
    <x v="50"/>
    <n v="24.1"/>
    <n v="24.1"/>
    <n v="22.95"/>
    <n v="22.7"/>
    <n v="23"/>
    <n v="-17"/>
    <n v="-14"/>
    <n v="-66"/>
    <n v="9"/>
    <n v="12"/>
    <n v="0"/>
    <n v="0"/>
    <n v="0"/>
    <n v="0"/>
    <n v="0"/>
    <n v="-4.0970000000000008E-3"/>
    <n v="-3.3740000000000003E-3"/>
    <n v="-1.5147000000000001E-2"/>
    <n v="2.0429999999999997E-3"/>
    <n v="2.7599999999999999E-3"/>
    <n v="0"/>
    <n v="0"/>
    <n v="0"/>
    <n v="0"/>
    <n v="0"/>
  </r>
  <r>
    <s v="3664"/>
    <s v="安瑞-KY"/>
    <x v="55"/>
    <n v="10.25"/>
    <n v="10.25"/>
    <n v="10"/>
    <n v="10"/>
    <n v="10"/>
    <n v="2"/>
    <n v="0"/>
    <n v="0"/>
    <n v="-3"/>
    <n v="0"/>
    <n v="0"/>
    <n v="0"/>
    <n v="0"/>
    <n v="0"/>
    <n v="0"/>
    <n v="2.05E-4"/>
    <n v="0"/>
    <n v="0"/>
    <n v="-2.9999999999999997E-4"/>
    <n v="0"/>
    <n v="0"/>
    <n v="0"/>
    <n v="0"/>
    <n v="0"/>
    <n v="0"/>
  </r>
  <r>
    <s v="3665"/>
    <s v="貿聯-KY"/>
    <x v="16"/>
    <n v="242.5"/>
    <n v="245.5"/>
    <n v="245"/>
    <n v="254"/>
    <n v="273.5"/>
    <n v="-211"/>
    <n v="101"/>
    <n v="-182"/>
    <n v="-156"/>
    <n v="-18"/>
    <n v="0"/>
    <n v="37"/>
    <n v="48"/>
    <n v="288"/>
    <n v="148"/>
    <n v="-0.51167499999999999"/>
    <n v="0.24795500000000001"/>
    <n v="-0.44590000000000002"/>
    <n v="-0.39623999999999998"/>
    <n v="-4.9230000000000003E-2"/>
    <n v="0"/>
    <n v="9.0834999999999999E-2"/>
    <n v="0.1176"/>
    <n v="0.73151999999999995"/>
    <n v="0.40477999999999997"/>
  </r>
  <r>
    <s v="3666"/>
    <s v="光耀"/>
    <x v="65"/>
    <n v="43.45"/>
    <n v="42.85"/>
    <n v="40.799999999999997"/>
    <n v="41.7"/>
    <n v="42.05"/>
    <n v="52"/>
    <n v="-74"/>
    <n v="-154"/>
    <n v="161"/>
    <n v="21"/>
    <n v="0"/>
    <n v="0"/>
    <n v="0"/>
    <n v="0"/>
    <n v="0"/>
    <n v="2.2594E-2"/>
    <n v="-3.1709000000000001E-2"/>
    <n v="-6.2831999999999999E-2"/>
    <n v="6.7137000000000002E-2"/>
    <n v="8.8304999999999998E-3"/>
    <n v="0"/>
    <n v="0"/>
    <n v="0"/>
    <n v="0"/>
    <n v="0"/>
  </r>
  <r>
    <s v="3669"/>
    <s v="圓展"/>
    <x v="20"/>
    <n v="82.1"/>
    <n v="81.5"/>
    <n v="80.099999999999994"/>
    <n v="80.099999999999994"/>
    <n v="80.8"/>
    <n v="7"/>
    <n v="-21"/>
    <n v="-74"/>
    <n v="22"/>
    <n v="66"/>
    <n v="-20"/>
    <n v="0"/>
    <n v="0"/>
    <n v="0"/>
    <n v="0"/>
    <n v="5.7469999999999995E-3"/>
    <n v="-1.7114999999999998E-2"/>
    <n v="-5.9273999999999993E-2"/>
    <n v="1.7621999999999999E-2"/>
    <n v="5.3328E-2"/>
    <n v="-1.6420000000000001E-2"/>
    <n v="0"/>
    <n v="0"/>
    <n v="0"/>
    <n v="0"/>
  </r>
  <r>
    <s v="3672"/>
    <s v="康聯訊"/>
    <x v="32"/>
    <n v="16.100000000000001"/>
    <n v="15.85"/>
    <n v="15.35"/>
    <n v="15.3"/>
    <n v="15.5"/>
    <n v="4"/>
    <n v="4"/>
    <n v="0"/>
    <n v="1"/>
    <n v="0"/>
    <n v="0"/>
    <n v="0"/>
    <n v="0"/>
    <n v="0"/>
    <n v="0"/>
    <n v="6.4400000000000004E-4"/>
    <n v="6.3400000000000001E-4"/>
    <n v="0"/>
    <n v="1.5300000000000001E-4"/>
    <n v="0"/>
    <n v="0"/>
    <n v="0"/>
    <n v="0"/>
    <n v="0"/>
    <n v="0"/>
  </r>
  <r>
    <s v="3673"/>
    <s v="TPK-KY"/>
    <x v="64"/>
    <n v="46.3"/>
    <n v="46.25"/>
    <n v="45.15"/>
    <n v="45.25"/>
    <n v="46.6"/>
    <n v="271"/>
    <n v="152"/>
    <n v="-501"/>
    <n v="59"/>
    <n v="1051"/>
    <n v="0"/>
    <n v="0"/>
    <n v="0"/>
    <n v="0"/>
    <n v="0"/>
    <n v="0.125473"/>
    <n v="7.0300000000000001E-2"/>
    <n v="-0.22620149999999997"/>
    <n v="2.6697499999999999E-2"/>
    <n v="0.48976599999999998"/>
    <n v="0"/>
    <n v="0"/>
    <n v="0"/>
    <n v="0"/>
    <n v="0"/>
  </r>
  <r>
    <s v="3675"/>
    <s v="德微"/>
    <x v="28"/>
    <n v="104"/>
    <n v="101"/>
    <n v="99.8"/>
    <n v="98"/>
    <n v="104"/>
    <n v="122"/>
    <n v="26"/>
    <n v="-2"/>
    <n v="-80"/>
    <n v="43"/>
    <n v="0"/>
    <n v="0"/>
    <n v="0"/>
    <n v="0"/>
    <n v="0"/>
    <n v="0.12687999999999999"/>
    <n v="2.6259999999999999E-2"/>
    <n v="-1.9959999999999999E-3"/>
    <n v="-7.8399999999999997E-2"/>
    <n v="4.4720000000000003E-2"/>
    <n v="0"/>
    <n v="0"/>
    <n v="0"/>
    <n v="0"/>
    <n v="0"/>
  </r>
  <r>
    <s v="3679"/>
    <s v="新至陞"/>
    <x v="17"/>
    <n v="144"/>
    <n v="132.5"/>
    <n v="127.5"/>
    <n v="127"/>
    <n v="128.5"/>
    <n v="-136"/>
    <n v="38"/>
    <n v="-217"/>
    <n v="-60"/>
    <n v="9"/>
    <n v="0"/>
    <n v="0"/>
    <n v="0"/>
    <n v="0"/>
    <n v="0"/>
    <n v="-0.19583999999999999"/>
    <n v="5.0349999999999999E-2"/>
    <n v="-0.276675"/>
    <n v="-7.6200000000000004E-2"/>
    <n v="1.1565000000000001E-2"/>
    <n v="0"/>
    <n v="0"/>
    <n v="0"/>
    <n v="0"/>
    <n v="0"/>
  </r>
  <r>
    <s v="3680"/>
    <s v="家登"/>
    <x v="45"/>
    <n v="289"/>
    <n v="293.5"/>
    <n v="285.5"/>
    <n v="280"/>
    <n v="289"/>
    <n v="103"/>
    <n v="-42"/>
    <n v="-57"/>
    <n v="-82"/>
    <n v="116"/>
    <n v="0"/>
    <n v="0"/>
    <n v="0"/>
    <n v="0"/>
    <n v="0"/>
    <n v="0.29766999999999999"/>
    <n v="-0.12327"/>
    <n v="-0.16273499999999999"/>
    <n v="-0.2296"/>
    <n v="0.33523999999999998"/>
    <n v="0"/>
    <n v="0"/>
    <n v="0"/>
    <n v="0"/>
    <n v="0"/>
  </r>
  <r>
    <s v="3682"/>
    <s v="亞太電"/>
    <x v="53"/>
    <n v="9.06"/>
    <n v="8.98"/>
    <n v="8.8000000000000007"/>
    <n v="8.77"/>
    <n v="8.85"/>
    <n v="-145"/>
    <n v="-686"/>
    <n v="-911"/>
    <n v="-89"/>
    <n v="280"/>
    <n v="0"/>
    <n v="-127"/>
    <n v="0"/>
    <n v="0"/>
    <n v="0"/>
    <n v="-1.3137000000000001E-2"/>
    <n v="-6.1602800000000006E-2"/>
    <n v="-8.0168000000000017E-2"/>
    <n v="-7.8052999999999994E-3"/>
    <n v="2.478E-2"/>
    <n v="0"/>
    <n v="-1.1404600000000001E-2"/>
    <n v="0"/>
    <n v="0"/>
    <n v="0"/>
  </r>
  <r>
    <s v="3684"/>
    <s v="榮昌"/>
    <x v="32"/>
    <n v="37.85"/>
    <n v="37.6"/>
    <n v="37.4"/>
    <n v="37.4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6"/>
    <n v="26.7"/>
    <n v="26.7"/>
    <n v="26"/>
    <n v="26.5"/>
    <n v="0"/>
    <n v="0"/>
    <n v="-6"/>
    <n v="0"/>
    <n v="-2"/>
    <n v="0"/>
    <n v="0"/>
    <n v="0"/>
    <n v="0"/>
    <n v="0"/>
    <n v="0"/>
    <n v="0"/>
    <n v="-1.6019999999999999E-3"/>
    <n v="0"/>
    <n v="-5.2999999999999998E-4"/>
    <n v="0"/>
    <n v="0"/>
    <n v="0"/>
    <n v="0"/>
    <n v="0"/>
  </r>
  <r>
    <s v="3686"/>
    <s v="達能"/>
    <x v="50"/>
    <n v="18.149999999999999"/>
    <n v="17.100000000000001"/>
    <n v="16.5"/>
    <n v="16.75"/>
    <n v="17.95"/>
    <n v="-338"/>
    <n v="-14"/>
    <n v="57"/>
    <n v="-216"/>
    <n v="216"/>
    <n v="0"/>
    <n v="0"/>
    <n v="0"/>
    <n v="0"/>
    <n v="0"/>
    <n v="-6.1346999999999999E-2"/>
    <n v="-2.3940000000000003E-3"/>
    <n v="9.4050000000000002E-3"/>
    <n v="-3.6179999999999997E-2"/>
    <n v="3.8772000000000001E-2"/>
    <n v="0"/>
    <n v="0"/>
    <n v="0"/>
    <n v="0"/>
    <n v="0"/>
  </r>
  <r>
    <s v="3687"/>
    <s v="歐買尬"/>
    <x v="67"/>
    <n v="101"/>
    <n v="101"/>
    <n v="111"/>
    <n v="122"/>
    <n v="114"/>
    <n v="17"/>
    <n v="-33"/>
    <n v="418"/>
    <n v="-150"/>
    <n v="-64"/>
    <n v="0"/>
    <n v="0"/>
    <n v="0"/>
    <n v="0"/>
    <n v="0"/>
    <n v="1.7170000000000001E-2"/>
    <n v="-3.3329999999999999E-2"/>
    <n v="0.46398"/>
    <n v="-0.183"/>
    <n v="-7.2959999999999997E-2"/>
    <n v="0"/>
    <n v="0"/>
    <n v="0"/>
    <n v="0"/>
    <n v="0"/>
  </r>
  <r>
    <s v="3689"/>
    <s v="湧德"/>
    <x v="16"/>
    <n v="29.25"/>
    <n v="29.05"/>
    <n v="28.6"/>
    <n v="29"/>
    <n v="29"/>
    <n v="28"/>
    <n v="-4"/>
    <n v="-24"/>
    <n v="-16"/>
    <n v="31"/>
    <n v="0"/>
    <n v="0"/>
    <n v="0"/>
    <n v="0"/>
    <n v="0"/>
    <n v="8.1899999999999994E-3"/>
    <n v="-1.1620000000000001E-3"/>
    <n v="-6.8640000000000012E-3"/>
    <n v="-4.64E-3"/>
    <n v="8.9899999999999997E-3"/>
    <n v="0"/>
    <n v="0"/>
    <n v="0"/>
    <n v="0"/>
    <n v="0"/>
  </r>
  <r>
    <s v="3691"/>
    <s v="碩禾"/>
    <x v="50"/>
    <n v="188"/>
    <n v="187"/>
    <n v="183"/>
    <n v="185"/>
    <n v="186"/>
    <n v="-546"/>
    <n v="95"/>
    <n v="-170"/>
    <n v="-56"/>
    <n v="-141"/>
    <n v="-136"/>
    <n v="0"/>
    <n v="0"/>
    <n v="0"/>
    <n v="0"/>
    <n v="-1.0264800000000001"/>
    <n v="0.17765"/>
    <n v="-0.31109999999999999"/>
    <n v="-0.1036"/>
    <n v="-0.26225999999999999"/>
    <n v="-0.25568000000000002"/>
    <n v="0"/>
    <n v="0"/>
    <n v="0"/>
    <n v="0"/>
  </r>
  <r>
    <s v="3693"/>
    <s v="營邦"/>
    <x v="49"/>
    <n v="40.35"/>
    <n v="40.5"/>
    <n v="40.25"/>
    <n v="39.9"/>
    <n v="39.950000000000003"/>
    <n v="6"/>
    <n v="-2"/>
    <n v="-2"/>
    <n v="-7"/>
    <n v="-2"/>
    <n v="0"/>
    <n v="0"/>
    <n v="0"/>
    <n v="0"/>
    <n v="0"/>
    <n v="2.4210000000000004E-3"/>
    <n v="-8.0999999999999996E-4"/>
    <n v="-8.0500000000000005E-4"/>
    <n v="-2.7929999999999999E-3"/>
    <n v="-7.9900000000000001E-4"/>
    <n v="0"/>
    <n v="0"/>
    <n v="0"/>
    <n v="0"/>
    <n v="0"/>
  </r>
  <r>
    <s v="3694"/>
    <s v="海華"/>
    <x v="37"/>
    <n v="24.45"/>
    <n v="24.35"/>
    <n v="23.2"/>
    <n v="22.75"/>
    <n v="23.7"/>
    <n v="2"/>
    <n v="6"/>
    <n v="-129"/>
    <n v="2"/>
    <n v="162"/>
    <n v="0"/>
    <n v="0"/>
    <n v="0"/>
    <n v="0"/>
    <n v="0"/>
    <n v="4.8899999999999996E-4"/>
    <n v="1.4610000000000003E-3"/>
    <n v="-2.9927999999999996E-2"/>
    <n v="4.55E-4"/>
    <n v="3.8393999999999998E-2"/>
    <n v="0"/>
    <n v="0"/>
    <n v="0"/>
    <n v="0"/>
    <n v="0"/>
  </r>
  <r>
    <s v="3701"/>
    <s v="大眾控"/>
    <x v="27"/>
    <n v="14.1"/>
    <n v="14.4"/>
    <n v="14.05"/>
    <n v="14.05"/>
    <n v="14.4"/>
    <n v="-2"/>
    <n v="-2"/>
    <n v="-3"/>
    <n v="0"/>
    <n v="3"/>
    <n v="0"/>
    <n v="0"/>
    <n v="0"/>
    <n v="0"/>
    <n v="0"/>
    <n v="-2.8199999999999997E-4"/>
    <n v="-2.8800000000000001E-4"/>
    <n v="-4.2150000000000005E-4"/>
    <n v="0"/>
    <n v="4.3200000000000004E-4"/>
    <n v="0"/>
    <n v="0"/>
    <n v="0"/>
    <n v="0"/>
    <n v="0"/>
  </r>
  <r>
    <s v="3702"/>
    <s v="大聯大"/>
    <x v="15"/>
    <n v="51.1"/>
    <n v="50"/>
    <n v="50.2"/>
    <n v="50.5"/>
    <n v="50.4"/>
    <n v="-1169"/>
    <n v="-1497"/>
    <n v="366"/>
    <n v="1245"/>
    <n v="565"/>
    <n v="103"/>
    <n v="-2171"/>
    <n v="-2179"/>
    <n v="-2299"/>
    <n v="-2567"/>
    <n v="-0.59735899999999997"/>
    <n v="-0.74850000000000005"/>
    <n v="0.18373200000000001"/>
    <n v="0.62872499999999998"/>
    <n v="0.28476000000000001"/>
    <n v="5.2632999999999999E-2"/>
    <n v="-1.0854999999999999"/>
    <n v="-1.093858"/>
    <n v="-1.160995"/>
    <n v="-1.293768"/>
  </r>
  <r>
    <s v="3703"/>
    <s v="欣陸"/>
    <x v="5"/>
    <n v="26.45"/>
    <n v="26.75"/>
    <n v="25.9"/>
    <n v="26.9"/>
    <n v="26.8"/>
    <n v="669"/>
    <n v="-741"/>
    <n v="-190"/>
    <n v="2112"/>
    <n v="-104"/>
    <n v="0"/>
    <n v="0"/>
    <n v="0"/>
    <n v="0"/>
    <n v="0"/>
    <n v="0.17695049999999998"/>
    <n v="-0.19821749999999999"/>
    <n v="-4.9209999999999997E-2"/>
    <n v="0.56812799999999997"/>
    <n v="-2.7872000000000004E-2"/>
    <n v="0"/>
    <n v="0"/>
    <n v="0"/>
    <n v="0"/>
    <n v="0"/>
  </r>
  <r>
    <s v="3704"/>
    <s v="合勤控"/>
    <x v="37"/>
    <n v="30.4"/>
    <n v="30.2"/>
    <n v="29.05"/>
    <n v="29.25"/>
    <n v="30.3"/>
    <n v="910"/>
    <n v="-410"/>
    <n v="-1331"/>
    <n v="344"/>
    <n v="2023"/>
    <n v="0"/>
    <n v="0"/>
    <n v="0"/>
    <n v="0"/>
    <n v="0"/>
    <n v="0.27664"/>
    <n v="-0.12382"/>
    <n v="-0.38665550000000004"/>
    <n v="0.10062"/>
    <n v="0.61296899999999999"/>
    <n v="0"/>
    <n v="0"/>
    <n v="0"/>
    <n v="0"/>
    <n v="0"/>
  </r>
  <r>
    <s v="3705"/>
    <s v="永信"/>
    <x v="14"/>
    <n v="43.9"/>
    <n v="43.95"/>
    <n v="43.7"/>
    <n v="43.85"/>
    <n v="43.9"/>
    <n v="5"/>
    <n v="-22"/>
    <n v="-27"/>
    <n v="9"/>
    <n v="74"/>
    <n v="0"/>
    <n v="0"/>
    <n v="0"/>
    <n v="0"/>
    <n v="0"/>
    <n v="2.1949999999999999E-3"/>
    <n v="-9.6690000000000005E-3"/>
    <n v="-1.1799E-2"/>
    <n v="3.9465000000000004E-3"/>
    <n v="3.2486000000000001E-2"/>
    <n v="0"/>
    <n v="0"/>
    <n v="0"/>
    <n v="0"/>
    <n v="0"/>
  </r>
  <r>
    <s v="3706"/>
    <s v="神達"/>
    <x v="27"/>
    <n v="27.9"/>
    <n v="28"/>
    <n v="27.65"/>
    <n v="27.7"/>
    <n v="27.8"/>
    <n v="148"/>
    <n v="-34"/>
    <n v="-445"/>
    <n v="-530"/>
    <n v="218"/>
    <n v="0"/>
    <n v="6"/>
    <n v="2"/>
    <n v="0"/>
    <n v="0"/>
    <n v="4.1291999999999995E-2"/>
    <n v="-9.5200000000000007E-3"/>
    <n v="-0.1230425"/>
    <n v="-0.14681"/>
    <n v="6.0604000000000005E-2"/>
    <n v="0"/>
    <n v="1.6800000000000001E-3"/>
    <n v="5.53E-4"/>
    <n v="0"/>
    <n v="0"/>
  </r>
  <r>
    <s v="3707"/>
    <s v="漢磊"/>
    <x v="38"/>
    <n v="81.099999999999994"/>
    <n v="87.5"/>
    <n v="85.2"/>
    <n v="81"/>
    <n v="82.9"/>
    <n v="-249"/>
    <n v="1974"/>
    <n v="-1853"/>
    <n v="3642"/>
    <n v="-469"/>
    <n v="689"/>
    <n v="2382"/>
    <n v="-109"/>
    <n v="-150"/>
    <n v="0"/>
    <n v="-0.20193899999999998"/>
    <n v="1.72725"/>
    <n v="-1.578756"/>
    <n v="2.9500199999999999"/>
    <n v="-0.38880100000000006"/>
    <n v="0.55877899999999991"/>
    <n v="2.0842499999999999"/>
    <n v="-9.2868000000000006E-2"/>
    <n v="-0.1215"/>
    <n v="0"/>
  </r>
  <r>
    <s v="3708"/>
    <s v="上緯投控"/>
    <x v="21"/>
    <n v="119.5"/>
    <n v="118.5"/>
    <n v="116"/>
    <n v="116.5"/>
    <n v="120"/>
    <n v="99"/>
    <n v="7"/>
    <n v="74"/>
    <n v="-150"/>
    <n v="530"/>
    <n v="0"/>
    <n v="0"/>
    <n v="0"/>
    <n v="0"/>
    <n v="0"/>
    <n v="0.11830499999999999"/>
    <n v="8.2950000000000003E-3"/>
    <n v="8.584E-2"/>
    <n v="-0.17474999999999999"/>
    <n v="0.63600000000000001"/>
    <n v="0"/>
    <n v="0"/>
    <n v="0"/>
    <n v="0"/>
    <n v="0"/>
  </r>
  <r>
    <s v="3709"/>
    <s v="鑫聯大投控"/>
    <x v="27"/>
    <n v="27.95"/>
    <n v="27.1"/>
    <n v="27.2"/>
    <n v="27.4"/>
    <n v="27.5"/>
    <n v="0"/>
    <n v="1"/>
    <n v="1"/>
    <n v="0"/>
    <n v="0"/>
    <n v="0"/>
    <n v="0"/>
    <n v="0"/>
    <n v="0"/>
    <n v="0"/>
    <n v="0"/>
    <n v="2.7100000000000003E-4"/>
    <n v="2.72E-4"/>
    <n v="0"/>
    <n v="0"/>
    <n v="0"/>
    <n v="0"/>
    <n v="0"/>
    <n v="0"/>
    <n v="0"/>
  </r>
  <r>
    <s v="3710"/>
    <s v="連展投控"/>
    <x v="16"/>
    <n v="9.76"/>
    <n v="9.59"/>
    <n v="9.2100000000000009"/>
    <n v="9.06"/>
    <n v="9.24"/>
    <n v="25"/>
    <n v="-195"/>
    <n v="-76"/>
    <n v="-223"/>
    <n v="293"/>
    <n v="0"/>
    <n v="0"/>
    <n v="0"/>
    <n v="0"/>
    <n v="0"/>
    <n v="2.4399999999999999E-3"/>
    <n v="-1.8700499999999998E-2"/>
    <n v="-6.9996000000000008E-3"/>
    <n v="-2.0203800000000001E-2"/>
    <n v="2.7073200000000002E-2"/>
    <n v="0"/>
    <n v="0"/>
    <n v="0"/>
    <n v="0"/>
    <n v="0"/>
  </r>
  <r>
    <s v="3711"/>
    <s v="日月光投控"/>
    <x v="35"/>
    <n v="118"/>
    <n v="116.5"/>
    <n v="113"/>
    <n v="113"/>
    <n v="116"/>
    <n v="4016"/>
    <n v="1353"/>
    <n v="-4391"/>
    <n v="383"/>
    <n v="3013"/>
    <n v="-81"/>
    <n v="-425"/>
    <n v="79"/>
    <n v="-1384"/>
    <n v="-821"/>
    <n v="4.73888"/>
    <n v="1.5762449999999999"/>
    <n v="-4.96183"/>
    <n v="0.43279000000000001"/>
    <n v="3.4950800000000002"/>
    <n v="-9.5579999999999998E-2"/>
    <n v="-0.49512499999999998"/>
    <n v="8.9270000000000002E-2"/>
    <n v="-1.56392"/>
    <n v="-0.95235999999999998"/>
  </r>
  <r>
    <s v="3712"/>
    <s v="永崴投控"/>
    <x v="63"/>
    <n v="29.2"/>
    <n v="28.9"/>
    <n v="28"/>
    <n v="27.95"/>
    <n v="28.1"/>
    <n v="47"/>
    <n v="-8"/>
    <n v="-115"/>
    <n v="-29"/>
    <n v="257"/>
    <n v="0"/>
    <n v="0"/>
    <n v="0"/>
    <n v="0"/>
    <n v="0"/>
    <n v="1.3723999999999998E-2"/>
    <n v="-2.3119999999999998E-3"/>
    <n v="-3.2199999999999999E-2"/>
    <n v="-8.1054999999999999E-3"/>
    <n v="7.2217000000000003E-2"/>
    <n v="0"/>
    <n v="0"/>
    <n v="0"/>
    <n v="0"/>
    <n v="0"/>
  </r>
  <r>
    <s v="3713"/>
    <s v="新晶投控"/>
    <x v="50"/>
    <n v="43.85"/>
    <n v="43"/>
    <n v="42"/>
    <n v="40.950000000000003"/>
    <n v="40.9"/>
    <n v="1"/>
    <n v="-18"/>
    <n v="-2"/>
    <n v="2"/>
    <n v="4"/>
    <n v="0"/>
    <n v="0"/>
    <n v="0"/>
    <n v="0"/>
    <n v="0"/>
    <n v="4.3850000000000003E-4"/>
    <n v="-7.7400000000000004E-3"/>
    <n v="-8.4000000000000003E-4"/>
    <n v="8.1900000000000007E-4"/>
    <n v="1.6359999999999999E-3"/>
    <n v="0"/>
    <n v="0"/>
    <n v="0"/>
    <n v="0"/>
    <n v="0"/>
  </r>
  <r>
    <s v="3714"/>
    <s v="富采"/>
    <x v="28"/>
    <n v="80"/>
    <n v="78.2"/>
    <n v="79.7"/>
    <n v="79.400000000000006"/>
    <n v="79.400000000000006"/>
    <n v="1080"/>
    <n v="-4241"/>
    <n v="1312"/>
    <n v="-1210"/>
    <n v="555"/>
    <n v="0"/>
    <n v="110"/>
    <n v="1"/>
    <n v="0"/>
    <n v="0"/>
    <n v="0.86399999999999999"/>
    <n v="-3.316462"/>
    <n v="1.0456640000000001"/>
    <n v="-0.96074000000000004"/>
    <n v="0.44067000000000001"/>
    <n v="0"/>
    <n v="8.6019999999999999E-2"/>
    <n v="7.9700000000000007E-4"/>
    <n v="0"/>
    <n v="0"/>
  </r>
  <r>
    <s v="4102"/>
    <s v="永日"/>
    <x v="14"/>
    <n v="22.15"/>
    <n v="22.05"/>
    <n v="21.2"/>
    <n v="20.85"/>
    <n v="20.95"/>
    <n v="-7"/>
    <n v="3"/>
    <n v="-9"/>
    <n v="-2"/>
    <n v="26"/>
    <n v="0"/>
    <n v="0"/>
    <n v="0"/>
    <n v="0"/>
    <n v="0"/>
    <n v="-1.5504999999999998E-3"/>
    <n v="6.6150000000000009E-4"/>
    <n v="-1.9079999999999998E-3"/>
    <n v="-4.1700000000000005E-4"/>
    <n v="5.4469999999999996E-3"/>
    <n v="0"/>
    <n v="0"/>
    <n v="0"/>
    <n v="0"/>
    <n v="0"/>
  </r>
  <r>
    <s v="4104"/>
    <s v="佳醫"/>
    <x v="14"/>
    <n v="57.6"/>
    <n v="57.8"/>
    <n v="57.4"/>
    <n v="57.5"/>
    <n v="57.8"/>
    <n v="-9"/>
    <n v="-16"/>
    <n v="-38"/>
    <n v="-14"/>
    <n v="9"/>
    <n v="0"/>
    <n v="0"/>
    <n v="0"/>
    <n v="0"/>
    <n v="0"/>
    <n v="-5.1839999999999994E-3"/>
    <n v="-9.2479999999999993E-3"/>
    <n v="-2.1811999999999998E-2"/>
    <n v="-8.0499999999999999E-3"/>
    <n v="5.2019999999999992E-3"/>
    <n v="0"/>
    <n v="0"/>
    <n v="0"/>
    <n v="0"/>
    <n v="0"/>
  </r>
  <r>
    <s v="4105"/>
    <s v="東洋"/>
    <x v="14"/>
    <n v="84.4"/>
    <n v="86.8"/>
    <n v="84.8"/>
    <n v="84.1"/>
    <n v="84"/>
    <n v="35"/>
    <n v="1197"/>
    <n v="-1186"/>
    <n v="319"/>
    <n v="-134"/>
    <n v="2"/>
    <n v="0"/>
    <n v="1"/>
    <n v="0"/>
    <n v="0"/>
    <n v="2.954E-2"/>
    <n v="1.0389959999999998"/>
    <n v="-1.005728"/>
    <n v="0.26827899999999999"/>
    <n v="-0.11255999999999999"/>
    <n v="1.688E-3"/>
    <n v="0"/>
    <n v="8.4800000000000001E-4"/>
    <n v="0"/>
    <n v="0"/>
  </r>
  <r>
    <s v="4106"/>
    <s v="雃博"/>
    <x v="14"/>
    <n v="42.5"/>
    <n v="41.45"/>
    <n v="39.700000000000003"/>
    <n v="39.950000000000003"/>
    <n v="40.65"/>
    <n v="145"/>
    <n v="-23"/>
    <n v="637"/>
    <n v="284"/>
    <n v="312"/>
    <n v="0"/>
    <n v="0"/>
    <n v="0"/>
    <n v="0"/>
    <n v="0"/>
    <n v="6.1624999999999999E-2"/>
    <n v="-9.5335000000000003E-3"/>
    <n v="0.25288900000000003"/>
    <n v="0.11345800000000002"/>
    <n v="0.126828"/>
    <n v="0"/>
    <n v="0"/>
    <n v="0"/>
    <n v="0"/>
    <n v="0"/>
  </r>
  <r>
    <s v="4107"/>
    <s v="邦特"/>
    <x v="14"/>
    <n v="116.5"/>
    <n v="118"/>
    <n v="116.5"/>
    <n v="116.5"/>
    <n v="117.5"/>
    <n v="-6"/>
    <n v="28"/>
    <n v="-3"/>
    <n v="5"/>
    <n v="28"/>
    <n v="0"/>
    <n v="0"/>
    <n v="0"/>
    <n v="0"/>
    <n v="0"/>
    <n v="-6.9899999999999997E-3"/>
    <n v="3.304E-2"/>
    <n v="-3.4949999999999998E-3"/>
    <n v="5.8250000000000003E-3"/>
    <n v="3.2899999999999999E-2"/>
    <n v="0"/>
    <n v="0"/>
    <n v="0"/>
    <n v="0"/>
    <n v="0"/>
  </r>
  <r>
    <s v="4108"/>
    <s v="懷特"/>
    <x v="14"/>
    <n v="24.75"/>
    <n v="24.55"/>
    <n v="24"/>
    <n v="23.8"/>
    <n v="23.9"/>
    <n v="-87"/>
    <n v="-51"/>
    <n v="-170"/>
    <n v="-30"/>
    <n v="-23"/>
    <n v="0"/>
    <n v="0"/>
    <n v="0"/>
    <n v="0"/>
    <n v="0"/>
    <n v="-2.15325E-2"/>
    <n v="-1.25205E-2"/>
    <n v="-4.0800000000000003E-2"/>
    <n v="-7.1399999999999996E-3"/>
    <n v="-5.4969999999999993E-3"/>
    <n v="0"/>
    <n v="0"/>
    <n v="0"/>
    <n v="0"/>
    <n v="0"/>
  </r>
  <r>
    <s v="4109"/>
    <s v="加捷生醫"/>
    <x v="14"/>
    <n v="14.15"/>
    <n v="14.15"/>
    <n v="14.15"/>
    <n v="14.05"/>
    <n v="14.05"/>
    <n v="-1"/>
    <n v="3"/>
    <n v="3"/>
    <n v="6"/>
    <n v="-2"/>
    <n v="0"/>
    <n v="0"/>
    <n v="0"/>
    <n v="0"/>
    <n v="0"/>
    <n v="-1.415E-4"/>
    <n v="4.2450000000000002E-4"/>
    <n v="4.2450000000000002E-4"/>
    <n v="8.4300000000000011E-4"/>
    <n v="-2.81E-4"/>
    <n v="0"/>
    <n v="0"/>
    <n v="0"/>
    <n v="0"/>
    <n v="0"/>
  </r>
  <r>
    <s v="4111"/>
    <s v="濟生"/>
    <x v="14"/>
    <n v="23.2"/>
    <n v="23.3"/>
    <n v="23.1"/>
    <n v="23.1"/>
    <n v="23.15"/>
    <n v="2"/>
    <n v="5"/>
    <n v="2"/>
    <n v="4"/>
    <n v="4"/>
    <n v="0"/>
    <n v="0"/>
    <n v="0"/>
    <n v="0"/>
    <n v="0"/>
    <n v="4.64E-4"/>
    <n v="1.165E-3"/>
    <n v="4.6200000000000001E-4"/>
    <n v="9.2400000000000002E-4"/>
    <n v="9.2599999999999996E-4"/>
    <n v="0"/>
    <n v="0"/>
    <n v="0"/>
    <n v="0"/>
    <n v="0"/>
  </r>
  <r>
    <s v="4113"/>
    <s v="聯上"/>
    <x v="5"/>
    <n v="13.65"/>
    <n v="13.5"/>
    <n v="13.35"/>
    <n v="13.4"/>
    <n v="13.5"/>
    <n v="1"/>
    <n v="-7"/>
    <n v="-9"/>
    <n v="0"/>
    <n v="0"/>
    <n v="0"/>
    <n v="0"/>
    <n v="0"/>
    <n v="0"/>
    <n v="0"/>
    <n v="1.3650000000000001E-4"/>
    <n v="-9.4499999999999998E-4"/>
    <n v="-1.2014999999999999E-3"/>
    <n v="0"/>
    <n v="0"/>
    <n v="0"/>
    <n v="0"/>
    <n v="0"/>
    <n v="0"/>
    <n v="0"/>
  </r>
  <r>
    <s v="4114"/>
    <s v="健喬"/>
    <x v="14"/>
    <n v="25.15"/>
    <n v="25.05"/>
    <n v="24.95"/>
    <n v="25.15"/>
    <n v="25.15"/>
    <n v="-46"/>
    <n v="6"/>
    <n v="-124"/>
    <n v="-45"/>
    <n v="28"/>
    <n v="0"/>
    <n v="0"/>
    <n v="0"/>
    <n v="0"/>
    <n v="0"/>
    <n v="-1.1568999999999999E-2"/>
    <n v="1.5030000000000002E-3"/>
    <n v="-3.0937999999999997E-2"/>
    <n v="-1.1317499999999999E-2"/>
    <n v="7.0419999999999996E-3"/>
    <n v="0"/>
    <n v="0"/>
    <n v="0"/>
    <n v="0"/>
    <n v="0"/>
  </r>
  <r>
    <s v="4116"/>
    <s v="明基醫"/>
    <x v="14"/>
    <n v="32.6"/>
    <n v="32.5"/>
    <n v="33.700000000000003"/>
    <n v="33.200000000000003"/>
    <n v="33.200000000000003"/>
    <n v="0"/>
    <n v="0"/>
    <n v="2"/>
    <n v="-1"/>
    <n v="0"/>
    <n v="0"/>
    <n v="0"/>
    <n v="0"/>
    <n v="0"/>
    <n v="0"/>
    <n v="0"/>
    <n v="0"/>
    <n v="6.7400000000000001E-4"/>
    <n v="-3.3200000000000005E-4"/>
    <n v="0"/>
    <n v="0"/>
    <n v="0"/>
    <n v="0"/>
    <n v="0"/>
    <n v="0"/>
  </r>
  <r>
    <s v="4119"/>
    <s v="旭富"/>
    <x v="14"/>
    <n v="90.9"/>
    <n v="90.1"/>
    <n v="89"/>
    <n v="87.8"/>
    <n v="88.3"/>
    <n v="-59"/>
    <n v="-135"/>
    <n v="-42"/>
    <n v="-112"/>
    <n v="2"/>
    <n v="0"/>
    <n v="0"/>
    <n v="0"/>
    <n v="0"/>
    <n v="0"/>
    <n v="-5.3631000000000005E-2"/>
    <n v="-0.12163499999999999"/>
    <n v="-3.7379999999999997E-2"/>
    <n v="-9.8336000000000007E-2"/>
    <n v="1.766E-3"/>
    <n v="0"/>
    <n v="0"/>
    <n v="0"/>
    <n v="0"/>
    <n v="0"/>
  </r>
  <r>
    <s v="4120"/>
    <s v="友華"/>
    <x v="14"/>
    <n v="44.3"/>
    <n v="43.8"/>
    <n v="43.3"/>
    <n v="42.95"/>
    <n v="43"/>
    <n v="-5"/>
    <n v="0"/>
    <n v="6"/>
    <n v="3"/>
    <n v="0"/>
    <n v="0"/>
    <n v="0"/>
    <n v="0"/>
    <n v="0"/>
    <n v="0"/>
    <n v="-2.215E-3"/>
    <n v="0"/>
    <n v="2.5979999999999996E-3"/>
    <n v="1.2885000000000001E-3"/>
    <n v="0"/>
    <n v="0"/>
    <n v="0"/>
    <n v="0"/>
    <n v="0"/>
    <n v="0"/>
  </r>
  <r>
    <s v="4121"/>
    <s v="優盛"/>
    <x v="14"/>
    <n v="30.6"/>
    <n v="29.75"/>
    <n v="27.85"/>
    <n v="27.55"/>
    <n v="27.7"/>
    <n v="139"/>
    <n v="-1097"/>
    <n v="831"/>
    <n v="-280"/>
    <n v="434"/>
    <n v="0"/>
    <n v="0"/>
    <n v="0"/>
    <n v="0"/>
    <n v="0"/>
    <n v="4.2534000000000002E-2"/>
    <n v="-0.32635750000000002"/>
    <n v="0.23143350000000001"/>
    <n v="-7.714E-2"/>
    <n v="0.12021799999999999"/>
    <n v="0"/>
    <n v="0"/>
    <n v="0"/>
    <n v="0"/>
    <n v="0"/>
  </r>
  <r>
    <s v="4123"/>
    <s v="晟德"/>
    <x v="14"/>
    <n v="70"/>
    <n v="70.5"/>
    <n v="68.8"/>
    <n v="68.7"/>
    <n v="68.7"/>
    <n v="5"/>
    <n v="269"/>
    <n v="-423"/>
    <n v="-70"/>
    <n v="179"/>
    <n v="0"/>
    <n v="0"/>
    <n v="0"/>
    <n v="0"/>
    <n v="0"/>
    <n v="3.5000000000000001E-3"/>
    <n v="0.18964500000000001"/>
    <n v="-0.291024"/>
    <n v="-4.8090000000000001E-2"/>
    <n v="0.12297300000000001"/>
    <n v="0"/>
    <n v="0"/>
    <n v="0"/>
    <n v="0"/>
    <n v="0"/>
  </r>
  <r>
    <s v="4126"/>
    <s v="太醫"/>
    <x v="14"/>
    <n v="71.900000000000006"/>
    <n v="71.7"/>
    <n v="71.5"/>
    <n v="70.599999999999994"/>
    <n v="70.8"/>
    <n v="-25"/>
    <n v="2"/>
    <n v="-37"/>
    <n v="-2"/>
    <n v="-38"/>
    <n v="-55"/>
    <n v="-80"/>
    <n v="0"/>
    <n v="0"/>
    <n v="0"/>
    <n v="-1.7975000000000001E-2"/>
    <n v="1.4340000000000002E-3"/>
    <n v="-2.6454999999999999E-2"/>
    <n v="-1.4119999999999998E-3"/>
    <n v="-2.6904000000000001E-2"/>
    <n v="-3.9545000000000004E-2"/>
    <n v="-5.7360000000000001E-2"/>
    <n v="0"/>
    <n v="0"/>
    <n v="0"/>
  </r>
  <r>
    <s v="4127"/>
    <s v="天良"/>
    <x v="14"/>
    <n v="10.95"/>
    <n v="10.9"/>
    <n v="10.65"/>
    <n v="10.55"/>
    <n v="10.65"/>
    <n v="1"/>
    <n v="5"/>
    <n v="-4"/>
    <n v="2"/>
    <n v="-1"/>
    <n v="0"/>
    <n v="0"/>
    <n v="0"/>
    <n v="0"/>
    <n v="0"/>
    <n v="1.0949999999999999E-4"/>
    <n v="5.4500000000000002E-4"/>
    <n v="-4.26E-4"/>
    <n v="2.1100000000000001E-4"/>
    <n v="-1.065E-4"/>
    <n v="0"/>
    <n v="0"/>
    <n v="0"/>
    <n v="0"/>
    <n v="0"/>
  </r>
  <r>
    <s v="4128"/>
    <s v="中天"/>
    <x v="14"/>
    <n v="60.8"/>
    <n v="61.5"/>
    <n v="59.7"/>
    <n v="59.4"/>
    <n v="59.6"/>
    <n v="113"/>
    <n v="-142"/>
    <n v="-129"/>
    <n v="18"/>
    <n v="185"/>
    <n v="0"/>
    <n v="0"/>
    <n v="0"/>
    <n v="0"/>
    <n v="0"/>
    <n v="6.8704000000000001E-2"/>
    <n v="-8.7330000000000005E-2"/>
    <n v="-7.7012999999999998E-2"/>
    <n v="1.0692E-2"/>
    <n v="0.11026"/>
    <n v="0"/>
    <n v="0"/>
    <n v="0"/>
    <n v="0"/>
    <n v="0"/>
  </r>
  <r>
    <s v="4129"/>
    <s v="聯合"/>
    <x v="14"/>
    <n v="33.5"/>
    <n v="33.299999999999997"/>
    <n v="32.6"/>
    <n v="32.65"/>
    <n v="33.299999999999997"/>
    <n v="1"/>
    <n v="-8"/>
    <n v="-38"/>
    <n v="-2"/>
    <n v="10"/>
    <n v="0"/>
    <n v="0"/>
    <n v="0"/>
    <n v="0"/>
    <n v="0"/>
    <n v="3.3500000000000001E-4"/>
    <n v="-2.6639999999999997E-3"/>
    <n v="-1.2388E-2"/>
    <n v="-6.5299999999999993E-4"/>
    <n v="3.3300000000000001E-3"/>
    <n v="0"/>
    <n v="0"/>
    <n v="0"/>
    <n v="0"/>
    <n v="0"/>
  </r>
  <r>
    <s v="4130"/>
    <s v="健亞"/>
    <x v="14"/>
    <n v="25.45"/>
    <n v="25.1"/>
    <n v="24.9"/>
    <n v="24.85"/>
    <n v="24.9"/>
    <n v="16"/>
    <n v="47"/>
    <n v="-82"/>
    <n v="-40"/>
    <n v="-11"/>
    <n v="0"/>
    <n v="0"/>
    <n v="0"/>
    <n v="0"/>
    <n v="0"/>
    <n v="4.0720000000000001E-3"/>
    <n v="1.1797E-2"/>
    <n v="-2.0417999999999999E-2"/>
    <n v="-9.9399999999999992E-3"/>
    <n v="-2.7389999999999997E-3"/>
    <n v="0"/>
    <n v="0"/>
    <n v="0"/>
    <n v="0"/>
    <n v="0"/>
  </r>
  <r>
    <s v="4131"/>
    <s v="晶宇"/>
    <x v="14"/>
    <n v="6.3"/>
    <n v="6.6"/>
    <n v="6.32"/>
    <n v="6.26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9"/>
    <n v="72.8"/>
    <n v="68.7"/>
    <n v="67.599999999999994"/>
    <n v="67.7"/>
    <n v="-4"/>
    <n v="-259"/>
    <n v="-95"/>
    <n v="218"/>
    <n v="-5"/>
    <n v="0"/>
    <n v="0"/>
    <n v="0"/>
    <n v="0"/>
    <n v="0"/>
    <n v="-2.7599999999999999E-3"/>
    <n v="-0.188552"/>
    <n v="-6.5265000000000004E-2"/>
    <n v="0.147368"/>
    <n v="-3.385E-3"/>
    <n v="0"/>
    <n v="0"/>
    <n v="0"/>
    <n v="0"/>
    <n v="0"/>
  </r>
  <r>
    <s v="4137"/>
    <s v="麗豐-KY"/>
    <x v="14"/>
    <n v="208.5"/>
    <n v="204"/>
    <n v="201"/>
    <n v="201"/>
    <n v="204.5"/>
    <n v="-9"/>
    <n v="-177"/>
    <n v="-93"/>
    <n v="-13"/>
    <n v="-19"/>
    <n v="0"/>
    <n v="-5"/>
    <n v="0"/>
    <n v="0"/>
    <n v="0"/>
    <n v="-1.8765E-2"/>
    <n v="-0.36108000000000001"/>
    <n v="-0.18693000000000001"/>
    <n v="-2.613E-2"/>
    <n v="-3.8855000000000001E-2"/>
    <n v="0"/>
    <n v="-1.0200000000000001E-2"/>
    <n v="0"/>
    <n v="0"/>
    <n v="0"/>
  </r>
  <r>
    <s v="4138"/>
    <s v="曜亞"/>
    <x v="14"/>
    <n v="53.9"/>
    <n v="54.1"/>
    <n v="53.8"/>
    <n v="54.1"/>
    <n v="53.9"/>
    <n v="7"/>
    <n v="-5"/>
    <n v="0"/>
    <n v="0"/>
    <n v="0"/>
    <n v="0"/>
    <n v="0"/>
    <n v="0"/>
    <n v="0"/>
    <n v="0"/>
    <n v="3.7730000000000003E-3"/>
    <n v="-2.7049999999999999E-3"/>
    <n v="0"/>
    <n v="0"/>
    <n v="0"/>
    <n v="0"/>
    <n v="0"/>
    <n v="0"/>
    <n v="0"/>
    <n v="0"/>
  </r>
  <r>
    <s v="4139"/>
    <s v="馬光-KY"/>
    <x v="14"/>
    <n v="53.2"/>
    <n v="53.3"/>
    <n v="52.9"/>
    <n v="53.1"/>
    <n v="53.2"/>
    <n v="0"/>
    <n v="2"/>
    <n v="0"/>
    <n v="2"/>
    <n v="2"/>
    <n v="0"/>
    <n v="0"/>
    <n v="0"/>
    <n v="0"/>
    <n v="0"/>
    <n v="0"/>
    <n v="1.0659999999999999E-3"/>
    <n v="0"/>
    <n v="1.062E-3"/>
    <n v="1.0640000000000001E-3"/>
    <n v="0"/>
    <n v="0"/>
    <n v="0"/>
    <n v="0"/>
    <n v="0"/>
  </r>
  <r>
    <s v="4141"/>
    <s v="龍燈-KY"/>
    <x v="14"/>
    <n v="12"/>
    <n v="11.95"/>
    <n v="11.55"/>
    <n v="11.65"/>
    <n v="11.95"/>
    <n v="61"/>
    <n v="-18"/>
    <n v="-104"/>
    <n v="20"/>
    <n v="72"/>
    <n v="0"/>
    <n v="0"/>
    <n v="0"/>
    <n v="0"/>
    <n v="0"/>
    <n v="7.3200000000000001E-3"/>
    <n v="-2.1510000000000001E-3"/>
    <n v="-1.2012E-2"/>
    <n v="2.33E-3"/>
    <n v="8.6040000000000005E-3"/>
    <n v="0"/>
    <n v="0"/>
    <n v="0"/>
    <n v="0"/>
    <n v="0"/>
  </r>
  <r>
    <s v="4142"/>
    <s v="國光生"/>
    <x v="14"/>
    <n v="53.5"/>
    <n v="53.3"/>
    <n v="52.5"/>
    <n v="51.8"/>
    <n v="52.8"/>
    <n v="-298"/>
    <n v="139"/>
    <n v="-717"/>
    <n v="-131"/>
    <n v="581"/>
    <n v="0"/>
    <n v="-600"/>
    <n v="0"/>
    <n v="0"/>
    <n v="0"/>
    <n v="-0.15942999999999999"/>
    <n v="7.4087E-2"/>
    <n v="-0.37642500000000001"/>
    <n v="-6.7857999999999988E-2"/>
    <n v="0.30676799999999999"/>
    <n v="0"/>
    <n v="-0.31979999999999997"/>
    <n v="0"/>
    <n v="0"/>
    <n v="0"/>
  </r>
  <r>
    <s v="4147"/>
    <s v="中裕"/>
    <x v="14"/>
    <n v="69.3"/>
    <n v="69.099999999999994"/>
    <n v="67.599999999999994"/>
    <n v="67"/>
    <n v="67.5"/>
    <n v="3"/>
    <n v="-18"/>
    <n v="-36"/>
    <n v="-19"/>
    <n v="10"/>
    <n v="0"/>
    <n v="0"/>
    <n v="0"/>
    <n v="0"/>
    <n v="0"/>
    <n v="2.0789999999999997E-3"/>
    <n v="-1.2437999999999999E-2"/>
    <n v="-2.4336E-2"/>
    <n v="-1.273E-2"/>
    <n v="6.7499999999999999E-3"/>
    <n v="0"/>
    <n v="0"/>
    <n v="0"/>
    <n v="0"/>
    <n v="0"/>
  </r>
  <r>
    <s v="4148"/>
    <s v="全宇生技-KY"/>
    <x v="14"/>
    <n v="34.4"/>
    <n v="34.35"/>
    <n v="34"/>
    <n v="34.35"/>
    <n v="34.4"/>
    <n v="0"/>
    <n v="-3"/>
    <n v="-9"/>
    <n v="0"/>
    <n v="0"/>
    <n v="0"/>
    <n v="0"/>
    <n v="0"/>
    <n v="0"/>
    <n v="0"/>
    <n v="0"/>
    <n v="-1.0305000000000002E-3"/>
    <n v="-3.0599999999999998E-3"/>
    <n v="0"/>
    <n v="0"/>
    <n v="0"/>
    <n v="0"/>
    <n v="0"/>
    <n v="0"/>
    <n v="0"/>
  </r>
  <r>
    <s v="4152"/>
    <s v="台微體"/>
    <x v="14"/>
    <n v="84.7"/>
    <n v="86.1"/>
    <n v="86.4"/>
    <n v="84.8"/>
    <n v="82.2"/>
    <n v="1"/>
    <n v="11"/>
    <n v="45"/>
    <n v="18"/>
    <n v="23"/>
    <n v="0"/>
    <n v="0"/>
    <n v="0"/>
    <n v="0"/>
    <n v="0"/>
    <n v="8.4699999999999999E-4"/>
    <n v="9.4709999999999985E-3"/>
    <n v="3.8880000000000005E-2"/>
    <n v="1.5263999999999998E-2"/>
    <n v="1.8906000000000003E-2"/>
    <n v="0"/>
    <n v="0"/>
    <n v="0"/>
    <n v="0"/>
    <n v="0"/>
  </r>
  <r>
    <s v="4153"/>
    <s v="鈺緯"/>
    <x v="14"/>
    <n v="23.2"/>
    <n v="22.9"/>
    <n v="22.5"/>
    <n v="22.6"/>
    <n v="23.3"/>
    <n v="1"/>
    <n v="2"/>
    <n v="-1"/>
    <n v="0"/>
    <n v="0"/>
    <n v="0"/>
    <n v="0"/>
    <n v="0"/>
    <n v="0"/>
    <n v="0"/>
    <n v="2.32E-4"/>
    <n v="4.5799999999999997E-4"/>
    <n v="-2.2499999999999999E-4"/>
    <n v="0"/>
    <n v="0"/>
    <n v="0"/>
    <n v="0"/>
    <n v="0"/>
    <n v="0"/>
    <n v="0"/>
  </r>
  <r>
    <s v="4154"/>
    <s v="康樂-KY"/>
    <x v="14"/>
    <n v="26.2"/>
    <n v="26.7"/>
    <n v="26.35"/>
    <n v="26.1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65"/>
    <n v="25.65"/>
    <n v="25.25"/>
    <n v="25.3"/>
    <n v="25.5"/>
    <n v="5"/>
    <n v="-2"/>
    <n v="1"/>
    <n v="29"/>
    <n v="17"/>
    <n v="0"/>
    <n v="0"/>
    <n v="0"/>
    <n v="0"/>
    <n v="0"/>
    <n v="1.2825E-3"/>
    <n v="-5.13E-4"/>
    <n v="2.5250000000000001E-4"/>
    <n v="7.3370000000000006E-3"/>
    <n v="4.3350000000000003E-3"/>
    <n v="0"/>
    <n v="0"/>
    <n v="0"/>
    <n v="0"/>
    <n v="0"/>
  </r>
  <r>
    <s v="4157"/>
    <s v="太景*-KY"/>
    <x v="14"/>
    <n v="20.2"/>
    <n v="19.899999999999999"/>
    <n v="19"/>
    <n v="18.899999999999999"/>
    <n v="20.100000000000001"/>
    <n v="30"/>
    <n v="9"/>
    <n v="-233"/>
    <n v="46"/>
    <n v="-64"/>
    <n v="0"/>
    <n v="0"/>
    <n v="0"/>
    <n v="0"/>
    <n v="0"/>
    <n v="6.0600000000000003E-3"/>
    <n v="1.7909999999999998E-3"/>
    <n v="-4.4269999999999997E-2"/>
    <n v="8.6940000000000003E-3"/>
    <n v="-1.2864E-2"/>
    <n v="0"/>
    <n v="0"/>
    <n v="0"/>
    <n v="0"/>
    <n v="0"/>
  </r>
  <r>
    <s v="4160"/>
    <s v="創源"/>
    <x v="14"/>
    <n v="24.5"/>
    <n v="24.25"/>
    <n v="24.15"/>
    <n v="24.4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1"/>
    <n v="27.1"/>
    <n v="26.45"/>
    <n v="26.25"/>
    <n v="26.45"/>
    <n v="0"/>
    <n v="0"/>
    <n v="1"/>
    <n v="-7"/>
    <n v="1"/>
    <n v="0"/>
    <n v="0"/>
    <n v="0"/>
    <n v="0"/>
    <n v="0"/>
    <n v="0"/>
    <n v="0"/>
    <n v="2.6449999999999998E-4"/>
    <n v="-1.8374999999999999E-3"/>
    <n v="2.6449999999999998E-4"/>
    <n v="0"/>
    <n v="0"/>
    <n v="0"/>
    <n v="0"/>
    <n v="0"/>
  </r>
  <r>
    <s v="4162"/>
    <s v="智擎"/>
    <x v="14"/>
    <n v="67"/>
    <n v="66.599999999999994"/>
    <n v="65.5"/>
    <n v="64.900000000000006"/>
    <n v="65.3"/>
    <n v="37"/>
    <n v="11"/>
    <n v="-60"/>
    <n v="-78"/>
    <n v="-5"/>
    <n v="0"/>
    <n v="0"/>
    <n v="0"/>
    <n v="0"/>
    <n v="0"/>
    <n v="2.479E-2"/>
    <n v="7.3259999999999992E-3"/>
    <n v="-3.9300000000000002E-2"/>
    <n v="-5.0622000000000007E-2"/>
    <n v="-3.2650000000000001E-3"/>
    <n v="0"/>
    <n v="0"/>
    <n v="0"/>
    <n v="0"/>
    <n v="0"/>
  </r>
  <r>
    <s v="4163"/>
    <s v="鐿鈦"/>
    <x v="14"/>
    <n v="87.6"/>
    <n v="87.7"/>
    <n v="87.2"/>
    <n v="87.3"/>
    <n v="87.4"/>
    <n v="1"/>
    <n v="2"/>
    <n v="-1"/>
    <n v="3"/>
    <n v="2"/>
    <n v="0"/>
    <n v="0"/>
    <n v="0"/>
    <n v="0"/>
    <n v="0"/>
    <n v="8.7599999999999993E-4"/>
    <n v="1.7540000000000001E-3"/>
    <n v="-8.7200000000000005E-4"/>
    <n v="2.6189999999999998E-3"/>
    <n v="1.7480000000000002E-3"/>
    <n v="0"/>
    <n v="0"/>
    <n v="0"/>
    <n v="0"/>
    <n v="0"/>
  </r>
  <r>
    <s v="4164"/>
    <s v="承業醫"/>
    <x v="14"/>
    <n v="37.15"/>
    <n v="37.25"/>
    <n v="36.799999999999997"/>
    <n v="37"/>
    <n v="37.450000000000003"/>
    <n v="5"/>
    <n v="14"/>
    <n v="-31"/>
    <n v="-16"/>
    <n v="11"/>
    <n v="0"/>
    <n v="0"/>
    <n v="0"/>
    <n v="0"/>
    <n v="0"/>
    <n v="1.8575E-3"/>
    <n v="5.215E-3"/>
    <n v="-1.1408E-2"/>
    <n v="-5.9199999999999999E-3"/>
    <n v="4.1195000000000008E-3"/>
    <n v="0"/>
    <n v="0"/>
    <n v="0"/>
    <n v="0"/>
    <n v="0"/>
  </r>
  <r>
    <s v="4167"/>
    <s v="松瑞藥"/>
    <x v="14"/>
    <n v="27.6"/>
    <n v="27.4"/>
    <n v="26.85"/>
    <n v="26.9"/>
    <n v="26.95"/>
    <n v="48"/>
    <n v="-19"/>
    <n v="-67"/>
    <n v="17"/>
    <n v="-61"/>
    <n v="0"/>
    <n v="0"/>
    <n v="0"/>
    <n v="0"/>
    <n v="0"/>
    <n v="1.3248000000000001E-2"/>
    <n v="-5.2060000000000006E-3"/>
    <n v="-1.7989500000000002E-2"/>
    <n v="4.5729999999999998E-3"/>
    <n v="-1.6439499999999999E-2"/>
    <n v="0"/>
    <n v="0"/>
    <n v="0"/>
    <n v="0"/>
    <n v="0"/>
  </r>
  <r>
    <s v="4168"/>
    <s v="醣聯"/>
    <x v="14"/>
    <n v="32.950000000000003"/>
    <n v="33.25"/>
    <n v="32.4"/>
    <n v="32.35"/>
    <n v="32"/>
    <n v="147"/>
    <n v="244"/>
    <n v="-174"/>
    <n v="-5"/>
    <n v="-17"/>
    <n v="0"/>
    <n v="0"/>
    <n v="0"/>
    <n v="0"/>
    <n v="0"/>
    <n v="4.8436500000000007E-2"/>
    <n v="8.1129999999999994E-2"/>
    <n v="-5.6375999999999996E-2"/>
    <n v="-1.6175E-3"/>
    <n v="-5.4400000000000004E-3"/>
    <n v="0"/>
    <n v="0"/>
    <n v="0"/>
    <n v="0"/>
    <n v="0"/>
  </r>
  <r>
    <s v="4171"/>
    <s v="瑞基"/>
    <x v="14"/>
    <n v="132.5"/>
    <n v="135"/>
    <n v="130.5"/>
    <n v="134"/>
    <n v="133.5"/>
    <n v="-15"/>
    <n v="98"/>
    <n v="22"/>
    <n v="179"/>
    <n v="-79"/>
    <n v="0"/>
    <n v="0"/>
    <n v="0"/>
    <n v="0"/>
    <n v="0"/>
    <n v="-1.9875E-2"/>
    <n v="0.1323"/>
    <n v="2.8709999999999999E-2"/>
    <n v="0.23985999999999999"/>
    <n v="-0.105465"/>
    <n v="0"/>
    <n v="0"/>
    <n v="0"/>
    <n v="0"/>
    <n v="0"/>
  </r>
  <r>
    <s v="4173"/>
    <s v="久裕"/>
    <x v="14"/>
    <n v="27.6"/>
    <n v="28.05"/>
    <n v="27.45"/>
    <n v="26.05"/>
    <n v="25.5"/>
    <n v="-80"/>
    <n v="-28"/>
    <n v="-272"/>
    <n v="190"/>
    <n v="-191"/>
    <n v="0"/>
    <n v="0"/>
    <n v="0"/>
    <n v="0"/>
    <n v="0"/>
    <n v="-2.2079999999999999E-2"/>
    <n v="-7.8539999999999999E-3"/>
    <n v="-7.4663999999999994E-2"/>
    <n v="4.9494999999999997E-2"/>
    <n v="-4.8704999999999998E-2"/>
    <n v="0"/>
    <n v="0"/>
    <n v="0"/>
    <n v="0"/>
    <n v="0"/>
  </r>
  <r>
    <s v="4174"/>
    <s v="浩鼎"/>
    <x v="14"/>
    <n v="119.5"/>
    <n v="118.5"/>
    <n v="115"/>
    <n v="115"/>
    <n v="115.5"/>
    <n v="73"/>
    <n v="33"/>
    <n v="-218"/>
    <n v="29"/>
    <n v="0"/>
    <n v="0"/>
    <n v="0"/>
    <n v="0"/>
    <n v="0"/>
    <n v="0"/>
    <n v="8.7234999999999993E-2"/>
    <n v="3.9105000000000001E-2"/>
    <n v="-0.25069999999999998"/>
    <n v="3.3349999999999998E-2"/>
    <n v="0"/>
    <n v="0"/>
    <n v="0"/>
    <n v="0"/>
    <n v="0"/>
    <n v="0"/>
  </r>
  <r>
    <s v="4175"/>
    <s v="杏一"/>
    <x v="14"/>
    <n v="72.400000000000006"/>
    <n v="72.3"/>
    <n v="72.2"/>
    <n v="71.8"/>
    <n v="72"/>
    <n v="2"/>
    <n v="5"/>
    <n v="-3"/>
    <n v="-1"/>
    <n v="2"/>
    <n v="0"/>
    <n v="0"/>
    <n v="0"/>
    <n v="0"/>
    <n v="0"/>
    <n v="1.4480000000000001E-3"/>
    <n v="3.6150000000000002E-3"/>
    <n v="-2.1660000000000004E-3"/>
    <n v="-7.18E-4"/>
    <n v="1.4400000000000001E-3"/>
    <n v="0"/>
    <n v="0"/>
    <n v="0"/>
    <n v="0"/>
    <n v="0"/>
  </r>
  <r>
    <s v="4183"/>
    <s v="福永生技"/>
    <x v="14"/>
    <n v="20.350000000000001"/>
    <n v="20.2"/>
    <n v="20"/>
    <n v="19.850000000000001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95"/>
    <n v="17.8"/>
    <n v="17.55"/>
    <n v="17.5"/>
    <n v="17.3"/>
    <n v="-1"/>
    <n v="0"/>
    <n v="0"/>
    <n v="0"/>
    <n v="0"/>
    <n v="0"/>
    <n v="0"/>
    <n v="0"/>
    <n v="0"/>
    <n v="0"/>
    <n v="-1.795E-4"/>
    <n v="0"/>
    <n v="0"/>
    <n v="0"/>
    <n v="0"/>
    <n v="0"/>
    <n v="0"/>
    <n v="0"/>
    <n v="0"/>
    <n v="0"/>
  </r>
  <r>
    <s v="4190"/>
    <s v="佐登-KY"/>
    <x v="14"/>
    <n v="75.5"/>
    <n v="75.400000000000006"/>
    <n v="73.900000000000006"/>
    <n v="74.900000000000006"/>
    <n v="76.3"/>
    <n v="-13"/>
    <n v="-22"/>
    <n v="-85"/>
    <n v="17"/>
    <n v="-7"/>
    <n v="0"/>
    <n v="0"/>
    <n v="0"/>
    <n v="0"/>
    <n v="0"/>
    <n v="-9.8150000000000008E-3"/>
    <n v="-1.6588000000000002E-2"/>
    <n v="-6.281500000000001E-2"/>
    <n v="1.2733000000000001E-2"/>
    <n v="-5.3410000000000003E-3"/>
    <n v="0"/>
    <n v="0"/>
    <n v="0"/>
    <n v="0"/>
    <n v="0"/>
  </r>
  <r>
    <s v="4192"/>
    <s v="杏國"/>
    <x v="14"/>
    <n v="49.05"/>
    <n v="49.25"/>
    <n v="48.55"/>
    <n v="48.5"/>
    <n v="48.6"/>
    <n v="-9"/>
    <n v="5"/>
    <n v="-9"/>
    <n v="0"/>
    <n v="-2"/>
    <n v="0"/>
    <n v="0"/>
    <n v="0"/>
    <n v="0"/>
    <n v="0"/>
    <n v="-4.4145E-3"/>
    <n v="2.4624999999999998E-3"/>
    <n v="-4.3695000000000001E-3"/>
    <n v="0"/>
    <n v="-9.7199999999999999E-4"/>
    <n v="0"/>
    <n v="0"/>
    <n v="0"/>
    <n v="0"/>
    <n v="0"/>
  </r>
  <r>
    <s v="4198"/>
    <s v="欣大健康"/>
    <x v="14"/>
    <n v="6"/>
    <n v="6.05"/>
    <n v="6.4"/>
    <n v="6.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8"/>
    <n v="120"/>
    <n v="118.5"/>
    <n v="119.5"/>
    <n v="119.5"/>
    <n v="-1"/>
    <n v="0"/>
    <n v="0"/>
    <n v="0"/>
    <n v="0"/>
    <n v="0"/>
    <n v="0"/>
    <n v="0"/>
    <n v="0"/>
    <n v="0"/>
    <n v="-1.1800000000000001E-3"/>
    <n v="0"/>
    <n v="0"/>
    <n v="0"/>
    <n v="0"/>
    <n v="0"/>
    <n v="0"/>
    <n v="0"/>
    <n v="0"/>
    <n v="0"/>
  </r>
  <r>
    <s v="4207"/>
    <s v="環泰"/>
    <x v="1"/>
    <n v="13.4"/>
    <n v="13.25"/>
    <n v="13.15"/>
    <n v="13.2"/>
    <n v="13.2"/>
    <n v="15"/>
    <n v="20"/>
    <n v="-41"/>
    <n v="38"/>
    <n v="-1"/>
    <n v="0"/>
    <n v="0"/>
    <n v="0"/>
    <n v="0"/>
    <n v="0"/>
    <n v="2.0100000000000001E-3"/>
    <n v="2.65E-3"/>
    <n v="-5.3914999999999996E-3"/>
    <n v="5.0159999999999996E-3"/>
    <n v="-1.3199999999999998E-4"/>
    <n v="0"/>
    <n v="0"/>
    <n v="0"/>
    <n v="0"/>
    <n v="0"/>
  </r>
  <r>
    <s v="4303"/>
    <s v="信立"/>
    <x v="4"/>
    <n v="18.600000000000001"/>
    <n v="18.649999999999999"/>
    <n v="18.45"/>
    <n v="18.7"/>
    <n v="18.600000000000001"/>
    <n v="0"/>
    <n v="-1"/>
    <n v="2"/>
    <n v="3"/>
    <n v="2"/>
    <n v="0"/>
    <n v="0"/>
    <n v="0"/>
    <n v="0"/>
    <n v="0"/>
    <n v="0"/>
    <n v="-1.8649999999999998E-4"/>
    <n v="3.6899999999999997E-4"/>
    <n v="5.6099999999999998E-4"/>
    <n v="3.7200000000000004E-4"/>
    <n v="0"/>
    <n v="0"/>
    <n v="0"/>
    <n v="0"/>
    <n v="0"/>
  </r>
  <r>
    <s v="4304"/>
    <s v="勝昱"/>
    <x v="4"/>
    <n v="6"/>
    <n v="6.08"/>
    <n v="5.72"/>
    <n v="5.72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"/>
    <n v="33"/>
    <n v="33.6"/>
    <n v="34"/>
    <n v="34.75"/>
    <n v="0"/>
    <n v="0"/>
    <n v="0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</r>
  <r>
    <s v="4306"/>
    <s v="炎洲"/>
    <x v="4"/>
    <n v="18.850000000000001"/>
    <n v="18.7"/>
    <n v="18.55"/>
    <n v="18.850000000000001"/>
    <n v="18.75"/>
    <n v="676"/>
    <n v="-850"/>
    <n v="-261"/>
    <n v="1823"/>
    <n v="-350"/>
    <n v="0"/>
    <n v="0"/>
    <n v="0"/>
    <n v="0"/>
    <n v="0"/>
    <n v="0.12742600000000001"/>
    <n v="-0.15895000000000001"/>
    <n v="-4.84155E-2"/>
    <n v="0.34363550000000004"/>
    <n v="-6.5625000000000003E-2"/>
    <n v="0"/>
    <n v="0"/>
    <n v="0"/>
    <n v="0"/>
    <n v="0"/>
  </r>
  <r>
    <s v="4401"/>
    <s v="東隆興"/>
    <x v="8"/>
    <n v="41.8"/>
    <n v="41.95"/>
    <n v="40.299999999999997"/>
    <n v="41.6"/>
    <n v="40.950000000000003"/>
    <n v="-50"/>
    <n v="-73"/>
    <n v="-57"/>
    <n v="104"/>
    <n v="-103"/>
    <n v="0"/>
    <n v="0"/>
    <n v="0"/>
    <n v="0"/>
    <n v="0"/>
    <n v="-2.0899999999999998E-2"/>
    <n v="-3.0623500000000005E-2"/>
    <n v="-2.2970999999999998E-2"/>
    <n v="4.3264000000000004E-2"/>
    <n v="-4.2178500000000001E-2"/>
    <n v="0"/>
    <n v="0"/>
    <n v="0"/>
    <n v="0"/>
    <n v="0"/>
  </r>
  <r>
    <s v="4402"/>
    <s v="福大"/>
    <x v="8"/>
    <n v="7.78"/>
    <n v="7.85"/>
    <n v="7.65"/>
    <n v="7.81"/>
    <n v="7.58"/>
    <n v="-46"/>
    <n v="-4"/>
    <n v="2"/>
    <n v="9"/>
    <n v="-6"/>
    <n v="0"/>
    <n v="0"/>
    <n v="0"/>
    <n v="0"/>
    <n v="0"/>
    <n v="-3.5788E-3"/>
    <n v="-3.1399999999999999E-4"/>
    <n v="1.5300000000000001E-4"/>
    <n v="7.028999999999999E-4"/>
    <n v="-4.5480000000000005E-4"/>
    <n v="0"/>
    <n v="0"/>
    <n v="0"/>
    <n v="0"/>
    <n v="0"/>
  </r>
  <r>
    <s v="4406"/>
    <s v="新昕纖"/>
    <x v="8"/>
    <n v="10.15"/>
    <n v="9.98"/>
    <n v="9.5500000000000007"/>
    <n v="9.7899999999999991"/>
    <n v="9.7799999999999994"/>
    <n v="38"/>
    <n v="-12"/>
    <n v="-1"/>
    <n v="36"/>
    <n v="-42"/>
    <n v="0"/>
    <n v="0"/>
    <n v="0"/>
    <n v="0"/>
    <n v="0"/>
    <n v="3.8569999999999998E-3"/>
    <n v="-1.1976000000000001E-3"/>
    <n v="-9.5500000000000004E-5"/>
    <n v="3.5243999999999996E-3"/>
    <n v="-4.1076000000000003E-3"/>
    <n v="0"/>
    <n v="0"/>
    <n v="0"/>
    <n v="0"/>
    <n v="0"/>
  </r>
  <r>
    <s v="4413"/>
    <s v="飛寶企業"/>
    <x v="8"/>
    <n v="13.2"/>
    <n v="13.25"/>
    <n v="13.2"/>
    <n v="13.25"/>
    <n v="13.25"/>
    <n v="0"/>
    <n v="0"/>
    <n v="-1"/>
    <n v="0"/>
    <n v="-1"/>
    <n v="0"/>
    <n v="0"/>
    <n v="0"/>
    <n v="0"/>
    <n v="0"/>
    <n v="0"/>
    <n v="0"/>
    <n v="-1.3199999999999998E-4"/>
    <n v="0"/>
    <n v="-1.325E-4"/>
    <n v="0"/>
    <n v="0"/>
    <n v="0"/>
    <n v="0"/>
    <n v="0"/>
  </r>
  <r>
    <s v="4414"/>
    <s v="如興"/>
    <x v="8"/>
    <n v="9.36"/>
    <n v="9.1999999999999993"/>
    <n v="9.07"/>
    <n v="9.15"/>
    <n v="9.17"/>
    <n v="-84"/>
    <n v="-326"/>
    <n v="-512"/>
    <n v="425"/>
    <n v="337"/>
    <n v="0"/>
    <n v="0"/>
    <n v="0"/>
    <n v="0"/>
    <n v="0"/>
    <n v="-7.8624000000000003E-3"/>
    <n v="-2.9991999999999998E-2"/>
    <n v="-4.6438400000000005E-2"/>
    <n v="3.8887499999999998E-2"/>
    <n v="3.0902900000000001E-2"/>
    <n v="0"/>
    <n v="0"/>
    <n v="0"/>
    <n v="0"/>
    <n v="0"/>
  </r>
  <r>
    <s v="4416"/>
    <s v="三圓"/>
    <x v="5"/>
    <n v="100"/>
    <n v="100"/>
    <n v="98.5"/>
    <n v="98.9"/>
    <n v="9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700000000000003"/>
    <n v="38.1"/>
    <n v="37.85"/>
    <n v="37.799999999999997"/>
    <n v="38"/>
    <n v="-1"/>
    <n v="-13"/>
    <n v="8"/>
    <n v="12"/>
    <n v="-11"/>
    <n v="0"/>
    <n v="0"/>
    <n v="0"/>
    <n v="0"/>
    <n v="0"/>
    <n v="-3.77E-4"/>
    <n v="-4.9529999999999999E-3"/>
    <n v="3.0280000000000003E-3"/>
    <n v="4.5359999999999992E-3"/>
    <n v="-4.1799999999999997E-3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"/>
    <n v="28.1"/>
    <n v="28.6"/>
    <n v="28.05"/>
    <n v="28"/>
    <n v="5"/>
    <n v="1"/>
    <n v="11"/>
    <n v="4"/>
    <n v="-2"/>
    <n v="0"/>
    <n v="0"/>
    <n v="0"/>
    <n v="0"/>
    <n v="0"/>
    <n v="1.405E-3"/>
    <n v="2.81E-4"/>
    <n v="3.1460000000000004E-3"/>
    <n v="1.122E-3"/>
    <n v="-5.5999999999999995E-4"/>
    <n v="0"/>
    <n v="0"/>
    <n v="0"/>
    <n v="0"/>
    <n v="0"/>
  </r>
  <r>
    <s v="4426"/>
    <s v="利勤"/>
    <x v="8"/>
    <n v="24"/>
    <n v="24"/>
    <n v="23.7"/>
    <n v="23.75"/>
    <n v="24.05"/>
    <n v="21"/>
    <n v="3"/>
    <n v="-62"/>
    <n v="19"/>
    <n v="42"/>
    <n v="0"/>
    <n v="0"/>
    <n v="0"/>
    <n v="0"/>
    <n v="0"/>
    <n v="5.0400000000000002E-3"/>
    <n v="7.2000000000000005E-4"/>
    <n v="-1.4693999999999999E-2"/>
    <n v="4.5125E-3"/>
    <n v="1.0101000000000001E-2"/>
    <n v="0"/>
    <n v="0"/>
    <n v="0"/>
    <n v="0"/>
    <n v="0"/>
  </r>
  <r>
    <s v="4429"/>
    <s v="聚紡"/>
    <x v="8"/>
    <n v="35"/>
    <n v="34.9"/>
    <n v="34.9"/>
    <n v="35.549999999999997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8"/>
    <n v="25.45"/>
    <n v="25.25"/>
    <n v="25.85"/>
    <n v="-21"/>
    <n v="-2"/>
    <n v="0"/>
    <n v="-2"/>
    <n v="5"/>
    <n v="0"/>
    <n v="0"/>
    <n v="0"/>
    <n v="0"/>
    <n v="0"/>
    <n v="-5.4389999999999994E-3"/>
    <n v="-5.1599999999999997E-4"/>
    <n v="0"/>
    <n v="-5.0500000000000002E-4"/>
    <n v="1.2925E-3"/>
    <n v="0"/>
    <n v="0"/>
    <n v="0"/>
    <n v="0"/>
    <n v="0"/>
  </r>
  <r>
    <s v="4432"/>
    <s v="銘旺實"/>
    <x v="8"/>
    <n v="15.5"/>
    <n v="15.35"/>
    <n v="15.25"/>
    <n v="15.4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7.65"/>
    <n v="38"/>
    <n v="37.75"/>
    <n v="38.299999999999997"/>
    <n v="38.049999999999997"/>
    <n v="3"/>
    <n v="9"/>
    <n v="9"/>
    <n v="14"/>
    <n v="6"/>
    <n v="0"/>
    <n v="0"/>
    <n v="0"/>
    <n v="0"/>
    <n v="0"/>
    <n v="1.1294999999999999E-3"/>
    <n v="3.4199999999999999E-3"/>
    <n v="3.3974999999999999E-3"/>
    <n v="5.3619999999999996E-3"/>
    <n v="2.2829999999999999E-3"/>
    <n v="0"/>
    <n v="0"/>
    <n v="0"/>
    <n v="0"/>
    <n v="0"/>
  </r>
  <r>
    <s v="4438"/>
    <s v="廣越"/>
    <x v="8"/>
    <n v="128.5"/>
    <n v="128"/>
    <n v="129.5"/>
    <n v="131.5"/>
    <n v="132"/>
    <n v="8"/>
    <n v="-15"/>
    <n v="2"/>
    <n v="33"/>
    <n v="1"/>
    <n v="0"/>
    <n v="0"/>
    <n v="0"/>
    <n v="0"/>
    <n v="0"/>
    <n v="1.0279999999999999E-2"/>
    <n v="-1.9199999999999998E-2"/>
    <n v="2.5899999999999999E-3"/>
    <n v="4.3395000000000003E-2"/>
    <n v="1.32E-3"/>
    <n v="0"/>
    <n v="0"/>
    <n v="0"/>
    <n v="0"/>
    <n v="0"/>
  </r>
  <r>
    <s v="4439"/>
    <s v="冠星-KY"/>
    <x v="8"/>
    <n v="152"/>
    <n v="154"/>
    <n v="152.5"/>
    <n v="153"/>
    <n v="153"/>
    <n v="0"/>
    <n v="1"/>
    <n v="0"/>
    <n v="1"/>
    <n v="-2"/>
    <n v="0"/>
    <n v="0"/>
    <n v="0"/>
    <n v="0"/>
    <n v="0"/>
    <n v="0"/>
    <n v="1.5399999999999999E-3"/>
    <n v="0"/>
    <n v="1.5299999999999999E-3"/>
    <n v="-3.0599999999999998E-3"/>
    <n v="0"/>
    <n v="0"/>
    <n v="0"/>
    <n v="0"/>
    <n v="0"/>
  </r>
  <r>
    <s v="4502"/>
    <s v="健信"/>
    <x v="6"/>
    <n v="41.1"/>
    <n v="40.35"/>
    <n v="40.4"/>
    <n v="40.15"/>
    <n v="40.299999999999997"/>
    <n v="0"/>
    <n v="-3"/>
    <n v="-1"/>
    <n v="-1"/>
    <n v="0"/>
    <n v="0"/>
    <n v="0"/>
    <n v="0"/>
    <n v="0"/>
    <n v="0"/>
    <n v="0"/>
    <n v="-1.2105000000000002E-3"/>
    <n v="-4.0400000000000001E-4"/>
    <n v="-4.015E-4"/>
    <n v="0"/>
    <n v="0"/>
    <n v="0"/>
    <n v="0"/>
    <n v="0"/>
    <n v="0"/>
  </r>
  <r>
    <s v="4503"/>
    <s v="金雨"/>
    <x v="43"/>
    <n v="17"/>
    <n v="16.850000000000001"/>
    <n v="17"/>
    <n v="16.8"/>
    <n v="16.8"/>
    <n v="-7"/>
    <n v="-2"/>
    <n v="-1"/>
    <n v="0"/>
    <n v="0"/>
    <n v="0"/>
    <n v="0"/>
    <n v="0"/>
    <n v="0"/>
    <n v="0"/>
    <n v="-1.1900000000000001E-3"/>
    <n v="-3.3700000000000001E-4"/>
    <n v="-1.7000000000000001E-4"/>
    <n v="0"/>
    <n v="0"/>
    <n v="0"/>
    <n v="0"/>
    <n v="0"/>
    <n v="0"/>
    <n v="0"/>
  </r>
  <r>
    <s v="4506"/>
    <s v="崇友"/>
    <x v="12"/>
    <n v="59"/>
    <n v="59"/>
    <n v="58.9"/>
    <n v="58.6"/>
    <n v="58.6"/>
    <n v="-18"/>
    <n v="-17"/>
    <n v="-20"/>
    <n v="-13"/>
    <n v="-11"/>
    <n v="0"/>
    <n v="0"/>
    <n v="0"/>
    <n v="0"/>
    <n v="0"/>
    <n v="-1.0619999999999999E-2"/>
    <n v="-1.0030000000000001E-2"/>
    <n v="-1.1780000000000001E-2"/>
    <n v="-7.6180000000000006E-3"/>
    <n v="-6.4460000000000003E-3"/>
    <n v="0"/>
    <n v="0"/>
    <n v="0"/>
    <n v="0"/>
    <n v="0"/>
  </r>
  <r>
    <s v="4510"/>
    <s v="高鋒"/>
    <x v="12"/>
    <n v="11.3"/>
    <n v="11.4"/>
    <n v="11.45"/>
    <n v="11.15"/>
    <n v="11.3"/>
    <n v="0"/>
    <n v="-1"/>
    <n v="-4"/>
    <n v="-16"/>
    <n v="-9"/>
    <n v="0"/>
    <n v="0"/>
    <n v="0"/>
    <n v="0"/>
    <n v="0"/>
    <n v="0"/>
    <n v="-1.1400000000000001E-4"/>
    <n v="-4.5799999999999997E-4"/>
    <n v="-1.784E-3"/>
    <n v="-1.0170000000000001E-3"/>
    <n v="0"/>
    <n v="0"/>
    <n v="0"/>
    <n v="0"/>
    <n v="0"/>
  </r>
  <r>
    <s v="4513"/>
    <s v="福裕"/>
    <x v="12"/>
    <n v="10"/>
    <n v="10"/>
    <n v="9.9"/>
    <n v="9.9700000000000006"/>
    <n v="9.9600000000000009"/>
    <n v="23"/>
    <n v="1"/>
    <n v="0"/>
    <n v="2"/>
    <n v="-8"/>
    <n v="0"/>
    <n v="0"/>
    <n v="0"/>
    <n v="0"/>
    <n v="0"/>
    <n v="2.3E-3"/>
    <n v="1E-4"/>
    <n v="0"/>
    <n v="1.9940000000000002E-4"/>
    <n v="-7.9680000000000007E-4"/>
    <n v="0"/>
    <n v="0"/>
    <n v="0"/>
    <n v="0"/>
    <n v="0"/>
  </r>
  <r>
    <s v="4523"/>
    <s v="永彰"/>
    <x v="6"/>
    <n v="29.1"/>
    <n v="28.9"/>
    <n v="29"/>
    <n v="28.35"/>
    <n v="28.3"/>
    <n v="0"/>
    <n v="-2"/>
    <n v="-1"/>
    <n v="-3"/>
    <n v="-7"/>
    <n v="0"/>
    <n v="0"/>
    <n v="0"/>
    <n v="0"/>
    <n v="0"/>
    <n v="0"/>
    <n v="-5.7799999999999995E-4"/>
    <n v="-2.9E-4"/>
    <n v="-8.5050000000000013E-4"/>
    <n v="-1.9810000000000001E-3"/>
    <n v="0"/>
    <n v="0"/>
    <n v="0"/>
    <n v="0"/>
    <n v="0"/>
  </r>
  <r>
    <s v="4526"/>
    <s v="東台"/>
    <x v="12"/>
    <n v="17.350000000000001"/>
    <n v="17.399999999999999"/>
    <n v="16.75"/>
    <n v="17.399999999999999"/>
    <n v="17.95"/>
    <n v="28"/>
    <n v="-909"/>
    <n v="-256"/>
    <n v="217"/>
    <n v="-561"/>
    <n v="0"/>
    <n v="150"/>
    <n v="0"/>
    <n v="300"/>
    <n v="0"/>
    <n v="4.8580000000000003E-3"/>
    <n v="-0.15816599999999997"/>
    <n v="-4.2880000000000001E-2"/>
    <n v="3.7758E-2"/>
    <n v="-0.10069949999999998"/>
    <n v="0"/>
    <n v="2.6100000000000002E-2"/>
    <n v="0"/>
    <n v="5.2200000000000003E-2"/>
    <n v="0"/>
  </r>
  <r>
    <s v="4527"/>
    <s v="方土霖"/>
    <x v="12"/>
    <n v="29.55"/>
    <n v="29.55"/>
    <n v="29.3"/>
    <n v="29.45"/>
    <n v="29.45"/>
    <n v="-1"/>
    <n v="-1"/>
    <n v="-1"/>
    <n v="0"/>
    <n v="2"/>
    <n v="0"/>
    <n v="0"/>
    <n v="0"/>
    <n v="0"/>
    <n v="0"/>
    <n v="-2.9550000000000003E-4"/>
    <n v="-2.9550000000000003E-4"/>
    <n v="-2.9300000000000002E-4"/>
    <n v="0"/>
    <n v="5.8900000000000001E-4"/>
    <n v="0"/>
    <n v="0"/>
    <n v="0"/>
    <n v="0"/>
    <n v="0"/>
  </r>
  <r>
    <s v="4528"/>
    <s v="江興鍛"/>
    <x v="6"/>
    <n v="45.8"/>
    <n v="45.7"/>
    <n v="45.4"/>
    <n v="45.5"/>
    <n v="46.85"/>
    <n v="5"/>
    <n v="-2"/>
    <n v="-1"/>
    <n v="-1"/>
    <n v="20"/>
    <n v="0"/>
    <n v="0"/>
    <n v="0"/>
    <n v="0"/>
    <n v="0"/>
    <n v="2.2899999999999999E-3"/>
    <n v="-9.140000000000001E-4"/>
    <n v="-4.5399999999999998E-4"/>
    <n v="-4.55E-4"/>
    <n v="9.3699999999999999E-3"/>
    <n v="0"/>
    <n v="0"/>
    <n v="0"/>
    <n v="0"/>
    <n v="0"/>
  </r>
  <r>
    <s v="4529"/>
    <s v="淳紳"/>
    <x v="2"/>
    <n v="7.3"/>
    <n v="7.31"/>
    <n v="7.31"/>
    <n v="7.2"/>
    <n v="7.42"/>
    <n v="1"/>
    <n v="0"/>
    <n v="0"/>
    <n v="-10"/>
    <n v="-3"/>
    <n v="0"/>
    <n v="0"/>
    <n v="0"/>
    <n v="0"/>
    <n v="0"/>
    <n v="7.2999999999999999E-5"/>
    <n v="0"/>
    <n v="0"/>
    <n v="-7.2000000000000005E-4"/>
    <n v="-2.2259999999999999E-4"/>
    <n v="0"/>
    <n v="0"/>
    <n v="0"/>
    <n v="0"/>
    <n v="0"/>
  </r>
  <r>
    <s v="4530"/>
    <s v="宏易"/>
    <x v="12"/>
    <n v="11.2"/>
    <n v="10.5"/>
    <n v="9.52"/>
    <n v="9.8000000000000007"/>
    <n v="9.5"/>
    <n v="10"/>
    <n v="-59"/>
    <n v="-17"/>
    <n v="-5"/>
    <n v="-8"/>
    <n v="0"/>
    <n v="0"/>
    <n v="0"/>
    <n v="0"/>
    <n v="0"/>
    <n v="1.1199999999999999E-3"/>
    <n v="-6.195E-3"/>
    <n v="-1.6184000000000001E-3"/>
    <n v="-4.8999999999999998E-4"/>
    <n v="-7.6000000000000004E-4"/>
    <n v="0"/>
    <n v="0"/>
    <n v="0"/>
    <n v="0"/>
    <n v="0"/>
  </r>
  <r>
    <s v="4532"/>
    <s v="瑞智"/>
    <x v="12"/>
    <n v="20.350000000000001"/>
    <n v="20.149999999999999"/>
    <n v="19.95"/>
    <n v="20.100000000000001"/>
    <n v="20.2"/>
    <n v="7"/>
    <n v="-179"/>
    <n v="-161"/>
    <n v="-52"/>
    <n v="106"/>
    <n v="0"/>
    <n v="0"/>
    <n v="0"/>
    <n v="0"/>
    <n v="0"/>
    <n v="1.4245000000000002E-3"/>
    <n v="-3.6068499999999996E-2"/>
    <n v="-3.2119499999999995E-2"/>
    <n v="-1.0452000000000001E-2"/>
    <n v="2.1411999999999997E-2"/>
    <n v="0"/>
    <n v="0"/>
    <n v="0"/>
    <n v="0"/>
    <n v="0"/>
  </r>
  <r>
    <s v="4533"/>
    <s v="協易機"/>
    <x v="12"/>
    <n v="11.35"/>
    <n v="11.35"/>
    <n v="11.2"/>
    <n v="11.2"/>
    <n v="11.3"/>
    <n v="3"/>
    <n v="-23"/>
    <n v="-11"/>
    <n v="-1"/>
    <n v="4"/>
    <n v="0"/>
    <n v="0"/>
    <n v="0"/>
    <n v="0"/>
    <n v="0"/>
    <n v="3.4049999999999998E-4"/>
    <n v="-2.6105E-3"/>
    <n v="-1.2319999999999998E-3"/>
    <n v="-1.12E-4"/>
    <n v="4.5200000000000004E-4"/>
    <n v="0"/>
    <n v="0"/>
    <n v="0"/>
    <n v="0"/>
    <n v="0"/>
  </r>
  <r>
    <s v="4534"/>
    <s v="慶騰"/>
    <x v="12"/>
    <n v="14.8"/>
    <n v="15"/>
    <n v="14.5"/>
    <n v="14.65"/>
    <n v="16.100000000000001"/>
    <n v="-233"/>
    <n v="-68"/>
    <n v="-32"/>
    <n v="52"/>
    <n v="437"/>
    <n v="0"/>
    <n v="0"/>
    <n v="0"/>
    <n v="0"/>
    <n v="0"/>
    <n v="-3.4484000000000001E-2"/>
    <n v="-1.0200000000000001E-2"/>
    <n v="-4.64E-3"/>
    <n v="7.6180000000000006E-3"/>
    <n v="7.0357000000000003E-2"/>
    <n v="0"/>
    <n v="0"/>
    <n v="0"/>
    <n v="0"/>
    <n v="0"/>
  </r>
  <r>
    <s v="4535"/>
    <s v="至興"/>
    <x v="6"/>
    <n v="35.4"/>
    <n v="35.450000000000003"/>
    <n v="34.950000000000003"/>
    <n v="34.85"/>
    <n v="35.299999999999997"/>
    <n v="0"/>
    <n v="0"/>
    <n v="2"/>
    <n v="2"/>
    <n v="0"/>
    <n v="0"/>
    <n v="0"/>
    <n v="0"/>
    <n v="0"/>
    <n v="0"/>
    <n v="0"/>
    <n v="0"/>
    <n v="6.9900000000000008E-4"/>
    <n v="6.9700000000000003E-4"/>
    <n v="0"/>
    <n v="0"/>
    <n v="0"/>
    <n v="0"/>
    <n v="0"/>
    <n v="0"/>
  </r>
  <r>
    <s v="4536"/>
    <s v="拓凱"/>
    <x v="2"/>
    <n v="156.5"/>
    <n v="161"/>
    <n v="157"/>
    <n v="156.5"/>
    <n v="157"/>
    <n v="-34"/>
    <n v="-21"/>
    <n v="-32"/>
    <n v="-34"/>
    <n v="-90"/>
    <n v="53"/>
    <n v="53"/>
    <n v="0"/>
    <n v="0"/>
    <n v="52"/>
    <n v="-5.321E-2"/>
    <n v="-3.381E-2"/>
    <n v="-5.024E-2"/>
    <n v="-5.321E-2"/>
    <n v="-0.14130000000000001"/>
    <n v="8.2945000000000005E-2"/>
    <n v="8.5330000000000003E-2"/>
    <n v="0"/>
    <n v="0"/>
    <n v="8.1640000000000004E-2"/>
  </r>
  <r>
    <s v="4538"/>
    <s v="大詠城"/>
    <x v="12"/>
    <n v="20"/>
    <n v="20"/>
    <n v="19.899999999999999"/>
    <n v="19.95"/>
    <n v="19.899999999999999"/>
    <n v="0"/>
    <n v="0"/>
    <n v="0"/>
    <n v="7"/>
    <n v="2"/>
    <n v="0"/>
    <n v="0"/>
    <n v="0"/>
    <n v="0"/>
    <n v="0"/>
    <n v="0"/>
    <n v="0"/>
    <n v="0"/>
    <n v="1.3965E-3"/>
    <n v="3.9799999999999997E-4"/>
    <n v="0"/>
    <n v="0"/>
    <n v="0"/>
    <n v="0"/>
    <n v="0"/>
  </r>
  <r>
    <s v="4540"/>
    <s v="全球傳動"/>
    <x v="12"/>
    <n v="52.1"/>
    <n v="53.1"/>
    <n v="53.5"/>
    <n v="52.7"/>
    <n v="54.1"/>
    <n v="-17"/>
    <n v="35"/>
    <n v="-29"/>
    <n v="-40"/>
    <n v="116"/>
    <n v="0"/>
    <n v="0"/>
    <n v="0"/>
    <n v="0"/>
    <n v="0"/>
    <n v="-8.8570000000000003E-3"/>
    <n v="1.8585000000000001E-2"/>
    <n v="-1.5514999999999999E-2"/>
    <n v="-2.1080000000000002E-2"/>
    <n v="6.2756000000000006E-2"/>
    <n v="0"/>
    <n v="0"/>
    <n v="0"/>
    <n v="0"/>
    <n v="0"/>
  </r>
  <r>
    <s v="4541"/>
    <s v="晟田"/>
    <x v="2"/>
    <n v="22.6"/>
    <n v="22.6"/>
    <n v="22.75"/>
    <n v="23.15"/>
    <n v="23.2"/>
    <n v="45"/>
    <n v="46"/>
    <n v="13"/>
    <n v="1"/>
    <n v="-14"/>
    <n v="0"/>
    <n v="0"/>
    <n v="0"/>
    <n v="0"/>
    <n v="0"/>
    <n v="1.0170000000000002E-2"/>
    <n v="1.0396000000000001E-2"/>
    <n v="2.9575000000000001E-3"/>
    <n v="2.3149999999999999E-4"/>
    <n v="-3.248E-3"/>
    <n v="0"/>
    <n v="0"/>
    <n v="0"/>
    <n v="0"/>
    <n v="0"/>
  </r>
  <r>
    <s v="4542"/>
    <s v="科嶠"/>
    <x v="45"/>
    <n v="24"/>
    <n v="24.1"/>
    <n v="24.7"/>
    <n v="24.7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2"/>
    <n v="16.3"/>
    <n v="16.05"/>
    <n v="16.100000000000001"/>
    <n v="16.100000000000001"/>
    <n v="1"/>
    <n v="-1"/>
    <n v="0"/>
    <n v="0"/>
    <n v="0"/>
    <n v="0"/>
    <n v="0"/>
    <n v="0"/>
    <n v="0"/>
    <n v="0"/>
    <n v="1.6199999999999998E-4"/>
    <n v="-1.63E-4"/>
    <n v="0"/>
    <n v="0"/>
    <n v="0"/>
    <n v="0"/>
    <n v="0"/>
    <n v="0"/>
    <n v="0"/>
    <n v="0"/>
  </r>
  <r>
    <s v="4545"/>
    <s v="銘鈺"/>
    <x v="16"/>
    <n v="27.6"/>
    <n v="27.65"/>
    <n v="26.7"/>
    <n v="26.5"/>
    <n v="26.5"/>
    <n v="6"/>
    <n v="0"/>
    <n v="6"/>
    <n v="0"/>
    <n v="-6"/>
    <n v="0"/>
    <n v="0"/>
    <n v="0"/>
    <n v="0"/>
    <n v="0"/>
    <n v="1.6560000000000001E-3"/>
    <n v="0"/>
    <n v="1.6019999999999999E-3"/>
    <n v="0"/>
    <n v="-1.5900000000000001E-3"/>
    <n v="0"/>
    <n v="0"/>
    <n v="0"/>
    <n v="0"/>
    <n v="0"/>
  </r>
  <r>
    <s v="4549"/>
    <s v="桓達"/>
    <x v="12"/>
    <n v="88.3"/>
    <n v="87.9"/>
    <n v="87.8"/>
    <n v="87"/>
    <n v="88"/>
    <n v="-1"/>
    <n v="22"/>
    <n v="5"/>
    <n v="-1"/>
    <n v="-2"/>
    <n v="0"/>
    <n v="0"/>
    <n v="0"/>
    <n v="0"/>
    <n v="0"/>
    <n v="-8.83E-4"/>
    <n v="1.9338000000000001E-2"/>
    <n v="4.3899999999999998E-3"/>
    <n v="-8.7000000000000001E-4"/>
    <n v="-1.7600000000000001E-3"/>
    <n v="0"/>
    <n v="0"/>
    <n v="0"/>
    <n v="0"/>
    <n v="0"/>
  </r>
  <r>
    <s v="4550"/>
    <s v="長佳"/>
    <x v="12"/>
    <n v="24"/>
    <n v="24.05"/>
    <n v="23.8"/>
    <n v="23.8"/>
    <n v="24"/>
    <n v="-1"/>
    <n v="-1"/>
    <n v="0"/>
    <n v="0"/>
    <n v="1"/>
    <n v="0"/>
    <n v="0"/>
    <n v="0"/>
    <n v="0"/>
    <n v="0"/>
    <n v="-2.4000000000000001E-4"/>
    <n v="-2.4050000000000002E-4"/>
    <n v="0"/>
    <n v="0"/>
    <n v="2.4000000000000001E-4"/>
    <n v="0"/>
    <n v="0"/>
    <n v="0"/>
    <n v="0"/>
    <n v="0"/>
  </r>
  <r>
    <s v="4551"/>
    <s v="智伸科"/>
    <x v="6"/>
    <n v="176"/>
    <n v="181.5"/>
    <n v="180.5"/>
    <n v="179"/>
    <n v="185.5"/>
    <n v="-14"/>
    <n v="67"/>
    <n v="-48"/>
    <n v="-72"/>
    <n v="122"/>
    <n v="48"/>
    <n v="134"/>
    <n v="186"/>
    <n v="0"/>
    <n v="0"/>
    <n v="-2.4639999999999999E-2"/>
    <n v="0.121605"/>
    <n v="-8.6639999999999995E-2"/>
    <n v="-0.12887999999999999"/>
    <n v="0.22631000000000001"/>
    <n v="8.448E-2"/>
    <n v="0.24321000000000001"/>
    <n v="0.33572999999999997"/>
    <n v="0"/>
    <n v="0"/>
  </r>
  <r>
    <s v="4552"/>
    <s v="力達-KY"/>
    <x v="12"/>
    <n v="30.3"/>
    <n v="30.3"/>
    <n v="30.05"/>
    <n v="29.9"/>
    <n v="30.1"/>
    <n v="-21"/>
    <n v="-29"/>
    <n v="-30"/>
    <n v="-23"/>
    <n v="-5"/>
    <n v="0"/>
    <n v="0"/>
    <n v="0"/>
    <n v="0"/>
    <n v="0"/>
    <n v="-6.3630000000000006E-3"/>
    <n v="-8.7869999999999997E-3"/>
    <n v="-9.0150000000000004E-3"/>
    <n v="-6.8769999999999994E-3"/>
    <n v="-1.505E-3"/>
    <n v="0"/>
    <n v="0"/>
    <n v="0"/>
    <n v="0"/>
    <n v="0"/>
  </r>
  <r>
    <s v="4554"/>
    <s v="橙的"/>
    <x v="6"/>
    <n v="24.9"/>
    <n v="25.3"/>
    <n v="25.3"/>
    <n v="25.7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5"/>
    <n v="54.6"/>
    <n v="54.4"/>
    <n v="54.4"/>
    <n v="54.4"/>
    <n v="-5"/>
    <n v="-12"/>
    <n v="-14"/>
    <n v="-3"/>
    <n v="4"/>
    <n v="0"/>
    <n v="0"/>
    <n v="0"/>
    <n v="0"/>
    <n v="0"/>
    <n v="-2.725E-3"/>
    <n v="-6.5520000000000005E-3"/>
    <n v="-7.6160000000000004E-3"/>
    <n v="-1.632E-3"/>
    <n v="2.176E-3"/>
    <n v="0"/>
    <n v="0"/>
    <n v="0"/>
    <n v="0"/>
    <n v="0"/>
  </r>
  <r>
    <s v="4556"/>
    <s v="旭然"/>
    <x v="2"/>
    <n v="31.45"/>
    <n v="31.65"/>
    <n v="31.3"/>
    <n v="31.05"/>
    <n v="31.8"/>
    <n v="1"/>
    <n v="1"/>
    <n v="2"/>
    <n v="1"/>
    <n v="-1"/>
    <n v="0"/>
    <n v="0"/>
    <n v="0"/>
    <n v="0"/>
    <n v="0"/>
    <n v="3.145E-4"/>
    <n v="3.165E-4"/>
    <n v="6.2600000000000004E-4"/>
    <n v="3.1050000000000001E-4"/>
    <n v="-3.1800000000000003E-4"/>
    <n v="0"/>
    <n v="0"/>
    <n v="0"/>
    <n v="0"/>
    <n v="0"/>
  </r>
  <r>
    <s v="4557"/>
    <s v="永新-KY"/>
    <x v="6"/>
    <n v="64.400000000000006"/>
    <n v="64.3"/>
    <n v="64.3"/>
    <n v="64.2"/>
    <n v="64.7"/>
    <n v="0"/>
    <n v="-7"/>
    <n v="0"/>
    <n v="-1"/>
    <n v="1"/>
    <n v="0"/>
    <n v="0"/>
    <n v="0"/>
    <n v="0"/>
    <n v="0"/>
    <n v="0"/>
    <n v="-4.5009999999999998E-3"/>
    <n v="0"/>
    <n v="-6.4199999999999999E-4"/>
    <n v="6.4700000000000001E-4"/>
    <n v="0"/>
    <n v="0"/>
    <n v="0"/>
    <n v="0"/>
    <n v="0"/>
  </r>
  <r>
    <s v="4560"/>
    <s v="強信-KY"/>
    <x v="12"/>
    <n v="42.7"/>
    <n v="43"/>
    <n v="42.65"/>
    <n v="42.55"/>
    <n v="42.7"/>
    <n v="8"/>
    <n v="60"/>
    <n v="-13"/>
    <n v="5"/>
    <n v="-3"/>
    <n v="0"/>
    <n v="0"/>
    <n v="0"/>
    <n v="0"/>
    <n v="0"/>
    <n v="3.4160000000000002E-3"/>
    <n v="2.58E-2"/>
    <n v="-5.5444999999999991E-3"/>
    <n v="2.1275000000000001E-3"/>
    <n v="-1.2810000000000002E-3"/>
    <n v="0"/>
    <n v="0"/>
    <n v="0"/>
    <n v="0"/>
    <n v="0"/>
  </r>
  <r>
    <s v="4561"/>
    <s v="健椿"/>
    <x v="12"/>
    <n v="28.9"/>
    <n v="28.7"/>
    <n v="28.1"/>
    <n v="28"/>
    <n v="28.3"/>
    <n v="-3"/>
    <n v="-3"/>
    <n v="-5"/>
    <n v="-17"/>
    <n v="0"/>
    <n v="0"/>
    <n v="0"/>
    <n v="0"/>
    <n v="0"/>
    <n v="0"/>
    <n v="-8.6699999999999993E-4"/>
    <n v="-8.6099999999999989E-4"/>
    <n v="-1.405E-3"/>
    <n v="-4.7600000000000003E-3"/>
    <n v="0"/>
    <n v="0"/>
    <n v="0"/>
    <n v="0"/>
    <n v="0"/>
    <n v="0"/>
  </r>
  <r>
    <s v="4562"/>
    <s v="穎漢"/>
    <x v="6"/>
    <n v="19.95"/>
    <n v="19.95"/>
    <n v="19.75"/>
    <n v="19.350000000000001"/>
    <n v="19.75"/>
    <n v="0"/>
    <n v="-4"/>
    <n v="2"/>
    <n v="0"/>
    <n v="-3"/>
    <n v="0"/>
    <n v="0"/>
    <n v="0"/>
    <n v="0"/>
    <n v="0"/>
    <n v="0"/>
    <n v="-7.9799999999999999E-4"/>
    <n v="3.9500000000000001E-4"/>
    <n v="0"/>
    <n v="-5.9250000000000004E-4"/>
    <n v="0"/>
    <n v="0"/>
    <n v="0"/>
    <n v="0"/>
    <n v="0"/>
  </r>
  <r>
    <s v="4563"/>
    <s v="百德"/>
    <x v="12"/>
    <n v="31"/>
    <n v="31"/>
    <n v="31.5"/>
    <n v="30.3"/>
    <n v="30.55"/>
    <n v="-2"/>
    <n v="0"/>
    <n v="-5"/>
    <n v="1"/>
    <n v="2"/>
    <n v="0"/>
    <n v="0"/>
    <n v="0"/>
    <n v="0"/>
    <n v="0"/>
    <n v="-6.2E-4"/>
    <n v="0"/>
    <n v="-1.575E-3"/>
    <n v="3.0299999999999999E-4"/>
    <n v="6.11E-4"/>
    <n v="0"/>
    <n v="0"/>
    <n v="0"/>
    <n v="0"/>
    <n v="0"/>
  </r>
  <r>
    <s v="4564"/>
    <s v="元翎"/>
    <x v="2"/>
    <n v="45.7"/>
    <n v="45.1"/>
    <n v="45.4"/>
    <n v="44.6"/>
    <n v="45.65"/>
    <n v="937"/>
    <n v="-84"/>
    <n v="503"/>
    <n v="-344"/>
    <n v="1075"/>
    <n v="0"/>
    <n v="0"/>
    <n v="0"/>
    <n v="0"/>
    <n v="0"/>
    <n v="0.42820900000000001"/>
    <n v="-3.7884000000000001E-2"/>
    <n v="0.22836200000000001"/>
    <n v="-0.153424"/>
    <n v="0.49073749999999999"/>
    <n v="0"/>
    <n v="0"/>
    <n v="0"/>
    <n v="0"/>
    <n v="0"/>
  </r>
  <r>
    <s v="4566"/>
    <s v="時碩工業"/>
    <x v="6"/>
    <n v="45.7"/>
    <n v="45.4"/>
    <n v="44.35"/>
    <n v="44.5"/>
    <n v="45.5"/>
    <n v="-4"/>
    <n v="-23"/>
    <n v="-69"/>
    <n v="-91"/>
    <n v="-37"/>
    <n v="0"/>
    <n v="0"/>
    <n v="0"/>
    <n v="0"/>
    <n v="0"/>
    <n v="-1.8280000000000002E-3"/>
    <n v="-1.0442E-2"/>
    <n v="-3.06015E-2"/>
    <n v="-4.0495000000000003E-2"/>
    <n v="-1.6834999999999999E-2"/>
    <n v="0"/>
    <n v="0"/>
    <n v="0"/>
    <n v="0"/>
    <n v="0"/>
  </r>
  <r>
    <s v="4568"/>
    <s v="科際精密"/>
    <x v="12"/>
    <n v="69.5"/>
    <n v="69.8"/>
    <n v="69.8"/>
    <n v="69.7"/>
    <n v="69"/>
    <n v="0"/>
    <n v="0"/>
    <n v="0"/>
    <n v="0"/>
    <n v="1"/>
    <n v="0"/>
    <n v="0"/>
    <n v="0"/>
    <n v="0"/>
    <n v="0"/>
    <n v="0"/>
    <n v="0"/>
    <n v="0"/>
    <n v="0"/>
    <n v="6.8999999999999997E-4"/>
    <n v="0"/>
    <n v="0"/>
    <n v="0"/>
    <n v="0"/>
    <n v="0"/>
  </r>
  <r>
    <s v="4571"/>
    <s v="鈞興-KY"/>
    <x v="12"/>
    <n v="131.5"/>
    <n v="128.5"/>
    <n v="126.5"/>
    <n v="128.5"/>
    <n v="130"/>
    <n v="-13"/>
    <n v="-27"/>
    <n v="-9"/>
    <n v="31"/>
    <n v="-2"/>
    <n v="0"/>
    <n v="0"/>
    <n v="0"/>
    <n v="0"/>
    <n v="0"/>
    <n v="-1.7094999999999999E-2"/>
    <n v="-3.4694999999999997E-2"/>
    <n v="-1.1384999999999999E-2"/>
    <n v="3.9835000000000002E-2"/>
    <n v="-2.5999999999999999E-3"/>
    <n v="0"/>
    <n v="0"/>
    <n v="0"/>
    <n v="0"/>
    <n v="0"/>
  </r>
  <r>
    <s v="4572"/>
    <s v="駐龍"/>
    <x v="12"/>
    <n v="109"/>
    <n v="106.5"/>
    <n v="108.5"/>
    <n v="110.5"/>
    <n v="109"/>
    <n v="9"/>
    <n v="13"/>
    <n v="9"/>
    <n v="-56"/>
    <n v="-21"/>
    <n v="0"/>
    <n v="0"/>
    <n v="0"/>
    <n v="0"/>
    <n v="0"/>
    <n v="9.8099999999999993E-3"/>
    <n v="1.3845E-2"/>
    <n v="9.7649999999999994E-3"/>
    <n v="-6.1879999999999998E-2"/>
    <n v="-2.2890000000000001E-2"/>
    <n v="0"/>
    <n v="0"/>
    <n v="0"/>
    <n v="0"/>
    <n v="0"/>
  </r>
  <r>
    <s v="4576"/>
    <s v="大銀微系統"/>
    <x v="12"/>
    <n v="118.5"/>
    <n v="117.5"/>
    <n v="113"/>
    <n v="112.5"/>
    <n v="123.5"/>
    <n v="-19"/>
    <n v="-61"/>
    <n v="-115"/>
    <n v="-13"/>
    <n v="-9"/>
    <n v="0"/>
    <n v="0"/>
    <n v="0"/>
    <n v="0"/>
    <n v="0"/>
    <n v="-2.2515E-2"/>
    <n v="-7.1675000000000003E-2"/>
    <n v="-0.12995000000000001"/>
    <n v="-1.4625000000000001E-2"/>
    <n v="-1.1115E-2"/>
    <n v="0"/>
    <n v="0"/>
    <n v="0"/>
    <n v="0"/>
    <n v="0"/>
  </r>
  <r>
    <s v="4580"/>
    <s v="捷流閥業"/>
    <x v="12"/>
    <n v="91.5"/>
    <n v="90.9"/>
    <n v="90.1"/>
    <n v="90.4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799999999999997"/>
    <n v="36.700000000000003"/>
    <n v="36.450000000000003"/>
    <n v="36.049999999999997"/>
    <n v="36.25"/>
    <n v="-1"/>
    <n v="0"/>
    <n v="32"/>
    <n v="1"/>
    <n v="0"/>
    <n v="0"/>
    <n v="0"/>
    <n v="0"/>
    <n v="0"/>
    <n v="0"/>
    <n v="-3.6799999999999995E-4"/>
    <n v="0"/>
    <n v="1.1664000000000001E-2"/>
    <n v="3.6049999999999998E-4"/>
    <n v="0"/>
    <n v="0"/>
    <n v="0"/>
    <n v="0"/>
    <n v="0"/>
    <n v="0"/>
  </r>
  <r>
    <s v="4609"/>
    <s v="唐鋒"/>
    <x v="12"/>
    <n v="8.1999999999999993"/>
    <n v="8.3000000000000007"/>
    <n v="8.3000000000000007"/>
    <n v="8.58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4.25"/>
    <n v="13.8"/>
    <n v="13.85"/>
    <n v="13.7"/>
    <n v="157"/>
    <n v="32"/>
    <n v="-35"/>
    <n v="-12"/>
    <n v="-89"/>
    <n v="0"/>
    <n v="0"/>
    <n v="0"/>
    <n v="0"/>
    <n v="0"/>
    <n v="2.23725E-2"/>
    <n v="4.5599999999999998E-3"/>
    <n v="-4.8300000000000001E-3"/>
    <n v="-1.6619999999999998E-3"/>
    <n v="-1.2192999999999999E-2"/>
    <n v="0"/>
    <n v="0"/>
    <n v="0"/>
    <n v="0"/>
    <n v="0"/>
  </r>
  <r>
    <s v="4706"/>
    <s v="大恭"/>
    <x v="21"/>
    <n v="19.100000000000001"/>
    <n v="18.899999999999999"/>
    <n v="18.7"/>
    <n v="19"/>
    <n v="19"/>
    <n v="0"/>
    <n v="0"/>
    <n v="3"/>
    <n v="0"/>
    <n v="-1"/>
    <n v="0"/>
    <n v="0"/>
    <n v="0"/>
    <n v="0"/>
    <n v="0"/>
    <n v="0"/>
    <n v="0"/>
    <n v="5.6099999999999998E-4"/>
    <n v="0"/>
    <n v="-1.9000000000000001E-4"/>
    <n v="0"/>
    <n v="0"/>
    <n v="0"/>
    <n v="0"/>
    <n v="0"/>
  </r>
  <r>
    <s v="4707"/>
    <s v="磐亞"/>
    <x v="21"/>
    <n v="13.35"/>
    <n v="13.2"/>
    <n v="12.95"/>
    <n v="13.05"/>
    <n v="13.1"/>
    <n v="51"/>
    <n v="-198"/>
    <n v="-314"/>
    <n v="116"/>
    <n v="-122"/>
    <n v="0"/>
    <n v="0"/>
    <n v="0"/>
    <n v="0"/>
    <n v="0"/>
    <n v="6.8085000000000003E-3"/>
    <n v="-2.6136E-2"/>
    <n v="-4.0662999999999998E-2"/>
    <n v="1.5138000000000002E-2"/>
    <n v="-1.5982E-2"/>
    <n v="0"/>
    <n v="0"/>
    <n v="0"/>
    <n v="0"/>
    <n v="0"/>
  </r>
  <r>
    <s v="4711"/>
    <s v="永純"/>
    <x v="4"/>
    <n v="19.149999999999999"/>
    <n v="18.899999999999999"/>
    <n v="18.850000000000001"/>
    <n v="18.95"/>
    <n v="18.95"/>
    <n v="45"/>
    <n v="7"/>
    <n v="-3"/>
    <n v="12"/>
    <n v="1"/>
    <n v="0"/>
    <n v="0"/>
    <n v="0"/>
    <n v="0"/>
    <n v="0"/>
    <n v="8.6174999999999984E-3"/>
    <n v="1.3229999999999997E-3"/>
    <n v="-5.6550000000000003E-4"/>
    <n v="2.274E-3"/>
    <n v="1.895E-4"/>
    <n v="0"/>
    <n v="0"/>
    <n v="0"/>
    <n v="0"/>
    <n v="0"/>
  </r>
  <r>
    <s v="4712"/>
    <s v="南璋"/>
    <x v="1"/>
    <n v="6.45"/>
    <n v="6.65"/>
    <n v="6.45"/>
    <n v="6.31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5"/>
    <n v="14.05"/>
    <n v="13.8"/>
    <n v="13.5"/>
    <n v="-313"/>
    <n v="-116"/>
    <n v="-8"/>
    <n v="-191"/>
    <n v="100"/>
    <n v="0"/>
    <n v="0"/>
    <n v="0"/>
    <n v="0"/>
    <n v="0"/>
    <n v="-4.4445999999999992E-2"/>
    <n v="-1.6820000000000002E-2"/>
    <n v="-1.124E-3"/>
    <n v="-2.6358000000000003E-2"/>
    <n v="1.35E-2"/>
    <n v="0"/>
    <n v="0"/>
    <n v="0"/>
    <n v="0"/>
    <n v="0"/>
  </r>
  <r>
    <s v="4716"/>
    <s v="大立"/>
    <x v="4"/>
    <n v="15.55"/>
    <n v="15.8"/>
    <n v="15.3"/>
    <n v="15.25"/>
    <n v="15.35"/>
    <n v="-1"/>
    <n v="34"/>
    <n v="-162"/>
    <n v="-33"/>
    <n v="-10"/>
    <n v="0"/>
    <n v="0"/>
    <n v="0"/>
    <n v="0"/>
    <n v="0"/>
    <n v="-1.5550000000000001E-4"/>
    <n v="5.372E-3"/>
    <n v="-2.4785999999999999E-2"/>
    <n v="-5.0324999999999996E-3"/>
    <n v="-1.5349999999999999E-3"/>
    <n v="0"/>
    <n v="0"/>
    <n v="0"/>
    <n v="0"/>
    <n v="0"/>
  </r>
  <r>
    <s v="4720"/>
    <s v="德淵"/>
    <x v="21"/>
    <n v="15.1"/>
    <n v="15.5"/>
    <n v="14.9"/>
    <n v="14.9"/>
    <n v="14.95"/>
    <n v="47"/>
    <n v="55"/>
    <n v="-112"/>
    <n v="-19"/>
    <n v="20"/>
    <n v="0"/>
    <n v="0"/>
    <n v="0"/>
    <n v="0"/>
    <n v="0"/>
    <n v="7.0969999999999991E-3"/>
    <n v="8.5249999999999996E-3"/>
    <n v="-1.6687999999999998E-2"/>
    <n v="-2.8310000000000002E-3"/>
    <n v="2.99E-3"/>
    <n v="0"/>
    <n v="0"/>
    <n v="0"/>
    <n v="0"/>
    <n v="0"/>
  </r>
  <r>
    <s v="4721"/>
    <s v="美琪瑪"/>
    <x v="21"/>
    <n v="62.1"/>
    <n v="62.6"/>
    <n v="61"/>
    <n v="60.8"/>
    <n v="64"/>
    <n v="107"/>
    <n v="-2"/>
    <n v="-135"/>
    <n v="-8"/>
    <n v="197"/>
    <n v="0"/>
    <n v="0"/>
    <n v="0"/>
    <n v="0"/>
    <n v="0"/>
    <n v="6.6446999999999992E-2"/>
    <n v="-1.2520000000000001E-3"/>
    <n v="-8.2350000000000007E-2"/>
    <n v="-4.8639999999999994E-3"/>
    <n v="0.12608"/>
    <n v="0"/>
    <n v="0"/>
    <n v="0"/>
    <n v="0"/>
    <n v="0"/>
  </r>
  <r>
    <s v="4722"/>
    <s v="國精化"/>
    <x v="4"/>
    <n v="33.85"/>
    <n v="33.450000000000003"/>
    <n v="33.1"/>
    <n v="33.450000000000003"/>
    <n v="33.75"/>
    <n v="-62"/>
    <n v="-240"/>
    <n v="-145"/>
    <n v="21"/>
    <n v="133"/>
    <n v="0"/>
    <n v="0"/>
    <n v="0"/>
    <n v="0"/>
    <n v="0"/>
    <n v="-2.0987000000000002E-2"/>
    <n v="-8.0280000000000004E-2"/>
    <n v="-4.7995000000000003E-2"/>
    <n v="7.0245000000000004E-3"/>
    <n v="4.4887499999999997E-2"/>
    <n v="0"/>
    <n v="0"/>
    <n v="0"/>
    <n v="0"/>
    <n v="0"/>
  </r>
  <r>
    <s v="4726"/>
    <s v="永昕"/>
    <x v="14"/>
    <n v="41.75"/>
    <n v="42.75"/>
    <n v="42.8"/>
    <n v="42"/>
    <n v="42.1"/>
    <n v="-76"/>
    <n v="296"/>
    <n v="-223"/>
    <n v="-161"/>
    <n v="18"/>
    <n v="0"/>
    <n v="0"/>
    <n v="0"/>
    <n v="0"/>
    <n v="0"/>
    <n v="-3.1730000000000001E-2"/>
    <n v="0.12654000000000001"/>
    <n v="-9.5444000000000001E-2"/>
    <n v="-6.762E-2"/>
    <n v="7.5780000000000005E-3"/>
    <n v="0"/>
    <n v="0"/>
    <n v="0"/>
    <n v="0"/>
    <n v="0"/>
  </r>
  <r>
    <s v="4728"/>
    <s v="雙美"/>
    <x v="14"/>
    <n v="69.5"/>
    <n v="68.099999999999994"/>
    <n v="67.400000000000006"/>
    <n v="67.2"/>
    <n v="68"/>
    <n v="0"/>
    <n v="-19"/>
    <n v="-2"/>
    <n v="-13"/>
    <n v="-10"/>
    <n v="0"/>
    <n v="0"/>
    <n v="0"/>
    <n v="0"/>
    <n v="0"/>
    <n v="0"/>
    <n v="-1.2938999999999999E-2"/>
    <n v="-1.348E-3"/>
    <n v="-8.7360000000000007E-3"/>
    <n v="-6.7999999999999996E-3"/>
    <n v="0"/>
    <n v="0"/>
    <n v="0"/>
    <n v="0"/>
    <n v="0"/>
  </r>
  <r>
    <s v="4729"/>
    <s v="熒茂"/>
    <x v="65"/>
    <n v="13.9"/>
    <n v="13.4"/>
    <n v="13.05"/>
    <n v="13.1"/>
    <n v="13.15"/>
    <n v="4"/>
    <n v="-5"/>
    <n v="2"/>
    <n v="-4"/>
    <n v="-2"/>
    <n v="0"/>
    <n v="0"/>
    <n v="0"/>
    <n v="0"/>
    <n v="0"/>
    <n v="5.5599999999999996E-4"/>
    <n v="-6.7000000000000002E-4"/>
    <n v="2.61E-4"/>
    <n v="-5.2399999999999994E-4"/>
    <n v="-2.63E-4"/>
    <n v="0"/>
    <n v="0"/>
    <n v="0"/>
    <n v="0"/>
    <n v="0"/>
  </r>
  <r>
    <s v="4735"/>
    <s v="豪展"/>
    <x v="14"/>
    <n v="75"/>
    <n v="76.099999999999994"/>
    <n v="75.8"/>
    <n v="74"/>
    <n v="74.599999999999994"/>
    <n v="-29"/>
    <n v="90"/>
    <n v="-30"/>
    <n v="-36"/>
    <n v="-3"/>
    <n v="0"/>
    <n v="0"/>
    <n v="0"/>
    <n v="0"/>
    <n v="0"/>
    <n v="-2.1749999999999999E-2"/>
    <n v="6.8489999999999995E-2"/>
    <n v="-2.274E-2"/>
    <n v="-2.664E-2"/>
    <n v="-2.238E-3"/>
    <n v="0"/>
    <n v="0"/>
    <n v="0"/>
    <n v="0"/>
    <n v="0"/>
  </r>
  <r>
    <s v="4736"/>
    <s v="泰博"/>
    <x v="14"/>
    <n v="220"/>
    <n v="232.5"/>
    <n v="226.5"/>
    <n v="232.5"/>
    <n v="234"/>
    <n v="-224"/>
    <n v="91"/>
    <n v="-207"/>
    <n v="147"/>
    <n v="98"/>
    <n v="0"/>
    <n v="0"/>
    <n v="0"/>
    <n v="0"/>
    <n v="0"/>
    <n v="-0.49280000000000002"/>
    <n v="0.21157500000000001"/>
    <n v="-0.46885500000000002"/>
    <n v="0.341775"/>
    <n v="0.22932"/>
    <n v="0"/>
    <n v="0"/>
    <n v="0"/>
    <n v="0"/>
    <n v="0"/>
  </r>
  <r>
    <s v="4737"/>
    <s v="華廣"/>
    <x v="14"/>
    <n v="70.5"/>
    <n v="71"/>
    <n v="69.400000000000006"/>
    <n v="69.599999999999994"/>
    <n v="69.2"/>
    <n v="-7"/>
    <n v="-3"/>
    <n v="-8"/>
    <n v="2"/>
    <n v="6"/>
    <n v="0"/>
    <n v="0"/>
    <n v="0"/>
    <n v="0"/>
    <n v="0"/>
    <n v="-4.9350000000000002E-3"/>
    <n v="-2.1299999999999999E-3"/>
    <n v="-5.5520000000000005E-3"/>
    <n v="1.3919999999999998E-3"/>
    <n v="4.1520000000000003E-3"/>
    <n v="0"/>
    <n v="0"/>
    <n v="0"/>
    <n v="0"/>
    <n v="0"/>
  </r>
  <r>
    <s v="4739"/>
    <s v="康普"/>
    <x v="21"/>
    <n v="79.2"/>
    <n v="78"/>
    <n v="77"/>
    <n v="77"/>
    <n v="79.7"/>
    <n v="222"/>
    <n v="-109"/>
    <n v="124"/>
    <n v="4"/>
    <n v="348"/>
    <n v="0"/>
    <n v="0"/>
    <n v="0"/>
    <n v="0"/>
    <n v="0"/>
    <n v="0.17582400000000001"/>
    <n v="-8.5019999999999998E-2"/>
    <n v="9.5479999999999995E-2"/>
    <n v="3.0799999999999998E-3"/>
    <n v="0.27735600000000005"/>
    <n v="0"/>
    <n v="0"/>
    <n v="0"/>
    <n v="0"/>
    <n v="0"/>
  </r>
  <r>
    <s v="4741"/>
    <s v="泓瀚"/>
    <x v="21"/>
    <n v="25"/>
    <n v="25"/>
    <n v="24.85"/>
    <n v="24.7"/>
    <n v="24.7"/>
    <n v="0"/>
    <n v="-4"/>
    <n v="18"/>
    <n v="0"/>
    <n v="0"/>
    <n v="0"/>
    <n v="0"/>
    <n v="0"/>
    <n v="0"/>
    <n v="0"/>
    <n v="0"/>
    <n v="-1E-3"/>
    <n v="4.4730000000000004E-3"/>
    <n v="0"/>
    <n v="0"/>
    <n v="0"/>
    <n v="0"/>
    <n v="0"/>
    <n v="0"/>
    <n v="0"/>
  </r>
  <r>
    <s v="4743"/>
    <s v="合一"/>
    <x v="14"/>
    <n v="218"/>
    <n v="221"/>
    <n v="212"/>
    <n v="207"/>
    <n v="207.5"/>
    <n v="-274"/>
    <n v="-153"/>
    <n v="-197"/>
    <n v="-125"/>
    <n v="5"/>
    <n v="0"/>
    <n v="0"/>
    <n v="0"/>
    <n v="0"/>
    <n v="0"/>
    <n v="-0.59731999999999996"/>
    <n v="-0.33812999999999999"/>
    <n v="-0.41764000000000001"/>
    <n v="-0.25874999999999998"/>
    <n v="1.0375000000000001E-2"/>
    <n v="0"/>
    <n v="0"/>
    <n v="0"/>
    <n v="0"/>
    <n v="0"/>
  </r>
  <r>
    <s v="4744"/>
    <s v="皇將"/>
    <x v="14"/>
    <n v="26.15"/>
    <n v="25.5"/>
    <n v="25.2"/>
    <n v="24.85"/>
    <n v="25"/>
    <n v="2"/>
    <n v="0"/>
    <n v="-8"/>
    <n v="-12"/>
    <n v="1"/>
    <n v="0"/>
    <n v="0"/>
    <n v="0"/>
    <n v="0"/>
    <n v="0"/>
    <n v="5.2299999999999992E-4"/>
    <n v="0"/>
    <n v="-2.016E-3"/>
    <n v="-2.9820000000000003E-3"/>
    <n v="2.5000000000000001E-4"/>
    <n v="0"/>
    <n v="0"/>
    <n v="0"/>
    <n v="0"/>
    <n v="0"/>
  </r>
  <r>
    <s v="4745"/>
    <s v="合富-KY"/>
    <x v="14"/>
    <n v="27.1"/>
    <n v="27.1"/>
    <n v="27.05"/>
    <n v="27"/>
    <n v="27.2"/>
    <n v="0"/>
    <n v="0"/>
    <n v="-2"/>
    <n v="0"/>
    <n v="3"/>
    <n v="0"/>
    <n v="0"/>
    <n v="0"/>
    <n v="0"/>
    <n v="0"/>
    <n v="0"/>
    <n v="0"/>
    <n v="-5.4100000000000003E-4"/>
    <n v="0"/>
    <n v="8.1599999999999999E-4"/>
    <n v="0"/>
    <n v="0"/>
    <n v="0"/>
    <n v="0"/>
    <n v="0"/>
  </r>
  <r>
    <s v="4746"/>
    <s v="台耀"/>
    <x v="14"/>
    <n v="84.1"/>
    <n v="83.2"/>
    <n v="79.599999999999994"/>
    <n v="78.900000000000006"/>
    <n v="82"/>
    <n v="-1586"/>
    <n v="-217"/>
    <n v="1080"/>
    <n v="-215"/>
    <n v="14"/>
    <n v="0"/>
    <n v="0"/>
    <n v="0"/>
    <n v="0"/>
    <n v="0"/>
    <n v="-1.3338259999999997"/>
    <n v="-0.18054400000000001"/>
    <n v="0.85968"/>
    <n v="-0.16963500000000001"/>
    <n v="1.1480000000000001E-2"/>
    <n v="0"/>
    <n v="0"/>
    <n v="0"/>
    <n v="0"/>
    <n v="0"/>
  </r>
  <r>
    <s v="4747"/>
    <s v="強生"/>
    <x v="14"/>
    <n v="36.700000000000003"/>
    <n v="36.65"/>
    <n v="36.200000000000003"/>
    <n v="36.25"/>
    <n v="36.299999999999997"/>
    <n v="-9"/>
    <n v="0"/>
    <n v="0"/>
    <n v="0"/>
    <n v="0"/>
    <n v="0"/>
    <n v="0"/>
    <n v="0"/>
    <n v="0"/>
    <n v="0"/>
    <n v="-3.3029999999999999E-3"/>
    <n v="0"/>
    <n v="0"/>
    <n v="0"/>
    <n v="0"/>
    <n v="0"/>
    <n v="0"/>
    <n v="0"/>
    <n v="0"/>
    <n v="0"/>
  </r>
  <r>
    <s v="4754"/>
    <s v="國碳科"/>
    <x v="21"/>
    <n v="38.6"/>
    <n v="39"/>
    <n v="38.5"/>
    <n v="38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9"/>
    <n v="63.6"/>
    <n v="63"/>
    <n v="63.2"/>
    <n v="63.2"/>
    <n v="0"/>
    <n v="-3"/>
    <n v="-1"/>
    <n v="1"/>
    <n v="3"/>
    <n v="0"/>
    <n v="0"/>
    <n v="0"/>
    <n v="0"/>
    <n v="0"/>
    <n v="0"/>
    <n v="-1.9080000000000002E-3"/>
    <n v="-6.3000000000000003E-4"/>
    <n v="6.3200000000000007E-4"/>
    <n v="1.8960000000000003E-3"/>
    <n v="0"/>
    <n v="0"/>
    <n v="0"/>
    <n v="0"/>
    <n v="0"/>
  </r>
  <r>
    <s v="4760"/>
    <s v="勤凱"/>
    <x v="34"/>
    <n v="117.5"/>
    <n v="113.5"/>
    <n v="111"/>
    <n v="110.5"/>
    <n v="115.5"/>
    <n v="168"/>
    <n v="-161"/>
    <n v="-110"/>
    <n v="-38"/>
    <n v="202"/>
    <n v="0"/>
    <n v="0"/>
    <n v="0"/>
    <n v="0"/>
    <n v="0"/>
    <n v="0.19739999999999999"/>
    <n v="-0.18273500000000001"/>
    <n v="-0.1221"/>
    <n v="-4.199E-2"/>
    <n v="0.23330999999999999"/>
    <n v="0"/>
    <n v="0"/>
    <n v="0"/>
    <n v="0"/>
    <n v="0"/>
  </r>
  <r>
    <s v="4763"/>
    <s v="材料-KY"/>
    <x v="21"/>
    <n v="107.5"/>
    <n v="107"/>
    <n v="105.5"/>
    <n v="105.5"/>
    <n v="106.5"/>
    <n v="-11"/>
    <n v="-30"/>
    <n v="-23"/>
    <n v="2"/>
    <n v="9"/>
    <n v="0"/>
    <n v="0"/>
    <n v="0"/>
    <n v="0"/>
    <n v="0"/>
    <n v="-1.1825E-2"/>
    <n v="-3.2099999999999997E-2"/>
    <n v="-2.4264999999999998E-2"/>
    <n v="2.1099999999999999E-3"/>
    <n v="9.5849999999999998E-3"/>
    <n v="0"/>
    <n v="0"/>
    <n v="0"/>
    <n v="0"/>
    <n v="0"/>
  </r>
  <r>
    <s v="4764"/>
    <s v="雙鍵"/>
    <x v="21"/>
    <n v="63"/>
    <n v="61.5"/>
    <n v="60.5"/>
    <n v="61.8"/>
    <n v="61.3"/>
    <n v="7"/>
    <n v="4"/>
    <n v="0"/>
    <n v="-1"/>
    <n v="0"/>
    <n v="0"/>
    <n v="0"/>
    <n v="0"/>
    <n v="0"/>
    <n v="0"/>
    <n v="4.4099999999999999E-3"/>
    <n v="2.4599999999999999E-3"/>
    <n v="0"/>
    <n v="-6.1799999999999995E-4"/>
    <n v="0"/>
    <n v="0"/>
    <n v="0"/>
    <n v="0"/>
    <n v="0"/>
    <n v="0"/>
  </r>
  <r>
    <s v="4766"/>
    <s v="南寶"/>
    <x v="21"/>
    <n v="153"/>
    <n v="156"/>
    <n v="155.5"/>
    <n v="155"/>
    <n v="155"/>
    <n v="3"/>
    <n v="34"/>
    <n v="-6"/>
    <n v="-1"/>
    <n v="0"/>
    <n v="0"/>
    <n v="0"/>
    <n v="0"/>
    <n v="0"/>
    <n v="0"/>
    <n v="4.5900000000000003E-3"/>
    <n v="5.3039999999999997E-2"/>
    <n v="-9.3299999999999998E-3"/>
    <n v="-1.5499999999999999E-3"/>
    <n v="0"/>
    <n v="0"/>
    <n v="0"/>
    <n v="0"/>
    <n v="0"/>
    <n v="0"/>
  </r>
  <r>
    <s v="4767"/>
    <s v="誠泰科技"/>
    <x v="21"/>
    <n v="25.7"/>
    <n v="25.55"/>
    <n v="25.6"/>
    <n v="26.1"/>
    <n v="26.2"/>
    <n v="0"/>
    <n v="0"/>
    <n v="-2"/>
    <n v="-2"/>
    <n v="0"/>
    <n v="0"/>
    <n v="0"/>
    <n v="0"/>
    <n v="0"/>
    <n v="0"/>
    <n v="0"/>
    <n v="0"/>
    <n v="-5.1199999999999998E-4"/>
    <n v="-5.22E-4"/>
    <n v="0"/>
    <n v="0"/>
    <n v="0"/>
    <n v="0"/>
    <n v="0"/>
    <n v="0"/>
  </r>
  <r>
    <s v="4803"/>
    <s v="VHQ-KY"/>
    <x v="2"/>
    <n v="30.9"/>
    <n v="29.75"/>
    <n v="29.5"/>
    <n v="29.6"/>
    <n v="30"/>
    <n v="-4"/>
    <n v="-7"/>
    <n v="6"/>
    <n v="39"/>
    <n v="27"/>
    <n v="0"/>
    <n v="0"/>
    <n v="0"/>
    <n v="0"/>
    <n v="0"/>
    <n v="-1.2359999999999999E-3"/>
    <n v="-2.0825000000000001E-3"/>
    <n v="1.7700000000000001E-3"/>
    <n v="1.1544E-2"/>
    <n v="8.0999999999999996E-3"/>
    <n v="0"/>
    <n v="0"/>
    <n v="0"/>
    <n v="0"/>
    <n v="0"/>
  </r>
  <r>
    <s v="4804"/>
    <s v="大略-KY"/>
    <x v="3"/>
    <n v="10.1"/>
    <n v="10.1"/>
    <n v="11"/>
    <n v="11.1"/>
    <n v="10.95"/>
    <n v="0"/>
    <n v="3"/>
    <n v="3"/>
    <n v="-14"/>
    <n v="0"/>
    <n v="0"/>
    <n v="0"/>
    <n v="0"/>
    <n v="0"/>
    <n v="0"/>
    <n v="0"/>
    <n v="3.0299999999999999E-4"/>
    <n v="3.3E-4"/>
    <n v="-1.554E-3"/>
    <n v="0"/>
    <n v="0"/>
    <n v="0"/>
    <n v="0"/>
    <n v="0"/>
    <n v="0"/>
  </r>
  <r>
    <s v="4806"/>
    <s v="昇華"/>
    <x v="2"/>
    <n v="10"/>
    <n v="10.2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"/>
    <n v="26.4"/>
    <n v="27.3"/>
    <n v="26.05"/>
    <n v="25.9"/>
    <n v="0"/>
    <n v="4"/>
    <n v="-39"/>
    <n v="-5"/>
    <n v="4"/>
    <n v="0"/>
    <n v="0"/>
    <n v="0"/>
    <n v="0"/>
    <n v="0"/>
    <n v="0"/>
    <n v="1.0559999999999999E-3"/>
    <n v="-1.0647E-2"/>
    <n v="-1.3025000000000001E-3"/>
    <n v="1.036E-3"/>
    <n v="0"/>
    <n v="0"/>
    <n v="0"/>
    <n v="0"/>
    <n v="0"/>
  </r>
  <r>
    <s v="4903"/>
    <s v="聯光通"/>
    <x v="32"/>
    <n v="7.07"/>
    <n v="7.05"/>
    <n v="7.15"/>
    <n v="7.0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400000000000006"/>
    <n v="64.7"/>
    <n v="64.599999999999994"/>
    <n v="65"/>
    <n v="65.2"/>
    <n v="-424"/>
    <n v="-596"/>
    <n v="-349"/>
    <n v="826"/>
    <n v="580"/>
    <n v="-17"/>
    <n v="-296"/>
    <n v="10"/>
    <n v="197"/>
    <n v="9"/>
    <n v="-0.27729600000000004"/>
    <n v="-0.38561200000000007"/>
    <n v="-0.22545399999999999"/>
    <n v="0.53690000000000004"/>
    <n v="0.37816"/>
    <n v="-1.1118000000000001E-2"/>
    <n v="-0.19151200000000002"/>
    <n v="6.4599999999999996E-3"/>
    <n v="0.12805"/>
    <n v="5.8680000000000008E-3"/>
  </r>
  <r>
    <s v="4905"/>
    <s v="台聯電"/>
    <x v="32"/>
    <n v="53"/>
    <n v="53.2"/>
    <n v="53.6"/>
    <n v="53.1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8"/>
    <n v="30.65"/>
    <n v="30.15"/>
    <n v="30.25"/>
    <n v="30.9"/>
    <n v="148"/>
    <n v="-62"/>
    <n v="333"/>
    <n v="186"/>
    <n v="933"/>
    <n v="0"/>
    <n v="0"/>
    <n v="0"/>
    <n v="0"/>
    <n v="0"/>
    <n v="4.5584000000000006E-2"/>
    <n v="-1.9002999999999999E-2"/>
    <n v="0.10039949999999999"/>
    <n v="5.6265000000000003E-2"/>
    <n v="0.28829699999999997"/>
    <n v="0"/>
    <n v="0"/>
    <n v="0"/>
    <n v="0"/>
    <n v="0"/>
  </r>
  <r>
    <s v="4907"/>
    <s v="富宇"/>
    <x v="5"/>
    <n v="24"/>
    <n v="23.7"/>
    <n v="23.5"/>
    <n v="23.5"/>
    <n v="23.7"/>
    <n v="0"/>
    <n v="-1"/>
    <n v="0"/>
    <n v="1"/>
    <n v="0"/>
    <n v="0"/>
    <n v="0"/>
    <n v="0"/>
    <n v="0"/>
    <n v="0"/>
    <n v="0"/>
    <n v="-2.3699999999999999E-4"/>
    <n v="0"/>
    <n v="2.3499999999999999E-4"/>
    <n v="0"/>
    <n v="0"/>
    <n v="0"/>
    <n v="0"/>
    <n v="0"/>
    <n v="0"/>
  </r>
  <r>
    <s v="4908"/>
    <s v="前鼎"/>
    <x v="32"/>
    <n v="29.4"/>
    <n v="29.45"/>
    <n v="28.65"/>
    <n v="28.65"/>
    <n v="29"/>
    <n v="94"/>
    <n v="61"/>
    <n v="-37"/>
    <n v="7"/>
    <n v="115"/>
    <n v="0"/>
    <n v="0"/>
    <n v="0"/>
    <n v="0"/>
    <n v="0"/>
    <n v="2.7635999999999997E-2"/>
    <n v="1.7964500000000001E-2"/>
    <n v="-1.0600499999999999E-2"/>
    <n v="2.0054999999999999E-3"/>
    <n v="3.3349999999999998E-2"/>
    <n v="0"/>
    <n v="0"/>
    <n v="0"/>
    <n v="0"/>
    <n v="0"/>
  </r>
  <r>
    <s v="4909"/>
    <s v="新復興"/>
    <x v="31"/>
    <n v="26.6"/>
    <n v="27"/>
    <n v="26.4"/>
    <n v="26"/>
    <n v="26.3"/>
    <n v="224"/>
    <n v="190"/>
    <n v="-63"/>
    <n v="-108"/>
    <n v="67"/>
    <n v="0"/>
    <n v="0"/>
    <n v="0"/>
    <n v="0"/>
    <n v="0"/>
    <n v="5.9584000000000005E-2"/>
    <n v="5.1299999999999998E-2"/>
    <n v="-1.6631999999999997E-2"/>
    <n v="-2.8080000000000001E-2"/>
    <n v="1.7621000000000001E-2"/>
    <n v="0"/>
    <n v="0"/>
    <n v="0"/>
    <n v="0"/>
    <n v="0"/>
  </r>
  <r>
    <s v="4911"/>
    <s v="德英"/>
    <x v="14"/>
    <n v="28.5"/>
    <n v="28.5"/>
    <n v="29"/>
    <n v="28.4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0.5"/>
    <n v="169.5"/>
    <n v="167.5"/>
    <n v="164.5"/>
    <n v="173"/>
    <n v="-2"/>
    <n v="-30"/>
    <n v="-72"/>
    <n v="-59"/>
    <n v="54"/>
    <n v="0"/>
    <n v="0"/>
    <n v="0"/>
    <n v="0"/>
    <n v="0"/>
    <n v="-3.4099999999999998E-3"/>
    <n v="-5.0849999999999999E-2"/>
    <n v="-0.1206"/>
    <n v="-9.7055000000000002E-2"/>
    <n v="9.3420000000000003E-2"/>
    <n v="0"/>
    <n v="0"/>
    <n v="0"/>
    <n v="0"/>
    <n v="0"/>
  </r>
  <r>
    <s v="4915"/>
    <s v="致伸"/>
    <x v="58"/>
    <n v="53.2"/>
    <n v="54.1"/>
    <n v="52.1"/>
    <n v="52.7"/>
    <n v="54.5"/>
    <n v="-427"/>
    <n v="34"/>
    <n v="-1239"/>
    <n v="-63"/>
    <n v="229"/>
    <n v="-217"/>
    <n v="-188"/>
    <n v="-182"/>
    <n v="0"/>
    <n v="0"/>
    <n v="-0.227164"/>
    <n v="1.8394000000000001E-2"/>
    <n v="-0.64551900000000006"/>
    <n v="-3.3201000000000001E-2"/>
    <n v="0.124805"/>
    <n v="-0.11544400000000002"/>
    <n v="-0.10170800000000001"/>
    <n v="-9.4822000000000004E-2"/>
    <n v="0"/>
    <n v="0"/>
  </r>
  <r>
    <s v="4916"/>
    <s v="事欣科"/>
    <x v="49"/>
    <n v="23.1"/>
    <n v="23.4"/>
    <n v="23.35"/>
    <n v="23.15"/>
    <n v="23.35"/>
    <n v="31"/>
    <n v="20"/>
    <n v="20"/>
    <n v="36"/>
    <n v="11"/>
    <n v="0"/>
    <n v="0"/>
    <n v="0"/>
    <n v="0"/>
    <n v="0"/>
    <n v="7.1609999999999998E-3"/>
    <n v="4.6800000000000001E-3"/>
    <n v="4.6699999999999997E-3"/>
    <n v="8.3339999999999994E-3"/>
    <n v="2.5685E-3"/>
    <n v="0"/>
    <n v="0"/>
    <n v="0"/>
    <n v="0"/>
    <n v="0"/>
  </r>
  <r>
    <s v="4919"/>
    <s v="新唐"/>
    <x v="46"/>
    <n v="81.5"/>
    <n v="79.599999999999994"/>
    <n v="79.900000000000006"/>
    <n v="79.2"/>
    <n v="82.4"/>
    <n v="367"/>
    <n v="-2470"/>
    <n v="646"/>
    <n v="-1294"/>
    <n v="3026"/>
    <n v="0"/>
    <n v="-342"/>
    <n v="669"/>
    <n v="0"/>
    <n v="433"/>
    <n v="0.29910500000000001"/>
    <n v="-1.9661200000000001"/>
    <n v="0.516154"/>
    <n v="-1.024848"/>
    <n v="2.4934240000000001"/>
    <n v="0"/>
    <n v="-0.27223199999999997"/>
    <n v="0.53453100000000009"/>
    <n v="0"/>
    <n v="0.35679200000000005"/>
  </r>
  <r>
    <s v="4924"/>
    <s v="欣厚-KY"/>
    <x v="44"/>
    <n v="15"/>
    <n v="15"/>
    <n v="14.85"/>
    <n v="14.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8.5"/>
    <n v="59.9"/>
    <n v="59.5"/>
    <n v="58"/>
    <n v="60.3"/>
    <n v="48"/>
    <n v="237"/>
    <n v="-21"/>
    <n v="-23"/>
    <n v="1203"/>
    <n v="0"/>
    <n v="0"/>
    <n v="0"/>
    <n v="0"/>
    <n v="0"/>
    <n v="2.8080000000000001E-2"/>
    <n v="0.14196300000000001"/>
    <n v="-1.2494999999999999E-2"/>
    <n v="-1.3339999999999999E-2"/>
    <n v="0.72540899999999997"/>
    <n v="0"/>
    <n v="0"/>
    <n v="0"/>
    <n v="0"/>
    <n v="0"/>
  </r>
  <r>
    <s v="4930"/>
    <s v="燦星網"/>
    <x v="12"/>
    <n v="25.75"/>
    <n v="25.75"/>
    <n v="25.05"/>
    <n v="24.65"/>
    <n v="24.6"/>
    <n v="2"/>
    <n v="-74"/>
    <n v="-109"/>
    <n v="-127"/>
    <n v="-89"/>
    <n v="0"/>
    <n v="0"/>
    <n v="0"/>
    <n v="0"/>
    <n v="-4"/>
    <n v="5.1500000000000005E-4"/>
    <n v="-1.9054999999999999E-2"/>
    <n v="-2.7304500000000002E-2"/>
    <n v="-3.13055E-2"/>
    <n v="-2.1894E-2"/>
    <n v="0"/>
    <n v="0"/>
    <n v="0"/>
    <n v="0"/>
    <n v="-9.8400000000000007E-4"/>
  </r>
  <r>
    <s v="4931"/>
    <s v="新盛力"/>
    <x v="7"/>
    <n v="19"/>
    <n v="19.05"/>
    <n v="18.75"/>
    <n v="18.600000000000001"/>
    <n v="18.5"/>
    <n v="0"/>
    <n v="-4"/>
    <n v="-1"/>
    <n v="1"/>
    <n v="1"/>
    <n v="0"/>
    <n v="0"/>
    <n v="0"/>
    <n v="0"/>
    <n v="0"/>
    <n v="0"/>
    <n v="-7.6199999999999998E-4"/>
    <n v="-1.875E-4"/>
    <n v="1.8600000000000002E-4"/>
    <n v="1.85E-4"/>
    <n v="0"/>
    <n v="0"/>
    <n v="0"/>
    <n v="0"/>
    <n v="0"/>
  </r>
  <r>
    <s v="4933"/>
    <s v="友輝"/>
    <x v="65"/>
    <n v="40.4"/>
    <n v="40"/>
    <n v="39.5"/>
    <n v="39.6"/>
    <n v="40.1"/>
    <n v="25"/>
    <n v="6"/>
    <n v="-52"/>
    <n v="-43"/>
    <n v="24"/>
    <n v="0"/>
    <n v="0"/>
    <n v="0"/>
    <n v="0"/>
    <n v="0"/>
    <n v="1.01E-2"/>
    <n v="2.3999999999999998E-3"/>
    <n v="-2.0539999999999999E-2"/>
    <n v="-1.7027999999999998E-2"/>
    <n v="9.6240000000000006E-3"/>
    <n v="0"/>
    <n v="0"/>
    <n v="0"/>
    <n v="0"/>
    <n v="0"/>
  </r>
  <r>
    <s v="4934"/>
    <s v="太極"/>
    <x v="50"/>
    <n v="24.5"/>
    <n v="23.95"/>
    <n v="23.1"/>
    <n v="22.95"/>
    <n v="23.1"/>
    <n v="-177"/>
    <n v="-137"/>
    <n v="-324"/>
    <n v="-61"/>
    <n v="129"/>
    <n v="0"/>
    <n v="0"/>
    <n v="0"/>
    <n v="0"/>
    <n v="0"/>
    <n v="-4.3365000000000001E-2"/>
    <n v="-3.28115E-2"/>
    <n v="-7.4844000000000008E-2"/>
    <n v="-1.39995E-2"/>
    <n v="2.9799000000000003E-2"/>
    <n v="0"/>
    <n v="0"/>
    <n v="0"/>
    <n v="0"/>
    <n v="0"/>
  </r>
  <r>
    <s v="4935"/>
    <s v="茂林-KY"/>
    <x v="65"/>
    <n v="103"/>
    <n v="104"/>
    <n v="103.5"/>
    <n v="101"/>
    <n v="102"/>
    <n v="119"/>
    <n v="-122"/>
    <n v="-52"/>
    <n v="-80"/>
    <n v="172"/>
    <n v="249"/>
    <n v="0"/>
    <n v="0"/>
    <n v="0"/>
    <n v="-406"/>
    <n v="0.12257"/>
    <n v="-0.12687999999999999"/>
    <n v="-5.382E-2"/>
    <n v="-8.0799999999999997E-2"/>
    <n v="0.17544000000000001"/>
    <n v="0.25646999999999998"/>
    <n v="0"/>
    <n v="0"/>
    <n v="0"/>
    <n v="-0.41411999999999999"/>
  </r>
  <r>
    <s v="4938"/>
    <s v="和碩"/>
    <x v="27"/>
    <n v="74"/>
    <n v="74.7"/>
    <n v="74.400000000000006"/>
    <n v="74.3"/>
    <n v="74.599999999999994"/>
    <n v="456"/>
    <n v="4384"/>
    <n v="1359"/>
    <n v="2409"/>
    <n v="2448"/>
    <n v="61"/>
    <n v="-2916"/>
    <n v="-2842"/>
    <n v="-3099"/>
    <n v="-3084"/>
    <n v="0.33744000000000002"/>
    <n v="3.274848"/>
    <n v="1.011096"/>
    <n v="1.7898869999999998"/>
    <n v="1.8262079999999998"/>
    <n v="4.514E-2"/>
    <n v="-2.1782520000000001"/>
    <n v="-2.1144480000000003"/>
    <n v="-2.3025569999999997"/>
    <n v="-2.3006639999999998"/>
  </r>
  <r>
    <s v="4939"/>
    <s v="亞電"/>
    <x v="31"/>
    <n v="23.4"/>
    <n v="23.25"/>
    <n v="22.85"/>
    <n v="22.6"/>
    <n v="23"/>
    <n v="60"/>
    <n v="-23"/>
    <n v="-52"/>
    <n v="-34"/>
    <n v="271"/>
    <n v="0"/>
    <n v="0"/>
    <n v="0"/>
    <n v="0"/>
    <n v="0"/>
    <n v="1.404E-2"/>
    <n v="-5.3474999999999998E-3"/>
    <n v="-1.1882E-2"/>
    <n v="-7.6840000000000007E-3"/>
    <n v="6.2330000000000003E-2"/>
    <n v="0"/>
    <n v="0"/>
    <n v="0"/>
    <n v="0"/>
    <n v="0"/>
  </r>
  <r>
    <s v="4942"/>
    <s v="嘉彰"/>
    <x v="28"/>
    <n v="44.15"/>
    <n v="44.85"/>
    <n v="44.35"/>
    <n v="44.6"/>
    <n v="44.85"/>
    <n v="38"/>
    <n v="209"/>
    <n v="-64"/>
    <n v="9"/>
    <n v="7"/>
    <n v="0"/>
    <n v="0"/>
    <n v="0"/>
    <n v="0"/>
    <n v="0"/>
    <n v="1.6777E-2"/>
    <n v="9.37365E-2"/>
    <n v="-2.8384E-2"/>
    <n v="4.0140000000000002E-3"/>
    <n v="3.1394999999999999E-3"/>
    <n v="0"/>
    <n v="0"/>
    <n v="0"/>
    <n v="0"/>
    <n v="0"/>
  </r>
  <r>
    <s v="4943"/>
    <s v="康控-KY"/>
    <x v="17"/>
    <n v="77.5"/>
    <n v="75.8"/>
    <n v="72.2"/>
    <n v="70.7"/>
    <n v="74.400000000000006"/>
    <n v="-65"/>
    <n v="-187"/>
    <n v="34"/>
    <n v="217"/>
    <n v="287"/>
    <n v="0"/>
    <n v="0"/>
    <n v="0"/>
    <n v="0"/>
    <n v="0"/>
    <n v="-5.0375000000000003E-2"/>
    <n v="-0.14174600000000001"/>
    <n v="2.4548E-2"/>
    <n v="0.15341900000000003"/>
    <n v="0.21352800000000002"/>
    <n v="0"/>
    <n v="0"/>
    <n v="0"/>
    <n v="0"/>
    <n v="0"/>
  </r>
  <r>
    <s v="4944"/>
    <s v="兆遠"/>
    <x v="28"/>
    <n v="28"/>
    <n v="27.8"/>
    <n v="27.8"/>
    <n v="27.8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5"/>
    <n v="52.3"/>
    <n v="51.5"/>
    <n v="50.5"/>
    <n v="50.3"/>
    <n v="4"/>
    <n v="2"/>
    <n v="7"/>
    <n v="4"/>
    <n v="3"/>
    <n v="0"/>
    <n v="0"/>
    <n v="0"/>
    <n v="0"/>
    <n v="0"/>
    <n v="2.0999999999999999E-3"/>
    <n v="1.0459999999999998E-3"/>
    <n v="3.6050000000000001E-3"/>
    <n v="2.0200000000000001E-3"/>
    <n v="1.5089999999999997E-3"/>
    <n v="0"/>
    <n v="0"/>
    <n v="0"/>
    <n v="0"/>
    <n v="0"/>
  </r>
  <r>
    <s v="4946"/>
    <s v="辣椒"/>
    <x v="66"/>
    <n v="40.200000000000003"/>
    <n v="40"/>
    <n v="39.9"/>
    <n v="41.9"/>
    <n v="40.299999999999997"/>
    <n v="-10"/>
    <n v="-9"/>
    <n v="-5"/>
    <n v="12"/>
    <n v="-13"/>
    <n v="0"/>
    <n v="0"/>
    <n v="0"/>
    <n v="0"/>
    <n v="0"/>
    <n v="-4.0200000000000001E-3"/>
    <n v="-3.5999999999999999E-3"/>
    <n v="-1.9949999999999998E-3"/>
    <n v="5.0279999999999995E-3"/>
    <n v="-5.2389999999999997E-3"/>
    <n v="0"/>
    <n v="0"/>
    <n v="0"/>
    <n v="0"/>
    <n v="0"/>
  </r>
  <r>
    <s v="4950"/>
    <s v="牧東"/>
    <x v="64"/>
    <n v="24.95"/>
    <n v="25.55"/>
    <n v="25.3"/>
    <n v="25.4"/>
    <n v="25.1"/>
    <n v="-36"/>
    <n v="-18"/>
    <n v="-12"/>
    <n v="-1"/>
    <n v="3"/>
    <n v="0"/>
    <n v="0"/>
    <n v="0"/>
    <n v="0"/>
    <n v="0"/>
    <n v="-8.9819999999999987E-3"/>
    <n v="-4.5990000000000007E-3"/>
    <n v="-3.0360000000000001E-3"/>
    <n v="-2.5399999999999999E-4"/>
    <n v="7.5300000000000009E-4"/>
    <n v="0"/>
    <n v="0"/>
    <n v="0"/>
    <n v="0"/>
    <n v="0"/>
  </r>
  <r>
    <s v="4952"/>
    <s v="凌通"/>
    <x v="46"/>
    <n v="56.8"/>
    <n v="56.2"/>
    <n v="54.9"/>
    <n v="55.8"/>
    <n v="56.9"/>
    <n v="624"/>
    <n v="23"/>
    <n v="126"/>
    <n v="300"/>
    <n v="385"/>
    <n v="0"/>
    <n v="0"/>
    <n v="0"/>
    <n v="0"/>
    <n v="-3"/>
    <n v="0.35443199999999997"/>
    <n v="1.2926000000000002E-2"/>
    <n v="6.9173999999999999E-2"/>
    <n v="0.16739999999999999"/>
    <n v="0.21906500000000001"/>
    <n v="0"/>
    <n v="0"/>
    <n v="0"/>
    <n v="0"/>
    <n v="-1.707E-3"/>
  </r>
  <r>
    <s v="4953"/>
    <s v="緯軟"/>
    <x v="55"/>
    <n v="95.8"/>
    <n v="95.4"/>
    <n v="93.6"/>
    <n v="93.5"/>
    <n v="95.1"/>
    <n v="19"/>
    <n v="-22"/>
    <n v="-54"/>
    <n v="-48"/>
    <n v="35"/>
    <n v="0"/>
    <n v="-34"/>
    <n v="20"/>
    <n v="5"/>
    <n v="-50"/>
    <n v="1.8201999999999999E-2"/>
    <n v="-2.0988000000000003E-2"/>
    <n v="-5.0543999999999999E-2"/>
    <n v="-4.4880000000000003E-2"/>
    <n v="3.3285000000000002E-2"/>
    <n v="0"/>
    <n v="-3.2436000000000006E-2"/>
    <n v="1.8720000000000001E-2"/>
    <n v="4.6750000000000003E-3"/>
    <n v="-4.7550000000000002E-2"/>
  </r>
  <r>
    <s v="4956"/>
    <s v="光鋐"/>
    <x v="28"/>
    <n v="23.35"/>
    <n v="22.85"/>
    <n v="21.9"/>
    <n v="21.75"/>
    <n v="22.15"/>
    <n v="410"/>
    <n v="-243"/>
    <n v="-292"/>
    <n v="-228"/>
    <n v="318"/>
    <n v="0"/>
    <n v="0"/>
    <n v="0"/>
    <n v="0"/>
    <n v="0"/>
    <n v="9.5735000000000001E-2"/>
    <n v="-5.5525499999999998E-2"/>
    <n v="-6.3947999999999991E-2"/>
    <n v="-4.9590000000000002E-2"/>
    <n v="7.0437E-2"/>
    <n v="0"/>
    <n v="0"/>
    <n v="0"/>
    <n v="0"/>
    <n v="0"/>
  </r>
  <r>
    <s v="4958"/>
    <s v="臻鼎-KY"/>
    <x v="31"/>
    <n v="101"/>
    <n v="102.5"/>
    <n v="99.9"/>
    <n v="99.9"/>
    <n v="105.5"/>
    <n v="-1659"/>
    <n v="-1095"/>
    <n v="-3475"/>
    <n v="-1234"/>
    <n v="1492"/>
    <n v="38"/>
    <n v="-22"/>
    <n v="3"/>
    <n v="-2"/>
    <n v="-2"/>
    <n v="-1.6755899999999999"/>
    <n v="-1.1223749999999999"/>
    <n v="-3.4715250000000002"/>
    <n v="-1.232766"/>
    <n v="1.57406"/>
    <n v="3.8379999999999997E-2"/>
    <n v="-2.2550000000000001E-2"/>
    <n v="2.9970000000000005E-3"/>
    <n v="-1.9980000000000002E-3"/>
    <n v="-2.1099999999999999E-3"/>
  </r>
  <r>
    <s v="4960"/>
    <s v="誠美材"/>
    <x v="65"/>
    <n v="11.8"/>
    <n v="11.55"/>
    <n v="11.2"/>
    <n v="11.2"/>
    <n v="11.65"/>
    <n v="2988"/>
    <n v="-2746"/>
    <n v="-1639"/>
    <n v="-1016"/>
    <n v="3130"/>
    <n v="0"/>
    <n v="0"/>
    <n v="0"/>
    <n v="0"/>
    <n v="0"/>
    <n v="0.35258400000000001"/>
    <n v="-0.31716300000000003"/>
    <n v="-0.18356799999999998"/>
    <n v="-0.11379199999999999"/>
    <n v="0.364645"/>
    <n v="0"/>
    <n v="0"/>
    <n v="0"/>
    <n v="0"/>
    <n v="0"/>
  </r>
  <r>
    <s v="4961"/>
    <s v="天鈺"/>
    <x v="46"/>
    <n v="319"/>
    <n v="315.5"/>
    <n v="290"/>
    <n v="283"/>
    <n v="293"/>
    <n v="194"/>
    <n v="-96"/>
    <n v="72"/>
    <n v="510"/>
    <n v="-167"/>
    <n v="-106"/>
    <n v="-64"/>
    <n v="-954"/>
    <n v="-815"/>
    <n v="-59"/>
    <n v="0.61885999999999997"/>
    <n v="-0.30287999999999998"/>
    <n v="0.20880000000000001"/>
    <n v="1.4433"/>
    <n v="-0.48931000000000002"/>
    <n v="-0.33814"/>
    <n v="-0.20191999999999999"/>
    <n v="-2.7665999999999999"/>
    <n v="-2.3064499999999999"/>
    <n v="-0.17287"/>
  </r>
  <r>
    <s v="4966"/>
    <s v="譜瑞-KY"/>
    <x v="46"/>
    <n v="1460"/>
    <n v="1445"/>
    <n v="1410"/>
    <n v="1400"/>
    <n v="1430"/>
    <n v="-22"/>
    <n v="126"/>
    <n v="51"/>
    <n v="57"/>
    <n v="326"/>
    <n v="-9"/>
    <n v="-84"/>
    <n v="17"/>
    <n v="13"/>
    <n v="-72"/>
    <n v="-0.32119999999999999"/>
    <n v="1.8207"/>
    <n v="0.71909999999999996"/>
    <n v="0.79800000000000004"/>
    <n v="4.6618000000000004"/>
    <n v="-0.13139999999999999"/>
    <n v="-1.2138"/>
    <n v="0.2397"/>
    <n v="0.182"/>
    <n v="-1.0296000000000001"/>
  </r>
  <r>
    <s v="4967"/>
    <s v="十銓"/>
    <x v="40"/>
    <n v="63.3"/>
    <n v="62.3"/>
    <n v="60.6"/>
    <n v="59.3"/>
    <n v="63.3"/>
    <n v="1555"/>
    <n v="-371"/>
    <n v="436"/>
    <n v="153"/>
    <n v="-337"/>
    <n v="0"/>
    <n v="0"/>
    <n v="0"/>
    <n v="0"/>
    <n v="0"/>
    <n v="0.98431500000000005"/>
    <n v="-0.23113300000000001"/>
    <n v="0.26421600000000001"/>
    <n v="9.072899999999999E-2"/>
    <n v="-0.21332099999999998"/>
    <n v="0"/>
    <n v="0"/>
    <n v="0"/>
    <n v="0"/>
    <n v="0"/>
  </r>
  <r>
    <s v="4968"/>
    <s v="立積"/>
    <x v="46"/>
    <n v="522"/>
    <n v="511"/>
    <n v="512"/>
    <n v="502"/>
    <n v="523"/>
    <n v="395"/>
    <n v="-309"/>
    <n v="232"/>
    <n v="-198"/>
    <n v="735"/>
    <n v="3"/>
    <n v="-99"/>
    <n v="11"/>
    <n v="22"/>
    <n v="-40"/>
    <n v="2.0619000000000001"/>
    <n v="-1.5789899999999999"/>
    <n v="1.18784"/>
    <n v="-0.99395999999999995"/>
    <n v="3.8440500000000002"/>
    <n v="1.566E-2"/>
    <n v="-0.50588999999999995"/>
    <n v="5.6320000000000002E-2"/>
    <n v="0.11044"/>
    <n v="-0.2092"/>
  </r>
  <r>
    <s v="4971"/>
    <s v="IET-KY"/>
    <x v="38"/>
    <n v="54.5"/>
    <n v="53.5"/>
    <n v="52.4"/>
    <n v="52.1"/>
    <n v="52.9"/>
    <n v="-35"/>
    <n v="-2"/>
    <n v="-2"/>
    <n v="-22"/>
    <n v="-12"/>
    <n v="0"/>
    <n v="0"/>
    <n v="0"/>
    <n v="0"/>
    <n v="0"/>
    <n v="-1.9075000000000002E-2"/>
    <n v="-1.07E-3"/>
    <n v="-1.0479999999999999E-3"/>
    <n v="-1.1462E-2"/>
    <n v="-6.3479999999999995E-3"/>
    <n v="0"/>
    <n v="0"/>
    <n v="0"/>
    <n v="0"/>
    <n v="0"/>
  </r>
  <r>
    <s v="4972"/>
    <s v="湯石照明"/>
    <x v="28"/>
    <n v="32.299999999999997"/>
    <n v="32.35"/>
    <n v="32"/>
    <n v="32.450000000000003"/>
    <n v="32.450000000000003"/>
    <n v="3"/>
    <n v="-10"/>
    <n v="4"/>
    <n v="-3"/>
    <n v="1"/>
    <n v="0"/>
    <n v="0"/>
    <n v="0"/>
    <n v="0"/>
    <n v="0"/>
    <n v="9.6899999999999992E-4"/>
    <n v="-3.235E-3"/>
    <n v="1.2800000000000001E-3"/>
    <n v="-9.7350000000000008E-4"/>
    <n v="3.2450000000000003E-4"/>
    <n v="0"/>
    <n v="0"/>
    <n v="0"/>
    <n v="0"/>
    <n v="0"/>
  </r>
  <r>
    <s v="4973"/>
    <s v="廣穎"/>
    <x v="46"/>
    <n v="27.45"/>
    <n v="27.6"/>
    <n v="26.2"/>
    <n v="26.05"/>
    <n v="26.5"/>
    <n v="-23"/>
    <n v="-46"/>
    <n v="-141"/>
    <n v="-100"/>
    <n v="53"/>
    <n v="0"/>
    <n v="0"/>
    <n v="0"/>
    <n v="0"/>
    <n v="0"/>
    <n v="-6.3135000000000005E-3"/>
    <n v="-1.2696000000000001E-2"/>
    <n v="-3.6941999999999996E-2"/>
    <n v="-2.605E-2"/>
    <n v="1.4045E-2"/>
    <n v="0"/>
    <n v="0"/>
    <n v="0"/>
    <n v="0"/>
    <n v="0"/>
  </r>
  <r>
    <s v="4974"/>
    <s v="亞泰"/>
    <x v="30"/>
    <n v="55.4"/>
    <n v="55.7"/>
    <n v="55.4"/>
    <n v="54.9"/>
    <n v="55.1"/>
    <n v="6"/>
    <n v="-18"/>
    <n v="-24"/>
    <n v="-17"/>
    <n v="-19"/>
    <n v="0"/>
    <n v="0"/>
    <n v="0"/>
    <n v="0"/>
    <n v="0"/>
    <n v="3.3239999999999997E-3"/>
    <n v="-1.0026E-2"/>
    <n v="-1.3295999999999999E-2"/>
    <n v="-9.3329999999999993E-3"/>
    <n v="-1.0469000000000001E-2"/>
    <n v="0"/>
    <n v="0"/>
    <n v="0"/>
    <n v="0"/>
    <n v="0"/>
  </r>
  <r>
    <s v="4976"/>
    <s v="佳凌"/>
    <x v="48"/>
    <n v="88.8"/>
    <n v="91.6"/>
    <n v="84.8"/>
    <n v="81"/>
    <n v="82.4"/>
    <n v="608"/>
    <n v="-726"/>
    <n v="-64"/>
    <n v="-78"/>
    <n v="265"/>
    <n v="0"/>
    <n v="0"/>
    <n v="0"/>
    <n v="0"/>
    <n v="0"/>
    <n v="0.53990400000000005"/>
    <n v="-0.66501599999999994"/>
    <n v="-5.4272000000000001E-2"/>
    <n v="-6.318E-2"/>
    <n v="0.21836"/>
    <n v="0"/>
    <n v="0"/>
    <n v="0"/>
    <n v="0"/>
    <n v="0"/>
  </r>
  <r>
    <s v="4977"/>
    <s v="眾達-KY"/>
    <x v="37"/>
    <n v="94"/>
    <n v="92.5"/>
    <n v="90"/>
    <n v="88.3"/>
    <n v="91"/>
    <n v="75"/>
    <n v="-29"/>
    <n v="-106"/>
    <n v="-12"/>
    <n v="122"/>
    <n v="0"/>
    <n v="0"/>
    <n v="0"/>
    <n v="0"/>
    <n v="0"/>
    <n v="7.0499999999999993E-2"/>
    <n v="-2.6825000000000002E-2"/>
    <n v="-9.5399999999999999E-2"/>
    <n v="-1.0596E-2"/>
    <n v="0.11101999999999999"/>
    <n v="0"/>
    <n v="0"/>
    <n v="0"/>
    <n v="0"/>
    <n v="0"/>
  </r>
  <r>
    <s v="4979"/>
    <s v="華星光"/>
    <x v="32"/>
    <n v="20"/>
    <n v="19.7"/>
    <n v="19"/>
    <n v="19"/>
    <n v="19.3"/>
    <n v="-443"/>
    <n v="-44"/>
    <n v="-95"/>
    <n v="-11"/>
    <n v="36"/>
    <n v="0"/>
    <n v="0"/>
    <n v="0"/>
    <n v="0"/>
    <n v="0"/>
    <n v="-8.8599999999999998E-2"/>
    <n v="-8.6680000000000004E-3"/>
    <n v="-1.805E-2"/>
    <n v="-2.0899999999999998E-3"/>
    <n v="6.9480000000000011E-3"/>
    <n v="0"/>
    <n v="0"/>
    <n v="0"/>
    <n v="0"/>
    <n v="0"/>
  </r>
  <r>
    <s v="4987"/>
    <s v="科誠"/>
    <x v="44"/>
    <n v="56.2"/>
    <n v="56.2"/>
    <n v="55.8"/>
    <n v="55.7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6.8"/>
    <n v="45.3"/>
    <n v="42.8"/>
    <n v="43.45"/>
    <n v="43.65"/>
    <n v="-460"/>
    <n v="-716"/>
    <n v="1202"/>
    <n v="141"/>
    <n v="-220"/>
    <n v="0"/>
    <n v="0"/>
    <n v="0"/>
    <n v="0"/>
    <n v="0"/>
    <n v="-0.21528"/>
    <n v="-0.32434799999999997"/>
    <n v="0.51445600000000002"/>
    <n v="6.1264500000000006E-2"/>
    <n v="-9.6030000000000004E-2"/>
    <n v="0"/>
    <n v="0"/>
    <n v="0"/>
    <n v="0"/>
    <n v="0"/>
  </r>
  <r>
    <s v="4991"/>
    <s v="環宇-KY"/>
    <x v="39"/>
    <n v="46.4"/>
    <n v="45.05"/>
    <n v="45.3"/>
    <n v="44.95"/>
    <n v="45.6"/>
    <n v="18"/>
    <n v="-6"/>
    <n v="8"/>
    <n v="1"/>
    <n v="3"/>
    <n v="0"/>
    <n v="0"/>
    <n v="0"/>
    <n v="0"/>
    <n v="0"/>
    <n v="8.352E-3"/>
    <n v="-2.7029999999999997E-3"/>
    <n v="3.6239999999999996E-3"/>
    <n v="4.4950000000000003E-4"/>
    <n v="1.3680000000000001E-3"/>
    <n v="0"/>
    <n v="0"/>
    <n v="0"/>
    <n v="0"/>
    <n v="0"/>
  </r>
  <r>
    <s v="4994"/>
    <s v="傳奇"/>
    <x v="66"/>
    <n v="63"/>
    <n v="62.5"/>
    <n v="61.6"/>
    <n v="63.8"/>
    <n v="65.7"/>
    <n v="3"/>
    <n v="-2"/>
    <n v="-5"/>
    <n v="1"/>
    <n v="2"/>
    <n v="0"/>
    <n v="0"/>
    <n v="0"/>
    <n v="0"/>
    <n v="0"/>
    <n v="1.89E-3"/>
    <n v="-1.25E-3"/>
    <n v="-3.0799999999999998E-3"/>
    <n v="6.38E-4"/>
    <n v="1.3140000000000001E-3"/>
    <n v="0"/>
    <n v="0"/>
    <n v="0"/>
    <n v="0"/>
    <n v="0"/>
  </r>
  <r>
    <s v="4995"/>
    <s v="晶達"/>
    <x v="52"/>
    <n v="33.5"/>
    <n v="33.4"/>
    <n v="34.299999999999997"/>
    <n v="34.65"/>
    <n v="34.450000000000003"/>
    <n v="0"/>
    <n v="2"/>
    <n v="0"/>
    <n v="-2"/>
    <n v="-4"/>
    <n v="0"/>
    <n v="0"/>
    <n v="0"/>
    <n v="0"/>
    <n v="0"/>
    <n v="0"/>
    <n v="6.6799999999999997E-4"/>
    <n v="0"/>
    <n v="-6.9299999999999993E-4"/>
    <n v="-1.3780000000000001E-3"/>
    <n v="0"/>
    <n v="0"/>
    <n v="0"/>
    <n v="0"/>
    <n v="0"/>
  </r>
  <r>
    <s v="4999"/>
    <s v="鑫禾"/>
    <x v="7"/>
    <n v="50.5"/>
    <n v="50.4"/>
    <n v="49.6"/>
    <n v="49.65"/>
    <n v="50"/>
    <n v="58"/>
    <n v="-17"/>
    <n v="-55"/>
    <n v="-61"/>
    <n v="102"/>
    <n v="0"/>
    <n v="0"/>
    <n v="0"/>
    <n v="0"/>
    <n v="0"/>
    <n v="2.929E-2"/>
    <n v="-8.5679999999999992E-3"/>
    <n v="-2.7279999999999999E-2"/>
    <n v="-3.0286500000000001E-2"/>
    <n v="5.0999999999999997E-2"/>
    <n v="0"/>
    <n v="0"/>
    <n v="0"/>
    <n v="0"/>
    <n v="0"/>
  </r>
  <r>
    <s v="5007"/>
    <s v="三星"/>
    <x v="13"/>
    <n v="58"/>
    <n v="57.8"/>
    <n v="57.5"/>
    <n v="57.9"/>
    <n v="58.1"/>
    <n v="-3"/>
    <n v="-32"/>
    <n v="-8"/>
    <n v="-14"/>
    <n v="34"/>
    <n v="0"/>
    <n v="0"/>
    <n v="0"/>
    <n v="0"/>
    <n v="0"/>
    <n v="-1.74E-3"/>
    <n v="-1.8495999999999999E-2"/>
    <n v="-4.5999999999999999E-3"/>
    <n v="-8.1060000000000004E-3"/>
    <n v="1.9754000000000001E-2"/>
    <n v="0"/>
    <n v="0"/>
    <n v="0"/>
    <n v="0"/>
    <n v="0"/>
  </r>
  <r>
    <s v="5009"/>
    <s v="榮剛"/>
    <x v="13"/>
    <n v="20.45"/>
    <n v="20.25"/>
    <n v="20.100000000000001"/>
    <n v="20.8"/>
    <n v="20.45"/>
    <n v="-175"/>
    <n v="69"/>
    <n v="-357"/>
    <n v="-150"/>
    <n v="-719"/>
    <n v="0"/>
    <n v="0"/>
    <n v="0"/>
    <n v="0"/>
    <n v="0"/>
    <n v="-3.57875E-2"/>
    <n v="1.3972500000000001E-2"/>
    <n v="-7.1757000000000001E-2"/>
    <n v="-3.1199999999999999E-2"/>
    <n v="-0.14703549999999999"/>
    <n v="0"/>
    <n v="0"/>
    <n v="0"/>
    <n v="0"/>
    <n v="0"/>
  </r>
  <r>
    <s v="5011"/>
    <s v="久陽"/>
    <x v="13"/>
    <n v="27.65"/>
    <n v="27.35"/>
    <n v="26.5"/>
    <n v="29.15"/>
    <n v="28.85"/>
    <n v="-15"/>
    <n v="3"/>
    <n v="6"/>
    <n v="483"/>
    <n v="-748"/>
    <n v="0"/>
    <n v="0"/>
    <n v="0"/>
    <n v="0"/>
    <n v="0"/>
    <n v="-4.1475000000000001E-3"/>
    <n v="8.2050000000000016E-4"/>
    <n v="1.5900000000000001E-3"/>
    <n v="0.14079449999999999"/>
    <n v="-0.21579799999999999"/>
    <n v="0"/>
    <n v="0"/>
    <n v="0"/>
    <n v="0"/>
    <n v="0"/>
  </r>
  <r>
    <s v="5013"/>
    <s v="強新"/>
    <x v="13"/>
    <n v="30.1"/>
    <n v="30"/>
    <n v="29.55"/>
    <n v="30.1"/>
    <n v="29.85"/>
    <n v="0"/>
    <n v="-1"/>
    <n v="6"/>
    <n v="5"/>
    <n v="0"/>
    <n v="0"/>
    <n v="0"/>
    <n v="0"/>
    <n v="0"/>
    <n v="0"/>
    <n v="0"/>
    <n v="-2.9999999999999997E-4"/>
    <n v="1.7730000000000001E-3"/>
    <n v="1.505E-3"/>
    <n v="0"/>
    <n v="0"/>
    <n v="0"/>
    <n v="0"/>
    <n v="0"/>
    <n v="0"/>
  </r>
  <r>
    <s v="5014"/>
    <s v="建錩"/>
    <x v="13"/>
    <n v="17.399999999999999"/>
    <n v="17.399999999999999"/>
    <n v="16.75"/>
    <n v="17.8"/>
    <n v="17.75"/>
    <n v="152"/>
    <n v="61"/>
    <n v="-701"/>
    <n v="2713"/>
    <n v="-4034"/>
    <n v="0"/>
    <n v="0"/>
    <n v="0"/>
    <n v="0"/>
    <n v="0"/>
    <n v="2.6447999999999996E-2"/>
    <n v="1.0613999999999998E-2"/>
    <n v="-0.11741749999999999"/>
    <n v="0.48291400000000001"/>
    <n v="-0.71603499999999998"/>
    <n v="0"/>
    <n v="0"/>
    <n v="0"/>
    <n v="0"/>
    <n v="0"/>
  </r>
  <r>
    <s v="5015"/>
    <s v="華祺"/>
    <x v="13"/>
    <n v="32.4"/>
    <n v="32.4"/>
    <n v="32.1"/>
    <n v="32.299999999999997"/>
    <n v="32.200000000000003"/>
    <n v="0"/>
    <n v="0"/>
    <n v="3"/>
    <n v="-1"/>
    <n v="0"/>
    <n v="0"/>
    <n v="0"/>
    <n v="0"/>
    <n v="0"/>
    <n v="0"/>
    <n v="0"/>
    <n v="0"/>
    <n v="9.630000000000001E-4"/>
    <n v="-3.2299999999999999E-4"/>
    <n v="0"/>
    <n v="0"/>
    <n v="0"/>
    <n v="0"/>
    <n v="0"/>
    <n v="0"/>
  </r>
  <r>
    <s v="5016"/>
    <s v="松和"/>
    <x v="13"/>
    <n v="34.700000000000003"/>
    <n v="34.799999999999997"/>
    <n v="35.5"/>
    <n v="36"/>
    <n v="35.6"/>
    <n v="0"/>
    <n v="0"/>
    <n v="-3"/>
    <n v="-1"/>
    <n v="1"/>
    <n v="0"/>
    <n v="0"/>
    <n v="0"/>
    <n v="0"/>
    <n v="0"/>
    <n v="0"/>
    <n v="0"/>
    <n v="-1.065E-3"/>
    <n v="-3.6000000000000002E-4"/>
    <n v="3.5600000000000003E-4"/>
    <n v="0"/>
    <n v="0"/>
    <n v="0"/>
    <n v="0"/>
    <n v="0"/>
  </r>
  <r>
    <s v="5102"/>
    <s v="富強"/>
    <x v="25"/>
    <n v="19.2"/>
    <n v="19"/>
    <n v="18.600000000000001"/>
    <n v="18.899999999999999"/>
    <n v="18.8"/>
    <n v="8"/>
    <n v="1"/>
    <n v="12"/>
    <n v="11"/>
    <n v="17"/>
    <n v="0"/>
    <n v="0"/>
    <n v="0"/>
    <n v="0"/>
    <n v="0"/>
    <n v="1.536E-3"/>
    <n v="1.9000000000000001E-4"/>
    <n v="2.232E-3"/>
    <n v="2.0789999999999997E-3"/>
    <n v="3.1960000000000001E-3"/>
    <n v="0"/>
    <n v="0"/>
    <n v="0"/>
    <n v="0"/>
    <n v="0"/>
  </r>
  <r>
    <s v="5201"/>
    <s v="凱衛"/>
    <x v="55"/>
    <n v="33.4"/>
    <n v="33.75"/>
    <n v="33.6"/>
    <n v="33.9"/>
    <n v="34.25"/>
    <n v="-10"/>
    <n v="9"/>
    <n v="5"/>
    <n v="-20"/>
    <n v="27"/>
    <n v="0"/>
    <n v="0"/>
    <n v="0"/>
    <n v="0"/>
    <n v="0"/>
    <n v="-3.3400000000000001E-3"/>
    <n v="3.0374999999999998E-3"/>
    <n v="1.6800000000000001E-3"/>
    <n v="-6.7799999999999996E-3"/>
    <n v="9.2475000000000005E-3"/>
    <n v="0"/>
    <n v="0"/>
    <n v="0"/>
    <n v="0"/>
    <n v="0"/>
  </r>
  <r>
    <s v="5202"/>
    <s v="力新"/>
    <x v="67"/>
    <n v="19.8"/>
    <n v="19.850000000000001"/>
    <n v="21.8"/>
    <n v="20.3"/>
    <n v="19.45"/>
    <n v="0"/>
    <n v="0"/>
    <n v="3"/>
    <n v="-2"/>
    <n v="0"/>
    <n v="0"/>
    <n v="0"/>
    <n v="0"/>
    <n v="0"/>
    <n v="0"/>
    <n v="0"/>
    <n v="0"/>
    <n v="6.5400000000000007E-4"/>
    <n v="-4.06E-4"/>
    <n v="0"/>
    <n v="0"/>
    <n v="0"/>
    <n v="0"/>
    <n v="0"/>
    <n v="0"/>
  </r>
  <r>
    <s v="5203"/>
    <s v="訊連"/>
    <x v="67"/>
    <n v="82.8"/>
    <n v="82.8"/>
    <n v="81"/>
    <n v="80.7"/>
    <n v="80.7"/>
    <n v="18"/>
    <n v="-39"/>
    <n v="-66"/>
    <n v="-18"/>
    <n v="13"/>
    <n v="0"/>
    <n v="0"/>
    <n v="0"/>
    <n v="0"/>
    <n v="0"/>
    <n v="1.4903999999999999E-2"/>
    <n v="-3.2292000000000001E-2"/>
    <n v="-5.3460000000000001E-2"/>
    <n v="-1.4526000000000001E-2"/>
    <n v="1.0491000000000002E-2"/>
    <n v="0"/>
    <n v="0"/>
    <n v="0"/>
    <n v="0"/>
    <n v="0"/>
  </r>
  <r>
    <s v="5205"/>
    <s v="中茂"/>
    <x v="55"/>
    <n v="11.95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7"/>
    <n v="17.600000000000001"/>
    <n v="17.649999999999999"/>
    <n v="17.8"/>
    <n v="-4"/>
    <n v="-5"/>
    <n v="-9"/>
    <n v="-7"/>
    <n v="-6"/>
    <n v="0"/>
    <n v="0"/>
    <n v="0"/>
    <n v="0"/>
    <n v="0"/>
    <n v="-7.0799999999999997E-4"/>
    <n v="-8.8500000000000004E-4"/>
    <n v="-1.5840000000000001E-3"/>
    <n v="-1.2354999999999998E-3"/>
    <n v="-1.0680000000000002E-3"/>
    <n v="0"/>
    <n v="0"/>
    <n v="0"/>
    <n v="0"/>
    <n v="0"/>
  </r>
  <r>
    <s v="5209"/>
    <s v="新鼎"/>
    <x v="55"/>
    <n v="68.3"/>
    <n v="68.3"/>
    <n v="67.8"/>
    <n v="68.099999999999994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9.99"/>
    <n v="10"/>
    <n v="10.15"/>
    <n v="10"/>
    <n v="10"/>
    <n v="-3"/>
    <n v="-2"/>
    <n v="-11"/>
    <n v="8"/>
    <n v="-5"/>
    <n v="0"/>
    <n v="0"/>
    <n v="0"/>
    <n v="0"/>
    <n v="0"/>
    <n v="-2.9969999999999997E-4"/>
    <n v="-2.0000000000000001E-4"/>
    <n v="-1.1165000000000001E-3"/>
    <n v="8.0000000000000004E-4"/>
    <n v="-5.0000000000000001E-4"/>
    <n v="0"/>
    <n v="0"/>
    <n v="0"/>
    <n v="0"/>
    <n v="0"/>
  </r>
  <r>
    <s v="5211"/>
    <s v="蒙恬"/>
    <x v="67"/>
    <n v="16.399999999999999"/>
    <n v="16.25"/>
    <n v="15.8"/>
    <n v="15.85"/>
    <n v="16.25"/>
    <n v="1"/>
    <n v="0"/>
    <n v="3"/>
    <n v="0"/>
    <n v="2"/>
    <n v="0"/>
    <n v="0"/>
    <n v="0"/>
    <n v="0"/>
    <n v="0"/>
    <n v="1.6399999999999997E-4"/>
    <n v="0"/>
    <n v="4.7400000000000008E-4"/>
    <n v="0"/>
    <n v="3.2499999999999999E-4"/>
    <n v="0"/>
    <n v="0"/>
    <n v="0"/>
    <n v="0"/>
    <n v="0"/>
  </r>
  <r>
    <s v="5212"/>
    <s v="凌網"/>
    <x v="55"/>
    <n v="57.5"/>
    <n v="56.7"/>
    <n v="56.7"/>
    <n v="56.7"/>
    <n v="56.7"/>
    <n v="-2"/>
    <n v="0"/>
    <n v="1"/>
    <n v="0"/>
    <n v="0"/>
    <n v="0"/>
    <n v="0"/>
    <n v="0"/>
    <n v="0"/>
    <n v="0"/>
    <n v="-1.15E-3"/>
    <n v="0"/>
    <n v="5.6700000000000001E-4"/>
    <n v="0"/>
    <n v="0"/>
    <n v="0"/>
    <n v="0"/>
    <n v="0"/>
    <n v="0"/>
    <n v="0"/>
  </r>
  <r>
    <s v="5213"/>
    <s v="亞昕"/>
    <x v="5"/>
    <n v="22.45"/>
    <n v="22.3"/>
    <n v="22.1"/>
    <n v="22.2"/>
    <n v="22.2"/>
    <n v="-52"/>
    <n v="-89"/>
    <n v="-151"/>
    <n v="5"/>
    <n v="-109"/>
    <n v="0"/>
    <n v="0"/>
    <n v="0"/>
    <n v="0"/>
    <n v="0"/>
    <n v="-1.1673999999999999E-2"/>
    <n v="-1.9847E-2"/>
    <n v="-3.3371000000000005E-2"/>
    <n v="1.1100000000000001E-3"/>
    <n v="-2.4197999999999997E-2"/>
    <n v="0"/>
    <n v="0"/>
    <n v="0"/>
    <n v="0"/>
    <n v="0"/>
  </r>
  <r>
    <s v="5215"/>
    <s v="科嘉-KY"/>
    <x v="7"/>
    <n v="120"/>
    <n v="122.5"/>
    <n v="119.5"/>
    <n v="118.5"/>
    <n v="121"/>
    <n v="35"/>
    <n v="47"/>
    <n v="-240"/>
    <n v="-115"/>
    <n v="91"/>
    <n v="0"/>
    <n v="0"/>
    <n v="0"/>
    <n v="0"/>
    <n v="0"/>
    <n v="4.2000000000000003E-2"/>
    <n v="5.7575000000000001E-2"/>
    <n v="-0.2868"/>
    <n v="-0.13627500000000001"/>
    <n v="0.11011"/>
    <n v="0"/>
    <n v="0"/>
    <n v="0"/>
    <n v="0"/>
    <n v="0"/>
  </r>
  <r>
    <s v="5220"/>
    <s v="萬達光電"/>
    <x v="64"/>
    <n v="39.6"/>
    <n v="39.65"/>
    <n v="40.4"/>
    <n v="40.299999999999997"/>
    <n v="40.65"/>
    <n v="-5"/>
    <n v="-7"/>
    <n v="-14"/>
    <n v="-5"/>
    <n v="-7"/>
    <n v="0"/>
    <n v="0"/>
    <n v="0"/>
    <n v="0"/>
    <n v="0"/>
    <n v="-1.98E-3"/>
    <n v="-2.7755000000000002E-3"/>
    <n v="-5.6560000000000004E-3"/>
    <n v="-2.0149999999999999E-3"/>
    <n v="-2.8454999999999999E-3"/>
    <n v="0"/>
    <n v="0"/>
    <n v="0"/>
    <n v="0"/>
    <n v="0"/>
  </r>
  <r>
    <s v="5223"/>
    <s v="安力-KY"/>
    <x v="7"/>
    <n v="61.6"/>
    <n v="61.6"/>
    <n v="59.9"/>
    <n v="60.3"/>
    <n v="62.4"/>
    <n v="-24"/>
    <n v="-66"/>
    <n v="-80"/>
    <n v="-25"/>
    <n v="84"/>
    <n v="0"/>
    <n v="0"/>
    <n v="0"/>
    <n v="0"/>
    <n v="0"/>
    <n v="-1.4784E-2"/>
    <n v="-4.0655999999999998E-2"/>
    <n v="-4.7919999999999997E-2"/>
    <n v="-1.5075E-2"/>
    <n v="5.2415999999999997E-2"/>
    <n v="0"/>
    <n v="0"/>
    <n v="0"/>
    <n v="0"/>
    <n v="0"/>
  </r>
  <r>
    <s v="5225"/>
    <s v="東科-KY"/>
    <x v="20"/>
    <n v="20.75"/>
    <n v="20.7"/>
    <n v="20.85"/>
    <n v="20.95"/>
    <n v="21.15"/>
    <n v="-2"/>
    <n v="-1"/>
    <n v="2"/>
    <n v="9"/>
    <n v="9"/>
    <n v="0"/>
    <n v="0"/>
    <n v="0"/>
    <n v="0"/>
    <n v="0"/>
    <n v="-4.15E-4"/>
    <n v="-2.0699999999999999E-4"/>
    <n v="4.1700000000000005E-4"/>
    <n v="1.8854999999999998E-3"/>
    <n v="1.9035E-3"/>
    <n v="0"/>
    <n v="0"/>
    <n v="0"/>
    <n v="0"/>
    <n v="0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30"/>
    <s v="雷笛克光學"/>
    <x v="28"/>
    <n v="28.85"/>
    <n v="29"/>
    <n v="29.2"/>
    <n v="29"/>
    <n v="29.1"/>
    <n v="-1"/>
    <n v="2"/>
    <n v="5"/>
    <n v="2"/>
    <n v="4"/>
    <n v="0"/>
    <n v="0"/>
    <n v="0"/>
    <n v="0"/>
    <n v="0"/>
    <n v="-2.8850000000000002E-4"/>
    <n v="5.8E-4"/>
    <n v="1.4599999999999999E-3"/>
    <n v="5.8E-4"/>
    <n v="1.1640000000000001E-3"/>
    <n v="0"/>
    <n v="0"/>
    <n v="0"/>
    <n v="0"/>
    <n v="0"/>
  </r>
  <r>
    <s v="5234"/>
    <s v="達興材料"/>
    <x v="18"/>
    <n v="88.9"/>
    <n v="87.9"/>
    <n v="87.2"/>
    <n v="86"/>
    <n v="85.5"/>
    <n v="4"/>
    <n v="-36"/>
    <n v="-9"/>
    <n v="-159"/>
    <n v="-86"/>
    <n v="0"/>
    <n v="-15"/>
    <n v="0"/>
    <n v="-55"/>
    <n v="-60"/>
    <n v="3.5560000000000001E-3"/>
    <n v="-3.1643999999999999E-2"/>
    <n v="-7.8480000000000008E-3"/>
    <n v="-0.13674"/>
    <n v="-7.3529999999999998E-2"/>
    <n v="0"/>
    <n v="-1.3185000000000001E-2"/>
    <n v="0"/>
    <n v="-4.7300000000000002E-2"/>
    <n v="-5.1299999999999998E-2"/>
  </r>
  <r>
    <s v="5243"/>
    <s v="乙盛-KY"/>
    <x v="65"/>
    <n v="62.2"/>
    <n v="68.400000000000006"/>
    <n v="71.099999999999994"/>
    <n v="71"/>
    <n v="74"/>
    <n v="-2701"/>
    <n v="350"/>
    <n v="-1443"/>
    <n v="-373"/>
    <n v="818"/>
    <n v="0"/>
    <n v="0"/>
    <n v="0"/>
    <n v="0"/>
    <n v="0"/>
    <n v="-1.6800220000000001"/>
    <n v="0.23940000000000003"/>
    <n v="-1.0259729999999998"/>
    <n v="-0.26483000000000001"/>
    <n v="0.60531999999999997"/>
    <n v="0"/>
    <n v="0"/>
    <n v="0"/>
    <n v="0"/>
    <n v="0"/>
  </r>
  <r>
    <s v="5245"/>
    <s v="智晶"/>
    <x v="52"/>
    <n v="39.950000000000003"/>
    <n v="40"/>
    <n v="38.9"/>
    <n v="38.5"/>
    <n v="38.799999999999997"/>
    <n v="-16"/>
    <n v="-13"/>
    <n v="-42"/>
    <n v="-19"/>
    <n v="5"/>
    <n v="0"/>
    <n v="0"/>
    <n v="0"/>
    <n v="0"/>
    <n v="0"/>
    <n v="-6.3920000000000001E-3"/>
    <n v="-5.1999999999999998E-3"/>
    <n v="-1.6337999999999998E-2"/>
    <n v="-7.3150000000000003E-3"/>
    <n v="1.9400000000000001E-3"/>
    <n v="0"/>
    <n v="0"/>
    <n v="0"/>
    <n v="0"/>
    <n v="0"/>
  </r>
  <r>
    <s v="5251"/>
    <s v="天鉞電"/>
    <x v="48"/>
    <n v="14.15"/>
    <n v="14.85"/>
    <n v="14.4"/>
    <n v="14.25"/>
    <n v="14.4"/>
    <n v="0"/>
    <n v="-4"/>
    <n v="-1"/>
    <n v="0"/>
    <n v="-2"/>
    <n v="0"/>
    <n v="0"/>
    <n v="0"/>
    <n v="0"/>
    <n v="0"/>
    <n v="0"/>
    <n v="-5.9400000000000002E-4"/>
    <n v="-1.44E-4"/>
    <n v="0"/>
    <n v="-2.8800000000000001E-4"/>
    <n v="0"/>
    <n v="0"/>
    <n v="0"/>
    <n v="0"/>
    <n v="0"/>
  </r>
  <r>
    <s v="5258"/>
    <s v="虹堡"/>
    <x v="57"/>
    <n v="21.9"/>
    <n v="21.9"/>
    <n v="20.9"/>
    <n v="20.7"/>
    <n v="20.95"/>
    <n v="6"/>
    <n v="-15"/>
    <n v="-190"/>
    <n v="-59"/>
    <n v="10"/>
    <n v="0"/>
    <n v="0"/>
    <n v="0"/>
    <n v="0"/>
    <n v="0"/>
    <n v="1.3139999999999998E-3"/>
    <n v="-3.2850000000000002E-3"/>
    <n v="-3.9709999999999995E-2"/>
    <n v="-1.2213E-2"/>
    <n v="2.0950000000000001E-3"/>
    <n v="0"/>
    <n v="0"/>
    <n v="0"/>
    <n v="0"/>
    <n v="0"/>
  </r>
  <r>
    <s v="5263"/>
    <s v="智崴"/>
    <x v="67"/>
    <n v="133.5"/>
    <n v="133.5"/>
    <n v="133"/>
    <n v="133"/>
    <n v="133.5"/>
    <n v="18"/>
    <n v="10"/>
    <n v="-141"/>
    <n v="37"/>
    <n v="50"/>
    <n v="0"/>
    <n v="0"/>
    <n v="0"/>
    <n v="0"/>
    <n v="0"/>
    <n v="2.4029999999999999E-2"/>
    <n v="1.3350000000000001E-2"/>
    <n v="-0.18753"/>
    <n v="4.9209999999999997E-2"/>
    <n v="6.6750000000000004E-2"/>
    <n v="0"/>
    <n v="0"/>
    <n v="0"/>
    <n v="0"/>
    <n v="0"/>
  </r>
  <r>
    <s v="5269"/>
    <s v="祥碩"/>
    <x v="46"/>
    <n v="1505"/>
    <n v="1475"/>
    <n v="1450"/>
    <n v="1415"/>
    <n v="1405"/>
    <n v="6"/>
    <n v="-186"/>
    <n v="4"/>
    <n v="48"/>
    <n v="35"/>
    <n v="0"/>
    <n v="11"/>
    <n v="12"/>
    <n v="4"/>
    <n v="4"/>
    <n v="9.0300000000000005E-2"/>
    <n v="-2.7435"/>
    <n v="5.8000000000000003E-2"/>
    <n v="0.67920000000000003"/>
    <n v="0.49175000000000002"/>
    <n v="0"/>
    <n v="0.16225000000000001"/>
    <n v="0.17399999999999999"/>
    <n v="5.6599999999999998E-2"/>
    <n v="5.62E-2"/>
  </r>
  <r>
    <s v="5272"/>
    <s v="笙科"/>
    <x v="46"/>
    <n v="33.85"/>
    <n v="33.25"/>
    <n v="31.1"/>
    <n v="30.25"/>
    <n v="31.55"/>
    <n v="119"/>
    <n v="-338"/>
    <n v="79"/>
    <n v="-31"/>
    <n v="182"/>
    <n v="0"/>
    <n v="0"/>
    <n v="0"/>
    <n v="0"/>
    <n v="0"/>
    <n v="4.0281499999999998E-2"/>
    <n v="-0.112385"/>
    <n v="2.4569000000000001E-2"/>
    <n v="-9.3775000000000004E-3"/>
    <n v="5.7421000000000007E-2"/>
    <n v="0"/>
    <n v="0"/>
    <n v="0"/>
    <n v="0"/>
    <n v="0"/>
  </r>
  <r>
    <s v="5274"/>
    <s v="信驊"/>
    <x v="46"/>
    <n v="2190"/>
    <n v="2115"/>
    <n v="2115"/>
    <n v="2100"/>
    <n v="2070"/>
    <n v="13"/>
    <n v="-70"/>
    <n v="4"/>
    <n v="-25"/>
    <n v="-25"/>
    <n v="-6"/>
    <n v="7"/>
    <n v="6"/>
    <n v="12"/>
    <n v="0"/>
    <n v="0.28470000000000001"/>
    <n v="-1.4804999999999999"/>
    <n v="8.4599999999999995E-2"/>
    <n v="-0.52500000000000002"/>
    <n v="-0.51749999999999996"/>
    <n v="-0.13139999999999999"/>
    <n v="0.14804999999999999"/>
    <n v="0.12690000000000001"/>
    <n v="0.252"/>
    <n v="0"/>
  </r>
  <r>
    <s v="5276"/>
    <s v="達輝-KY"/>
    <x v="6"/>
    <n v="16.350000000000001"/>
    <n v="16.3"/>
    <n v="16.399999999999999"/>
    <n v="16.600000000000001"/>
    <n v="16.05"/>
    <n v="0"/>
    <n v="0"/>
    <n v="0"/>
    <n v="0"/>
    <n v="1"/>
    <n v="0"/>
    <n v="0"/>
    <n v="0"/>
    <n v="0"/>
    <n v="0"/>
    <n v="0"/>
    <n v="0"/>
    <n v="0"/>
    <n v="0"/>
    <n v="1.605E-4"/>
    <n v="0"/>
    <n v="0"/>
    <n v="0"/>
    <n v="0"/>
    <n v="0"/>
  </r>
  <r>
    <s v="5278"/>
    <s v="尚凡"/>
    <x v="67"/>
    <n v="162.5"/>
    <n v="161"/>
    <n v="158"/>
    <n v="158.5"/>
    <n v="159.5"/>
    <n v="0"/>
    <n v="-1"/>
    <n v="-1"/>
    <n v="0"/>
    <n v="0"/>
    <n v="0"/>
    <n v="0"/>
    <n v="0"/>
    <n v="0"/>
    <n v="0"/>
    <n v="0"/>
    <n v="-1.6100000000000001E-3"/>
    <n v="-1.58E-3"/>
    <n v="0"/>
    <n v="0"/>
    <n v="0"/>
    <n v="0"/>
    <n v="0"/>
    <n v="0"/>
    <n v="0"/>
  </r>
  <r>
    <s v="5281"/>
    <s v="大峽谷-KY"/>
    <x v="28"/>
    <n v="22.95"/>
    <n v="23.1"/>
    <n v="23.15"/>
    <n v="23.2"/>
    <n v="23.15"/>
    <n v="0"/>
    <n v="0"/>
    <n v="0"/>
    <n v="-1"/>
    <n v="-2"/>
    <n v="0"/>
    <n v="0"/>
    <n v="0"/>
    <n v="0"/>
    <n v="0"/>
    <n v="0"/>
    <n v="0"/>
    <n v="0"/>
    <n v="-2.32E-4"/>
    <n v="-4.6299999999999998E-4"/>
    <n v="0"/>
    <n v="0"/>
    <n v="0"/>
    <n v="0"/>
    <n v="0"/>
  </r>
  <r>
    <s v="5283"/>
    <s v="禾聯碩"/>
    <x v="12"/>
    <n v="123"/>
    <n v="123.5"/>
    <n v="121.5"/>
    <n v="121"/>
    <n v="121.5"/>
    <n v="-24"/>
    <n v="0"/>
    <n v="-10"/>
    <n v="-6"/>
    <n v="-4"/>
    <n v="0"/>
    <n v="0"/>
    <n v="0"/>
    <n v="0"/>
    <n v="0"/>
    <n v="-2.9520000000000001E-2"/>
    <n v="0"/>
    <n v="-1.2149999999999999E-2"/>
    <n v="-7.26E-3"/>
    <n v="-4.8599999999999997E-3"/>
    <n v="0"/>
    <n v="0"/>
    <n v="0"/>
    <n v="0"/>
    <n v="0"/>
  </r>
  <r>
    <s v="5284"/>
    <s v="jpp-KY"/>
    <x v="2"/>
    <n v="43.85"/>
    <n v="43.45"/>
    <n v="42.9"/>
    <n v="42.9"/>
    <n v="43.7"/>
    <n v="1"/>
    <n v="-2"/>
    <n v="0"/>
    <n v="0"/>
    <n v="1"/>
    <n v="0"/>
    <n v="0"/>
    <n v="0"/>
    <n v="0"/>
    <n v="0"/>
    <n v="4.3850000000000003E-4"/>
    <n v="-8.6900000000000009E-4"/>
    <n v="0"/>
    <n v="0"/>
    <n v="4.3700000000000005E-4"/>
    <n v="0"/>
    <n v="0"/>
    <n v="0"/>
    <n v="0"/>
    <n v="0"/>
  </r>
  <r>
    <s v="5285"/>
    <s v="界霖"/>
    <x v="16"/>
    <n v="79.8"/>
    <n v="82"/>
    <n v="83.6"/>
    <n v="85.2"/>
    <n v="89.4"/>
    <n v="234"/>
    <n v="160"/>
    <n v="727"/>
    <n v="-166"/>
    <n v="-140"/>
    <n v="0"/>
    <n v="0"/>
    <n v="0"/>
    <n v="0"/>
    <n v="0"/>
    <n v="0.18673200000000001"/>
    <n v="0.13120000000000001"/>
    <n v="0.60777199999999998"/>
    <n v="-0.141432"/>
    <n v="-0.12515999999999999"/>
    <n v="0"/>
    <n v="0"/>
    <n v="0"/>
    <n v="0"/>
    <n v="0"/>
  </r>
  <r>
    <s v="5287"/>
    <s v="數字"/>
    <x v="67"/>
    <n v="234.5"/>
    <n v="233"/>
    <n v="230"/>
    <n v="230.5"/>
    <n v="231"/>
    <n v="0"/>
    <n v="2"/>
    <n v="4"/>
    <n v="-8"/>
    <n v="-7"/>
    <n v="0"/>
    <n v="0"/>
    <n v="0"/>
    <n v="0"/>
    <n v="0"/>
    <n v="0"/>
    <n v="4.6600000000000001E-3"/>
    <n v="9.1999999999999998E-3"/>
    <n v="-1.8440000000000002E-2"/>
    <n v="-1.617E-2"/>
    <n v="0"/>
    <n v="0"/>
    <n v="0"/>
    <n v="0"/>
    <n v="0"/>
  </r>
  <r>
    <s v="5288"/>
    <s v="豐祥-KY"/>
    <x v="6"/>
    <n v="153.5"/>
    <n v="154"/>
    <n v="153"/>
    <n v="157.5"/>
    <n v="168.5"/>
    <n v="22"/>
    <n v="4"/>
    <n v="32"/>
    <n v="90"/>
    <n v="145"/>
    <n v="-20"/>
    <n v="0"/>
    <n v="0"/>
    <n v="0"/>
    <n v="0"/>
    <n v="3.3770000000000001E-2"/>
    <n v="6.1599999999999997E-3"/>
    <n v="4.8959999999999997E-2"/>
    <n v="0.14174999999999999"/>
    <n v="0.24432499999999999"/>
    <n v="-3.0700000000000002E-2"/>
    <n v="0"/>
    <n v="0"/>
    <n v="0"/>
    <n v="0"/>
  </r>
  <r>
    <s v="5289"/>
    <s v="宜鼎"/>
    <x v="40"/>
    <n v="185.5"/>
    <n v="183"/>
    <n v="190.5"/>
    <n v="187"/>
    <n v="189"/>
    <n v="482"/>
    <n v="-76"/>
    <n v="512"/>
    <n v="-58"/>
    <n v="68"/>
    <n v="19"/>
    <n v="1"/>
    <n v="0"/>
    <n v="0"/>
    <n v="0"/>
    <n v="0.89410999999999996"/>
    <n v="-0.13908000000000001"/>
    <n v="0.97536"/>
    <n v="-0.10846"/>
    <n v="0.12852"/>
    <n v="3.5244999999999999E-2"/>
    <n v="1.83E-3"/>
    <n v="0"/>
    <n v="0"/>
    <n v="0"/>
  </r>
  <r>
    <s v="5291"/>
    <s v="邑昇"/>
    <x v="31"/>
    <n v="37.4"/>
    <n v="35.6"/>
    <n v="35.700000000000003"/>
    <n v="35.450000000000003"/>
    <n v="35.85"/>
    <n v="240"/>
    <n v="70"/>
    <n v="370"/>
    <n v="-23"/>
    <n v="161"/>
    <n v="0"/>
    <n v="0"/>
    <n v="0"/>
    <n v="0"/>
    <n v="0"/>
    <n v="8.9760000000000006E-2"/>
    <n v="2.4920000000000001E-2"/>
    <n v="0.13209000000000001"/>
    <n v="-8.153500000000001E-3"/>
    <n v="5.7718500000000006E-2"/>
    <n v="0"/>
    <n v="0"/>
    <n v="0"/>
    <n v="0"/>
    <n v="0"/>
  </r>
  <r>
    <s v="5299"/>
    <s v="杰力"/>
    <x v="29"/>
    <n v="159"/>
    <n v="158.5"/>
    <n v="156.5"/>
    <n v="151"/>
    <n v="158.5"/>
    <n v="215"/>
    <n v="-245"/>
    <n v="-197"/>
    <n v="-123"/>
    <n v="53"/>
    <n v="0"/>
    <n v="0"/>
    <n v="0"/>
    <n v="0"/>
    <n v="0"/>
    <n v="0.34184999999999999"/>
    <n v="-0.38832499999999998"/>
    <n v="-0.308305"/>
    <n v="-0.18573000000000001"/>
    <n v="8.4004999999999996E-2"/>
    <n v="0"/>
    <n v="0"/>
    <n v="0"/>
    <n v="0"/>
    <n v="0"/>
  </r>
  <r>
    <s v="5301"/>
    <s v="寶得利"/>
    <x v="3"/>
    <n v="9.7100000000000009"/>
    <n v="9.92"/>
    <n v="9.94"/>
    <n v="10.4"/>
    <n v="10.050000000000001"/>
    <n v="-2"/>
    <n v="-1"/>
    <n v="0"/>
    <n v="2"/>
    <n v="0"/>
    <n v="0"/>
    <n v="0"/>
    <n v="0"/>
    <n v="0"/>
    <n v="0"/>
    <n v="-1.942E-4"/>
    <n v="-9.9199999999999999E-5"/>
    <n v="0"/>
    <n v="2.0800000000000001E-4"/>
    <n v="0"/>
    <n v="0"/>
    <n v="0"/>
    <n v="0"/>
    <n v="0"/>
    <n v="0"/>
  </r>
  <r>
    <s v="5302"/>
    <s v="太欣"/>
    <x v="46"/>
    <n v="15.15"/>
    <n v="14.7"/>
    <n v="14.15"/>
    <n v="14.15"/>
    <n v="14.4"/>
    <n v="175"/>
    <n v="-246"/>
    <n v="144"/>
    <n v="-155"/>
    <n v="44"/>
    <n v="0"/>
    <n v="0"/>
    <n v="0"/>
    <n v="0"/>
    <n v="0"/>
    <n v="2.6512500000000001E-2"/>
    <n v="-3.6162E-2"/>
    <n v="2.0376000000000002E-2"/>
    <n v="-2.1932500000000001E-2"/>
    <n v="6.3360000000000005E-3"/>
    <n v="0"/>
    <n v="0"/>
    <n v="0"/>
    <n v="0"/>
    <n v="0"/>
  </r>
  <r>
    <s v="5306"/>
    <s v="桂盟"/>
    <x v="68"/>
    <n v="229.5"/>
    <n v="231"/>
    <n v="230.5"/>
    <n v="233.5"/>
    <n v="232"/>
    <n v="-170"/>
    <n v="26"/>
    <n v="1"/>
    <n v="5"/>
    <n v="-52"/>
    <n v="-30"/>
    <n v="-18"/>
    <n v="0"/>
    <n v="0"/>
    <n v="0"/>
    <n v="-0.39015"/>
    <n v="6.0060000000000002E-2"/>
    <n v="2.3050000000000002E-3"/>
    <n v="1.1675E-2"/>
    <n v="-0.12064"/>
    <n v="-6.8849999999999995E-2"/>
    <n v="-4.1579999999999999E-2"/>
    <n v="0"/>
    <n v="0"/>
    <n v="0"/>
  </r>
  <r>
    <s v="5309"/>
    <s v="系統電"/>
    <x v="56"/>
    <n v="30"/>
    <n v="30.1"/>
    <n v="28.7"/>
    <n v="28.65"/>
    <n v="30.2"/>
    <n v="-8"/>
    <n v="-21"/>
    <n v="-56"/>
    <n v="-68"/>
    <n v="147"/>
    <n v="0"/>
    <n v="0"/>
    <n v="0"/>
    <n v="0"/>
    <n v="0"/>
    <n v="-2.3999999999999998E-3"/>
    <n v="-6.3210000000000002E-3"/>
    <n v="-1.6071999999999999E-2"/>
    <n v="-1.9481999999999999E-2"/>
    <n v="4.4393999999999996E-2"/>
    <n v="0"/>
    <n v="0"/>
    <n v="0"/>
    <n v="0"/>
    <n v="0"/>
  </r>
  <r>
    <s v="5310"/>
    <s v="天剛"/>
    <x v="55"/>
    <n v="14"/>
    <n v="13.7"/>
    <n v="13.5"/>
    <n v="13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8"/>
    <n v="63.1"/>
    <n v="62.9"/>
    <n v="63.3"/>
    <n v="64.5"/>
    <n v="-30"/>
    <n v="-12"/>
    <n v="-37"/>
    <n v="-34"/>
    <n v="-162"/>
    <n v="0"/>
    <n v="0"/>
    <n v="0"/>
    <n v="0"/>
    <n v="0"/>
    <n v="-1.8839999999999999E-2"/>
    <n v="-7.5720000000000006E-3"/>
    <n v="-2.3272999999999999E-2"/>
    <n v="-2.1521999999999999E-2"/>
    <n v="-0.10449"/>
    <n v="0"/>
    <n v="0"/>
    <n v="0"/>
    <n v="0"/>
    <n v="0"/>
  </r>
  <r>
    <s v="5314"/>
    <s v="世紀"/>
    <x v="46"/>
    <n v="6.1"/>
    <n v="5.86"/>
    <n v="5.86"/>
    <n v="5.8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100000000000001"/>
    <n v="18.899999999999999"/>
    <n v="19.05"/>
    <n v="18.7"/>
    <n v="18.850000000000001"/>
    <n v="173"/>
    <n v="17"/>
    <n v="19"/>
    <n v="-328"/>
    <n v="33"/>
    <n v="0"/>
    <n v="0"/>
    <n v="0"/>
    <n v="0"/>
    <n v="0"/>
    <n v="3.3043000000000003E-2"/>
    <n v="3.2129999999999997E-3"/>
    <n v="3.6194999999999999E-3"/>
    <n v="-6.1335999999999995E-2"/>
    <n v="6.2205000000000003E-3"/>
    <n v="0"/>
    <n v="0"/>
    <n v="0"/>
    <n v="0"/>
    <n v="0"/>
  </r>
  <r>
    <s v="5321"/>
    <s v="友銓"/>
    <x v="31"/>
    <n v="33.5"/>
    <n v="32.5"/>
    <n v="32.5"/>
    <n v="32.200000000000003"/>
    <n v="32.6"/>
    <n v="-11"/>
    <n v="0"/>
    <n v="-3"/>
    <n v="-4"/>
    <n v="-11"/>
    <n v="0"/>
    <n v="0"/>
    <n v="0"/>
    <n v="0"/>
    <n v="0"/>
    <n v="-3.6849999999999999E-3"/>
    <n v="0"/>
    <n v="-9.7499999999999996E-4"/>
    <n v="-1.2880000000000001E-3"/>
    <n v="-3.5860000000000002E-3"/>
    <n v="0"/>
    <n v="0"/>
    <n v="0"/>
    <n v="0"/>
    <n v="0"/>
  </r>
  <r>
    <s v="5324"/>
    <s v="士開"/>
    <x v="5"/>
    <n v="9.9700000000000006"/>
    <n v="10"/>
    <n v="9.9"/>
    <n v="9.8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"/>
    <n v="13.65"/>
    <n v="12.85"/>
    <n v="12.8"/>
    <n v="13.1"/>
    <n v="218"/>
    <n v="-301"/>
    <n v="-358"/>
    <n v="-240"/>
    <n v="118"/>
    <n v="0"/>
    <n v="0"/>
    <n v="0"/>
    <n v="0"/>
    <n v="0"/>
    <n v="3.0519999999999999E-2"/>
    <n v="-4.1086500000000005E-2"/>
    <n v="-4.6003000000000002E-2"/>
    <n v="-3.0720000000000001E-2"/>
    <n v="1.5458E-2"/>
    <n v="0"/>
    <n v="0"/>
    <n v="0"/>
    <n v="0"/>
    <n v="0"/>
  </r>
  <r>
    <s v="5340"/>
    <s v="建榮"/>
    <x v="18"/>
    <n v="34.200000000000003"/>
    <n v="34.35"/>
    <n v="33.5"/>
    <n v="33.15"/>
    <n v="33.15"/>
    <n v="25"/>
    <n v="12"/>
    <n v="-35"/>
    <n v="18"/>
    <n v="70"/>
    <n v="-49"/>
    <n v="0"/>
    <n v="0"/>
    <n v="0"/>
    <n v="0"/>
    <n v="8.5500000000000003E-3"/>
    <n v="4.1220000000000007E-3"/>
    <n v="-1.1724999999999999E-2"/>
    <n v="5.9669999999999992E-3"/>
    <n v="2.3205E-2"/>
    <n v="-1.6758000000000002E-2"/>
    <n v="0"/>
    <n v="0"/>
    <n v="0"/>
    <n v="0"/>
  </r>
  <r>
    <s v="5344"/>
    <s v="立衛"/>
    <x v="35"/>
    <n v="15.85"/>
    <n v="15.55"/>
    <n v="15.25"/>
    <n v="15.4"/>
    <n v="15.5"/>
    <n v="-33"/>
    <n v="-27"/>
    <n v="-1"/>
    <n v="-24"/>
    <n v="21"/>
    <n v="0"/>
    <n v="0"/>
    <n v="0"/>
    <n v="0"/>
    <n v="0"/>
    <n v="-5.2304999999999999E-3"/>
    <n v="-4.1985E-3"/>
    <n v="-1.5249999999999999E-4"/>
    <n v="-3.6960000000000001E-3"/>
    <n v="3.2550000000000001E-3"/>
    <n v="0"/>
    <n v="0"/>
    <n v="0"/>
    <n v="0"/>
    <n v="0"/>
  </r>
  <r>
    <s v="5345"/>
    <s v="天揚"/>
    <x v="17"/>
    <n v="6.5"/>
    <n v="6.49"/>
    <n v="6.1"/>
    <n v="6.15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3.5"/>
    <n v="122"/>
    <n v="121"/>
    <n v="118"/>
    <n v="120.5"/>
    <n v="-27"/>
    <n v="234"/>
    <n v="294"/>
    <n v="-1234"/>
    <n v="1436"/>
    <n v="55"/>
    <n v="1"/>
    <n v="189"/>
    <n v="502"/>
    <n v="-128"/>
    <n v="-3.3345E-2"/>
    <n v="0.28548000000000001"/>
    <n v="0.35574"/>
    <n v="-1.4561200000000001"/>
    <n v="1.73038"/>
    <n v="6.7924999999999999E-2"/>
    <n v="1.2199999999999999E-3"/>
    <n v="0.22869"/>
    <n v="0.59236"/>
    <n v="-0.15423999999999999"/>
  </r>
  <r>
    <s v="5348"/>
    <s v="系通"/>
    <x v="32"/>
    <n v="7.59"/>
    <n v="7.3"/>
    <n v="7.29"/>
    <n v="7.34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7"/>
    <n v="26.8"/>
    <n v="25.7"/>
    <n v="25.1"/>
    <n v="25.95"/>
    <n v="3846"/>
    <n v="-1029"/>
    <n v="-1118"/>
    <n v="-766"/>
    <n v="6"/>
    <n v="0"/>
    <n v="0"/>
    <n v="0"/>
    <n v="0"/>
    <n v="0"/>
    <n v="1.0384199999999999"/>
    <n v="-0.27577200000000002"/>
    <n v="-0.28732599999999997"/>
    <n v="-0.19226600000000002"/>
    <n v="1.5569999999999998E-3"/>
    <n v="0"/>
    <n v="0"/>
    <n v="0"/>
    <n v="0"/>
    <n v="0"/>
  </r>
  <r>
    <s v="5353"/>
    <s v="台林"/>
    <x v="32"/>
    <n v="17.5"/>
    <n v="17.5"/>
    <n v="17.2"/>
    <n v="17.25"/>
    <n v="17.2"/>
    <n v="1"/>
    <n v="-1"/>
    <n v="0"/>
    <n v="0"/>
    <n v="0"/>
    <n v="0"/>
    <n v="0"/>
    <n v="0"/>
    <n v="0"/>
    <n v="0"/>
    <n v="1.75E-4"/>
    <n v="-1.75E-4"/>
    <n v="0"/>
    <n v="0"/>
    <n v="0"/>
    <n v="0"/>
    <n v="0"/>
    <n v="0"/>
    <n v="0"/>
    <n v="0"/>
  </r>
  <r>
    <s v="5355"/>
    <s v="佳總"/>
    <x v="31"/>
    <n v="7.37"/>
    <n v="7.29"/>
    <n v="7.11"/>
    <n v="7.12"/>
    <n v="7.24"/>
    <n v="-31"/>
    <n v="-97"/>
    <n v="-122"/>
    <n v="5"/>
    <n v="40"/>
    <n v="0"/>
    <n v="0"/>
    <n v="0"/>
    <n v="0"/>
    <n v="0"/>
    <n v="-2.2847000000000002E-3"/>
    <n v="-7.0713E-3"/>
    <n v="-8.6742E-3"/>
    <n v="3.5600000000000003E-4"/>
    <n v="2.8960000000000001E-3"/>
    <n v="0"/>
    <n v="0"/>
    <n v="0"/>
    <n v="0"/>
    <n v="0"/>
  </r>
  <r>
    <s v="5356"/>
    <s v="協益"/>
    <x v="17"/>
    <n v="29.05"/>
    <n v="29"/>
    <n v="28.85"/>
    <n v="28.9"/>
    <n v="29.1"/>
    <n v="-41"/>
    <n v="-3"/>
    <n v="-68"/>
    <n v="-72"/>
    <n v="26"/>
    <n v="0"/>
    <n v="0"/>
    <n v="0"/>
    <n v="0"/>
    <n v="0"/>
    <n v="-1.1910499999999999E-2"/>
    <n v="-8.7000000000000001E-4"/>
    <n v="-1.9618000000000003E-2"/>
    <n v="-2.0807999999999997E-2"/>
    <n v="7.5659999999999998E-3"/>
    <n v="0"/>
    <n v="0"/>
    <n v="0"/>
    <n v="0"/>
    <n v="0"/>
  </r>
  <r>
    <s v="5364"/>
    <s v="力麗店"/>
    <x v="3"/>
    <n v="17.850000000000001"/>
    <n v="17.649999999999999"/>
    <n v="18.350000000000001"/>
    <n v="18.89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2.5"/>
    <n v="61.6"/>
    <n v="60.9"/>
    <n v="60.4"/>
    <n v="60.6"/>
    <n v="295"/>
    <n v="-910"/>
    <n v="322"/>
    <n v="-26"/>
    <n v="9"/>
    <n v="0"/>
    <n v="0"/>
    <n v="0"/>
    <n v="0"/>
    <n v="0"/>
    <n v="0.18437500000000001"/>
    <n v="-0.56055999999999995"/>
    <n v="0.19609799999999999"/>
    <n v="-1.5703999999999999E-2"/>
    <n v="5.4539999999999996E-3"/>
    <n v="0"/>
    <n v="0"/>
    <n v="0"/>
    <n v="0"/>
    <n v="0"/>
  </r>
  <r>
    <s v="5381"/>
    <s v="合正"/>
    <x v="18"/>
    <n v="5.4"/>
    <n v="5.23"/>
    <n v="5.0599999999999996"/>
    <n v="5.08"/>
    <n v="5.51"/>
    <n v="0"/>
    <n v="1"/>
    <n v="0"/>
    <n v="0"/>
    <n v="0"/>
    <n v="0"/>
    <n v="0"/>
    <n v="0"/>
    <n v="0"/>
    <n v="0"/>
    <n v="0"/>
    <n v="5.2300000000000004E-5"/>
    <n v="0"/>
    <n v="0"/>
    <n v="0"/>
    <n v="0"/>
    <n v="0"/>
    <n v="0"/>
    <n v="0"/>
    <n v="0"/>
  </r>
  <r>
    <s v="5383"/>
    <s v="金利"/>
    <x v="16"/>
    <n v="22.8"/>
    <n v="22.8"/>
    <n v="22.85"/>
    <n v="22.8"/>
    <n v="22.9"/>
    <n v="0"/>
    <n v="0"/>
    <n v="0"/>
    <n v="0"/>
    <n v="3"/>
    <n v="0"/>
    <n v="0"/>
    <n v="0"/>
    <n v="0"/>
    <n v="0"/>
    <n v="0"/>
    <n v="0"/>
    <n v="0"/>
    <n v="0"/>
    <n v="6.8699999999999989E-4"/>
    <n v="0"/>
    <n v="0"/>
    <n v="0"/>
    <n v="0"/>
    <n v="0"/>
  </r>
  <r>
    <s v="5386"/>
    <s v="青雲"/>
    <x v="54"/>
    <n v="52.6"/>
    <n v="52.9"/>
    <n v="50.2"/>
    <n v="49.2"/>
    <n v="50.4"/>
    <n v="45"/>
    <n v="2"/>
    <n v="-167"/>
    <n v="-74"/>
    <n v="197"/>
    <n v="0"/>
    <n v="0"/>
    <n v="0"/>
    <n v="0"/>
    <n v="0"/>
    <n v="2.367E-2"/>
    <n v="1.0579999999999999E-3"/>
    <n v="-8.3833999999999992E-2"/>
    <n v="-3.6408000000000003E-2"/>
    <n v="9.9287999999999987E-2"/>
    <n v="0"/>
    <n v="0"/>
    <n v="0"/>
    <n v="0"/>
    <n v="0"/>
  </r>
  <r>
    <s v="5388"/>
    <s v="中磊"/>
    <x v="37"/>
    <n v="65.900000000000006"/>
    <n v="66.5"/>
    <n v="66.2"/>
    <n v="65.8"/>
    <n v="66.8"/>
    <n v="-55"/>
    <n v="348"/>
    <n v="-143"/>
    <n v="-45"/>
    <n v="342"/>
    <n v="0"/>
    <n v="0"/>
    <n v="0"/>
    <n v="0"/>
    <n v="0"/>
    <n v="-3.6245000000000006E-2"/>
    <n v="0.23141999999999999"/>
    <n v="-9.4666E-2"/>
    <n v="-2.9610000000000001E-2"/>
    <n v="0.22845599999999999"/>
    <n v="0"/>
    <n v="0"/>
    <n v="0"/>
    <n v="0"/>
    <n v="0"/>
  </r>
  <r>
    <s v="5392"/>
    <s v="應華"/>
    <x v="16"/>
    <n v="28.5"/>
    <n v="28.35"/>
    <n v="28.75"/>
    <n v="28.45"/>
    <n v="29.2"/>
    <n v="147"/>
    <n v="45"/>
    <n v="158"/>
    <n v="-376"/>
    <n v="703"/>
    <n v="0"/>
    <n v="0"/>
    <n v="0"/>
    <n v="0"/>
    <n v="0"/>
    <n v="4.1895000000000002E-2"/>
    <n v="1.27575E-2"/>
    <n v="4.5425E-2"/>
    <n v="-0.10697199999999998"/>
    <n v="0.20527599999999999"/>
    <n v="0"/>
    <n v="0"/>
    <n v="0"/>
    <n v="0"/>
    <n v="0"/>
  </r>
  <r>
    <s v="5398"/>
    <s v="慕康生醫"/>
    <x v="14"/>
    <n v="18.7"/>
    <n v="18.649999999999999"/>
    <n v="18.55"/>
    <n v="18.5"/>
    <n v="18.45"/>
    <n v="0"/>
    <n v="0"/>
    <n v="-1"/>
    <n v="-2"/>
    <n v="0"/>
    <n v="0"/>
    <n v="0"/>
    <n v="0"/>
    <n v="0"/>
    <n v="0"/>
    <n v="0"/>
    <n v="0"/>
    <n v="-1.8550000000000001E-4"/>
    <n v="-3.6999999999999999E-4"/>
    <n v="0"/>
    <n v="0"/>
    <n v="0"/>
    <n v="0"/>
    <n v="0"/>
    <n v="0"/>
  </r>
  <r>
    <s v="5403"/>
    <s v="中菲"/>
    <x v="55"/>
    <n v="67.900000000000006"/>
    <n v="68"/>
    <n v="67.3"/>
    <n v="67.3"/>
    <n v="67.2"/>
    <n v="1"/>
    <n v="-2"/>
    <n v="3"/>
    <n v="-8"/>
    <n v="-5"/>
    <n v="0"/>
    <n v="0"/>
    <n v="0"/>
    <n v="0"/>
    <n v="0"/>
    <n v="6.7900000000000002E-4"/>
    <n v="-1.3600000000000001E-3"/>
    <n v="2.019E-3"/>
    <n v="-5.3839999999999999E-3"/>
    <n v="-3.3600000000000001E-3"/>
    <n v="0"/>
    <n v="0"/>
    <n v="0"/>
    <n v="0"/>
    <n v="0"/>
  </r>
  <r>
    <s v="5410"/>
    <s v="國眾"/>
    <x v="41"/>
    <n v="23.25"/>
    <n v="23.3"/>
    <n v="23.15"/>
    <n v="23.1"/>
    <n v="23.2"/>
    <n v="24"/>
    <n v="8"/>
    <n v="16"/>
    <n v="-26"/>
    <n v="-3"/>
    <n v="0"/>
    <n v="0"/>
    <n v="0"/>
    <n v="0"/>
    <n v="0"/>
    <n v="5.5799999999999999E-3"/>
    <n v="1.864E-3"/>
    <n v="3.7039999999999998E-3"/>
    <n v="-6.0060000000000001E-3"/>
    <n v="-6.959999999999999E-4"/>
    <n v="0"/>
    <n v="0"/>
    <n v="0"/>
    <n v="0"/>
    <n v="0"/>
  </r>
  <r>
    <s v="5425"/>
    <s v="台半"/>
    <x v="28"/>
    <n v="54.1"/>
    <n v="56.5"/>
    <n v="53.7"/>
    <n v="54.5"/>
    <n v="57.9"/>
    <n v="-377"/>
    <n v="-592"/>
    <n v="-1320"/>
    <n v="-2000"/>
    <n v="1220"/>
    <n v="0"/>
    <n v="0"/>
    <n v="1417"/>
    <n v="7"/>
    <n v="1942"/>
    <n v="-0.203957"/>
    <n v="-0.33448"/>
    <n v="-0.70884000000000003"/>
    <n v="-1.0900000000000001"/>
    <n v="0.70638000000000001"/>
    <n v="0"/>
    <n v="0"/>
    <n v="0.76092900000000008"/>
    <n v="3.8149999999999998E-3"/>
    <n v="1.1244180000000001"/>
  </r>
  <r>
    <s v="5426"/>
    <s v="振發"/>
    <x v="42"/>
    <n v="10.3"/>
    <n v="10.1"/>
    <n v="10.1"/>
    <n v="10.1"/>
    <n v="10.050000000000001"/>
    <n v="1"/>
    <n v="0"/>
    <n v="-3"/>
    <n v="-1"/>
    <n v="-1"/>
    <n v="0"/>
    <n v="0"/>
    <n v="0"/>
    <n v="0"/>
    <n v="0"/>
    <n v="1.0300000000000001E-4"/>
    <n v="0"/>
    <n v="-3.0299999999999999E-4"/>
    <n v="-1.01E-4"/>
    <n v="-1.005E-4"/>
    <n v="0"/>
    <n v="0"/>
    <n v="0"/>
    <n v="0"/>
    <n v="0"/>
  </r>
  <r>
    <s v="5432"/>
    <s v="達威"/>
    <x v="65"/>
    <n v="22.65"/>
    <n v="22.85"/>
    <n v="24.45"/>
    <n v="25.15"/>
    <n v="23.15"/>
    <n v="-4"/>
    <n v="2"/>
    <n v="6"/>
    <n v="0"/>
    <n v="-1"/>
    <n v="0"/>
    <n v="0"/>
    <n v="0"/>
    <n v="0"/>
    <n v="0"/>
    <n v="-9.059999999999999E-4"/>
    <n v="4.5700000000000005E-4"/>
    <n v="1.467E-3"/>
    <n v="0"/>
    <n v="-2.3149999999999999E-4"/>
    <n v="0"/>
    <n v="0"/>
    <n v="0"/>
    <n v="0"/>
    <n v="0"/>
  </r>
  <r>
    <s v="5434"/>
    <s v="崇越"/>
    <x v="15"/>
    <n v="123"/>
    <n v="121"/>
    <n v="121"/>
    <n v="121.5"/>
    <n v="122"/>
    <n v="43"/>
    <n v="-399"/>
    <n v="-44"/>
    <n v="-74"/>
    <n v="-28"/>
    <n v="41"/>
    <n v="44"/>
    <n v="63"/>
    <n v="39"/>
    <n v="2"/>
    <n v="5.289E-2"/>
    <n v="-0.48279"/>
    <n v="-5.3240000000000003E-2"/>
    <n v="-8.9910000000000004E-2"/>
    <n v="-3.4160000000000003E-2"/>
    <n v="5.0430000000000003E-2"/>
    <n v="5.3240000000000003E-2"/>
    <n v="7.6230000000000006E-2"/>
    <n v="4.7384999999999997E-2"/>
    <n v="2.4399999999999999E-3"/>
  </r>
  <r>
    <s v="5438"/>
    <s v="東友"/>
    <x v="44"/>
    <n v="13.9"/>
    <n v="13.9"/>
    <n v="14.1"/>
    <n v="14.75"/>
    <n v="14.9"/>
    <n v="30"/>
    <n v="-10"/>
    <n v="64"/>
    <n v="-246"/>
    <n v="11"/>
    <n v="0"/>
    <n v="0"/>
    <n v="0"/>
    <n v="0"/>
    <n v="0"/>
    <n v="4.1700000000000001E-3"/>
    <n v="-1.39E-3"/>
    <n v="9.023999999999999E-3"/>
    <n v="-3.6284999999999998E-2"/>
    <n v="1.639E-3"/>
    <n v="0"/>
    <n v="0"/>
    <n v="0"/>
    <n v="0"/>
    <n v="0"/>
  </r>
  <r>
    <s v="5439"/>
    <s v="高技"/>
    <x v="31"/>
    <n v="63.9"/>
    <n v="63.7"/>
    <n v="62"/>
    <n v="63.3"/>
    <n v="63.9"/>
    <n v="259"/>
    <n v="163"/>
    <n v="137"/>
    <n v="207"/>
    <n v="311"/>
    <n v="0"/>
    <n v="0"/>
    <n v="27"/>
    <n v="0"/>
    <n v="-81"/>
    <n v="0.16550099999999998"/>
    <n v="0.10383100000000001"/>
    <n v="8.4940000000000002E-2"/>
    <n v="0.13103099999999998"/>
    <n v="0.19872899999999999"/>
    <n v="0"/>
    <n v="0"/>
    <n v="1.6740000000000001E-2"/>
    <n v="0"/>
    <n v="-5.1758999999999999E-2"/>
  </r>
  <r>
    <s v="5443"/>
    <s v="均豪"/>
    <x v="39"/>
    <n v="40.799999999999997"/>
    <n v="39.299999999999997"/>
    <n v="37.9"/>
    <n v="37.9"/>
    <n v="38.65"/>
    <n v="-30"/>
    <n v="-348"/>
    <n v="412"/>
    <n v="-190"/>
    <n v="242"/>
    <n v="0"/>
    <n v="0"/>
    <n v="0"/>
    <n v="0"/>
    <n v="0"/>
    <n v="-1.2239999999999999E-2"/>
    <n v="-0.136764"/>
    <n v="0.15614799999999998"/>
    <n v="-7.2010000000000005E-2"/>
    <n v="9.3532999999999991E-2"/>
    <n v="0"/>
    <n v="0"/>
    <n v="0"/>
    <n v="0"/>
    <n v="0"/>
  </r>
  <r>
    <s v="5450"/>
    <s v="南良"/>
    <x v="2"/>
    <n v="17.55"/>
    <n v="17.7"/>
    <n v="17.55"/>
    <n v="17.100000000000001"/>
    <n v="17.55"/>
    <n v="-1"/>
    <n v="3"/>
    <n v="0"/>
    <n v="0"/>
    <n v="0"/>
    <n v="0"/>
    <n v="0"/>
    <n v="0"/>
    <n v="0"/>
    <n v="0"/>
    <n v="-1.7550000000000001E-4"/>
    <n v="5.309999999999999E-4"/>
    <n v="0"/>
    <n v="0"/>
    <n v="0"/>
    <n v="0"/>
    <n v="0"/>
    <n v="0"/>
    <n v="0"/>
    <n v="0"/>
  </r>
  <r>
    <s v="5452"/>
    <s v="佶優"/>
    <x v="17"/>
    <n v="29"/>
    <n v="28.75"/>
    <n v="26.8"/>
    <n v="26.05"/>
    <n v="26.75"/>
    <n v="254"/>
    <n v="-302"/>
    <n v="255"/>
    <n v="303"/>
    <n v="241"/>
    <n v="0"/>
    <n v="0"/>
    <n v="0"/>
    <n v="0"/>
    <n v="0"/>
    <n v="7.3660000000000003E-2"/>
    <n v="-8.6824999999999999E-2"/>
    <n v="6.8339999999999998E-2"/>
    <n v="7.8931500000000002E-2"/>
    <n v="6.4467499999999997E-2"/>
    <n v="0"/>
    <n v="0"/>
    <n v="0"/>
    <n v="0"/>
    <n v="0"/>
  </r>
  <r>
    <s v="5455"/>
    <s v="昇益"/>
    <x v="5"/>
    <n v="22.6"/>
    <n v="23"/>
    <n v="21.5"/>
    <n v="22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8"/>
    <n v="70.099999999999994"/>
    <n v="69"/>
    <n v="67.5"/>
    <n v="74.2"/>
    <n v="130"/>
    <n v="62"/>
    <n v="-59"/>
    <n v="-161"/>
    <n v="651"/>
    <n v="0"/>
    <n v="0"/>
    <n v="0"/>
    <n v="50"/>
    <n v="0"/>
    <n v="9.0740000000000001E-2"/>
    <n v="4.3462000000000001E-2"/>
    <n v="-4.0710000000000003E-2"/>
    <n v="-0.10867499999999999"/>
    <n v="0.48304200000000003"/>
    <n v="0"/>
    <n v="0"/>
    <n v="0"/>
    <n v="3.3750000000000002E-2"/>
    <n v="0"/>
  </r>
  <r>
    <s v="5460"/>
    <s v="同協"/>
    <x v="16"/>
    <n v="12.05"/>
    <n v="11.95"/>
    <n v="11.85"/>
    <n v="11.8"/>
    <n v="11.9"/>
    <n v="4"/>
    <n v="2"/>
    <n v="9"/>
    <n v="8"/>
    <n v="0"/>
    <n v="0"/>
    <n v="0"/>
    <n v="0"/>
    <n v="0"/>
    <n v="0"/>
    <n v="4.8200000000000001E-4"/>
    <n v="2.3899999999999998E-4"/>
    <n v="1.0665E-3"/>
    <n v="9.4400000000000007E-4"/>
    <n v="0"/>
    <n v="0"/>
    <n v="0"/>
    <n v="0"/>
    <n v="0"/>
    <n v="0"/>
  </r>
  <r>
    <s v="5464"/>
    <s v="霖宏"/>
    <x v="31"/>
    <n v="20.85"/>
    <n v="20.9"/>
    <n v="20.3"/>
    <n v="22.3"/>
    <n v="24.5"/>
    <n v="7"/>
    <n v="9"/>
    <n v="55"/>
    <n v="-19"/>
    <n v="64"/>
    <n v="0"/>
    <n v="0"/>
    <n v="0"/>
    <n v="0"/>
    <n v="0"/>
    <n v="1.4595000000000001E-3"/>
    <n v="1.8809999999999999E-3"/>
    <n v="1.1165E-2"/>
    <n v="-4.2370000000000003E-3"/>
    <n v="1.5679999999999999E-2"/>
    <n v="0"/>
    <n v="0"/>
    <n v="0"/>
    <n v="0"/>
    <n v="0"/>
  </r>
  <r>
    <s v="5465"/>
    <s v="富驊"/>
    <x v="42"/>
    <n v="17.149999999999999"/>
    <n v="17.3"/>
    <n v="17.149999999999999"/>
    <n v="17.100000000000001"/>
    <n v="17.149999999999999"/>
    <n v="-14"/>
    <n v="-177"/>
    <n v="-2"/>
    <n v="-33"/>
    <n v="-52"/>
    <n v="0"/>
    <n v="0"/>
    <n v="0"/>
    <n v="0"/>
    <n v="0"/>
    <n v="-2.4009999999999995E-3"/>
    <n v="-3.0620999999999999E-2"/>
    <n v="-3.4299999999999999E-4"/>
    <n v="-5.6430000000000004E-3"/>
    <n v="-8.9179999999999988E-3"/>
    <n v="0"/>
    <n v="0"/>
    <n v="0"/>
    <n v="0"/>
    <n v="0"/>
  </r>
  <r>
    <s v="5468"/>
    <s v="凱鈺"/>
    <x v="46"/>
    <n v="15.75"/>
    <n v="15.6"/>
    <n v="15.3"/>
    <n v="15.3"/>
    <n v="15.15"/>
    <n v="0"/>
    <n v="0"/>
    <n v="0"/>
    <n v="-1"/>
    <n v="0"/>
    <n v="0"/>
    <n v="0"/>
    <n v="0"/>
    <n v="0"/>
    <n v="0"/>
    <n v="0"/>
    <n v="0"/>
    <n v="0"/>
    <n v="-1.5300000000000001E-4"/>
    <n v="0"/>
    <n v="0"/>
    <n v="0"/>
    <n v="0"/>
    <n v="0"/>
    <n v="0"/>
  </r>
  <r>
    <s v="5469"/>
    <s v="瀚宇博"/>
    <x v="31"/>
    <n v="46.05"/>
    <n v="46.6"/>
    <n v="46.05"/>
    <n v="47.65"/>
    <n v="48.4"/>
    <n v="1399"/>
    <n v="508"/>
    <n v="-970"/>
    <n v="-1646"/>
    <n v="33"/>
    <n v="46"/>
    <n v="58"/>
    <n v="60"/>
    <n v="-9"/>
    <n v="0"/>
    <n v="0.64423949999999996"/>
    <n v="0.23672799999999999"/>
    <n v="-0.446685"/>
    <n v="-0.78431899999999999"/>
    <n v="1.5972E-2"/>
    <n v="2.1182999999999997E-2"/>
    <n v="2.7028000000000003E-2"/>
    <n v="2.7629999999999998E-2"/>
    <n v="-4.2884999999999998E-3"/>
    <n v="0"/>
  </r>
  <r>
    <s v="5471"/>
    <s v="松翰"/>
    <x v="46"/>
    <n v="96.5"/>
    <n v="96.4"/>
    <n v="94.3"/>
    <n v="92.6"/>
    <n v="94"/>
    <n v="1403"/>
    <n v="-1010"/>
    <n v="-374"/>
    <n v="-578"/>
    <n v="587"/>
    <n v="9"/>
    <n v="2"/>
    <n v="28"/>
    <n v="-40"/>
    <n v="-5"/>
    <n v="1.3538950000000001"/>
    <n v="-0.97363999999999995"/>
    <n v="-0.352682"/>
    <n v="-0.53522799999999993"/>
    <n v="0.55178000000000005"/>
    <n v="8.685E-3"/>
    <n v="1.928E-3"/>
    <n v="2.6404E-2"/>
    <n v="-3.7039999999999997E-2"/>
    <n v="-4.7000000000000002E-3"/>
  </r>
  <r>
    <s v="5474"/>
    <s v="聰泰"/>
    <x v="54"/>
    <n v="180"/>
    <n v="179"/>
    <n v="175.5"/>
    <n v="175"/>
    <n v="175.5"/>
    <n v="43"/>
    <n v="-14"/>
    <n v="-28"/>
    <n v="-14"/>
    <n v="8"/>
    <n v="0"/>
    <n v="0"/>
    <n v="0"/>
    <n v="0"/>
    <n v="0"/>
    <n v="7.7399999999999997E-2"/>
    <n v="-2.5059999999999999E-2"/>
    <n v="-4.9140000000000003E-2"/>
    <n v="-2.4500000000000001E-2"/>
    <n v="1.404E-2"/>
    <n v="0"/>
    <n v="0"/>
    <n v="0"/>
    <n v="0"/>
    <n v="0"/>
  </r>
  <r>
    <s v="5475"/>
    <s v="德宏"/>
    <x v="18"/>
    <n v="28"/>
    <n v="30.8"/>
    <n v="33.799999999999997"/>
    <n v="31.5"/>
    <n v="28.4"/>
    <n v="87"/>
    <n v="187"/>
    <n v="140"/>
    <n v="-243"/>
    <n v="-196"/>
    <n v="0"/>
    <n v="0"/>
    <n v="0"/>
    <n v="0"/>
    <n v="0"/>
    <n v="2.436E-2"/>
    <n v="5.7596000000000001E-2"/>
    <n v="4.7320000000000001E-2"/>
    <n v="-7.6545000000000002E-2"/>
    <n v="-5.5663999999999998E-2"/>
    <n v="0"/>
    <n v="0"/>
    <n v="0"/>
    <n v="0"/>
    <n v="0"/>
  </r>
  <r>
    <s v="5478"/>
    <s v="智冠"/>
    <x v="66"/>
    <n v="101"/>
    <n v="108"/>
    <n v="106.5"/>
    <n v="117"/>
    <n v="110"/>
    <n v="-73"/>
    <n v="217"/>
    <n v="-492"/>
    <n v="336"/>
    <n v="-807"/>
    <n v="0"/>
    <n v="120"/>
    <n v="150"/>
    <n v="0"/>
    <n v="30"/>
    <n v="-7.3730000000000004E-2"/>
    <n v="0.23436000000000001"/>
    <n v="-0.52398"/>
    <n v="0.39312000000000002"/>
    <n v="-0.88770000000000004"/>
    <n v="0"/>
    <n v="0.12959999999999999"/>
    <n v="0.15975"/>
    <n v="0"/>
    <n v="3.3000000000000002E-2"/>
  </r>
  <r>
    <s v="5481"/>
    <s v="新華"/>
    <x v="2"/>
    <n v="13.25"/>
    <n v="13.15"/>
    <n v="13.1"/>
    <n v="13.05"/>
    <n v="13"/>
    <n v="3"/>
    <n v="0"/>
    <n v="4"/>
    <n v="1"/>
    <n v="-4"/>
    <n v="0"/>
    <n v="0"/>
    <n v="0"/>
    <n v="0"/>
    <n v="0"/>
    <n v="3.9750000000000001E-4"/>
    <n v="0"/>
    <n v="5.2399999999999994E-4"/>
    <n v="1.305E-4"/>
    <n v="-5.1999999999999995E-4"/>
    <n v="0"/>
    <n v="0"/>
    <n v="0"/>
    <n v="0"/>
    <n v="0"/>
  </r>
  <r>
    <s v="5483"/>
    <s v="中美晶"/>
    <x v="50"/>
    <n v="185"/>
    <n v="183"/>
    <n v="178"/>
    <n v="177.5"/>
    <n v="191.5"/>
    <n v="1668"/>
    <n v="-3063"/>
    <n v="448"/>
    <n v="242"/>
    <n v="2481"/>
    <n v="49"/>
    <n v="30"/>
    <n v="162"/>
    <n v="202"/>
    <n v="1217"/>
    <n v="3.0857999999999999"/>
    <n v="-5.6052900000000001"/>
    <n v="0.79744000000000004"/>
    <n v="0.42954999999999999"/>
    <n v="4.7511150000000004"/>
    <n v="9.0649999999999994E-2"/>
    <n v="5.4899999999999997E-2"/>
    <n v="0.28836000000000001"/>
    <n v="0.35854999999999998"/>
    <n v="2.3305549999999999"/>
  </r>
  <r>
    <s v="5484"/>
    <s v="慧友"/>
    <x v="48"/>
    <n v="16.05"/>
    <n v="16.05"/>
    <n v="15.9"/>
    <n v="16"/>
    <n v="16.2"/>
    <n v="16"/>
    <n v="1"/>
    <n v="3"/>
    <n v="14"/>
    <n v="24"/>
    <n v="0"/>
    <n v="0"/>
    <n v="0"/>
    <n v="0"/>
    <n v="0"/>
    <n v="2.568E-3"/>
    <n v="1.605E-4"/>
    <n v="4.7700000000000005E-4"/>
    <n v="2.2399999999999998E-3"/>
    <n v="3.8879999999999995E-3"/>
    <n v="0"/>
    <n v="0"/>
    <n v="0"/>
    <n v="0"/>
    <n v="0"/>
  </r>
  <r>
    <s v="5487"/>
    <s v="通泰"/>
    <x v="46"/>
    <n v="37.049999999999997"/>
    <n v="37.549999999999997"/>
    <n v="37.1"/>
    <n v="37"/>
    <n v="37.200000000000003"/>
    <n v="0"/>
    <n v="1"/>
    <n v="0"/>
    <n v="3"/>
    <n v="5"/>
    <n v="0"/>
    <n v="0"/>
    <n v="0"/>
    <n v="0"/>
    <n v="0"/>
    <n v="0"/>
    <n v="3.7549999999999997E-4"/>
    <n v="0"/>
    <n v="1.1100000000000001E-3"/>
    <n v="1.8600000000000001E-3"/>
    <n v="0"/>
    <n v="0"/>
    <n v="0"/>
    <n v="0"/>
    <n v="0"/>
  </r>
  <r>
    <s v="5488"/>
    <s v="松普"/>
    <x v="16"/>
    <n v="8.0299999999999994"/>
    <n v="7.87"/>
    <n v="7.78"/>
    <n v="7.75"/>
    <n v="7.82"/>
    <n v="1"/>
    <n v="-2"/>
    <n v="-11"/>
    <n v="5"/>
    <n v="-6"/>
    <n v="0"/>
    <n v="0"/>
    <n v="0"/>
    <n v="0"/>
    <n v="0"/>
    <n v="8.03E-5"/>
    <n v="-1.574E-4"/>
    <n v="-8.5579999999999999E-4"/>
    <n v="3.8749999999999999E-4"/>
    <n v="-4.6920000000000002E-4"/>
    <n v="0"/>
    <n v="0"/>
    <n v="0"/>
    <n v="0"/>
    <n v="0"/>
  </r>
  <r>
    <s v="5489"/>
    <s v="彩富"/>
    <x v="48"/>
    <n v="33"/>
    <n v="33"/>
    <n v="32.9"/>
    <n v="32.9"/>
    <n v="32.950000000000003"/>
    <n v="1"/>
    <n v="2"/>
    <n v="-2"/>
    <n v="0"/>
    <n v="0"/>
    <n v="0"/>
    <n v="0"/>
    <n v="0"/>
    <n v="0"/>
    <n v="0"/>
    <n v="3.3E-4"/>
    <n v="6.6E-4"/>
    <n v="-6.5799999999999995E-4"/>
    <n v="0"/>
    <n v="0"/>
    <n v="0"/>
    <n v="0"/>
    <n v="0"/>
    <n v="0"/>
    <n v="0"/>
  </r>
  <r>
    <s v="5490"/>
    <s v="同亨"/>
    <x v="57"/>
    <n v="28.25"/>
    <n v="28.05"/>
    <n v="27.8"/>
    <n v="27.8"/>
    <n v="27.85"/>
    <n v="26"/>
    <n v="-7"/>
    <n v="-22"/>
    <n v="-24"/>
    <n v="2"/>
    <n v="0"/>
    <n v="0"/>
    <n v="0"/>
    <n v="0"/>
    <n v="0"/>
    <n v="7.345E-3"/>
    <n v="-1.9635E-3"/>
    <n v="-6.1159999999999999E-3"/>
    <n v="-6.6720000000000008E-3"/>
    <n v="5.5699999999999999E-4"/>
    <n v="0"/>
    <n v="0"/>
    <n v="0"/>
    <n v="0"/>
    <n v="0"/>
  </r>
  <r>
    <s v="5493"/>
    <s v="三聯"/>
    <x v="45"/>
    <n v="41"/>
    <n v="41"/>
    <n v="40.950000000000003"/>
    <n v="40.799999999999997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7.95"/>
    <n v="17.75"/>
    <n v="17.2"/>
    <n v="17.3"/>
    <n v="17.399999999999999"/>
    <n v="548"/>
    <n v="-133"/>
    <n v="-21"/>
    <n v="169"/>
    <n v="153"/>
    <n v="0"/>
    <n v="0"/>
    <n v="0"/>
    <n v="0"/>
    <n v="0"/>
    <n v="9.8366000000000009E-2"/>
    <n v="-2.36075E-2"/>
    <n v="-3.6119999999999998E-3"/>
    <n v="2.9237000000000003E-2"/>
    <n v="2.6622E-2"/>
    <n v="0"/>
    <n v="0"/>
    <n v="0"/>
    <n v="0"/>
    <n v="0"/>
  </r>
  <r>
    <s v="5508"/>
    <s v="永信建"/>
    <x v="5"/>
    <n v="48.6"/>
    <n v="48.4"/>
    <n v="48.4"/>
    <n v="48.2"/>
    <n v="48.3"/>
    <n v="-4"/>
    <n v="-17"/>
    <n v="-7"/>
    <n v="-6"/>
    <n v="-5"/>
    <n v="0"/>
    <n v="0"/>
    <n v="0"/>
    <n v="0"/>
    <n v="0"/>
    <n v="-1.944E-3"/>
    <n v="-8.2279999999999992E-3"/>
    <n v="-3.388E-3"/>
    <n v="-2.8920000000000005E-3"/>
    <n v="-2.415E-3"/>
    <n v="0"/>
    <n v="0"/>
    <n v="0"/>
    <n v="0"/>
    <n v="0"/>
  </r>
  <r>
    <s v="5511"/>
    <s v="德昌"/>
    <x v="5"/>
    <n v="30.3"/>
    <n v="30.45"/>
    <n v="30.5"/>
    <n v="31"/>
    <n v="31"/>
    <n v="9"/>
    <n v="0"/>
    <n v="2"/>
    <n v="14"/>
    <n v="-6"/>
    <n v="0"/>
    <n v="0"/>
    <n v="0"/>
    <n v="0"/>
    <n v="0"/>
    <n v="2.7269999999999998E-3"/>
    <n v="0"/>
    <n v="6.0999999999999997E-4"/>
    <n v="4.3400000000000001E-3"/>
    <n v="-1.8600000000000001E-3"/>
    <n v="0"/>
    <n v="0"/>
    <n v="0"/>
    <n v="0"/>
    <n v="0"/>
  </r>
  <r>
    <s v="5512"/>
    <s v="力麒"/>
    <x v="5"/>
    <n v="9.6"/>
    <n v="9.57"/>
    <n v="9.49"/>
    <n v="9.51"/>
    <n v="9.5"/>
    <n v="-152"/>
    <n v="-322"/>
    <n v="-533"/>
    <n v="-134"/>
    <n v="-278"/>
    <n v="0"/>
    <n v="0"/>
    <n v="0"/>
    <n v="0"/>
    <n v="0"/>
    <n v="-1.4592000000000001E-2"/>
    <n v="-3.08154E-2"/>
    <n v="-5.05817E-2"/>
    <n v="-1.2743399999999998E-2"/>
    <n v="-2.6409999999999999E-2"/>
    <n v="0"/>
    <n v="0"/>
    <n v="0"/>
    <n v="0"/>
    <n v="0"/>
  </r>
  <r>
    <s v="5514"/>
    <s v="三豐"/>
    <x v="5"/>
    <n v="21.95"/>
    <n v="21.95"/>
    <n v="21.95"/>
    <n v="21.9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5"/>
    <n v="13.6"/>
    <n v="13.4"/>
    <n v="13.55"/>
    <n v="13.7"/>
    <n v="74"/>
    <n v="28"/>
    <n v="-92"/>
    <n v="164"/>
    <n v="56"/>
    <n v="0"/>
    <n v="0"/>
    <n v="0"/>
    <n v="0"/>
    <n v="0"/>
    <n v="9.9900000000000006E-3"/>
    <n v="3.8080000000000002E-3"/>
    <n v="-1.2327999999999999E-2"/>
    <n v="2.2222000000000002E-2"/>
    <n v="7.6719999999999991E-3"/>
    <n v="0"/>
    <n v="0"/>
    <n v="0"/>
    <n v="0"/>
    <n v="0"/>
  </r>
  <r>
    <s v="5516"/>
    <s v="雙喜"/>
    <x v="5"/>
    <n v="14.4"/>
    <n v="14.35"/>
    <n v="14.15"/>
    <n v="14.4"/>
    <n v="14.2"/>
    <n v="8"/>
    <n v="10"/>
    <n v="5"/>
    <n v="0"/>
    <n v="0"/>
    <n v="0"/>
    <n v="0"/>
    <n v="0"/>
    <n v="0"/>
    <n v="0"/>
    <n v="1.152E-3"/>
    <n v="1.4350000000000001E-3"/>
    <n v="7.0750000000000001E-4"/>
    <n v="0"/>
    <n v="0"/>
    <n v="0"/>
    <n v="0"/>
    <n v="0"/>
    <n v="0"/>
    <n v="0"/>
  </r>
  <r>
    <s v="5519"/>
    <s v="隆大"/>
    <x v="5"/>
    <n v="21.75"/>
    <n v="21.6"/>
    <n v="21.05"/>
    <n v="20.95"/>
    <n v="21"/>
    <n v="116"/>
    <n v="-39"/>
    <n v="-437"/>
    <n v="380"/>
    <n v="-120"/>
    <n v="0"/>
    <n v="0"/>
    <n v="0"/>
    <n v="0"/>
    <n v="0"/>
    <n v="2.5229999999999999E-2"/>
    <n v="-8.4240000000000009E-3"/>
    <n v="-9.1988500000000001E-2"/>
    <n v="7.961E-2"/>
    <n v="-2.52E-2"/>
    <n v="0"/>
    <n v="0"/>
    <n v="0"/>
    <n v="0"/>
    <n v="0"/>
  </r>
  <r>
    <s v="5520"/>
    <s v="力泰"/>
    <x v="5"/>
    <n v="54.1"/>
    <n v="49.3"/>
    <n v="49"/>
    <n v="49.7"/>
    <n v="49.55"/>
    <n v="2"/>
    <n v="0"/>
    <n v="0"/>
    <n v="0"/>
    <n v="0"/>
    <n v="0"/>
    <n v="0"/>
    <n v="0"/>
    <n v="0"/>
    <n v="0"/>
    <n v="1.0820000000000001E-3"/>
    <n v="0"/>
    <n v="0"/>
    <n v="0"/>
    <n v="0"/>
    <n v="0"/>
    <n v="0"/>
    <n v="0"/>
    <n v="0"/>
    <n v="0"/>
  </r>
  <r>
    <s v="5521"/>
    <s v="工信"/>
    <x v="5"/>
    <n v="9.81"/>
    <n v="9.77"/>
    <n v="9.57"/>
    <n v="9.7200000000000006"/>
    <n v="9.6999999999999993"/>
    <n v="153"/>
    <n v="-35"/>
    <n v="-525"/>
    <n v="503"/>
    <n v="105"/>
    <n v="0"/>
    <n v="0"/>
    <n v="0"/>
    <n v="0"/>
    <n v="0"/>
    <n v="1.5009300000000001E-2"/>
    <n v="-3.4194999999999998E-3"/>
    <n v="-5.0242500000000002E-2"/>
    <n v="4.8891600000000007E-2"/>
    <n v="1.0185E-2"/>
    <n v="0"/>
    <n v="0"/>
    <n v="0"/>
    <n v="0"/>
    <n v="0"/>
  </r>
  <r>
    <s v="5522"/>
    <s v="遠雄"/>
    <x v="5"/>
    <n v="54"/>
    <n v="53.3"/>
    <n v="53.3"/>
    <n v="53.7"/>
    <n v="53.7"/>
    <n v="87"/>
    <n v="-709"/>
    <n v="-492"/>
    <n v="-93"/>
    <n v="122"/>
    <n v="30"/>
    <n v="352"/>
    <n v="359"/>
    <n v="209"/>
    <n v="202"/>
    <n v="4.6980000000000001E-2"/>
    <n v="-0.37789699999999998"/>
    <n v="-0.26223599999999997"/>
    <n v="-4.9941000000000006E-2"/>
    <n v="6.5514000000000003E-2"/>
    <n v="1.6199999999999999E-2"/>
    <n v="0.18761599999999998"/>
    <n v="0.19134700000000002"/>
    <n v="0.11223300000000001"/>
    <n v="0.10847400000000001"/>
  </r>
  <r>
    <s v="5523"/>
    <s v="豐謙"/>
    <x v="5"/>
    <n v="29"/>
    <n v="28.65"/>
    <n v="28.15"/>
    <n v="28"/>
    <n v="28.2"/>
    <n v="-13"/>
    <n v="-28"/>
    <n v="-21"/>
    <n v="-9"/>
    <n v="-18"/>
    <n v="0"/>
    <n v="0"/>
    <n v="0"/>
    <n v="0"/>
    <n v="0"/>
    <n v="-3.7699999999999999E-3"/>
    <n v="-8.0219999999999996E-3"/>
    <n v="-5.9115000000000001E-3"/>
    <n v="-2.5200000000000001E-3"/>
    <n v="-5.0759999999999998E-3"/>
    <n v="0"/>
    <n v="0"/>
    <n v="0"/>
    <n v="0"/>
    <n v="0"/>
  </r>
  <r>
    <s v="5525"/>
    <s v="順天"/>
    <x v="5"/>
    <n v="25.25"/>
    <n v="25.5"/>
    <n v="25.2"/>
    <n v="25.05"/>
    <n v="25.2"/>
    <n v="44"/>
    <n v="-52"/>
    <n v="-9"/>
    <n v="-11"/>
    <n v="27"/>
    <n v="0"/>
    <n v="0"/>
    <n v="0"/>
    <n v="0"/>
    <n v="0"/>
    <n v="1.111E-2"/>
    <n v="-1.3259999999999999E-2"/>
    <n v="-2.2679999999999996E-3"/>
    <n v="-2.7555000000000001E-3"/>
    <n v="6.8040000000000002E-3"/>
    <n v="0"/>
    <n v="0"/>
    <n v="0"/>
    <n v="0"/>
    <n v="0"/>
  </r>
  <r>
    <s v="5529"/>
    <s v="志嘉"/>
    <x v="5"/>
    <n v="18.350000000000001"/>
    <n v="18.100000000000001"/>
    <n v="17.850000000000001"/>
    <n v="17.850000000000001"/>
    <n v="17.850000000000001"/>
    <n v="-19"/>
    <n v="-54"/>
    <n v="-56"/>
    <n v="-28"/>
    <n v="-57"/>
    <n v="0"/>
    <n v="0"/>
    <n v="0"/>
    <n v="0"/>
    <n v="0"/>
    <n v="-3.4865000000000004E-3"/>
    <n v="-9.7740000000000014E-3"/>
    <n v="-9.9960000000000014E-3"/>
    <n v="-4.9980000000000007E-3"/>
    <n v="-1.0174500000000001E-2"/>
    <n v="0"/>
    <n v="0"/>
    <n v="0"/>
    <n v="0"/>
    <n v="0"/>
  </r>
  <r>
    <s v="5530"/>
    <s v="龍巖"/>
    <x v="2"/>
    <n v="50.3"/>
    <n v="50"/>
    <n v="49.25"/>
    <n v="49.45"/>
    <n v="49.4"/>
    <n v="-110"/>
    <n v="-162"/>
    <n v="-35"/>
    <n v="141"/>
    <n v="-27"/>
    <n v="0"/>
    <n v="0"/>
    <n v="0"/>
    <n v="0"/>
    <n v="0"/>
    <n v="-5.5329999999999997E-2"/>
    <n v="-8.1000000000000003E-2"/>
    <n v="-1.7237499999999999E-2"/>
    <n v="6.9724500000000009E-2"/>
    <n v="-1.3337999999999999E-2"/>
    <n v="0"/>
    <n v="0"/>
    <n v="0"/>
    <n v="0"/>
    <n v="0"/>
  </r>
  <r>
    <s v="5531"/>
    <s v="鄉林"/>
    <x v="5"/>
    <n v="12.1"/>
    <n v="12.05"/>
    <n v="11.7"/>
    <n v="12.2"/>
    <n v="12.5"/>
    <n v="-18"/>
    <n v="0"/>
    <n v="-150"/>
    <n v="1359"/>
    <n v="1115"/>
    <n v="0"/>
    <n v="0"/>
    <n v="0"/>
    <n v="0"/>
    <n v="0"/>
    <n v="-2.1779999999999998E-3"/>
    <n v="0"/>
    <n v="-1.755E-2"/>
    <n v="0.165798"/>
    <n v="0.139375"/>
    <n v="0"/>
    <n v="0"/>
    <n v="0"/>
    <n v="0"/>
    <n v="0"/>
  </r>
  <r>
    <s v="5533"/>
    <s v="皇鼎"/>
    <x v="5"/>
    <n v="15.65"/>
    <n v="15.5"/>
    <n v="15.5"/>
    <n v="15.5"/>
    <n v="15.55"/>
    <n v="8"/>
    <n v="-11"/>
    <n v="-67"/>
    <n v="4"/>
    <n v="17"/>
    <n v="0"/>
    <n v="0"/>
    <n v="0"/>
    <n v="0"/>
    <n v="0"/>
    <n v="1.2520000000000001E-3"/>
    <n v="-1.7049999999999999E-3"/>
    <n v="-1.0385E-2"/>
    <n v="6.2E-4"/>
    <n v="2.6435E-3"/>
    <n v="0"/>
    <n v="0"/>
    <n v="0"/>
    <n v="0"/>
    <n v="0"/>
  </r>
  <r>
    <s v="5534"/>
    <s v="長虹"/>
    <x v="5"/>
    <n v="79.099999999999994"/>
    <n v="79.3"/>
    <n v="77.8"/>
    <n v="78.8"/>
    <n v="79.2"/>
    <n v="-41"/>
    <n v="-11"/>
    <n v="-405"/>
    <n v="64"/>
    <n v="62"/>
    <n v="2"/>
    <n v="-3"/>
    <n v="0"/>
    <n v="0"/>
    <n v="0"/>
    <n v="-3.2431000000000001E-2"/>
    <n v="-8.7229999999999999E-3"/>
    <n v="-0.31508999999999998"/>
    <n v="5.0431999999999998E-2"/>
    <n v="4.9104000000000009E-2"/>
    <n v="1.5819999999999999E-3"/>
    <n v="-2.3789999999999996E-3"/>
    <n v="0"/>
    <n v="0"/>
    <n v="0"/>
  </r>
  <r>
    <s v="5536"/>
    <s v="聖暉"/>
    <x v="45"/>
    <n v="197.5"/>
    <n v="198"/>
    <n v="196.5"/>
    <n v="197.5"/>
    <n v="197.5"/>
    <n v="-25"/>
    <n v="-17"/>
    <n v="14"/>
    <n v="8"/>
    <n v="-97"/>
    <n v="20"/>
    <n v="16"/>
    <n v="0"/>
    <n v="0"/>
    <n v="0"/>
    <n v="-4.9375000000000002E-2"/>
    <n v="-3.3660000000000002E-2"/>
    <n v="2.751E-2"/>
    <n v="1.5800000000000002E-2"/>
    <n v="-0.191575"/>
    <n v="3.95E-2"/>
    <n v="3.168E-2"/>
    <n v="0"/>
    <n v="0"/>
    <n v="0"/>
  </r>
  <r>
    <s v="5538"/>
    <s v="東明-KY"/>
    <x v="13"/>
    <n v="42.55"/>
    <n v="42.7"/>
    <n v="41.7"/>
    <n v="43.5"/>
    <n v="43.35"/>
    <n v="1"/>
    <n v="-9"/>
    <n v="-27"/>
    <n v="3"/>
    <n v="5"/>
    <n v="0"/>
    <n v="0"/>
    <n v="0"/>
    <n v="0"/>
    <n v="0"/>
    <n v="4.2549999999999999E-4"/>
    <n v="-3.8430000000000001E-3"/>
    <n v="-1.1259000000000002E-2"/>
    <n v="1.305E-3"/>
    <n v="2.1675000000000002E-3"/>
    <n v="0"/>
    <n v="0"/>
    <n v="0"/>
    <n v="0"/>
    <n v="0"/>
  </r>
  <r>
    <s v="5543"/>
    <s v="桓鼎-KY"/>
    <x v="13"/>
    <n v="57.5"/>
    <n v="58.5"/>
    <n v="58.3"/>
    <n v="59.2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3"/>
    <n v="76.5"/>
    <n v="75.3"/>
    <n v="76"/>
    <n v="75.3"/>
    <n v="-40"/>
    <n v="-3"/>
    <n v="-6"/>
    <n v="-6"/>
    <n v="0"/>
    <n v="0"/>
    <n v="0"/>
    <n v="0"/>
    <n v="0"/>
    <n v="0"/>
    <n v="-3.0519999999999999E-2"/>
    <n v="-2.2950000000000002E-3"/>
    <n v="-4.5179999999999994E-3"/>
    <n v="-4.5599999999999998E-3"/>
    <n v="0"/>
    <n v="0"/>
    <n v="0"/>
    <n v="0"/>
    <n v="0"/>
    <n v="0"/>
  </r>
  <r>
    <s v="5601"/>
    <s v="台聯櫃"/>
    <x v="10"/>
    <n v="32"/>
    <n v="35.200000000000003"/>
    <n v="38.700000000000003"/>
    <n v="38.700000000000003"/>
    <n v="34.85"/>
    <n v="2"/>
    <n v="33"/>
    <n v="-3"/>
    <n v="-9"/>
    <n v="-7"/>
    <n v="0"/>
    <n v="0"/>
    <n v="0"/>
    <n v="0"/>
    <n v="0"/>
    <n v="6.4000000000000005E-4"/>
    <n v="1.1616000000000001E-2"/>
    <n v="-1.1610000000000001E-3"/>
    <n v="-3.483E-3"/>
    <n v="-2.4395000000000003E-3"/>
    <n v="0"/>
    <n v="0"/>
    <n v="0"/>
    <n v="0"/>
    <n v="0"/>
  </r>
  <r>
    <s v="5603"/>
    <s v="陸海"/>
    <x v="10"/>
    <n v="37.950000000000003"/>
    <n v="41.7"/>
    <n v="45.85"/>
    <n v="45.4"/>
    <n v="40.9"/>
    <n v="168"/>
    <n v="163"/>
    <n v="-586"/>
    <n v="-1552"/>
    <n v="257"/>
    <n v="0"/>
    <n v="0"/>
    <n v="0"/>
    <n v="0"/>
    <n v="0"/>
    <n v="6.3756000000000007E-2"/>
    <n v="6.7971000000000004E-2"/>
    <n v="-0.268681"/>
    <n v="-0.70460800000000001"/>
    <n v="0.105113"/>
    <n v="0"/>
    <n v="0"/>
    <n v="0"/>
    <n v="0"/>
    <n v="0"/>
  </r>
  <r>
    <s v="5604"/>
    <s v="中連貨"/>
    <x v="2"/>
    <n v="89.5"/>
    <n v="89.7"/>
    <n v="98.6"/>
    <n v="108"/>
    <n v="97.3"/>
    <n v="-33"/>
    <n v="-12"/>
    <n v="12"/>
    <n v="8"/>
    <n v="-198"/>
    <n v="0"/>
    <n v="0"/>
    <n v="0"/>
    <n v="0"/>
    <n v="0"/>
    <n v="-2.9534999999999999E-2"/>
    <n v="-1.0764000000000001E-2"/>
    <n v="1.1831999999999999E-2"/>
    <n v="8.6400000000000001E-3"/>
    <n v="-0.19265399999999999"/>
    <n v="0"/>
    <n v="0"/>
    <n v="0"/>
    <n v="0"/>
    <n v="0"/>
  </r>
  <r>
    <s v="5607"/>
    <s v="遠雄港"/>
    <x v="10"/>
    <n v="34.9"/>
    <n v="38.35"/>
    <n v="41.2"/>
    <n v="38"/>
    <n v="36.5"/>
    <n v="-172"/>
    <n v="1105"/>
    <n v="-1183"/>
    <n v="-1530"/>
    <n v="59"/>
    <n v="0"/>
    <n v="0"/>
    <n v="0"/>
    <n v="0"/>
    <n v="0"/>
    <n v="-6.0028000000000005E-2"/>
    <n v="0.42376750000000002"/>
    <n v="-0.48739600000000005"/>
    <n v="-0.58140000000000003"/>
    <n v="2.1534999999999999E-2"/>
    <n v="0"/>
    <n v="0"/>
    <n v="0"/>
    <n v="0"/>
    <n v="0"/>
  </r>
  <r>
    <s v="5608"/>
    <s v="四維航"/>
    <x v="10"/>
    <n v="52.8"/>
    <n v="58"/>
    <n v="63.8"/>
    <n v="68.900000000000006"/>
    <n v="62.1"/>
    <n v="-902"/>
    <n v="-212"/>
    <n v="-31"/>
    <n v="496"/>
    <n v="51"/>
    <n v="0"/>
    <n v="0"/>
    <n v="0"/>
    <n v="0"/>
    <n v="0"/>
    <n v="-0.47625600000000001"/>
    <n v="-0.12296"/>
    <n v="-1.9778E-2"/>
    <n v="0.34174399999999999"/>
    <n v="3.1670999999999998E-2"/>
    <n v="0"/>
    <n v="0"/>
    <n v="0"/>
    <n v="0"/>
    <n v="0"/>
  </r>
  <r>
    <s v="5609"/>
    <s v="中菲行"/>
    <x v="10"/>
    <n v="132.5"/>
    <n v="145.5"/>
    <n v="149.5"/>
    <n v="138.5"/>
    <n v="132"/>
    <n v="1248"/>
    <n v="369"/>
    <n v="-4397"/>
    <n v="-1591"/>
    <n v="3175"/>
    <n v="0"/>
    <n v="0"/>
    <n v="0"/>
    <n v="0"/>
    <n v="0"/>
    <n v="1.6536"/>
    <n v="0.53689500000000001"/>
    <n v="-6.5735150000000004"/>
    <n v="-2.203535"/>
    <n v="4.1909999999999998"/>
    <n v="0"/>
    <n v="0"/>
    <n v="0"/>
    <n v="0"/>
    <n v="0"/>
  </r>
  <r>
    <s v="5701"/>
    <s v="劍湖山"/>
    <x v="3"/>
    <n v="3"/>
    <n v="2.95"/>
    <n v="2.88"/>
    <n v="2.9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"/>
    <n v="22.5"/>
    <n v="23.25"/>
    <n v="23.4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45"/>
    <n v="31.3"/>
    <n v="32.4"/>
    <n v="33"/>
    <n v="32.799999999999997"/>
    <n v="1"/>
    <n v="-3"/>
    <n v="14"/>
    <n v="-3"/>
    <n v="-14"/>
    <n v="0"/>
    <n v="0"/>
    <n v="0"/>
    <n v="0"/>
    <n v="0"/>
    <n v="3.145E-4"/>
    <n v="-9.3900000000000006E-4"/>
    <n v="4.5359999999999992E-3"/>
    <n v="-9.8999999999999999E-4"/>
    <n v="-4.5919999999999997E-3"/>
    <n v="0"/>
    <n v="0"/>
    <n v="0"/>
    <n v="0"/>
    <n v="0"/>
  </r>
  <r>
    <s v="5706"/>
    <s v="鳳凰"/>
    <x v="3"/>
    <n v="42"/>
    <n v="41.55"/>
    <n v="43.7"/>
    <n v="43.1"/>
    <n v="42.2"/>
    <n v="166"/>
    <n v="-85"/>
    <n v="223"/>
    <n v="-482"/>
    <n v="-1"/>
    <n v="0"/>
    <n v="0"/>
    <n v="0"/>
    <n v="0"/>
    <n v="0"/>
    <n v="6.9720000000000004E-2"/>
    <n v="-3.5317499999999995E-2"/>
    <n v="9.745100000000001E-2"/>
    <n v="-0.20774200000000001"/>
    <n v="-4.2200000000000001E-4"/>
    <n v="0"/>
    <n v="0"/>
    <n v="0"/>
    <n v="0"/>
    <n v="0"/>
  </r>
  <r>
    <s v="5820"/>
    <s v="日盛金"/>
    <x v="62"/>
    <n v="12.9"/>
    <n v="12.9"/>
    <n v="12.85"/>
    <n v="12.85"/>
    <n v="12.85"/>
    <n v="-3"/>
    <n v="-59"/>
    <n v="-69"/>
    <n v="-46"/>
    <n v="-164"/>
    <n v="0"/>
    <n v="0"/>
    <n v="0"/>
    <n v="0"/>
    <n v="0"/>
    <n v="-3.8700000000000003E-4"/>
    <n v="-7.6110000000000006E-3"/>
    <n v="-8.8664999999999994E-3"/>
    <n v="-5.9110000000000005E-3"/>
    <n v="-2.1074000000000002E-2"/>
    <n v="0"/>
    <n v="0"/>
    <n v="0"/>
    <n v="0"/>
    <n v="0"/>
  </r>
  <r>
    <s v="5864"/>
    <s v="致和證"/>
    <x v="61"/>
    <n v="19.100000000000001"/>
    <n v="18.899999999999999"/>
    <n v="18.399999999999999"/>
    <n v="18.7"/>
    <n v="18.55"/>
    <n v="-315"/>
    <n v="-929"/>
    <n v="-290"/>
    <n v="-373"/>
    <n v="-626"/>
    <n v="0"/>
    <n v="0"/>
    <n v="0"/>
    <n v="0"/>
    <n v="0"/>
    <n v="-6.0165000000000003E-2"/>
    <n v="-0.17558099999999999"/>
    <n v="-5.3359999999999998E-2"/>
    <n v="-6.9750999999999994E-2"/>
    <n v="-0.116123"/>
    <n v="0"/>
    <n v="0"/>
    <n v="0"/>
    <n v="0"/>
    <n v="0"/>
  </r>
  <r>
    <s v="5871"/>
    <s v="中租-KY"/>
    <x v="2"/>
    <n v="200.5"/>
    <n v="200.5"/>
    <n v="200.5"/>
    <n v="201.5"/>
    <n v="205.5"/>
    <n v="-1004"/>
    <n v="-8"/>
    <n v="385"/>
    <n v="617"/>
    <n v="535"/>
    <n v="-36"/>
    <n v="-234"/>
    <n v="3"/>
    <n v="-28"/>
    <n v="7"/>
    <n v="-2.01302"/>
    <n v="-1.6039999999999999E-2"/>
    <n v="0.77192499999999997"/>
    <n v="1.243255"/>
    <n v="1.0994250000000001"/>
    <n v="-7.2179999999999994E-2"/>
    <n v="-0.46916999999999998"/>
    <n v="6.0150000000000004E-3"/>
    <n v="-5.6419999999999998E-2"/>
    <n v="1.4385E-2"/>
  </r>
  <r>
    <s v="5876"/>
    <s v="上海商銀"/>
    <x v="59"/>
    <n v="44.8"/>
    <n v="44.25"/>
    <n v="43.5"/>
    <n v="44.3"/>
    <n v="45.25"/>
    <n v="-906"/>
    <n v="-1061"/>
    <n v="-1311"/>
    <n v="539"/>
    <n v="1979"/>
    <n v="0"/>
    <n v="-474"/>
    <n v="12"/>
    <n v="-68"/>
    <n v="17"/>
    <n v="-0.40588799999999997"/>
    <n v="-0.46949249999999998"/>
    <n v="-0.57028500000000004"/>
    <n v="0.23877699999999996"/>
    <n v="0.89549749999999995"/>
    <n v="0"/>
    <n v="-0.20974499999999999"/>
    <n v="5.2199999999999998E-3"/>
    <n v="-3.0123999999999998E-2"/>
    <n v="7.6924999999999997E-3"/>
  </r>
  <r>
    <s v="5878"/>
    <s v="台名"/>
    <x v="60"/>
    <n v="49"/>
    <n v="49"/>
    <n v="49"/>
    <n v="48.85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0.8"/>
    <n v="20.9"/>
    <n v="21"/>
    <n v="21.05"/>
    <n v="-4949"/>
    <n v="-10007"/>
    <n v="-5046"/>
    <n v="-1771"/>
    <n v="82"/>
    <n v="0"/>
    <n v="-1784"/>
    <n v="108"/>
    <n v="-204"/>
    <n v="50"/>
    <n v="-1.0442390000000001"/>
    <n v="-2.0814560000000002"/>
    <n v="-1.0546139999999999"/>
    <n v="-0.37191000000000002"/>
    <n v="1.7261000000000002E-2"/>
    <n v="0"/>
    <n v="-0.37107200000000007"/>
    <n v="2.2571999999999998E-2"/>
    <n v="-4.2840000000000003E-2"/>
    <n v="1.0525E-2"/>
  </r>
  <r>
    <s v="5902"/>
    <s v="德記"/>
    <x v="9"/>
    <n v="23.5"/>
    <n v="23"/>
    <n v="22.75"/>
    <n v="22.8"/>
    <n v="23.2"/>
    <n v="0"/>
    <n v="-1"/>
    <n v="-2"/>
    <n v="7"/>
    <n v="-2"/>
    <n v="0"/>
    <n v="0"/>
    <n v="0"/>
    <n v="0"/>
    <n v="0"/>
    <n v="0"/>
    <n v="-2.3000000000000001E-4"/>
    <n v="-4.55E-4"/>
    <n v="1.596E-3"/>
    <n v="-4.64E-4"/>
    <n v="0"/>
    <n v="0"/>
    <n v="0"/>
    <n v="0"/>
    <n v="0"/>
  </r>
  <r>
    <s v="5903"/>
    <s v="全家"/>
    <x v="9"/>
    <n v="265"/>
    <n v="257.5"/>
    <n v="260"/>
    <n v="260.5"/>
    <n v="262.5"/>
    <n v="-4"/>
    <n v="-81"/>
    <n v="-15"/>
    <n v="-1"/>
    <n v="-2"/>
    <n v="0"/>
    <n v="0"/>
    <n v="0"/>
    <n v="0"/>
    <n v="0"/>
    <n v="-1.06E-2"/>
    <n v="-0.20857500000000001"/>
    <n v="-3.9E-2"/>
    <n v="-2.6050000000000001E-3"/>
    <n v="-5.2500000000000003E-3"/>
    <n v="0"/>
    <n v="0"/>
    <n v="0"/>
    <n v="0"/>
    <n v="0"/>
  </r>
  <r>
    <s v="5904"/>
    <s v="寶雅"/>
    <x v="9"/>
    <n v="562"/>
    <n v="547"/>
    <n v="546"/>
    <n v="552"/>
    <n v="548"/>
    <n v="35"/>
    <n v="-51"/>
    <n v="-76"/>
    <n v="8"/>
    <n v="-92"/>
    <n v="12"/>
    <n v="-5"/>
    <n v="0"/>
    <n v="0"/>
    <n v="-10"/>
    <n v="0.19670000000000001"/>
    <n v="-0.27897"/>
    <n v="-0.41496"/>
    <n v="4.4159999999999998E-2"/>
    <n v="-0.50416000000000005"/>
    <n v="6.744E-2"/>
    <n v="-2.7349999999999999E-2"/>
    <n v="0"/>
    <n v="0"/>
    <n v="-5.4800000000000001E-2"/>
  </r>
  <r>
    <s v="5905"/>
    <s v="南仁湖"/>
    <x v="9"/>
    <n v="12.6"/>
    <n v="12.5"/>
    <n v="13.5"/>
    <n v="13.45"/>
    <n v="13.15"/>
    <n v="-159"/>
    <n v="-281"/>
    <n v="-290"/>
    <n v="-665"/>
    <n v="-458"/>
    <n v="0"/>
    <n v="0"/>
    <n v="0"/>
    <n v="0"/>
    <n v="0"/>
    <n v="-2.0034E-2"/>
    <n v="-3.5125000000000003E-2"/>
    <n v="-3.9149999999999997E-2"/>
    <n v="-8.9442499999999994E-2"/>
    <n v="-6.0226999999999996E-2"/>
    <n v="0"/>
    <n v="0"/>
    <n v="0"/>
    <n v="0"/>
    <n v="0"/>
  </r>
  <r>
    <s v="5906"/>
    <s v="台南-KY"/>
    <x v="9"/>
    <n v="36.200000000000003"/>
    <n v="36.299999999999997"/>
    <n v="36.200000000000003"/>
    <n v="36.200000000000003"/>
    <n v="35.200000000000003"/>
    <n v="-2"/>
    <n v="-3"/>
    <n v="0"/>
    <n v="0"/>
    <n v="1"/>
    <n v="0"/>
    <n v="0"/>
    <n v="0"/>
    <n v="0"/>
    <n v="0"/>
    <n v="-7.2400000000000003E-4"/>
    <n v="-1.0889999999999999E-3"/>
    <n v="0"/>
    <n v="0"/>
    <n v="3.5200000000000005E-4"/>
    <n v="0"/>
    <n v="0"/>
    <n v="0"/>
    <n v="0"/>
    <n v="0"/>
  </r>
  <r>
    <s v="5907"/>
    <s v="大洋-KY"/>
    <x v="9"/>
    <n v="20.149999999999999"/>
    <n v="20.5"/>
    <n v="22.55"/>
    <n v="23.5"/>
    <n v="23.95"/>
    <n v="9"/>
    <n v="-42"/>
    <n v="-242"/>
    <n v="-473"/>
    <n v="119"/>
    <n v="0"/>
    <n v="0"/>
    <n v="0"/>
    <n v="0"/>
    <n v="0"/>
    <n v="1.8135E-3"/>
    <n v="-8.6099999999999996E-3"/>
    <n v="-5.4571000000000001E-2"/>
    <n v="-0.111155"/>
    <n v="2.8500499999999998E-2"/>
    <n v="0"/>
    <n v="0"/>
    <n v="0"/>
    <n v="0"/>
    <n v="0"/>
  </r>
  <r>
    <s v="6005"/>
    <s v="群益證"/>
    <x v="61"/>
    <n v="16.600000000000001"/>
    <n v="16.399999999999999"/>
    <n v="16.100000000000001"/>
    <n v="16.350000000000001"/>
    <n v="16.5"/>
    <n v="-648"/>
    <n v="-4235"/>
    <n v="-2802"/>
    <n v="686"/>
    <n v="56"/>
    <n v="-131"/>
    <n v="-174"/>
    <n v="-84"/>
    <n v="-23"/>
    <n v="0"/>
    <n v="-0.10756800000000001"/>
    <n v="-0.69454000000000005"/>
    <n v="-0.45112200000000002"/>
    <n v="0.112161"/>
    <n v="9.2399999999999999E-3"/>
    <n v="-2.1746000000000005E-2"/>
    <n v="-2.8535999999999999E-2"/>
    <n v="-1.3524000000000001E-2"/>
    <n v="-3.7605E-3"/>
    <n v="0"/>
  </r>
  <r>
    <s v="6015"/>
    <s v="宏遠證"/>
    <x v="61"/>
    <n v="24.45"/>
    <n v="24"/>
    <n v="24.6"/>
    <n v="24.1"/>
    <n v="23.45"/>
    <n v="876"/>
    <n v="-1514"/>
    <n v="444"/>
    <n v="-1542"/>
    <n v="-504"/>
    <n v="0"/>
    <n v="0"/>
    <n v="0"/>
    <n v="0"/>
    <n v="0"/>
    <n v="0.21418200000000001"/>
    <n v="-0.36336000000000002"/>
    <n v="0.10922400000000002"/>
    <n v="-0.37162200000000006"/>
    <n v="-0.11818799999999999"/>
    <n v="0"/>
    <n v="0"/>
    <n v="0"/>
    <n v="0"/>
    <n v="0"/>
  </r>
  <r>
    <s v="6016"/>
    <s v="康和證"/>
    <x v="61"/>
    <n v="16.399999999999999"/>
    <n v="16.2"/>
    <n v="16"/>
    <n v="16"/>
    <n v="15.95"/>
    <n v="-179"/>
    <n v="-341"/>
    <n v="141"/>
    <n v="-789"/>
    <n v="-201"/>
    <n v="0"/>
    <n v="0"/>
    <n v="0"/>
    <n v="0"/>
    <n v="0"/>
    <n v="-2.9356E-2"/>
    <n v="-5.5241999999999999E-2"/>
    <n v="2.256E-2"/>
    <n v="-0.12623999999999999"/>
    <n v="-3.2059499999999998E-2"/>
    <n v="0"/>
    <n v="0"/>
    <n v="0"/>
    <n v="0"/>
    <n v="0"/>
  </r>
  <r>
    <s v="6020"/>
    <s v="大展證"/>
    <x v="61"/>
    <n v="22"/>
    <n v="21.85"/>
    <n v="21.6"/>
    <n v="21.7"/>
    <n v="22"/>
    <n v="0"/>
    <n v="-34"/>
    <n v="-21"/>
    <n v="-19"/>
    <n v="-33"/>
    <n v="0"/>
    <n v="0"/>
    <n v="0"/>
    <n v="0"/>
    <n v="0"/>
    <n v="0"/>
    <n v="-7.4290000000000007E-3"/>
    <n v="-4.5360000000000001E-3"/>
    <n v="-4.1229999999999999E-3"/>
    <n v="-7.26E-3"/>
    <n v="0"/>
    <n v="0"/>
    <n v="0"/>
    <n v="0"/>
    <n v="0"/>
  </r>
  <r>
    <s v="6021"/>
    <s v="大慶證"/>
    <x v="61"/>
    <n v="20.9"/>
    <n v="20.75"/>
    <n v="20.75"/>
    <n v="20.75"/>
    <n v="20.8"/>
    <n v="-3"/>
    <n v="0"/>
    <n v="-1"/>
    <n v="2"/>
    <n v="0"/>
    <n v="0"/>
    <n v="0"/>
    <n v="0"/>
    <n v="0"/>
    <n v="0"/>
    <n v="-6.2699999999999995E-4"/>
    <n v="0"/>
    <n v="-2.075E-4"/>
    <n v="4.15E-4"/>
    <n v="0"/>
    <n v="0"/>
    <n v="0"/>
    <n v="0"/>
    <n v="0"/>
    <n v="0"/>
  </r>
  <r>
    <s v="6023"/>
    <s v="元大期"/>
    <x v="61"/>
    <n v="50.8"/>
    <n v="51.1"/>
    <n v="50.8"/>
    <n v="51"/>
    <n v="50.9"/>
    <n v="5"/>
    <n v="0"/>
    <n v="0"/>
    <n v="8"/>
    <n v="-2"/>
    <n v="0"/>
    <n v="0"/>
    <n v="0"/>
    <n v="0"/>
    <n v="0"/>
    <n v="2.5400000000000002E-3"/>
    <n v="0"/>
    <n v="0"/>
    <n v="4.0800000000000003E-3"/>
    <n v="-1.018E-3"/>
    <n v="0"/>
    <n v="0"/>
    <n v="0"/>
    <n v="0"/>
    <n v="0"/>
  </r>
  <r>
    <s v="6024"/>
    <s v="群益期"/>
    <x v="61"/>
    <n v="39.950000000000003"/>
    <n v="39.75"/>
    <n v="39.299999999999997"/>
    <n v="39.450000000000003"/>
    <n v="39.75"/>
    <n v="-57"/>
    <n v="-179"/>
    <n v="-167"/>
    <n v="-74"/>
    <n v="-39"/>
    <n v="0"/>
    <n v="0"/>
    <n v="0"/>
    <n v="0"/>
    <n v="0"/>
    <n v="-2.27715E-2"/>
    <n v="-7.1152499999999994E-2"/>
    <n v="-6.5630999999999995E-2"/>
    <n v="-2.9193E-2"/>
    <n v="-1.5502500000000001E-2"/>
    <n v="0"/>
    <n v="0"/>
    <n v="0"/>
    <n v="0"/>
    <n v="0"/>
  </r>
  <r>
    <s v="6026"/>
    <s v="福邦證"/>
    <x v="61"/>
    <n v="17.399999999999999"/>
    <n v="17.05"/>
    <n v="16.8"/>
    <n v="16.75"/>
    <n v="16.45"/>
    <n v="257"/>
    <n v="-757"/>
    <n v="-853"/>
    <n v="327"/>
    <n v="-1154"/>
    <n v="0"/>
    <n v="0"/>
    <n v="0"/>
    <n v="0"/>
    <n v="0"/>
    <n v="4.4717999999999994E-2"/>
    <n v="-0.1290685"/>
    <n v="-0.14330400000000001"/>
    <n v="5.4772500000000002E-2"/>
    <n v="-0.189833"/>
    <n v="0"/>
    <n v="0"/>
    <n v="0"/>
    <n v="0"/>
    <n v="0"/>
  </r>
  <r>
    <s v="6101"/>
    <s v="寬魚國際"/>
    <x v="2"/>
    <n v="18.3"/>
    <n v="18.45"/>
    <n v="20"/>
    <n v="18.8"/>
    <n v="18.399999999999999"/>
    <n v="4"/>
    <n v="1"/>
    <n v="0"/>
    <n v="0"/>
    <n v="0"/>
    <n v="0"/>
    <n v="0"/>
    <n v="0"/>
    <n v="0"/>
    <n v="0"/>
    <n v="7.3200000000000001E-4"/>
    <n v="1.8449999999999999E-4"/>
    <n v="0"/>
    <n v="0"/>
    <n v="0"/>
    <n v="0"/>
    <n v="0"/>
    <n v="0"/>
    <n v="0"/>
    <n v="0"/>
  </r>
  <r>
    <s v="6103"/>
    <s v="合邦"/>
    <x v="46"/>
    <n v="8.0500000000000007"/>
    <n v="8.1300000000000008"/>
    <n v="8.93"/>
    <n v="8.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7"/>
    <n v="63.2"/>
    <n v="62"/>
    <n v="60.6"/>
    <n v="62.4"/>
    <n v="322"/>
    <n v="91"/>
    <n v="-211"/>
    <n v="-146"/>
    <n v="293"/>
    <n v="0"/>
    <n v="0"/>
    <n v="0"/>
    <n v="0"/>
    <n v="0"/>
    <n v="0.20189400000000002"/>
    <n v="5.7512000000000001E-2"/>
    <n v="-0.13081999999999999"/>
    <n v="-8.8475999999999999E-2"/>
    <n v="0.18283199999999999"/>
    <n v="0"/>
    <n v="0"/>
    <n v="0"/>
    <n v="0"/>
    <n v="0"/>
  </r>
  <r>
    <s v="6108"/>
    <s v="競國"/>
    <x v="31"/>
    <n v="19.850000000000001"/>
    <n v="20"/>
    <n v="19.850000000000001"/>
    <n v="19.899999999999999"/>
    <n v="20.100000000000001"/>
    <n v="45"/>
    <n v="-19"/>
    <n v="-40"/>
    <n v="-47"/>
    <n v="-2"/>
    <n v="0"/>
    <n v="0"/>
    <n v="0"/>
    <n v="0"/>
    <n v="0"/>
    <n v="8.9325000000000012E-3"/>
    <n v="-3.8E-3"/>
    <n v="-7.9399999999999991E-3"/>
    <n v="-9.3530000000000002E-3"/>
    <n v="-4.0200000000000001E-4"/>
    <n v="0"/>
    <n v="0"/>
    <n v="0"/>
    <n v="0"/>
    <n v="0"/>
  </r>
  <r>
    <s v="6109"/>
    <s v="亞元"/>
    <x v="11"/>
    <n v="11.7"/>
    <n v="11.55"/>
    <n v="11.3"/>
    <n v="11.4"/>
    <n v="11.4"/>
    <n v="7"/>
    <n v="-4"/>
    <n v="0"/>
    <n v="1"/>
    <n v="-1"/>
    <n v="0"/>
    <n v="0"/>
    <n v="0"/>
    <n v="0"/>
    <n v="0"/>
    <n v="8.1899999999999996E-4"/>
    <n v="-4.6200000000000001E-4"/>
    <n v="0"/>
    <n v="1.1400000000000001E-4"/>
    <n v="-1.1400000000000001E-4"/>
    <n v="0"/>
    <n v="0"/>
    <n v="0"/>
    <n v="0"/>
    <n v="0"/>
  </r>
  <r>
    <s v="6111"/>
    <s v="大宇資"/>
    <x v="66"/>
    <n v="63.3"/>
    <n v="62.9"/>
    <n v="63.6"/>
    <n v="64.400000000000006"/>
    <n v="63.4"/>
    <n v="74"/>
    <n v="-33"/>
    <n v="47"/>
    <n v="-49"/>
    <n v="-41"/>
    <n v="0"/>
    <n v="0"/>
    <n v="0"/>
    <n v="0"/>
    <n v="0"/>
    <n v="4.6841999999999995E-2"/>
    <n v="-2.0756999999999998E-2"/>
    <n v="2.9892000000000002E-2"/>
    <n v="-3.1556000000000001E-2"/>
    <n v="-2.5994E-2"/>
    <n v="0"/>
    <n v="0"/>
    <n v="0"/>
    <n v="0"/>
    <n v="0"/>
  </r>
  <r>
    <s v="6112"/>
    <s v="聚碩"/>
    <x v="55"/>
    <n v="41.5"/>
    <n v="41.6"/>
    <n v="41.3"/>
    <n v="41.2"/>
    <n v="41.25"/>
    <n v="5"/>
    <n v="9"/>
    <n v="21"/>
    <n v="-1"/>
    <n v="5"/>
    <n v="0"/>
    <n v="0"/>
    <n v="0"/>
    <n v="0"/>
    <n v="0"/>
    <n v="2.075E-3"/>
    <n v="3.7440000000000004E-3"/>
    <n v="8.6730000000000002E-3"/>
    <n v="-4.1200000000000004E-4"/>
    <n v="2.0625000000000001E-3"/>
    <n v="0"/>
    <n v="0"/>
    <n v="0"/>
    <n v="0"/>
    <n v="0"/>
  </r>
  <r>
    <s v="6113"/>
    <s v="亞矽"/>
    <x v="15"/>
    <n v="13.85"/>
    <n v="13.85"/>
    <n v="13.75"/>
    <n v="13.8"/>
    <n v="14"/>
    <n v="17"/>
    <n v="-35"/>
    <n v="5"/>
    <n v="14"/>
    <n v="33"/>
    <n v="0"/>
    <n v="0"/>
    <n v="0"/>
    <n v="0"/>
    <n v="0"/>
    <n v="2.3544999999999998E-3"/>
    <n v="-4.8475000000000002E-3"/>
    <n v="6.8749999999999996E-4"/>
    <n v="1.9320000000000001E-3"/>
    <n v="4.62E-3"/>
    <n v="0"/>
    <n v="0"/>
    <n v="0"/>
    <n v="0"/>
    <n v="0"/>
  </r>
  <r>
    <s v="6114"/>
    <s v="久威"/>
    <x v="31"/>
    <n v="23.6"/>
    <n v="23.8"/>
    <n v="23.55"/>
    <n v="23.7"/>
    <n v="24.45"/>
    <n v="2"/>
    <n v="0"/>
    <n v="0"/>
    <n v="3"/>
    <n v="90"/>
    <n v="0"/>
    <n v="0"/>
    <n v="0"/>
    <n v="0"/>
    <n v="0"/>
    <n v="4.7200000000000003E-4"/>
    <n v="0"/>
    <n v="0"/>
    <n v="7.1099999999999994E-4"/>
    <n v="2.2005E-2"/>
    <n v="0"/>
    <n v="0"/>
    <n v="0"/>
    <n v="0"/>
    <n v="0"/>
  </r>
  <r>
    <s v="6115"/>
    <s v="鎰勝"/>
    <x v="16"/>
    <n v="44.15"/>
    <n v="44.05"/>
    <n v="43.95"/>
    <n v="43.85"/>
    <n v="43.95"/>
    <n v="-8"/>
    <n v="-57"/>
    <n v="-82"/>
    <n v="-10"/>
    <n v="-19"/>
    <n v="0"/>
    <n v="0"/>
    <n v="0"/>
    <n v="0"/>
    <n v="0"/>
    <n v="-3.532E-3"/>
    <n v="-2.5108499999999999E-2"/>
    <n v="-3.6039000000000002E-2"/>
    <n v="-4.385E-3"/>
    <n v="-8.3505000000000003E-3"/>
    <n v="0"/>
    <n v="0"/>
    <n v="0"/>
    <n v="0"/>
    <n v="0"/>
  </r>
  <r>
    <s v="6116"/>
    <s v="彩晶"/>
    <x v="52"/>
    <n v="22.15"/>
    <n v="22.3"/>
    <n v="22.4"/>
    <n v="22.05"/>
    <n v="22.75"/>
    <n v="-307"/>
    <n v="-20818"/>
    <n v="390"/>
    <n v="-6326"/>
    <n v="16886"/>
    <n v="0"/>
    <n v="860"/>
    <n v="4"/>
    <n v="0"/>
    <n v="-132"/>
    <n v="-6.8000499999999992E-2"/>
    <n v="-4.6424140000000005"/>
    <n v="8.7359999999999993E-2"/>
    <n v="-1.3948830000000001"/>
    <n v="3.8415650000000001"/>
    <n v="0"/>
    <n v="0.19178000000000001"/>
    <n v="8.9599999999999999E-4"/>
    <n v="0"/>
    <n v="-3.0030000000000001E-2"/>
  </r>
  <r>
    <s v="6117"/>
    <s v="迎廣"/>
    <x v="42"/>
    <n v="16.350000000000001"/>
    <n v="16.350000000000001"/>
    <n v="16"/>
    <n v="15.6"/>
    <n v="15.85"/>
    <n v="1"/>
    <n v="0"/>
    <n v="-1"/>
    <n v="0"/>
    <n v="0"/>
    <n v="0"/>
    <n v="0"/>
    <n v="0"/>
    <n v="0"/>
    <n v="0"/>
    <n v="1.6350000000000002E-4"/>
    <n v="0"/>
    <n v="-1.6000000000000001E-4"/>
    <n v="0"/>
    <n v="0"/>
    <n v="0"/>
    <n v="0"/>
    <n v="0"/>
    <n v="0"/>
    <n v="0"/>
  </r>
  <r>
    <s v="6118"/>
    <s v="建達"/>
    <x v="41"/>
    <n v="13.95"/>
    <n v="13.7"/>
    <n v="14.2"/>
    <n v="15.3"/>
    <n v="15.35"/>
    <n v="-579"/>
    <n v="-42"/>
    <n v="86"/>
    <n v="187"/>
    <n v="-150"/>
    <n v="0"/>
    <n v="0"/>
    <n v="0"/>
    <n v="0"/>
    <n v="0"/>
    <n v="-8.0770499999999995E-2"/>
    <n v="-5.7539999999999996E-3"/>
    <n v="1.2212000000000001E-2"/>
    <n v="2.8610999999999998E-2"/>
    <n v="-2.3025E-2"/>
    <n v="0"/>
    <n v="0"/>
    <n v="0"/>
    <n v="0"/>
    <n v="0"/>
  </r>
  <r>
    <s v="6120"/>
    <s v="達運"/>
    <x v="65"/>
    <n v="14"/>
    <n v="13.65"/>
    <n v="13.25"/>
    <n v="13.15"/>
    <n v="13.55"/>
    <n v="430"/>
    <n v="-362"/>
    <n v="-523"/>
    <n v="46"/>
    <n v="830"/>
    <n v="0"/>
    <n v="0"/>
    <n v="0"/>
    <n v="0"/>
    <n v="0"/>
    <n v="6.0199999999999997E-2"/>
    <n v="-4.9412999999999999E-2"/>
    <n v="-6.9297499999999998E-2"/>
    <n v="6.0489999999999997E-3"/>
    <n v="0.112465"/>
    <n v="0"/>
    <n v="0"/>
    <n v="0"/>
    <n v="0"/>
    <n v="0"/>
  </r>
  <r>
    <s v="6121"/>
    <s v="新普"/>
    <x v="7"/>
    <n v="354.5"/>
    <n v="354.5"/>
    <n v="351.5"/>
    <n v="351"/>
    <n v="352"/>
    <n v="-43"/>
    <n v="61"/>
    <n v="-78"/>
    <n v="-175"/>
    <n v="-56"/>
    <n v="76"/>
    <n v="0"/>
    <n v="0"/>
    <n v="0"/>
    <n v="0"/>
    <n v="-0.15243499999999999"/>
    <n v="0.21624499999999999"/>
    <n v="-0.27417000000000002"/>
    <n v="-0.61424999999999996"/>
    <n v="-0.19711999999999999"/>
    <n v="0.26941999999999999"/>
    <n v="0"/>
    <n v="0"/>
    <n v="0"/>
    <n v="0"/>
  </r>
  <r>
    <s v="6122"/>
    <s v="擎邦"/>
    <x v="45"/>
    <n v="10.55"/>
    <n v="10.5"/>
    <n v="10.55"/>
    <n v="10.55"/>
    <n v="10.6"/>
    <n v="0"/>
    <n v="0"/>
    <n v="0"/>
    <n v="6"/>
    <n v="0"/>
    <n v="0"/>
    <n v="0"/>
    <n v="0"/>
    <n v="0"/>
    <n v="0"/>
    <n v="0"/>
    <n v="0"/>
    <n v="0"/>
    <n v="6.3299999999999999E-4"/>
    <n v="0"/>
    <n v="0"/>
    <n v="0"/>
    <n v="0"/>
    <n v="0"/>
    <n v="0"/>
  </r>
  <r>
    <s v="6123"/>
    <s v="上奇"/>
    <x v="41"/>
    <n v="48.15"/>
    <n v="47.95"/>
    <n v="47.9"/>
    <n v="47.75"/>
    <n v="47.95"/>
    <n v="-72"/>
    <n v="3"/>
    <n v="-53"/>
    <n v="-38"/>
    <n v="-36"/>
    <n v="0"/>
    <n v="0"/>
    <n v="0"/>
    <n v="0"/>
    <n v="0"/>
    <n v="-3.4667999999999997E-2"/>
    <n v="1.4385000000000003E-3"/>
    <n v="-2.5387E-2"/>
    <n v="-1.8145000000000001E-2"/>
    <n v="-1.7262E-2"/>
    <n v="0"/>
    <n v="0"/>
    <n v="0"/>
    <n v="0"/>
    <n v="0"/>
  </r>
  <r>
    <s v="6124"/>
    <s v="業強"/>
    <x v="39"/>
    <n v="27"/>
    <n v="29.7"/>
    <n v="29.7"/>
    <n v="28.85"/>
    <n v="27.8"/>
    <n v="6"/>
    <n v="-6"/>
    <n v="-7"/>
    <n v="-4"/>
    <n v="-2"/>
    <n v="0"/>
    <n v="0"/>
    <n v="0"/>
    <n v="0"/>
    <n v="0"/>
    <n v="1.6199999999999999E-3"/>
    <n v="-1.7819999999999999E-3"/>
    <n v="-2.0790000000000001E-3"/>
    <n v="-1.1540000000000001E-3"/>
    <n v="-5.5599999999999996E-4"/>
    <n v="0"/>
    <n v="0"/>
    <n v="0"/>
    <n v="0"/>
    <n v="0"/>
  </r>
  <r>
    <s v="6125"/>
    <s v="廣運"/>
    <x v="45"/>
    <n v="22.6"/>
    <n v="22.4"/>
    <n v="22.9"/>
    <n v="22.8"/>
    <n v="22.65"/>
    <n v="-9"/>
    <n v="9"/>
    <n v="511"/>
    <n v="-287"/>
    <n v="-72"/>
    <n v="0"/>
    <n v="0"/>
    <n v="0"/>
    <n v="0"/>
    <n v="0"/>
    <n v="-2.0340000000000002E-3"/>
    <n v="2.016E-3"/>
    <n v="0.117019"/>
    <n v="-6.5436000000000008E-2"/>
    <n v="-1.6308E-2"/>
    <n v="0"/>
    <n v="0"/>
    <n v="0"/>
    <n v="0"/>
    <n v="0"/>
  </r>
  <r>
    <s v="6126"/>
    <s v="信音"/>
    <x v="16"/>
    <n v="23.5"/>
    <n v="23.8"/>
    <n v="23.25"/>
    <n v="23.7"/>
    <n v="24.2"/>
    <n v="84"/>
    <n v="-4"/>
    <n v="-226"/>
    <n v="-39"/>
    <n v="44"/>
    <n v="0"/>
    <n v="0"/>
    <n v="0"/>
    <n v="0"/>
    <n v="0"/>
    <n v="1.9740000000000001E-2"/>
    <n v="-9.5200000000000005E-4"/>
    <n v="-5.2545000000000001E-2"/>
    <n v="-9.2429999999999995E-3"/>
    <n v="1.0647999999999999E-2"/>
    <n v="0"/>
    <n v="0"/>
    <n v="0"/>
    <n v="0"/>
    <n v="0"/>
  </r>
  <r>
    <s v="6127"/>
    <s v="九豪"/>
    <x v="34"/>
    <n v="27.5"/>
    <n v="27"/>
    <n v="25.3"/>
    <n v="25.15"/>
    <n v="25.55"/>
    <n v="129"/>
    <n v="-521"/>
    <n v="-810"/>
    <n v="-278"/>
    <n v="151"/>
    <n v="0"/>
    <n v="0"/>
    <n v="0"/>
    <n v="0"/>
    <n v="0"/>
    <n v="3.5475E-2"/>
    <n v="-0.14066999999999999"/>
    <n v="-0.20493"/>
    <n v="-6.9916999999999993E-2"/>
    <n v="3.8580500000000004E-2"/>
    <n v="0"/>
    <n v="0"/>
    <n v="0"/>
    <n v="0"/>
    <n v="0"/>
  </r>
  <r>
    <s v="6128"/>
    <s v="上福"/>
    <x v="17"/>
    <n v="25.15"/>
    <n v="25.1"/>
    <n v="24.95"/>
    <n v="24.9"/>
    <n v="25.1"/>
    <n v="0"/>
    <n v="-1"/>
    <n v="-10"/>
    <n v="2"/>
    <n v="6"/>
    <n v="0"/>
    <n v="0"/>
    <n v="0"/>
    <n v="0"/>
    <n v="0"/>
    <n v="0"/>
    <n v="-2.5100000000000003E-4"/>
    <n v="-2.4949999999999998E-3"/>
    <n v="4.9799999999999996E-4"/>
    <n v="1.5060000000000002E-3"/>
    <n v="0"/>
    <n v="0"/>
    <n v="0"/>
    <n v="0"/>
    <n v="0"/>
  </r>
  <r>
    <s v="6129"/>
    <s v="普誠"/>
    <x v="46"/>
    <n v="41.9"/>
    <n v="40.049999999999997"/>
    <n v="37.5"/>
    <n v="35.799999999999997"/>
    <n v="37.25"/>
    <n v="372"/>
    <n v="-1664"/>
    <n v="598"/>
    <n v="555"/>
    <n v="-1151"/>
    <n v="0"/>
    <n v="0"/>
    <n v="0"/>
    <n v="0"/>
    <n v="0"/>
    <n v="0.15586800000000001"/>
    <n v="-0.66643200000000002"/>
    <n v="0.22425"/>
    <n v="0.19869000000000001"/>
    <n v="-0.4287475"/>
    <n v="0"/>
    <n v="0"/>
    <n v="0"/>
    <n v="0"/>
    <n v="0"/>
  </r>
  <r>
    <s v="6130"/>
    <s v="星寶國際"/>
    <x v="14"/>
    <n v="20.100000000000001"/>
    <n v="20.399999999999999"/>
    <n v="21"/>
    <n v="22.35"/>
    <n v="24.55"/>
    <n v="-1"/>
    <n v="0"/>
    <n v="3"/>
    <n v="40"/>
    <n v="20"/>
    <n v="0"/>
    <n v="0"/>
    <n v="0"/>
    <n v="0"/>
    <n v="0"/>
    <n v="-2.0100000000000001E-4"/>
    <n v="0"/>
    <n v="6.3000000000000003E-4"/>
    <n v="8.94E-3"/>
    <n v="4.9100000000000003E-3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0299999999999994"/>
    <n v="8.99"/>
    <n v="8.82"/>
    <n v="8.85"/>
    <n v="8.9"/>
    <n v="-13"/>
    <n v="-43"/>
    <n v="-15"/>
    <n v="-31"/>
    <n v="-20"/>
    <n v="0"/>
    <n v="0"/>
    <n v="0"/>
    <n v="0"/>
    <n v="0"/>
    <n v="-1.1738999999999999E-3"/>
    <n v="-3.8657000000000001E-3"/>
    <n v="-1.3230000000000002E-3"/>
    <n v="-2.7434999999999998E-3"/>
    <n v="-1.7799999999999999E-3"/>
    <n v="0"/>
    <n v="0"/>
    <n v="0"/>
    <n v="0"/>
    <n v="0"/>
  </r>
  <r>
    <s v="6134"/>
    <s v="萬旭"/>
    <x v="16"/>
    <n v="16.05"/>
    <n v="16"/>
    <n v="15.95"/>
    <n v="16.100000000000001"/>
    <n v="16"/>
    <n v="1"/>
    <n v="-7"/>
    <n v="-10"/>
    <n v="-18"/>
    <n v="-11"/>
    <n v="0"/>
    <n v="0"/>
    <n v="0"/>
    <n v="0"/>
    <n v="0"/>
    <n v="1.605E-4"/>
    <n v="-1.1199999999999999E-3"/>
    <n v="-1.5950000000000001E-3"/>
    <n v="-2.898E-3"/>
    <n v="-1.7600000000000001E-3"/>
    <n v="0"/>
    <n v="0"/>
    <n v="0"/>
    <n v="0"/>
    <n v="0"/>
  </r>
  <r>
    <s v="6136"/>
    <s v="富爾特"/>
    <x v="41"/>
    <n v="18"/>
    <n v="18.100000000000001"/>
    <n v="17.7"/>
    <n v="18.45"/>
    <n v="18.399999999999999"/>
    <n v="17"/>
    <n v="1"/>
    <n v="-34"/>
    <n v="-52"/>
    <n v="32"/>
    <n v="0"/>
    <n v="0"/>
    <n v="0"/>
    <n v="0"/>
    <n v="0"/>
    <n v="3.0599999999999998E-3"/>
    <n v="1.8100000000000001E-4"/>
    <n v="-6.0179999999999999E-3"/>
    <n v="-9.5940000000000001E-3"/>
    <n v="5.8879999999999991E-3"/>
    <n v="0"/>
    <n v="0"/>
    <n v="0"/>
    <n v="0"/>
    <n v="0"/>
  </r>
  <r>
    <s v="6138"/>
    <s v="茂達"/>
    <x v="46"/>
    <n v="144"/>
    <n v="158"/>
    <n v="157"/>
    <n v="155.5"/>
    <n v="171"/>
    <n v="396"/>
    <n v="175"/>
    <n v="-1998"/>
    <n v="-108"/>
    <n v="156"/>
    <n v="65"/>
    <n v="918"/>
    <n v="1357"/>
    <n v="995"/>
    <n v="-132"/>
    <n v="0.57023999999999997"/>
    <n v="0.27650000000000002"/>
    <n v="-3.13686"/>
    <n v="-0.16794000000000001"/>
    <n v="0.26676"/>
    <n v="9.3600000000000003E-2"/>
    <n v="1.45044"/>
    <n v="2.13049"/>
    <n v="1.5472250000000001"/>
    <n v="-0.22572"/>
  </r>
  <r>
    <s v="6139"/>
    <s v="亞翔"/>
    <x v="45"/>
    <n v="30"/>
    <n v="30"/>
    <n v="29.3"/>
    <n v="29.1"/>
    <n v="29.5"/>
    <n v="76"/>
    <n v="13"/>
    <n v="-73"/>
    <n v="-27"/>
    <n v="55"/>
    <n v="0"/>
    <n v="0"/>
    <n v="0"/>
    <n v="0"/>
    <n v="0"/>
    <n v="2.2800000000000001E-2"/>
    <n v="3.8999999999999998E-3"/>
    <n v="-2.1389000000000002E-2"/>
    <n v="-7.8570000000000011E-3"/>
    <n v="1.6225E-2"/>
    <n v="0"/>
    <n v="0"/>
    <n v="0"/>
    <n v="0"/>
    <n v="0"/>
  </r>
  <r>
    <s v="6140"/>
    <s v="訊達"/>
    <x v="55"/>
    <n v="15"/>
    <n v="15.35"/>
    <n v="14.35"/>
    <n v="14.2"/>
    <n v="14.8"/>
    <n v="28"/>
    <n v="-47"/>
    <n v="-30"/>
    <n v="-20"/>
    <n v="-6"/>
    <n v="0"/>
    <n v="0"/>
    <n v="0"/>
    <n v="0"/>
    <n v="0"/>
    <n v="4.1999999999999997E-3"/>
    <n v="-7.2144999999999996E-3"/>
    <n v="-4.3049999999999998E-3"/>
    <n v="-2.8400000000000001E-3"/>
    <n v="-8.8800000000000012E-4"/>
    <n v="0"/>
    <n v="0"/>
    <n v="0"/>
    <n v="0"/>
    <n v="0"/>
  </r>
  <r>
    <s v="6141"/>
    <s v="柏承"/>
    <x v="31"/>
    <n v="27.95"/>
    <n v="27.8"/>
    <n v="27.25"/>
    <n v="27.95"/>
    <n v="28.9"/>
    <n v="7"/>
    <n v="6"/>
    <n v="-142"/>
    <n v="-33"/>
    <n v="-199"/>
    <n v="0"/>
    <n v="0"/>
    <n v="0"/>
    <n v="0"/>
    <n v="0"/>
    <n v="1.9564999999999999E-3"/>
    <n v="1.6680000000000002E-3"/>
    <n v="-3.8695E-2"/>
    <n v="-9.2235000000000008E-3"/>
    <n v="-5.7510999999999993E-2"/>
    <n v="0"/>
    <n v="0"/>
    <n v="0"/>
    <n v="0"/>
    <n v="0"/>
  </r>
  <r>
    <s v="6142"/>
    <s v="友勁"/>
    <x v="37"/>
    <n v="12.2"/>
    <n v="12"/>
    <n v="11.5"/>
    <n v="11.4"/>
    <n v="11.6"/>
    <n v="166"/>
    <n v="-232"/>
    <n v="-260"/>
    <n v="-79"/>
    <n v="190"/>
    <n v="0"/>
    <n v="0"/>
    <n v="0"/>
    <n v="0"/>
    <n v="0"/>
    <n v="2.0251999999999999E-2"/>
    <n v="-2.784E-2"/>
    <n v="-2.9899999999999999E-2"/>
    <n v="-9.0060000000000001E-3"/>
    <n v="2.2040000000000001E-2"/>
    <n v="0"/>
    <n v="0"/>
    <n v="0"/>
    <n v="0"/>
    <n v="0"/>
  </r>
  <r>
    <s v="6143"/>
    <s v="振曜"/>
    <x v="37"/>
    <n v="43.5"/>
    <n v="43.25"/>
    <n v="43.45"/>
    <n v="43.1"/>
    <n v="44.55"/>
    <n v="0"/>
    <n v="30"/>
    <n v="-65"/>
    <n v="-106"/>
    <n v="24"/>
    <n v="0"/>
    <n v="0"/>
    <n v="0"/>
    <n v="0"/>
    <n v="0"/>
    <n v="0"/>
    <n v="1.2975E-2"/>
    <n v="-2.82425E-2"/>
    <n v="-4.5686000000000004E-2"/>
    <n v="1.0691999999999998E-2"/>
    <n v="0"/>
    <n v="0"/>
    <n v="0"/>
    <n v="0"/>
    <n v="0"/>
  </r>
  <r>
    <s v="6144"/>
    <s v="得利影"/>
    <x v="41"/>
    <n v="16.3"/>
    <n v="16.55"/>
    <n v="16.45"/>
    <n v="16.399999999999999"/>
    <n v="15.8"/>
    <n v="0"/>
    <n v="0"/>
    <n v="0"/>
    <n v="0"/>
    <n v="2"/>
    <n v="0"/>
    <n v="0"/>
    <n v="0"/>
    <n v="0"/>
    <n v="0"/>
    <n v="0"/>
    <n v="0"/>
    <n v="0"/>
    <n v="0"/>
    <n v="3.1600000000000004E-4"/>
    <n v="0"/>
    <n v="0"/>
    <n v="0"/>
    <n v="0"/>
    <n v="0"/>
  </r>
  <r>
    <s v="6146"/>
    <s v="耕興"/>
    <x v="35"/>
    <n v="237"/>
    <n v="238"/>
    <n v="237.5"/>
    <n v="240"/>
    <n v="245"/>
    <n v="-33"/>
    <n v="-17"/>
    <n v="22"/>
    <n v="26"/>
    <n v="61"/>
    <n v="14"/>
    <n v="0"/>
    <n v="0"/>
    <n v="0"/>
    <n v="0"/>
    <n v="-7.8210000000000002E-2"/>
    <n v="-4.0460000000000003E-2"/>
    <n v="5.2249999999999998E-2"/>
    <n v="6.2399999999999997E-2"/>
    <n v="0.14945"/>
    <n v="3.3180000000000001E-2"/>
    <n v="0"/>
    <n v="0"/>
    <n v="0"/>
    <n v="0"/>
  </r>
  <r>
    <s v="6147"/>
    <s v="頎邦"/>
    <x v="35"/>
    <n v="70.599999999999994"/>
    <n v="69"/>
    <n v="69.099999999999994"/>
    <n v="69.599999999999994"/>
    <n v="69.599999999999994"/>
    <n v="907"/>
    <n v="-1509"/>
    <n v="-342"/>
    <n v="-1039"/>
    <n v="-1129"/>
    <n v="38"/>
    <n v="1"/>
    <n v="131"/>
    <n v="188"/>
    <n v="7"/>
    <n v="0.64034199999999997"/>
    <n v="-1.04121"/>
    <n v="-0.23632199999999998"/>
    <n v="-0.7231439999999999"/>
    <n v="-0.78578399999999993"/>
    <n v="2.6827999999999998E-2"/>
    <n v="6.8999999999999997E-4"/>
    <n v="9.052099999999999E-2"/>
    <n v="0.13084799999999999"/>
    <n v="4.8719999999999996E-3"/>
  </r>
  <r>
    <s v="6148"/>
    <s v="驊宏資"/>
    <x v="55"/>
    <n v="13.45"/>
    <n v="13.55"/>
    <n v="13.3"/>
    <n v="13.15"/>
    <n v="13.25"/>
    <n v="4"/>
    <n v="6"/>
    <n v="-12"/>
    <n v="-23"/>
    <n v="-11"/>
    <n v="0"/>
    <n v="0"/>
    <n v="0"/>
    <n v="0"/>
    <n v="0"/>
    <n v="5.3799999999999996E-4"/>
    <n v="8.1300000000000014E-4"/>
    <n v="-1.5960000000000002E-3"/>
    <n v="-3.0244999999999998E-3"/>
    <n v="-1.4575E-3"/>
    <n v="0"/>
    <n v="0"/>
    <n v="0"/>
    <n v="0"/>
    <n v="0"/>
  </r>
  <r>
    <s v="6150"/>
    <s v="撼訊"/>
    <x v="54"/>
    <n v="168.5"/>
    <n v="166.5"/>
    <n v="153.5"/>
    <n v="143.5"/>
    <n v="143"/>
    <n v="117"/>
    <n v="-18"/>
    <n v="83"/>
    <n v="-102"/>
    <n v="69"/>
    <n v="0"/>
    <n v="0"/>
    <n v="0"/>
    <n v="0"/>
    <n v="0"/>
    <n v="0.19714499999999999"/>
    <n v="-2.997E-2"/>
    <n v="0.12740499999999999"/>
    <n v="-0.14637"/>
    <n v="9.8669999999999994E-2"/>
    <n v="0"/>
    <n v="0"/>
    <n v="0"/>
    <n v="0"/>
    <n v="0"/>
  </r>
  <r>
    <s v="6151"/>
    <s v="晉倫"/>
    <x v="15"/>
    <n v="43.25"/>
    <n v="42"/>
    <n v="40.9"/>
    <n v="41.15"/>
    <n v="41.5"/>
    <n v="7"/>
    <n v="-111"/>
    <n v="-83"/>
    <n v="-83"/>
    <n v="-25"/>
    <n v="0"/>
    <n v="0"/>
    <n v="0"/>
    <n v="0"/>
    <n v="0"/>
    <n v="3.0274999999999998E-3"/>
    <n v="-4.6620000000000002E-2"/>
    <n v="-3.3946999999999998E-2"/>
    <n v="-3.4154499999999997E-2"/>
    <n v="-1.0375000000000001E-2"/>
    <n v="0"/>
    <n v="0"/>
    <n v="0"/>
    <n v="0"/>
    <n v="0"/>
  </r>
  <r>
    <s v="6152"/>
    <s v="百一"/>
    <x v="32"/>
    <n v="10.5"/>
    <n v="10.3"/>
    <n v="9.9700000000000006"/>
    <n v="9.9700000000000006"/>
    <n v="10.050000000000001"/>
    <n v="370"/>
    <n v="-109"/>
    <n v="-274"/>
    <n v="-138"/>
    <n v="160"/>
    <n v="0"/>
    <n v="0"/>
    <n v="0"/>
    <n v="0"/>
    <n v="-8"/>
    <n v="3.8850000000000003E-2"/>
    <n v="-1.1227000000000001E-2"/>
    <n v="-2.7317800000000003E-2"/>
    <n v="-1.3758600000000001E-2"/>
    <n v="1.6080000000000001E-2"/>
    <n v="0"/>
    <n v="0"/>
    <n v="0"/>
    <n v="0"/>
    <n v="-8.0400000000000003E-4"/>
  </r>
  <r>
    <s v="6153"/>
    <s v="嘉聯益"/>
    <x v="31"/>
    <n v="31.1"/>
    <n v="30.6"/>
    <n v="29.9"/>
    <n v="29.85"/>
    <n v="31.05"/>
    <n v="-868"/>
    <n v="-1317"/>
    <n v="152"/>
    <n v="124"/>
    <n v="1730"/>
    <n v="0"/>
    <n v="0"/>
    <n v="0"/>
    <n v="0"/>
    <n v="0"/>
    <n v="-0.26994800000000002"/>
    <n v="-0.40300200000000003"/>
    <n v="4.5448000000000002E-2"/>
    <n v="3.7013999999999998E-2"/>
    <n v="0.537165"/>
    <n v="0"/>
    <n v="0"/>
    <n v="0"/>
    <n v="0"/>
    <n v="0"/>
  </r>
  <r>
    <s v="6154"/>
    <s v="順發"/>
    <x v="41"/>
    <n v="17.55"/>
    <n v="18.2"/>
    <n v="18.05"/>
    <n v="18.05"/>
    <n v="17.3"/>
    <n v="32"/>
    <n v="-31"/>
    <n v="-63"/>
    <n v="16"/>
    <n v="-35"/>
    <n v="0"/>
    <n v="0"/>
    <n v="0"/>
    <n v="0"/>
    <n v="0"/>
    <n v="5.6160000000000003E-3"/>
    <n v="-5.6419999999999994E-3"/>
    <n v="-1.1371500000000001E-2"/>
    <n v="2.8879999999999999E-3"/>
    <n v="-6.0549999999999996E-3"/>
    <n v="0"/>
    <n v="0"/>
    <n v="0"/>
    <n v="0"/>
    <n v="0"/>
  </r>
  <r>
    <s v="6155"/>
    <s v="鈞寶"/>
    <x v="34"/>
    <n v="26.35"/>
    <n v="26.25"/>
    <n v="25.45"/>
    <n v="25.35"/>
    <n v="25.65"/>
    <n v="163"/>
    <n v="-3"/>
    <n v="-51"/>
    <n v="-31"/>
    <n v="153"/>
    <n v="0"/>
    <n v="0"/>
    <n v="0"/>
    <n v="0"/>
    <n v="0"/>
    <n v="4.2950500000000003E-2"/>
    <n v="-7.8750000000000001E-4"/>
    <n v="-1.29795E-2"/>
    <n v="-7.8585000000000009E-3"/>
    <n v="3.9244500000000002E-2"/>
    <n v="0"/>
    <n v="0"/>
    <n v="0"/>
    <n v="0"/>
    <n v="0"/>
  </r>
  <r>
    <s v="6156"/>
    <s v="松上"/>
    <x v="31"/>
    <n v="16.95"/>
    <n v="17.2"/>
    <n v="16.649999999999999"/>
    <n v="16.75"/>
    <n v="17"/>
    <n v="43"/>
    <n v="-9"/>
    <n v="-92"/>
    <n v="-50"/>
    <n v="42"/>
    <n v="0"/>
    <n v="0"/>
    <n v="0"/>
    <n v="0"/>
    <n v="0"/>
    <n v="7.2884999999999998E-3"/>
    <n v="-1.5479999999999999E-3"/>
    <n v="-1.5318E-2"/>
    <n v="-8.3750000000000005E-3"/>
    <n v="7.1399999999999996E-3"/>
    <n v="0"/>
    <n v="0"/>
    <n v="0"/>
    <n v="0"/>
    <n v="0"/>
  </r>
  <r>
    <s v="6158"/>
    <s v="禾昌"/>
    <x v="16"/>
    <n v="29.9"/>
    <n v="30.1"/>
    <n v="30"/>
    <n v="29.8"/>
    <n v="29.9"/>
    <n v="-4"/>
    <n v="-23"/>
    <n v="9"/>
    <n v="-7"/>
    <n v="24"/>
    <n v="0"/>
    <n v="0"/>
    <n v="0"/>
    <n v="0"/>
    <n v="0"/>
    <n v="-1.196E-3"/>
    <n v="-6.9230000000000003E-3"/>
    <n v="2.7000000000000001E-3"/>
    <n v="-2.0859999999999997E-3"/>
    <n v="7.1759999999999992E-3"/>
    <n v="0"/>
    <n v="0"/>
    <n v="0"/>
    <n v="0"/>
    <n v="0"/>
  </r>
  <r>
    <s v="6160"/>
    <s v="欣技"/>
    <x v="57"/>
    <n v="22.95"/>
    <n v="23.95"/>
    <n v="23.9"/>
    <n v="24.15"/>
    <n v="23.15"/>
    <n v="-235"/>
    <n v="-213"/>
    <n v="-108"/>
    <n v="-478"/>
    <n v="-26"/>
    <n v="0"/>
    <n v="0"/>
    <n v="0"/>
    <n v="0"/>
    <n v="0"/>
    <n v="-5.3932500000000001E-2"/>
    <n v="-5.1013499999999996E-2"/>
    <n v="-2.5811999999999998E-2"/>
    <n v="-0.11543699999999998"/>
    <n v="-6.019E-3"/>
    <n v="0"/>
    <n v="0"/>
    <n v="0"/>
    <n v="0"/>
    <n v="0"/>
  </r>
  <r>
    <s v="6161"/>
    <s v="捷波"/>
    <x v="36"/>
    <n v="23.7"/>
    <n v="23.35"/>
    <n v="22.95"/>
    <n v="22.75"/>
    <n v="23.05"/>
    <n v="113"/>
    <n v="0"/>
    <n v="-22"/>
    <n v="8"/>
    <n v="9"/>
    <n v="0"/>
    <n v="0"/>
    <n v="0"/>
    <n v="0"/>
    <n v="0"/>
    <n v="2.6780999999999999E-2"/>
    <n v="0"/>
    <n v="-5.0489999999999997E-3"/>
    <n v="1.82E-3"/>
    <n v="2.0745E-3"/>
    <n v="0"/>
    <n v="0"/>
    <n v="0"/>
    <n v="0"/>
    <n v="0"/>
  </r>
  <r>
    <s v="6163"/>
    <s v="華電網"/>
    <x v="55"/>
    <n v="17.399999999999999"/>
    <n v="17.05"/>
    <n v="17.100000000000001"/>
    <n v="17.05"/>
    <n v="17.25"/>
    <n v="23"/>
    <n v="-55"/>
    <n v="95"/>
    <n v="-6"/>
    <n v="31"/>
    <n v="0"/>
    <n v="0"/>
    <n v="0"/>
    <n v="0"/>
    <n v="0"/>
    <n v="4.0019999999999995E-3"/>
    <n v="-9.3775000000000004E-3"/>
    <n v="1.6245000000000002E-2"/>
    <n v="-1.023E-3"/>
    <n v="5.3474999999999998E-3"/>
    <n v="0"/>
    <n v="0"/>
    <n v="0"/>
    <n v="0"/>
    <n v="0"/>
  </r>
  <r>
    <s v="6164"/>
    <s v="華興"/>
    <x v="28"/>
    <n v="10.5"/>
    <n v="10.199999999999999"/>
    <n v="9.9499999999999993"/>
    <n v="10"/>
    <n v="11"/>
    <n v="106"/>
    <n v="5"/>
    <n v="-117"/>
    <n v="-31"/>
    <n v="154"/>
    <n v="0"/>
    <n v="0"/>
    <n v="0"/>
    <n v="0"/>
    <n v="0"/>
    <n v="1.1129999999999999E-2"/>
    <n v="5.1000000000000004E-4"/>
    <n v="-1.1641499999999999E-2"/>
    <n v="-3.0999999999999999E-3"/>
    <n v="1.694E-2"/>
    <n v="0"/>
    <n v="0"/>
    <n v="0"/>
    <n v="0"/>
    <n v="0"/>
  </r>
  <r>
    <s v="6165"/>
    <s v="浪凡"/>
    <x v="2"/>
    <n v="35.6"/>
    <n v="34.75"/>
    <n v="38.200000000000003"/>
    <n v="39.6"/>
    <n v="38.9"/>
    <n v="-76"/>
    <n v="-118"/>
    <n v="122"/>
    <n v="-240"/>
    <n v="102"/>
    <n v="0"/>
    <n v="0"/>
    <n v="0"/>
    <n v="0"/>
    <n v="0"/>
    <n v="-2.7056E-2"/>
    <n v="-4.1005E-2"/>
    <n v="4.6604000000000007E-2"/>
    <n v="-9.5039999999999999E-2"/>
    <n v="3.9677999999999998E-2"/>
    <n v="0"/>
    <n v="0"/>
    <n v="0"/>
    <n v="0"/>
    <n v="0"/>
  </r>
  <r>
    <s v="6166"/>
    <s v="凌華"/>
    <x v="49"/>
    <n v="62.5"/>
    <n v="61.8"/>
    <n v="61"/>
    <n v="61.5"/>
    <n v="64"/>
    <n v="-19"/>
    <n v="14"/>
    <n v="-25"/>
    <n v="20"/>
    <n v="119"/>
    <n v="0"/>
    <n v="0"/>
    <n v="0"/>
    <n v="0"/>
    <n v="0"/>
    <n v="-1.1875E-2"/>
    <n v="8.652E-3"/>
    <n v="-1.525E-2"/>
    <n v="1.23E-2"/>
    <n v="7.6160000000000005E-2"/>
    <n v="0"/>
    <n v="0"/>
    <n v="0"/>
    <n v="0"/>
    <n v="0"/>
  </r>
  <r>
    <s v="6167"/>
    <s v="久正"/>
    <x v="64"/>
    <n v="8.7899999999999991"/>
    <n v="8.74"/>
    <n v="8.52"/>
    <n v="8.48"/>
    <n v="8.4700000000000006"/>
    <n v="-11"/>
    <n v="-10"/>
    <n v="-90"/>
    <n v="-29"/>
    <n v="-5"/>
    <n v="0"/>
    <n v="0"/>
    <n v="0"/>
    <n v="0"/>
    <n v="0"/>
    <n v="-9.6690000000000003E-4"/>
    <n v="-8.740000000000001E-4"/>
    <n v="-7.6679999999999995E-3"/>
    <n v="-2.4592000000000004E-3"/>
    <n v="-4.2349999999999999E-4"/>
    <n v="0"/>
    <n v="0"/>
    <n v="0"/>
    <n v="0"/>
    <n v="0"/>
  </r>
  <r>
    <s v="6168"/>
    <s v="宏齊"/>
    <x v="28"/>
    <n v="22.55"/>
    <n v="22.15"/>
    <n v="21.5"/>
    <n v="21.35"/>
    <n v="22.35"/>
    <n v="1546"/>
    <n v="-293"/>
    <n v="480"/>
    <n v="-441"/>
    <n v="1038"/>
    <n v="0"/>
    <n v="0"/>
    <n v="0"/>
    <n v="0"/>
    <n v="0"/>
    <n v="0.34862300000000002"/>
    <n v="-6.4899499999999999E-2"/>
    <n v="0.1032"/>
    <n v="-9.4153500000000001E-2"/>
    <n v="0.23199300000000003"/>
    <n v="0"/>
    <n v="0"/>
    <n v="0"/>
    <n v="0"/>
    <n v="0"/>
  </r>
  <r>
    <s v="6169"/>
    <s v="昱泉"/>
    <x v="66"/>
    <n v="24.3"/>
    <n v="24.9"/>
    <n v="23.9"/>
    <n v="25.85"/>
    <n v="24.85"/>
    <n v="5"/>
    <n v="0"/>
    <n v="0"/>
    <n v="0"/>
    <n v="-2"/>
    <n v="0"/>
    <n v="0"/>
    <n v="0"/>
    <n v="0"/>
    <n v="0"/>
    <n v="1.2149999999999999E-3"/>
    <n v="0"/>
    <n v="0"/>
    <n v="0"/>
    <n v="-4.9700000000000005E-4"/>
    <n v="0"/>
    <n v="0"/>
    <n v="0"/>
    <n v="0"/>
    <n v="0"/>
  </r>
  <r>
    <s v="6170"/>
    <s v="統振"/>
    <x v="41"/>
    <n v="24.6"/>
    <n v="24.45"/>
    <n v="24.5"/>
    <n v="24.5"/>
    <n v="24.9"/>
    <n v="-45"/>
    <n v="-79"/>
    <n v="-45"/>
    <n v="-37"/>
    <n v="0"/>
    <n v="0"/>
    <n v="0"/>
    <n v="0"/>
    <n v="0"/>
    <n v="0"/>
    <n v="-1.107E-2"/>
    <n v="-1.9315499999999999E-2"/>
    <n v="-1.1025E-2"/>
    <n v="-9.0650000000000001E-3"/>
    <n v="0"/>
    <n v="0"/>
    <n v="0"/>
    <n v="0"/>
    <n v="0"/>
    <n v="0"/>
  </r>
  <r>
    <s v="6171"/>
    <s v="亞銳士"/>
    <x v="5"/>
    <n v="26.6"/>
    <n v="26.35"/>
    <n v="26.15"/>
    <n v="26.15"/>
    <n v="26.2"/>
    <n v="-17"/>
    <n v="-14"/>
    <n v="-25"/>
    <n v="-27"/>
    <n v="-34"/>
    <n v="0"/>
    <n v="0"/>
    <n v="0"/>
    <n v="0"/>
    <n v="0"/>
    <n v="-4.5220000000000008E-3"/>
    <n v="-3.6890000000000004E-3"/>
    <n v="-6.5374999999999999E-3"/>
    <n v="-7.0604999999999999E-3"/>
    <n v="-8.9079999999999993E-3"/>
    <n v="0"/>
    <n v="0"/>
    <n v="0"/>
    <n v="0"/>
    <n v="0"/>
  </r>
  <r>
    <s v="6172"/>
    <s v="互億"/>
    <x v="37"/>
    <n v="42"/>
    <n v="40.65"/>
    <n v="39.4"/>
    <n v="37.4"/>
    <n v="39.299999999999997"/>
    <n v="-21"/>
    <n v="2"/>
    <n v="6"/>
    <n v="-12"/>
    <n v="17"/>
    <n v="0"/>
    <n v="0"/>
    <n v="0"/>
    <n v="0"/>
    <n v="0"/>
    <n v="-8.8199999999999997E-3"/>
    <n v="8.1299999999999992E-4"/>
    <n v="2.3639999999999998E-3"/>
    <n v="-4.4879999999999998E-3"/>
    <n v="6.6809999999999994E-3"/>
    <n v="0"/>
    <n v="0"/>
    <n v="0"/>
    <n v="0"/>
    <n v="0"/>
  </r>
  <r>
    <s v="6173"/>
    <s v="信昌電"/>
    <x v="34"/>
    <n v="66.8"/>
    <n v="65.3"/>
    <n v="62.6"/>
    <n v="62.6"/>
    <n v="64"/>
    <n v="-88"/>
    <n v="-642"/>
    <n v="-157"/>
    <n v="-54"/>
    <n v="510"/>
    <n v="0"/>
    <n v="0"/>
    <n v="0"/>
    <n v="0"/>
    <n v="0"/>
    <n v="-5.8783999999999996E-2"/>
    <n v="-0.41922599999999999"/>
    <n v="-9.8282000000000008E-2"/>
    <n v="-3.3804000000000001E-2"/>
    <n v="0.32640000000000002"/>
    <n v="0"/>
    <n v="0"/>
    <n v="0"/>
    <n v="0"/>
    <n v="0"/>
  </r>
  <r>
    <s v="6174"/>
    <s v="安碁"/>
    <x v="34"/>
    <n v="18.5"/>
    <n v="18.3"/>
    <n v="17.399999999999999"/>
    <n v="17.649999999999999"/>
    <n v="18.2"/>
    <n v="-8"/>
    <n v="-13"/>
    <n v="-4"/>
    <n v="-11"/>
    <n v="-16"/>
    <n v="0"/>
    <n v="0"/>
    <n v="0"/>
    <n v="0"/>
    <n v="0"/>
    <n v="-1.48E-3"/>
    <n v="-2.379E-3"/>
    <n v="-6.959999999999999E-4"/>
    <n v="-1.9414999999999999E-3"/>
    <n v="-2.9120000000000001E-3"/>
    <n v="0"/>
    <n v="0"/>
    <n v="0"/>
    <n v="0"/>
    <n v="0"/>
  </r>
  <r>
    <s v="6175"/>
    <s v="立敦"/>
    <x v="34"/>
    <n v="40"/>
    <n v="39.299999999999997"/>
    <n v="38"/>
    <n v="37.6"/>
    <n v="38.25"/>
    <n v="348"/>
    <n v="-375"/>
    <n v="203"/>
    <n v="-28"/>
    <n v="209"/>
    <n v="0"/>
    <n v="0"/>
    <n v="0"/>
    <n v="0"/>
    <n v="0"/>
    <n v="0.13919999999999999"/>
    <n v="-0.14737499999999998"/>
    <n v="7.714E-2"/>
    <n v="-1.0527999999999999E-2"/>
    <n v="7.99425E-2"/>
    <n v="0"/>
    <n v="0"/>
    <n v="0"/>
    <n v="0"/>
    <n v="0"/>
  </r>
  <r>
    <s v="6176"/>
    <s v="瑞儀"/>
    <x v="65"/>
    <n v="119"/>
    <n v="117.5"/>
    <n v="116"/>
    <n v="116.5"/>
    <n v="118"/>
    <n v="-175"/>
    <n v="-1272"/>
    <n v="-851"/>
    <n v="-887"/>
    <n v="-218"/>
    <n v="17"/>
    <n v="289"/>
    <n v="257"/>
    <n v="159"/>
    <n v="153"/>
    <n v="-0.20824999999999999"/>
    <n v="-1.4945999999999999"/>
    <n v="-0.98716000000000004"/>
    <n v="-1.033355"/>
    <n v="-0.25724000000000002"/>
    <n v="2.0230000000000001E-2"/>
    <n v="0.33957500000000002"/>
    <n v="0.29812"/>
    <n v="0.18523500000000001"/>
    <n v="0.18054000000000001"/>
  </r>
  <r>
    <s v="6177"/>
    <s v="達麗"/>
    <x v="5"/>
    <n v="30.2"/>
    <n v="30.2"/>
    <n v="30.35"/>
    <n v="30.05"/>
    <n v="30"/>
    <n v="-44"/>
    <n v="-56"/>
    <n v="-177"/>
    <n v="48"/>
    <n v="64"/>
    <n v="0"/>
    <n v="0"/>
    <n v="0"/>
    <n v="0"/>
    <n v="0"/>
    <n v="-1.3287999999999999E-2"/>
    <n v="-1.6912E-2"/>
    <n v="-5.3719499999999996E-2"/>
    <n v="1.4424000000000001E-2"/>
    <n v="1.9199999999999998E-2"/>
    <n v="0"/>
    <n v="0"/>
    <n v="0"/>
    <n v="0"/>
    <n v="0"/>
  </r>
  <r>
    <s v="6179"/>
    <s v="亞通"/>
    <x v="2"/>
    <n v="33.700000000000003"/>
    <n v="33.950000000000003"/>
    <n v="33.6"/>
    <n v="33.5"/>
    <n v="33.450000000000003"/>
    <n v="39"/>
    <n v="8"/>
    <n v="-46"/>
    <n v="11"/>
    <n v="-24"/>
    <n v="0"/>
    <n v="0"/>
    <n v="0"/>
    <n v="0"/>
    <n v="0"/>
    <n v="1.3143000000000002E-2"/>
    <n v="2.7160000000000001E-3"/>
    <n v="-1.5456000000000001E-2"/>
    <n v="3.6849999999999999E-3"/>
    <n v="-8.0280000000000004E-3"/>
    <n v="0"/>
    <n v="0"/>
    <n v="0"/>
    <n v="0"/>
    <n v="0"/>
  </r>
  <r>
    <s v="6180"/>
    <s v="橘子"/>
    <x v="66"/>
    <n v="63.4"/>
    <n v="63.4"/>
    <n v="62.9"/>
    <n v="64.2"/>
    <n v="64.3"/>
    <n v="-117"/>
    <n v="-117"/>
    <n v="-64"/>
    <n v="-334"/>
    <n v="-58"/>
    <n v="0"/>
    <n v="0"/>
    <n v="0"/>
    <n v="0"/>
    <n v="0"/>
    <n v="-7.4178000000000008E-2"/>
    <n v="-7.4178000000000008E-2"/>
    <n v="-4.0256E-2"/>
    <n v="-0.21442799999999998"/>
    <n v="-3.7293999999999994E-2"/>
    <n v="0"/>
    <n v="0"/>
    <n v="0"/>
    <n v="0"/>
    <n v="0"/>
  </r>
  <r>
    <s v="6182"/>
    <s v="合晶"/>
    <x v="38"/>
    <n v="56.5"/>
    <n v="58"/>
    <n v="59.2"/>
    <n v="59.6"/>
    <n v="64.5"/>
    <n v="9788"/>
    <n v="-5618"/>
    <n v="2059"/>
    <n v="-2710"/>
    <n v="6569"/>
    <n v="3822"/>
    <n v="5033"/>
    <n v="3365"/>
    <n v="2114"/>
    <n v="1590"/>
    <n v="5.5302199999999999"/>
    <n v="-3.2584399999999998"/>
    <n v="1.218928"/>
    <n v="-1.6151599999999999"/>
    <n v="4.2370049999999999"/>
    <n v="2.15943"/>
    <n v="2.9191400000000001"/>
    <n v="1.9920800000000001"/>
    <n v="1.2599440000000002"/>
    <n v="1.02555"/>
  </r>
  <r>
    <s v="6183"/>
    <s v="關貿"/>
    <x v="67"/>
    <n v="50.1"/>
    <n v="50.6"/>
    <n v="49.85"/>
    <n v="49.6"/>
    <n v="49.95"/>
    <n v="-2"/>
    <n v="-5"/>
    <n v="-2"/>
    <n v="-4"/>
    <n v="18"/>
    <n v="0"/>
    <n v="0"/>
    <n v="0"/>
    <n v="0"/>
    <n v="0"/>
    <n v="-1.0020000000000001E-3"/>
    <n v="-2.5300000000000001E-3"/>
    <n v="-9.9700000000000006E-4"/>
    <n v="-1.9840000000000001E-3"/>
    <n v="8.9910000000000007E-3"/>
    <n v="0"/>
    <n v="0"/>
    <n v="0"/>
    <n v="0"/>
    <n v="0"/>
  </r>
  <r>
    <s v="6184"/>
    <s v="大豐電"/>
    <x v="32"/>
    <n v="45"/>
    <n v="45"/>
    <n v="45.05"/>
    <n v="45.25"/>
    <n v="45.4"/>
    <n v="-30"/>
    <n v="-9"/>
    <n v="-5"/>
    <n v="-6"/>
    <n v="33"/>
    <n v="0"/>
    <n v="0"/>
    <n v="0"/>
    <n v="0"/>
    <n v="0"/>
    <n v="-1.35E-2"/>
    <n v="-4.0499999999999998E-3"/>
    <n v="-2.2525000000000002E-3"/>
    <n v="-2.715E-3"/>
    <n v="1.4982000000000001E-2"/>
    <n v="0"/>
    <n v="0"/>
    <n v="0"/>
    <n v="0"/>
    <n v="0"/>
  </r>
  <r>
    <s v="6185"/>
    <s v="幃翔"/>
    <x v="16"/>
    <n v="12.85"/>
    <n v="12.75"/>
    <n v="12.65"/>
    <n v="12.7"/>
    <n v="12.75"/>
    <n v="16"/>
    <n v="2"/>
    <n v="-20"/>
    <n v="-4"/>
    <n v="-1"/>
    <n v="0"/>
    <n v="0"/>
    <n v="0"/>
    <n v="0"/>
    <n v="0"/>
    <n v="2.0560000000000001E-3"/>
    <n v="2.5500000000000002E-4"/>
    <n v="-2.5300000000000001E-3"/>
    <n v="-5.0799999999999999E-4"/>
    <n v="-1.2750000000000001E-4"/>
    <n v="0"/>
    <n v="0"/>
    <n v="0"/>
    <n v="0"/>
    <n v="0"/>
  </r>
  <r>
    <s v="6186"/>
    <s v="新潤"/>
    <x v="5"/>
    <n v="28"/>
    <n v="27.95"/>
    <n v="27.6"/>
    <n v="27.7"/>
    <n v="27.75"/>
    <n v="34"/>
    <n v="14"/>
    <n v="57"/>
    <n v="20"/>
    <n v="2"/>
    <n v="0"/>
    <n v="0"/>
    <n v="0"/>
    <n v="0"/>
    <n v="0"/>
    <n v="9.5200000000000007E-3"/>
    <n v="3.9129999999999998E-3"/>
    <n v="1.5731999999999999E-2"/>
    <n v="5.5399999999999998E-3"/>
    <n v="5.5500000000000005E-4"/>
    <n v="0"/>
    <n v="0"/>
    <n v="0"/>
    <n v="0"/>
    <n v="0"/>
  </r>
  <r>
    <s v="6187"/>
    <s v="萬潤"/>
    <x v="39"/>
    <n v="137.5"/>
    <n v="135"/>
    <n v="128"/>
    <n v="126"/>
    <n v="129.5"/>
    <n v="338"/>
    <n v="-282"/>
    <n v="-6"/>
    <n v="-129"/>
    <n v="111"/>
    <n v="0"/>
    <n v="0"/>
    <n v="0"/>
    <n v="0"/>
    <n v="0"/>
    <n v="0.46475"/>
    <n v="-0.38069999999999998"/>
    <n v="-7.6800000000000002E-3"/>
    <n v="-0.16253999999999999"/>
    <n v="0.14374500000000001"/>
    <n v="0"/>
    <n v="0"/>
    <n v="0"/>
    <n v="0"/>
    <n v="0"/>
  </r>
  <r>
    <s v="6188"/>
    <s v="廣明"/>
    <x v="44"/>
    <n v="41.25"/>
    <n v="40.85"/>
    <n v="39.799999999999997"/>
    <n v="39.6"/>
    <n v="39.950000000000003"/>
    <n v="72"/>
    <n v="484"/>
    <n v="331"/>
    <n v="-166"/>
    <n v="249"/>
    <n v="0"/>
    <n v="0"/>
    <n v="0"/>
    <n v="0"/>
    <n v="0"/>
    <n v="2.9700000000000001E-2"/>
    <n v="0.197714"/>
    <n v="0.13173799999999999"/>
    <n v="-6.5736000000000003E-2"/>
    <n v="9.9475500000000008E-2"/>
    <n v="0"/>
    <n v="0"/>
    <n v="0"/>
    <n v="0"/>
    <n v="0"/>
  </r>
  <r>
    <s v="6189"/>
    <s v="豐藝"/>
    <x v="15"/>
    <n v="40.950000000000003"/>
    <n v="40.950000000000003"/>
    <n v="40.6"/>
    <n v="40.549999999999997"/>
    <n v="40.700000000000003"/>
    <n v="118"/>
    <n v="75"/>
    <n v="6"/>
    <n v="36"/>
    <n v="-7"/>
    <n v="0"/>
    <n v="0"/>
    <n v="0"/>
    <n v="0"/>
    <n v="0"/>
    <n v="4.8321000000000003E-2"/>
    <n v="3.07125E-2"/>
    <n v="2.4360000000000002E-3"/>
    <n v="1.4598E-2"/>
    <n v="-2.8490000000000004E-3"/>
    <n v="0"/>
    <n v="0"/>
    <n v="0"/>
    <n v="0"/>
    <n v="0"/>
  </r>
  <r>
    <s v="6190"/>
    <s v="萬泰科"/>
    <x v="16"/>
    <n v="25.15"/>
    <n v="24.8"/>
    <n v="23.8"/>
    <n v="23.75"/>
    <n v="23.75"/>
    <n v="205"/>
    <n v="-369"/>
    <n v="-213"/>
    <n v="-5"/>
    <n v="-47"/>
    <n v="0"/>
    <n v="0"/>
    <n v="0"/>
    <n v="0"/>
    <n v="0"/>
    <n v="5.1557499999999999E-2"/>
    <n v="-9.151200000000001E-2"/>
    <n v="-5.0694000000000003E-2"/>
    <n v="-1.1875E-3"/>
    <n v="-1.1162500000000001E-2"/>
    <n v="0"/>
    <n v="0"/>
    <n v="0"/>
    <n v="0"/>
    <n v="0"/>
  </r>
  <r>
    <s v="6191"/>
    <s v="精成科"/>
    <x v="31"/>
    <n v="33.65"/>
    <n v="33.200000000000003"/>
    <n v="32.299999999999997"/>
    <n v="32.65"/>
    <n v="34.1"/>
    <n v="392"/>
    <n v="-606"/>
    <n v="1885"/>
    <n v="2184"/>
    <n v="2742"/>
    <n v="0"/>
    <n v="0"/>
    <n v="0"/>
    <n v="0"/>
    <n v="0"/>
    <n v="0.131908"/>
    <n v="-0.20119200000000001"/>
    <n v="0.60885499999999992"/>
    <n v="0.71307599999999993"/>
    <n v="0.93502200000000002"/>
    <n v="0"/>
    <n v="0"/>
    <n v="0"/>
    <n v="0"/>
    <n v="0"/>
  </r>
  <r>
    <s v="6192"/>
    <s v="巨路"/>
    <x v="18"/>
    <n v="71.400000000000006"/>
    <n v="71.5"/>
    <n v="71.400000000000006"/>
    <n v="71.3"/>
    <n v="71.599999999999994"/>
    <n v="2"/>
    <n v="9"/>
    <n v="31"/>
    <n v="97"/>
    <n v="70"/>
    <n v="0"/>
    <n v="0"/>
    <n v="0"/>
    <n v="0"/>
    <n v="0"/>
    <n v="1.428E-3"/>
    <n v="6.4349999999999997E-3"/>
    <n v="2.2134000000000001E-2"/>
    <n v="6.9161E-2"/>
    <n v="5.0119999999999998E-2"/>
    <n v="0"/>
    <n v="0"/>
    <n v="0"/>
    <n v="0"/>
    <n v="0"/>
  </r>
  <r>
    <s v="6194"/>
    <s v="育富"/>
    <x v="31"/>
    <n v="31.4"/>
    <n v="31.35"/>
    <n v="31.05"/>
    <n v="30.6"/>
    <n v="30.9"/>
    <n v="-1"/>
    <n v="-1"/>
    <n v="-2"/>
    <n v="1"/>
    <n v="-2"/>
    <n v="0"/>
    <n v="0"/>
    <n v="0"/>
    <n v="0"/>
    <n v="0"/>
    <n v="-3.1399999999999999E-4"/>
    <n v="-3.1350000000000003E-4"/>
    <n v="-6.2100000000000002E-4"/>
    <n v="3.0600000000000001E-4"/>
    <n v="-6.1799999999999995E-4"/>
    <n v="0"/>
    <n v="0"/>
    <n v="0"/>
    <n v="0"/>
    <n v="0"/>
  </r>
  <r>
    <s v="6195"/>
    <s v="詩肯"/>
    <x v="9"/>
    <n v="53.9"/>
    <n v="54.7"/>
    <n v="54.3"/>
    <n v="55"/>
    <n v="54.7"/>
    <n v="15"/>
    <n v="3"/>
    <n v="-4"/>
    <n v="4"/>
    <n v="-26"/>
    <n v="0"/>
    <n v="0"/>
    <n v="0"/>
    <n v="0"/>
    <n v="0"/>
    <n v="8.0850000000000002E-3"/>
    <n v="1.6410000000000003E-3"/>
    <n v="-2.1719999999999999E-3"/>
    <n v="2.2000000000000001E-3"/>
    <n v="-1.4222E-2"/>
    <n v="0"/>
    <n v="0"/>
    <n v="0"/>
    <n v="0"/>
    <n v="0"/>
  </r>
  <r>
    <s v="6196"/>
    <s v="帆宣"/>
    <x v="45"/>
    <n v="107.5"/>
    <n v="107"/>
    <n v="104.5"/>
    <n v="103.5"/>
    <n v="106"/>
    <n v="63"/>
    <n v="-210"/>
    <n v="-94"/>
    <n v="36"/>
    <n v="233"/>
    <n v="0"/>
    <n v="0"/>
    <n v="0"/>
    <n v="0"/>
    <n v="0"/>
    <n v="6.7724999999999994E-2"/>
    <n v="-0.22470000000000001"/>
    <n v="-9.8229999999999998E-2"/>
    <n v="3.7260000000000001E-2"/>
    <n v="0.24698000000000001"/>
    <n v="0"/>
    <n v="0"/>
    <n v="0"/>
    <n v="0"/>
    <n v="0"/>
  </r>
  <r>
    <s v="6197"/>
    <s v="佳必琪"/>
    <x v="16"/>
    <n v="39.5"/>
    <n v="39.75"/>
    <n v="40.049999999999997"/>
    <n v="40.6"/>
    <n v="40.450000000000003"/>
    <n v="68"/>
    <n v="27"/>
    <n v="-9"/>
    <n v="-8"/>
    <n v="-111"/>
    <n v="0"/>
    <n v="0"/>
    <n v="0"/>
    <n v="0"/>
    <n v="0"/>
    <n v="2.6859999999999998E-2"/>
    <n v="1.0732500000000001E-2"/>
    <n v="-3.6045000000000001E-3"/>
    <n v="-3.248E-3"/>
    <n v="-4.4899500000000009E-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899999999999999"/>
    <n v="19.649999999999999"/>
    <n v="20.9"/>
    <n v="19.7"/>
    <n v="19.899999999999999"/>
    <n v="0"/>
    <n v="0"/>
    <n v="2"/>
    <n v="3"/>
    <n v="0"/>
    <n v="0"/>
    <n v="0"/>
    <n v="0"/>
    <n v="0"/>
    <n v="0"/>
    <n v="0"/>
    <n v="0"/>
    <n v="4.1799999999999997E-4"/>
    <n v="5.9099999999999995E-4"/>
    <n v="0"/>
    <n v="0"/>
    <n v="0"/>
    <n v="0"/>
    <n v="0"/>
    <n v="0"/>
  </r>
  <r>
    <s v="6201"/>
    <s v="亞弘電"/>
    <x v="20"/>
    <n v="46"/>
    <n v="46.55"/>
    <n v="46.1"/>
    <n v="45.95"/>
    <n v="46.1"/>
    <n v="-2"/>
    <n v="-8"/>
    <n v="-4"/>
    <n v="-9"/>
    <n v="-2"/>
    <n v="0"/>
    <n v="0"/>
    <n v="0"/>
    <n v="0"/>
    <n v="0"/>
    <n v="-9.2000000000000003E-4"/>
    <n v="-3.7239999999999999E-3"/>
    <n v="-1.8440000000000002E-3"/>
    <n v="-4.1355000000000003E-3"/>
    <n v="-9.2200000000000008E-4"/>
    <n v="0"/>
    <n v="0"/>
    <n v="0"/>
    <n v="0"/>
    <n v="0"/>
  </r>
  <r>
    <s v="6202"/>
    <s v="盛群"/>
    <x v="46"/>
    <n v="109.5"/>
    <n v="106"/>
    <n v="100.5"/>
    <n v="100.5"/>
    <n v="102"/>
    <n v="2520"/>
    <n v="-1834"/>
    <n v="527"/>
    <n v="-329"/>
    <n v="376"/>
    <n v="132"/>
    <n v="-1117"/>
    <n v="155"/>
    <n v="44"/>
    <n v="1"/>
    <n v="2.7593999999999999"/>
    <n v="-1.94404"/>
    <n v="0.52963499999999997"/>
    <n v="-0.33064500000000002"/>
    <n v="0.38352000000000003"/>
    <n v="0.14454"/>
    <n v="-1.1840200000000001"/>
    <n v="0.155775"/>
    <n v="4.4220000000000002E-2"/>
    <n v="1.0200000000000001E-3"/>
  </r>
  <r>
    <s v="6203"/>
    <s v="海韻電"/>
    <x v="11"/>
    <n v="113"/>
    <n v="111.5"/>
    <n v="107"/>
    <n v="106.5"/>
    <n v="107.5"/>
    <n v="135"/>
    <n v="-22"/>
    <n v="-41"/>
    <n v="-13"/>
    <n v="139"/>
    <n v="0"/>
    <n v="0"/>
    <n v="0"/>
    <n v="0"/>
    <n v="0"/>
    <n v="0.15254999999999999"/>
    <n v="-2.453E-2"/>
    <n v="-4.3869999999999999E-2"/>
    <n v="-1.3845E-2"/>
    <n v="0.149425"/>
    <n v="0"/>
    <n v="0"/>
    <n v="0"/>
    <n v="0"/>
    <n v="0"/>
  </r>
  <r>
    <s v="6204"/>
    <s v="艾華"/>
    <x v="34"/>
    <n v="96.7"/>
    <n v="96.4"/>
    <n v="94.2"/>
    <n v="91.9"/>
    <n v="88.6"/>
    <n v="-6"/>
    <n v="-8"/>
    <n v="-10"/>
    <n v="-23"/>
    <n v="-6"/>
    <n v="0"/>
    <n v="0"/>
    <n v="0"/>
    <n v="0"/>
    <n v="0"/>
    <n v="-5.8020000000000007E-3"/>
    <n v="-7.7120000000000001E-3"/>
    <n v="-9.4199999999999996E-3"/>
    <n v="-2.1137000000000003E-2"/>
    <n v="-5.3159999999999987E-3"/>
    <n v="0"/>
    <n v="0"/>
    <n v="0"/>
    <n v="0"/>
    <n v="0"/>
  </r>
  <r>
    <s v="6205"/>
    <s v="詮欣"/>
    <x v="16"/>
    <n v="29.6"/>
    <n v="29.6"/>
    <n v="29.15"/>
    <n v="29"/>
    <n v="29"/>
    <n v="-100"/>
    <n v="-53"/>
    <n v="-64"/>
    <n v="-45"/>
    <n v="-20"/>
    <n v="0"/>
    <n v="0"/>
    <n v="0"/>
    <n v="0"/>
    <n v="0"/>
    <n v="-2.9600000000000001E-2"/>
    <n v="-1.5688000000000001E-2"/>
    <n v="-1.8655999999999999E-2"/>
    <n v="-1.3050000000000001E-2"/>
    <n v="-5.7999999999999996E-3"/>
    <n v="0"/>
    <n v="0"/>
    <n v="0"/>
    <n v="0"/>
    <n v="0"/>
  </r>
  <r>
    <s v="6206"/>
    <s v="飛捷"/>
    <x v="57"/>
    <n v="64.8"/>
    <n v="64.900000000000006"/>
    <n v="64.5"/>
    <n v="64.400000000000006"/>
    <n v="64.5"/>
    <n v="10"/>
    <n v="38"/>
    <n v="9"/>
    <n v="-13"/>
    <n v="26"/>
    <n v="0"/>
    <n v="0"/>
    <n v="0"/>
    <n v="0"/>
    <n v="0"/>
    <n v="6.4799999999999996E-3"/>
    <n v="2.4662000000000003E-2"/>
    <n v="5.8050000000000003E-3"/>
    <n v="-8.372000000000001E-3"/>
    <n v="1.677E-2"/>
    <n v="0"/>
    <n v="0"/>
    <n v="0"/>
    <n v="0"/>
    <n v="0"/>
  </r>
  <r>
    <s v="6207"/>
    <s v="雷科"/>
    <x v="32"/>
    <n v="32.25"/>
    <n v="31.85"/>
    <n v="30.9"/>
    <n v="30.8"/>
    <n v="31.2"/>
    <n v="94"/>
    <n v="15"/>
    <n v="75"/>
    <n v="16"/>
    <n v="89"/>
    <n v="0"/>
    <n v="0"/>
    <n v="0"/>
    <n v="0"/>
    <n v="0"/>
    <n v="3.0315000000000002E-2"/>
    <n v="4.7774999999999996E-3"/>
    <n v="2.3175000000000001E-2"/>
    <n v="4.9280000000000001E-3"/>
    <n v="2.7767999999999998E-2"/>
    <n v="0"/>
    <n v="0"/>
    <n v="0"/>
    <n v="0"/>
    <n v="0"/>
  </r>
  <r>
    <s v="6208"/>
    <s v="日揚"/>
    <x v="45"/>
    <n v="40.450000000000003"/>
    <n v="40.700000000000003"/>
    <n v="40.25"/>
    <n v="40.25"/>
    <n v="40.5"/>
    <n v="4"/>
    <n v="18"/>
    <n v="-23"/>
    <n v="-10"/>
    <n v="18"/>
    <n v="0"/>
    <n v="0"/>
    <n v="0"/>
    <n v="0"/>
    <n v="0"/>
    <n v="1.6180000000000001E-3"/>
    <n v="7.326E-3"/>
    <n v="-9.2575000000000001E-3"/>
    <n v="-4.0249999999999999E-3"/>
    <n v="7.2899999999999996E-3"/>
    <n v="0"/>
    <n v="0"/>
    <n v="0"/>
    <n v="0"/>
    <n v="0"/>
  </r>
  <r>
    <s v="6209"/>
    <s v="今國光"/>
    <x v="63"/>
    <n v="34.200000000000003"/>
    <n v="33.85"/>
    <n v="33.700000000000003"/>
    <n v="33.25"/>
    <n v="34.4"/>
    <n v="576"/>
    <n v="-84"/>
    <n v="-334"/>
    <n v="-31"/>
    <n v="768"/>
    <n v="0"/>
    <n v="0"/>
    <n v="0"/>
    <n v="0"/>
    <n v="0"/>
    <n v="0.196992"/>
    <n v="-2.8434000000000001E-2"/>
    <n v="-0.11255800000000001"/>
    <n v="-1.0307500000000001E-2"/>
    <n v="0.26419199999999998"/>
    <n v="0"/>
    <n v="0"/>
    <n v="0"/>
    <n v="0"/>
    <n v="0"/>
  </r>
  <r>
    <s v="6210"/>
    <s v="慶生"/>
    <x v="31"/>
    <n v="41.95"/>
    <n v="41.95"/>
    <n v="41.5"/>
    <n v="41.6"/>
    <n v="41.6"/>
    <n v="0"/>
    <n v="-1"/>
    <n v="0"/>
    <n v="0"/>
    <n v="-1"/>
    <n v="0"/>
    <n v="0"/>
    <n v="0"/>
    <n v="0"/>
    <n v="0"/>
    <n v="0"/>
    <n v="-4.1950000000000001E-4"/>
    <n v="0"/>
    <n v="0"/>
    <n v="-4.1600000000000003E-4"/>
    <n v="0"/>
    <n v="0"/>
    <n v="0"/>
    <n v="0"/>
    <n v="0"/>
  </r>
  <r>
    <s v="6212"/>
    <s v="理銘"/>
    <x v="5"/>
    <n v="59.9"/>
    <n v="59.3"/>
    <n v="59.3"/>
    <n v="57.9"/>
    <n v="58.1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  <n v="0"/>
  </r>
  <r>
    <s v="6213"/>
    <s v="聯茂"/>
    <x v="18"/>
    <n v="138"/>
    <n v="136.5"/>
    <n v="137.5"/>
    <n v="132.5"/>
    <n v="139"/>
    <n v="-50"/>
    <n v="-422"/>
    <n v="1087"/>
    <n v="263"/>
    <n v="713"/>
    <n v="0"/>
    <n v="2"/>
    <n v="-383"/>
    <n v="-809"/>
    <n v="40"/>
    <n v="-6.9000000000000006E-2"/>
    <n v="-0.57603000000000004"/>
    <n v="1.4946250000000001"/>
    <n v="0.34847499999999998"/>
    <n v="0.99107000000000001"/>
    <n v="0"/>
    <n v="2.7299999999999998E-3"/>
    <n v="-0.52662500000000001"/>
    <n v="-1.071925"/>
    <n v="5.5599999999999997E-2"/>
  </r>
  <r>
    <s v="6214"/>
    <s v="精誠"/>
    <x v="55"/>
    <n v="89.2"/>
    <n v="89"/>
    <n v="87.9"/>
    <n v="87.6"/>
    <n v="87.6"/>
    <n v="-10"/>
    <n v="-75"/>
    <n v="-215"/>
    <n v="-1"/>
    <n v="-67"/>
    <n v="38"/>
    <n v="63"/>
    <n v="49"/>
    <n v="-19"/>
    <n v="0"/>
    <n v="-8.9200000000000008E-3"/>
    <n v="-6.6750000000000004E-2"/>
    <n v="-0.18898499999999999"/>
    <n v="-8.7599999999999993E-4"/>
    <n v="-5.8692000000000001E-2"/>
    <n v="3.3896000000000003E-2"/>
    <n v="5.6070000000000002E-2"/>
    <n v="4.3071000000000005E-2"/>
    <n v="-1.6643999999999999E-2"/>
    <n v="0"/>
  </r>
  <r>
    <s v="6215"/>
    <s v="和椿"/>
    <x v="55"/>
    <n v="23.55"/>
    <n v="23.9"/>
    <n v="23.15"/>
    <n v="22.8"/>
    <n v="24.25"/>
    <n v="345"/>
    <n v="365"/>
    <n v="-270"/>
    <n v="-181"/>
    <n v="695"/>
    <n v="0"/>
    <n v="0"/>
    <n v="0"/>
    <n v="0"/>
    <n v="0"/>
    <n v="8.12475E-2"/>
    <n v="8.7234999999999993E-2"/>
    <n v="-6.2505000000000005E-2"/>
    <n v="-4.1267999999999999E-2"/>
    <n v="0.16853750000000001"/>
    <n v="0"/>
    <n v="0"/>
    <n v="0"/>
    <n v="0"/>
    <n v="0"/>
  </r>
  <r>
    <s v="6216"/>
    <s v="居易"/>
    <x v="37"/>
    <n v="25.35"/>
    <n v="25.45"/>
    <n v="25.35"/>
    <n v="25.25"/>
    <n v="25.35"/>
    <n v="0"/>
    <n v="-3"/>
    <n v="-12"/>
    <n v="-7"/>
    <n v="6"/>
    <n v="0"/>
    <n v="0"/>
    <n v="0"/>
    <n v="0"/>
    <n v="0"/>
    <n v="0"/>
    <n v="-7.6349999999999996E-4"/>
    <n v="-3.0420000000000004E-3"/>
    <n v="-1.7675E-3"/>
    <n v="1.5210000000000002E-3"/>
    <n v="0"/>
    <n v="0"/>
    <n v="0"/>
    <n v="0"/>
    <n v="0"/>
  </r>
  <r>
    <s v="6217"/>
    <s v="中探針"/>
    <x v="18"/>
    <n v="36.4"/>
    <n v="36.35"/>
    <n v="35.450000000000003"/>
    <n v="35.549999999999997"/>
    <n v="36.299999999999997"/>
    <n v="228"/>
    <n v="-10"/>
    <n v="-80"/>
    <n v="-12"/>
    <n v="178"/>
    <n v="0"/>
    <n v="0"/>
    <n v="0"/>
    <n v="0"/>
    <n v="0"/>
    <n v="8.2991999999999982E-2"/>
    <n v="-3.6350000000000002E-3"/>
    <n v="-2.836E-2"/>
    <n v="-4.2659999999999998E-3"/>
    <n v="6.4613999999999991E-2"/>
    <n v="0"/>
    <n v="0"/>
    <n v="0"/>
    <n v="0"/>
    <n v="0"/>
  </r>
  <r>
    <s v="6218"/>
    <s v="豪勉"/>
    <x v="55"/>
    <n v="19.649999999999999"/>
    <n v="19.7"/>
    <n v="19.7"/>
    <n v="19.399999999999999"/>
    <n v="19.45"/>
    <n v="0"/>
    <n v="-1"/>
    <n v="-11"/>
    <n v="-2"/>
    <n v="0"/>
    <n v="0"/>
    <n v="0"/>
    <n v="0"/>
    <n v="0"/>
    <n v="0"/>
    <n v="0"/>
    <n v="-1.9699999999999999E-4"/>
    <n v="-2.1670000000000001E-3"/>
    <n v="-3.88E-4"/>
    <n v="0"/>
    <n v="0"/>
    <n v="0"/>
    <n v="0"/>
    <n v="0"/>
    <n v="0"/>
  </r>
  <r>
    <s v="6219"/>
    <s v="富旺"/>
    <x v="5"/>
    <n v="22.55"/>
    <n v="22.3"/>
    <n v="22"/>
    <n v="21.8"/>
    <n v="22.15"/>
    <n v="157"/>
    <n v="-62"/>
    <n v="-335"/>
    <n v="-274"/>
    <n v="152"/>
    <n v="0"/>
    <n v="0"/>
    <n v="0"/>
    <n v="0"/>
    <n v="0"/>
    <n v="3.5403499999999997E-2"/>
    <n v="-1.3826000000000001E-2"/>
    <n v="-7.3700000000000002E-2"/>
    <n v="-5.9732E-2"/>
    <n v="3.3667999999999997E-2"/>
    <n v="0"/>
    <n v="0"/>
    <n v="0"/>
    <n v="0"/>
    <n v="0"/>
  </r>
  <r>
    <s v="6220"/>
    <s v="岳豐"/>
    <x v="37"/>
    <n v="24.2"/>
    <n v="24.45"/>
    <n v="24.25"/>
    <n v="23.95"/>
    <n v="23.95"/>
    <n v="32"/>
    <n v="28"/>
    <n v="32"/>
    <n v="1"/>
    <n v="20"/>
    <n v="0"/>
    <n v="0"/>
    <n v="0"/>
    <n v="0"/>
    <n v="0"/>
    <n v="7.744E-3"/>
    <n v="6.8460000000000005E-3"/>
    <n v="7.7600000000000004E-3"/>
    <n v="2.3949999999999999E-4"/>
    <n v="4.79E-3"/>
    <n v="0"/>
    <n v="0"/>
    <n v="0"/>
    <n v="0"/>
    <n v="0"/>
  </r>
  <r>
    <s v="6221"/>
    <s v="晉泰"/>
    <x v="55"/>
    <n v="70.900000000000006"/>
    <n v="71.5"/>
    <n v="71.3"/>
    <n v="71.2"/>
    <n v="71.400000000000006"/>
    <n v="3"/>
    <n v="-2"/>
    <n v="5"/>
    <n v="-37"/>
    <n v="-21"/>
    <n v="0"/>
    <n v="0"/>
    <n v="0"/>
    <n v="0"/>
    <n v="0"/>
    <n v="2.127E-3"/>
    <n v="-1.4300000000000001E-3"/>
    <n v="3.565E-3"/>
    <n v="-2.6343999999999999E-2"/>
    <n v="-1.4994E-2"/>
    <n v="0"/>
    <n v="0"/>
    <n v="0"/>
    <n v="0"/>
    <n v="0"/>
  </r>
  <r>
    <s v="6222"/>
    <s v="上揚"/>
    <x v="43"/>
    <n v="12.45"/>
    <n v="12.4"/>
    <n v="12.35"/>
    <n v="12.4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35"/>
    <n v="137"/>
    <n v="128"/>
    <n v="127.5"/>
    <n v="134.5"/>
    <n v="299"/>
    <n v="-218"/>
    <n v="136"/>
    <n v="740"/>
    <n v="165"/>
    <n v="0"/>
    <n v="0"/>
    <n v="0"/>
    <n v="0"/>
    <n v="631"/>
    <n v="0.40365000000000001"/>
    <n v="-0.29865999999999998"/>
    <n v="0.17408000000000001"/>
    <n v="0.94350000000000001"/>
    <n v="0.22192500000000001"/>
    <n v="0"/>
    <n v="0"/>
    <n v="0"/>
    <n v="0"/>
    <n v="0.84869499999999998"/>
  </r>
  <r>
    <s v="6224"/>
    <s v="聚鼎"/>
    <x v="34"/>
    <n v="124"/>
    <n v="134.5"/>
    <n v="132"/>
    <n v="131.5"/>
    <n v="139"/>
    <n v="390"/>
    <n v="-210"/>
    <n v="91"/>
    <n v="-199"/>
    <n v="325"/>
    <n v="550"/>
    <n v="108"/>
    <n v="0"/>
    <n v="0"/>
    <n v="0"/>
    <n v="0.48359999999999997"/>
    <n v="-0.28244999999999998"/>
    <n v="0.12012"/>
    <n v="-0.261685"/>
    <n v="0.45174999999999998"/>
    <n v="0.68200000000000005"/>
    <n v="0.14526"/>
    <n v="0"/>
    <n v="0"/>
    <n v="0"/>
  </r>
  <r>
    <s v="6225"/>
    <s v="天瀚"/>
    <x v="47"/>
    <n v="3.6"/>
    <n v="3.5"/>
    <n v="3.4"/>
    <n v="3.4"/>
    <n v="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500000000000007"/>
    <n v="9.01"/>
    <n v="8.66"/>
    <n v="8.7799999999999994"/>
    <n v="8.9499999999999993"/>
    <n v="237"/>
    <n v="-87"/>
    <n v="-258"/>
    <n v="45"/>
    <n v="201"/>
    <n v="0"/>
    <n v="0"/>
    <n v="0"/>
    <n v="0"/>
    <n v="0"/>
    <n v="2.1448500000000002E-2"/>
    <n v="-7.8387000000000005E-3"/>
    <n v="-2.2342800000000003E-2"/>
    <n v="3.9509999999999997E-3"/>
    <n v="1.7989499999999999E-2"/>
    <n v="0"/>
    <n v="0"/>
    <n v="0"/>
    <n v="0"/>
    <n v="0"/>
  </r>
  <r>
    <s v="6227"/>
    <s v="茂綸"/>
    <x v="15"/>
    <n v="29.5"/>
    <n v="29.4"/>
    <n v="28.9"/>
    <n v="28.85"/>
    <n v="29.3"/>
    <n v="36"/>
    <n v="11"/>
    <n v="-17"/>
    <n v="6"/>
    <n v="36"/>
    <n v="0"/>
    <n v="0"/>
    <n v="0"/>
    <n v="0"/>
    <n v="0"/>
    <n v="1.0619999999999999E-2"/>
    <n v="3.2339999999999999E-3"/>
    <n v="-4.9129999999999998E-3"/>
    <n v="1.7310000000000003E-3"/>
    <n v="1.0548E-2"/>
    <n v="0"/>
    <n v="0"/>
    <n v="0"/>
    <n v="0"/>
    <n v="0"/>
  </r>
  <r>
    <s v="6228"/>
    <s v="全譜"/>
    <x v="30"/>
    <n v="10.85"/>
    <n v="11"/>
    <n v="10.9"/>
    <n v="11.3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31.8"/>
    <n v="30.95"/>
    <n v="29.8"/>
    <n v="30.05"/>
    <n v="30.45"/>
    <n v="339"/>
    <n v="-120"/>
    <n v="-83"/>
    <n v="-73"/>
    <n v="116"/>
    <n v="0"/>
    <n v="0"/>
    <n v="0"/>
    <n v="0"/>
    <n v="0"/>
    <n v="0.10780200000000001"/>
    <n v="-3.7139999999999999E-2"/>
    <n v="-2.4734000000000003E-2"/>
    <n v="-2.1936500000000001E-2"/>
    <n v="3.5321999999999999E-2"/>
    <n v="0"/>
    <n v="0"/>
    <n v="0"/>
    <n v="0"/>
    <n v="0"/>
  </r>
  <r>
    <s v="6230"/>
    <s v="尼得科超眾"/>
    <x v="7"/>
    <n v="208"/>
    <n v="212.5"/>
    <n v="213"/>
    <n v="210.5"/>
    <n v="214"/>
    <n v="24"/>
    <n v="42"/>
    <n v="13"/>
    <n v="-3"/>
    <n v="68"/>
    <n v="-34"/>
    <n v="0"/>
    <n v="0"/>
    <n v="0"/>
    <n v="0"/>
    <n v="4.9919999999999999E-2"/>
    <n v="8.9249999999999996E-2"/>
    <n v="2.7689999999999999E-2"/>
    <n v="-6.3150000000000003E-3"/>
    <n v="0.14552000000000001"/>
    <n v="-7.0720000000000005E-2"/>
    <n v="0"/>
    <n v="0"/>
    <n v="0"/>
    <n v="0"/>
  </r>
  <r>
    <s v="6231"/>
    <s v="系微"/>
    <x v="39"/>
    <n v="78.900000000000006"/>
    <n v="77.7"/>
    <n v="77.3"/>
    <n v="77.8"/>
    <n v="80.3"/>
    <n v="8"/>
    <n v="30"/>
    <n v="23"/>
    <n v="-117"/>
    <n v="74"/>
    <n v="0"/>
    <n v="0"/>
    <n v="0"/>
    <n v="0"/>
    <n v="0"/>
    <n v="6.3120000000000008E-3"/>
    <n v="2.3310000000000001E-2"/>
    <n v="1.7779E-2"/>
    <n v="-9.102600000000001E-2"/>
    <n v="5.9421999999999996E-2"/>
    <n v="0"/>
    <n v="0"/>
    <n v="0"/>
    <n v="0"/>
    <n v="0"/>
  </r>
  <r>
    <s v="6233"/>
    <s v="旺玖"/>
    <x v="46"/>
    <n v="37.35"/>
    <n v="36.700000000000003"/>
    <n v="35.200000000000003"/>
    <n v="35.200000000000003"/>
    <n v="35.700000000000003"/>
    <n v="775"/>
    <n v="-238"/>
    <n v="-419"/>
    <n v="-29"/>
    <n v="158"/>
    <n v="0"/>
    <n v="0"/>
    <n v="0"/>
    <n v="0"/>
    <n v="0"/>
    <n v="0.28946250000000001"/>
    <n v="-8.7346000000000007E-2"/>
    <n v="-0.14748800000000001"/>
    <n v="-1.0208E-2"/>
    <n v="5.6406000000000005E-2"/>
    <n v="0"/>
    <n v="0"/>
    <n v="0"/>
    <n v="0"/>
    <n v="0"/>
  </r>
  <r>
    <s v="6234"/>
    <s v="高僑"/>
    <x v="18"/>
    <n v="23.45"/>
    <n v="23.05"/>
    <n v="22.75"/>
    <n v="22.9"/>
    <n v="23.1"/>
    <n v="28"/>
    <n v="41"/>
    <n v="-41"/>
    <n v="27"/>
    <n v="26"/>
    <n v="0"/>
    <n v="0"/>
    <n v="0"/>
    <n v="0"/>
    <n v="0"/>
    <n v="6.5660000000000007E-3"/>
    <n v="9.4505000000000006E-3"/>
    <n v="-9.3275000000000007E-3"/>
    <n v="6.1829999999999993E-3"/>
    <n v="6.0060000000000001E-3"/>
    <n v="0"/>
    <n v="0"/>
    <n v="0"/>
    <n v="0"/>
    <n v="0"/>
  </r>
  <r>
    <s v="6235"/>
    <s v="華孚"/>
    <x v="7"/>
    <n v="18.600000000000001"/>
    <n v="18.45"/>
    <n v="18.100000000000001"/>
    <n v="18.25"/>
    <n v="20.05"/>
    <n v="37"/>
    <n v="35"/>
    <n v="-145"/>
    <n v="-38"/>
    <n v="-200"/>
    <n v="0"/>
    <n v="0"/>
    <n v="0"/>
    <n v="0"/>
    <n v="0"/>
    <n v="6.8820000000000001E-3"/>
    <n v="6.4574999999999997E-3"/>
    <n v="-2.6245000000000001E-2"/>
    <n v="-6.9350000000000002E-3"/>
    <n v="-4.0099999999999997E-2"/>
    <n v="0"/>
    <n v="0"/>
    <n v="0"/>
    <n v="0"/>
    <n v="0"/>
  </r>
  <r>
    <s v="6236"/>
    <s v="康呈"/>
    <x v="14"/>
    <n v="8.1999999999999993"/>
    <n v="8.7799999999999994"/>
    <n v="8.7799999999999994"/>
    <n v="8.7799999999999994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7"/>
    <n v="133.5"/>
    <n v="126"/>
    <n v="124.5"/>
    <n v="127"/>
    <n v="501"/>
    <n v="-470"/>
    <n v="726"/>
    <n v="-487"/>
    <n v="428"/>
    <n v="106"/>
    <n v="0"/>
    <n v="38"/>
    <n v="0"/>
    <n v="0"/>
    <n v="0.68637000000000004"/>
    <n v="-0.62744999999999995"/>
    <n v="0.91476000000000002"/>
    <n v="-0.60631500000000005"/>
    <n v="0.54356000000000004"/>
    <n v="0.14521999999999999"/>
    <n v="0"/>
    <n v="4.7879999999999999E-2"/>
    <n v="0"/>
    <n v="0"/>
  </r>
  <r>
    <s v="6239"/>
    <s v="力成"/>
    <x v="35"/>
    <n v="107"/>
    <n v="108"/>
    <n v="105.5"/>
    <n v="106"/>
    <n v="108.5"/>
    <n v="-55"/>
    <n v="1088"/>
    <n v="-537"/>
    <n v="-455"/>
    <n v="366"/>
    <n v="5"/>
    <n v="3"/>
    <n v="22"/>
    <n v="-13"/>
    <n v="-2"/>
    <n v="-5.885E-2"/>
    <n v="1.1750400000000001"/>
    <n v="-0.56653500000000001"/>
    <n v="-0.48230000000000001"/>
    <n v="0.39711000000000002"/>
    <n v="5.3499999999999997E-3"/>
    <n v="3.2399999999999998E-3"/>
    <n v="2.3210000000000001E-2"/>
    <n v="-1.3780000000000001E-2"/>
    <n v="-2.1700000000000001E-3"/>
  </r>
  <r>
    <s v="6240"/>
    <s v="松崗"/>
    <x v="44"/>
    <n v="16.100000000000001"/>
    <n v="15.75"/>
    <n v="15.8"/>
    <n v="15.7"/>
    <n v="15.3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  <n v="0"/>
  </r>
  <r>
    <s v="6241"/>
    <s v="易通展"/>
    <x v="37"/>
    <n v="19.649999999999999"/>
    <n v="19.850000000000001"/>
    <n v="19.850000000000001"/>
    <n v="19.600000000000001"/>
    <n v="19.8"/>
    <n v="0"/>
    <n v="0"/>
    <n v="0"/>
    <n v="1"/>
    <n v="0"/>
    <n v="0"/>
    <n v="0"/>
    <n v="0"/>
    <n v="0"/>
    <n v="0"/>
    <n v="0"/>
    <n v="0"/>
    <n v="0"/>
    <n v="1.9600000000000002E-4"/>
    <n v="0"/>
    <n v="0"/>
    <n v="0"/>
    <n v="0"/>
    <n v="0"/>
    <n v="0"/>
  </r>
  <r>
    <s v="6242"/>
    <s v="立康"/>
    <x v="14"/>
    <n v="54.5"/>
    <n v="52.5"/>
    <n v="51.2"/>
    <n v="51.3"/>
    <n v="51.4"/>
    <n v="5"/>
    <n v="-3"/>
    <n v="-1"/>
    <n v="2"/>
    <n v="2"/>
    <n v="0"/>
    <n v="0"/>
    <n v="0"/>
    <n v="0"/>
    <n v="0"/>
    <n v="2.725E-3"/>
    <n v="-1.575E-3"/>
    <n v="-5.1199999999999998E-4"/>
    <n v="1.026E-3"/>
    <n v="1.0280000000000001E-3"/>
    <n v="0"/>
    <n v="0"/>
    <n v="0"/>
    <n v="0"/>
    <n v="0"/>
  </r>
  <r>
    <s v="6243"/>
    <s v="迅杰"/>
    <x v="46"/>
    <n v="17"/>
    <n v="16.649999999999999"/>
    <n v="15.9"/>
    <n v="15.7"/>
    <n v="16.05"/>
    <n v="127"/>
    <n v="-90"/>
    <n v="-171"/>
    <n v="-129"/>
    <n v="105"/>
    <n v="0"/>
    <n v="0"/>
    <n v="0"/>
    <n v="0"/>
    <n v="0"/>
    <n v="2.1590000000000002E-2"/>
    <n v="-1.4984999999999998E-2"/>
    <n v="-2.7189000000000001E-2"/>
    <n v="-2.0253E-2"/>
    <n v="1.6852499999999999E-2"/>
    <n v="0"/>
    <n v="0"/>
    <n v="0"/>
    <n v="0"/>
    <n v="0"/>
  </r>
  <r>
    <s v="6244"/>
    <s v="茂迪"/>
    <x v="50"/>
    <n v="32.4"/>
    <n v="32.4"/>
    <n v="31.2"/>
    <n v="30.6"/>
    <n v="31.5"/>
    <n v="-75"/>
    <n v="345"/>
    <n v="-7"/>
    <n v="131"/>
    <n v="676"/>
    <n v="0"/>
    <n v="0"/>
    <n v="0"/>
    <n v="0"/>
    <n v="0"/>
    <n v="-2.4299999999999999E-2"/>
    <n v="0.11178"/>
    <n v="-2.1840000000000002E-3"/>
    <n v="4.0086000000000004E-2"/>
    <n v="0.21293999999999999"/>
    <n v="0"/>
    <n v="0"/>
    <n v="0"/>
    <n v="0"/>
    <n v="0"/>
  </r>
  <r>
    <s v="6245"/>
    <s v="立端"/>
    <x v="49"/>
    <n v="60"/>
    <n v="59.9"/>
    <n v="59"/>
    <n v="58.9"/>
    <n v="58.5"/>
    <n v="31"/>
    <n v="3"/>
    <n v="-71"/>
    <n v="-128"/>
    <n v="32"/>
    <n v="0"/>
    <n v="0"/>
    <n v="0"/>
    <n v="0"/>
    <n v="0"/>
    <n v="1.8599999999999998E-2"/>
    <n v="1.797E-3"/>
    <n v="-4.1889999999999997E-2"/>
    <n v="-7.5392000000000001E-2"/>
    <n v="1.8720000000000001E-2"/>
    <n v="0"/>
    <n v="0"/>
    <n v="0"/>
    <n v="0"/>
    <n v="0"/>
  </r>
  <r>
    <s v="6246"/>
    <s v="臺龍"/>
    <x v="56"/>
    <n v="17.399999999999999"/>
    <n v="17.7"/>
    <n v="18"/>
    <n v="18"/>
    <n v="17.7"/>
    <n v="0"/>
    <n v="-4"/>
    <n v="-3"/>
    <n v="-2"/>
    <n v="-3"/>
    <n v="0"/>
    <n v="0"/>
    <n v="0"/>
    <n v="0"/>
    <n v="0"/>
    <n v="0"/>
    <n v="-7.0799999999999997E-4"/>
    <n v="-5.4000000000000001E-4"/>
    <n v="-3.6000000000000002E-4"/>
    <n v="-5.309999999999999E-4"/>
    <n v="0"/>
    <n v="0"/>
    <n v="0"/>
    <n v="0"/>
    <n v="0"/>
  </r>
  <r>
    <s v="6247"/>
    <s v="淇譽電"/>
    <x v="20"/>
    <n v="9.77"/>
    <n v="9.89"/>
    <n v="9.73"/>
    <n v="9.75"/>
    <n v="9.8000000000000007"/>
    <n v="0"/>
    <n v="0"/>
    <n v="0"/>
    <n v="0"/>
    <n v="-3"/>
    <n v="0"/>
    <n v="0"/>
    <n v="0"/>
    <n v="0"/>
    <n v="0"/>
    <n v="0"/>
    <n v="0"/>
    <n v="0"/>
    <n v="0"/>
    <n v="-2.9400000000000004E-4"/>
    <n v="0"/>
    <n v="0"/>
    <n v="0"/>
    <n v="0"/>
    <n v="0"/>
  </r>
  <r>
    <s v="6248"/>
    <s v="沛波"/>
    <x v="13"/>
    <n v="23.5"/>
    <n v="23.25"/>
    <n v="22.9"/>
    <n v="24.15"/>
    <n v="23.65"/>
    <n v="1"/>
    <n v="-1"/>
    <n v="-1"/>
    <n v="8"/>
    <n v="-8"/>
    <n v="0"/>
    <n v="0"/>
    <n v="0"/>
    <n v="0"/>
    <n v="0"/>
    <n v="2.3499999999999999E-4"/>
    <n v="-2.3250000000000001E-4"/>
    <n v="-2.2899999999999998E-4"/>
    <n v="1.9319999999999999E-3"/>
    <n v="-1.8919999999999998E-3"/>
    <n v="0"/>
    <n v="0"/>
    <n v="0"/>
    <n v="0"/>
    <n v="0"/>
  </r>
  <r>
    <s v="6251"/>
    <s v="定穎"/>
    <x v="31"/>
    <n v="20.9"/>
    <n v="20.8"/>
    <n v="20.3"/>
    <n v="21.05"/>
    <n v="22.55"/>
    <n v="2555"/>
    <n v="-100"/>
    <n v="3"/>
    <n v="2406"/>
    <n v="-77"/>
    <n v="0"/>
    <n v="0"/>
    <n v="0"/>
    <n v="0"/>
    <n v="0"/>
    <n v="0.533995"/>
    <n v="-2.0799999999999999E-2"/>
    <n v="6.0900000000000006E-4"/>
    <n v="0.506463"/>
    <n v="-1.73635E-2"/>
    <n v="0"/>
    <n v="0"/>
    <n v="0"/>
    <n v="0"/>
    <n v="0"/>
  </r>
  <r>
    <s v="6257"/>
    <s v="矽格"/>
    <x v="35"/>
    <n v="54.6"/>
    <n v="54.6"/>
    <n v="53.8"/>
    <n v="54.1"/>
    <n v="54.9"/>
    <n v="1740"/>
    <n v="869"/>
    <n v="585"/>
    <n v="946"/>
    <n v="2086"/>
    <n v="37"/>
    <n v="30"/>
    <n v="31"/>
    <n v="-8"/>
    <n v="-100"/>
    <n v="0.95004"/>
    <n v="0.47447400000000001"/>
    <n v="0.31473000000000001"/>
    <n v="0.51178599999999996"/>
    <n v="1.145214"/>
    <n v="2.0202000000000001E-2"/>
    <n v="1.6379999999999999E-2"/>
    <n v="1.6677999999999998E-2"/>
    <n v="-4.3280000000000002E-3"/>
    <n v="-5.4899999999999997E-2"/>
  </r>
  <r>
    <s v="6259"/>
    <s v="百徽"/>
    <x v="15"/>
    <n v="15.8"/>
    <n v="14.75"/>
    <n v="15.05"/>
    <n v="15.15"/>
    <n v="15.25"/>
    <n v="-1"/>
    <n v="0"/>
    <n v="0"/>
    <n v="0"/>
    <n v="0"/>
    <n v="0"/>
    <n v="0"/>
    <n v="0"/>
    <n v="0"/>
    <n v="0"/>
    <n v="-1.5800000000000002E-4"/>
    <n v="0"/>
    <n v="0"/>
    <n v="0"/>
    <n v="0"/>
    <n v="0"/>
    <n v="0"/>
    <n v="0"/>
    <n v="0"/>
    <n v="0"/>
  </r>
  <r>
    <s v="6261"/>
    <s v="久元"/>
    <x v="35"/>
    <n v="82.9"/>
    <n v="82.2"/>
    <n v="80.2"/>
    <n v="80.099999999999994"/>
    <n v="84.3"/>
    <n v="770"/>
    <n v="-443"/>
    <n v="96"/>
    <n v="-224"/>
    <n v="1328"/>
    <n v="0"/>
    <n v="0"/>
    <n v="0"/>
    <n v="0"/>
    <n v="0"/>
    <n v="0.63833000000000006"/>
    <n v="-0.36414599999999997"/>
    <n v="7.6992000000000005E-2"/>
    <n v="-0.17942399999999997"/>
    <n v="1.1195039999999998"/>
    <n v="0"/>
    <n v="0"/>
    <n v="0"/>
    <n v="0"/>
    <n v="0"/>
  </r>
  <r>
    <s v="6263"/>
    <s v="普萊德"/>
    <x v="37"/>
    <n v="65.900000000000006"/>
    <n v="65.8"/>
    <n v="65.900000000000006"/>
    <n v="66.400000000000006"/>
    <n v="66.7"/>
    <n v="20"/>
    <n v="6"/>
    <n v="-1"/>
    <n v="16"/>
    <n v="13"/>
    <n v="0"/>
    <n v="0"/>
    <n v="0"/>
    <n v="0"/>
    <n v="0"/>
    <n v="1.3180000000000001E-2"/>
    <n v="3.9479999999999993E-3"/>
    <n v="-6.5900000000000008E-4"/>
    <n v="1.0624000000000001E-2"/>
    <n v="8.6709999999999999E-3"/>
    <n v="0"/>
    <n v="0"/>
    <n v="0"/>
    <n v="0"/>
    <n v="0"/>
  </r>
  <r>
    <s v="6264"/>
    <s v="富裔"/>
    <x v="5"/>
    <n v="9.26"/>
    <n v="9.36"/>
    <n v="9.3000000000000007"/>
    <n v="9.44"/>
    <n v="9.48"/>
    <n v="10"/>
    <n v="-10"/>
    <n v="-6"/>
    <n v="-19"/>
    <n v="-12"/>
    <n v="0"/>
    <n v="0"/>
    <n v="0"/>
    <n v="0"/>
    <n v="0"/>
    <n v="9.2599999999999996E-4"/>
    <n v="-9.3599999999999998E-4"/>
    <n v="-5.5800000000000001E-4"/>
    <n v="-1.7935999999999998E-3"/>
    <n v="-1.1376000000000001E-3"/>
    <n v="0"/>
    <n v="0"/>
    <n v="0"/>
    <n v="0"/>
    <n v="0"/>
  </r>
  <r>
    <s v="6265"/>
    <s v="方土昶"/>
    <x v="16"/>
    <n v="9.19"/>
    <n v="9.2200000000000006"/>
    <n v="8.8699999999999992"/>
    <n v="8.91"/>
    <n v="9.33"/>
    <n v="6"/>
    <n v="-44"/>
    <n v="-94"/>
    <n v="-8"/>
    <n v="65"/>
    <n v="0"/>
    <n v="0"/>
    <n v="0"/>
    <n v="0"/>
    <n v="0"/>
    <n v="5.5139999999999996E-4"/>
    <n v="-4.0568000000000002E-3"/>
    <n v="-8.3377999999999994E-3"/>
    <n v="-7.1279999999999998E-4"/>
    <n v="6.0645000000000004E-3"/>
    <n v="0"/>
    <n v="0"/>
    <n v="0"/>
    <n v="0"/>
    <n v="0"/>
  </r>
  <r>
    <s v="6266"/>
    <s v="泰詠"/>
    <x v="18"/>
    <n v="21.15"/>
    <n v="20.9"/>
    <n v="20.65"/>
    <n v="20.7"/>
    <n v="21.1"/>
    <n v="-5"/>
    <n v="2"/>
    <n v="-13"/>
    <n v="-15"/>
    <n v="12"/>
    <n v="0"/>
    <n v="0"/>
    <n v="0"/>
    <n v="0"/>
    <n v="0"/>
    <n v="-1.0575000000000001E-3"/>
    <n v="4.1799999999999997E-4"/>
    <n v="-2.6844999999999998E-3"/>
    <n v="-3.1050000000000001E-3"/>
    <n v="2.532E-3"/>
    <n v="0"/>
    <n v="0"/>
    <n v="0"/>
    <n v="0"/>
    <n v="0"/>
  </r>
  <r>
    <s v="6269"/>
    <s v="台郡"/>
    <x v="31"/>
    <n v="122.5"/>
    <n v="119.5"/>
    <n v="118"/>
    <n v="121"/>
    <n v="127.5"/>
    <n v="-436"/>
    <n v="-238"/>
    <n v="-679"/>
    <n v="668"/>
    <n v="-246"/>
    <n v="-1"/>
    <n v="361"/>
    <n v="851"/>
    <n v="732"/>
    <n v="804"/>
    <n v="-0.53410000000000002"/>
    <n v="-0.28441"/>
    <n v="-0.80122000000000004"/>
    <n v="0.80828"/>
    <n v="-0.31364999999999998"/>
    <n v="-1.225E-3"/>
    <n v="0.43139499999999997"/>
    <n v="1.0041800000000001"/>
    <n v="0.88571999999999995"/>
    <n v="1.0250999999999999"/>
  </r>
  <r>
    <s v="6270"/>
    <s v="倍微"/>
    <x v="15"/>
    <n v="21.8"/>
    <n v="21.8"/>
    <n v="21.7"/>
    <n v="21.6"/>
    <n v="21.7"/>
    <n v="45"/>
    <n v="24"/>
    <n v="-47"/>
    <n v="-21"/>
    <n v="18"/>
    <n v="0"/>
    <n v="0"/>
    <n v="0"/>
    <n v="0"/>
    <n v="0"/>
    <n v="9.8099999999999993E-3"/>
    <n v="5.2320000000000005E-3"/>
    <n v="-1.0199E-2"/>
    <n v="-4.5360000000000001E-3"/>
    <n v="3.9059999999999997E-3"/>
    <n v="0"/>
    <n v="0"/>
    <n v="0"/>
    <n v="0"/>
    <n v="0"/>
  </r>
  <r>
    <s v="6271"/>
    <s v="同欣電"/>
    <x v="35"/>
    <n v="196.5"/>
    <n v="207"/>
    <n v="203"/>
    <n v="210.5"/>
    <n v="220"/>
    <n v="-403"/>
    <n v="-516"/>
    <n v="53"/>
    <n v="382"/>
    <n v="348"/>
    <n v="388"/>
    <n v="529"/>
    <n v="337"/>
    <n v="1517"/>
    <n v="1418"/>
    <n v="-0.79189500000000002"/>
    <n v="-1.06812"/>
    <n v="0.10759000000000001"/>
    <n v="0.80410999999999999"/>
    <n v="0.76559999999999995"/>
    <n v="0.76241999999999999"/>
    <n v="1.0950299999999999"/>
    <n v="0.68411"/>
    <n v="3.1932849999999999"/>
    <n v="3.1196000000000002"/>
  </r>
  <r>
    <s v="6274"/>
    <s v="台燿"/>
    <x v="18"/>
    <n v="113"/>
    <n v="111"/>
    <n v="106.5"/>
    <n v="106.5"/>
    <n v="109"/>
    <n v="840"/>
    <n v="-245"/>
    <n v="-308"/>
    <n v="232"/>
    <n v="188"/>
    <n v="73"/>
    <n v="5"/>
    <n v="-109"/>
    <n v="0"/>
    <n v="33"/>
    <n v="0.94920000000000004"/>
    <n v="-0.27195000000000003"/>
    <n v="-0.32801999999999998"/>
    <n v="0.24707999999999999"/>
    <n v="0.20491999999999999"/>
    <n v="8.2489999999999994E-2"/>
    <n v="5.5500000000000002E-3"/>
    <n v="-0.11608499999999999"/>
    <n v="0"/>
    <n v="3.5970000000000002E-2"/>
  </r>
  <r>
    <s v="6275"/>
    <s v="元山"/>
    <x v="44"/>
    <n v="30.8"/>
    <n v="31.85"/>
    <n v="29.55"/>
    <n v="29.65"/>
    <n v="29.65"/>
    <n v="30"/>
    <n v="-47"/>
    <n v="-625"/>
    <n v="-121"/>
    <n v="-27"/>
    <n v="0"/>
    <n v="0"/>
    <n v="0"/>
    <n v="0"/>
    <n v="0"/>
    <n v="9.2399999999999999E-3"/>
    <n v="-1.49695E-2"/>
    <n v="-0.1846875"/>
    <n v="-3.5876499999999999E-2"/>
    <n v="-8.0054999999999987E-3"/>
    <n v="0"/>
    <n v="0"/>
    <n v="0"/>
    <n v="0"/>
    <n v="0"/>
  </r>
  <r>
    <s v="6276"/>
    <s v="安鈦克"/>
    <x v="17"/>
    <n v="36.25"/>
    <n v="36.15"/>
    <n v="35.299999999999997"/>
    <n v="35.65"/>
    <n v="35.9"/>
    <n v="-2"/>
    <n v="-7"/>
    <n v="-41"/>
    <n v="7"/>
    <n v="-2"/>
    <n v="0"/>
    <n v="0"/>
    <n v="0"/>
    <n v="0"/>
    <n v="0"/>
    <n v="-7.2499999999999995E-4"/>
    <n v="-2.5304999999999998E-3"/>
    <n v="-1.4473E-2"/>
    <n v="2.4954999999999999E-3"/>
    <n v="-7.18E-4"/>
    <n v="0"/>
    <n v="0"/>
    <n v="0"/>
    <n v="0"/>
    <n v="0"/>
  </r>
  <r>
    <s v="6277"/>
    <s v="宏正"/>
    <x v="44"/>
    <n v="85.8"/>
    <n v="84.1"/>
    <n v="84.5"/>
    <n v="84.5"/>
    <n v="84.5"/>
    <n v="19"/>
    <n v="-92"/>
    <n v="-2"/>
    <n v="0"/>
    <n v="-5"/>
    <n v="0"/>
    <n v="0"/>
    <n v="0"/>
    <n v="0"/>
    <n v="0"/>
    <n v="1.6302000000000001E-2"/>
    <n v="-7.7371999999999996E-2"/>
    <n v="-1.6900000000000001E-3"/>
    <n v="0"/>
    <n v="-4.2249999999999996E-3"/>
    <n v="0"/>
    <n v="0"/>
    <n v="0"/>
    <n v="0"/>
    <n v="0"/>
  </r>
  <r>
    <s v="6278"/>
    <s v="台表科"/>
    <x v="31"/>
    <n v="128.5"/>
    <n v="127.5"/>
    <n v="127.5"/>
    <n v="128.5"/>
    <n v="130.5"/>
    <n v="-1085"/>
    <n v="-671"/>
    <n v="-271"/>
    <n v="-452"/>
    <n v="24"/>
    <n v="496"/>
    <n v="1085"/>
    <n v="1134"/>
    <n v="241"/>
    <n v="1741"/>
    <n v="-1.394225"/>
    <n v="-0.85552499999999998"/>
    <n v="-0.34552500000000003"/>
    <n v="-0.58082"/>
    <n v="3.1320000000000001E-2"/>
    <n v="0.63736000000000004"/>
    <n v="1.383375"/>
    <n v="1.4458500000000001"/>
    <n v="0.30968499999999999"/>
    <n v="2.2720050000000001"/>
  </r>
  <r>
    <s v="6279"/>
    <s v="胡連"/>
    <x v="6"/>
    <n v="112.5"/>
    <n v="111"/>
    <n v="112.5"/>
    <n v="116"/>
    <n v="127.5"/>
    <n v="361"/>
    <n v="-105"/>
    <n v="120"/>
    <n v="162"/>
    <n v="700"/>
    <n v="0"/>
    <n v="0"/>
    <n v="0"/>
    <n v="0"/>
    <n v="0"/>
    <n v="0.40612500000000001"/>
    <n v="-0.11655"/>
    <n v="0.13500000000000001"/>
    <n v="0.18792"/>
    <n v="0.89249999999999996"/>
    <n v="0"/>
    <n v="0"/>
    <n v="0"/>
    <n v="0"/>
    <n v="0"/>
  </r>
  <r>
    <s v="6281"/>
    <s v="全國電"/>
    <x v="41"/>
    <n v="84"/>
    <n v="84.1"/>
    <n v="84.1"/>
    <n v="84.4"/>
    <n v="84.3"/>
    <n v="2"/>
    <n v="-3"/>
    <n v="4"/>
    <n v="6"/>
    <n v="4"/>
    <n v="0"/>
    <n v="0"/>
    <n v="0"/>
    <n v="0"/>
    <n v="0"/>
    <n v="1.6800000000000001E-3"/>
    <n v="-2.5229999999999996E-3"/>
    <n v="3.3639999999999998E-3"/>
    <n v="5.0639999999999999E-3"/>
    <n v="3.372E-3"/>
    <n v="0"/>
    <n v="0"/>
    <n v="0"/>
    <n v="0"/>
    <n v="0"/>
  </r>
  <r>
    <s v="6282"/>
    <s v="康舒"/>
    <x v="11"/>
    <n v="27.25"/>
    <n v="27"/>
    <n v="26.55"/>
    <n v="26.8"/>
    <n v="27.15"/>
    <n v="-8"/>
    <n v="-527"/>
    <n v="-343"/>
    <n v="911"/>
    <n v="700"/>
    <n v="0"/>
    <n v="0"/>
    <n v="0"/>
    <n v="0"/>
    <n v="0"/>
    <n v="-2.1800000000000001E-3"/>
    <n v="-0.14229"/>
    <n v="-9.1066499999999995E-2"/>
    <n v="0.244148"/>
    <n v="0.19005"/>
    <n v="0"/>
    <n v="0"/>
    <n v="0"/>
    <n v="0"/>
    <n v="0"/>
  </r>
  <r>
    <s v="6283"/>
    <s v="淳安"/>
    <x v="7"/>
    <n v="47"/>
    <n v="47"/>
    <n v="45.2"/>
    <n v="49.7"/>
    <n v="54.6"/>
    <n v="100"/>
    <n v="-114"/>
    <n v="-496"/>
    <n v="1249"/>
    <n v="-1299"/>
    <n v="0"/>
    <n v="0"/>
    <n v="0"/>
    <n v="0"/>
    <n v="0"/>
    <n v="4.7E-2"/>
    <n v="-5.3580000000000003E-2"/>
    <n v="-0.224192"/>
    <n v="0.620753"/>
    <n v="-0.70925400000000005"/>
    <n v="0"/>
    <n v="0"/>
    <n v="0"/>
    <n v="0"/>
    <n v="0"/>
  </r>
  <r>
    <s v="6284"/>
    <s v="佳邦"/>
    <x v="56"/>
    <n v="61.9"/>
    <n v="61.3"/>
    <n v="58.9"/>
    <n v="58.2"/>
    <n v="60"/>
    <n v="392"/>
    <n v="-191"/>
    <n v="-378"/>
    <n v="-204"/>
    <n v="532"/>
    <n v="10"/>
    <n v="0"/>
    <n v="10"/>
    <n v="10"/>
    <n v="0"/>
    <n v="0.242648"/>
    <n v="-0.11708299999999999"/>
    <n v="-0.22264200000000001"/>
    <n v="-0.11872800000000001"/>
    <n v="0.31919999999999998"/>
    <n v="6.1900000000000002E-3"/>
    <n v="0"/>
    <n v="5.8900000000000003E-3"/>
    <n v="5.8199999999999997E-3"/>
    <n v="0"/>
  </r>
  <r>
    <s v="6285"/>
    <s v="啟碁"/>
    <x v="32"/>
    <n v="67.900000000000006"/>
    <n v="68.599999999999994"/>
    <n v="67"/>
    <n v="66.900000000000006"/>
    <n v="68.3"/>
    <n v="174"/>
    <n v="667"/>
    <n v="-52"/>
    <n v="84"/>
    <n v="550"/>
    <n v="0"/>
    <n v="-25"/>
    <n v="0"/>
    <n v="0"/>
    <n v="0"/>
    <n v="0.118146"/>
    <n v="0.45756199999999997"/>
    <n v="-3.4840000000000003E-2"/>
    <n v="5.6196000000000003E-2"/>
    <n v="0.37564999999999998"/>
    <n v="0"/>
    <n v="-1.7149999999999999E-2"/>
    <n v="0"/>
    <n v="0"/>
    <n v="0"/>
  </r>
  <r>
    <s v="6287"/>
    <s v="元隆"/>
    <x v="38"/>
    <n v="7.35"/>
    <n v="7.7"/>
    <n v="7.45"/>
    <n v="7.5"/>
    <n v="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9.05"/>
    <n v="28.7"/>
    <n v="27.75"/>
    <n v="28.2"/>
    <n v="28.15"/>
    <n v="337"/>
    <n v="-112"/>
    <n v="-143"/>
    <n v="176"/>
    <n v="484"/>
    <n v="0"/>
    <n v="0"/>
    <n v="0"/>
    <n v="0"/>
    <n v="0"/>
    <n v="9.7898499999999999E-2"/>
    <n v="-3.2143999999999999E-2"/>
    <n v="-3.9682500000000002E-2"/>
    <n v="4.9631999999999996E-2"/>
    <n v="0.13624599999999998"/>
    <n v="0"/>
    <n v="0"/>
    <n v="0"/>
    <n v="0"/>
    <n v="0"/>
  </r>
  <r>
    <s v="6289"/>
    <s v="華上"/>
    <x v="28"/>
    <n v="3.02"/>
    <n v="3.05"/>
    <n v="2.96"/>
    <n v="2.92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3"/>
    <n v="62.5"/>
    <n v="61.2"/>
    <n v="60.9"/>
    <n v="61.4"/>
    <n v="487"/>
    <n v="-209"/>
    <n v="-297"/>
    <n v="29"/>
    <n v="122"/>
    <n v="0"/>
    <n v="0"/>
    <n v="0"/>
    <n v="0"/>
    <n v="-100"/>
    <n v="0.30340099999999998"/>
    <n v="-0.13062499999999999"/>
    <n v="-0.18176400000000001"/>
    <n v="1.7661E-2"/>
    <n v="7.4908000000000002E-2"/>
    <n v="0"/>
    <n v="0"/>
    <n v="0"/>
    <n v="0"/>
    <n v="-6.1400000000000003E-2"/>
  </r>
  <r>
    <s v="6291"/>
    <s v="沛亨"/>
    <x v="46"/>
    <n v="26"/>
    <n v="27.15"/>
    <n v="25.5"/>
    <n v="26.4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799999999999997"/>
    <n v="40.799999999999997"/>
    <n v="40.5"/>
    <n v="40.5"/>
    <n v="40.5"/>
    <n v="1"/>
    <n v="-2"/>
    <n v="1"/>
    <n v="-2"/>
    <n v="-3"/>
    <n v="0"/>
    <n v="0"/>
    <n v="0"/>
    <n v="0"/>
    <n v="0"/>
    <n v="4.08E-4"/>
    <n v="-8.1599999999999999E-4"/>
    <n v="4.0499999999999998E-4"/>
    <n v="-8.0999999999999996E-4"/>
    <n v="-1.2149999999999999E-3"/>
    <n v="0"/>
    <n v="0"/>
    <n v="0"/>
    <n v="0"/>
    <n v="0"/>
  </r>
  <r>
    <s v="6294"/>
    <s v="智基"/>
    <x v="2"/>
    <n v="154"/>
    <n v="152.5"/>
    <n v="150"/>
    <n v="151.5"/>
    <n v="150.5"/>
    <n v="0"/>
    <n v="-9"/>
    <n v="0"/>
    <n v="-1"/>
    <n v="0"/>
    <n v="0"/>
    <n v="0"/>
    <n v="0"/>
    <n v="0"/>
    <n v="0"/>
    <n v="0"/>
    <n v="-1.3724999999999999E-2"/>
    <n v="0"/>
    <n v="-1.5150000000000001E-3"/>
    <n v="0"/>
    <n v="0"/>
    <n v="0"/>
    <n v="0"/>
    <n v="0"/>
    <n v="0"/>
  </r>
  <r>
    <s v="6404"/>
    <s v="通訊-KY"/>
    <x v="66"/>
    <n v="8"/>
    <n v="7.99"/>
    <n v="7.33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3"/>
    <n v="33.700000000000003"/>
    <n v="36.15"/>
    <n v="35.65"/>
    <n v="33.799999999999997"/>
    <n v="-262"/>
    <n v="223"/>
    <n v="-70"/>
    <n v="-399"/>
    <n v="-55"/>
    <n v="0"/>
    <n v="0"/>
    <n v="0"/>
    <n v="0"/>
    <n v="0"/>
    <n v="-8.6459999999999995E-2"/>
    <n v="7.5151000000000009E-2"/>
    <n v="-2.5305000000000001E-2"/>
    <n v="-0.14224349999999999"/>
    <n v="-1.8589999999999999E-2"/>
    <n v="0"/>
    <n v="0"/>
    <n v="0"/>
    <n v="0"/>
    <n v="0"/>
  </r>
  <r>
    <s v="6409"/>
    <s v="旭隼"/>
    <x v="56"/>
    <n v="1290"/>
    <n v="1290"/>
    <n v="1270"/>
    <n v="1240"/>
    <n v="1260"/>
    <n v="2"/>
    <n v="11"/>
    <n v="10"/>
    <n v="0"/>
    <n v="-12"/>
    <n v="0"/>
    <n v="1"/>
    <n v="0"/>
    <n v="0"/>
    <n v="0"/>
    <n v="2.58E-2"/>
    <n v="0.1419"/>
    <n v="0.127"/>
    <n v="0"/>
    <n v="-0.1512"/>
    <n v="0"/>
    <n v="1.29E-2"/>
    <n v="0"/>
    <n v="0"/>
    <n v="0"/>
  </r>
  <r>
    <s v="6411"/>
    <s v="晶焱"/>
    <x v="46"/>
    <n v="151.5"/>
    <n v="154"/>
    <n v="142"/>
    <n v="141.5"/>
    <n v="155.5"/>
    <n v="-206"/>
    <n v="-119"/>
    <n v="-444"/>
    <n v="-242"/>
    <n v="503"/>
    <n v="0"/>
    <n v="75"/>
    <n v="0"/>
    <n v="130"/>
    <n v="34"/>
    <n v="-0.31208999999999998"/>
    <n v="-0.18326000000000001"/>
    <n v="-0.63048000000000004"/>
    <n v="-0.34243000000000001"/>
    <n v="0.782165"/>
    <n v="0"/>
    <n v="0.11550000000000001"/>
    <n v="0"/>
    <n v="0.18395"/>
    <n v="5.287E-2"/>
  </r>
  <r>
    <s v="6412"/>
    <s v="群電"/>
    <x v="11"/>
    <n v="71.400000000000006"/>
    <n v="74.900000000000006"/>
    <n v="74"/>
    <n v="72"/>
    <n v="73.5"/>
    <n v="-138"/>
    <n v="-227"/>
    <n v="-437"/>
    <n v="-143"/>
    <n v="89"/>
    <n v="316"/>
    <n v="289"/>
    <n v="257"/>
    <n v="-8"/>
    <n v="0"/>
    <n v="-9.8532000000000008E-2"/>
    <n v="-0.17002300000000004"/>
    <n v="-0.32338"/>
    <n v="-0.10296"/>
    <n v="6.5415000000000001E-2"/>
    <n v="0.22562400000000002"/>
    <n v="0.21646100000000001"/>
    <n v="0.19017999999999999"/>
    <n v="-5.7600000000000004E-3"/>
    <n v="0"/>
  </r>
  <r>
    <s v="6414"/>
    <s v="樺漢"/>
    <x v="49"/>
    <n v="216.5"/>
    <n v="215.5"/>
    <n v="211"/>
    <n v="211"/>
    <n v="214.5"/>
    <n v="99"/>
    <n v="-38"/>
    <n v="-21"/>
    <n v="62"/>
    <n v="77"/>
    <n v="0"/>
    <n v="0"/>
    <n v="0"/>
    <n v="0"/>
    <n v="0"/>
    <n v="0.214335"/>
    <n v="-8.1890000000000004E-2"/>
    <n v="-4.4310000000000002E-2"/>
    <n v="0.13081999999999999"/>
    <n v="0.16516500000000001"/>
    <n v="0"/>
    <n v="0"/>
    <n v="0"/>
    <n v="0"/>
    <n v="0"/>
  </r>
  <r>
    <s v="6415"/>
    <s v="矽力-KY"/>
    <x v="46"/>
    <n v="3370"/>
    <n v="3355"/>
    <n v="3375"/>
    <n v="3370"/>
    <n v="3405"/>
    <n v="111"/>
    <n v="7"/>
    <n v="18"/>
    <n v="-6"/>
    <n v="1"/>
    <n v="-4"/>
    <n v="-3"/>
    <n v="5"/>
    <n v="15"/>
    <n v="1"/>
    <n v="3.7406999999999999"/>
    <n v="0.23485"/>
    <n v="0.60750000000000004"/>
    <n v="-0.20219999999999999"/>
    <n v="3.4049999999999997E-2"/>
    <n v="-0.1348"/>
    <n v="-0.10065"/>
    <n v="0.16875000000000001"/>
    <n v="0.50549999999999995"/>
    <n v="3.4049999999999997E-2"/>
  </r>
  <r>
    <s v="6416"/>
    <s v="瑞祺電通"/>
    <x v="37"/>
    <n v="121.5"/>
    <n v="118.5"/>
    <n v="114"/>
    <n v="113"/>
    <n v="116.5"/>
    <n v="35"/>
    <n v="-148"/>
    <n v="-73"/>
    <n v="-82"/>
    <n v="14"/>
    <n v="0"/>
    <n v="0"/>
    <n v="0"/>
    <n v="0"/>
    <n v="-3"/>
    <n v="4.2525E-2"/>
    <n v="-0.17538000000000001"/>
    <n v="-8.3220000000000002E-2"/>
    <n v="-9.2660000000000006E-2"/>
    <n v="1.6310000000000002E-2"/>
    <n v="0"/>
    <n v="0"/>
    <n v="0"/>
    <n v="0"/>
    <n v="-3.4949999999999998E-3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65"/>
    <n v="14.5"/>
    <n v="14.5"/>
    <n v="14.6"/>
    <n v="14.4"/>
    <n v="1"/>
    <n v="0"/>
    <n v="0"/>
    <n v="-1"/>
    <n v="-2"/>
    <n v="0"/>
    <n v="0"/>
    <n v="0"/>
    <n v="0"/>
    <n v="0"/>
    <n v="1.4650000000000001E-4"/>
    <n v="0"/>
    <n v="0"/>
    <n v="-1.46E-4"/>
    <n v="-2.8800000000000001E-4"/>
    <n v="0"/>
    <n v="0"/>
    <n v="0"/>
    <n v="0"/>
    <n v="0"/>
  </r>
  <r>
    <s v="6419"/>
    <s v="京晨科"/>
    <x v="48"/>
    <n v="22.1"/>
    <n v="22.85"/>
    <n v="22.2"/>
    <n v="22.7"/>
    <n v="22.25"/>
    <n v="10"/>
    <n v="-8"/>
    <n v="-1"/>
    <n v="-10"/>
    <n v="-3"/>
    <n v="0"/>
    <n v="0"/>
    <n v="0"/>
    <n v="0"/>
    <n v="0"/>
    <n v="2.2100000000000002E-3"/>
    <n v="-1.8280000000000002E-3"/>
    <n v="-2.22E-4"/>
    <n v="-2.2699999999999999E-3"/>
    <n v="-6.6750000000000002E-4"/>
    <n v="0"/>
    <n v="0"/>
    <n v="0"/>
    <n v="0"/>
    <n v="0"/>
  </r>
  <r>
    <s v="6425"/>
    <s v="易發"/>
    <x v="39"/>
    <n v="25.8"/>
    <n v="25.4"/>
    <n v="24.7"/>
    <n v="24.5"/>
    <n v="24.9"/>
    <n v="-3"/>
    <n v="-5"/>
    <n v="-4"/>
    <n v="-18"/>
    <n v="-2"/>
    <n v="0"/>
    <n v="0"/>
    <n v="0"/>
    <n v="0"/>
    <n v="0"/>
    <n v="-7.7400000000000006E-4"/>
    <n v="-1.2700000000000001E-3"/>
    <n v="-9.8799999999999995E-4"/>
    <n v="-4.4099999999999999E-3"/>
    <n v="-4.9799999999999996E-4"/>
    <n v="0"/>
    <n v="0"/>
    <n v="0"/>
    <n v="0"/>
    <n v="0"/>
  </r>
  <r>
    <s v="6426"/>
    <s v="統新"/>
    <x v="32"/>
    <n v="80.5"/>
    <n v="80"/>
    <n v="78.400000000000006"/>
    <n v="75.400000000000006"/>
    <n v="77.599999999999994"/>
    <n v="-9"/>
    <n v="-8"/>
    <n v="-31"/>
    <n v="-101"/>
    <n v="32"/>
    <n v="0"/>
    <n v="0"/>
    <n v="0"/>
    <n v="0"/>
    <n v="0"/>
    <n v="-7.2449999999999997E-3"/>
    <n v="-6.4000000000000003E-3"/>
    <n v="-2.4303999999999999E-2"/>
    <n v="-7.6153999999999999E-2"/>
    <n v="2.4832E-2"/>
    <n v="0"/>
    <n v="0"/>
    <n v="0"/>
    <n v="0"/>
    <n v="0"/>
  </r>
  <r>
    <s v="6431"/>
    <s v="光麗-KY"/>
    <x v="63"/>
    <n v="30.3"/>
    <n v="30.5"/>
    <n v="31"/>
    <n v="30.55"/>
    <n v="30.5"/>
    <n v="-1"/>
    <n v="0"/>
    <n v="-7"/>
    <n v="-6"/>
    <n v="-3"/>
    <n v="0"/>
    <n v="0"/>
    <n v="0"/>
    <n v="0"/>
    <n v="0"/>
    <n v="-3.0299999999999999E-4"/>
    <n v="0"/>
    <n v="-2.1700000000000001E-3"/>
    <n v="-1.8330000000000002E-3"/>
    <n v="-9.1500000000000001E-4"/>
    <n v="0"/>
    <n v="0"/>
    <n v="0"/>
    <n v="0"/>
    <n v="0"/>
  </r>
  <r>
    <s v="6432"/>
    <s v="今展科"/>
    <x v="34"/>
    <n v="39.200000000000003"/>
    <n v="39.4"/>
    <n v="38.799999999999997"/>
    <n v="38.85"/>
    <n v="39.549999999999997"/>
    <n v="53"/>
    <n v="-19"/>
    <n v="-72"/>
    <n v="-39"/>
    <n v="107"/>
    <n v="0"/>
    <n v="0"/>
    <n v="0"/>
    <n v="0"/>
    <n v="0"/>
    <n v="2.0776000000000003E-2"/>
    <n v="-7.4860000000000005E-3"/>
    <n v="-2.7935999999999999E-2"/>
    <n v="-1.5151500000000002E-2"/>
    <n v="4.2318499999999995E-2"/>
    <n v="0"/>
    <n v="0"/>
    <n v="0"/>
    <n v="0"/>
    <n v="0"/>
  </r>
  <r>
    <s v="6435"/>
    <s v="大中"/>
    <x v="46"/>
    <n v="118"/>
    <n v="119.5"/>
    <n v="116.5"/>
    <n v="115"/>
    <n v="119"/>
    <n v="54"/>
    <n v="-84"/>
    <n v="-218"/>
    <n v="-51"/>
    <n v="135"/>
    <n v="0"/>
    <n v="0"/>
    <n v="0"/>
    <n v="0"/>
    <n v="0"/>
    <n v="6.3719999999999999E-2"/>
    <n v="-0.10038"/>
    <n v="-0.25396999999999997"/>
    <n v="-5.8650000000000001E-2"/>
    <n v="0.16064999999999999"/>
    <n v="0"/>
    <n v="0"/>
    <n v="0"/>
    <n v="0"/>
    <n v="0"/>
  </r>
  <r>
    <s v="6438"/>
    <s v="迅得"/>
    <x v="45"/>
    <n v="102.5"/>
    <n v="100"/>
    <n v="100"/>
    <n v="99.6"/>
    <n v="101"/>
    <n v="429"/>
    <n v="-416"/>
    <n v="233"/>
    <n v="-113"/>
    <n v="333"/>
    <n v="-90"/>
    <n v="-90"/>
    <n v="-90"/>
    <n v="-90"/>
    <n v="-90"/>
    <n v="0.43972499999999998"/>
    <n v="-0.41599999999999998"/>
    <n v="0.23300000000000001"/>
    <n v="-0.112548"/>
    <n v="0.33633000000000002"/>
    <n v="-9.2249999999999999E-2"/>
    <n v="-0.09"/>
    <n v="-0.09"/>
    <n v="-8.9639999999999997E-2"/>
    <n v="-9.0899999999999995E-2"/>
  </r>
  <r>
    <s v="6441"/>
    <s v="廣錠"/>
    <x v="49"/>
    <n v="90.1"/>
    <n v="89.4"/>
    <n v="92.3"/>
    <n v="88.9"/>
    <n v="88.3"/>
    <n v="-59"/>
    <n v="-27"/>
    <n v="-60"/>
    <n v="-183"/>
    <n v="-13"/>
    <n v="0"/>
    <n v="0"/>
    <n v="0"/>
    <n v="0"/>
    <n v="0"/>
    <n v="-5.3158999999999998E-2"/>
    <n v="-2.4138000000000003E-2"/>
    <n v="-5.5379999999999999E-2"/>
    <n v="-0.162687"/>
    <n v="-1.1478999999999998E-2"/>
    <n v="0"/>
    <n v="0"/>
    <n v="0"/>
    <n v="0"/>
    <n v="0"/>
  </r>
  <r>
    <s v="6442"/>
    <s v="光聖"/>
    <x v="32"/>
    <n v="32.35"/>
    <n v="33.35"/>
    <n v="32.9"/>
    <n v="33.200000000000003"/>
    <n v="33.5"/>
    <n v="-4"/>
    <n v="-3"/>
    <n v="0"/>
    <n v="-9"/>
    <n v="-1"/>
    <n v="0"/>
    <n v="0"/>
    <n v="0"/>
    <n v="0"/>
    <n v="0"/>
    <n v="-1.294E-3"/>
    <n v="-1.0005000000000001E-3"/>
    <n v="0"/>
    <n v="-2.9880000000000002E-3"/>
    <n v="-3.3500000000000001E-4"/>
    <n v="0"/>
    <n v="0"/>
    <n v="0"/>
    <n v="0"/>
    <n v="0"/>
  </r>
  <r>
    <s v="6443"/>
    <s v="元晶"/>
    <x v="50"/>
    <n v="34.4"/>
    <n v="34.25"/>
    <n v="32.799999999999997"/>
    <n v="32.299999999999997"/>
    <n v="34.200000000000003"/>
    <n v="-964"/>
    <n v="327"/>
    <n v="-351"/>
    <n v="153"/>
    <n v="2385"/>
    <n v="0"/>
    <n v="0"/>
    <n v="0"/>
    <n v="0"/>
    <n v="0"/>
    <n v="-0.33161599999999997"/>
    <n v="0.1119975"/>
    <n v="-0.11512799999999999"/>
    <n v="4.9418999999999998E-2"/>
    <n v="0.81567000000000001"/>
    <n v="0"/>
    <n v="0"/>
    <n v="0"/>
    <n v="0"/>
    <n v="0"/>
  </r>
  <r>
    <s v="6446"/>
    <s v="藥華藥"/>
    <x v="14"/>
    <n v="91.6"/>
    <n v="91.5"/>
    <n v="89"/>
    <n v="87.6"/>
    <n v="88.6"/>
    <n v="23"/>
    <n v="44"/>
    <n v="-14"/>
    <n v="-1"/>
    <n v="16"/>
    <n v="0"/>
    <n v="0"/>
    <n v="0"/>
    <n v="0"/>
    <n v="0"/>
    <n v="2.1067999999999996E-2"/>
    <n v="4.0259999999999997E-2"/>
    <n v="-1.2460000000000001E-2"/>
    <n v="-8.7599999999999993E-4"/>
    <n v="1.4175999999999999E-2"/>
    <n v="0"/>
    <n v="0"/>
    <n v="0"/>
    <n v="0"/>
    <n v="0"/>
  </r>
  <r>
    <s v="6449"/>
    <s v="鈺邦"/>
    <x v="34"/>
    <n v="61.2"/>
    <n v="60.4"/>
    <n v="59"/>
    <n v="58.2"/>
    <n v="58.8"/>
    <n v="45"/>
    <n v="-47"/>
    <n v="-60"/>
    <n v="-55"/>
    <n v="-7"/>
    <n v="0"/>
    <n v="0"/>
    <n v="0"/>
    <n v="0"/>
    <n v="0"/>
    <n v="2.7539999999999999E-2"/>
    <n v="-2.8387999999999997E-2"/>
    <n v="-3.5400000000000001E-2"/>
    <n v="-3.2009999999999997E-2"/>
    <n v="-4.1159999999999999E-3"/>
    <n v="0"/>
    <n v="0"/>
    <n v="0"/>
    <n v="0"/>
    <n v="0"/>
  </r>
  <r>
    <s v="6451"/>
    <s v="訊芯-KY"/>
    <x v="35"/>
    <n v="116.5"/>
    <n v="119"/>
    <n v="115.5"/>
    <n v="113.5"/>
    <n v="116"/>
    <n v="88"/>
    <n v="-134"/>
    <n v="-95"/>
    <n v="24"/>
    <n v="317"/>
    <n v="0"/>
    <n v="0"/>
    <n v="0"/>
    <n v="0"/>
    <n v="0"/>
    <n v="0.10252"/>
    <n v="-0.15945999999999999"/>
    <n v="-0.109725"/>
    <n v="2.724E-2"/>
    <n v="0.36771999999999999"/>
    <n v="0"/>
    <n v="0"/>
    <n v="0"/>
    <n v="0"/>
    <n v="0"/>
  </r>
  <r>
    <s v="6456"/>
    <s v="GIS-KY"/>
    <x v="64"/>
    <n v="106.5"/>
    <n v="108.5"/>
    <n v="105.5"/>
    <n v="108.5"/>
    <n v="110"/>
    <n v="457"/>
    <n v="555"/>
    <n v="-532"/>
    <n v="50"/>
    <n v="123"/>
    <n v="0"/>
    <n v="1"/>
    <n v="1"/>
    <n v="0"/>
    <n v="0"/>
    <n v="0.486705"/>
    <n v="0.60217500000000002"/>
    <n v="-0.56125999999999998"/>
    <n v="5.425E-2"/>
    <n v="0.1353"/>
    <n v="0"/>
    <n v="1.085E-3"/>
    <n v="1.0549999999999999E-3"/>
    <n v="0"/>
    <n v="0"/>
  </r>
  <r>
    <s v="6457"/>
    <s v="紘康"/>
    <x v="46"/>
    <n v="178"/>
    <n v="169"/>
    <n v="164.5"/>
    <n v="160"/>
    <n v="163"/>
    <n v="365"/>
    <n v="-570"/>
    <n v="-58"/>
    <n v="-16"/>
    <n v="29"/>
    <n v="0"/>
    <n v="0"/>
    <n v="0"/>
    <n v="0"/>
    <n v="0"/>
    <n v="0.64970000000000006"/>
    <n v="-0.96330000000000005"/>
    <n v="-9.5409999999999995E-2"/>
    <n v="-2.5600000000000001E-2"/>
    <n v="4.727E-2"/>
    <n v="0"/>
    <n v="0"/>
    <n v="0"/>
    <n v="0"/>
    <n v="0"/>
  </r>
  <r>
    <s v="6461"/>
    <s v="益得"/>
    <x v="14"/>
    <n v="19.95"/>
    <n v="20"/>
    <n v="20"/>
    <n v="19.899999999999999"/>
    <n v="19.95"/>
    <n v="-1"/>
    <n v="-3"/>
    <n v="-24"/>
    <n v="-3"/>
    <n v="2"/>
    <n v="0"/>
    <n v="0"/>
    <n v="0"/>
    <n v="0"/>
    <n v="0"/>
    <n v="-1.995E-4"/>
    <n v="-5.9999999999999995E-4"/>
    <n v="-4.7999999999999996E-3"/>
    <n v="-5.9699999999999998E-4"/>
    <n v="3.9899999999999999E-4"/>
    <n v="0"/>
    <n v="0"/>
    <n v="0"/>
    <n v="0"/>
    <n v="0"/>
  </r>
  <r>
    <s v="6462"/>
    <s v="神盾"/>
    <x v="46"/>
    <n v="162.5"/>
    <n v="162"/>
    <n v="160"/>
    <n v="160.5"/>
    <n v="164"/>
    <n v="61"/>
    <n v="-12"/>
    <n v="-52"/>
    <n v="2"/>
    <n v="119"/>
    <n v="0"/>
    <n v="0"/>
    <n v="0"/>
    <n v="0"/>
    <n v="0"/>
    <n v="9.9125000000000005E-2"/>
    <n v="-1.9439999999999999E-2"/>
    <n v="-8.3199999999999996E-2"/>
    <n v="3.2100000000000002E-3"/>
    <n v="0.19516"/>
    <n v="0"/>
    <n v="0"/>
    <n v="0"/>
    <n v="0"/>
    <n v="0"/>
  </r>
  <r>
    <s v="6464"/>
    <s v="台數科"/>
    <x v="2"/>
    <n v="110"/>
    <n v="110.5"/>
    <n v="110"/>
    <n v="110"/>
    <n v="111"/>
    <n v="0"/>
    <n v="-5"/>
    <n v="-1"/>
    <n v="-2"/>
    <n v="5"/>
    <n v="0"/>
    <n v="0"/>
    <n v="0"/>
    <n v="0"/>
    <n v="0"/>
    <n v="0"/>
    <n v="-5.5250000000000004E-3"/>
    <n v="-1.1000000000000001E-3"/>
    <n v="-2.2000000000000001E-3"/>
    <n v="5.5500000000000002E-3"/>
    <n v="0"/>
    <n v="0"/>
    <n v="0"/>
    <n v="0"/>
    <n v="0"/>
  </r>
  <r>
    <s v="6465"/>
    <s v="威潤"/>
    <x v="32"/>
    <n v="17.25"/>
    <n v="18.95"/>
    <n v="20.25"/>
    <n v="22.25"/>
    <n v="23.6"/>
    <n v="59"/>
    <n v="116"/>
    <n v="-143"/>
    <n v="-61"/>
    <n v="98"/>
    <n v="0"/>
    <n v="0"/>
    <n v="0"/>
    <n v="0"/>
    <n v="0"/>
    <n v="1.0177500000000001E-2"/>
    <n v="2.1981999999999998E-2"/>
    <n v="-2.8957500000000001E-2"/>
    <n v="-1.3572499999999999E-2"/>
    <n v="2.3128000000000003E-2"/>
    <n v="0"/>
    <n v="0"/>
    <n v="0"/>
    <n v="0"/>
    <n v="0"/>
  </r>
  <r>
    <s v="6469"/>
    <s v="大樹"/>
    <x v="14"/>
    <n v="156.5"/>
    <n v="166"/>
    <n v="170.5"/>
    <n v="173"/>
    <n v="185.5"/>
    <n v="81"/>
    <n v="200"/>
    <n v="-19"/>
    <n v="91"/>
    <n v="92"/>
    <n v="0"/>
    <n v="0"/>
    <n v="0"/>
    <n v="0"/>
    <n v="0"/>
    <n v="0.12676499999999999"/>
    <n v="0.33200000000000002"/>
    <n v="-3.2395E-2"/>
    <n v="0.15742999999999999"/>
    <n v="0.17066000000000001"/>
    <n v="0"/>
    <n v="0"/>
    <n v="0"/>
    <n v="0"/>
    <n v="0"/>
  </r>
  <r>
    <s v="6470"/>
    <s v="宇智"/>
    <x v="32"/>
    <n v="47.2"/>
    <n v="47.35"/>
    <n v="46.95"/>
    <n v="46.6"/>
    <n v="47"/>
    <n v="4"/>
    <n v="3"/>
    <n v="-1"/>
    <n v="-4"/>
    <n v="-19"/>
    <n v="0"/>
    <n v="0"/>
    <n v="0"/>
    <n v="0"/>
    <n v="0"/>
    <n v="1.8880000000000001E-3"/>
    <n v="1.4205000000000001E-3"/>
    <n v="-4.6950000000000003E-4"/>
    <n v="-1.864E-3"/>
    <n v="-8.9300000000000004E-3"/>
    <n v="0"/>
    <n v="0"/>
    <n v="0"/>
    <n v="0"/>
    <n v="0"/>
  </r>
  <r>
    <s v="6472"/>
    <s v="保瑞"/>
    <x v="14"/>
    <n v="276"/>
    <n v="271"/>
    <n v="255.5"/>
    <n v="257"/>
    <n v="259.5"/>
    <n v="-7"/>
    <n v="9"/>
    <n v="-76"/>
    <n v="42"/>
    <n v="-17"/>
    <n v="8"/>
    <n v="58"/>
    <n v="20"/>
    <n v="0"/>
    <n v="0"/>
    <n v="-1.932E-2"/>
    <n v="2.4389999999999998E-2"/>
    <n v="-0.19417999999999999"/>
    <n v="0.10793999999999999"/>
    <n v="-4.4115000000000001E-2"/>
    <n v="2.2079999999999999E-2"/>
    <n v="0.15717999999999999"/>
    <n v="5.11E-2"/>
    <n v="0"/>
    <n v="0"/>
  </r>
  <r>
    <s v="6477"/>
    <s v="安集"/>
    <x v="50"/>
    <n v="50.4"/>
    <n v="51.8"/>
    <n v="49.5"/>
    <n v="48.15"/>
    <n v="50.5"/>
    <n v="-1353"/>
    <n v="345"/>
    <n v="44"/>
    <n v="-426"/>
    <n v="826"/>
    <n v="0"/>
    <n v="0"/>
    <n v="0"/>
    <n v="0"/>
    <n v="0"/>
    <n v="-0.68191199999999996"/>
    <n v="0.17871000000000001"/>
    <n v="2.1780000000000001E-2"/>
    <n v="-0.20511899999999997"/>
    <n v="0.41713"/>
    <n v="0"/>
    <n v="0"/>
    <n v="0"/>
    <n v="0"/>
    <n v="0"/>
  </r>
  <r>
    <s v="6482"/>
    <s v="弘煜科"/>
    <x v="66"/>
    <n v="41.2"/>
    <n v="45.3"/>
    <n v="47.6"/>
    <n v="48.05"/>
    <n v="47.45"/>
    <n v="-2"/>
    <n v="-1"/>
    <n v="-8"/>
    <n v="4"/>
    <n v="-5"/>
    <n v="0"/>
    <n v="0"/>
    <n v="0"/>
    <n v="0"/>
    <n v="0"/>
    <n v="-8.2400000000000008E-4"/>
    <n v="-4.5299999999999995E-4"/>
    <n v="-3.8080000000000002E-3"/>
    <n v="1.9219999999999999E-3"/>
    <n v="-2.3725E-3"/>
    <n v="0"/>
    <n v="0"/>
    <n v="0"/>
    <n v="0"/>
    <n v="0"/>
  </r>
  <r>
    <s v="6485"/>
    <s v="點序"/>
    <x v="46"/>
    <n v="132"/>
    <n v="127.5"/>
    <n v="127.5"/>
    <n v="129.5"/>
    <n v="133"/>
    <n v="52"/>
    <n v="80"/>
    <n v="113"/>
    <n v="59"/>
    <n v="82"/>
    <n v="0"/>
    <n v="0"/>
    <n v="0"/>
    <n v="0"/>
    <n v="0"/>
    <n v="6.8640000000000007E-2"/>
    <n v="0.10199999999999999"/>
    <n v="0.14407500000000001"/>
    <n v="7.6405000000000001E-2"/>
    <n v="0.10906"/>
    <n v="0"/>
    <n v="0"/>
    <n v="0"/>
    <n v="0"/>
    <n v="0"/>
  </r>
  <r>
    <s v="6486"/>
    <s v="互動"/>
    <x v="55"/>
    <n v="78.2"/>
    <n v="77.2"/>
    <n v="76.599999999999994"/>
    <n v="77"/>
    <n v="76.900000000000006"/>
    <n v="-6"/>
    <n v="5"/>
    <n v="33"/>
    <n v="4"/>
    <n v="2"/>
    <n v="0"/>
    <n v="0"/>
    <n v="0"/>
    <n v="0"/>
    <n v="0"/>
    <n v="-4.6920000000000009E-3"/>
    <n v="3.8600000000000001E-3"/>
    <n v="2.5277999999999998E-2"/>
    <n v="3.0799999999999998E-3"/>
    <n v="1.5380000000000001E-3"/>
    <n v="0"/>
    <n v="0"/>
    <n v="0"/>
    <n v="0"/>
    <n v="0"/>
  </r>
  <r>
    <s v="6488"/>
    <s v="環球晶"/>
    <x v="38"/>
    <n v="885"/>
    <n v="883"/>
    <n v="865"/>
    <n v="855"/>
    <n v="887"/>
    <n v="426"/>
    <n v="-228"/>
    <n v="-437"/>
    <n v="-345"/>
    <n v="290"/>
    <n v="73"/>
    <n v="321"/>
    <n v="116"/>
    <n v="98"/>
    <n v="250"/>
    <n v="3.7700999999999998"/>
    <n v="-2.0132400000000001"/>
    <n v="-3.7800500000000001"/>
    <n v="-2.9497499999999999"/>
    <n v="2.5722999999999998"/>
    <n v="0.64605000000000001"/>
    <n v="2.8344299999999998"/>
    <n v="1.0034000000000001"/>
    <n v="0.83789999999999998"/>
    <n v="2.2174999999999998"/>
  </r>
  <r>
    <s v="6491"/>
    <s v="晶碩"/>
    <x v="14"/>
    <n v="583"/>
    <n v="606"/>
    <n v="620"/>
    <n v="648"/>
    <n v="646"/>
    <n v="-112"/>
    <n v="189"/>
    <n v="-65"/>
    <n v="-81"/>
    <n v="-266"/>
    <n v="85"/>
    <n v="45"/>
    <n v="289"/>
    <n v="215"/>
    <n v="45"/>
    <n v="-0.65295999999999998"/>
    <n v="1.14534"/>
    <n v="-0.40300000000000002"/>
    <n v="-0.52488000000000001"/>
    <n v="-1.7183600000000001"/>
    <n v="0.49554999999999999"/>
    <n v="0.2727"/>
    <n v="1.7918000000000001"/>
    <n v="1.3932"/>
    <n v="0.29070000000000001"/>
  </r>
  <r>
    <s v="6492"/>
    <s v="生華科"/>
    <x v="14"/>
    <n v="193.5"/>
    <n v="189"/>
    <n v="186"/>
    <n v="203.5"/>
    <n v="196"/>
    <n v="102"/>
    <n v="81"/>
    <n v="50"/>
    <n v="607"/>
    <n v="-78"/>
    <n v="0"/>
    <n v="0"/>
    <n v="0"/>
    <n v="0"/>
    <n v="0"/>
    <n v="0.19736999999999999"/>
    <n v="0.15309"/>
    <n v="9.2999999999999999E-2"/>
    <n v="1.2352449999999999"/>
    <n v="-0.15287999999999999"/>
    <n v="0"/>
    <n v="0"/>
    <n v="0"/>
    <n v="0"/>
    <n v="0"/>
  </r>
  <r>
    <s v="6494"/>
    <s v="九齊"/>
    <x v="46"/>
    <n v="135.5"/>
    <n v="130"/>
    <n v="121"/>
    <n v="120.5"/>
    <n v="127.5"/>
    <n v="587"/>
    <n v="-680"/>
    <n v="772"/>
    <n v="-269"/>
    <n v="579"/>
    <n v="0"/>
    <n v="0"/>
    <n v="0"/>
    <n v="0"/>
    <n v="0"/>
    <n v="0.79538500000000001"/>
    <n v="-0.88400000000000001"/>
    <n v="0.93411999999999995"/>
    <n v="-0.32414500000000002"/>
    <n v="0.73822500000000002"/>
    <n v="0"/>
    <n v="0"/>
    <n v="0"/>
    <n v="0"/>
    <n v="0"/>
  </r>
  <r>
    <s v="6496"/>
    <s v="科懋"/>
    <x v="14"/>
    <n v="29"/>
    <n v="28.8"/>
    <n v="28.85"/>
    <n v="29.15"/>
    <n v="29.1"/>
    <n v="0"/>
    <n v="0"/>
    <n v="0"/>
    <n v="-1"/>
    <n v="0"/>
    <n v="0"/>
    <n v="0"/>
    <n v="0"/>
    <n v="0"/>
    <n v="0"/>
    <n v="0"/>
    <n v="0"/>
    <n v="0"/>
    <n v="-2.9149999999999998E-4"/>
    <n v="0"/>
    <n v="0"/>
    <n v="0"/>
    <n v="0"/>
    <n v="0"/>
    <n v="0"/>
  </r>
  <r>
    <s v="6499"/>
    <s v="益安"/>
    <x v="14"/>
    <n v="50.2"/>
    <n v="49.9"/>
    <n v="50.3"/>
    <n v="50.1"/>
    <n v="50.8"/>
    <n v="9"/>
    <n v="0"/>
    <n v="3"/>
    <n v="0"/>
    <n v="0"/>
    <n v="0"/>
    <n v="0"/>
    <n v="0"/>
    <n v="0"/>
    <n v="0"/>
    <n v="4.5180000000000003E-3"/>
    <n v="0"/>
    <n v="1.5089999999999997E-3"/>
    <n v="0"/>
    <n v="0"/>
    <n v="0"/>
    <n v="0"/>
    <n v="0"/>
    <n v="0"/>
    <n v="0"/>
  </r>
  <r>
    <s v="6504"/>
    <s v="南六"/>
    <x v="14"/>
    <n v="152.5"/>
    <n v="151.5"/>
    <n v="147"/>
    <n v="146"/>
    <n v="143"/>
    <n v="3"/>
    <n v="-65"/>
    <n v="-1"/>
    <n v="-18"/>
    <n v="-61"/>
    <n v="0"/>
    <n v="0"/>
    <n v="0"/>
    <n v="0"/>
    <n v="0"/>
    <n v="4.5750000000000001E-3"/>
    <n v="-9.8474999999999993E-2"/>
    <n v="-1.47E-3"/>
    <n v="-2.6280000000000001E-2"/>
    <n v="-8.7230000000000002E-2"/>
    <n v="0"/>
    <n v="0"/>
    <n v="0"/>
    <n v="0"/>
    <n v="0"/>
  </r>
  <r>
    <s v="6505"/>
    <s v="台塑化"/>
    <x v="4"/>
    <n v="108.5"/>
    <n v="104.5"/>
    <n v="103.5"/>
    <n v="106"/>
    <n v="110"/>
    <n v="-971"/>
    <n v="-1323"/>
    <n v="-594"/>
    <n v="596"/>
    <n v="55"/>
    <n v="0"/>
    <n v="-182"/>
    <n v="8"/>
    <n v="97"/>
    <n v="7"/>
    <n v="-1.0535350000000001"/>
    <n v="-1.3825350000000001"/>
    <n v="-0.61478999999999995"/>
    <n v="0.63175999999999999"/>
    <n v="6.0499999999999998E-2"/>
    <n v="0"/>
    <n v="-0.19019"/>
    <n v="8.2799999999999992E-3"/>
    <n v="0.10281999999999999"/>
    <n v="7.7000000000000002E-3"/>
  </r>
  <r>
    <s v="6506"/>
    <s v="雙邦"/>
    <x v="8"/>
    <n v="17.55"/>
    <n v="17.2"/>
    <n v="17.25"/>
    <n v="17.3"/>
    <n v="17.25"/>
    <n v="7"/>
    <n v="10"/>
    <n v="-2"/>
    <n v="0"/>
    <n v="0"/>
    <n v="0"/>
    <n v="0"/>
    <n v="0"/>
    <n v="0"/>
    <n v="0"/>
    <n v="1.2285E-3"/>
    <n v="1.72E-3"/>
    <n v="-3.4499999999999998E-4"/>
    <n v="0"/>
    <n v="0"/>
    <n v="0"/>
    <n v="0"/>
    <n v="0"/>
    <n v="0"/>
    <n v="0"/>
  </r>
  <r>
    <s v="6508"/>
    <s v="惠光"/>
    <x v="14"/>
    <n v="29.85"/>
    <n v="30.1"/>
    <n v="29.8"/>
    <n v="30.1"/>
    <n v="30.35"/>
    <n v="0"/>
    <n v="3"/>
    <n v="0"/>
    <n v="-1"/>
    <n v="-1"/>
    <n v="0"/>
    <n v="0"/>
    <n v="0"/>
    <n v="0"/>
    <n v="0"/>
    <n v="0"/>
    <n v="9.0300000000000016E-4"/>
    <n v="0"/>
    <n v="-3.01E-4"/>
    <n v="-3.035E-4"/>
    <n v="0"/>
    <n v="0"/>
    <n v="0"/>
    <n v="0"/>
    <n v="0"/>
  </r>
  <r>
    <s v="6509"/>
    <s v="聚和"/>
    <x v="21"/>
    <n v="31.95"/>
    <n v="32.35"/>
    <n v="32.950000000000003"/>
    <n v="32.549999999999997"/>
    <n v="33.049999999999997"/>
    <n v="554"/>
    <n v="486"/>
    <n v="417"/>
    <n v="-1094"/>
    <n v="251"/>
    <n v="0"/>
    <n v="0"/>
    <n v="0"/>
    <n v="0"/>
    <n v="0"/>
    <n v="0.17700299999999999"/>
    <n v="0.157221"/>
    <n v="0.13740150000000001"/>
    <n v="-0.356097"/>
    <n v="8.2955499999999988E-2"/>
    <n v="0"/>
    <n v="0"/>
    <n v="0"/>
    <n v="0"/>
    <n v="0"/>
  </r>
  <r>
    <s v="6510"/>
    <s v="精測"/>
    <x v="35"/>
    <n v="681"/>
    <n v="675"/>
    <n v="663"/>
    <n v="647"/>
    <n v="655"/>
    <n v="-36"/>
    <n v="-44"/>
    <n v="14"/>
    <n v="-53"/>
    <n v="32"/>
    <n v="2"/>
    <n v="0"/>
    <n v="4"/>
    <n v="5"/>
    <n v="0"/>
    <n v="-0.24515999999999999"/>
    <n v="-0.29699999999999999"/>
    <n v="9.282E-2"/>
    <n v="-0.34290999999999999"/>
    <n v="0.20960000000000001"/>
    <n v="1.362E-2"/>
    <n v="0"/>
    <n v="2.6519999999999998E-2"/>
    <n v="3.2349999999999997E-2"/>
    <n v="0"/>
  </r>
  <r>
    <s v="6512"/>
    <s v="啟發電"/>
    <x v="44"/>
    <n v="16.45"/>
    <n v="16.100000000000001"/>
    <n v="16.399999999999999"/>
    <n v="16.2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7"/>
    <n v="47.7"/>
    <n v="47.95"/>
    <n v="48.6"/>
    <n v="48.7"/>
    <n v="0"/>
    <n v="1"/>
    <n v="-5"/>
    <n v="-3"/>
    <n v="0"/>
    <n v="0"/>
    <n v="0"/>
    <n v="0"/>
    <n v="0"/>
    <n v="0"/>
    <n v="0"/>
    <n v="4.7700000000000005E-4"/>
    <n v="-2.3974999999999999E-3"/>
    <n v="-1.4580000000000001E-3"/>
    <n v="0"/>
    <n v="0"/>
    <n v="0"/>
    <n v="0"/>
    <n v="0"/>
    <n v="0"/>
  </r>
  <r>
    <s v="6515"/>
    <s v="穎崴"/>
    <x v="35"/>
    <n v="279"/>
    <n v="280"/>
    <n v="276"/>
    <n v="271.5"/>
    <n v="279"/>
    <n v="5"/>
    <n v="-6"/>
    <n v="-14"/>
    <n v="-6"/>
    <n v="16"/>
    <n v="0"/>
    <n v="0"/>
    <n v="0"/>
    <n v="0"/>
    <n v="0"/>
    <n v="1.3950000000000001E-2"/>
    <n v="-1.6799999999999999E-2"/>
    <n v="-3.8640000000000001E-2"/>
    <n v="-1.6289999999999999E-2"/>
    <n v="4.4639999999999999E-2"/>
    <n v="0"/>
    <n v="0"/>
    <n v="0"/>
    <n v="0"/>
    <n v="0"/>
  </r>
  <r>
    <s v="6516"/>
    <s v="勤崴國際"/>
    <x v="55"/>
    <n v="101.5"/>
    <n v="102"/>
    <n v="100"/>
    <n v="102"/>
    <n v="112"/>
    <n v="-2"/>
    <n v="-1"/>
    <n v="-43"/>
    <n v="-7"/>
    <n v="24"/>
    <n v="0"/>
    <n v="0"/>
    <n v="0"/>
    <n v="0"/>
    <n v="0"/>
    <n v="-2.0300000000000001E-3"/>
    <n v="-1.0200000000000001E-3"/>
    <n v="-4.2999999999999997E-2"/>
    <n v="-7.1399999999999996E-3"/>
    <n v="2.6880000000000001E-2"/>
    <n v="0"/>
    <n v="0"/>
    <n v="0"/>
    <n v="0"/>
    <n v="0"/>
  </r>
  <r>
    <s v="6523"/>
    <s v="達爾膚"/>
    <x v="14"/>
    <n v="74"/>
    <n v="73.400000000000006"/>
    <n v="73.2"/>
    <n v="73.3"/>
    <n v="73"/>
    <n v="3"/>
    <n v="4"/>
    <n v="-4"/>
    <n v="8"/>
    <n v="-4"/>
    <n v="0"/>
    <n v="0"/>
    <n v="0"/>
    <n v="0"/>
    <n v="0"/>
    <n v="2.2200000000000002E-3"/>
    <n v="2.9360000000000002E-3"/>
    <n v="-2.928E-3"/>
    <n v="5.8639999999999994E-3"/>
    <n v="-2.9199999999999999E-3"/>
    <n v="0"/>
    <n v="0"/>
    <n v="0"/>
    <n v="0"/>
    <n v="0"/>
  </r>
  <r>
    <s v="6525"/>
    <s v="捷敏-KY"/>
    <x v="35"/>
    <n v="80.400000000000006"/>
    <n v="80.099999999999994"/>
    <n v="78.599999999999994"/>
    <n v="77.5"/>
    <n v="78.900000000000006"/>
    <n v="69"/>
    <n v="36"/>
    <n v="-47"/>
    <n v="-65"/>
    <n v="157"/>
    <n v="0"/>
    <n v="0"/>
    <n v="0"/>
    <n v="0"/>
    <n v="0"/>
    <n v="5.5476000000000004E-2"/>
    <n v="2.8836000000000001E-2"/>
    <n v="-3.6941999999999996E-2"/>
    <n v="-5.0375000000000003E-2"/>
    <n v="0.12387300000000001"/>
    <n v="0"/>
    <n v="0"/>
    <n v="0"/>
    <n v="0"/>
    <n v="0"/>
  </r>
  <r>
    <s v="6527"/>
    <s v="明達醫"/>
    <x v="14"/>
    <n v="49.4"/>
    <n v="49.65"/>
    <n v="49.3"/>
    <n v="49.75"/>
    <n v="50.1"/>
    <n v="2"/>
    <n v="0"/>
    <n v="0"/>
    <n v="-2"/>
    <n v="-1"/>
    <n v="0"/>
    <n v="0"/>
    <n v="0"/>
    <n v="0"/>
    <n v="0"/>
    <n v="9.8799999999999995E-4"/>
    <n v="0"/>
    <n v="0"/>
    <n v="-9.9500000000000001E-4"/>
    <n v="-5.0100000000000003E-4"/>
    <n v="0"/>
    <n v="0"/>
    <n v="0"/>
    <n v="0"/>
    <n v="0"/>
  </r>
  <r>
    <s v="6530"/>
    <s v="創威"/>
    <x v="32"/>
    <n v="19.2"/>
    <n v="18.850000000000001"/>
    <n v="18.5"/>
    <n v="18.850000000000001"/>
    <n v="18.7"/>
    <n v="0"/>
    <n v="2"/>
    <n v="3"/>
    <n v="-2"/>
    <n v="-3"/>
    <n v="0"/>
    <n v="0"/>
    <n v="0"/>
    <n v="0"/>
    <n v="0"/>
    <n v="0"/>
    <n v="3.77E-4"/>
    <n v="5.5500000000000005E-4"/>
    <n v="-3.77E-4"/>
    <n v="-5.6099999999999998E-4"/>
    <n v="0"/>
    <n v="0"/>
    <n v="0"/>
    <n v="0"/>
    <n v="0"/>
  </r>
  <r>
    <s v="6531"/>
    <s v="愛普"/>
    <x v="46"/>
    <n v="675"/>
    <n v="671"/>
    <n v="651"/>
    <n v="621"/>
    <n v="639"/>
    <n v="164"/>
    <n v="-295"/>
    <n v="-37"/>
    <n v="34"/>
    <n v="198"/>
    <n v="-5"/>
    <n v="-6"/>
    <n v="1"/>
    <n v="0"/>
    <n v="-283"/>
    <n v="1.107"/>
    <n v="-1.9794499999999999"/>
    <n v="-0.24087"/>
    <n v="0.21113999999999999"/>
    <n v="1.26522"/>
    <n v="-3.3750000000000002E-2"/>
    <n v="-4.0259999999999997E-2"/>
    <n v="6.5100000000000002E-3"/>
    <n v="0"/>
    <n v="-1.80837"/>
  </r>
  <r>
    <s v="6532"/>
    <s v="瑞耘"/>
    <x v="38"/>
    <n v="44"/>
    <n v="43.4"/>
    <n v="42.5"/>
    <n v="42.55"/>
    <n v="43.5"/>
    <n v="54"/>
    <n v="-50"/>
    <n v="-47"/>
    <n v="2"/>
    <n v="77"/>
    <n v="0"/>
    <n v="0"/>
    <n v="0"/>
    <n v="0"/>
    <n v="0"/>
    <n v="2.376E-2"/>
    <n v="-2.1700000000000001E-2"/>
    <n v="-1.9975E-2"/>
    <n v="8.5099999999999998E-4"/>
    <n v="3.3494999999999997E-2"/>
    <n v="0"/>
    <n v="0"/>
    <n v="0"/>
    <n v="0"/>
    <n v="0"/>
  </r>
  <r>
    <s v="6533"/>
    <s v="晶心科"/>
    <x v="46"/>
    <n v="551"/>
    <n v="541"/>
    <n v="534"/>
    <n v="496"/>
    <n v="512"/>
    <n v="44"/>
    <n v="-183"/>
    <n v="71"/>
    <n v="143"/>
    <n v="143"/>
    <n v="11"/>
    <n v="0"/>
    <n v="0"/>
    <n v="0"/>
    <n v="-2"/>
    <n v="0.24243999999999999"/>
    <n v="-0.99002999999999997"/>
    <n v="0.37913999999999998"/>
    <n v="0.70928000000000002"/>
    <n v="0.73216000000000003"/>
    <n v="6.0609999999999997E-2"/>
    <n v="0"/>
    <n v="0"/>
    <n v="0"/>
    <n v="-1.0240000000000001E-2"/>
  </r>
  <r>
    <s v="6535"/>
    <s v="順藥"/>
    <x v="14"/>
    <n v="35.65"/>
    <n v="35.5"/>
    <n v="34.9"/>
    <n v="34.9"/>
    <n v="35.35"/>
    <n v="38"/>
    <n v="-21"/>
    <n v="-17"/>
    <n v="30"/>
    <n v="73"/>
    <n v="0"/>
    <n v="0"/>
    <n v="0"/>
    <n v="0"/>
    <n v="0"/>
    <n v="1.3547E-2"/>
    <n v="-7.4549999999999998E-3"/>
    <n v="-5.9329999999999999E-3"/>
    <n v="1.047E-2"/>
    <n v="2.5805500000000002E-2"/>
    <n v="0"/>
    <n v="0"/>
    <n v="0"/>
    <n v="0"/>
    <n v="0"/>
  </r>
  <r>
    <s v="6538"/>
    <s v="倉和"/>
    <x v="17"/>
    <n v="114"/>
    <n v="114"/>
    <n v="110"/>
    <n v="108"/>
    <n v="113"/>
    <n v="-22"/>
    <n v="-5"/>
    <n v="-21"/>
    <n v="-47"/>
    <n v="175"/>
    <n v="0"/>
    <n v="0"/>
    <n v="0"/>
    <n v="0"/>
    <n v="0"/>
    <n v="-2.5080000000000002E-2"/>
    <n v="-5.7000000000000002E-3"/>
    <n v="-2.3099999999999999E-2"/>
    <n v="-5.076E-2"/>
    <n v="0.19775000000000001"/>
    <n v="0"/>
    <n v="0"/>
    <n v="0"/>
    <n v="0"/>
    <n v="0"/>
  </r>
  <r>
    <s v="6541"/>
    <s v="泰福-KY"/>
    <x v="14"/>
    <n v="59.4"/>
    <n v="59.7"/>
    <n v="59.1"/>
    <n v="58.5"/>
    <n v="58.7"/>
    <n v="-36"/>
    <n v="-12"/>
    <n v="-152"/>
    <n v="-10"/>
    <n v="19"/>
    <n v="0"/>
    <n v="0"/>
    <n v="0"/>
    <n v="0"/>
    <n v="0"/>
    <n v="-2.1384E-2"/>
    <n v="-7.1640000000000011E-3"/>
    <n v="-8.9832000000000009E-2"/>
    <n v="-5.8500000000000002E-3"/>
    <n v="1.1153E-2"/>
    <n v="0"/>
    <n v="0"/>
    <n v="0"/>
    <n v="0"/>
    <n v="0"/>
  </r>
  <r>
    <s v="6542"/>
    <s v="隆中"/>
    <x v="66"/>
    <n v="76.900000000000006"/>
    <n v="76.599999999999994"/>
    <n v="77"/>
    <n v="77"/>
    <n v="77.099999999999994"/>
    <n v="2"/>
    <n v="0"/>
    <n v="4"/>
    <n v="-1"/>
    <n v="-10"/>
    <n v="0"/>
    <n v="0"/>
    <n v="0"/>
    <n v="0"/>
    <n v="0"/>
    <n v="1.5380000000000001E-3"/>
    <n v="0"/>
    <n v="3.0799999999999998E-3"/>
    <n v="-7.6999999999999996E-4"/>
    <n v="-7.7099999999999998E-3"/>
    <n v="0"/>
    <n v="0"/>
    <n v="0"/>
    <n v="0"/>
    <n v="0"/>
  </r>
  <r>
    <s v="6547"/>
    <s v="高端疫苗"/>
    <x v="14"/>
    <n v="260"/>
    <n v="270"/>
    <n v="272"/>
    <n v="255.5"/>
    <n v="275"/>
    <n v="-148"/>
    <n v="-49"/>
    <n v="-137"/>
    <n v="-42"/>
    <n v="663"/>
    <n v="0"/>
    <n v="0"/>
    <n v="0"/>
    <n v="0"/>
    <n v="0"/>
    <n v="-0.38479999999999998"/>
    <n v="-0.1323"/>
    <n v="-0.37264000000000003"/>
    <n v="-0.10731"/>
    <n v="1.82325"/>
    <n v="0"/>
    <n v="0"/>
    <n v="0"/>
    <n v="0"/>
    <n v="0"/>
  </r>
  <r>
    <s v="6548"/>
    <s v="長科*"/>
    <x v="28"/>
    <n v="64.599999999999994"/>
    <n v="65"/>
    <n v="63.3"/>
    <n v="63.2"/>
    <n v="65.900000000000006"/>
    <n v="198"/>
    <n v="-56"/>
    <n v="-122"/>
    <n v="-105"/>
    <n v="227"/>
    <n v="0"/>
    <n v="0"/>
    <n v="-90"/>
    <n v="0"/>
    <n v="0"/>
    <n v="0.12790799999999999"/>
    <n v="-3.6400000000000002E-2"/>
    <n v="-7.7225999999999989E-2"/>
    <n v="-6.6360000000000002E-2"/>
    <n v="0.149593"/>
    <n v="0"/>
    <n v="0"/>
    <n v="-5.697E-2"/>
    <n v="0"/>
    <n v="0"/>
  </r>
  <r>
    <s v="6552"/>
    <s v="易華電"/>
    <x v="35"/>
    <n v="52.8"/>
    <n v="52.4"/>
    <n v="50.6"/>
    <n v="50.5"/>
    <n v="51.2"/>
    <n v="0"/>
    <n v="-57"/>
    <n v="-59"/>
    <n v="-21"/>
    <n v="29"/>
    <n v="0"/>
    <n v="0"/>
    <n v="0"/>
    <n v="0"/>
    <n v="0"/>
    <n v="0"/>
    <n v="-2.9867999999999999E-2"/>
    <n v="-2.9854000000000002E-2"/>
    <n v="-1.0605E-2"/>
    <n v="1.4848000000000002E-2"/>
    <n v="0"/>
    <n v="0"/>
    <n v="0"/>
    <n v="0"/>
    <n v="0"/>
  </r>
  <r>
    <s v="6556"/>
    <s v="勝品"/>
    <x v="48"/>
    <n v="43.1"/>
    <n v="43"/>
    <n v="43.1"/>
    <n v="42.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40.65"/>
    <n v="39.9"/>
    <n v="38.700000000000003"/>
    <n v="38.5"/>
    <n v="38.25"/>
    <n v="-213"/>
    <n v="-89"/>
    <n v="-112"/>
    <n v="-20"/>
    <n v="-3"/>
    <n v="0"/>
    <n v="0"/>
    <n v="0"/>
    <n v="0"/>
    <n v="0"/>
    <n v="-8.6584499999999995E-2"/>
    <n v="-3.5511000000000001E-2"/>
    <n v="-4.3344000000000008E-2"/>
    <n v="-7.7000000000000002E-3"/>
    <n v="-1.1475000000000001E-3"/>
    <n v="0"/>
    <n v="0"/>
    <n v="0"/>
    <n v="0"/>
    <n v="0"/>
  </r>
  <r>
    <s v="6560"/>
    <s v="欣普羅"/>
    <x v="48"/>
    <n v="107.5"/>
    <n v="106"/>
    <n v="106.5"/>
    <n v="105"/>
    <n v="107.5"/>
    <n v="17"/>
    <n v="-4"/>
    <n v="3"/>
    <n v="-5"/>
    <n v="5"/>
    <n v="0"/>
    <n v="0"/>
    <n v="0"/>
    <n v="0"/>
    <n v="0"/>
    <n v="1.8275E-2"/>
    <n v="-4.2399999999999998E-3"/>
    <n v="3.1949999999999999E-3"/>
    <n v="-5.2500000000000003E-3"/>
    <n v="5.3749999999999996E-3"/>
    <n v="0"/>
    <n v="0"/>
    <n v="0"/>
    <n v="0"/>
    <n v="0"/>
  </r>
  <r>
    <s v="6561"/>
    <s v="是方"/>
    <x v="37"/>
    <n v="304"/>
    <n v="304"/>
    <n v="301"/>
    <n v="300"/>
    <n v="303"/>
    <n v="3"/>
    <n v="1"/>
    <n v="5"/>
    <n v="2"/>
    <n v="-1"/>
    <n v="0"/>
    <n v="0"/>
    <n v="0"/>
    <n v="0"/>
    <n v="0"/>
    <n v="9.1199999999999996E-3"/>
    <n v="3.0400000000000002E-3"/>
    <n v="1.5049999999999999E-2"/>
    <n v="6.0000000000000001E-3"/>
    <n v="-3.0300000000000001E-3"/>
    <n v="0"/>
    <n v="0"/>
    <n v="0"/>
    <n v="0"/>
    <n v="0"/>
  </r>
  <r>
    <s v="6568"/>
    <s v="宏觀"/>
    <x v="46"/>
    <n v="138"/>
    <n v="138"/>
    <n v="135"/>
    <n v="134"/>
    <n v="133"/>
    <n v="25"/>
    <n v="5"/>
    <n v="-14"/>
    <n v="-20"/>
    <n v="-53"/>
    <n v="0"/>
    <n v="0"/>
    <n v="-27"/>
    <n v="0"/>
    <n v="0"/>
    <n v="3.4500000000000003E-2"/>
    <n v="6.8999999999999999E-3"/>
    <n v="-1.89E-2"/>
    <n v="-2.6800000000000001E-2"/>
    <n v="-7.0489999999999997E-2"/>
    <n v="0"/>
    <n v="0"/>
    <n v="-3.6450000000000003E-2"/>
    <n v="0"/>
    <n v="0"/>
  </r>
  <r>
    <s v="6569"/>
    <s v="醫揚"/>
    <x v="14"/>
    <n v="129"/>
    <n v="129"/>
    <n v="128"/>
    <n v="129.5"/>
    <n v="1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8"/>
    <n v="31.55"/>
    <n v="30.7"/>
    <n v="30.3"/>
    <n v="30"/>
    <n v="1"/>
    <n v="3"/>
    <n v="0"/>
    <n v="0"/>
    <n v="-1"/>
    <n v="0"/>
    <n v="0"/>
    <n v="0"/>
    <n v="0"/>
    <n v="0"/>
    <n v="3.1800000000000003E-4"/>
    <n v="9.4650000000000008E-4"/>
    <n v="0"/>
    <n v="0"/>
    <n v="-2.9999999999999997E-4"/>
    <n v="0"/>
    <n v="0"/>
    <n v="0"/>
    <n v="0"/>
    <n v="0"/>
  </r>
  <r>
    <s v="6573"/>
    <s v="虹揚-KY"/>
    <x v="28"/>
    <n v="19.55"/>
    <n v="19.649999999999999"/>
    <n v="19.05"/>
    <n v="18.7"/>
    <n v="18.7"/>
    <n v="84"/>
    <n v="-32"/>
    <n v="-1"/>
    <n v="-14"/>
    <n v="141"/>
    <n v="0"/>
    <n v="0"/>
    <n v="0"/>
    <n v="0"/>
    <n v="0"/>
    <n v="1.6421999999999999E-2"/>
    <n v="-6.2879999999999993E-3"/>
    <n v="-1.905E-4"/>
    <n v="-2.6180000000000001E-3"/>
    <n v="2.6366999999999998E-2"/>
    <n v="0"/>
    <n v="0"/>
    <n v="0"/>
    <n v="0"/>
    <n v="0"/>
  </r>
  <r>
    <s v="6574"/>
    <s v="霈方"/>
    <x v="14"/>
    <n v="55.9"/>
    <n v="55.2"/>
    <n v="54.5"/>
    <n v="55.4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5.5"/>
    <n v="103.5"/>
    <n v="99.7"/>
    <n v="98.8"/>
    <n v="101"/>
    <n v="58"/>
    <n v="3"/>
    <n v="142"/>
    <n v="79"/>
    <n v="-192"/>
    <n v="0"/>
    <n v="0"/>
    <n v="0"/>
    <n v="0"/>
    <n v="0"/>
    <n v="6.1190000000000001E-2"/>
    <n v="3.1050000000000001E-3"/>
    <n v="0.14157400000000001"/>
    <n v="7.8051999999999996E-2"/>
    <n v="-0.19392000000000001"/>
    <n v="0"/>
    <n v="0"/>
    <n v="0"/>
    <n v="0"/>
    <n v="0"/>
  </r>
  <r>
    <s v="6577"/>
    <s v="勁豐"/>
    <x v="43"/>
    <n v="67.5"/>
    <n v="68"/>
    <n v="68"/>
    <n v="68"/>
    <n v="68"/>
    <n v="-2"/>
    <n v="-2"/>
    <n v="-4"/>
    <n v="1"/>
    <n v="1"/>
    <n v="0"/>
    <n v="0"/>
    <n v="0"/>
    <n v="0"/>
    <n v="0"/>
    <n v="-1.3500000000000001E-3"/>
    <n v="-1.3600000000000001E-3"/>
    <n v="-2.7200000000000002E-3"/>
    <n v="6.8000000000000005E-4"/>
    <n v="6.8000000000000005E-4"/>
    <n v="0"/>
    <n v="0"/>
    <n v="0"/>
    <n v="0"/>
    <n v="0"/>
  </r>
  <r>
    <s v="6578"/>
    <s v="達邦蛋白"/>
    <x v="2"/>
    <n v="20.5"/>
    <n v="20.350000000000001"/>
    <n v="20.350000000000001"/>
    <n v="20"/>
    <n v="20.149999999999999"/>
    <n v="1"/>
    <n v="1"/>
    <n v="2"/>
    <n v="1"/>
    <n v="1"/>
    <n v="0"/>
    <n v="0"/>
    <n v="0"/>
    <n v="0"/>
    <n v="0"/>
    <n v="2.05E-4"/>
    <n v="2.0350000000000001E-4"/>
    <n v="4.0700000000000003E-4"/>
    <n v="2.0000000000000001E-4"/>
    <n v="2.0149999999999999E-4"/>
    <n v="0"/>
    <n v="0"/>
    <n v="0"/>
    <n v="0"/>
    <n v="0"/>
  </r>
  <r>
    <s v="6579"/>
    <s v="研揚"/>
    <x v="49"/>
    <n v="68.3"/>
    <n v="68.599999999999994"/>
    <n v="66.5"/>
    <n v="67.8"/>
    <n v="68"/>
    <n v="-1"/>
    <n v="-13"/>
    <n v="-3"/>
    <n v="-1"/>
    <n v="0"/>
    <n v="0"/>
    <n v="0"/>
    <n v="0"/>
    <n v="0"/>
    <n v="0"/>
    <n v="-6.8300000000000001E-4"/>
    <n v="-8.9179999999999988E-3"/>
    <n v="-1.9949999999999998E-3"/>
    <n v="-6.78E-4"/>
    <n v="0"/>
    <n v="0"/>
    <n v="0"/>
    <n v="0"/>
    <n v="0"/>
    <n v="0"/>
  </r>
  <r>
    <s v="6581"/>
    <s v="鋼聯"/>
    <x v="2"/>
    <n v="72.8"/>
    <n v="71.3"/>
    <n v="69.900000000000006"/>
    <n v="70.5"/>
    <n v="70.5"/>
    <n v="3"/>
    <n v="-20"/>
    <n v="3"/>
    <n v="2"/>
    <n v="0"/>
    <n v="0"/>
    <n v="0"/>
    <n v="0"/>
    <n v="0"/>
    <n v="0"/>
    <n v="2.1839999999999997E-3"/>
    <n v="-1.426E-2"/>
    <n v="2.0970000000000003E-3"/>
    <n v="1.41E-3"/>
    <n v="0"/>
    <n v="0"/>
    <n v="0"/>
    <n v="0"/>
    <n v="0"/>
    <n v="0"/>
  </r>
  <r>
    <s v="6582"/>
    <s v="申豐"/>
    <x v="25"/>
    <n v="291"/>
    <n v="288.5"/>
    <n v="286"/>
    <n v="290"/>
    <n v="289.5"/>
    <n v="52"/>
    <n v="-29"/>
    <n v="24"/>
    <n v="297"/>
    <n v="-309"/>
    <n v="0"/>
    <n v="0"/>
    <n v="0"/>
    <n v="0"/>
    <n v="-3"/>
    <n v="0.15132000000000001"/>
    <n v="-8.3665000000000003E-2"/>
    <n v="6.8640000000000007E-2"/>
    <n v="0.86129999999999995"/>
    <n v="-0.89455499999999999"/>
    <n v="0"/>
    <n v="0"/>
    <n v="0"/>
    <n v="0"/>
    <n v="-8.685E-3"/>
  </r>
  <r>
    <s v="6588"/>
    <s v="東典光電"/>
    <x v="32"/>
    <n v="50.1"/>
    <n v="50"/>
    <n v="50"/>
    <n v="49.5"/>
    <n v="49.5"/>
    <n v="5"/>
    <n v="0"/>
    <n v="0"/>
    <n v="0"/>
    <n v="0"/>
    <n v="0"/>
    <n v="0"/>
    <n v="0"/>
    <n v="0"/>
    <n v="0"/>
    <n v="2.5049999999999998E-3"/>
    <n v="0"/>
    <n v="0"/>
    <n v="0"/>
    <n v="0"/>
    <n v="0"/>
    <n v="0"/>
    <n v="0"/>
    <n v="0"/>
    <n v="0"/>
  </r>
  <r>
    <s v="6589"/>
    <s v="台康生技"/>
    <x v="14"/>
    <n v="167.5"/>
    <n v="178"/>
    <n v="163"/>
    <n v="154"/>
    <n v="155"/>
    <n v="204"/>
    <n v="131"/>
    <n v="-915"/>
    <n v="-189"/>
    <n v="-42"/>
    <n v="0"/>
    <n v="0"/>
    <n v="0"/>
    <n v="0"/>
    <n v="0"/>
    <n v="0.3417"/>
    <n v="0.23318"/>
    <n v="-1.4914499999999999"/>
    <n v="-0.29105999999999999"/>
    <n v="-6.5100000000000005E-2"/>
    <n v="0"/>
    <n v="0"/>
    <n v="0"/>
    <n v="0"/>
    <n v="0"/>
  </r>
  <r>
    <s v="6590"/>
    <s v="普鴻"/>
    <x v="55"/>
    <n v="58"/>
    <n v="57.6"/>
    <n v="56.7"/>
    <n v="56.5"/>
    <n v="57"/>
    <n v="0"/>
    <n v="0"/>
    <n v="-3"/>
    <n v="-3"/>
    <n v="-3"/>
    <n v="0"/>
    <n v="0"/>
    <n v="0"/>
    <n v="0"/>
    <n v="0"/>
    <n v="0"/>
    <n v="0"/>
    <n v="-1.7010000000000003E-3"/>
    <n v="-1.6949999999999999E-3"/>
    <n v="-1.7099999999999999E-3"/>
    <n v="0"/>
    <n v="0"/>
    <n v="0"/>
    <n v="0"/>
    <n v="0"/>
  </r>
  <r>
    <s v="6591"/>
    <s v="動力-KY"/>
    <x v="7"/>
    <n v="68.400000000000006"/>
    <n v="71.7"/>
    <n v="69.8"/>
    <n v="66"/>
    <n v="67"/>
    <n v="136"/>
    <n v="-21"/>
    <n v="-232"/>
    <n v="-606"/>
    <n v="10"/>
    <n v="0"/>
    <n v="0"/>
    <n v="0"/>
    <n v="0"/>
    <n v="0"/>
    <n v="9.3024000000000009E-2"/>
    <n v="-1.5057000000000001E-2"/>
    <n v="-0.161936"/>
    <n v="-0.39995999999999998"/>
    <n v="6.7000000000000002E-3"/>
    <n v="0"/>
    <n v="0"/>
    <n v="0"/>
    <n v="0"/>
    <n v="0"/>
  </r>
  <r>
    <s v="6592"/>
    <s v="和潤企業"/>
    <x v="2"/>
    <n v="85"/>
    <n v="84.9"/>
    <n v="83.8"/>
    <n v="84.7"/>
    <n v="87.2"/>
    <n v="-63"/>
    <n v="-29"/>
    <n v="-627"/>
    <n v="658"/>
    <n v="564"/>
    <n v="1"/>
    <n v="1"/>
    <n v="1"/>
    <n v="0"/>
    <n v="0"/>
    <n v="-5.355E-2"/>
    <n v="-2.4621000000000004E-2"/>
    <n v="-0.52542599999999995"/>
    <n v="0.55732599999999999"/>
    <n v="0.49180800000000002"/>
    <n v="8.4999999999999995E-4"/>
    <n v="8.4900000000000004E-4"/>
    <n v="8.3799999999999999E-4"/>
    <n v="0"/>
    <n v="0"/>
  </r>
  <r>
    <s v="6593"/>
    <s v="台灣銘板"/>
    <x v="55"/>
    <n v="27.95"/>
    <n v="28"/>
    <n v="27.95"/>
    <n v="27.9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7.1"/>
    <n v="49.6"/>
    <n v="47.3"/>
    <n v="46.2"/>
    <n v="46.2"/>
    <n v="9"/>
    <n v="-11"/>
    <n v="-3"/>
    <n v="-21"/>
    <n v="18"/>
    <n v="0"/>
    <n v="0"/>
    <n v="0"/>
    <n v="0"/>
    <n v="0"/>
    <n v="4.2390000000000006E-3"/>
    <n v="-5.4559999999999999E-3"/>
    <n v="-1.4189999999999997E-3"/>
    <n v="-9.7020000000000006E-3"/>
    <n v="8.3160000000000005E-3"/>
    <n v="0"/>
    <n v="0"/>
    <n v="0"/>
    <n v="0"/>
    <n v="0"/>
  </r>
  <r>
    <s v="6596"/>
    <s v="寬宏藝術"/>
    <x v="2"/>
    <n v="50"/>
    <n v="50.2"/>
    <n v="50.4"/>
    <n v="50.4"/>
    <n v="49.95"/>
    <n v="-10"/>
    <n v="-14"/>
    <n v="-11"/>
    <n v="-10"/>
    <n v="-8"/>
    <n v="0"/>
    <n v="0"/>
    <n v="0"/>
    <n v="0"/>
    <n v="0"/>
    <n v="-5.0000000000000001E-3"/>
    <n v="-7.0280000000000004E-3"/>
    <n v="-5.5439999999999994E-3"/>
    <n v="-5.0400000000000002E-3"/>
    <n v="-3.9960000000000004E-3"/>
    <n v="0"/>
    <n v="0"/>
    <n v="0"/>
    <n v="0"/>
    <n v="0"/>
  </r>
  <r>
    <s v="6598"/>
    <s v="ABC-KY"/>
    <x v="14"/>
    <n v="49.35"/>
    <n v="50"/>
    <n v="48.6"/>
    <n v="47.3"/>
    <n v="48"/>
    <n v="8"/>
    <n v="103"/>
    <n v="-34"/>
    <n v="-24"/>
    <n v="-26"/>
    <n v="0"/>
    <n v="0"/>
    <n v="0"/>
    <n v="0"/>
    <n v="0"/>
    <n v="3.9480000000000001E-3"/>
    <n v="5.1499999999999997E-2"/>
    <n v="-1.6524E-2"/>
    <n v="-1.1351999999999998E-2"/>
    <n v="-1.248E-2"/>
    <n v="0"/>
    <n v="0"/>
    <n v="0"/>
    <n v="0"/>
    <n v="0"/>
  </r>
  <r>
    <s v="6603"/>
    <s v="富強鑫"/>
    <x v="12"/>
    <n v="12.95"/>
    <n v="12.95"/>
    <n v="13.05"/>
    <n v="12.95"/>
    <n v="13.4"/>
    <n v="89"/>
    <n v="-103"/>
    <n v="57"/>
    <n v="-31"/>
    <n v="167"/>
    <n v="0"/>
    <n v="0"/>
    <n v="0"/>
    <n v="0"/>
    <n v="0"/>
    <n v="1.1525499999999999E-2"/>
    <n v="-1.33385E-2"/>
    <n v="7.4384999999999998E-3"/>
    <n v="-4.0144999999999998E-3"/>
    <n v="2.2378000000000002E-2"/>
    <n v="0"/>
    <n v="0"/>
    <n v="0"/>
    <n v="0"/>
    <n v="0"/>
  </r>
  <r>
    <s v="6605"/>
    <s v="帝寶"/>
    <x v="6"/>
    <n v="57.6"/>
    <n v="57.1"/>
    <n v="56.3"/>
    <n v="56.6"/>
    <n v="58.8"/>
    <n v="1"/>
    <n v="-40"/>
    <n v="12"/>
    <n v="32"/>
    <n v="177"/>
    <n v="0"/>
    <n v="0"/>
    <n v="0"/>
    <n v="0"/>
    <n v="0"/>
    <n v="5.7600000000000001E-4"/>
    <n v="-2.2839999999999999E-2"/>
    <n v="6.755999999999999E-3"/>
    <n v="1.8112E-2"/>
    <n v="0.104076"/>
    <n v="0"/>
    <n v="0"/>
    <n v="0"/>
    <n v="0"/>
    <n v="0"/>
  </r>
  <r>
    <s v="6609"/>
    <s v="瀧澤科"/>
    <x v="12"/>
    <n v="30.15"/>
    <n v="30.2"/>
    <n v="30.3"/>
    <n v="30.55"/>
    <n v="31.6"/>
    <n v="7"/>
    <n v="-36"/>
    <n v="-3"/>
    <n v="24"/>
    <n v="70"/>
    <n v="0"/>
    <n v="50"/>
    <n v="0"/>
    <n v="55"/>
    <n v="0"/>
    <n v="2.1105E-3"/>
    <n v="-1.0872E-2"/>
    <n v="-9.0900000000000009E-4"/>
    <n v="7.3320000000000008E-3"/>
    <n v="2.2120000000000001E-2"/>
    <n v="0"/>
    <n v="1.5100000000000001E-2"/>
    <n v="0"/>
    <n v="1.6802500000000001E-2"/>
    <n v="0"/>
  </r>
  <r>
    <s v="6612"/>
    <s v="奈米醫材"/>
    <x v="14"/>
    <n v="63"/>
    <n v="62.4"/>
    <n v="62.7"/>
    <n v="64"/>
    <n v="65"/>
    <n v="0"/>
    <n v="0"/>
    <n v="1"/>
    <n v="0"/>
    <n v="-1"/>
    <n v="0"/>
    <n v="0"/>
    <n v="0"/>
    <n v="0"/>
    <n v="0"/>
    <n v="0"/>
    <n v="0"/>
    <n v="6.2700000000000006E-4"/>
    <n v="0"/>
    <n v="-6.4999999999999997E-4"/>
    <n v="0"/>
    <n v="0"/>
    <n v="0"/>
    <n v="0"/>
    <n v="0"/>
  </r>
  <r>
    <s v="6613"/>
    <s v="朋億"/>
    <x v="45"/>
    <n v="140"/>
    <n v="139.5"/>
    <n v="140.5"/>
    <n v="141.5"/>
    <n v="142.5"/>
    <n v="1"/>
    <n v="2"/>
    <n v="4"/>
    <n v="5"/>
    <n v="-4"/>
    <n v="0"/>
    <n v="0"/>
    <n v="0"/>
    <n v="0"/>
    <n v="0"/>
    <n v="1.4E-3"/>
    <n v="2.7899999999999999E-3"/>
    <n v="5.62E-3"/>
    <n v="7.0749999999999997E-3"/>
    <n v="-5.7000000000000002E-3"/>
    <n v="0"/>
    <n v="0"/>
    <n v="0"/>
    <n v="0"/>
    <n v="0"/>
  </r>
  <r>
    <s v="6615"/>
    <s v="慧智"/>
    <x v="14"/>
    <n v="53"/>
    <n v="51.7"/>
    <n v="49.05"/>
    <n v="49.8"/>
    <n v="50"/>
    <n v="0"/>
    <n v="-1"/>
    <n v="1"/>
    <n v="0"/>
    <n v="0"/>
    <n v="0"/>
    <n v="0"/>
    <n v="0"/>
    <n v="0"/>
    <n v="0"/>
    <n v="0"/>
    <n v="-5.1699999999999999E-4"/>
    <n v="4.9049999999999994E-4"/>
    <n v="0"/>
    <n v="0"/>
    <n v="0"/>
    <n v="0"/>
    <n v="0"/>
    <n v="0"/>
    <n v="0"/>
  </r>
  <r>
    <s v="6616"/>
    <s v="特昇-KY"/>
    <x v="2"/>
    <n v="23.3"/>
    <n v="23.9"/>
    <n v="23.75"/>
    <n v="23.55"/>
    <n v="23.85"/>
    <n v="0"/>
    <n v="0"/>
    <n v="1"/>
    <n v="1"/>
    <n v="0"/>
    <n v="0"/>
    <n v="0"/>
    <n v="0"/>
    <n v="0"/>
    <n v="0"/>
    <n v="0"/>
    <n v="0"/>
    <n v="2.375E-4"/>
    <n v="2.3550000000000001E-4"/>
    <n v="0"/>
    <n v="0"/>
    <n v="0"/>
    <n v="0"/>
    <n v="0"/>
    <n v="0"/>
  </r>
  <r>
    <s v="6624"/>
    <s v="萬年清"/>
    <x v="2"/>
    <n v="30.95"/>
    <n v="30.95"/>
    <n v="30.95"/>
    <n v="31.6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3"/>
    <n v="27"/>
    <n v="27.05"/>
    <n v="27.3"/>
    <n v="-14"/>
    <n v="-2"/>
    <n v="0"/>
    <n v="1"/>
    <n v="4"/>
    <n v="0"/>
    <n v="0"/>
    <n v="0"/>
    <n v="0"/>
    <n v="0"/>
    <n v="-3.7799999999999999E-3"/>
    <n v="-5.4600000000000004E-4"/>
    <n v="0"/>
    <n v="2.7050000000000002E-4"/>
    <n v="1.0920000000000001E-3"/>
    <n v="0"/>
    <n v="0"/>
    <n v="0"/>
    <n v="0"/>
    <n v="0"/>
  </r>
  <r>
    <s v="6629"/>
    <s v="泰金-KY"/>
    <x v="2"/>
    <n v="66.3"/>
    <n v="67"/>
    <n v="66.5"/>
    <n v="66.599999999999994"/>
    <n v="66.3"/>
    <n v="4"/>
    <n v="2"/>
    <n v="0"/>
    <n v="2"/>
    <n v="2"/>
    <n v="0"/>
    <n v="0"/>
    <n v="0"/>
    <n v="0"/>
    <n v="0"/>
    <n v="2.6519999999999998E-3"/>
    <n v="1.34E-3"/>
    <n v="0"/>
    <n v="1.3319999999999999E-3"/>
    <n v="1.3259999999999999E-3"/>
    <n v="0"/>
    <n v="0"/>
    <n v="0"/>
    <n v="0"/>
    <n v="0"/>
  </r>
  <r>
    <s v="6640"/>
    <s v="均華"/>
    <x v="39"/>
    <n v="112.5"/>
    <n v="115.5"/>
    <n v="127"/>
    <n v="139.5"/>
    <n v="153"/>
    <n v="22"/>
    <n v="18"/>
    <n v="3"/>
    <n v="0"/>
    <n v="11"/>
    <n v="0"/>
    <n v="0"/>
    <n v="0"/>
    <n v="0"/>
    <n v="0"/>
    <n v="2.4750000000000001E-2"/>
    <n v="2.0789999999999999E-2"/>
    <n v="3.81E-3"/>
    <n v="0"/>
    <n v="1.6830000000000001E-2"/>
    <n v="0"/>
    <n v="0"/>
    <n v="0"/>
    <n v="0"/>
    <n v="0"/>
  </r>
  <r>
    <s v="6641"/>
    <s v="基士德-KY"/>
    <x v="2"/>
    <n v="67.900000000000006"/>
    <n v="68.3"/>
    <n v="67.8"/>
    <n v="68"/>
    <n v="68"/>
    <n v="0"/>
    <n v="-2"/>
    <n v="-3"/>
    <n v="0"/>
    <n v="0"/>
    <n v="0"/>
    <n v="0"/>
    <n v="0"/>
    <n v="0"/>
    <n v="0"/>
    <n v="0"/>
    <n v="-1.366E-3"/>
    <n v="-2.0339999999999998E-3"/>
    <n v="0"/>
    <n v="0"/>
    <n v="0"/>
    <n v="0"/>
    <n v="0"/>
    <n v="0"/>
    <n v="0"/>
  </r>
  <r>
    <s v="6642"/>
    <s v="富致"/>
    <x v="34"/>
    <n v="68.3"/>
    <n v="68"/>
    <n v="66.5"/>
    <n v="65.7"/>
    <n v="65.8"/>
    <n v="-8"/>
    <n v="-15"/>
    <n v="-13"/>
    <n v="-17"/>
    <n v="-4"/>
    <n v="0"/>
    <n v="0"/>
    <n v="0"/>
    <n v="0"/>
    <n v="0"/>
    <n v="-5.4640000000000001E-3"/>
    <n v="-1.0200000000000001E-2"/>
    <n v="-8.6449999999999999E-3"/>
    <n v="-1.1169E-2"/>
    <n v="-2.6319999999999998E-3"/>
    <n v="0"/>
    <n v="0"/>
    <n v="0"/>
    <n v="0"/>
    <n v="0"/>
  </r>
  <r>
    <s v="6643"/>
    <s v="M31"/>
    <x v="46"/>
    <n v="420"/>
    <n v="418"/>
    <n v="405.5"/>
    <n v="412"/>
    <n v="421.5"/>
    <n v="-45"/>
    <n v="24"/>
    <n v="137"/>
    <n v="112"/>
    <n v="-136"/>
    <n v="0"/>
    <n v="0"/>
    <n v="0"/>
    <n v="0"/>
    <n v="0"/>
    <n v="-0.189"/>
    <n v="0.10032000000000001"/>
    <n v="0.555535"/>
    <n v="0.46144000000000002"/>
    <n v="-0.57323999999999997"/>
    <n v="0"/>
    <n v="0"/>
    <n v="0"/>
    <n v="0"/>
    <n v="0"/>
  </r>
  <r>
    <s v="6649"/>
    <s v="台生材"/>
    <x v="14"/>
    <n v="28.2"/>
    <n v="28.2"/>
    <n v="28.4"/>
    <n v="28.4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106.5"/>
    <n v="110"/>
    <n v="117.5"/>
    <n v="115"/>
    <n v="118"/>
    <n v="122"/>
    <n v="-373"/>
    <n v="49"/>
    <n v="-317"/>
    <n v="-43"/>
    <n v="0"/>
    <n v="48"/>
    <n v="0"/>
    <n v="0"/>
    <n v="0"/>
    <n v="0.12992999999999999"/>
    <n v="-0.4103"/>
    <n v="5.7575000000000001E-2"/>
    <n v="-0.36454999999999999"/>
    <n v="-5.074E-2"/>
    <n v="0"/>
    <n v="5.28E-2"/>
    <n v="0"/>
    <n v="0"/>
    <n v="0"/>
  </r>
  <r>
    <s v="6654"/>
    <s v="天正國際"/>
    <x v="39"/>
    <n v="67.900000000000006"/>
    <n v="67.099999999999994"/>
    <n v="66.400000000000006"/>
    <n v="66.5"/>
    <n v="66.7"/>
    <n v="-1"/>
    <n v="0"/>
    <n v="-1"/>
    <n v="-2"/>
    <n v="-1"/>
    <n v="0"/>
    <n v="0"/>
    <n v="0"/>
    <n v="0"/>
    <n v="0"/>
    <n v="-6.7900000000000002E-4"/>
    <n v="0"/>
    <n v="-6.6400000000000009E-4"/>
    <n v="-1.33E-3"/>
    <n v="-6.6700000000000006E-4"/>
    <n v="0"/>
    <n v="0"/>
    <n v="0"/>
    <n v="0"/>
    <n v="0"/>
  </r>
  <r>
    <s v="6655"/>
    <s v="科定"/>
    <x v="2"/>
    <n v="73"/>
    <n v="73.2"/>
    <n v="72.400000000000006"/>
    <n v="72.2"/>
    <n v="74.5"/>
    <n v="-2"/>
    <n v="0"/>
    <n v="-3"/>
    <n v="-3"/>
    <n v="0"/>
    <n v="0"/>
    <n v="0"/>
    <n v="0"/>
    <n v="0"/>
    <n v="0"/>
    <n v="-1.4599999999999999E-3"/>
    <n v="0"/>
    <n v="-2.1720000000000003E-3"/>
    <n v="-2.1660000000000004E-3"/>
    <n v="0"/>
    <n v="0"/>
    <n v="0"/>
    <n v="0"/>
    <n v="0"/>
    <n v="0"/>
  </r>
  <r>
    <s v="6661"/>
    <s v="威健生技"/>
    <x v="14"/>
    <n v="26.8"/>
    <n v="26.8"/>
    <n v="26.55"/>
    <n v="26.7"/>
    <n v="26.8"/>
    <n v="0"/>
    <n v="0"/>
    <n v="-1"/>
    <n v="0"/>
    <n v="0"/>
    <n v="0"/>
    <n v="0"/>
    <n v="0"/>
    <n v="0"/>
    <n v="0"/>
    <n v="0"/>
    <n v="0"/>
    <n v="-2.655E-4"/>
    <n v="0"/>
    <n v="0"/>
    <n v="0"/>
    <n v="0"/>
    <n v="0"/>
    <n v="0"/>
    <n v="0"/>
  </r>
  <r>
    <s v="6662"/>
    <s v="樂斯科"/>
    <x v="14"/>
    <n v="33.15"/>
    <n v="33.15"/>
    <n v="33.299999999999997"/>
    <n v="32.85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"/>
    <n v="69.900000000000006"/>
    <n v="69"/>
    <n v="69"/>
    <n v="69.2"/>
    <n v="0"/>
    <n v="-6"/>
    <n v="-7"/>
    <n v="-8"/>
    <n v="-17"/>
    <n v="0"/>
    <n v="0"/>
    <n v="0"/>
    <n v="0"/>
    <n v="0"/>
    <n v="0"/>
    <n v="-4.1940000000000007E-3"/>
    <n v="-4.8300000000000001E-3"/>
    <n v="-5.5199999999999997E-3"/>
    <n v="-1.1764E-2"/>
    <n v="0"/>
    <n v="0"/>
    <n v="0"/>
    <n v="0"/>
    <n v="0"/>
  </r>
  <r>
    <s v="6666"/>
    <s v="羅麗芬-KY"/>
    <x v="14"/>
    <n v="76.7"/>
    <n v="76.7"/>
    <n v="74.7"/>
    <n v="75.599999999999994"/>
    <n v="77.5"/>
    <n v="0"/>
    <n v="-2"/>
    <n v="0"/>
    <n v="6"/>
    <n v="1"/>
    <n v="0"/>
    <n v="0"/>
    <n v="0"/>
    <n v="0"/>
    <n v="0"/>
    <n v="0"/>
    <n v="-1.534E-3"/>
    <n v="0"/>
    <n v="4.5359999999999992E-3"/>
    <n v="7.7499999999999997E-4"/>
    <n v="0"/>
    <n v="0"/>
    <n v="0"/>
    <n v="0"/>
    <n v="0"/>
  </r>
  <r>
    <s v="6667"/>
    <s v="信紘科"/>
    <x v="45"/>
    <n v="65.7"/>
    <n v="65.400000000000006"/>
    <n v="64.2"/>
    <n v="63.7"/>
    <n v="64.8"/>
    <n v="42"/>
    <n v="-9"/>
    <n v="0"/>
    <n v="9"/>
    <n v="68"/>
    <n v="0"/>
    <n v="0"/>
    <n v="0"/>
    <n v="0"/>
    <n v="0"/>
    <n v="2.7594E-2"/>
    <n v="-5.8860000000000006E-3"/>
    <n v="0"/>
    <n v="5.7330000000000002E-3"/>
    <n v="4.4063999999999999E-2"/>
    <n v="0"/>
    <n v="0"/>
    <n v="0"/>
    <n v="0"/>
    <n v="0"/>
  </r>
  <r>
    <s v="6668"/>
    <s v="中揚光"/>
    <x v="63"/>
    <n v="69.2"/>
    <n v="72.3"/>
    <n v="69.400000000000006"/>
    <n v="69.2"/>
    <n v="70.3"/>
    <n v="148"/>
    <n v="-91"/>
    <n v="-453"/>
    <n v="-4"/>
    <n v="63"/>
    <n v="0"/>
    <n v="0"/>
    <n v="0"/>
    <n v="0"/>
    <n v="0"/>
    <n v="0.10241600000000001"/>
    <n v="-6.5793000000000004E-2"/>
    <n v="-0.31438200000000005"/>
    <n v="-2.7680000000000001E-3"/>
    <n v="4.4288999999999995E-2"/>
    <n v="0"/>
    <n v="0"/>
    <n v="0"/>
    <n v="0"/>
    <n v="0"/>
  </r>
  <r>
    <s v="6669"/>
    <s v="緯穎"/>
    <x v="27"/>
    <n v="976"/>
    <n v="961"/>
    <n v="978"/>
    <n v="956"/>
    <n v="970"/>
    <n v="-443"/>
    <n v="288"/>
    <n v="35"/>
    <n v="-115"/>
    <n v="-86"/>
    <n v="69"/>
    <n v="-505"/>
    <n v="1"/>
    <n v="-19"/>
    <n v="0"/>
    <n v="-4.3236800000000004"/>
    <n v="2.7676799999999999"/>
    <n v="0.34229999999999999"/>
    <n v="-1.0993999999999999"/>
    <n v="-0.83420000000000005"/>
    <n v="0.67344000000000004"/>
    <n v="-4.8530499999999996"/>
    <n v="9.7800000000000005E-3"/>
    <n v="-0.18164"/>
    <n v="0"/>
  </r>
  <r>
    <s v="6670"/>
    <s v="復盛應用"/>
    <x v="69"/>
    <n v="209.5"/>
    <n v="211"/>
    <n v="208"/>
    <n v="208"/>
    <n v="209"/>
    <n v="-17"/>
    <n v="-46"/>
    <n v="-82"/>
    <n v="24"/>
    <n v="-23"/>
    <n v="-34"/>
    <n v="0"/>
    <n v="0"/>
    <n v="0"/>
    <n v="-50"/>
    <n v="-3.5615000000000001E-2"/>
    <n v="-9.7059999999999994E-2"/>
    <n v="-0.17055999999999999"/>
    <n v="4.9919999999999999E-2"/>
    <n v="-4.8070000000000002E-2"/>
    <n v="-7.1230000000000002E-2"/>
    <n v="0"/>
    <n v="0"/>
    <n v="0"/>
    <n v="-0.1045"/>
  </r>
  <r>
    <s v="6671"/>
    <s v="三能-KY"/>
    <x v="1"/>
    <n v="49.5"/>
    <n v="49.8"/>
    <n v="49.7"/>
    <n v="49.7"/>
    <n v="49.65"/>
    <n v="-3"/>
    <n v="-5"/>
    <n v="-4"/>
    <n v="0"/>
    <n v="-3"/>
    <n v="0"/>
    <n v="0"/>
    <n v="0"/>
    <n v="0"/>
    <n v="0"/>
    <n v="-1.485E-3"/>
    <n v="-2.49E-3"/>
    <n v="-1.9880000000000002E-3"/>
    <n v="0"/>
    <n v="-1.4894999999999999E-3"/>
    <n v="0"/>
    <n v="0"/>
    <n v="0"/>
    <n v="0"/>
    <n v="0"/>
  </r>
  <r>
    <s v="6672"/>
    <s v="騰輝電子-KY"/>
    <x v="31"/>
    <n v="149.5"/>
    <n v="142"/>
    <n v="143"/>
    <n v="139.5"/>
    <n v="150.5"/>
    <n v="-1657"/>
    <n v="-812"/>
    <n v="345"/>
    <n v="-385"/>
    <n v="1021"/>
    <n v="0"/>
    <n v="0"/>
    <n v="0"/>
    <n v="0"/>
    <n v="-50"/>
    <n v="-2.4772150000000002"/>
    <n v="-1.1530400000000001"/>
    <n v="0.49335000000000001"/>
    <n v="-0.53707499999999997"/>
    <n v="1.536605"/>
    <n v="0"/>
    <n v="0"/>
    <n v="0"/>
    <n v="0"/>
    <n v="-7.5249999999999997E-2"/>
  </r>
  <r>
    <s v="6674"/>
    <s v="鋐寶科技"/>
    <x v="37"/>
    <n v="28.5"/>
    <n v="28.55"/>
    <n v="28.4"/>
    <n v="28.3"/>
    <n v="28.4"/>
    <n v="2"/>
    <n v="-15"/>
    <n v="-12"/>
    <n v="-2"/>
    <n v="-4"/>
    <n v="0"/>
    <n v="0"/>
    <n v="0"/>
    <n v="0"/>
    <n v="0"/>
    <n v="5.6999999999999998E-4"/>
    <n v="-4.2824999999999998E-3"/>
    <n v="-3.4079999999999996E-3"/>
    <n v="-5.6599999999999999E-4"/>
    <n v="-1.1359999999999999E-3"/>
    <n v="0"/>
    <n v="0"/>
    <n v="0"/>
    <n v="0"/>
    <n v="0"/>
  </r>
  <r>
    <s v="6679"/>
    <s v="鈺太"/>
    <x v="46"/>
    <n v="390.5"/>
    <n v="400"/>
    <n v="415.5"/>
    <n v="379.5"/>
    <n v="381.5"/>
    <n v="-364"/>
    <n v="98"/>
    <n v="168"/>
    <n v="-208"/>
    <n v="-45"/>
    <n v="242"/>
    <n v="208"/>
    <n v="348"/>
    <n v="-340"/>
    <n v="-33"/>
    <n v="-1.4214199999999999"/>
    <n v="0.39200000000000002"/>
    <n v="0.69803999999999999"/>
    <n v="-0.78935999999999995"/>
    <n v="-0.17167499999999999"/>
    <n v="0.94501000000000002"/>
    <n v="0.83199999999999996"/>
    <n v="1.44594"/>
    <n v="-1.2903"/>
    <n v="-0.12589500000000001"/>
  </r>
  <r>
    <s v="6680"/>
    <s v="鑫創電子"/>
    <x v="49"/>
    <n v="53"/>
    <n v="53"/>
    <n v="52.5"/>
    <n v="52.5"/>
    <n v="5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2"/>
    <n v="325"/>
    <n v="327"/>
    <n v="354"/>
    <n v="-81"/>
    <n v="6"/>
    <n v="13"/>
    <n v="-2"/>
    <n v="48"/>
    <n v="60"/>
    <n v="60"/>
    <n v="48"/>
    <n v="54"/>
    <n v="0"/>
    <n v="-0.26082"/>
    <n v="1.932E-2"/>
    <n v="4.2250000000000003E-2"/>
    <n v="-6.5399999999999998E-3"/>
    <n v="0.16991999999999999"/>
    <n v="0.19320000000000001"/>
    <n v="0.19320000000000001"/>
    <n v="0.156"/>
    <n v="0.17657999999999999"/>
    <n v="0"/>
  </r>
  <r>
    <s v="6690"/>
    <s v="安碁資訊"/>
    <x v="55"/>
    <n v="107.5"/>
    <n v="107.5"/>
    <n v="105"/>
    <n v="104"/>
    <n v="104"/>
    <n v="-2"/>
    <n v="-3"/>
    <n v="-9"/>
    <n v="-15"/>
    <n v="-21"/>
    <n v="0"/>
    <n v="0"/>
    <n v="0"/>
    <n v="0"/>
    <n v="0"/>
    <n v="-2.15E-3"/>
    <n v="-3.225E-3"/>
    <n v="-9.4500000000000001E-3"/>
    <n v="-1.5599999999999999E-2"/>
    <n v="-2.1839999999999998E-2"/>
    <n v="0"/>
    <n v="0"/>
    <n v="0"/>
    <n v="0"/>
    <n v="0"/>
  </r>
  <r>
    <s v="6697"/>
    <s v="東捷資訊"/>
    <x v="55"/>
    <n v="41.85"/>
    <n v="41.75"/>
    <n v="42.25"/>
    <n v="41.85"/>
    <n v="41.95"/>
    <n v="0"/>
    <n v="0"/>
    <n v="-2"/>
    <n v="0"/>
    <n v="0"/>
    <n v="0"/>
    <n v="0"/>
    <n v="0"/>
    <n v="0"/>
    <n v="0"/>
    <n v="0"/>
    <n v="0"/>
    <n v="-8.4500000000000005E-4"/>
    <n v="0"/>
    <n v="0"/>
    <n v="0"/>
    <n v="0"/>
    <n v="0"/>
    <n v="0"/>
    <n v="0"/>
  </r>
  <r>
    <s v="6698"/>
    <s v="旭暉應材"/>
    <x v="17"/>
    <n v="40.700000000000003"/>
    <n v="40.6"/>
    <n v="39.549999999999997"/>
    <n v="39.549999999999997"/>
    <n v="40"/>
    <n v="29"/>
    <n v="2"/>
    <n v="-44"/>
    <n v="-16"/>
    <n v="26"/>
    <n v="0"/>
    <n v="0"/>
    <n v="0"/>
    <n v="0"/>
    <n v="0"/>
    <n v="1.1803000000000001E-2"/>
    <n v="8.12E-4"/>
    <n v="-1.7401999999999997E-2"/>
    <n v="-6.3279999999999994E-3"/>
    <n v="1.04E-2"/>
    <n v="0"/>
    <n v="0"/>
    <n v="0"/>
    <n v="0"/>
    <n v="0"/>
  </r>
  <r>
    <s v="6703"/>
    <s v="軒郁"/>
    <x v="14"/>
    <n v="98.4"/>
    <n v="98.3"/>
    <n v="97.6"/>
    <n v="97.2"/>
    <n v="97.9"/>
    <n v="-2"/>
    <n v="-3"/>
    <n v="1"/>
    <n v="-5"/>
    <n v="0"/>
    <n v="0"/>
    <n v="0"/>
    <n v="0"/>
    <n v="0"/>
    <n v="0"/>
    <n v="-1.9680000000000001E-3"/>
    <n v="-2.9489999999999998E-3"/>
    <n v="9.7599999999999998E-4"/>
    <n v="-4.8599999999999997E-3"/>
    <n v="0"/>
    <n v="0"/>
    <n v="0"/>
    <n v="0"/>
    <n v="0"/>
    <n v="0"/>
  </r>
  <r>
    <s v="6706"/>
    <s v="惠特"/>
    <x v="28"/>
    <n v="178.5"/>
    <n v="179.5"/>
    <n v="174"/>
    <n v="172.5"/>
    <n v="179.5"/>
    <n v="511"/>
    <n v="-239"/>
    <n v="-105"/>
    <n v="16"/>
    <n v="417"/>
    <n v="41"/>
    <n v="10"/>
    <n v="0"/>
    <n v="0"/>
    <n v="0"/>
    <n v="0.91213500000000003"/>
    <n v="-0.42900500000000003"/>
    <n v="-0.1827"/>
    <n v="2.76E-2"/>
    <n v="0.74851500000000004"/>
    <n v="7.3185E-2"/>
    <n v="1.7950000000000001E-2"/>
    <n v="0"/>
    <n v="0"/>
    <n v="0"/>
  </r>
  <r>
    <s v="6712"/>
    <s v="長聖"/>
    <x v="14"/>
    <n v="420"/>
    <n v="430.5"/>
    <n v="420"/>
    <n v="415.5"/>
    <n v="416"/>
    <n v="28"/>
    <n v="-24"/>
    <n v="-14"/>
    <n v="-36"/>
    <n v="-9"/>
    <n v="0"/>
    <n v="0"/>
    <n v="0"/>
    <n v="0"/>
    <n v="0"/>
    <n v="0.1176"/>
    <n v="-0.10332"/>
    <n v="-5.8799999999999998E-2"/>
    <n v="-0.14957999999999999"/>
    <n v="-3.7440000000000001E-2"/>
    <n v="0"/>
    <n v="0"/>
    <n v="0"/>
    <n v="0"/>
    <n v="0"/>
  </r>
  <r>
    <s v="6715"/>
    <s v="嘉基"/>
    <x v="16"/>
    <n v="113.5"/>
    <n v="114.5"/>
    <n v="115.5"/>
    <n v="115"/>
    <n v="115"/>
    <n v="-1"/>
    <n v="-1"/>
    <n v="2"/>
    <n v="-6"/>
    <n v="-1"/>
    <n v="0"/>
    <n v="0"/>
    <n v="0"/>
    <n v="0"/>
    <n v="0"/>
    <n v="-1.1349999999999999E-3"/>
    <n v="-1.145E-3"/>
    <n v="2.31E-3"/>
    <n v="-6.8999999999999999E-3"/>
    <n v="-1.15E-3"/>
    <n v="0"/>
    <n v="0"/>
    <n v="0"/>
    <n v="0"/>
    <n v="0"/>
  </r>
  <r>
    <s v="6716"/>
    <s v="應廣"/>
    <x v="46"/>
    <n v="145"/>
    <n v="141"/>
    <n v="136"/>
    <n v="138.5"/>
    <n v="140"/>
    <n v="-2"/>
    <n v="-18"/>
    <n v="7"/>
    <n v="6"/>
    <n v="-2"/>
    <n v="0"/>
    <n v="0"/>
    <n v="0"/>
    <n v="0"/>
    <n v="0"/>
    <n v="-2.8999999999999998E-3"/>
    <n v="-2.538E-2"/>
    <n v="9.5200000000000007E-3"/>
    <n v="8.3099999999999997E-3"/>
    <n v="-2.8E-3"/>
    <n v="0"/>
    <n v="0"/>
    <n v="0"/>
    <n v="0"/>
    <n v="0"/>
  </r>
  <r>
    <s v="6727"/>
    <s v="亞泰金屬"/>
    <x v="18"/>
    <n v="65.8"/>
    <n v="64"/>
    <n v="62.5"/>
    <n v="63.6"/>
    <n v="63.7"/>
    <n v="21"/>
    <n v="-15"/>
    <n v="9"/>
    <n v="-7"/>
    <n v="3"/>
    <n v="0"/>
    <n v="0"/>
    <n v="0"/>
    <n v="0"/>
    <n v="0"/>
    <n v="1.3817999999999999E-2"/>
    <n v="-9.5999999999999992E-3"/>
    <n v="5.6249999999999998E-3"/>
    <n v="-4.4520000000000002E-3"/>
    <n v="1.9110000000000002E-3"/>
    <n v="0"/>
    <n v="0"/>
    <n v="0"/>
    <n v="0"/>
    <n v="0"/>
  </r>
  <r>
    <s v="6728"/>
    <s v="上洋"/>
    <x v="12"/>
    <n v="69.099999999999994"/>
    <n v="66.2"/>
    <n v="66"/>
    <n v="63.3"/>
    <n v="64.8"/>
    <n v="0"/>
    <n v="-1"/>
    <n v="16"/>
    <n v="-4"/>
    <n v="7"/>
    <n v="0"/>
    <n v="0"/>
    <n v="0"/>
    <n v="0"/>
    <n v="0"/>
    <n v="0"/>
    <n v="-6.6200000000000005E-4"/>
    <n v="1.056E-2"/>
    <n v="-2.532E-3"/>
    <n v="4.5359999999999992E-3"/>
    <n v="0"/>
    <n v="0"/>
    <n v="0"/>
    <n v="0"/>
    <n v="0"/>
  </r>
  <r>
    <s v="6732"/>
    <s v="昇佳電子"/>
    <x v="46"/>
    <n v="676"/>
    <n v="695"/>
    <n v="722"/>
    <n v="691"/>
    <n v="702"/>
    <n v="17"/>
    <n v="16"/>
    <n v="42"/>
    <n v="-187"/>
    <n v="-2"/>
    <n v="1"/>
    <n v="0"/>
    <n v="200"/>
    <n v="30"/>
    <n v="0"/>
    <n v="0.11491999999999999"/>
    <n v="0.11119999999999999"/>
    <n v="0.30324000000000001"/>
    <n v="-1.29217"/>
    <n v="-1.404E-2"/>
    <n v="6.7600000000000004E-3"/>
    <n v="0"/>
    <n v="1.444"/>
    <n v="0.20730000000000001"/>
    <n v="0"/>
  </r>
  <r>
    <s v="6733"/>
    <s v="博晟生醫"/>
    <x v="14"/>
    <n v="26.9"/>
    <n v="26.65"/>
    <n v="26.45"/>
    <n v="26.45"/>
    <n v="26.4"/>
    <n v="-6"/>
    <n v="-10"/>
    <n v="-20"/>
    <n v="-2"/>
    <n v="-2"/>
    <n v="0"/>
    <n v="0"/>
    <n v="0"/>
    <n v="0"/>
    <n v="0"/>
    <n v="-1.6139999999999998E-3"/>
    <n v="-2.6649999999999998E-3"/>
    <n v="-5.2900000000000004E-3"/>
    <n v="-5.2899999999999996E-4"/>
    <n v="-5.2799999999999993E-4"/>
    <n v="0"/>
    <n v="0"/>
    <n v="0"/>
    <n v="0"/>
    <n v="0"/>
  </r>
  <r>
    <s v="6743"/>
    <s v="安普新"/>
    <x v="20"/>
    <n v="114"/>
    <n v="112.5"/>
    <n v="109"/>
    <n v="105.5"/>
    <n v="116"/>
    <n v="4"/>
    <n v="21"/>
    <n v="-79"/>
    <n v="-80"/>
    <n v="21"/>
    <n v="0"/>
    <n v="-16"/>
    <n v="0"/>
    <n v="0"/>
    <n v="0"/>
    <n v="4.5599999999999998E-3"/>
    <n v="2.3625E-2"/>
    <n v="-8.6110000000000006E-2"/>
    <n v="-8.4400000000000003E-2"/>
    <n v="2.436E-2"/>
    <n v="0"/>
    <n v="-1.7999999999999999E-2"/>
    <n v="0"/>
    <n v="0"/>
    <n v="0"/>
  </r>
  <r>
    <s v="6747"/>
    <s v="亨泰光"/>
    <x v="14"/>
    <n v="226"/>
    <n v="225"/>
    <n v="224"/>
    <n v="244"/>
    <n v="250"/>
    <n v="-3"/>
    <n v="0"/>
    <n v="3"/>
    <n v="-22"/>
    <n v="-98"/>
    <n v="0"/>
    <n v="0"/>
    <n v="0"/>
    <n v="0"/>
    <n v="0"/>
    <n v="-6.7799999999999996E-3"/>
    <n v="0"/>
    <n v="6.7200000000000003E-3"/>
    <n v="-5.3679999999999999E-2"/>
    <n v="-0.245"/>
    <n v="0"/>
    <n v="0"/>
    <n v="0"/>
    <n v="0"/>
    <n v="0"/>
  </r>
  <r>
    <s v="6751"/>
    <s v="智聯服務"/>
    <x v="55"/>
    <n v="66"/>
    <n v="67.400000000000006"/>
    <n v="68.599999999999994"/>
    <n v="66.3"/>
    <n v="68"/>
    <n v="0"/>
    <n v="0"/>
    <n v="-1"/>
    <n v="0"/>
    <n v="0"/>
    <n v="0"/>
    <n v="0"/>
    <n v="0"/>
    <n v="0"/>
    <n v="0"/>
    <n v="0"/>
    <n v="0"/>
    <n v="-6.8599999999999998E-4"/>
    <n v="0"/>
    <n v="0"/>
    <n v="0"/>
    <n v="0"/>
    <n v="0"/>
    <n v="0"/>
    <n v="0"/>
  </r>
  <r>
    <s v="6752"/>
    <s v="叡揚"/>
    <x v="55"/>
    <n v="62"/>
    <n v="62.9"/>
    <n v="62.8"/>
    <n v="62.1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35"/>
    <n v="47.3"/>
    <n v="47.15"/>
    <n v="47.45"/>
    <n v="47.5"/>
    <n v="-1"/>
    <n v="-4"/>
    <n v="-14"/>
    <n v="-3"/>
    <n v="-2"/>
    <n v="0"/>
    <n v="0"/>
    <n v="0"/>
    <n v="0"/>
    <n v="0"/>
    <n v="-4.7350000000000002E-4"/>
    <n v="-1.8919999999999998E-3"/>
    <n v="-6.6010000000000001E-3"/>
    <n v="-1.4235000000000003E-3"/>
    <n v="-9.5E-4"/>
    <n v="0"/>
    <n v="0"/>
    <n v="0"/>
    <n v="0"/>
    <n v="0"/>
  </r>
  <r>
    <s v="6756"/>
    <s v="威鋒電子"/>
    <x v="46"/>
    <n v="324"/>
    <n v="356"/>
    <n v="358"/>
    <n v="371"/>
    <n v="390"/>
    <n v="-23"/>
    <n v="248"/>
    <n v="194"/>
    <n v="-4"/>
    <n v="28"/>
    <n v="109"/>
    <n v="220"/>
    <n v="435"/>
    <n v="0"/>
    <n v="0"/>
    <n v="-7.4520000000000003E-2"/>
    <n v="0.88288"/>
    <n v="0.69452000000000003"/>
    <n v="-1.4840000000000001E-2"/>
    <n v="0.10920000000000001"/>
    <n v="0.35315999999999997"/>
    <n v="0.78320000000000001"/>
    <n v="1.5572999999999999"/>
    <n v="0"/>
    <n v="0"/>
  </r>
  <r>
    <s v="6762"/>
    <s v="達亞"/>
    <x v="14"/>
    <n v="324"/>
    <n v="319"/>
    <n v="309"/>
    <n v="309.5"/>
    <n v="315"/>
    <n v="10"/>
    <n v="0"/>
    <n v="1"/>
    <n v="1"/>
    <n v="2"/>
    <n v="0"/>
    <n v="0"/>
    <n v="0"/>
    <n v="0"/>
    <n v="0"/>
    <n v="3.2399999999999998E-2"/>
    <n v="0"/>
    <n v="3.0899999999999999E-3"/>
    <n v="3.0950000000000001E-3"/>
    <n v="6.3E-3"/>
    <n v="0"/>
    <n v="0"/>
    <n v="0"/>
    <n v="0"/>
    <n v="0"/>
  </r>
  <r>
    <s v="6767"/>
    <s v="台微醫"/>
    <x v="14"/>
    <n v="29.3"/>
    <n v="29.45"/>
    <n v="29.4"/>
    <n v="29.45"/>
    <n v="29.45"/>
    <n v="0"/>
    <n v="-2"/>
    <n v="-1"/>
    <n v="0"/>
    <n v="0"/>
    <n v="0"/>
    <n v="0"/>
    <n v="0"/>
    <n v="0"/>
    <n v="0"/>
    <n v="0"/>
    <n v="-5.8900000000000001E-4"/>
    <n v="-2.9399999999999999E-4"/>
    <n v="0"/>
    <n v="0"/>
    <n v="0"/>
    <n v="0"/>
    <n v="0"/>
    <n v="0"/>
    <n v="0"/>
  </r>
  <r>
    <s v="6768"/>
    <s v="志強-KY"/>
    <x v="2"/>
    <n v="73"/>
    <n v="71.8"/>
    <n v="71.599999999999994"/>
    <n v="71.599999999999994"/>
    <n v="71.7"/>
    <n v="-10"/>
    <n v="-11"/>
    <n v="0"/>
    <n v="0"/>
    <n v="12"/>
    <n v="0"/>
    <n v="0"/>
    <n v="0"/>
    <n v="0"/>
    <n v="0"/>
    <n v="-7.3000000000000001E-3"/>
    <n v="-7.8979999999999988E-3"/>
    <n v="0"/>
    <n v="0"/>
    <n v="8.6040000000000005E-3"/>
    <n v="0"/>
    <n v="0"/>
    <n v="0"/>
    <n v="0"/>
    <n v="0"/>
  </r>
  <r>
    <s v="6776"/>
    <s v="展碁國際"/>
    <x v="41"/>
    <n v="47.25"/>
    <n v="46.4"/>
    <n v="44"/>
    <n v="44"/>
    <n v="44.85"/>
    <n v="0"/>
    <n v="21"/>
    <n v="-11"/>
    <n v="-22"/>
    <n v="64"/>
    <n v="0"/>
    <n v="0"/>
    <n v="0"/>
    <n v="0"/>
    <n v="0"/>
    <n v="0"/>
    <n v="9.7439999999999992E-3"/>
    <n v="-4.8399999999999997E-3"/>
    <n v="-9.6799999999999994E-3"/>
    <n v="2.8704E-2"/>
    <n v="0"/>
    <n v="0"/>
    <n v="0"/>
    <n v="0"/>
    <n v="0"/>
  </r>
  <r>
    <s v="6781"/>
    <s v="AES-KY"/>
    <x v="11"/>
    <n v="833"/>
    <n v="800"/>
    <n v="804"/>
    <n v="884"/>
    <n v="853"/>
    <n v="-109"/>
    <n v="-38"/>
    <n v="58"/>
    <n v="-11"/>
    <n v="-213"/>
    <n v="63"/>
    <n v="63"/>
    <n v="87"/>
    <n v="75"/>
    <n v="186"/>
    <n v="-0.90797000000000005"/>
    <n v="-0.30399999999999999"/>
    <n v="0.46632000000000001"/>
    <n v="-9.7239999999999993E-2"/>
    <n v="-1.8168899999999999"/>
    <n v="0.52478999999999998"/>
    <n v="0.504"/>
    <n v="0.69947999999999999"/>
    <n v="0.66300000000000003"/>
    <n v="1.5865800000000001"/>
  </r>
  <r>
    <s v="6803"/>
    <s v="崑鼎"/>
    <x v="2"/>
    <n v="229.5"/>
    <n v="229"/>
    <n v="228"/>
    <n v="228.5"/>
    <n v="228.5"/>
    <n v="0"/>
    <n v="2"/>
    <n v="9"/>
    <n v="1"/>
    <n v="1"/>
    <n v="0"/>
    <n v="0"/>
    <n v="0"/>
    <n v="0"/>
    <n v="0"/>
    <n v="0"/>
    <n v="4.5799999999999999E-3"/>
    <n v="2.052E-2"/>
    <n v="2.2850000000000001E-3"/>
    <n v="2.2850000000000001E-3"/>
    <n v="0"/>
    <n v="0"/>
    <n v="0"/>
    <n v="0"/>
    <n v="0"/>
  </r>
  <r>
    <s v="7402"/>
    <s v="邑錡"/>
    <x v="63"/>
    <n v="49.25"/>
    <n v="46.1"/>
    <n v="43"/>
    <n v="42.7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7.5"/>
    <n v="125"/>
    <n v="122.5"/>
    <n v="120"/>
    <n v="125"/>
    <n v="2"/>
    <n v="0"/>
    <n v="2"/>
    <n v="0"/>
    <n v="0"/>
    <n v="0"/>
    <n v="0"/>
    <n v="0"/>
    <n v="0"/>
    <n v="0"/>
    <n v="2.5500000000000002E-3"/>
    <n v="0"/>
    <n v="2.4499999999999999E-3"/>
    <n v="0"/>
    <n v="0"/>
    <n v="0"/>
    <n v="0"/>
    <n v="0"/>
    <n v="0"/>
    <n v="0"/>
  </r>
  <r>
    <s v="8011"/>
    <s v="台通"/>
    <x v="37"/>
    <n v="18.100000000000001"/>
    <n v="17.899999999999999"/>
    <n v="17.25"/>
    <n v="17.3"/>
    <n v="17.95"/>
    <n v="309"/>
    <n v="-122"/>
    <n v="-175"/>
    <n v="144"/>
    <n v="544"/>
    <n v="0"/>
    <n v="0"/>
    <n v="0"/>
    <n v="0"/>
    <n v="0"/>
    <n v="5.5929000000000006E-2"/>
    <n v="-2.1837999999999996E-2"/>
    <n v="-3.0187499999999999E-2"/>
    <n v="2.4912000000000004E-2"/>
    <n v="9.7647999999999999E-2"/>
    <n v="0"/>
    <n v="0"/>
    <n v="0"/>
    <n v="0"/>
    <n v="0"/>
  </r>
  <r>
    <s v="8016"/>
    <s v="矽創"/>
    <x v="46"/>
    <n v="291.5"/>
    <n v="285"/>
    <n v="276.5"/>
    <n v="272.5"/>
    <n v="284.5"/>
    <n v="1052"/>
    <n v="-376"/>
    <n v="927"/>
    <n v="165"/>
    <n v="1115"/>
    <n v="-18"/>
    <n v="65"/>
    <n v="-51"/>
    <n v="-502"/>
    <n v="23"/>
    <n v="3.0665800000000001"/>
    <n v="-1.0716000000000001"/>
    <n v="2.5631550000000001"/>
    <n v="0.449625"/>
    <n v="3.1721750000000002"/>
    <n v="-5.2470000000000003E-2"/>
    <n v="0.18525"/>
    <n v="-0.141015"/>
    <n v="-1.36795"/>
    <n v="6.5434999999999993E-2"/>
  </r>
  <r>
    <s v="8021"/>
    <s v="尖點"/>
    <x v="18"/>
    <n v="41.1"/>
    <n v="40.5"/>
    <n v="39"/>
    <n v="38.950000000000003"/>
    <n v="40.450000000000003"/>
    <n v="2625"/>
    <n v="-2261"/>
    <n v="-1075"/>
    <n v="-695"/>
    <n v="968"/>
    <n v="0"/>
    <n v="0"/>
    <n v="0"/>
    <n v="0"/>
    <n v="0"/>
    <n v="1.078875"/>
    <n v="-0.91570499999999999"/>
    <n v="-0.41925000000000001"/>
    <n v="-0.27070250000000001"/>
    <n v="0.39155600000000007"/>
    <n v="0"/>
    <n v="0"/>
    <n v="0"/>
    <n v="0"/>
    <n v="0"/>
  </r>
  <r>
    <s v="8024"/>
    <s v="佑華"/>
    <x v="46"/>
    <n v="24.6"/>
    <n v="24.2"/>
    <n v="22.6"/>
    <n v="22.55"/>
    <n v="23.7"/>
    <n v="242"/>
    <n v="-184"/>
    <n v="-237"/>
    <n v="-69"/>
    <n v="248"/>
    <n v="0"/>
    <n v="0"/>
    <n v="0"/>
    <n v="0"/>
    <n v="0"/>
    <n v="5.9532000000000009E-2"/>
    <n v="-4.4528000000000005E-2"/>
    <n v="-5.3562000000000005E-2"/>
    <n v="-1.55595E-2"/>
    <n v="5.8775999999999995E-2"/>
    <n v="0"/>
    <n v="0"/>
    <n v="0"/>
    <n v="0"/>
    <n v="0"/>
  </r>
  <r>
    <s v="8027"/>
    <s v="鈦昇"/>
    <x v="12"/>
    <n v="70.599999999999994"/>
    <n v="70.3"/>
    <n v="68.8"/>
    <n v="68"/>
    <n v="68.3"/>
    <n v="38"/>
    <n v="-52"/>
    <n v="-122"/>
    <n v="-99"/>
    <n v="223"/>
    <n v="0"/>
    <n v="0"/>
    <n v="0"/>
    <n v="0"/>
    <n v="0"/>
    <n v="2.6827999999999998E-2"/>
    <n v="-3.6555999999999998E-2"/>
    <n v="-8.3935999999999997E-2"/>
    <n v="-6.7320000000000005E-2"/>
    <n v="0.152309"/>
    <n v="0"/>
    <n v="0"/>
    <n v="0"/>
    <n v="0"/>
    <n v="0"/>
  </r>
  <r>
    <s v="8028"/>
    <s v="昇陽半導體"/>
    <x v="29"/>
    <n v="46.65"/>
    <n v="46.65"/>
    <n v="45.65"/>
    <n v="45.05"/>
    <n v="46.8"/>
    <n v="26"/>
    <n v="-107"/>
    <n v="-158"/>
    <n v="-113"/>
    <n v="355"/>
    <n v="0"/>
    <n v="-99"/>
    <n v="0"/>
    <n v="0"/>
    <n v="0"/>
    <n v="1.2128999999999999E-2"/>
    <n v="-4.9915500000000002E-2"/>
    <n v="-7.2126999999999997E-2"/>
    <n v="-5.0906499999999993E-2"/>
    <n v="0.16614000000000001"/>
    <n v="0"/>
    <n v="-4.6183499999999995E-2"/>
    <n v="0"/>
    <n v="0"/>
    <n v="0"/>
  </r>
  <r>
    <s v="8032"/>
    <s v="光菱"/>
    <x v="15"/>
    <n v="23.7"/>
    <n v="23.95"/>
    <n v="23.8"/>
    <n v="24.45"/>
    <n v="24.4"/>
    <n v="0"/>
    <n v="0"/>
    <n v="0"/>
    <n v="-6"/>
    <n v="0"/>
    <n v="0"/>
    <n v="0"/>
    <n v="0"/>
    <n v="0"/>
    <n v="0"/>
    <n v="0"/>
    <n v="0"/>
    <n v="0"/>
    <n v="-1.467E-3"/>
    <n v="0"/>
    <n v="0"/>
    <n v="0"/>
    <n v="0"/>
    <n v="0"/>
    <n v="0"/>
  </r>
  <r>
    <s v="8033"/>
    <s v="雷虎"/>
    <x v="20"/>
    <n v="16.399999999999999"/>
    <n v="15.65"/>
    <n v="15.1"/>
    <n v="15.15"/>
    <n v="15.15"/>
    <n v="299"/>
    <n v="-639"/>
    <n v="-90"/>
    <n v="-95"/>
    <n v="0"/>
    <n v="0"/>
    <n v="0"/>
    <n v="0"/>
    <n v="0"/>
    <n v="0"/>
    <n v="4.9035999999999996E-2"/>
    <n v="-0.10000350000000001"/>
    <n v="-1.359E-2"/>
    <n v="-1.4392500000000001E-2"/>
    <n v="0"/>
    <n v="0"/>
    <n v="0"/>
    <n v="0"/>
    <n v="0"/>
    <n v="0"/>
  </r>
  <r>
    <s v="8034"/>
    <s v="榮群"/>
    <x v="32"/>
    <n v="17.850000000000001"/>
    <n v="18.600000000000001"/>
    <n v="18.05"/>
    <n v="17.600000000000001"/>
    <n v="18"/>
    <n v="53"/>
    <n v="130"/>
    <n v="-26"/>
    <n v="-53"/>
    <n v="22"/>
    <n v="0"/>
    <n v="0"/>
    <n v="0"/>
    <n v="0"/>
    <n v="0"/>
    <n v="9.4605000000000002E-3"/>
    <n v="2.418E-2"/>
    <n v="-4.6930000000000001E-3"/>
    <n v="-9.3280000000000012E-3"/>
    <n v="3.96E-3"/>
    <n v="0"/>
    <n v="0"/>
    <n v="0"/>
    <n v="0"/>
    <n v="0"/>
  </r>
  <r>
    <s v="8038"/>
    <s v="長園科"/>
    <x v="7"/>
    <n v="35.700000000000003"/>
    <n v="35.6"/>
    <n v="34.65"/>
    <n v="34.799999999999997"/>
    <n v="38.25"/>
    <n v="32"/>
    <n v="6"/>
    <n v="12"/>
    <n v="8"/>
    <n v="25"/>
    <n v="0"/>
    <n v="0"/>
    <n v="0"/>
    <n v="0"/>
    <n v="0"/>
    <n v="1.1424E-2"/>
    <n v="2.1360000000000003E-3"/>
    <n v="4.1579999999999994E-3"/>
    <n v="2.7839999999999996E-3"/>
    <n v="9.5624999999999998E-3"/>
    <n v="0"/>
    <n v="0"/>
    <n v="0"/>
    <n v="0"/>
    <n v="0"/>
  </r>
  <r>
    <s v="8039"/>
    <s v="台虹"/>
    <x v="31"/>
    <n v="51.1"/>
    <n v="50.7"/>
    <n v="49.9"/>
    <n v="50.8"/>
    <n v="52"/>
    <n v="168"/>
    <n v="-194"/>
    <n v="53"/>
    <n v="408"/>
    <n v="641"/>
    <n v="0"/>
    <n v="0"/>
    <n v="0"/>
    <n v="0"/>
    <n v="0"/>
    <n v="8.5848000000000008E-2"/>
    <n v="-9.8358000000000015E-2"/>
    <n v="2.6446999999999998E-2"/>
    <n v="0.20726399999999998"/>
    <n v="0.33332000000000001"/>
    <n v="0"/>
    <n v="0"/>
    <n v="0"/>
    <n v="0"/>
    <n v="0"/>
  </r>
  <r>
    <s v="8040"/>
    <s v="九暘"/>
    <x v="46"/>
    <n v="69.7"/>
    <n v="70.5"/>
    <n v="67.900000000000006"/>
    <n v="66.8"/>
    <n v="67.5"/>
    <n v="-81"/>
    <n v="-616"/>
    <n v="139"/>
    <n v="18"/>
    <n v="196"/>
    <n v="0"/>
    <n v="0"/>
    <n v="0"/>
    <n v="0"/>
    <n v="0"/>
    <n v="-5.6457E-2"/>
    <n v="-0.43428"/>
    <n v="9.4381000000000007E-2"/>
    <n v="1.2023999999999998E-2"/>
    <n v="0.1323"/>
    <n v="0"/>
    <n v="0"/>
    <n v="0"/>
    <n v="0"/>
    <n v="0"/>
  </r>
  <r>
    <s v="8042"/>
    <s v="金山電"/>
    <x v="34"/>
    <n v="49.7"/>
    <n v="49.3"/>
    <n v="48"/>
    <n v="48.05"/>
    <n v="49.15"/>
    <n v="37"/>
    <n v="-65"/>
    <n v="-14"/>
    <n v="-20"/>
    <n v="49"/>
    <n v="0"/>
    <n v="0"/>
    <n v="0"/>
    <n v="0"/>
    <n v="0"/>
    <n v="1.8389000000000003E-2"/>
    <n v="-3.2044999999999997E-2"/>
    <n v="-6.7200000000000003E-3"/>
    <n v="-9.6100000000000005E-3"/>
    <n v="2.4083500000000001E-2"/>
    <n v="0"/>
    <n v="0"/>
    <n v="0"/>
    <n v="0"/>
    <n v="0"/>
  </r>
  <r>
    <s v="8043"/>
    <s v="蜜望實"/>
    <x v="34"/>
    <n v="30.2"/>
    <n v="29.65"/>
    <n v="30.3"/>
    <n v="30.2"/>
    <n v="30.55"/>
    <n v="115"/>
    <n v="-90"/>
    <n v="32"/>
    <n v="-628"/>
    <n v="118"/>
    <n v="0"/>
    <n v="0"/>
    <n v="0"/>
    <n v="0"/>
    <n v="0"/>
    <n v="3.4729999999999997E-2"/>
    <n v="-2.6685E-2"/>
    <n v="9.6959999999999998E-3"/>
    <n v="-0.18965599999999999"/>
    <n v="3.6048999999999998E-2"/>
    <n v="0"/>
    <n v="0"/>
    <n v="0"/>
    <n v="0"/>
    <n v="0"/>
  </r>
  <r>
    <s v="8044"/>
    <s v="網家"/>
    <x v="67"/>
    <n v="102"/>
    <n v="100"/>
    <n v="102.5"/>
    <n v="99.8"/>
    <n v="100.5"/>
    <n v="-139"/>
    <n v="-522"/>
    <n v="-383"/>
    <n v="-293"/>
    <n v="-107"/>
    <n v="0"/>
    <n v="0"/>
    <n v="0"/>
    <n v="0"/>
    <n v="0"/>
    <n v="-0.14177999999999999"/>
    <n v="-0.52200000000000002"/>
    <n v="-0.39257500000000001"/>
    <n v="-0.29241399999999995"/>
    <n v="-0.10753500000000001"/>
    <n v="0"/>
    <n v="0"/>
    <n v="0"/>
    <n v="0"/>
    <n v="0"/>
  </r>
  <r>
    <s v="8046"/>
    <s v="南電"/>
    <x v="31"/>
    <n v="354.5"/>
    <n v="359.5"/>
    <n v="358.5"/>
    <n v="387"/>
    <n v="394"/>
    <n v="2098"/>
    <n v="1001"/>
    <n v="473"/>
    <n v="3363"/>
    <n v="-708"/>
    <n v="-315"/>
    <n v="421"/>
    <n v="77"/>
    <n v="1296"/>
    <n v="451"/>
    <n v="7.4374099999999999"/>
    <n v="3.598595"/>
    <n v="1.695705"/>
    <n v="13.014810000000001"/>
    <n v="-2.78952"/>
    <n v="-1.1166750000000001"/>
    <n v="1.513495"/>
    <n v="0.27604499999999998"/>
    <n v="5.0155200000000004"/>
    <n v="1.77694"/>
  </r>
  <r>
    <s v="8047"/>
    <s v="星雲"/>
    <x v="44"/>
    <n v="11.65"/>
    <n v="11.55"/>
    <n v="11.45"/>
    <n v="11.5"/>
    <n v="11.8"/>
    <n v="0"/>
    <n v="0"/>
    <n v="7"/>
    <n v="0"/>
    <n v="0"/>
    <n v="0"/>
    <n v="0"/>
    <n v="0"/>
    <n v="0"/>
    <n v="0"/>
    <n v="0"/>
    <n v="0"/>
    <n v="8.0149999999999991E-4"/>
    <n v="0"/>
    <n v="0"/>
    <n v="0"/>
    <n v="0"/>
    <n v="0"/>
    <n v="0"/>
    <n v="0"/>
  </r>
  <r>
    <s v="8048"/>
    <s v="德勝"/>
    <x v="32"/>
    <n v="34.950000000000003"/>
    <n v="35.35"/>
    <n v="34.75"/>
    <n v="35"/>
    <n v="35.200000000000003"/>
    <n v="0"/>
    <n v="-2"/>
    <n v="-2"/>
    <n v="-3"/>
    <n v="-1"/>
    <n v="0"/>
    <n v="0"/>
    <n v="0"/>
    <n v="0"/>
    <n v="0"/>
    <n v="0"/>
    <n v="-7.0700000000000005E-4"/>
    <n v="-6.9499999999999998E-4"/>
    <n v="-1.0499999999999999E-3"/>
    <n v="-3.5200000000000005E-4"/>
    <n v="0"/>
    <n v="0"/>
    <n v="0"/>
    <n v="0"/>
    <n v="0"/>
  </r>
  <r>
    <s v="8049"/>
    <s v="晶采"/>
    <x v="64"/>
    <n v="23.9"/>
    <n v="23.95"/>
    <n v="23.65"/>
    <n v="23.6"/>
    <n v="23.6"/>
    <n v="28"/>
    <n v="-14"/>
    <n v="-42"/>
    <n v="-34"/>
    <n v="41"/>
    <n v="0"/>
    <n v="0"/>
    <n v="0"/>
    <n v="0"/>
    <n v="0"/>
    <n v="6.6919999999999992E-3"/>
    <n v="-3.3530000000000001E-3"/>
    <n v="-9.9329999999999991E-3"/>
    <n v="-8.0240000000000016E-3"/>
    <n v="9.6760000000000006E-3"/>
    <n v="0"/>
    <n v="0"/>
    <n v="0"/>
    <n v="0"/>
    <n v="0"/>
  </r>
  <r>
    <s v="8050"/>
    <s v="廣積"/>
    <x v="49"/>
    <n v="41"/>
    <n v="41.35"/>
    <n v="41.05"/>
    <n v="40.9"/>
    <n v="41.1"/>
    <n v="34"/>
    <n v="6"/>
    <n v="-18"/>
    <n v="13"/>
    <n v="52"/>
    <n v="0"/>
    <n v="0"/>
    <n v="0"/>
    <n v="0"/>
    <n v="0"/>
    <n v="1.3939999999999999E-2"/>
    <n v="2.4810000000000001E-3"/>
    <n v="-7.3889999999999997E-3"/>
    <n v="5.3169999999999997E-3"/>
    <n v="2.1372000000000002E-2"/>
    <n v="0"/>
    <n v="0"/>
    <n v="0"/>
    <n v="0"/>
    <n v="0"/>
  </r>
  <r>
    <s v="8054"/>
    <s v="安國"/>
    <x v="46"/>
    <n v="47.25"/>
    <n v="46.75"/>
    <n v="44.1"/>
    <n v="42.65"/>
    <n v="43.35"/>
    <n v="382"/>
    <n v="-725"/>
    <n v="164"/>
    <n v="-68"/>
    <n v="245"/>
    <n v="0"/>
    <n v="0"/>
    <n v="0"/>
    <n v="0"/>
    <n v="0"/>
    <n v="0.18049499999999999"/>
    <n v="-0.3389375"/>
    <n v="7.2323999999999999E-2"/>
    <n v="-2.9001999999999997E-2"/>
    <n v="0.1062075"/>
    <n v="0"/>
    <n v="0"/>
    <n v="0"/>
    <n v="0"/>
    <n v="0"/>
  </r>
  <r>
    <s v="8059"/>
    <s v="凱碩"/>
    <x v="32"/>
    <n v="10.6"/>
    <n v="10.55"/>
    <n v="10.45"/>
    <n v="10.15"/>
    <n v="10.3"/>
    <n v="8"/>
    <n v="4"/>
    <n v="3"/>
    <n v="0"/>
    <n v="1"/>
    <n v="0"/>
    <n v="0"/>
    <n v="0"/>
    <n v="0"/>
    <n v="0"/>
    <n v="8.4800000000000001E-4"/>
    <n v="4.2200000000000001E-4"/>
    <n v="3.1349999999999998E-4"/>
    <n v="0"/>
    <n v="1.0300000000000001E-4"/>
    <n v="0"/>
    <n v="0"/>
    <n v="0"/>
    <n v="0"/>
    <n v="0"/>
  </r>
  <r>
    <s v="8064"/>
    <s v="東捷"/>
    <x v="45"/>
    <n v="18.05"/>
    <n v="18.350000000000001"/>
    <n v="19.25"/>
    <n v="18.8"/>
    <n v="18.899999999999999"/>
    <n v="263"/>
    <n v="-455"/>
    <n v="-271"/>
    <n v="-387"/>
    <n v="250"/>
    <n v="0"/>
    <n v="0"/>
    <n v="0"/>
    <n v="0"/>
    <n v="0"/>
    <n v="4.7471500000000007E-2"/>
    <n v="-8.3492499999999997E-2"/>
    <n v="-5.2167499999999999E-2"/>
    <n v="-7.2756000000000001E-2"/>
    <n v="4.725E-2"/>
    <n v="0"/>
    <n v="0"/>
    <n v="0"/>
    <n v="0"/>
    <n v="0"/>
  </r>
  <r>
    <s v="8066"/>
    <s v="來思達"/>
    <x v="9"/>
    <n v="50"/>
    <n v="50"/>
    <n v="49.65"/>
    <n v="49.45"/>
    <n v="49.65"/>
    <n v="1"/>
    <n v="-1"/>
    <n v="0"/>
    <n v="-1"/>
    <n v="0"/>
    <n v="0"/>
    <n v="0"/>
    <n v="0"/>
    <n v="0"/>
    <n v="0"/>
    <n v="5.0000000000000001E-4"/>
    <n v="-5.0000000000000001E-4"/>
    <n v="0"/>
    <n v="-4.9450000000000004E-4"/>
    <n v="0"/>
    <n v="0"/>
    <n v="0"/>
    <n v="0"/>
    <n v="0"/>
    <n v="0"/>
  </r>
  <r>
    <s v="8067"/>
    <s v="志旭"/>
    <x v="41"/>
    <n v="11.6"/>
    <n v="11.2"/>
    <n v="11.15"/>
    <n v="11.15"/>
    <n v="10.6"/>
    <n v="1"/>
    <n v="-2"/>
    <n v="0"/>
    <n v="0"/>
    <n v="0"/>
    <n v="0"/>
    <n v="0"/>
    <n v="0"/>
    <n v="0"/>
    <n v="0"/>
    <n v="1.16E-4"/>
    <n v="-2.24E-4"/>
    <n v="0"/>
    <n v="0"/>
    <n v="0"/>
    <n v="0"/>
    <n v="0"/>
    <n v="0"/>
    <n v="0"/>
    <n v="0"/>
  </r>
  <r>
    <s v="8068"/>
    <s v="全達"/>
    <x v="15"/>
    <n v="19.7"/>
    <n v="19.899999999999999"/>
    <n v="19.600000000000001"/>
    <n v="21.55"/>
    <n v="23.7"/>
    <n v="0"/>
    <n v="0"/>
    <n v="0"/>
    <n v="1"/>
    <n v="-1"/>
    <n v="0"/>
    <n v="0"/>
    <n v="0"/>
    <n v="0"/>
    <n v="0"/>
    <n v="0"/>
    <n v="0"/>
    <n v="0"/>
    <n v="2.1550000000000001E-4"/>
    <n v="-2.3699999999999999E-4"/>
    <n v="0"/>
    <n v="0"/>
    <n v="0"/>
    <n v="0"/>
    <n v="0"/>
  </r>
  <r>
    <s v="8069"/>
    <s v="元太"/>
    <x v="52"/>
    <n v="71.2"/>
    <n v="70.599999999999994"/>
    <n v="70.400000000000006"/>
    <n v="72.400000000000006"/>
    <n v="74.8"/>
    <n v="2337"/>
    <n v="694"/>
    <n v="4042"/>
    <n v="3618"/>
    <n v="3978"/>
    <n v="150"/>
    <n v="0"/>
    <n v="150"/>
    <n v="396"/>
    <n v="914"/>
    <n v="1.6639439999999999"/>
    <n v="0.48996399999999996"/>
    <n v="2.8455680000000005"/>
    <n v="2.6194320000000002"/>
    <n v="2.9755439999999997"/>
    <n v="0.10680000000000001"/>
    <n v="0"/>
    <n v="0.1056"/>
    <n v="0.28670400000000001"/>
    <n v="0.68367199999999995"/>
  </r>
  <r>
    <s v="8070"/>
    <s v="長華*"/>
    <x v="45"/>
    <n v="32.700000000000003"/>
    <n v="32.200000000000003"/>
    <n v="31"/>
    <n v="31.05"/>
    <n v="32.299999999999997"/>
    <n v="70"/>
    <n v="-520"/>
    <n v="-415"/>
    <n v="321"/>
    <n v="1038"/>
    <n v="0"/>
    <n v="0"/>
    <n v="0"/>
    <n v="0"/>
    <n v="0"/>
    <n v="2.2890000000000001E-2"/>
    <n v="-0.16744000000000001"/>
    <n v="-0.12864999999999999"/>
    <n v="9.9670500000000009E-2"/>
    <n v="0.33527399999999996"/>
    <n v="0"/>
    <n v="0"/>
    <n v="0"/>
    <n v="0"/>
    <n v="0"/>
  </r>
  <r>
    <s v="8071"/>
    <s v="能率網通"/>
    <x v="22"/>
    <n v="13.1"/>
    <n v="12.9"/>
    <n v="12.8"/>
    <n v="12.8"/>
    <n v="12.8"/>
    <n v="5"/>
    <n v="-12"/>
    <n v="-32"/>
    <n v="-19"/>
    <n v="-2"/>
    <n v="0"/>
    <n v="0"/>
    <n v="0"/>
    <n v="0"/>
    <n v="0"/>
    <n v="6.5499999999999998E-4"/>
    <n v="-1.5480000000000001E-3"/>
    <n v="-4.0959999999999998E-3"/>
    <n v="-2.4320000000000001E-3"/>
    <n v="-2.5599999999999999E-4"/>
    <n v="0"/>
    <n v="0"/>
    <n v="0"/>
    <n v="0"/>
    <n v="0"/>
  </r>
  <r>
    <s v="8072"/>
    <s v="陞泰"/>
    <x v="48"/>
    <n v="25.15"/>
    <n v="26"/>
    <n v="25.2"/>
    <n v="24.95"/>
    <n v="25.2"/>
    <n v="0"/>
    <n v="19"/>
    <n v="-9"/>
    <n v="4"/>
    <n v="8"/>
    <n v="0"/>
    <n v="0"/>
    <n v="0"/>
    <n v="0"/>
    <n v="0"/>
    <n v="0"/>
    <n v="4.9399999999999999E-3"/>
    <n v="-2.2679999999999996E-3"/>
    <n v="9.9799999999999997E-4"/>
    <n v="2.016E-3"/>
    <n v="0"/>
    <n v="0"/>
    <n v="0"/>
    <n v="0"/>
    <n v="0"/>
  </r>
  <r>
    <s v="8074"/>
    <s v="鉅橡"/>
    <x v="18"/>
    <n v="20.149999999999999"/>
    <n v="20.149999999999999"/>
    <n v="20.149999999999999"/>
    <n v="20.149999999999999"/>
    <n v="20.2"/>
    <n v="-26"/>
    <n v="-14"/>
    <n v="-7"/>
    <n v="10"/>
    <n v="1"/>
    <n v="0"/>
    <n v="0"/>
    <n v="0"/>
    <n v="0"/>
    <n v="0"/>
    <n v="-5.2389999999999997E-3"/>
    <n v="-2.8209999999999997E-3"/>
    <n v="-1.4104999999999999E-3"/>
    <n v="2.0149999999999999E-3"/>
    <n v="2.02E-4"/>
    <n v="0"/>
    <n v="0"/>
    <n v="0"/>
    <n v="0"/>
    <n v="0"/>
  </r>
  <r>
    <s v="8076"/>
    <s v="伍豐"/>
    <x v="57"/>
    <n v="31.3"/>
    <n v="34.4"/>
    <n v="37.65"/>
    <n v="36"/>
    <n v="39.200000000000003"/>
    <n v="247"/>
    <n v="145"/>
    <n v="-1195"/>
    <n v="-889"/>
    <n v="744"/>
    <n v="0"/>
    <n v="0"/>
    <n v="0"/>
    <n v="0"/>
    <n v="0"/>
    <n v="7.7311000000000005E-2"/>
    <n v="4.9880000000000001E-2"/>
    <n v="-0.44991750000000003"/>
    <n v="-0.32003999999999999"/>
    <n v="0.29164800000000002"/>
    <n v="0"/>
    <n v="0"/>
    <n v="0"/>
    <n v="0"/>
    <n v="0"/>
  </r>
  <r>
    <s v="8077"/>
    <s v="洛碁"/>
    <x v="3"/>
    <n v="10.65"/>
    <n v="10.35"/>
    <n v="11.35"/>
    <n v="12.45"/>
    <n v="11.65"/>
    <n v="0"/>
    <n v="0"/>
    <n v="2"/>
    <n v="4"/>
    <n v="-3"/>
    <n v="0"/>
    <n v="0"/>
    <n v="0"/>
    <n v="0"/>
    <n v="0"/>
    <n v="0"/>
    <n v="0"/>
    <n v="2.2699999999999999E-4"/>
    <n v="4.9799999999999996E-4"/>
    <n v="-3.4950000000000004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3"/>
    <n v="230"/>
    <n v="228"/>
    <n v="223"/>
    <n v="232"/>
    <n v="922"/>
    <n v="32"/>
    <n v="352"/>
    <n v="-12"/>
    <n v="381"/>
    <n v="-28"/>
    <n v="1"/>
    <n v="42"/>
    <n v="18"/>
    <n v="1"/>
    <n v="2.1482600000000001"/>
    <n v="7.3599999999999999E-2"/>
    <n v="0.80256000000000005"/>
    <n v="-2.6759999999999999E-2"/>
    <n v="0.88392000000000004"/>
    <n v="-6.5240000000000006E-2"/>
    <n v="2.3E-3"/>
    <n v="9.5759999999999998E-2"/>
    <n v="4.0140000000000002E-2"/>
    <n v="2.32E-3"/>
  </r>
  <r>
    <s v="8083"/>
    <s v="瑞穎"/>
    <x v="17"/>
    <n v="191"/>
    <n v="191"/>
    <n v="191"/>
    <n v="191"/>
    <n v="191"/>
    <n v="-5"/>
    <n v="6"/>
    <n v="2"/>
    <n v="1"/>
    <n v="3"/>
    <n v="0"/>
    <n v="0"/>
    <n v="0"/>
    <n v="0"/>
    <n v="0"/>
    <n v="-9.5499999999999995E-3"/>
    <n v="1.146E-2"/>
    <n v="3.82E-3"/>
    <n v="1.91E-3"/>
    <n v="5.7299999999999999E-3"/>
    <n v="0"/>
    <n v="0"/>
    <n v="0"/>
    <n v="0"/>
    <n v="0"/>
  </r>
  <r>
    <s v="8084"/>
    <s v="巨虹"/>
    <x v="15"/>
    <n v="83.5"/>
    <n v="83.7"/>
    <n v="80.599999999999994"/>
    <n v="79"/>
    <n v="78.3"/>
    <n v="-15"/>
    <n v="-18"/>
    <n v="-29"/>
    <n v="-7"/>
    <n v="1"/>
    <n v="0"/>
    <n v="0"/>
    <n v="0"/>
    <n v="0"/>
    <n v="0"/>
    <n v="-1.2525E-2"/>
    <n v="-1.5066000000000001E-2"/>
    <n v="-2.3373999999999995E-2"/>
    <n v="-5.5300000000000002E-3"/>
    <n v="7.8299999999999995E-4"/>
    <n v="0"/>
    <n v="0"/>
    <n v="0"/>
    <n v="0"/>
    <n v="0"/>
  </r>
  <r>
    <s v="8085"/>
    <s v="福華"/>
    <x v="65"/>
    <n v="13.05"/>
    <n v="12.9"/>
    <n v="12.85"/>
    <n v="12.7"/>
    <n v="12.6"/>
    <n v="167"/>
    <n v="-171"/>
    <n v="-94"/>
    <n v="-191"/>
    <n v="-32"/>
    <n v="0"/>
    <n v="0"/>
    <n v="0"/>
    <n v="0"/>
    <n v="0"/>
    <n v="2.17935E-2"/>
    <n v="-2.2059000000000002E-2"/>
    <n v="-1.2078999999999999E-2"/>
    <n v="-2.4256999999999997E-2"/>
    <n v="-4.032E-3"/>
    <n v="0"/>
    <n v="0"/>
    <n v="0"/>
    <n v="0"/>
    <n v="0"/>
  </r>
  <r>
    <s v="8086"/>
    <s v="宏捷科"/>
    <x v="29"/>
    <n v="151"/>
    <n v="149"/>
    <n v="149.5"/>
    <n v="148.5"/>
    <n v="152"/>
    <n v="915"/>
    <n v="-552"/>
    <n v="778"/>
    <n v="-575"/>
    <n v="940"/>
    <n v="206"/>
    <n v="8"/>
    <n v="419"/>
    <n v="0"/>
    <n v="324"/>
    <n v="1.38165"/>
    <n v="-0.82247999999999999"/>
    <n v="1.1631100000000001"/>
    <n v="-0.85387500000000005"/>
    <n v="1.4288000000000001"/>
    <n v="0.31106"/>
    <n v="1.192E-2"/>
    <n v="0.62640499999999999"/>
    <n v="0"/>
    <n v="0.49247999999999997"/>
  </r>
  <r>
    <s v="8087"/>
    <s v="華鎂鑫"/>
    <x v="22"/>
    <n v="24.2"/>
    <n v="24.4"/>
    <n v="25.5"/>
    <n v="26.8"/>
    <n v="26.85"/>
    <n v="0"/>
    <n v="0"/>
    <n v="3"/>
    <n v="-13"/>
    <n v="-7"/>
    <n v="0"/>
    <n v="0"/>
    <n v="0"/>
    <n v="0"/>
    <n v="0"/>
    <n v="0"/>
    <n v="0"/>
    <n v="7.6499999999999995E-4"/>
    <n v="-3.4840000000000006E-3"/>
    <n v="-1.8795000000000001E-3"/>
    <n v="0"/>
    <n v="0"/>
    <n v="0"/>
    <n v="0"/>
    <n v="0"/>
  </r>
  <r>
    <s v="8088"/>
    <s v="品安"/>
    <x v="40"/>
    <n v="27.1"/>
    <n v="26.65"/>
    <n v="25.7"/>
    <n v="25.7"/>
    <n v="26.1"/>
    <n v="89"/>
    <n v="-38"/>
    <n v="-339"/>
    <n v="-18"/>
    <n v="129"/>
    <n v="0"/>
    <n v="0"/>
    <n v="0"/>
    <n v="0"/>
    <n v="0"/>
    <n v="2.4119000000000002E-2"/>
    <n v="-1.0126999999999999E-2"/>
    <n v="-8.7122999999999992E-2"/>
    <n v="-4.6259999999999999E-3"/>
    <n v="3.3668999999999998E-2"/>
    <n v="0"/>
    <n v="0"/>
    <n v="0"/>
    <n v="0"/>
    <n v="0"/>
  </r>
  <r>
    <s v="8089"/>
    <s v="康全電訊"/>
    <x v="37"/>
    <n v="28.3"/>
    <n v="28.6"/>
    <n v="28"/>
    <n v="28"/>
    <n v="28.05"/>
    <n v="-5"/>
    <n v="-9"/>
    <n v="-23"/>
    <n v="-1"/>
    <n v="-27"/>
    <n v="0"/>
    <n v="0"/>
    <n v="0"/>
    <n v="0"/>
    <n v="0"/>
    <n v="-1.415E-3"/>
    <n v="-2.5740000000000003E-3"/>
    <n v="-6.4400000000000004E-3"/>
    <n v="-2.7999999999999998E-4"/>
    <n v="-7.5735000000000004E-3"/>
    <n v="0"/>
    <n v="0"/>
    <n v="0"/>
    <n v="0"/>
    <n v="0"/>
  </r>
  <r>
    <s v="8091"/>
    <s v="翔名"/>
    <x v="45"/>
    <n v="62.6"/>
    <n v="62.5"/>
    <n v="62"/>
    <n v="61.4"/>
    <n v="61.5"/>
    <n v="-6"/>
    <n v="-9"/>
    <n v="-22"/>
    <n v="-20"/>
    <n v="-1"/>
    <n v="0"/>
    <n v="0"/>
    <n v="0"/>
    <n v="0"/>
    <n v="0"/>
    <n v="-3.7560000000000002E-3"/>
    <n v="-5.6249999999999998E-3"/>
    <n v="-1.3639999999999999E-2"/>
    <n v="-1.2279999999999999E-2"/>
    <n v="-6.1499999999999999E-4"/>
    <n v="0"/>
    <n v="0"/>
    <n v="0"/>
    <n v="0"/>
    <n v="0"/>
  </r>
  <r>
    <s v="8092"/>
    <s v="建暐"/>
    <x v="45"/>
    <n v="9.17"/>
    <n v="9.1199999999999992"/>
    <n v="8.86"/>
    <n v="8.73"/>
    <n v="8.77"/>
    <n v="2"/>
    <n v="0"/>
    <n v="-18"/>
    <n v="5"/>
    <n v="-5"/>
    <n v="0"/>
    <n v="0"/>
    <n v="0"/>
    <n v="0"/>
    <n v="0"/>
    <n v="1.8339999999999999E-4"/>
    <n v="0"/>
    <n v="-1.5948E-3"/>
    <n v="4.3650000000000004E-4"/>
    <n v="-4.3849999999999992E-4"/>
    <n v="0"/>
    <n v="0"/>
    <n v="0"/>
    <n v="0"/>
    <n v="0"/>
  </r>
  <r>
    <s v="8093"/>
    <s v="保銳"/>
    <x v="56"/>
    <n v="9.99"/>
    <n v="9.9600000000000009"/>
    <n v="9.6999999999999993"/>
    <n v="9.4"/>
    <n v="9.39"/>
    <n v="-28"/>
    <n v="-29"/>
    <n v="-22"/>
    <n v="-8"/>
    <n v="-8"/>
    <n v="0"/>
    <n v="0"/>
    <n v="0"/>
    <n v="0"/>
    <n v="0"/>
    <n v="-2.7972000000000001E-3"/>
    <n v="-2.8884000000000002E-3"/>
    <n v="-2.1339999999999996E-3"/>
    <n v="-7.5200000000000006E-4"/>
    <n v="-7.5120000000000004E-4"/>
    <n v="0"/>
    <n v="0"/>
    <n v="0"/>
    <n v="0"/>
    <n v="0"/>
  </r>
  <r>
    <s v="8096"/>
    <s v="擎亞"/>
    <x v="46"/>
    <n v="15.55"/>
    <n v="14.3"/>
    <n v="14.55"/>
    <n v="13.9"/>
    <n v="13.95"/>
    <n v="545"/>
    <n v="-830"/>
    <n v="390"/>
    <n v="-1029"/>
    <n v="82"/>
    <n v="0"/>
    <n v="0"/>
    <n v="0"/>
    <n v="0"/>
    <n v="0"/>
    <n v="8.4747500000000003E-2"/>
    <n v="-0.11869"/>
    <n v="5.6744999999999997E-2"/>
    <n v="-0.14303099999999999"/>
    <n v="1.1438999999999998E-2"/>
    <n v="0"/>
    <n v="0"/>
    <n v="0"/>
    <n v="0"/>
    <n v="0"/>
  </r>
  <r>
    <s v="8097"/>
    <s v="常珵"/>
    <x v="16"/>
    <n v="27.35"/>
    <n v="25.6"/>
    <n v="24.65"/>
    <n v="24.6"/>
    <n v="23.85"/>
    <n v="26"/>
    <n v="-2"/>
    <n v="51"/>
    <n v="-37"/>
    <n v="-43"/>
    <n v="0"/>
    <n v="0"/>
    <n v="0"/>
    <n v="0"/>
    <n v="0"/>
    <n v="7.1110000000000001E-3"/>
    <n v="-5.1199999999999998E-4"/>
    <n v="1.2571499999999999E-2"/>
    <n v="-9.1020000000000007E-3"/>
    <n v="-1.0255499999999999E-2"/>
    <n v="0"/>
    <n v="0"/>
    <n v="0"/>
    <n v="0"/>
    <n v="0"/>
  </r>
  <r>
    <s v="8099"/>
    <s v="大世科"/>
    <x v="55"/>
    <n v="35.700000000000003"/>
    <n v="35.200000000000003"/>
    <n v="34.9"/>
    <n v="34.35"/>
    <n v="34.35"/>
    <n v="39"/>
    <n v="-44"/>
    <n v="-34"/>
    <n v="-59"/>
    <n v="-2"/>
    <n v="0"/>
    <n v="0"/>
    <n v="0"/>
    <n v="0"/>
    <n v="0"/>
    <n v="1.3923000000000001E-2"/>
    <n v="-1.5488000000000002E-2"/>
    <n v="-1.1866E-2"/>
    <n v="-2.02665E-2"/>
    <n v="-6.87E-4"/>
    <n v="0"/>
    <n v="0"/>
    <n v="0"/>
    <n v="0"/>
    <n v="0"/>
  </r>
  <r>
    <s v="8101"/>
    <s v="華冠"/>
    <x v="58"/>
    <n v="2.59"/>
    <n v="2.7"/>
    <n v="2.72"/>
    <n v="2.69"/>
    <n v="2.4300000000000002"/>
    <n v="0"/>
    <n v="0"/>
    <n v="1"/>
    <n v="0"/>
    <n v="0"/>
    <n v="0"/>
    <n v="0"/>
    <n v="0"/>
    <n v="0"/>
    <n v="0"/>
    <n v="0"/>
    <n v="0"/>
    <n v="2.72E-5"/>
    <n v="0"/>
    <n v="0"/>
    <n v="0"/>
    <n v="0"/>
    <n v="0"/>
    <n v="0"/>
    <n v="0"/>
  </r>
  <r>
    <s v="8103"/>
    <s v="瀚荃"/>
    <x v="16"/>
    <n v="42.35"/>
    <n v="41.1"/>
    <n v="40.9"/>
    <n v="40.75"/>
    <n v="41.85"/>
    <n v="383"/>
    <n v="272"/>
    <n v="564"/>
    <n v="-90"/>
    <n v="274"/>
    <n v="0"/>
    <n v="0"/>
    <n v="0"/>
    <n v="0"/>
    <n v="0"/>
    <n v="0.1622005"/>
    <n v="0.111792"/>
    <n v="0.23067599999999999"/>
    <n v="-3.6674999999999999E-2"/>
    <n v="0.11466899999999999"/>
    <n v="0"/>
    <n v="0"/>
    <n v="0"/>
    <n v="0"/>
    <n v="0"/>
  </r>
  <r>
    <s v="8104"/>
    <s v="錸寶"/>
    <x v="52"/>
    <n v="49.3"/>
    <n v="50.5"/>
    <n v="49.6"/>
    <n v="49.3"/>
    <n v="49.9"/>
    <n v="23"/>
    <n v="32"/>
    <n v="-163"/>
    <n v="-37"/>
    <n v="0"/>
    <n v="0"/>
    <n v="0"/>
    <n v="0"/>
    <n v="0"/>
    <n v="0"/>
    <n v="1.1338999999999998E-2"/>
    <n v="1.6160000000000001E-2"/>
    <n v="-8.0848000000000003E-2"/>
    <n v="-1.8241E-2"/>
    <n v="0"/>
    <n v="0"/>
    <n v="0"/>
    <n v="0"/>
    <n v="0"/>
    <n v="0"/>
  </r>
  <r>
    <s v="8105"/>
    <s v="凌巨"/>
    <x v="64"/>
    <n v="14.3"/>
    <n v="13.9"/>
    <n v="13.5"/>
    <n v="13.2"/>
    <n v="13.65"/>
    <n v="890"/>
    <n v="-845"/>
    <n v="-244"/>
    <n v="-326"/>
    <n v="973"/>
    <n v="0"/>
    <n v="0"/>
    <n v="0"/>
    <n v="0"/>
    <n v="0"/>
    <n v="0.12726999999999999"/>
    <n v="-0.117455"/>
    <n v="-3.2939999999999997E-2"/>
    <n v="-4.3032000000000001E-2"/>
    <n v="0.1328145"/>
    <n v="0"/>
    <n v="0"/>
    <n v="0"/>
    <n v="0"/>
    <n v="0"/>
  </r>
  <r>
    <s v="8107"/>
    <s v="大億金茂"/>
    <x v="6"/>
    <n v="19.2"/>
    <n v="19.600000000000001"/>
    <n v="19.05"/>
    <n v="19.05"/>
    <n v="20.95"/>
    <n v="1"/>
    <n v="-9"/>
    <n v="-26"/>
    <n v="-24"/>
    <n v="184"/>
    <n v="0"/>
    <n v="0"/>
    <n v="0"/>
    <n v="0"/>
    <n v="0"/>
    <n v="1.92E-4"/>
    <n v="-1.7640000000000002E-3"/>
    <n v="-4.9529999999999999E-3"/>
    <n v="-4.5720000000000005E-3"/>
    <n v="3.8547999999999999E-2"/>
    <n v="0"/>
    <n v="0"/>
    <n v="0"/>
    <n v="0"/>
    <n v="0"/>
  </r>
  <r>
    <s v="8109"/>
    <s v="博大"/>
    <x v="11"/>
    <n v="69.900000000000006"/>
    <n v="69.8"/>
    <n v="69.7"/>
    <n v="69.5"/>
    <n v="69.2"/>
    <n v="2"/>
    <n v="0"/>
    <n v="0"/>
    <n v="-1"/>
    <n v="0"/>
    <n v="5"/>
    <n v="0"/>
    <n v="0"/>
    <n v="0"/>
    <n v="0"/>
    <n v="1.3980000000000002E-3"/>
    <n v="0"/>
    <n v="0"/>
    <n v="-6.9499999999999998E-4"/>
    <n v="0"/>
    <n v="3.4949999999999998E-3"/>
    <n v="0"/>
    <n v="0"/>
    <n v="0"/>
    <n v="0"/>
  </r>
  <r>
    <s v="8110"/>
    <s v="華東"/>
    <x v="35"/>
    <n v="16.45"/>
    <n v="17.05"/>
    <n v="17.45"/>
    <n v="17"/>
    <n v="17.600000000000001"/>
    <n v="1363"/>
    <n v="-4658"/>
    <n v="1826"/>
    <n v="-4493"/>
    <n v="3810"/>
    <n v="0"/>
    <n v="0"/>
    <n v="0"/>
    <n v="0"/>
    <n v="0"/>
    <n v="0.22421349999999998"/>
    <n v="-0.79418900000000003"/>
    <n v="0.31863699999999995"/>
    <n v="-0.76380999999999999"/>
    <n v="0.67056000000000004"/>
    <n v="0"/>
    <n v="0"/>
    <n v="0"/>
    <n v="0"/>
    <n v="0"/>
  </r>
  <r>
    <s v="8111"/>
    <s v="立碁"/>
    <x v="28"/>
    <n v="20.05"/>
    <n v="20.100000000000001"/>
    <n v="19.3"/>
    <n v="19.399999999999999"/>
    <n v="19.600000000000001"/>
    <n v="70"/>
    <n v="-23"/>
    <n v="-484"/>
    <n v="-190"/>
    <n v="-5"/>
    <n v="0"/>
    <n v="0"/>
    <n v="0"/>
    <n v="0"/>
    <n v="0"/>
    <n v="1.4035000000000001E-2"/>
    <n v="-4.6230000000000004E-3"/>
    <n v="-9.3412000000000009E-2"/>
    <n v="-3.6859999999999997E-2"/>
    <n v="-9.7999999999999997E-4"/>
    <n v="0"/>
    <n v="0"/>
    <n v="0"/>
    <n v="0"/>
    <n v="0"/>
  </r>
  <r>
    <s v="8112"/>
    <s v="至上"/>
    <x v="15"/>
    <n v="39.6"/>
    <n v="40"/>
    <n v="39.35"/>
    <n v="39.299999999999997"/>
    <n v="39.5"/>
    <n v="49"/>
    <n v="707"/>
    <n v="-995"/>
    <n v="-659"/>
    <n v="-110"/>
    <n v="2"/>
    <n v="39"/>
    <n v="0"/>
    <n v="0"/>
    <n v="0"/>
    <n v="1.9404000000000001E-2"/>
    <n v="0.2828"/>
    <n v="-0.39153250000000001"/>
    <n v="-0.25898699999999997"/>
    <n v="-4.3450000000000003E-2"/>
    <n v="7.9200000000000006E-4"/>
    <n v="1.5599999999999999E-2"/>
    <n v="0"/>
    <n v="0"/>
    <n v="0"/>
  </r>
  <r>
    <s v="8114"/>
    <s v="振樺電"/>
    <x v="57"/>
    <n v="70.5"/>
    <n v="70.599999999999994"/>
    <n v="70.2"/>
    <n v="70.2"/>
    <n v="70.5"/>
    <n v="5"/>
    <n v="1"/>
    <n v="0"/>
    <n v="-1"/>
    <n v="1"/>
    <n v="0"/>
    <n v="0"/>
    <n v="0"/>
    <n v="0"/>
    <n v="0"/>
    <n v="3.5249999999999999E-3"/>
    <n v="7.0599999999999992E-4"/>
    <n v="0"/>
    <n v="-7.0200000000000004E-4"/>
    <n v="7.0500000000000001E-4"/>
    <n v="0"/>
    <n v="0"/>
    <n v="0"/>
    <n v="0"/>
    <n v="0"/>
  </r>
  <r>
    <s v="8121"/>
    <s v="越峰"/>
    <x v="34"/>
    <n v="18.850000000000001"/>
    <n v="18.100000000000001"/>
    <n v="17.45"/>
    <n v="17.7"/>
    <n v="18.3"/>
    <n v="78"/>
    <n v="-416"/>
    <n v="28"/>
    <n v="-127"/>
    <n v="36"/>
    <n v="0"/>
    <n v="0"/>
    <n v="0"/>
    <n v="0"/>
    <n v="0"/>
    <n v="1.4703000000000003E-2"/>
    <n v="-7.5296000000000002E-2"/>
    <n v="4.8859999999999997E-3"/>
    <n v="-2.2479000000000002E-2"/>
    <n v="6.588000000000001E-3"/>
    <n v="0"/>
    <n v="0"/>
    <n v="0"/>
    <n v="0"/>
    <n v="0"/>
  </r>
  <r>
    <s v="8131"/>
    <s v="福懋科"/>
    <x v="35"/>
    <n v="39.950000000000003"/>
    <n v="40.1"/>
    <n v="39.700000000000003"/>
    <n v="39.700000000000003"/>
    <n v="39.75"/>
    <n v="111"/>
    <n v="-61"/>
    <n v="-223"/>
    <n v="-79"/>
    <n v="-63"/>
    <n v="0"/>
    <n v="0"/>
    <n v="0"/>
    <n v="0"/>
    <n v="0"/>
    <n v="4.4344500000000009E-2"/>
    <n v="-2.4461E-2"/>
    <n v="-8.8530999999999999E-2"/>
    <n v="-3.1363000000000002E-2"/>
    <n v="-2.5042499999999999E-2"/>
    <n v="0"/>
    <n v="0"/>
    <n v="0"/>
    <n v="0"/>
    <n v="0"/>
  </r>
  <r>
    <s v="8147"/>
    <s v="正淩"/>
    <x v="16"/>
    <n v="41.3"/>
    <n v="41.6"/>
    <n v="41.55"/>
    <n v="41.45"/>
    <n v="41.3"/>
    <n v="4"/>
    <n v="11"/>
    <n v="1"/>
    <n v="4"/>
    <n v="9"/>
    <n v="0"/>
    <n v="0"/>
    <n v="0"/>
    <n v="0"/>
    <n v="0"/>
    <n v="1.6519999999999998E-3"/>
    <n v="4.5760000000000002E-3"/>
    <n v="4.1549999999999996E-4"/>
    <n v="1.6580000000000002E-3"/>
    <n v="3.7169999999999998E-3"/>
    <n v="0"/>
    <n v="0"/>
    <n v="0"/>
    <n v="0"/>
    <n v="0"/>
  </r>
  <r>
    <s v="8150"/>
    <s v="南茂"/>
    <x v="35"/>
    <n v="49.65"/>
    <n v="48.25"/>
    <n v="47.15"/>
    <n v="47.1"/>
    <n v="47.8"/>
    <n v="1223"/>
    <n v="-1771"/>
    <n v="-212"/>
    <n v="489"/>
    <n v="512"/>
    <n v="-77"/>
    <n v="-39"/>
    <n v="-18"/>
    <n v="-751"/>
    <n v="-415"/>
    <n v="0.60721950000000002"/>
    <n v="-0.85450749999999998"/>
    <n v="-9.9957999999999991E-2"/>
    <n v="0.23031900000000002"/>
    <n v="0.24473599999999998"/>
    <n v="-3.8230500000000001E-2"/>
    <n v="-1.8817500000000001E-2"/>
    <n v="-8.4869999999999998E-3"/>
    <n v="-0.35372100000000001"/>
    <n v="-0.19836999999999999"/>
  </r>
  <r>
    <s v="8155"/>
    <s v="博智"/>
    <x v="31"/>
    <n v="114.5"/>
    <n v="115.5"/>
    <n v="112"/>
    <n v="114"/>
    <n v="116"/>
    <n v="-16"/>
    <n v="-15"/>
    <n v="-30"/>
    <n v="-12"/>
    <n v="126"/>
    <n v="0"/>
    <n v="0"/>
    <n v="0"/>
    <n v="0"/>
    <n v="0"/>
    <n v="-1.8319999999999999E-2"/>
    <n v="-1.7325E-2"/>
    <n v="-3.3599999999999998E-2"/>
    <n v="-1.3679999999999999E-2"/>
    <n v="0.14616000000000001"/>
    <n v="0"/>
    <n v="0"/>
    <n v="0"/>
    <n v="0"/>
    <n v="0"/>
  </r>
  <r>
    <s v="8163"/>
    <s v="達方"/>
    <x v="17"/>
    <n v="44.15"/>
    <n v="43.7"/>
    <n v="43.35"/>
    <n v="42.9"/>
    <n v="43.3"/>
    <n v="341"/>
    <n v="-267"/>
    <n v="355"/>
    <n v="-382"/>
    <n v="-73"/>
    <n v="0"/>
    <n v="0"/>
    <n v="0"/>
    <n v="0"/>
    <n v="0"/>
    <n v="0.1505515"/>
    <n v="-0.11667900000000002"/>
    <n v="0.15389249999999999"/>
    <n v="-0.163878"/>
    <n v="-3.1608999999999998E-2"/>
    <n v="0"/>
    <n v="0"/>
    <n v="0"/>
    <n v="0"/>
    <n v="0"/>
  </r>
  <r>
    <s v="8171"/>
    <s v="天宇"/>
    <x v="7"/>
    <n v="50.6"/>
    <n v="50.1"/>
    <n v="49.05"/>
    <n v="48.8"/>
    <n v="50.4"/>
    <n v="5"/>
    <n v="-97"/>
    <n v="-136"/>
    <n v="-78"/>
    <n v="52"/>
    <n v="0"/>
    <n v="0"/>
    <n v="0"/>
    <n v="0"/>
    <n v="0"/>
    <n v="2.5300000000000001E-3"/>
    <n v="-4.8597000000000001E-2"/>
    <n v="-6.670799999999999E-2"/>
    <n v="-3.8063999999999994E-2"/>
    <n v="2.6207999999999999E-2"/>
    <n v="0"/>
    <n v="0"/>
    <n v="0"/>
    <n v="0"/>
    <n v="0"/>
  </r>
  <r>
    <s v="8176"/>
    <s v="智捷"/>
    <x v="37"/>
    <n v="8.99"/>
    <n v="8.92"/>
    <n v="8.8699999999999992"/>
    <n v="8.8800000000000008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5.5"/>
    <n v="44.7"/>
    <n v="44.55"/>
    <n v="43.15"/>
    <n v="47.45"/>
    <n v="611"/>
    <n v="-569"/>
    <n v="37"/>
    <n v="167"/>
    <n v="119"/>
    <n v="0"/>
    <n v="79"/>
    <n v="39"/>
    <n v="0"/>
    <n v="0"/>
    <n v="0.278005"/>
    <n v="-0.25434300000000004"/>
    <n v="1.6483499999999998E-2"/>
    <n v="7.20605E-2"/>
    <n v="5.6465500000000002E-2"/>
    <n v="0"/>
    <n v="3.5313000000000004E-2"/>
    <n v="1.7374499999999998E-2"/>
    <n v="0"/>
    <n v="0"/>
  </r>
  <r>
    <s v="8183"/>
    <s v="精星"/>
    <x v="17"/>
    <n v="43.3"/>
    <n v="42.25"/>
    <n v="40.25"/>
    <n v="40.549999999999997"/>
    <n v="43.35"/>
    <n v="648"/>
    <n v="-493"/>
    <n v="-185"/>
    <n v="-93"/>
    <n v="665"/>
    <n v="0"/>
    <n v="0"/>
    <n v="0"/>
    <n v="0"/>
    <n v="0"/>
    <n v="0.280584"/>
    <n v="-0.20829249999999999"/>
    <n v="-7.4462500000000001E-2"/>
    <n v="-3.7711499999999995E-2"/>
    <n v="0.28827750000000002"/>
    <n v="0"/>
    <n v="0"/>
    <n v="0"/>
    <n v="0"/>
    <n v="0"/>
  </r>
  <r>
    <s v="8201"/>
    <s v="無敵"/>
    <x v="20"/>
    <n v="10"/>
    <n v="10.050000000000001"/>
    <n v="9.9499999999999993"/>
    <n v="9.9499999999999993"/>
    <n v="9.9499999999999993"/>
    <n v="-1"/>
    <n v="-1"/>
    <n v="1"/>
    <n v="-3"/>
    <n v="0"/>
    <n v="0"/>
    <n v="0"/>
    <n v="0"/>
    <n v="0"/>
    <n v="0"/>
    <n v="-1E-4"/>
    <n v="-1.005E-4"/>
    <n v="9.9499999999999993E-5"/>
    <n v="-2.9849999999999999E-4"/>
    <n v="0"/>
    <n v="0"/>
    <n v="0"/>
    <n v="0"/>
    <n v="0"/>
    <n v="0"/>
  </r>
  <r>
    <s v="8210"/>
    <s v="勤誠"/>
    <x v="42"/>
    <n v="72"/>
    <n v="73"/>
    <n v="72.099999999999994"/>
    <n v="72.099999999999994"/>
    <n v="72.400000000000006"/>
    <n v="-10"/>
    <n v="28"/>
    <n v="-29"/>
    <n v="22"/>
    <n v="26"/>
    <n v="0"/>
    <n v="0"/>
    <n v="0"/>
    <n v="0"/>
    <n v="0"/>
    <n v="-7.1999999999999998E-3"/>
    <n v="2.044E-2"/>
    <n v="-2.0908999999999997E-2"/>
    <n v="1.5861999999999998E-2"/>
    <n v="1.8824E-2"/>
    <n v="0"/>
    <n v="0"/>
    <n v="0"/>
    <n v="0"/>
    <n v="0"/>
  </r>
  <r>
    <s v="8213"/>
    <s v="志超"/>
    <x v="31"/>
    <n v="52"/>
    <n v="52.3"/>
    <n v="51.5"/>
    <n v="51.4"/>
    <n v="51.7"/>
    <n v="230"/>
    <n v="454"/>
    <n v="113"/>
    <n v="12"/>
    <n v="-228"/>
    <n v="0"/>
    <n v="0"/>
    <n v="0"/>
    <n v="0"/>
    <n v="0"/>
    <n v="0.1196"/>
    <n v="0.23744199999999996"/>
    <n v="5.8194999999999997E-2"/>
    <n v="6.1679999999999999E-3"/>
    <n v="-0.11787600000000001"/>
    <n v="0"/>
    <n v="0"/>
    <n v="0"/>
    <n v="0"/>
    <n v="0"/>
  </r>
  <r>
    <s v="8215"/>
    <s v="明基材"/>
    <x v="65"/>
    <n v="26.1"/>
    <n v="25.65"/>
    <n v="24.7"/>
    <n v="24.5"/>
    <n v="25.4"/>
    <n v="730"/>
    <n v="-918"/>
    <n v="-975"/>
    <n v="-700"/>
    <n v="1078"/>
    <n v="0"/>
    <n v="0"/>
    <n v="0"/>
    <n v="0"/>
    <n v="-130"/>
    <n v="0.19053"/>
    <n v="-0.23546699999999998"/>
    <n v="-0.24082500000000001"/>
    <n v="-0.17150000000000001"/>
    <n v="0.27381199999999994"/>
    <n v="0"/>
    <n v="0"/>
    <n v="0"/>
    <n v="0"/>
    <n v="-3.3020000000000001E-2"/>
  </r>
  <r>
    <s v="8222"/>
    <s v="寶一"/>
    <x v="2"/>
    <n v="13.9"/>
    <n v="13.9"/>
    <n v="13.9"/>
    <n v="14.15"/>
    <n v="13.9"/>
    <n v="-2"/>
    <n v="11"/>
    <n v="-8"/>
    <n v="17"/>
    <n v="1"/>
    <n v="0"/>
    <n v="0"/>
    <n v="0"/>
    <n v="0"/>
    <n v="0"/>
    <n v="-2.7799999999999998E-4"/>
    <n v="1.529E-3"/>
    <n v="-1.1119999999999999E-3"/>
    <n v="2.4055000000000001E-3"/>
    <n v="1.3899999999999999E-4"/>
    <n v="0"/>
    <n v="0"/>
    <n v="0"/>
    <n v="0"/>
    <n v="0"/>
  </r>
  <r>
    <s v="8234"/>
    <s v="新漢"/>
    <x v="49"/>
    <n v="23.2"/>
    <n v="23"/>
    <n v="22.85"/>
    <n v="22.85"/>
    <n v="23"/>
    <n v="0"/>
    <n v="-1"/>
    <n v="0"/>
    <n v="0"/>
    <n v="0"/>
    <n v="0"/>
    <n v="0"/>
    <n v="0"/>
    <n v="0"/>
    <n v="0"/>
    <n v="0"/>
    <n v="-2.3000000000000001E-4"/>
    <n v="0"/>
    <n v="0"/>
    <n v="0"/>
    <n v="0"/>
    <n v="0"/>
    <n v="0"/>
    <n v="0"/>
    <n v="0"/>
  </r>
  <r>
    <s v="8240"/>
    <s v="華宏"/>
    <x v="65"/>
    <n v="34.799999999999997"/>
    <n v="34.549999999999997"/>
    <n v="33.65"/>
    <n v="33.450000000000003"/>
    <n v="33.950000000000003"/>
    <n v="91"/>
    <n v="-27"/>
    <n v="-41"/>
    <n v="-24"/>
    <n v="52"/>
    <n v="0"/>
    <n v="0"/>
    <n v="0"/>
    <n v="0"/>
    <n v="0"/>
    <n v="3.1667999999999995E-2"/>
    <n v="-9.3284999999999983E-3"/>
    <n v="-1.3796499999999998E-2"/>
    <n v="-8.0280000000000004E-3"/>
    <n v="1.7654E-2"/>
    <n v="0"/>
    <n v="0"/>
    <n v="0"/>
    <n v="0"/>
    <n v="0"/>
  </r>
  <r>
    <s v="8249"/>
    <s v="菱光"/>
    <x v="47"/>
    <n v="24.15"/>
    <n v="24.4"/>
    <n v="24.3"/>
    <n v="26.7"/>
    <n v="28.45"/>
    <n v="213"/>
    <n v="74"/>
    <n v="-138"/>
    <n v="1"/>
    <n v="-231"/>
    <n v="0"/>
    <n v="0"/>
    <n v="0"/>
    <n v="0"/>
    <n v="0"/>
    <n v="5.1439499999999999E-2"/>
    <n v="1.8055999999999999E-2"/>
    <n v="-3.3534000000000001E-2"/>
    <n v="2.6699999999999998E-4"/>
    <n v="-6.57195E-2"/>
    <n v="0"/>
    <n v="0"/>
    <n v="0"/>
    <n v="0"/>
    <n v="0"/>
  </r>
  <r>
    <s v="8255"/>
    <s v="朋程"/>
    <x v="6"/>
    <n v="127.5"/>
    <n v="126"/>
    <n v="128"/>
    <n v="126"/>
    <n v="138.5"/>
    <n v="114"/>
    <n v="-78"/>
    <n v="294"/>
    <n v="-119"/>
    <n v="13"/>
    <n v="0"/>
    <n v="0"/>
    <n v="0"/>
    <n v="0"/>
    <n v="0"/>
    <n v="0.14535000000000001"/>
    <n v="-9.8280000000000006E-2"/>
    <n v="0.37631999999999999"/>
    <n v="-0.14993999999999999"/>
    <n v="1.8005E-2"/>
    <n v="0"/>
    <n v="0"/>
    <n v="0"/>
    <n v="0"/>
    <n v="0"/>
  </r>
  <r>
    <s v="8261"/>
    <s v="富鼎"/>
    <x v="46"/>
    <n v="72.5"/>
    <n v="73.7"/>
    <n v="69.8"/>
    <n v="69.400000000000006"/>
    <n v="73.5"/>
    <n v="338"/>
    <n v="-578"/>
    <n v="162"/>
    <n v="403"/>
    <n v="1073"/>
    <n v="0"/>
    <n v="0"/>
    <n v="0"/>
    <n v="-215"/>
    <n v="0"/>
    <n v="0.24504999999999999"/>
    <n v="-0.42598599999999998"/>
    <n v="0.11307600000000001"/>
    <n v="0.27968199999999999"/>
    <n v="0.78865499999999999"/>
    <n v="0"/>
    <n v="0"/>
    <n v="0"/>
    <n v="-0.14921000000000001"/>
    <n v="0"/>
  </r>
  <r>
    <s v="8271"/>
    <s v="宇瞻"/>
    <x v="40"/>
    <n v="46.7"/>
    <n v="46.1"/>
    <n v="44.55"/>
    <n v="44.25"/>
    <n v="45.35"/>
    <n v="237"/>
    <n v="-314"/>
    <n v="-501"/>
    <n v="-92"/>
    <n v="88"/>
    <n v="0"/>
    <n v="0"/>
    <n v="0"/>
    <n v="0"/>
    <n v="0"/>
    <n v="0.11067900000000001"/>
    <n v="-0.14475399999999999"/>
    <n v="-0.22319549999999999"/>
    <n v="-4.0710000000000003E-2"/>
    <n v="3.9907999999999999E-2"/>
    <n v="0"/>
    <n v="0"/>
    <n v="0"/>
    <n v="0"/>
    <n v="0"/>
  </r>
  <r>
    <s v="8277"/>
    <s v="商丞"/>
    <x v="40"/>
    <n v="13.8"/>
    <n v="13.75"/>
    <n v="13.35"/>
    <n v="13"/>
    <n v="13.5"/>
    <n v="85"/>
    <n v="-121"/>
    <n v="-151"/>
    <n v="-61"/>
    <n v="37"/>
    <n v="0"/>
    <n v="0"/>
    <n v="0"/>
    <n v="0"/>
    <n v="0"/>
    <n v="1.1730000000000001E-2"/>
    <n v="-1.66375E-2"/>
    <n v="-2.0158499999999999E-2"/>
    <n v="-7.9299999999999995E-3"/>
    <n v="4.9950000000000003E-3"/>
    <n v="0"/>
    <n v="0"/>
    <n v="0"/>
    <n v="0"/>
    <n v="0"/>
  </r>
  <r>
    <s v="8279"/>
    <s v="生展"/>
    <x v="14"/>
    <n v="106.5"/>
    <n v="107"/>
    <n v="106.5"/>
    <n v="105.5"/>
    <n v="105"/>
    <n v="3"/>
    <n v="3"/>
    <n v="3"/>
    <n v="4"/>
    <n v="0"/>
    <n v="0"/>
    <n v="0"/>
    <n v="0"/>
    <n v="0"/>
    <n v="0"/>
    <n v="3.1949999999999999E-3"/>
    <n v="3.2100000000000002E-3"/>
    <n v="3.1949999999999999E-3"/>
    <n v="4.2199999999999998E-3"/>
    <n v="0"/>
    <n v="0"/>
    <n v="0"/>
    <n v="0"/>
    <n v="0"/>
    <n v="0"/>
  </r>
  <r>
    <s v="8284"/>
    <s v="三竹"/>
    <x v="41"/>
    <n v="47.6"/>
    <n v="48.2"/>
    <n v="47.1"/>
    <n v="47.2"/>
    <n v="47.4"/>
    <n v="-1"/>
    <n v="0"/>
    <n v="0"/>
    <n v="0"/>
    <n v="0"/>
    <n v="0"/>
    <n v="0"/>
    <n v="0"/>
    <n v="0"/>
    <n v="0"/>
    <n v="-4.7600000000000002E-4"/>
    <n v="0"/>
    <n v="0"/>
    <n v="0"/>
    <n v="0"/>
    <n v="0"/>
    <n v="0"/>
    <n v="0"/>
    <n v="0"/>
    <n v="0"/>
  </r>
  <r>
    <s v="8289"/>
    <s v="泰藝"/>
    <x v="34"/>
    <n v="19.600000000000001"/>
    <n v="18.649999999999999"/>
    <n v="18.25"/>
    <n v="17.899999999999999"/>
    <n v="18.600000000000001"/>
    <n v="251"/>
    <n v="-873"/>
    <n v="-146"/>
    <n v="-378"/>
    <n v="230"/>
    <n v="0"/>
    <n v="0"/>
    <n v="0"/>
    <n v="0"/>
    <n v="0"/>
    <n v="4.9196000000000004E-2"/>
    <n v="-0.1628145"/>
    <n v="-2.6644999999999999E-2"/>
    <n v="-6.7662E-2"/>
    <n v="4.2779999999999999E-2"/>
    <n v="0"/>
    <n v="0"/>
    <n v="0"/>
    <n v="0"/>
    <n v="0"/>
  </r>
  <r>
    <s v="8291"/>
    <s v="尚茂"/>
    <x v="18"/>
    <n v="7.28"/>
    <n v="7.27"/>
    <n v="7.27"/>
    <n v="7.27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3.5"/>
    <n v="493.5"/>
    <n v="475"/>
    <n v="464.5"/>
    <n v="474.5"/>
    <n v="67"/>
    <n v="-45"/>
    <n v="-382"/>
    <n v="-94"/>
    <n v="494"/>
    <n v="40"/>
    <n v="-43"/>
    <n v="-594"/>
    <n v="-713"/>
    <n v="0"/>
    <n v="0.33064500000000002"/>
    <n v="-0.22207499999999999"/>
    <n v="-1.8145"/>
    <n v="-0.43663000000000002"/>
    <n v="2.3440300000000001"/>
    <n v="0.19739999999999999"/>
    <n v="-0.212205"/>
    <n v="-2.8214999999999999"/>
    <n v="-3.3118850000000002"/>
    <n v="0"/>
  </r>
  <r>
    <s v="8341"/>
    <s v="日友"/>
    <x v="2"/>
    <n v="212"/>
    <n v="211"/>
    <n v="209"/>
    <n v="210.5"/>
    <n v="209"/>
    <n v="-55"/>
    <n v="-86"/>
    <n v="-62"/>
    <n v="-33"/>
    <n v="-156"/>
    <n v="0"/>
    <n v="0"/>
    <n v="0"/>
    <n v="0"/>
    <n v="0"/>
    <n v="-0.1166"/>
    <n v="-0.18146000000000001"/>
    <n v="-0.12958"/>
    <n v="-6.9464999999999999E-2"/>
    <n v="-0.32604"/>
    <n v="0"/>
    <n v="0"/>
    <n v="0"/>
    <n v="0"/>
    <n v="0"/>
  </r>
  <r>
    <s v="8342"/>
    <s v="益張"/>
    <x v="2"/>
    <n v="52"/>
    <n v="52.4"/>
    <n v="52.4"/>
    <n v="51.6"/>
    <n v="51.6"/>
    <n v="1"/>
    <n v="0"/>
    <n v="-1"/>
    <n v="-9"/>
    <n v="0"/>
    <n v="0"/>
    <n v="0"/>
    <n v="0"/>
    <n v="0"/>
    <n v="0"/>
    <n v="5.1999999999999995E-4"/>
    <n v="0"/>
    <n v="-5.2399999999999994E-4"/>
    <n v="-4.6440000000000006E-3"/>
    <n v="0"/>
    <n v="0"/>
    <n v="0"/>
    <n v="0"/>
    <n v="0"/>
    <n v="0"/>
  </r>
  <r>
    <s v="8349"/>
    <s v="恒耀"/>
    <x v="13"/>
    <n v="67.400000000000006"/>
    <n v="67.400000000000006"/>
    <n v="66.599999999999994"/>
    <n v="67"/>
    <n v="67.3"/>
    <n v="-2"/>
    <n v="0"/>
    <n v="-8"/>
    <n v="22"/>
    <n v="-12"/>
    <n v="0"/>
    <n v="0"/>
    <n v="0"/>
    <n v="0"/>
    <n v="0"/>
    <n v="-1.348E-3"/>
    <n v="0"/>
    <n v="-5.3279999999999994E-3"/>
    <n v="1.474E-2"/>
    <n v="-8.0759999999999998E-3"/>
    <n v="0"/>
    <n v="0"/>
    <n v="0"/>
    <n v="0"/>
    <n v="0"/>
  </r>
  <r>
    <s v="8354"/>
    <s v="冠好"/>
    <x v="2"/>
    <n v="15.9"/>
    <n v="15.7"/>
    <n v="15.7"/>
    <n v="15.6"/>
    <n v="15.7"/>
    <n v="0"/>
    <n v="0"/>
    <n v="0"/>
    <n v="-4"/>
    <n v="0"/>
    <n v="0"/>
    <n v="0"/>
    <n v="0"/>
    <n v="0"/>
    <n v="0"/>
    <n v="0"/>
    <n v="0"/>
    <n v="0"/>
    <n v="-6.2399999999999999E-4"/>
    <n v="0"/>
    <n v="0"/>
    <n v="0"/>
    <n v="0"/>
    <n v="0"/>
    <n v="0"/>
  </r>
  <r>
    <s v="8358"/>
    <s v="金居"/>
    <x v="18"/>
    <n v="88.9"/>
    <n v="87.6"/>
    <n v="82.4"/>
    <n v="83"/>
    <n v="84.8"/>
    <n v="-2354"/>
    <n v="653"/>
    <n v="873"/>
    <n v="72"/>
    <n v="30"/>
    <n v="-619"/>
    <n v="-722"/>
    <n v="-869"/>
    <n v="-440"/>
    <n v="371"/>
    <n v="-2.0927060000000002"/>
    <n v="0.57202799999999998"/>
    <n v="0.7193520000000001"/>
    <n v="5.9760000000000001E-2"/>
    <n v="2.5440000000000001E-2"/>
    <n v="-0.55029100000000009"/>
    <n v="-0.63247199999999992"/>
    <n v="-0.71605600000000003"/>
    <n v="-0.36520000000000002"/>
    <n v="0.314608"/>
  </r>
  <r>
    <s v="8367"/>
    <s v="建新國際"/>
    <x v="10"/>
    <n v="39.6"/>
    <n v="43.55"/>
    <n v="47.9"/>
    <n v="48.2"/>
    <n v="43.7"/>
    <n v="257"/>
    <n v="508"/>
    <n v="-501"/>
    <n v="-317"/>
    <n v="94"/>
    <n v="0"/>
    <n v="0"/>
    <n v="0"/>
    <n v="0"/>
    <n v="0"/>
    <n v="0.101772"/>
    <n v="0.22123399999999999"/>
    <n v="-0.23997899999999997"/>
    <n v="-0.15279400000000001"/>
    <n v="4.1078000000000003E-2"/>
    <n v="0"/>
    <n v="0"/>
    <n v="0"/>
    <n v="0"/>
    <n v="0"/>
  </r>
  <r>
    <s v="8374"/>
    <s v="羅昇"/>
    <x v="12"/>
    <n v="31.1"/>
    <n v="31.2"/>
    <n v="31.2"/>
    <n v="31.3"/>
    <n v="31.4"/>
    <n v="15"/>
    <n v="46"/>
    <n v="59"/>
    <n v="135"/>
    <n v="124"/>
    <n v="0"/>
    <n v="0"/>
    <n v="0"/>
    <n v="0"/>
    <n v="0"/>
    <n v="4.6649999999999999E-3"/>
    <n v="1.4352E-2"/>
    <n v="1.8408000000000001E-2"/>
    <n v="4.2255000000000001E-2"/>
    <n v="3.8935999999999998E-2"/>
    <n v="0"/>
    <n v="0"/>
    <n v="0"/>
    <n v="0"/>
    <n v="0"/>
  </r>
  <r>
    <s v="8383"/>
    <s v="千附"/>
    <x v="45"/>
    <n v="41.15"/>
    <n v="41.15"/>
    <n v="40.700000000000003"/>
    <n v="40.549999999999997"/>
    <n v="40.799999999999997"/>
    <n v="47"/>
    <n v="2"/>
    <n v="-82"/>
    <n v="-93"/>
    <n v="9"/>
    <n v="0"/>
    <n v="0"/>
    <n v="0"/>
    <n v="0"/>
    <n v="0"/>
    <n v="1.93405E-2"/>
    <n v="8.2299999999999995E-4"/>
    <n v="-3.3374000000000001E-2"/>
    <n v="-3.7711499999999995E-2"/>
    <n v="3.6719999999999999E-3"/>
    <n v="0"/>
    <n v="0"/>
    <n v="0"/>
    <n v="0"/>
    <n v="0"/>
  </r>
  <r>
    <s v="8390"/>
    <s v="金益鼎"/>
    <x v="2"/>
    <n v="44.1"/>
    <n v="42.65"/>
    <n v="40.25"/>
    <n v="41.95"/>
    <n v="41.65"/>
    <n v="-8"/>
    <n v="-371"/>
    <n v="-347"/>
    <n v="-15"/>
    <n v="-92"/>
    <n v="0"/>
    <n v="0"/>
    <n v="0"/>
    <n v="0"/>
    <n v="0"/>
    <n v="-3.5280000000000003E-3"/>
    <n v="-0.1582315"/>
    <n v="-0.1396675"/>
    <n v="-6.2925000000000003E-3"/>
    <n v="-3.8317999999999998E-2"/>
    <n v="0"/>
    <n v="0"/>
    <n v="0"/>
    <n v="0"/>
    <n v="0"/>
  </r>
  <r>
    <s v="8401"/>
    <s v="白紗科"/>
    <x v="2"/>
    <n v="15.1"/>
    <n v="14.9"/>
    <n v="14.85"/>
    <n v="14.8"/>
    <n v="14.65"/>
    <n v="0"/>
    <n v="-1"/>
    <n v="-6"/>
    <n v="-3"/>
    <n v="-6"/>
    <n v="0"/>
    <n v="0"/>
    <n v="0"/>
    <n v="0"/>
    <n v="0"/>
    <n v="0"/>
    <n v="-1.4900000000000002E-4"/>
    <n v="-8.9099999999999997E-4"/>
    <n v="-4.4400000000000006E-4"/>
    <n v="-8.7900000000000001E-4"/>
    <n v="0"/>
    <n v="0"/>
    <n v="0"/>
    <n v="0"/>
    <n v="0"/>
  </r>
  <r>
    <s v="8403"/>
    <s v="盛弘"/>
    <x v="14"/>
    <n v="31.75"/>
    <n v="31.7"/>
    <n v="31.1"/>
    <n v="30.85"/>
    <n v="31.35"/>
    <n v="44"/>
    <n v="19"/>
    <n v="-6"/>
    <n v="-12"/>
    <n v="1"/>
    <n v="0"/>
    <n v="0"/>
    <n v="0"/>
    <n v="0"/>
    <n v="0"/>
    <n v="1.397E-2"/>
    <n v="6.0229999999999997E-3"/>
    <n v="-1.8660000000000003E-3"/>
    <n v="-3.7020000000000004E-3"/>
    <n v="3.1350000000000003E-4"/>
    <n v="0"/>
    <n v="0"/>
    <n v="0"/>
    <n v="0"/>
    <n v="0"/>
  </r>
  <r>
    <s v="8404"/>
    <s v="百和興業-KY"/>
    <x v="2"/>
    <n v="48.55"/>
    <n v="48.45"/>
    <n v="47.05"/>
    <n v="47.05"/>
    <n v="48"/>
    <n v="463"/>
    <n v="-251"/>
    <n v="-251"/>
    <n v="441"/>
    <n v="317"/>
    <n v="0"/>
    <n v="0"/>
    <n v="0"/>
    <n v="0"/>
    <n v="0"/>
    <n v="0.22478649999999997"/>
    <n v="-0.12160950000000001"/>
    <n v="-0.11809549999999999"/>
    <n v="0.20749049999999999"/>
    <n v="0.15215999999999999"/>
    <n v="0"/>
    <n v="0"/>
    <n v="0"/>
    <n v="0"/>
    <n v="0"/>
  </r>
  <r>
    <s v="8406"/>
    <s v="金可-KY"/>
    <x v="14"/>
    <n v="224"/>
    <n v="232"/>
    <n v="252.5"/>
    <n v="264"/>
    <n v="257"/>
    <n v="-408"/>
    <n v="129"/>
    <n v="137"/>
    <n v="-808"/>
    <n v="-84"/>
    <n v="57"/>
    <n v="170"/>
    <n v="603"/>
    <n v="719"/>
    <n v="0"/>
    <n v="-0.91391999999999995"/>
    <n v="0.29927999999999999"/>
    <n v="0.34592499999999998"/>
    <n v="-2.1331199999999999"/>
    <n v="-0.21587999999999999"/>
    <n v="0.12767999999999999"/>
    <n v="0.39439999999999997"/>
    <n v="1.522575"/>
    <n v="1.8981600000000001"/>
    <n v="0"/>
  </r>
  <r>
    <s v="8409"/>
    <s v="商之器"/>
    <x v="14"/>
    <n v="20.2"/>
    <n v="19.149999999999999"/>
    <n v="19.2"/>
    <n v="19.25"/>
    <n v="19"/>
    <n v="-4"/>
    <n v="-1"/>
    <n v="0"/>
    <n v="0"/>
    <n v="1"/>
    <n v="0"/>
    <n v="0"/>
    <n v="0"/>
    <n v="0"/>
    <n v="0"/>
    <n v="-8.0800000000000002E-4"/>
    <n v="-1.9149999999999999E-4"/>
    <n v="0"/>
    <n v="0"/>
    <n v="1.9000000000000001E-4"/>
    <n v="0"/>
    <n v="0"/>
    <n v="0"/>
    <n v="0"/>
    <n v="0"/>
  </r>
  <r>
    <s v="8410"/>
    <s v="森田"/>
    <x v="17"/>
    <n v="41.9"/>
    <n v="41.85"/>
    <n v="41.8"/>
    <n v="41.6"/>
    <n v="42.1"/>
    <n v="-13"/>
    <n v="-19"/>
    <n v="-61"/>
    <n v="-33"/>
    <n v="-19"/>
    <n v="0"/>
    <n v="0"/>
    <n v="0"/>
    <n v="0"/>
    <n v="0"/>
    <n v="-5.4469999999999996E-3"/>
    <n v="-7.9515000000000002E-3"/>
    <n v="-2.5497999999999996E-2"/>
    <n v="-1.3727999999999999E-2"/>
    <n v="-7.9989999999999992E-3"/>
    <n v="0"/>
    <n v="0"/>
    <n v="0"/>
    <n v="0"/>
    <n v="0"/>
  </r>
  <r>
    <s v="8411"/>
    <s v="福貞-KY"/>
    <x v="2"/>
    <n v="14.65"/>
    <n v="15.4"/>
    <n v="14.95"/>
    <n v="14.9"/>
    <n v="15.05"/>
    <n v="-1"/>
    <n v="7"/>
    <n v="-18"/>
    <n v="15"/>
    <n v="3"/>
    <n v="0"/>
    <n v="0"/>
    <n v="0"/>
    <n v="0"/>
    <n v="0"/>
    <n v="-1.4650000000000001E-4"/>
    <n v="1.078E-3"/>
    <n v="-2.6909999999999998E-3"/>
    <n v="2.235E-3"/>
    <n v="4.5150000000000008E-4"/>
    <n v="0"/>
    <n v="0"/>
    <n v="0"/>
    <n v="0"/>
    <n v="0"/>
  </r>
  <r>
    <s v="8415"/>
    <s v="大國鋼"/>
    <x v="13"/>
    <n v="32.25"/>
    <n v="32"/>
    <n v="31.4"/>
    <n v="32.75"/>
    <n v="31.8"/>
    <n v="-108"/>
    <n v="-141"/>
    <n v="135"/>
    <n v="454"/>
    <n v="-497"/>
    <n v="0"/>
    <n v="0"/>
    <n v="-175"/>
    <n v="0"/>
    <n v="0"/>
    <n v="-3.483E-2"/>
    <n v="-4.512E-2"/>
    <n v="4.2389999999999997E-2"/>
    <n v="0.14868500000000001"/>
    <n v="-0.15804599999999999"/>
    <n v="0"/>
    <n v="0"/>
    <n v="-5.4949999999999999E-2"/>
    <n v="0"/>
    <n v="0"/>
  </r>
  <r>
    <s v="8416"/>
    <s v="實威"/>
    <x v="55"/>
    <n v="120"/>
    <n v="119.5"/>
    <n v="117.5"/>
    <n v="118.5"/>
    <n v="118.5"/>
    <n v="0"/>
    <n v="0"/>
    <n v="0"/>
    <n v="-1"/>
    <n v="-2"/>
    <n v="0"/>
    <n v="0"/>
    <n v="0"/>
    <n v="0"/>
    <n v="0"/>
    <n v="0"/>
    <n v="0"/>
    <n v="0"/>
    <n v="-1.1850000000000001E-3"/>
    <n v="-2.3700000000000001E-3"/>
    <n v="0"/>
    <n v="0"/>
    <n v="0"/>
    <n v="0"/>
    <n v="0"/>
  </r>
  <r>
    <s v="8418"/>
    <s v="捷必勝-KY"/>
    <x v="2"/>
    <n v="11.5"/>
    <n v="11.55"/>
    <n v="11.65"/>
    <n v="11.6"/>
    <n v="11.55"/>
    <n v="0"/>
    <n v="0"/>
    <n v="-1"/>
    <n v="0"/>
    <n v="-1"/>
    <n v="0"/>
    <n v="0"/>
    <n v="0"/>
    <n v="0"/>
    <n v="0"/>
    <n v="0"/>
    <n v="0"/>
    <n v="-1.165E-4"/>
    <n v="0"/>
    <n v="-1.155E-4"/>
    <n v="0"/>
    <n v="0"/>
    <n v="0"/>
    <n v="0"/>
    <n v="0"/>
  </r>
  <r>
    <s v="8420"/>
    <s v="明揚"/>
    <x v="69"/>
    <n v="27.5"/>
    <n v="27.35"/>
    <n v="27.35"/>
    <n v="27.35"/>
    <n v="27.3"/>
    <n v="1"/>
    <n v="2"/>
    <n v="9"/>
    <n v="1"/>
    <n v="0"/>
    <n v="0"/>
    <n v="0"/>
    <n v="0"/>
    <n v="0"/>
    <n v="0"/>
    <n v="2.7500000000000002E-4"/>
    <n v="5.4700000000000007E-4"/>
    <n v="2.4615000000000001E-3"/>
    <n v="2.7350000000000003E-4"/>
    <n v="0"/>
    <n v="0"/>
    <n v="0"/>
    <n v="0"/>
    <n v="0"/>
    <n v="0"/>
  </r>
  <r>
    <s v="8421"/>
    <s v="旭源"/>
    <x v="45"/>
    <n v="9.74"/>
    <n v="9.8000000000000007"/>
    <n v="9.6999999999999993"/>
    <n v="9.69"/>
    <n v="9.76"/>
    <n v="-2"/>
    <n v="0"/>
    <n v="0"/>
    <n v="3"/>
    <n v="0"/>
    <n v="0"/>
    <n v="0"/>
    <n v="0"/>
    <n v="0"/>
    <n v="0"/>
    <n v="-1.9479999999999999E-4"/>
    <n v="0"/>
    <n v="0"/>
    <n v="2.9070000000000002E-4"/>
    <n v="0"/>
    <n v="0"/>
    <n v="0"/>
    <n v="0"/>
    <n v="0"/>
    <n v="0"/>
  </r>
  <r>
    <s v="8422"/>
    <s v="可寧衛"/>
    <x v="2"/>
    <n v="176"/>
    <n v="176"/>
    <n v="173.5"/>
    <n v="167"/>
    <n v="166.5"/>
    <n v="-98"/>
    <n v="-196"/>
    <n v="-134"/>
    <n v="547"/>
    <n v="-164"/>
    <n v="-2"/>
    <n v="6"/>
    <n v="0"/>
    <n v="0"/>
    <n v="0"/>
    <n v="-0.17247999999999999"/>
    <n v="-0.34495999999999999"/>
    <n v="-0.23249"/>
    <n v="0.91349000000000002"/>
    <n v="-0.27306000000000002"/>
    <n v="-3.5200000000000001E-3"/>
    <n v="1.056E-2"/>
    <n v="0"/>
    <n v="0"/>
    <n v="0"/>
  </r>
  <r>
    <s v="8423"/>
    <s v="保綠-KY"/>
    <x v="25"/>
    <n v="17.899999999999999"/>
    <n v="18"/>
    <n v="18.05"/>
    <n v="18.2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8"/>
    <n v="58.1"/>
    <n v="58.2"/>
    <n v="58"/>
    <n v="0"/>
    <n v="-1"/>
    <n v="-3"/>
    <n v="0"/>
    <n v="-7"/>
    <n v="0"/>
    <n v="0"/>
    <n v="0"/>
    <n v="0"/>
    <n v="0"/>
    <n v="0"/>
    <n v="-5.8E-4"/>
    <n v="-1.7430000000000002E-3"/>
    <n v="0"/>
    <n v="-4.0600000000000002E-3"/>
    <n v="0"/>
    <n v="0"/>
    <n v="0"/>
    <n v="0"/>
    <n v="0"/>
  </r>
  <r>
    <s v="8426"/>
    <s v="紅木-KY"/>
    <x v="2"/>
    <n v="17.95"/>
    <n v="18.149999999999999"/>
    <n v="18.600000000000001"/>
    <n v="18.3"/>
    <n v="18.649999999999999"/>
    <n v="0"/>
    <n v="182"/>
    <n v="102"/>
    <n v="100"/>
    <n v="5"/>
    <n v="0"/>
    <n v="0"/>
    <n v="0"/>
    <n v="0"/>
    <n v="0"/>
    <n v="0"/>
    <n v="3.3033E-2"/>
    <n v="1.8971999999999999E-2"/>
    <n v="1.83E-2"/>
    <n v="9.3249999999999995E-4"/>
    <n v="0"/>
    <n v="0"/>
    <n v="0"/>
    <n v="0"/>
    <n v="0"/>
  </r>
  <r>
    <s v="8427"/>
    <s v="基勝-KY"/>
    <x v="2"/>
    <n v="50.5"/>
    <n v="49.9"/>
    <n v="50"/>
    <n v="50"/>
    <n v="50.2"/>
    <n v="0"/>
    <n v="-3"/>
    <n v="-1"/>
    <n v="1"/>
    <n v="5"/>
    <n v="0"/>
    <n v="0"/>
    <n v="0"/>
    <n v="0"/>
    <n v="0"/>
    <n v="0"/>
    <n v="-1.4969999999999998E-3"/>
    <n v="-5.0000000000000001E-4"/>
    <n v="5.0000000000000001E-4"/>
    <n v="2.5100000000000001E-3"/>
    <n v="0"/>
    <n v="0"/>
    <n v="0"/>
    <n v="0"/>
    <n v="0"/>
  </r>
  <r>
    <s v="8429"/>
    <s v="金麗-KY"/>
    <x v="9"/>
    <n v="14.5"/>
    <n v="15.95"/>
    <n v="17.5"/>
    <n v="16.2"/>
    <n v="16.7"/>
    <n v="228"/>
    <n v="-251"/>
    <n v="-30"/>
    <n v="-1433"/>
    <n v="1158"/>
    <n v="0"/>
    <n v="0"/>
    <n v="0"/>
    <n v="0"/>
    <n v="0"/>
    <n v="3.3059999999999999E-2"/>
    <n v="-4.0034500000000001E-2"/>
    <n v="-5.2500000000000003E-3"/>
    <n v="-0.23214599999999999"/>
    <n v="0.19338599999999997"/>
    <n v="0"/>
    <n v="0"/>
    <n v="0"/>
    <n v="0"/>
    <n v="0"/>
  </r>
  <r>
    <s v="8431"/>
    <s v="匯鑽科"/>
    <x v="16"/>
    <n v="64"/>
    <n v="69"/>
    <n v="69.599999999999994"/>
    <n v="69"/>
    <n v="73.2"/>
    <n v="54"/>
    <n v="-317"/>
    <n v="-591"/>
    <n v="-246"/>
    <n v="63"/>
    <n v="0"/>
    <n v="0"/>
    <n v="0"/>
    <n v="0"/>
    <n v="0"/>
    <n v="3.456E-2"/>
    <n v="-0.21873000000000001"/>
    <n v="-0.41133599999999998"/>
    <n v="-0.16974"/>
    <n v="4.6116000000000004E-2"/>
    <n v="0"/>
    <n v="0"/>
    <n v="0"/>
    <n v="0"/>
    <n v="0"/>
  </r>
  <r>
    <s v="8432"/>
    <s v="東生華"/>
    <x v="14"/>
    <n v="44.45"/>
    <n v="45.2"/>
    <n v="44.2"/>
    <n v="43"/>
    <n v="43.8"/>
    <n v="2"/>
    <n v="95"/>
    <n v="-52"/>
    <n v="-15"/>
    <n v="16"/>
    <n v="0"/>
    <n v="0"/>
    <n v="0"/>
    <n v="0"/>
    <n v="0"/>
    <n v="8.8900000000000003E-4"/>
    <n v="4.2939999999999999E-2"/>
    <n v="-2.2984000000000001E-2"/>
    <n v="-6.45E-3"/>
    <n v="7.0079999999999995E-3"/>
    <n v="0"/>
    <n v="0"/>
    <n v="0"/>
    <n v="0"/>
    <n v="0"/>
  </r>
  <r>
    <s v="8433"/>
    <s v="弘帆"/>
    <x v="9"/>
    <n v="42.4"/>
    <n v="43.4"/>
    <n v="45.1"/>
    <n v="44.85"/>
    <n v="44.8"/>
    <n v="-1"/>
    <n v="1"/>
    <n v="-2"/>
    <n v="-1"/>
    <n v="-2"/>
    <n v="0"/>
    <n v="0"/>
    <n v="0"/>
    <n v="0"/>
    <n v="0"/>
    <n v="-4.2400000000000001E-4"/>
    <n v="4.3399999999999998E-4"/>
    <n v="-9.0200000000000002E-4"/>
    <n v="-4.4850000000000001E-4"/>
    <n v="-8.9599999999999999E-4"/>
    <n v="0"/>
    <n v="0"/>
    <n v="0"/>
    <n v="0"/>
    <n v="0"/>
  </r>
  <r>
    <s v="8435"/>
    <s v="鉅邁"/>
    <x v="2"/>
    <n v="57.2"/>
    <n v="57.2"/>
    <n v="57"/>
    <n v="57"/>
    <n v="56.9"/>
    <n v="0"/>
    <n v="-1"/>
    <n v="-2"/>
    <n v="0"/>
    <n v="0"/>
    <n v="0"/>
    <n v="0"/>
    <n v="0"/>
    <n v="0"/>
    <n v="0"/>
    <n v="0"/>
    <n v="-5.7200000000000003E-4"/>
    <n v="-1.14E-3"/>
    <n v="0"/>
    <n v="0"/>
    <n v="0"/>
    <n v="0"/>
    <n v="0"/>
    <n v="0"/>
    <n v="0"/>
  </r>
  <r>
    <s v="8436"/>
    <s v="大江"/>
    <x v="14"/>
    <n v="244"/>
    <n v="247"/>
    <n v="239.5"/>
    <n v="241.5"/>
    <n v="252"/>
    <n v="-38"/>
    <n v="719"/>
    <n v="18"/>
    <n v="198"/>
    <n v="253"/>
    <n v="1"/>
    <n v="-5"/>
    <n v="0"/>
    <n v="0"/>
    <n v="320"/>
    <n v="-9.2719999999999997E-2"/>
    <n v="1.77593"/>
    <n v="4.3110000000000002E-2"/>
    <n v="0.47816999999999998"/>
    <n v="0.63756000000000002"/>
    <n v="2.4399999999999999E-3"/>
    <n v="-1.235E-2"/>
    <n v="0"/>
    <n v="0"/>
    <n v="0.80640000000000001"/>
  </r>
  <r>
    <s v="8437"/>
    <s v="大地-KY"/>
    <x v="2"/>
    <n v="174.5"/>
    <n v="177"/>
    <n v="175.5"/>
    <n v="175"/>
    <n v="175"/>
    <n v="0"/>
    <n v="0"/>
    <n v="2"/>
    <n v="1"/>
    <n v="2"/>
    <n v="0"/>
    <n v="0"/>
    <n v="0"/>
    <n v="0"/>
    <n v="0"/>
    <n v="0"/>
    <n v="0"/>
    <n v="3.5100000000000001E-3"/>
    <n v="1.75E-3"/>
    <n v="3.5000000000000001E-3"/>
    <n v="0"/>
    <n v="0"/>
    <n v="0"/>
    <n v="0"/>
    <n v="0"/>
  </r>
  <r>
    <s v="8440"/>
    <s v="綠電"/>
    <x v="2"/>
    <n v="19.149999999999999"/>
    <n v="21.05"/>
    <n v="20.7"/>
    <n v="19.850000000000001"/>
    <n v="19.95"/>
    <n v="-15"/>
    <n v="51"/>
    <n v="-220"/>
    <n v="-34"/>
    <n v="32"/>
    <n v="0"/>
    <n v="0"/>
    <n v="0"/>
    <n v="0"/>
    <n v="0"/>
    <n v="-2.8725000000000001E-3"/>
    <n v="1.07355E-2"/>
    <n v="-4.5539999999999997E-2"/>
    <n v="-6.7490000000000007E-3"/>
    <n v="6.3839999999999999E-3"/>
    <n v="0"/>
    <n v="0"/>
    <n v="0"/>
    <n v="0"/>
    <n v="0"/>
  </r>
  <r>
    <s v="8442"/>
    <s v="威宏-KY"/>
    <x v="2"/>
    <n v="39.200000000000003"/>
    <n v="39.5"/>
    <n v="39.299999999999997"/>
    <n v="39.35"/>
    <n v="39.35"/>
    <n v="-1"/>
    <n v="0"/>
    <n v="0"/>
    <n v="9"/>
    <n v="-3"/>
    <n v="0"/>
    <n v="0"/>
    <n v="0"/>
    <n v="0"/>
    <n v="0"/>
    <n v="-3.9200000000000004E-4"/>
    <n v="0"/>
    <n v="0"/>
    <n v="3.5415000000000004E-3"/>
    <n v="-1.1805000000000001E-3"/>
    <n v="0"/>
    <n v="0"/>
    <n v="0"/>
    <n v="0"/>
    <n v="0"/>
  </r>
  <r>
    <s v="8443"/>
    <s v="阿瘦"/>
    <x v="9"/>
    <n v="11.85"/>
    <n v="11.65"/>
    <n v="11.4"/>
    <n v="11.5"/>
    <n v="11.5"/>
    <n v="-1"/>
    <n v="-2"/>
    <n v="-3"/>
    <n v="2"/>
    <n v="-1"/>
    <n v="0"/>
    <n v="0"/>
    <n v="0"/>
    <n v="0"/>
    <n v="0"/>
    <n v="-1.1849999999999999E-4"/>
    <n v="-2.33E-4"/>
    <n v="-3.4200000000000002E-4"/>
    <n v="2.3000000000000001E-4"/>
    <n v="-1.15E-4"/>
    <n v="0"/>
    <n v="0"/>
    <n v="0"/>
    <n v="0"/>
    <n v="0"/>
  </r>
  <r>
    <s v="8444"/>
    <s v="綠河-KY"/>
    <x v="2"/>
    <n v="79.099999999999994"/>
    <n v="79.599999999999994"/>
    <n v="79.599999999999994"/>
    <n v="79.2"/>
    <n v="78.5"/>
    <n v="-2"/>
    <n v="0"/>
    <n v="0"/>
    <n v="0"/>
    <n v="-2"/>
    <n v="0"/>
    <n v="0"/>
    <n v="0"/>
    <n v="0"/>
    <n v="0"/>
    <n v="-1.5819999999999999E-3"/>
    <n v="0"/>
    <n v="0"/>
    <n v="0"/>
    <n v="-1.57E-3"/>
    <n v="0"/>
    <n v="0"/>
    <n v="0"/>
    <n v="0"/>
    <n v="0"/>
  </r>
  <r>
    <s v="8446"/>
    <s v="華研"/>
    <x v="2"/>
    <n v="93.7"/>
    <n v="93.6"/>
    <n v="92.3"/>
    <n v="93"/>
    <n v="93.9"/>
    <n v="11"/>
    <n v="-3"/>
    <n v="-35"/>
    <n v="15"/>
    <n v="-3"/>
    <n v="0"/>
    <n v="0"/>
    <n v="0"/>
    <n v="0"/>
    <n v="0"/>
    <n v="1.0307E-2"/>
    <n v="-2.8079999999999997E-3"/>
    <n v="-3.2305E-2"/>
    <n v="1.3950000000000001E-2"/>
    <n v="-2.8170000000000005E-3"/>
    <n v="0"/>
    <n v="0"/>
    <n v="0"/>
    <n v="0"/>
    <n v="0"/>
  </r>
  <r>
    <s v="8450"/>
    <s v="霹靂"/>
    <x v="2"/>
    <n v="23.7"/>
    <n v="23.75"/>
    <n v="23.5"/>
    <n v="22.9"/>
    <n v="23.15"/>
    <n v="-2"/>
    <n v="-3"/>
    <n v="0"/>
    <n v="0"/>
    <n v="-5"/>
    <n v="0"/>
    <n v="0"/>
    <n v="0"/>
    <n v="0"/>
    <n v="0"/>
    <n v="-4.7399999999999997E-4"/>
    <n v="-7.1250000000000003E-4"/>
    <n v="0"/>
    <n v="0"/>
    <n v="-1.1574999999999999E-3"/>
    <n v="0"/>
    <n v="0"/>
    <n v="0"/>
    <n v="0"/>
    <n v="0"/>
  </r>
  <r>
    <s v="8454"/>
    <s v="富邦媒"/>
    <x v="9"/>
    <n v="1465"/>
    <n v="1520"/>
    <n v="1645"/>
    <n v="1580"/>
    <n v="1635"/>
    <n v="77"/>
    <n v="-19"/>
    <n v="-16"/>
    <n v="-236"/>
    <n v="-1"/>
    <n v="1"/>
    <n v="11"/>
    <n v="63"/>
    <n v="59"/>
    <n v="7"/>
    <n v="1.12805"/>
    <n v="-0.2888"/>
    <n v="-0.26319999999999999"/>
    <n v="-3.7288000000000001"/>
    <n v="-1.635E-2"/>
    <n v="1.465E-2"/>
    <n v="0.16719999999999999"/>
    <n v="1.0363500000000001"/>
    <n v="0.93220000000000003"/>
    <n v="0.11445"/>
  </r>
  <r>
    <s v="8455"/>
    <s v="大拓-KY"/>
    <x v="44"/>
    <n v="17.95"/>
    <n v="17.649999999999999"/>
    <n v="18"/>
    <n v="17.7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44.5"/>
    <n v="144.5"/>
    <n v="145.5"/>
    <n v="144.5"/>
    <n v="1"/>
    <n v="-12"/>
    <n v="-46"/>
    <n v="4"/>
    <n v="-8"/>
    <n v="0"/>
    <n v="0"/>
    <n v="0"/>
    <n v="0"/>
    <n v="0"/>
    <n v="1.4599999999999999E-3"/>
    <n v="-1.7340000000000001E-2"/>
    <n v="-6.6470000000000001E-2"/>
    <n v="5.8199999999999997E-3"/>
    <n v="-1.1560000000000001E-2"/>
    <n v="0"/>
    <n v="0"/>
    <n v="0"/>
    <n v="0"/>
    <n v="0"/>
  </r>
  <r>
    <s v="8463"/>
    <s v="潤泰材"/>
    <x v="2"/>
    <n v="37.5"/>
    <n v="37.200000000000003"/>
    <n v="37.049999999999997"/>
    <n v="36.9"/>
    <n v="36.799999999999997"/>
    <n v="5"/>
    <n v="-11"/>
    <n v="-5"/>
    <n v="0"/>
    <n v="7"/>
    <n v="0"/>
    <n v="0"/>
    <n v="0"/>
    <n v="0"/>
    <n v="0"/>
    <n v="1.8749999999999999E-3"/>
    <n v="-4.0920000000000002E-3"/>
    <n v="-1.8525E-3"/>
    <n v="0"/>
    <n v="2.5759999999999997E-3"/>
    <n v="0"/>
    <n v="0"/>
    <n v="0"/>
    <n v="0"/>
    <n v="0"/>
  </r>
  <r>
    <s v="8464"/>
    <s v="億豐"/>
    <x v="2"/>
    <n v="390"/>
    <n v="393"/>
    <n v="390.5"/>
    <n v="396.5"/>
    <n v="404"/>
    <n v="-159"/>
    <n v="8"/>
    <n v="-38"/>
    <n v="138"/>
    <n v="-36"/>
    <n v="0"/>
    <n v="1"/>
    <n v="1"/>
    <n v="0"/>
    <n v="0"/>
    <n v="-0.62009999999999998"/>
    <n v="3.1440000000000003E-2"/>
    <n v="-0.14838999999999999"/>
    <n v="0.54717000000000005"/>
    <n v="-0.14544000000000001"/>
    <n v="0"/>
    <n v="3.9300000000000003E-3"/>
    <n v="3.9050000000000001E-3"/>
    <n v="0"/>
    <n v="0"/>
  </r>
  <r>
    <s v="8466"/>
    <s v="美吉吉-KY"/>
    <x v="2"/>
    <n v="58.4"/>
    <n v="58.3"/>
    <n v="58"/>
    <n v="57.7"/>
    <n v="55.5"/>
    <n v="-1"/>
    <n v="-4"/>
    <n v="-6"/>
    <n v="3"/>
    <n v="-12"/>
    <n v="0"/>
    <n v="0"/>
    <n v="0"/>
    <n v="0"/>
    <n v="0"/>
    <n v="-5.8399999999999999E-4"/>
    <n v="-2.3319999999999999E-3"/>
    <n v="-3.48E-3"/>
    <n v="1.7310000000000003E-3"/>
    <n v="-6.6600000000000001E-3"/>
    <n v="0"/>
    <n v="0"/>
    <n v="0"/>
    <n v="0"/>
    <n v="0"/>
  </r>
  <r>
    <s v="8467"/>
    <s v="波力-KY"/>
    <x v="2"/>
    <n v="42"/>
    <n v="43.15"/>
    <n v="42.95"/>
    <n v="42.5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"/>
    <n v="63"/>
    <n v="61.6"/>
    <n v="61.9"/>
    <n v="6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4"/>
    <n v="39.9"/>
    <n v="39.4"/>
    <n v="39.6"/>
    <n v="39.799999999999997"/>
    <n v="-8"/>
    <n v="4"/>
    <n v="1"/>
    <n v="4"/>
    <n v="5"/>
    <n v="0"/>
    <n v="0"/>
    <n v="0"/>
    <n v="0"/>
    <n v="0"/>
    <n v="-3.1519999999999999E-3"/>
    <n v="1.596E-3"/>
    <n v="3.9399999999999998E-4"/>
    <n v="1.5840000000000001E-3"/>
    <n v="1.99E-3"/>
    <n v="0"/>
    <n v="0"/>
    <n v="0"/>
    <n v="0"/>
    <n v="0"/>
  </r>
  <r>
    <s v="8476"/>
    <s v="台境"/>
    <x v="2"/>
    <n v="20.9"/>
    <n v="21.1"/>
    <n v="20.95"/>
    <n v="20.95"/>
    <n v="21"/>
    <n v="3"/>
    <n v="0"/>
    <n v="-4"/>
    <n v="0"/>
    <n v="0"/>
    <n v="0"/>
    <n v="0"/>
    <n v="0"/>
    <n v="0"/>
    <n v="0"/>
    <n v="6.2699999999999995E-4"/>
    <n v="0"/>
    <n v="-8.3799999999999999E-4"/>
    <n v="0"/>
    <n v="0"/>
    <n v="0"/>
    <n v="0"/>
    <n v="0"/>
    <n v="0"/>
    <n v="0"/>
  </r>
  <r>
    <s v="8477"/>
    <s v="創業家"/>
    <x v="67"/>
    <n v="38"/>
    <n v="38"/>
    <n v="37.85"/>
    <n v="37.549999999999997"/>
    <n v="38"/>
    <n v="10"/>
    <n v="1"/>
    <n v="-11"/>
    <n v="-13"/>
    <n v="19"/>
    <n v="0"/>
    <n v="0"/>
    <n v="0"/>
    <n v="0"/>
    <n v="0"/>
    <n v="3.8E-3"/>
    <n v="3.8000000000000002E-4"/>
    <n v="-4.1635000000000005E-3"/>
    <n v="-4.8814999999999996E-3"/>
    <n v="7.2199999999999999E-3"/>
    <n v="0"/>
    <n v="0"/>
    <n v="0"/>
    <n v="0"/>
    <n v="0"/>
  </r>
  <r>
    <s v="8478"/>
    <s v="東哥遊艇"/>
    <x v="2"/>
    <n v="56.1"/>
    <n v="56.3"/>
    <n v="59.3"/>
    <n v="59.3"/>
    <n v="59.3"/>
    <n v="0"/>
    <n v="-6"/>
    <n v="-2"/>
    <n v="-19"/>
    <n v="-3"/>
    <n v="0"/>
    <n v="0"/>
    <n v="0"/>
    <n v="0"/>
    <n v="0"/>
    <n v="0"/>
    <n v="-3.3779999999999995E-3"/>
    <n v="-1.186E-3"/>
    <n v="-1.1267000000000001E-2"/>
    <n v="-1.7789999999999998E-3"/>
    <n v="0"/>
    <n v="0"/>
    <n v="0"/>
    <n v="0"/>
    <n v="0"/>
  </r>
  <r>
    <s v="8480"/>
    <s v="泰昇-KY"/>
    <x v="2"/>
    <n v="111.5"/>
    <n v="110.5"/>
    <n v="111.5"/>
    <n v="112.5"/>
    <n v="113"/>
    <n v="0"/>
    <n v="0"/>
    <n v="-1"/>
    <n v="0"/>
    <n v="0"/>
    <n v="0"/>
    <n v="0"/>
    <n v="0"/>
    <n v="0"/>
    <n v="0"/>
    <n v="0"/>
    <n v="0"/>
    <n v="-1.1150000000000001E-3"/>
    <n v="0"/>
    <n v="0"/>
    <n v="0"/>
    <n v="0"/>
    <n v="0"/>
    <n v="0"/>
    <n v="0"/>
  </r>
  <r>
    <s v="8481"/>
    <s v="政伸"/>
    <x v="2"/>
    <n v="82.1"/>
    <n v="82.1"/>
    <n v="85.1"/>
    <n v="85.4"/>
    <n v="86.6"/>
    <n v="0"/>
    <n v="-6"/>
    <n v="-15"/>
    <n v="-5"/>
    <n v="4"/>
    <n v="0"/>
    <n v="0"/>
    <n v="0"/>
    <n v="0"/>
    <n v="0"/>
    <n v="0"/>
    <n v="-4.9259999999999998E-3"/>
    <n v="-1.2765E-2"/>
    <n v="-4.2700000000000004E-3"/>
    <n v="3.4639999999999996E-3"/>
    <n v="0"/>
    <n v="0"/>
    <n v="0"/>
    <n v="0"/>
    <n v="0"/>
  </r>
  <r>
    <s v="8482"/>
    <s v="商億-KY"/>
    <x v="2"/>
    <n v="79.8"/>
    <n v="78"/>
    <n v="77.7"/>
    <n v="78.599999999999994"/>
    <n v="78.7"/>
    <n v="2"/>
    <n v="-10"/>
    <n v="0"/>
    <n v="1"/>
    <n v="1"/>
    <n v="0"/>
    <n v="0"/>
    <n v="0"/>
    <n v="0"/>
    <n v="0"/>
    <n v="1.596E-3"/>
    <n v="-7.7999999999999996E-3"/>
    <n v="0"/>
    <n v="7.8599999999999991E-4"/>
    <n v="7.8700000000000005E-4"/>
    <n v="0"/>
    <n v="0"/>
    <n v="0"/>
    <n v="0"/>
    <n v="0"/>
  </r>
  <r>
    <s v="8488"/>
    <s v="吉源-KY"/>
    <x v="2"/>
    <n v="16.399999999999999"/>
    <n v="16.2"/>
    <n v="16.100000000000001"/>
    <n v="16.2"/>
    <n v="16.3"/>
    <n v="-1"/>
    <n v="-5"/>
    <n v="-2"/>
    <n v="-2"/>
    <n v="-3"/>
    <n v="0"/>
    <n v="0"/>
    <n v="0"/>
    <n v="0"/>
    <n v="0"/>
    <n v="-1.6399999999999997E-4"/>
    <n v="-8.0999999999999996E-4"/>
    <n v="-3.2200000000000002E-4"/>
    <n v="-3.2399999999999996E-4"/>
    <n v="-4.8900000000000007E-4"/>
    <n v="0"/>
    <n v="0"/>
    <n v="0"/>
    <n v="0"/>
    <n v="0"/>
  </r>
  <r>
    <s v="8489"/>
    <s v="三貝德"/>
    <x v="2"/>
    <n v="40.75"/>
    <n v="40.950000000000003"/>
    <n v="41.1"/>
    <n v="40.75"/>
    <n v="40.75"/>
    <n v="2"/>
    <n v="5"/>
    <n v="3"/>
    <n v="13"/>
    <n v="4"/>
    <n v="0"/>
    <n v="0"/>
    <n v="0"/>
    <n v="0"/>
    <n v="0"/>
    <n v="8.1499999999999997E-4"/>
    <n v="2.0474999999999998E-3"/>
    <n v="1.2330000000000002E-3"/>
    <n v="5.2975000000000001E-3"/>
    <n v="1.6299999999999999E-3"/>
    <n v="0"/>
    <n v="0"/>
    <n v="0"/>
    <n v="0"/>
    <n v="0"/>
  </r>
  <r>
    <s v="8499"/>
    <s v="鼎炫-KY"/>
    <x v="44"/>
    <n v="137.5"/>
    <n v="142"/>
    <n v="140"/>
    <n v="139"/>
    <n v="141"/>
    <n v="26"/>
    <n v="-9"/>
    <n v="-49"/>
    <n v="-8"/>
    <n v="21"/>
    <n v="0"/>
    <n v="0"/>
    <n v="0"/>
    <n v="0"/>
    <n v="0"/>
    <n v="3.5749999999999997E-2"/>
    <n v="-1.278E-2"/>
    <n v="-6.8599999999999994E-2"/>
    <n v="-1.112E-2"/>
    <n v="2.9610000000000001E-2"/>
    <n v="0"/>
    <n v="0"/>
    <n v="0"/>
    <n v="0"/>
    <n v="0"/>
  </r>
  <r>
    <s v="8905"/>
    <s v="裕國"/>
    <x v="1"/>
    <n v="26.5"/>
    <n v="29.05"/>
    <n v="31.95"/>
    <n v="35.1"/>
    <n v="33"/>
    <n v="63"/>
    <n v="-12"/>
    <n v="-1"/>
    <n v="-52"/>
    <n v="-230"/>
    <n v="0"/>
    <n v="0"/>
    <n v="0"/>
    <n v="0"/>
    <n v="0"/>
    <n v="1.6695000000000002E-2"/>
    <n v="-3.4860000000000004E-3"/>
    <n v="-3.1950000000000001E-4"/>
    <n v="-1.8252000000000001E-2"/>
    <n v="-7.5899999999999995E-2"/>
    <n v="0"/>
    <n v="0"/>
    <n v="0"/>
    <n v="0"/>
    <n v="0"/>
  </r>
  <r>
    <s v="8906"/>
    <s v="花王"/>
    <x v="2"/>
    <n v="14.45"/>
    <n v="14.55"/>
    <n v="14.25"/>
    <n v="14.2"/>
    <n v="14.25"/>
    <n v="0"/>
    <n v="0"/>
    <n v="1"/>
    <n v="0"/>
    <n v="0"/>
    <n v="0"/>
    <n v="0"/>
    <n v="0"/>
    <n v="0"/>
    <n v="0"/>
    <n v="0"/>
    <n v="0"/>
    <n v="1.4249999999999999E-4"/>
    <n v="0"/>
    <n v="0"/>
    <n v="0"/>
    <n v="0"/>
    <n v="0"/>
    <n v="0"/>
    <n v="0"/>
  </r>
  <r>
    <s v="8908"/>
    <s v="欣雄"/>
    <x v="2"/>
    <n v="52.7"/>
    <n v="52.9"/>
    <n v="52.6"/>
    <n v="52.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"/>
    <n v="43.1"/>
    <n v="42.95"/>
    <n v="42.9"/>
    <n v="42.85"/>
    <n v="12"/>
    <n v="-10"/>
    <n v="-18"/>
    <n v="-9"/>
    <n v="-18"/>
    <n v="0"/>
    <n v="0"/>
    <n v="0"/>
    <n v="0"/>
    <n v="0"/>
    <n v="5.1599999999999997E-3"/>
    <n v="-4.3099999999999996E-3"/>
    <n v="-7.731E-3"/>
    <n v="-3.8609999999999998E-3"/>
    <n v="-7.7130000000000011E-3"/>
    <n v="0"/>
    <n v="0"/>
    <n v="0"/>
    <n v="0"/>
    <n v="0"/>
  </r>
  <r>
    <s v="8917"/>
    <s v="欣泰"/>
    <x v="2"/>
    <n v="77"/>
    <n v="76.5"/>
    <n v="77"/>
    <n v="77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5"/>
    <n v="15.65"/>
    <n v="15.8"/>
    <n v="15.7"/>
    <n v="16.100000000000001"/>
    <n v="-1"/>
    <n v="-2"/>
    <n v="-1"/>
    <n v="-8"/>
    <n v="0"/>
    <n v="0"/>
    <n v="0"/>
    <n v="0"/>
    <n v="0"/>
    <n v="0"/>
    <n v="-1.5550000000000001E-4"/>
    <n v="-3.1300000000000002E-4"/>
    <n v="-1.5800000000000002E-4"/>
    <n v="-1.256E-3"/>
    <n v="0"/>
    <n v="0"/>
    <n v="0"/>
    <n v="0"/>
    <n v="0"/>
    <n v="0"/>
  </r>
  <r>
    <s v="8923"/>
    <s v="時報"/>
    <x v="2"/>
    <n v="16.8"/>
    <n v="17.100000000000001"/>
    <n v="17.100000000000001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8.5"/>
    <n v="155.5"/>
    <n v="157.5"/>
    <n v="156.5"/>
    <n v="150.5"/>
    <n v="-579"/>
    <n v="-114"/>
    <n v="741"/>
    <n v="590"/>
    <n v="-1958"/>
    <n v="0"/>
    <n v="-76"/>
    <n v="-60"/>
    <n v="170"/>
    <n v="-226"/>
    <n v="-0.91771499999999995"/>
    <n v="-0.17727000000000001"/>
    <n v="1.1670750000000001"/>
    <n v="0.92335"/>
    <n v="-2.94679"/>
    <n v="0"/>
    <n v="-0.11817999999999999"/>
    <n v="-9.4500000000000001E-2"/>
    <n v="0.26605000000000001"/>
    <n v="-0.34012999999999999"/>
  </r>
  <r>
    <s v="8926"/>
    <s v="台汽電"/>
    <x v="2"/>
    <n v="38.65"/>
    <n v="38.6"/>
    <n v="38.35"/>
    <n v="38.450000000000003"/>
    <n v="39.1"/>
    <n v="-3"/>
    <n v="-41"/>
    <n v="-149"/>
    <n v="52"/>
    <n v="104"/>
    <n v="61"/>
    <n v="0"/>
    <n v="0"/>
    <n v="0"/>
    <n v="0"/>
    <n v="-1.1594999999999999E-3"/>
    <n v="-1.5826E-2"/>
    <n v="-5.7141500000000005E-2"/>
    <n v="1.9994000000000001E-2"/>
    <n v="4.0663999999999999E-2"/>
    <n v="2.35765E-2"/>
    <n v="0"/>
    <n v="0"/>
    <n v="0"/>
    <n v="0"/>
  </r>
  <r>
    <s v="8927"/>
    <s v="北基"/>
    <x v="2"/>
    <n v="35"/>
    <n v="38.5"/>
    <n v="38.450000000000003"/>
    <n v="38.549999999999997"/>
    <n v="39"/>
    <n v="42"/>
    <n v="-130"/>
    <n v="-491"/>
    <n v="-60"/>
    <n v="25"/>
    <n v="0"/>
    <n v="0"/>
    <n v="0"/>
    <n v="0"/>
    <n v="0"/>
    <n v="1.47E-2"/>
    <n v="-5.0049999999999997E-2"/>
    <n v="-0.1887895"/>
    <n v="-2.3130000000000001E-2"/>
    <n v="9.75E-3"/>
    <n v="0"/>
    <n v="0"/>
    <n v="0"/>
    <n v="0"/>
    <n v="0"/>
  </r>
  <r>
    <s v="8928"/>
    <s v="鉅明"/>
    <x v="69"/>
    <n v="36.6"/>
    <n v="36.299999999999997"/>
    <n v="36.450000000000003"/>
    <n v="36.65"/>
    <n v="36.6"/>
    <n v="58"/>
    <n v="19"/>
    <n v="-1"/>
    <n v="13"/>
    <n v="36"/>
    <n v="0"/>
    <n v="0"/>
    <n v="0"/>
    <n v="0"/>
    <n v="0"/>
    <n v="2.1228E-2"/>
    <n v="6.8969999999999995E-3"/>
    <n v="-3.6450000000000002E-4"/>
    <n v="4.7644999999999996E-3"/>
    <n v="1.3176000000000002E-2"/>
    <n v="0"/>
    <n v="0"/>
    <n v="0"/>
    <n v="0"/>
    <n v="0"/>
  </r>
  <r>
    <s v="8929"/>
    <s v="富堡"/>
    <x v="2"/>
    <n v="23.6"/>
    <n v="23.1"/>
    <n v="22.4"/>
    <n v="22.75"/>
    <n v="23"/>
    <n v="-50"/>
    <n v="3"/>
    <n v="12"/>
    <n v="-3"/>
    <n v="1"/>
    <n v="0"/>
    <n v="0"/>
    <n v="0"/>
    <n v="0"/>
    <n v="0"/>
    <n v="-1.18E-2"/>
    <n v="6.9300000000000015E-4"/>
    <n v="2.6879999999999994E-3"/>
    <n v="-6.8249999999999995E-4"/>
    <n v="2.3000000000000001E-4"/>
    <n v="0"/>
    <n v="0"/>
    <n v="0"/>
    <n v="0"/>
    <n v="0"/>
  </r>
  <r>
    <s v="8930"/>
    <s v="青鋼"/>
    <x v="13"/>
    <n v="14.7"/>
    <n v="14.5"/>
    <n v="14.1"/>
    <n v="14.45"/>
    <n v="14.3"/>
    <n v="0"/>
    <n v="0"/>
    <n v="1"/>
    <n v="15"/>
    <n v="-7"/>
    <n v="0"/>
    <n v="0"/>
    <n v="0"/>
    <n v="0"/>
    <n v="0"/>
    <n v="0"/>
    <n v="0"/>
    <n v="1.4099999999999998E-4"/>
    <n v="2.1675000000000002E-3"/>
    <n v="-1.0010000000000002E-3"/>
    <n v="0"/>
    <n v="0"/>
    <n v="0"/>
    <n v="0"/>
    <n v="0"/>
  </r>
  <r>
    <s v="8931"/>
    <s v="大汽電"/>
    <x v="2"/>
    <n v="29.05"/>
    <n v="29.05"/>
    <n v="28.95"/>
    <n v="28.85"/>
    <n v="29.15"/>
    <n v="0"/>
    <n v="0"/>
    <n v="-4"/>
    <n v="0"/>
    <n v="1"/>
    <n v="0"/>
    <n v="0"/>
    <n v="0"/>
    <n v="0"/>
    <n v="0"/>
    <n v="0"/>
    <n v="0"/>
    <n v="-1.158E-3"/>
    <n v="0"/>
    <n v="2.9149999999999998E-4"/>
    <n v="0"/>
    <n v="0"/>
    <n v="0"/>
    <n v="0"/>
    <n v="0"/>
  </r>
  <r>
    <s v="8932"/>
    <s v="宏大"/>
    <x v="2"/>
    <n v="18.5"/>
    <n v="18.600000000000001"/>
    <n v="19.05"/>
    <n v="19.399999999999999"/>
    <n v="19.100000000000001"/>
    <n v="-179"/>
    <n v="3487"/>
    <n v="-28"/>
    <n v="34"/>
    <n v="-27"/>
    <n v="0"/>
    <n v="0"/>
    <n v="0"/>
    <n v="0"/>
    <n v="0"/>
    <n v="-3.3114999999999999E-2"/>
    <n v="0.64858199999999999"/>
    <n v="-5.3340000000000002E-3"/>
    <n v="6.5959999999999994E-3"/>
    <n v="-5.1570000000000001E-3"/>
    <n v="0"/>
    <n v="0"/>
    <n v="0"/>
    <n v="0"/>
    <n v="0"/>
  </r>
  <r>
    <s v="8933"/>
    <s v="愛地雅"/>
    <x v="68"/>
    <n v="11.4"/>
    <n v="11.6"/>
    <n v="11.2"/>
    <n v="11.2"/>
    <n v="11.15"/>
    <n v="-88"/>
    <n v="-132"/>
    <n v="-278"/>
    <n v="-90"/>
    <n v="-65"/>
    <n v="0"/>
    <n v="0"/>
    <n v="0"/>
    <n v="0"/>
    <n v="0"/>
    <n v="-1.0032000000000001E-2"/>
    <n v="-1.5312000000000001E-2"/>
    <n v="-3.1136E-2"/>
    <n v="-1.0079999999999999E-2"/>
    <n v="-7.2474999999999996E-3"/>
    <n v="0"/>
    <n v="0"/>
    <n v="0"/>
    <n v="0"/>
    <n v="0"/>
  </r>
  <r>
    <s v="8935"/>
    <s v="邦泰"/>
    <x v="4"/>
    <n v="13.2"/>
    <n v="13.25"/>
    <n v="12.85"/>
    <n v="12.8"/>
    <n v="12.75"/>
    <n v="-2"/>
    <n v="2"/>
    <n v="-24"/>
    <n v="10"/>
    <n v="0"/>
    <n v="0"/>
    <n v="0"/>
    <n v="0"/>
    <n v="0"/>
    <n v="0"/>
    <n v="-2.6399999999999997E-4"/>
    <n v="2.6499999999999999E-4"/>
    <n v="-3.0839999999999999E-3"/>
    <n v="1.2800000000000001E-3"/>
    <n v="0"/>
    <n v="0"/>
    <n v="0"/>
    <n v="0"/>
    <n v="0"/>
    <n v="0"/>
  </r>
  <r>
    <s v="8936"/>
    <s v="國統"/>
    <x v="5"/>
    <n v="24.5"/>
    <n v="25.8"/>
    <n v="24.85"/>
    <n v="24.3"/>
    <n v="24.45"/>
    <n v="310"/>
    <n v="441"/>
    <n v="-1069"/>
    <n v="-460"/>
    <n v="202"/>
    <n v="0"/>
    <n v="0"/>
    <n v="0"/>
    <n v="0"/>
    <n v="0"/>
    <n v="7.5950000000000004E-2"/>
    <n v="0.113778"/>
    <n v="-0.26564650000000001"/>
    <n v="-0.11178"/>
    <n v="4.9388999999999995E-2"/>
    <n v="0"/>
    <n v="0"/>
    <n v="0"/>
    <n v="0"/>
    <n v="0"/>
  </r>
  <r>
    <s v="8937"/>
    <s v="合騏"/>
    <x v="2"/>
    <n v="12"/>
    <n v="11.9"/>
    <n v="11.6"/>
    <n v="11.75"/>
    <n v="11.7"/>
    <n v="0"/>
    <n v="0"/>
    <n v="-13"/>
    <n v="0"/>
    <n v="0"/>
    <n v="0"/>
    <n v="0"/>
    <n v="0"/>
    <n v="0"/>
    <n v="0"/>
    <n v="0"/>
    <n v="0"/>
    <n v="-1.5079999999999998E-3"/>
    <n v="0"/>
    <n v="0"/>
    <n v="0"/>
    <n v="0"/>
    <n v="0"/>
    <n v="0"/>
    <n v="0"/>
  </r>
  <r>
    <s v="8938"/>
    <s v="明安"/>
    <x v="69"/>
    <n v="85.5"/>
    <n v="85.8"/>
    <n v="88.4"/>
    <n v="85.8"/>
    <n v="83.2"/>
    <n v="1186"/>
    <n v="586"/>
    <n v="875"/>
    <n v="-912"/>
    <n v="-180"/>
    <n v="301"/>
    <n v="0"/>
    <n v="0"/>
    <n v="35"/>
    <n v="0"/>
    <n v="1.01403"/>
    <n v="0.5027879999999999"/>
    <n v="0.77349999999999997"/>
    <n v="-0.78249599999999986"/>
    <n v="-0.14976"/>
    <n v="0.257355"/>
    <n v="0"/>
    <n v="0"/>
    <n v="3.0030000000000001E-2"/>
    <n v="0"/>
  </r>
  <r>
    <s v="8940"/>
    <s v="新天地"/>
    <x v="3"/>
    <n v="12.15"/>
    <n v="12.1"/>
    <n v="12.5"/>
    <n v="12.45"/>
    <n v="12.35"/>
    <n v="2"/>
    <n v="3"/>
    <n v="1"/>
    <n v="-3"/>
    <n v="-9"/>
    <n v="0"/>
    <n v="0"/>
    <n v="0"/>
    <n v="0"/>
    <n v="0"/>
    <n v="2.43E-4"/>
    <n v="3.6299999999999999E-4"/>
    <n v="1.25E-4"/>
    <n v="-3.7349999999999992E-4"/>
    <n v="-1.1114999999999999E-3"/>
    <n v="0"/>
    <n v="0"/>
    <n v="0"/>
    <n v="0"/>
    <n v="0"/>
  </r>
  <r>
    <s v="8941"/>
    <s v="關中"/>
    <x v="2"/>
    <n v="38.200000000000003"/>
    <n v="38.200000000000003"/>
    <n v="38.5"/>
    <n v="38.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7"/>
    <n v="71.8"/>
    <n v="71.3"/>
    <n v="74.5"/>
    <n v="73.3"/>
    <n v="-102"/>
    <n v="221"/>
    <n v="28"/>
    <n v="847"/>
    <n v="-523"/>
    <n v="0"/>
    <n v="0"/>
    <n v="0"/>
    <n v="0"/>
    <n v="0"/>
    <n v="-7.3134000000000005E-2"/>
    <n v="0.15867799999999999"/>
    <n v="1.9963999999999999E-2"/>
    <n v="0.63101499999999999"/>
    <n v="-0.38335900000000001"/>
    <n v="0"/>
    <n v="0"/>
    <n v="0"/>
    <n v="0"/>
    <n v="0"/>
  </r>
  <r>
    <s v="8996"/>
    <s v="高力"/>
    <x v="12"/>
    <n v="46.15"/>
    <n v="46"/>
    <n v="45.5"/>
    <n v="45.55"/>
    <n v="46.7"/>
    <n v="16"/>
    <n v="49"/>
    <n v="25"/>
    <n v="53"/>
    <n v="175"/>
    <n v="0"/>
    <n v="0"/>
    <n v="0"/>
    <n v="0"/>
    <n v="0"/>
    <n v="7.3839999999999999E-3"/>
    <n v="2.2540000000000001E-2"/>
    <n v="1.1375E-2"/>
    <n v="2.4141499999999996E-2"/>
    <n v="8.1725000000000006E-2"/>
    <n v="0"/>
    <n v="0"/>
    <n v="0"/>
    <n v="0"/>
    <n v="0"/>
  </r>
  <r>
    <s v="9103"/>
    <s v="美德醫療-DR"/>
    <x v="2"/>
    <n v="23.6"/>
    <n v="22.45"/>
    <n v="21.35"/>
    <n v="21.3"/>
    <n v="21.1"/>
    <n v="-770"/>
    <n v="-12"/>
    <n v="-202"/>
    <n v="-42"/>
    <n v="-59"/>
    <n v="0"/>
    <n v="0"/>
    <n v="0"/>
    <n v="0"/>
    <n v="0"/>
    <n v="-0.18171999999999999"/>
    <n v="-2.6939999999999998E-3"/>
    <n v="-4.3127000000000006E-2"/>
    <n v="-8.9460000000000008E-3"/>
    <n v="-1.2449000000000002E-2"/>
    <n v="0"/>
    <n v="0"/>
    <n v="0"/>
    <n v="0"/>
    <n v="0"/>
  </r>
  <r>
    <s v="910322"/>
    <s v="康師傅-DR"/>
    <x v="1"/>
    <n v="26"/>
    <n v="26.5"/>
    <n v="26.95"/>
    <n v="26.85"/>
    <n v="27"/>
    <n v="1"/>
    <n v="43"/>
    <n v="72"/>
    <n v="12"/>
    <n v="99"/>
    <n v="0"/>
    <n v="0"/>
    <n v="0"/>
    <n v="0"/>
    <n v="0"/>
    <n v="2.5999999999999998E-4"/>
    <n v="1.1395000000000001E-2"/>
    <n v="1.9403999999999998E-2"/>
    <n v="3.2220000000000005E-3"/>
    <n v="2.673E-2"/>
    <n v="0"/>
    <n v="0"/>
    <n v="0"/>
    <n v="0"/>
    <n v="0"/>
  </r>
  <r>
    <s v="9105"/>
    <s v="泰金寶-DR"/>
    <x v="2"/>
    <n v="4.74"/>
    <n v="4.67"/>
    <n v="4.6399999999999997"/>
    <n v="4.74"/>
    <n v="4.68"/>
    <n v="-219"/>
    <n v="-139"/>
    <n v="-22"/>
    <n v="-184"/>
    <n v="-575"/>
    <n v="0"/>
    <n v="0"/>
    <n v="0"/>
    <n v="0"/>
    <n v="0"/>
    <n v="-1.03806E-2"/>
    <n v="-6.4913000000000002E-3"/>
    <n v="-1.0207999999999999E-3"/>
    <n v="-8.7216000000000012E-3"/>
    <n v="-2.691E-2"/>
    <n v="0"/>
    <n v="0"/>
    <n v="0"/>
    <n v="0"/>
    <n v="0"/>
  </r>
  <r>
    <s v="910861"/>
    <s v="神州-DR"/>
    <x v="41"/>
    <n v="9.24"/>
    <n v="9.2899999999999991"/>
    <n v="9.1999999999999993"/>
    <n v="9.35"/>
    <n v="9.3000000000000007"/>
    <n v="98"/>
    <n v="2"/>
    <n v="2"/>
    <n v="98"/>
    <n v="101"/>
    <n v="0"/>
    <n v="0"/>
    <n v="0"/>
    <n v="0"/>
    <n v="0"/>
    <n v="9.0551999999999994E-3"/>
    <n v="1.8579999999999999E-4"/>
    <n v="1.8399999999999997E-4"/>
    <n v="9.1629999999999993E-3"/>
    <n v="9.3930000000000003E-3"/>
    <n v="0"/>
    <n v="0"/>
    <n v="0"/>
    <n v="0"/>
    <n v="0"/>
  </r>
  <r>
    <s v="9110"/>
    <s v="越南控-DR"/>
    <x v="6"/>
    <n v="2.96"/>
    <n v="2.99"/>
    <n v="2.93"/>
    <n v="2.99"/>
    <n v="3.01"/>
    <n v="-2"/>
    <n v="0"/>
    <n v="0"/>
    <n v="0"/>
    <n v="0"/>
    <n v="0"/>
    <n v="0"/>
    <n v="0"/>
    <n v="0"/>
    <n v="0"/>
    <n v="-5.9200000000000002E-5"/>
    <n v="0"/>
    <n v="0"/>
    <n v="0"/>
    <n v="0"/>
    <n v="0"/>
    <n v="0"/>
    <n v="0"/>
    <n v="0"/>
    <n v="0"/>
  </r>
  <r>
    <s v="911608"/>
    <s v="明輝-DR"/>
    <x v="2"/>
    <n v="3.96"/>
    <n v="3.96"/>
    <n v="3.92"/>
    <n v="3.89"/>
    <n v="3.8"/>
    <n v="-1"/>
    <n v="0"/>
    <n v="0"/>
    <n v="0"/>
    <n v="0"/>
    <n v="0"/>
    <n v="0"/>
    <n v="0"/>
    <n v="0"/>
    <n v="0"/>
    <n v="-3.96E-5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2"/>
    <n v="1.71"/>
    <n v="1.67"/>
    <n v="1.69"/>
    <n v="1.69"/>
    <n v="2"/>
    <n v="-4"/>
    <n v="20"/>
    <n v="-8"/>
    <n v="-7"/>
    <n v="0"/>
    <n v="0"/>
    <n v="0"/>
    <n v="0"/>
    <n v="0"/>
    <n v="3.4400000000000003E-5"/>
    <n v="-6.8399999999999996E-5"/>
    <n v="3.3399999999999999E-4"/>
    <n v="-1.3520000000000001E-4"/>
    <n v="-1.183E-4"/>
    <n v="0"/>
    <n v="0"/>
    <n v="0"/>
    <n v="0"/>
    <n v="0"/>
  </r>
  <r>
    <s v="911622"/>
    <s v="泰聚亨-DR"/>
    <x v="13"/>
    <n v="5.96"/>
    <n v="5.86"/>
    <n v="5.82"/>
    <n v="6.05"/>
    <n v="5.96"/>
    <n v="-8"/>
    <n v="-8"/>
    <n v="-18"/>
    <n v="6"/>
    <n v="0"/>
    <n v="0"/>
    <n v="0"/>
    <n v="0"/>
    <n v="0"/>
    <n v="0"/>
    <n v="-4.7679999999999999E-4"/>
    <n v="-4.6880000000000001E-4"/>
    <n v="-1.0476000000000001E-3"/>
    <n v="3.6299999999999999E-4"/>
    <n v="0"/>
    <n v="0"/>
    <n v="0"/>
    <n v="0"/>
    <n v="0"/>
    <n v="0"/>
  </r>
  <r>
    <s v="911868"/>
    <s v="同方友友-DR"/>
    <x v="28"/>
    <n v="1.47"/>
    <n v="1.47"/>
    <n v="1.45"/>
    <n v="1.45"/>
    <n v="1.45"/>
    <n v="29"/>
    <n v="25"/>
    <n v="75"/>
    <n v="-5"/>
    <n v="-3"/>
    <n v="0"/>
    <n v="0"/>
    <n v="0"/>
    <n v="0"/>
    <n v="0"/>
    <n v="4.2630000000000001E-4"/>
    <n v="3.6749999999999999E-4"/>
    <n v="1.0874999999999999E-3"/>
    <n v="-7.25E-5"/>
    <n v="-4.3499999999999993E-5"/>
    <n v="0"/>
    <n v="0"/>
    <n v="0"/>
    <n v="0"/>
    <n v="0"/>
  </r>
  <r>
    <s v="912000"/>
    <s v="晨訊科-DR"/>
    <x v="37"/>
    <n v="2.76"/>
    <n v="2.74"/>
    <n v="2.69"/>
    <n v="2.7"/>
    <n v="2.7"/>
    <n v="-7"/>
    <n v="-60"/>
    <n v="-514"/>
    <n v="-162"/>
    <n v="55"/>
    <n v="0"/>
    <n v="0"/>
    <n v="0"/>
    <n v="0"/>
    <n v="0"/>
    <n v="-1.9320000000000001E-4"/>
    <n v="-1.6440000000000001E-3"/>
    <n v="-1.3826600000000001E-2"/>
    <n v="-4.3740000000000003E-3"/>
    <n v="1.485E-3"/>
    <n v="0"/>
    <n v="0"/>
    <n v="0"/>
    <n v="0"/>
    <n v="0"/>
  </r>
  <r>
    <s v="912398"/>
    <s v="友佳-DR"/>
    <x v="12"/>
    <n v="4.3600000000000003"/>
    <n v="4.4400000000000004"/>
    <n v="4.4000000000000004"/>
    <n v="4.33"/>
    <n v="4.33"/>
    <n v="0"/>
    <n v="4"/>
    <n v="0"/>
    <n v="-12"/>
    <n v="0"/>
    <n v="0"/>
    <n v="0"/>
    <n v="0"/>
    <n v="0"/>
    <n v="0"/>
    <n v="0"/>
    <n v="1.7760000000000001E-4"/>
    <n v="0"/>
    <n v="-5.1960000000000005E-4"/>
    <n v="0"/>
    <n v="0"/>
    <n v="0"/>
    <n v="0"/>
    <n v="0"/>
    <n v="0"/>
  </r>
  <r>
    <s v="9136"/>
    <s v="巨騰-DR"/>
    <x v="42"/>
    <n v="8.49"/>
    <n v="8.9"/>
    <n v="8.65"/>
    <n v="8.6"/>
    <n v="8.51"/>
    <n v="0"/>
    <n v="-1"/>
    <n v="-5"/>
    <n v="0"/>
    <n v="-5"/>
    <n v="0"/>
    <n v="0"/>
    <n v="0"/>
    <n v="0"/>
    <n v="0"/>
    <n v="0"/>
    <n v="-8.9000000000000008E-5"/>
    <n v="-4.325E-4"/>
    <n v="0"/>
    <n v="-4.2549999999999999E-4"/>
    <n v="0"/>
    <n v="0"/>
    <n v="0"/>
    <n v="0"/>
    <n v="0"/>
  </r>
  <r>
    <s v="9188"/>
    <s v="精熙-DR"/>
    <x v="47"/>
    <n v="2.97"/>
    <n v="2.97"/>
    <n v="2.93"/>
    <n v="2.93"/>
    <n v="2.95"/>
    <n v="5"/>
    <n v="0"/>
    <n v="-1"/>
    <n v="-2"/>
    <n v="0"/>
    <n v="0"/>
    <n v="0"/>
    <n v="0"/>
    <n v="0"/>
    <n v="0"/>
    <n v="1.485E-4"/>
    <n v="0"/>
    <n v="-2.9300000000000001E-5"/>
    <n v="-5.8600000000000001E-5"/>
    <n v="0"/>
    <n v="0"/>
    <n v="0"/>
    <n v="0"/>
    <n v="0"/>
    <n v="0"/>
  </r>
  <r>
    <s v="9802"/>
    <s v="鈺齊-KY"/>
    <x v="2"/>
    <n v="118.5"/>
    <n v="117.5"/>
    <n v="115.5"/>
    <n v="113.5"/>
    <n v="118"/>
    <n v="52"/>
    <n v="32"/>
    <n v="-84"/>
    <n v="-39"/>
    <n v="214"/>
    <n v="0"/>
    <n v="-123"/>
    <n v="-48"/>
    <n v="0"/>
    <n v="-141"/>
    <n v="6.1620000000000001E-2"/>
    <n v="3.7600000000000001E-2"/>
    <n v="-9.7019999999999995E-2"/>
    <n v="-4.4264999999999999E-2"/>
    <n v="0.25252000000000002"/>
    <n v="0"/>
    <n v="-0.14452499999999999"/>
    <n v="-5.5440000000000003E-2"/>
    <n v="0"/>
    <n v="-0.16638"/>
  </r>
  <r>
    <s v="9902"/>
    <s v="台火"/>
    <x v="2"/>
    <n v="13.6"/>
    <n v="14.1"/>
    <n v="14"/>
    <n v="13.8"/>
    <n v="13.6"/>
    <n v="252"/>
    <n v="357"/>
    <n v="-1512"/>
    <n v="153"/>
    <n v="7"/>
    <n v="0"/>
    <n v="0"/>
    <n v="0"/>
    <n v="0"/>
    <n v="0"/>
    <n v="3.4271999999999997E-2"/>
    <n v="5.0337E-2"/>
    <n v="-0.21168000000000001"/>
    <n v="2.1114000000000001E-2"/>
    <n v="9.5200000000000005E-4"/>
    <n v="0"/>
    <n v="0"/>
    <n v="0"/>
    <n v="0"/>
    <n v="0"/>
  </r>
  <r>
    <s v="9904"/>
    <s v="寶成"/>
    <x v="2"/>
    <n v="36.35"/>
    <n v="36.25"/>
    <n v="35.9"/>
    <n v="36.4"/>
    <n v="36.700000000000003"/>
    <n v="-696"/>
    <n v="-5163"/>
    <n v="-621"/>
    <n v="912"/>
    <n v="-905"/>
    <n v="0"/>
    <n v="-93"/>
    <n v="11"/>
    <n v="-1"/>
    <n v="0"/>
    <n v="-0.252996"/>
    <n v="-1.8715875"/>
    <n v="-0.22293899999999997"/>
    <n v="0.33196799999999993"/>
    <n v="-0.33213500000000001"/>
    <n v="0"/>
    <n v="-3.3712499999999999E-2"/>
    <n v="3.9489999999999994E-3"/>
    <n v="-3.6400000000000001E-4"/>
    <n v="0"/>
  </r>
  <r>
    <s v="9905"/>
    <s v="大華"/>
    <x v="2"/>
    <n v="26.75"/>
    <n v="26.45"/>
    <n v="26.2"/>
    <n v="27.6"/>
    <n v="27.45"/>
    <n v="-14"/>
    <n v="-73"/>
    <n v="14"/>
    <n v="-63"/>
    <n v="-30"/>
    <n v="0"/>
    <n v="0"/>
    <n v="0"/>
    <n v="0"/>
    <n v="0"/>
    <n v="-3.7450000000000001E-3"/>
    <n v="-1.9308499999999999E-2"/>
    <n v="3.6680000000000003E-3"/>
    <n v="-1.7388000000000001E-2"/>
    <n v="-8.2349999999999993E-3"/>
    <n v="0"/>
    <n v="0"/>
    <n v="0"/>
    <n v="0"/>
    <n v="0"/>
  </r>
  <r>
    <s v="9906"/>
    <s v="欣巴巴"/>
    <x v="5"/>
    <n v="50.2"/>
    <n v="49.6"/>
    <n v="49.45"/>
    <n v="48.5"/>
    <n v="48.85"/>
    <n v="-4"/>
    <n v="-4"/>
    <n v="-3"/>
    <n v="1"/>
    <n v="0"/>
    <n v="0"/>
    <n v="0"/>
    <n v="0"/>
    <n v="0"/>
    <n v="0"/>
    <n v="-2.0080000000000002E-3"/>
    <n v="-1.9840000000000001E-3"/>
    <n v="-1.4835000000000002E-3"/>
    <n v="4.8500000000000003E-4"/>
    <n v="0"/>
    <n v="0"/>
    <n v="0"/>
    <n v="0"/>
    <n v="0"/>
    <n v="0"/>
  </r>
  <r>
    <s v="9907"/>
    <s v="統一實"/>
    <x v="2"/>
    <n v="14.2"/>
    <n v="14.05"/>
    <n v="14"/>
    <n v="14.35"/>
    <n v="14.5"/>
    <n v="430"/>
    <n v="-585"/>
    <n v="-511"/>
    <n v="2650"/>
    <n v="-200"/>
    <n v="0"/>
    <n v="0"/>
    <n v="0"/>
    <n v="0"/>
    <n v="0"/>
    <n v="6.1060000000000003E-2"/>
    <n v="-8.2192500000000002E-2"/>
    <n v="-7.1540000000000006E-2"/>
    <n v="0.38027499999999997"/>
    <n v="-2.9000000000000001E-2"/>
    <n v="0"/>
    <n v="0"/>
    <n v="0"/>
    <n v="0"/>
    <n v="0"/>
  </r>
  <r>
    <s v="9908"/>
    <s v="大台北"/>
    <x v="2"/>
    <n v="33.450000000000003"/>
    <n v="33.450000000000003"/>
    <n v="33.200000000000003"/>
    <n v="33.200000000000003"/>
    <n v="33.6"/>
    <n v="-1"/>
    <n v="-77"/>
    <n v="-81"/>
    <n v="-11"/>
    <n v="37"/>
    <n v="0"/>
    <n v="0"/>
    <n v="0"/>
    <n v="0"/>
    <n v="0"/>
    <n v="-3.3450000000000005E-4"/>
    <n v="-2.5756500000000002E-2"/>
    <n v="-2.6892000000000003E-2"/>
    <n v="-3.6520000000000003E-3"/>
    <n v="1.2432E-2"/>
    <n v="0"/>
    <n v="0"/>
    <n v="0"/>
    <n v="0"/>
    <n v="0"/>
  </r>
  <r>
    <s v="9910"/>
    <s v="豐泰"/>
    <x v="2"/>
    <n v="228"/>
    <n v="231"/>
    <n v="234.5"/>
    <n v="219.5"/>
    <n v="225.5"/>
    <n v="-512"/>
    <n v="-27"/>
    <n v="318"/>
    <n v="-349"/>
    <n v="115"/>
    <n v="0"/>
    <n v="-16"/>
    <n v="12"/>
    <n v="-112"/>
    <n v="-58"/>
    <n v="-1.16736"/>
    <n v="-6.2370000000000002E-2"/>
    <n v="0.74570999999999998"/>
    <n v="-0.76605500000000004"/>
    <n v="0.25932500000000003"/>
    <n v="0"/>
    <n v="-3.696E-2"/>
    <n v="2.8139999999999998E-2"/>
    <n v="-0.24584"/>
    <n v="-0.13078999999999999"/>
  </r>
  <r>
    <s v="9911"/>
    <s v="櫻花"/>
    <x v="2"/>
    <n v="69.400000000000006"/>
    <n v="68.5"/>
    <n v="66.5"/>
    <n v="67.400000000000006"/>
    <n v="67.7"/>
    <n v="-596"/>
    <n v="-196"/>
    <n v="14"/>
    <n v="147"/>
    <n v="-143"/>
    <n v="0"/>
    <n v="-61"/>
    <n v="-9"/>
    <n v="0"/>
    <n v="0"/>
    <n v="-0.41362399999999999"/>
    <n v="-0.13425999999999999"/>
    <n v="9.3100000000000006E-3"/>
    <n v="9.9078000000000013E-2"/>
    <n v="-9.6811000000000008E-2"/>
    <n v="0"/>
    <n v="-4.1785000000000003E-2"/>
    <n v="-5.9849999999999999E-3"/>
    <n v="0"/>
    <n v="0"/>
  </r>
  <r>
    <s v="9912"/>
    <s v="偉聯"/>
    <x v="43"/>
    <n v="9.27"/>
    <n v="9.06"/>
    <n v="8.99"/>
    <n v="8.99"/>
    <n v="9.02"/>
    <n v="-3"/>
    <n v="1"/>
    <n v="0"/>
    <n v="0"/>
    <n v="4"/>
    <n v="0"/>
    <n v="0"/>
    <n v="0"/>
    <n v="0"/>
    <n v="0"/>
    <n v="-2.7809999999999998E-4"/>
    <n v="9.0600000000000007E-5"/>
    <n v="0"/>
    <n v="0"/>
    <n v="3.6079999999999999E-4"/>
    <n v="0"/>
    <n v="0"/>
    <n v="0"/>
    <n v="0"/>
    <n v="0"/>
  </r>
  <r>
    <s v="9914"/>
    <s v="美利達"/>
    <x v="68"/>
    <n v="312.5"/>
    <n v="311"/>
    <n v="316"/>
    <n v="311"/>
    <n v="310.5"/>
    <n v="20"/>
    <n v="-58"/>
    <n v="458"/>
    <n v="-178"/>
    <n v="-170"/>
    <n v="259"/>
    <n v="81"/>
    <n v="1"/>
    <n v="100"/>
    <n v="28"/>
    <n v="6.25E-2"/>
    <n v="-0.18038000000000001"/>
    <n v="1.4472799999999999"/>
    <n v="-0.55357999999999996"/>
    <n v="-0.52785000000000004"/>
    <n v="0.80937499999999996"/>
    <n v="0.25191000000000002"/>
    <n v="3.16E-3"/>
    <n v="0.311"/>
    <n v="8.6940000000000003E-2"/>
  </r>
  <r>
    <s v="9917"/>
    <s v="中保科"/>
    <x v="2"/>
    <n v="93.1"/>
    <n v="92.8"/>
    <n v="92.5"/>
    <n v="93"/>
    <n v="94"/>
    <n v="-136"/>
    <n v="-75"/>
    <n v="-177"/>
    <n v="1"/>
    <n v="23"/>
    <n v="42"/>
    <n v="41"/>
    <n v="47"/>
    <n v="-10"/>
    <n v="0"/>
    <n v="-0.12661599999999998"/>
    <n v="-6.9599999999999995E-2"/>
    <n v="-0.16372500000000001"/>
    <n v="9.3000000000000005E-4"/>
    <n v="2.162E-2"/>
    <n v="3.9101999999999998E-2"/>
    <n v="3.8047999999999998E-2"/>
    <n v="4.3475E-2"/>
    <n v="-9.2999999999999992E-3"/>
    <n v="0"/>
  </r>
  <r>
    <s v="9918"/>
    <s v="欣天然"/>
    <x v="2"/>
    <n v="40.049999999999997"/>
    <n v="40.25"/>
    <n v="40"/>
    <n v="40.049999999999997"/>
    <n v="40.15"/>
    <n v="2"/>
    <n v="1"/>
    <n v="-21"/>
    <n v="-1"/>
    <n v="6"/>
    <n v="0"/>
    <n v="0"/>
    <n v="0"/>
    <n v="0"/>
    <n v="0"/>
    <n v="8.0099999999999995E-4"/>
    <n v="4.0250000000000003E-4"/>
    <n v="-8.3999999999999995E-3"/>
    <n v="-4.0049999999999998E-4"/>
    <n v="2.4089999999999997E-3"/>
    <n v="0"/>
    <n v="0"/>
    <n v="0"/>
    <n v="0"/>
    <n v="0"/>
  </r>
  <r>
    <s v="9919"/>
    <s v="康那香"/>
    <x v="2"/>
    <n v="34.200000000000003"/>
    <n v="34.15"/>
    <n v="33.700000000000003"/>
    <n v="33.799999999999997"/>
    <n v="33.9"/>
    <n v="-97"/>
    <n v="30"/>
    <n v="-93"/>
    <n v="9"/>
    <n v="191"/>
    <n v="0"/>
    <n v="0"/>
    <n v="0"/>
    <n v="0"/>
    <n v="0"/>
    <n v="-3.3174000000000002E-2"/>
    <n v="1.0245000000000001E-2"/>
    <n v="-3.1341000000000001E-2"/>
    <n v="3.042E-3"/>
    <n v="6.4749000000000001E-2"/>
    <n v="0"/>
    <n v="0"/>
    <n v="0"/>
    <n v="0"/>
    <n v="0"/>
  </r>
  <r>
    <s v="9921"/>
    <s v="巨大"/>
    <x v="68"/>
    <n v="317.5"/>
    <n v="317"/>
    <n v="317.5"/>
    <n v="314"/>
    <n v="318.5"/>
    <n v="63"/>
    <n v="68"/>
    <n v="22"/>
    <n v="-140"/>
    <n v="288"/>
    <n v="62"/>
    <n v="55"/>
    <n v="1"/>
    <n v="0"/>
    <n v="-15"/>
    <n v="0.20002500000000001"/>
    <n v="0.21556"/>
    <n v="6.9849999999999995E-2"/>
    <n v="-0.43959999999999999"/>
    <n v="0.91727999999999998"/>
    <n v="0.19685"/>
    <n v="0.17435"/>
    <n v="3.1749999999999999E-3"/>
    <n v="0"/>
    <n v="-4.7774999999999998E-2"/>
  </r>
  <r>
    <s v="9924"/>
    <s v="福興"/>
    <x v="2"/>
    <n v="45.3"/>
    <n v="45.15"/>
    <n v="45"/>
    <n v="45.05"/>
    <n v="45.05"/>
    <n v="22"/>
    <n v="-27"/>
    <n v="-29"/>
    <n v="-10"/>
    <n v="-3"/>
    <n v="0"/>
    <n v="0"/>
    <n v="0"/>
    <n v="0"/>
    <n v="0"/>
    <n v="9.9659999999999992E-3"/>
    <n v="-1.21905E-2"/>
    <n v="-1.3050000000000001E-2"/>
    <n v="-4.5050000000000003E-3"/>
    <n v="-1.3514999999999998E-3"/>
    <n v="0"/>
    <n v="0"/>
    <n v="0"/>
    <n v="0"/>
    <n v="0"/>
  </r>
  <r>
    <s v="9925"/>
    <s v="新保"/>
    <x v="2"/>
    <n v="38.75"/>
    <n v="38.799999999999997"/>
    <n v="38.65"/>
    <n v="38.549999999999997"/>
    <n v="38.549999999999997"/>
    <n v="-26"/>
    <n v="-39"/>
    <n v="-41"/>
    <n v="-66"/>
    <n v="-20"/>
    <n v="0"/>
    <n v="0"/>
    <n v="0"/>
    <n v="0"/>
    <n v="0"/>
    <n v="-1.0075000000000001E-2"/>
    <n v="-1.5131999999999998E-2"/>
    <n v="-1.5846499999999999E-2"/>
    <n v="-2.5442999999999997E-2"/>
    <n v="-7.7099999999999998E-3"/>
    <n v="0"/>
    <n v="0"/>
    <n v="0"/>
    <n v="0"/>
    <n v="0"/>
  </r>
  <r>
    <s v="9926"/>
    <s v="新海"/>
    <x v="2"/>
    <n v="48"/>
    <n v="48"/>
    <n v="47.45"/>
    <n v="47.55"/>
    <n v="47.8"/>
    <n v="-2"/>
    <n v="-3"/>
    <n v="-19"/>
    <n v="0"/>
    <n v="2"/>
    <n v="0"/>
    <n v="0"/>
    <n v="0"/>
    <n v="0"/>
    <n v="0"/>
    <n v="-9.6000000000000002E-4"/>
    <n v="-1.4400000000000001E-3"/>
    <n v="-9.0155000000000009E-3"/>
    <n v="0"/>
    <n v="9.5599999999999993E-4"/>
    <n v="0"/>
    <n v="0"/>
    <n v="0"/>
    <n v="0"/>
    <n v="0"/>
  </r>
  <r>
    <s v="9927"/>
    <s v="泰銘"/>
    <x v="13"/>
    <n v="35.450000000000003"/>
    <n v="34.799999999999997"/>
    <n v="34.950000000000003"/>
    <n v="35.75"/>
    <n v="36"/>
    <n v="271"/>
    <n v="-175"/>
    <n v="392"/>
    <n v="592"/>
    <n v="121"/>
    <n v="0"/>
    <n v="0"/>
    <n v="0"/>
    <n v="0"/>
    <n v="0"/>
    <n v="9.6069500000000002E-2"/>
    <n v="-6.0899999999999989E-2"/>
    <n v="0.13700400000000001"/>
    <n v="0.21163999999999999"/>
    <n v="4.3560000000000001E-2"/>
    <n v="0"/>
    <n v="0"/>
    <n v="0"/>
    <n v="0"/>
    <n v="0"/>
  </r>
  <r>
    <s v="9928"/>
    <s v="中視"/>
    <x v="2"/>
    <n v="5.5"/>
    <n v="5.5"/>
    <n v="5.45"/>
    <n v="5.4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6"/>
    <n v="11.65"/>
    <n v="11.7"/>
    <n v="11.55"/>
    <n v="-1"/>
    <n v="-8"/>
    <n v="1"/>
    <n v="0"/>
    <n v="12"/>
    <n v="0"/>
    <n v="0"/>
    <n v="0"/>
    <n v="0"/>
    <n v="0"/>
    <n v="-1.17E-4"/>
    <n v="-9.2800000000000001E-4"/>
    <n v="1.165E-4"/>
    <n v="0"/>
    <n v="1.3860000000000003E-3"/>
    <n v="0"/>
    <n v="0"/>
    <n v="0"/>
    <n v="0"/>
    <n v="0"/>
  </r>
  <r>
    <s v="9930"/>
    <s v="中聯資源"/>
    <x v="2"/>
    <n v="46.35"/>
    <n v="46.3"/>
    <n v="46.45"/>
    <n v="46.65"/>
    <n v="46.6"/>
    <n v="20"/>
    <n v="2"/>
    <n v="-17"/>
    <n v="12"/>
    <n v="21"/>
    <n v="0"/>
    <n v="0"/>
    <n v="0"/>
    <n v="0"/>
    <n v="0"/>
    <n v="9.2700000000000005E-3"/>
    <n v="9.2599999999999996E-4"/>
    <n v="-7.8965000000000007E-3"/>
    <n v="5.5979999999999997E-3"/>
    <n v="9.7859999999999996E-3"/>
    <n v="0"/>
    <n v="0"/>
    <n v="0"/>
    <n v="0"/>
    <n v="0"/>
  </r>
  <r>
    <s v="9931"/>
    <s v="欣高"/>
    <x v="2"/>
    <n v="39.700000000000003"/>
    <n v="39.5"/>
    <n v="39.5"/>
    <n v="40.1"/>
    <n v="40.049999999999997"/>
    <n v="0"/>
    <n v="0"/>
    <n v="-13"/>
    <n v="0"/>
    <n v="0"/>
    <n v="0"/>
    <n v="0"/>
    <n v="0"/>
    <n v="0"/>
    <n v="0"/>
    <n v="0"/>
    <n v="0"/>
    <n v="-5.1349999999999998E-3"/>
    <n v="0"/>
    <n v="0"/>
    <n v="0"/>
    <n v="0"/>
    <n v="0"/>
    <n v="0"/>
    <n v="0"/>
  </r>
  <r>
    <s v="9933"/>
    <s v="中鼎"/>
    <x v="2"/>
    <n v="38.75"/>
    <n v="38.75"/>
    <n v="38.65"/>
    <n v="38.700000000000003"/>
    <n v="38.85"/>
    <n v="-99"/>
    <n v="134"/>
    <n v="130"/>
    <n v="170"/>
    <n v="-93"/>
    <n v="-103"/>
    <n v="0"/>
    <n v="0"/>
    <n v="0"/>
    <n v="0"/>
    <n v="-3.8362500000000001E-2"/>
    <n v="5.1924999999999999E-2"/>
    <n v="5.0244999999999998E-2"/>
    <n v="6.5790000000000015E-2"/>
    <n v="-3.6130500000000003E-2"/>
    <n v="-3.9912499999999997E-2"/>
    <n v="0"/>
    <n v="0"/>
    <n v="0"/>
    <n v="0"/>
  </r>
  <r>
    <s v="9934"/>
    <s v="成霖"/>
    <x v="2"/>
    <n v="16.8"/>
    <n v="16.8"/>
    <n v="16.75"/>
    <n v="17.05"/>
    <n v="17.100000000000001"/>
    <n v="39"/>
    <n v="-55"/>
    <n v="-133"/>
    <n v="45"/>
    <n v="-38"/>
    <n v="0"/>
    <n v="0"/>
    <n v="0"/>
    <n v="0"/>
    <n v="0"/>
    <n v="6.5520000000000005E-3"/>
    <n v="-9.2399999999999999E-3"/>
    <n v="-2.2277499999999999E-2"/>
    <n v="7.6724999999999996E-3"/>
    <n v="-6.4980000000000003E-3"/>
    <n v="0"/>
    <n v="0"/>
    <n v="0"/>
    <n v="0"/>
    <n v="0"/>
  </r>
  <r>
    <s v="9935"/>
    <s v="慶豐富"/>
    <x v="2"/>
    <n v="21.25"/>
    <n v="21.1"/>
    <n v="20.399999999999999"/>
    <n v="20.399999999999999"/>
    <n v="21.2"/>
    <n v="12"/>
    <n v="-87"/>
    <n v="-240"/>
    <n v="-1"/>
    <n v="62"/>
    <n v="0"/>
    <n v="0"/>
    <n v="0"/>
    <n v="0"/>
    <n v="0"/>
    <n v="2.5500000000000002E-3"/>
    <n v="-1.8357000000000002E-2"/>
    <n v="-4.8959999999999997E-2"/>
    <n v="-2.04E-4"/>
    <n v="1.3143999999999999E-2"/>
    <n v="0"/>
    <n v="0"/>
    <n v="0"/>
    <n v="0"/>
    <n v="0"/>
  </r>
  <r>
    <s v="9937"/>
    <s v="全國"/>
    <x v="2"/>
    <n v="47.95"/>
    <n v="47.55"/>
    <n v="47.5"/>
    <n v="47.55"/>
    <n v="48"/>
    <n v="-5"/>
    <n v="-44"/>
    <n v="-32"/>
    <n v="-3"/>
    <n v="22"/>
    <n v="0"/>
    <n v="0"/>
    <n v="0"/>
    <n v="0"/>
    <n v="0"/>
    <n v="-2.3974999999999999E-3"/>
    <n v="-2.0922E-2"/>
    <n v="-1.52E-2"/>
    <n v="-1.4264999999999998E-3"/>
    <n v="1.056E-2"/>
    <n v="0"/>
    <n v="0"/>
    <n v="0"/>
    <n v="0"/>
    <n v="0"/>
  </r>
  <r>
    <s v="9938"/>
    <s v="百和"/>
    <x v="2"/>
    <n v="99.9"/>
    <n v="100"/>
    <n v="98.9"/>
    <n v="99.3"/>
    <n v="101"/>
    <n v="1168"/>
    <n v="-649"/>
    <n v="-285"/>
    <n v="121"/>
    <n v="1012"/>
    <n v="0"/>
    <n v="-200"/>
    <n v="0"/>
    <n v="0"/>
    <n v="0"/>
    <n v="1.1668320000000001"/>
    <n v="-0.64900000000000002"/>
    <n v="-0.28186499999999998"/>
    <n v="0.120153"/>
    <n v="1.0221199999999999"/>
    <n v="0"/>
    <n v="-0.2"/>
    <n v="0"/>
    <n v="0"/>
    <n v="0"/>
  </r>
  <r>
    <s v="9939"/>
    <s v="宏全"/>
    <x v="2"/>
    <n v="74.3"/>
    <n v="74.7"/>
    <n v="74.8"/>
    <n v="76"/>
    <n v="76.2"/>
    <n v="-135"/>
    <n v="0"/>
    <n v="239"/>
    <n v="532"/>
    <n v="-312"/>
    <n v="0"/>
    <n v="0"/>
    <n v="0"/>
    <n v="291"/>
    <n v="120"/>
    <n v="-0.10030500000000001"/>
    <n v="0"/>
    <n v="0.17877200000000001"/>
    <n v="0.40432000000000001"/>
    <n v="-0.23774400000000001"/>
    <n v="0"/>
    <n v="0"/>
    <n v="0"/>
    <n v="0.22116"/>
    <n v="9.1439999999999994E-2"/>
  </r>
  <r>
    <s v="9940"/>
    <s v="信義"/>
    <x v="2"/>
    <n v="30.65"/>
    <n v="30.3"/>
    <n v="30.2"/>
    <n v="30.1"/>
    <n v="30.45"/>
    <n v="2"/>
    <n v="-289"/>
    <n v="-268"/>
    <n v="-72"/>
    <n v="50"/>
    <n v="0"/>
    <n v="0"/>
    <n v="0"/>
    <n v="0"/>
    <n v="0"/>
    <n v="6.1299999999999994E-4"/>
    <n v="-8.7567000000000006E-2"/>
    <n v="-8.0935999999999994E-2"/>
    <n v="-2.1672000000000004E-2"/>
    <n v="1.5225000000000001E-2"/>
    <n v="0"/>
    <n v="0"/>
    <n v="0"/>
    <n v="0"/>
    <n v="0"/>
  </r>
  <r>
    <s v="9941"/>
    <s v="裕融"/>
    <x v="2"/>
    <n v="138.5"/>
    <n v="138.5"/>
    <n v="137"/>
    <n v="137"/>
    <n v="138"/>
    <n v="14"/>
    <n v="13"/>
    <n v="-118"/>
    <n v="-14"/>
    <n v="13"/>
    <n v="-10"/>
    <n v="1"/>
    <n v="0"/>
    <n v="0"/>
    <n v="-9"/>
    <n v="1.9390000000000001E-2"/>
    <n v="1.8005E-2"/>
    <n v="-0.16166"/>
    <n v="-1.9179999999999999E-2"/>
    <n v="1.7940000000000001E-2"/>
    <n v="-1.3849999999999999E-2"/>
    <n v="1.3849999999999999E-3"/>
    <n v="0"/>
    <n v="0"/>
    <n v="-1.242E-2"/>
  </r>
  <r>
    <s v="9942"/>
    <s v="茂順"/>
    <x v="6"/>
    <n v="92.2"/>
    <n v="91.1"/>
    <n v="90.6"/>
    <n v="90"/>
    <n v="92.2"/>
    <n v="11"/>
    <n v="-48"/>
    <n v="11"/>
    <n v="7"/>
    <n v="75"/>
    <n v="0"/>
    <n v="0"/>
    <n v="0"/>
    <n v="0"/>
    <n v="0"/>
    <n v="1.0142E-2"/>
    <n v="-4.3727999999999996E-2"/>
    <n v="9.9659999999999992E-3"/>
    <n v="6.3E-3"/>
    <n v="6.9150000000000003E-2"/>
    <n v="0"/>
    <n v="0"/>
    <n v="0"/>
    <n v="0"/>
    <n v="0"/>
  </r>
  <r>
    <s v="9943"/>
    <s v="好樂迪"/>
    <x v="3"/>
    <n v="63.9"/>
    <n v="63.6"/>
    <n v="63.9"/>
    <n v="64.099999999999994"/>
    <n v="64.2"/>
    <n v="17"/>
    <n v="-44"/>
    <n v="-14"/>
    <n v="2"/>
    <n v="3"/>
    <n v="0"/>
    <n v="0"/>
    <n v="0"/>
    <n v="0"/>
    <n v="0"/>
    <n v="1.0862999999999999E-2"/>
    <n v="-2.7984000000000002E-2"/>
    <n v="-8.9460000000000008E-3"/>
    <n v="1.2819999999999999E-3"/>
    <n v="1.9260000000000002E-3"/>
    <n v="0"/>
    <n v="0"/>
    <n v="0"/>
    <n v="0"/>
    <n v="0"/>
  </r>
  <r>
    <s v="9944"/>
    <s v="新麗"/>
    <x v="2"/>
    <n v="21.8"/>
    <n v="21.7"/>
    <n v="21.4"/>
    <n v="21.5"/>
    <n v="21.5"/>
    <n v="6"/>
    <n v="-17"/>
    <n v="-82"/>
    <n v="-5"/>
    <n v="14"/>
    <n v="0"/>
    <n v="0"/>
    <n v="0"/>
    <n v="0"/>
    <n v="0"/>
    <n v="1.3080000000000001E-3"/>
    <n v="-3.6889999999999996E-3"/>
    <n v="-1.7548000000000001E-2"/>
    <n v="-1.075E-3"/>
    <n v="3.0100000000000001E-3"/>
    <n v="0"/>
    <n v="0"/>
    <n v="0"/>
    <n v="0"/>
    <n v="0"/>
  </r>
  <r>
    <s v="9945"/>
    <s v="潤泰新"/>
    <x v="2"/>
    <n v="53.2"/>
    <n v="54"/>
    <n v="53.9"/>
    <n v="53.8"/>
    <n v="54"/>
    <n v="-896"/>
    <n v="767"/>
    <n v="-753"/>
    <n v="-316"/>
    <n v="797"/>
    <n v="61"/>
    <n v="6"/>
    <n v="2"/>
    <n v="0"/>
    <n v="-55"/>
    <n v="-0.47667200000000004"/>
    <n v="0.41417999999999999"/>
    <n v="-0.40586699999999998"/>
    <n v="-0.17000799999999999"/>
    <n v="0.43037999999999998"/>
    <n v="3.2452000000000002E-2"/>
    <n v="3.2399999999999998E-3"/>
    <n v="1.078E-3"/>
    <n v="0"/>
    <n v="-2.9700000000000001E-2"/>
  </r>
  <r>
    <s v="9946"/>
    <s v="三發地產"/>
    <x v="5"/>
    <n v="14.9"/>
    <n v="14.8"/>
    <n v="14.55"/>
    <n v="14.6"/>
    <n v="14.85"/>
    <n v="-9"/>
    <n v="-22"/>
    <n v="-34"/>
    <n v="-28"/>
    <n v="37"/>
    <n v="0"/>
    <n v="0"/>
    <n v="0"/>
    <n v="0"/>
    <n v="0"/>
    <n v="-1.341E-3"/>
    <n v="-3.2560000000000002E-3"/>
    <n v="-4.9470000000000009E-3"/>
    <n v="-4.0880000000000005E-3"/>
    <n v="5.4944999999999994E-3"/>
    <n v="0"/>
    <n v="0"/>
    <n v="0"/>
    <n v="0"/>
    <n v="0"/>
  </r>
  <r>
    <s v="9949"/>
    <s v="琉園"/>
    <x v="2"/>
    <n v="11"/>
    <n v="10.85"/>
    <n v="10.9"/>
    <n v="10.9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6"/>
    <n v="12.35"/>
    <n v="12.4"/>
    <n v="12.6"/>
    <n v="12.25"/>
    <n v="14"/>
    <n v="0"/>
    <n v="2"/>
    <n v="-11"/>
    <n v="-1"/>
    <n v="0"/>
    <n v="0"/>
    <n v="0"/>
    <n v="0"/>
    <n v="0"/>
    <n v="1.7640000000000002E-3"/>
    <n v="0"/>
    <n v="2.4800000000000001E-4"/>
    <n v="-1.3859999999999999E-3"/>
    <n v="-1.225E-4"/>
    <n v="0"/>
    <n v="0"/>
    <n v="0"/>
    <n v="0"/>
    <n v="0"/>
  </r>
  <r>
    <s v="9951"/>
    <s v="皇田"/>
    <x v="6"/>
    <n v="89.3"/>
    <n v="90.1"/>
    <n v="88.7"/>
    <n v="89"/>
    <n v="92.6"/>
    <n v="-20"/>
    <n v="-33"/>
    <n v="-73"/>
    <n v="2"/>
    <n v="18"/>
    <n v="0"/>
    <n v="0"/>
    <n v="0"/>
    <n v="0"/>
    <n v="0"/>
    <n v="-1.7860000000000001E-2"/>
    <n v="-2.9732999999999996E-2"/>
    <n v="-6.4751000000000003E-2"/>
    <n v="1.7799999999999999E-3"/>
    <n v="1.6667999999999999E-2"/>
    <n v="0"/>
    <n v="0"/>
    <n v="0"/>
    <n v="0"/>
    <n v="0"/>
  </r>
  <r>
    <s v="9955"/>
    <s v="佳龍"/>
    <x v="2"/>
    <n v="19.399999999999999"/>
    <n v="18.8"/>
    <n v="18.5"/>
    <n v="18.75"/>
    <n v="18.7"/>
    <n v="56"/>
    <n v="-45"/>
    <n v="-14"/>
    <n v="72"/>
    <n v="16"/>
    <n v="0"/>
    <n v="0"/>
    <n v="0"/>
    <n v="0"/>
    <n v="0"/>
    <n v="1.0863999999999999E-2"/>
    <n v="-8.4600000000000005E-3"/>
    <n v="-2.5899999999999999E-3"/>
    <n v="1.35E-2"/>
    <n v="2.9919999999999999E-3"/>
    <n v="0"/>
    <n v="0"/>
    <n v="0"/>
    <n v="0"/>
    <n v="0"/>
  </r>
  <r>
    <s v="9958"/>
    <s v="世紀鋼"/>
    <x v="13"/>
    <n v="132.5"/>
    <n v="132.5"/>
    <n v="133.5"/>
    <n v="137.5"/>
    <n v="134"/>
    <n v="-1063"/>
    <n v="389"/>
    <n v="999"/>
    <n v="1011"/>
    <n v="-162"/>
    <n v="203"/>
    <n v="34"/>
    <n v="0"/>
    <n v="30"/>
    <n v="-174"/>
    <n v="-1.4084749999999999"/>
    <n v="0.51542500000000002"/>
    <n v="1.3336650000000001"/>
    <n v="1.3901250000000001"/>
    <n v="-0.21708"/>
    <n v="0.26897500000000002"/>
    <n v="4.505E-2"/>
    <n v="0"/>
    <n v="4.1250000000000002E-2"/>
    <n v="-0.23316000000000001"/>
  </r>
  <r>
    <s v="9960"/>
    <s v="邁達康"/>
    <x v="69"/>
    <n v="27.55"/>
    <n v="27.5"/>
    <n v="27.55"/>
    <n v="27.6"/>
    <n v="27.6"/>
    <n v="0"/>
    <n v="-6"/>
    <n v="-2"/>
    <n v="3"/>
    <n v="3"/>
    <n v="0"/>
    <n v="0"/>
    <n v="0"/>
    <n v="0"/>
    <n v="0"/>
    <n v="0"/>
    <n v="-1.65E-3"/>
    <n v="-5.5100000000000006E-4"/>
    <n v="8.2800000000000007E-4"/>
    <n v="8.2800000000000007E-4"/>
    <n v="0"/>
    <n v="0"/>
    <n v="0"/>
    <n v="0"/>
    <n v="0"/>
  </r>
  <r>
    <s v="9962"/>
    <s v="有益"/>
    <x v="13"/>
    <n v="11.1"/>
    <n v="11"/>
    <n v="10.6"/>
    <n v="10.9"/>
    <n v="10.95"/>
    <n v="1"/>
    <n v="-12"/>
    <n v="4"/>
    <n v="90"/>
    <n v="-23"/>
    <n v="0"/>
    <n v="0"/>
    <n v="0"/>
    <n v="0"/>
    <n v="0"/>
    <n v="1.11E-4"/>
    <n v="-1.32E-3"/>
    <n v="4.2400000000000001E-4"/>
    <n v="9.8099999999999993E-3"/>
    <n v="-2.5184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4238</v>
      </c>
      <c r="B247" s="28" t="s">
        <v>4239</v>
      </c>
      <c r="C247" s="28" t="s">
        <v>4240</v>
      </c>
      <c r="D247" s="28" t="s">
        <v>4241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4242</v>
      </c>
      <c r="B248" s="28" t="s">
        <v>4243</v>
      </c>
      <c r="C248" s="28" t="s">
        <v>4244</v>
      </c>
      <c r="D248" s="28" t="s">
        <v>4245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4246</v>
      </c>
      <c r="B249" s="28" t="s">
        <v>4247</v>
      </c>
      <c r="C249" s="28" t="s">
        <v>4248</v>
      </c>
      <c r="D249" s="28" t="s">
        <v>4249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4250</v>
      </c>
      <c r="B250" s="28" t="s">
        <v>4216</v>
      </c>
      <c r="C250" s="28" t="s">
        <v>4251</v>
      </c>
      <c r="D250" s="28" t="s">
        <v>4252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4310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4715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4321</v>
      </c>
      <c r="C1" s="4" t="s">
        <v>4325</v>
      </c>
      <c r="D1" s="4" t="s">
        <v>4326</v>
      </c>
      <c r="E1" s="4" t="s">
        <v>4327</v>
      </c>
      <c r="F1" s="4" t="s">
        <v>3673</v>
      </c>
      <c r="G1" s="4" t="s">
        <v>4344</v>
      </c>
      <c r="H1" s="4" t="s">
        <v>4346</v>
      </c>
      <c r="I1" s="4" t="s">
        <v>4328</v>
      </c>
      <c r="J1" s="33" t="s">
        <v>4329</v>
      </c>
      <c r="K1" s="33" t="s">
        <v>4331</v>
      </c>
      <c r="L1" s="34" t="s">
        <v>4333</v>
      </c>
      <c r="M1" s="34" t="s">
        <v>4334</v>
      </c>
      <c r="N1" s="33" t="s">
        <v>4336</v>
      </c>
      <c r="O1" s="4" t="s">
        <v>4349</v>
      </c>
      <c r="P1" s="4" t="s">
        <v>4352</v>
      </c>
      <c r="Q1" s="4" t="s">
        <v>4337</v>
      </c>
      <c r="R1" s="4" t="s">
        <v>4338</v>
      </c>
      <c r="S1" s="4" t="s">
        <v>4339</v>
      </c>
      <c r="T1" s="4" t="s">
        <v>4340</v>
      </c>
      <c r="U1" s="4" t="s">
        <v>4341</v>
      </c>
      <c r="V1" s="11" t="s">
        <v>4315</v>
      </c>
      <c r="W1" s="4" t="s">
        <v>4313</v>
      </c>
      <c r="X1" s="4" t="s">
        <v>4317</v>
      </c>
      <c r="Y1" s="4" t="s">
        <v>4314</v>
      </c>
    </row>
    <row r="2" spans="1:52" x14ac:dyDescent="0.25">
      <c r="A2" s="4" t="s">
        <v>4319</v>
      </c>
      <c r="B2" s="4" t="s">
        <v>4322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4320</v>
      </c>
      <c r="B3" s="4" t="s">
        <v>4323</v>
      </c>
      <c r="C3" s="4" t="s">
        <v>6413</v>
      </c>
      <c r="D3" s="4" t="s">
        <v>6415</v>
      </c>
      <c r="E3" s="4" t="s">
        <v>6417</v>
      </c>
      <c r="F3" s="4" t="s">
        <v>4342</v>
      </c>
      <c r="G3" s="4" t="s">
        <v>4345</v>
      </c>
      <c r="H3" s="4" t="s">
        <v>4347</v>
      </c>
      <c r="I3" s="4" t="s">
        <v>6419</v>
      </c>
      <c r="J3" s="33" t="s">
        <v>6421</v>
      </c>
      <c r="K3" s="33" t="s">
        <v>6423</v>
      </c>
      <c r="L3" s="34" t="s">
        <v>6424</v>
      </c>
      <c r="M3" s="34" t="s">
        <v>6426</v>
      </c>
      <c r="N3" s="33" t="s">
        <v>6428</v>
      </c>
      <c r="O3" s="4" t="s">
        <v>4350</v>
      </c>
      <c r="P3" s="4" t="s">
        <v>4353</v>
      </c>
      <c r="Q3" s="4" t="s">
        <v>6430</v>
      </c>
      <c r="R3" s="4" t="s">
        <v>6432</v>
      </c>
      <c r="S3" s="4" t="s">
        <v>4886</v>
      </c>
      <c r="T3" s="4" t="s">
        <v>4917</v>
      </c>
      <c r="U3" s="4" t="s">
        <v>6434</v>
      </c>
      <c r="V3" s="11" t="s">
        <v>4316</v>
      </c>
      <c r="W3" s="4" t="s">
        <v>6436</v>
      </c>
      <c r="X3" s="4" t="s">
        <v>4318</v>
      </c>
      <c r="Y3" s="4" t="s">
        <v>6437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4324</v>
      </c>
      <c r="C5" s="1" t="s">
        <v>6414</v>
      </c>
      <c r="D5" s="1" t="s">
        <v>6416</v>
      </c>
      <c r="E5" s="1" t="s">
        <v>6418</v>
      </c>
      <c r="F5" s="1" t="s">
        <v>4343</v>
      </c>
      <c r="G5" s="1" t="s">
        <v>4345</v>
      </c>
      <c r="H5" s="1" t="s">
        <v>4348</v>
      </c>
      <c r="I5" s="1" t="s">
        <v>6420</v>
      </c>
      <c r="J5" s="36" t="s">
        <v>6422</v>
      </c>
      <c r="K5" s="36" t="s">
        <v>4916</v>
      </c>
      <c r="L5" s="36" t="s">
        <v>6425</v>
      </c>
      <c r="M5" s="36" t="s">
        <v>6427</v>
      </c>
      <c r="N5" s="36" t="s">
        <v>6429</v>
      </c>
      <c r="O5" s="1" t="s">
        <v>4351</v>
      </c>
      <c r="P5" s="1" t="s">
        <v>4354</v>
      </c>
      <c r="Q5" s="32" t="s">
        <v>6431</v>
      </c>
      <c r="R5" s="32" t="s">
        <v>4714</v>
      </c>
      <c r="S5" s="32" t="s">
        <v>6433</v>
      </c>
      <c r="T5" s="32" t="s">
        <v>4917</v>
      </c>
      <c r="U5" s="32" t="s">
        <v>6435</v>
      </c>
      <c r="V5" s="12" t="s">
        <v>4316</v>
      </c>
      <c r="W5" s="1" t="s">
        <v>4918</v>
      </c>
      <c r="X5" s="1" t="s">
        <v>4318</v>
      </c>
      <c r="Y5" s="1" t="s">
        <v>6438</v>
      </c>
      <c r="AB5" s="1" t="s">
        <v>1759</v>
      </c>
      <c r="AC5" s="1" t="s">
        <v>4324</v>
      </c>
      <c r="AD5" s="1" t="s">
        <v>4357</v>
      </c>
      <c r="AE5" s="1" t="s">
        <v>4358</v>
      </c>
      <c r="AF5" s="1" t="s">
        <v>4312</v>
      </c>
      <c r="AG5" s="1" t="s">
        <v>4343</v>
      </c>
      <c r="AH5" s="1" t="s">
        <v>4345</v>
      </c>
      <c r="AI5" s="1" t="s">
        <v>4348</v>
      </c>
      <c r="AJ5" s="1" t="s">
        <v>4359</v>
      </c>
      <c r="AK5" s="36" t="s">
        <v>4330</v>
      </c>
      <c r="AL5" s="36" t="s">
        <v>4332</v>
      </c>
      <c r="AM5" s="36" t="s">
        <v>4360</v>
      </c>
      <c r="AN5" s="36" t="s">
        <v>4335</v>
      </c>
      <c r="AO5" s="36" t="s">
        <v>4361</v>
      </c>
      <c r="AP5" s="1" t="s">
        <v>4351</v>
      </c>
      <c r="AQ5" s="1" t="s">
        <v>4354</v>
      </c>
      <c r="AR5" s="32" t="s">
        <v>4362</v>
      </c>
      <c r="AS5" s="32" t="s">
        <v>4355</v>
      </c>
      <c r="AT5" s="32" t="s">
        <v>4363</v>
      </c>
      <c r="AU5" s="32" t="s">
        <v>4364</v>
      </c>
      <c r="AV5" s="32" t="s">
        <v>4356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4932</v>
      </c>
      <c r="C6" s="3">
        <v>20.91</v>
      </c>
      <c r="D6" s="3">
        <v>1.07</v>
      </c>
      <c r="E6" s="3">
        <v>1.5</v>
      </c>
      <c r="F6" s="1">
        <f>IF(INDEX(董監!D:D,H6)=0,INDEX(董監!C:C,H6),INDEX(董監!D:D,H6))</f>
        <v>13.48</v>
      </c>
      <c r="G6" s="1">
        <f>100-SUM(C6:F6)</f>
        <v>63.04</v>
      </c>
      <c r="H6" s="1">
        <f>MATCH(持股比率!A6,董監!A:A,0)</f>
        <v>6</v>
      </c>
      <c r="I6" s="3">
        <v>61574403.270000003</v>
      </c>
      <c r="J6" s="26">
        <v>-3954</v>
      </c>
      <c r="K6" s="26">
        <v>-6677</v>
      </c>
      <c r="L6" s="35">
        <v>-4091</v>
      </c>
      <c r="M6" s="26">
        <v>72</v>
      </c>
      <c r="N6" s="26">
        <v>-2132</v>
      </c>
      <c r="O6" s="26">
        <f>ROUND((I6/10)*(G6/100),0)</f>
        <v>3881650</v>
      </c>
      <c r="P6" s="25">
        <f>ROUND(SUM(J6:N6)/O6*100,1)</f>
        <v>-0.4</v>
      </c>
      <c r="Q6" s="3">
        <v>51.5</v>
      </c>
      <c r="R6" s="3">
        <v>51</v>
      </c>
      <c r="S6" s="25">
        <v>50.7</v>
      </c>
      <c r="T6" s="3">
        <v>50.9</v>
      </c>
      <c r="U6" s="3">
        <v>51</v>
      </c>
      <c r="V6" s="12">
        <f>SUMPRODUCT(J6:N6,Q6:U6)/100000</f>
        <v>-8.5663889999999991</v>
      </c>
      <c r="W6" s="27">
        <v>-1.73</v>
      </c>
      <c r="X6" s="3" t="str">
        <f ca="1">IF(COUNTIF(股期對照!A:A,B6)=2,B6&amp;"-●",IF(COUNTIF(股期對照!A:A,B6)=1,B6&amp;"-◎",B6))</f>
        <v>台泥-◎</v>
      </c>
      <c r="Y6" s="3" t="s">
        <v>6439</v>
      </c>
      <c r="Z6" s="3"/>
      <c r="AB6" s="1" t="s">
        <v>0</v>
      </c>
      <c r="AC6" s="1" t="s">
        <v>1762</v>
      </c>
      <c r="AD6" s="1">
        <v>20.91</v>
      </c>
      <c r="AE6" s="1">
        <v>1.07</v>
      </c>
      <c r="AF6" s="1">
        <v>1.5</v>
      </c>
      <c r="AG6" s="1">
        <v>13.48</v>
      </c>
      <c r="AH6" s="1">
        <v>63.04</v>
      </c>
      <c r="AI6" s="1">
        <v>6</v>
      </c>
      <c r="AJ6" s="1">
        <v>61574403.270000003</v>
      </c>
      <c r="AK6" s="1">
        <v>-3954</v>
      </c>
      <c r="AL6" s="1">
        <v>-6677</v>
      </c>
      <c r="AM6" s="1">
        <v>-4091</v>
      </c>
      <c r="AN6" s="1">
        <v>72</v>
      </c>
      <c r="AO6" s="1">
        <v>-2132</v>
      </c>
      <c r="AP6" s="1">
        <v>3881650</v>
      </c>
      <c r="AQ6" s="1">
        <v>-0.4</v>
      </c>
      <c r="AR6" s="1">
        <v>51.5</v>
      </c>
      <c r="AS6" s="1">
        <v>51</v>
      </c>
      <c r="AT6" s="1">
        <v>50.7</v>
      </c>
      <c r="AU6" s="1">
        <v>50.9</v>
      </c>
      <c r="AV6" s="1">
        <v>51</v>
      </c>
      <c r="AW6" s="1">
        <v>-8.5663889999999991</v>
      </c>
      <c r="AX6" s="1">
        <v>-1.73</v>
      </c>
      <c r="AY6" s="1" t="s">
        <v>4365</v>
      </c>
      <c r="AZ6" s="1" t="s">
        <v>3513</v>
      </c>
    </row>
    <row r="7" spans="1:52" x14ac:dyDescent="0.25">
      <c r="A7" s="2" t="s">
        <v>1</v>
      </c>
      <c r="B7" s="3" t="s">
        <v>4933</v>
      </c>
      <c r="C7" s="3">
        <v>15.59</v>
      </c>
      <c r="D7" s="3">
        <v>1.85</v>
      </c>
      <c r="E7" s="3">
        <v>2.04</v>
      </c>
      <c r="F7" s="1">
        <f>IF(INDEX(董監!D:D,H7)=0,INDEX(董監!C:C,H7),INDEX(董監!D:D,H7))</f>
        <v>28.82</v>
      </c>
      <c r="G7" s="1">
        <f t="shared" ref="G7:G70" si="0">100-SUM(C7:F7)</f>
        <v>51.7</v>
      </c>
      <c r="H7" s="1">
        <f>MATCH(持股比率!A7,董監!A:A,0)</f>
        <v>7</v>
      </c>
      <c r="I7" s="3">
        <v>33673794.600000001</v>
      </c>
      <c r="J7" s="26">
        <v>-844</v>
      </c>
      <c r="K7" s="26">
        <v>-8150</v>
      </c>
      <c r="L7" s="35">
        <v>-5072</v>
      </c>
      <c r="M7" s="26">
        <v>-7223</v>
      </c>
      <c r="N7" s="26">
        <v>985</v>
      </c>
      <c r="O7" s="26">
        <f t="shared" ref="O7:O70" si="1">ROUND((I7/10)*(G7/100),0)</f>
        <v>1740935</v>
      </c>
      <c r="P7" s="25">
        <f t="shared" ref="P7:P70" si="2">ROUND(SUM(J7:N7)/O7*100,1)</f>
        <v>-1.2</v>
      </c>
      <c r="Q7" s="3">
        <v>51.1</v>
      </c>
      <c r="R7" s="3">
        <v>50.4</v>
      </c>
      <c r="S7" s="3">
        <v>50</v>
      </c>
      <c r="T7" s="3">
        <v>50.8</v>
      </c>
      <c r="U7" s="3">
        <v>50.5</v>
      </c>
      <c r="V7" s="12">
        <f t="shared" ref="V7:V70" si="3">SUMPRODUCT(J7:N7,Q7:U7)/100000</f>
        <v>-10.246743</v>
      </c>
      <c r="W7" s="3">
        <v>-1.17</v>
      </c>
      <c r="X7" s="3" t="str">
        <f ca="1">IF(COUNTIF(股期對照!A:A,B7)=2,B7&amp;"-●",IF(COUNTIF(股期對照!A:A,B7)=1,B7&amp;"-◎",B7))</f>
        <v>亞泥-◎</v>
      </c>
      <c r="Y7" s="3" t="s">
        <v>6440</v>
      </c>
      <c r="AB7" s="1" t="s">
        <v>1</v>
      </c>
      <c r="AC7" s="1" t="s">
        <v>1763</v>
      </c>
      <c r="AD7" s="1">
        <v>15.59</v>
      </c>
      <c r="AE7" s="1">
        <v>1.85</v>
      </c>
      <c r="AF7" s="1">
        <v>2.04</v>
      </c>
      <c r="AG7" s="1">
        <v>28.82</v>
      </c>
      <c r="AH7" s="1">
        <v>51.7</v>
      </c>
      <c r="AI7" s="1">
        <v>7</v>
      </c>
      <c r="AJ7" s="1">
        <v>33673794.600000001</v>
      </c>
      <c r="AK7" s="1">
        <v>-844</v>
      </c>
      <c r="AL7" s="1">
        <v>-8150</v>
      </c>
      <c r="AM7" s="1">
        <v>-5072</v>
      </c>
      <c r="AN7" s="1">
        <v>-7223</v>
      </c>
      <c r="AO7" s="1">
        <v>985</v>
      </c>
      <c r="AP7" s="1">
        <v>1740935</v>
      </c>
      <c r="AQ7" s="1">
        <v>-1.2</v>
      </c>
      <c r="AR7" s="1">
        <v>51.1</v>
      </c>
      <c r="AS7" s="1">
        <v>50.4</v>
      </c>
      <c r="AT7" s="1">
        <v>50</v>
      </c>
      <c r="AU7" s="1">
        <v>50.8</v>
      </c>
      <c r="AV7" s="1">
        <v>50.5</v>
      </c>
      <c r="AW7" s="1">
        <v>-10.246743</v>
      </c>
      <c r="AX7" s="1">
        <v>-1.17</v>
      </c>
      <c r="AY7" s="1" t="s">
        <v>4366</v>
      </c>
      <c r="AZ7" s="1" t="s">
        <v>3513</v>
      </c>
    </row>
    <row r="8" spans="1:52" x14ac:dyDescent="0.25">
      <c r="A8" s="2" t="s">
        <v>2</v>
      </c>
      <c r="B8" s="3" t="s">
        <v>4934</v>
      </c>
      <c r="C8" s="3">
        <v>6.56</v>
      </c>
      <c r="D8" s="3">
        <v>0.11</v>
      </c>
      <c r="E8" s="3">
        <v>0.05</v>
      </c>
      <c r="F8" s="1">
        <f>IF(INDEX(董監!D:D,H8)=0,INDEX(董監!C:C,H8),INDEX(董監!D:D,H8))</f>
        <v>17.11</v>
      </c>
      <c r="G8" s="1">
        <f t="shared" si="0"/>
        <v>76.17</v>
      </c>
      <c r="H8" s="1">
        <f>MATCH(持股比率!A8,董監!A:A,0)</f>
        <v>8</v>
      </c>
      <c r="I8" s="3">
        <v>7747805.4800000004</v>
      </c>
      <c r="J8" s="26">
        <v>55</v>
      </c>
      <c r="K8" s="26">
        <v>-405</v>
      </c>
      <c r="L8" s="35">
        <v>-435</v>
      </c>
      <c r="M8" s="26">
        <v>121</v>
      </c>
      <c r="N8" s="26">
        <v>342</v>
      </c>
      <c r="O8" s="26">
        <f t="shared" si="1"/>
        <v>590150</v>
      </c>
      <c r="P8" s="25">
        <f t="shared" si="2"/>
        <v>-0.1</v>
      </c>
      <c r="Q8" s="3">
        <v>22.2</v>
      </c>
      <c r="R8" s="3">
        <v>22</v>
      </c>
      <c r="S8" s="3">
        <v>21.65</v>
      </c>
      <c r="T8" s="3">
        <v>21.9</v>
      </c>
      <c r="U8" s="3">
        <v>22.05</v>
      </c>
      <c r="V8" s="12">
        <f t="shared" si="3"/>
        <v>-6.9157499999999997E-2</v>
      </c>
      <c r="W8" s="3">
        <v>-0.23</v>
      </c>
      <c r="X8" s="3" t="str">
        <f ca="1">IF(COUNTIF(股期對照!A:A,B8)=2,B8&amp;"-●",IF(COUNTIF(股期對照!A:A,B8)=1,B8&amp;"-◎",B8))</f>
        <v>嘉泥</v>
      </c>
      <c r="Y8" s="3" t="s">
        <v>6439</v>
      </c>
      <c r="AB8" s="1" t="s">
        <v>2</v>
      </c>
      <c r="AC8" s="1" t="s">
        <v>1764</v>
      </c>
      <c r="AD8" s="1">
        <v>6.56</v>
      </c>
      <c r="AE8" s="1">
        <v>0.11</v>
      </c>
      <c r="AF8" s="1">
        <v>0.05</v>
      </c>
      <c r="AG8" s="1">
        <v>17.11</v>
      </c>
      <c r="AH8" s="1">
        <v>76.17</v>
      </c>
      <c r="AI8" s="1">
        <v>8</v>
      </c>
      <c r="AJ8" s="1">
        <v>7747805.4800000004</v>
      </c>
      <c r="AK8" s="1">
        <v>55</v>
      </c>
      <c r="AL8" s="1">
        <v>-405</v>
      </c>
      <c r="AM8" s="1">
        <v>-435</v>
      </c>
      <c r="AN8" s="1">
        <v>121</v>
      </c>
      <c r="AO8" s="1">
        <v>342</v>
      </c>
      <c r="AP8" s="1">
        <v>590150</v>
      </c>
      <c r="AQ8" s="1">
        <v>-0.1</v>
      </c>
      <c r="AR8" s="1">
        <v>22.2</v>
      </c>
      <c r="AS8" s="1">
        <v>22</v>
      </c>
      <c r="AT8" s="1">
        <v>21.65</v>
      </c>
      <c r="AU8" s="1">
        <v>21.9</v>
      </c>
      <c r="AV8" s="1">
        <v>22.05</v>
      </c>
      <c r="AW8" s="1">
        <v>-6.9157499999999997E-2</v>
      </c>
      <c r="AX8" s="1">
        <v>-0.23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4935</v>
      </c>
      <c r="C9" s="3">
        <v>12.04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</v>
      </c>
      <c r="H9" s="1">
        <f>MATCH(持股比率!A9,董監!A:A,0)</f>
        <v>9</v>
      </c>
      <c r="I9" s="3">
        <v>6536091.9199999999</v>
      </c>
      <c r="J9" s="26">
        <v>110</v>
      </c>
      <c r="K9" s="26">
        <v>128</v>
      </c>
      <c r="L9" s="35">
        <v>-192</v>
      </c>
      <c r="M9" s="26">
        <v>432</v>
      </c>
      <c r="N9" s="26">
        <v>67</v>
      </c>
      <c r="O9" s="26">
        <f t="shared" si="1"/>
        <v>417003</v>
      </c>
      <c r="P9" s="25">
        <f t="shared" si="2"/>
        <v>0.1</v>
      </c>
      <c r="Q9" s="3">
        <v>23</v>
      </c>
      <c r="R9" s="3">
        <v>23</v>
      </c>
      <c r="S9" s="3">
        <v>22.45</v>
      </c>
      <c r="T9" s="3">
        <v>22.55</v>
      </c>
      <c r="U9" s="3">
        <v>22.75</v>
      </c>
      <c r="V9" s="12">
        <f t="shared" si="3"/>
        <v>0.1242945</v>
      </c>
      <c r="W9" s="3">
        <v>-0.66</v>
      </c>
      <c r="X9" s="3" t="str">
        <f ca="1">IF(COUNTIF(股期對照!A:A,B9)=2,B9&amp;"-●",IF(COUNTIF(股期對照!A:A,B9)=1,B9&amp;"-◎",B9))</f>
        <v>環泥</v>
      </c>
      <c r="Y9" s="3" t="s">
        <v>6439</v>
      </c>
      <c r="AB9" s="1" t="s">
        <v>3</v>
      </c>
      <c r="AC9" s="1" t="s">
        <v>1765</v>
      </c>
      <c r="AD9" s="1">
        <v>12.04</v>
      </c>
      <c r="AE9" s="1">
        <v>0</v>
      </c>
      <c r="AF9" s="1">
        <v>0</v>
      </c>
      <c r="AG9" s="1">
        <v>24.16</v>
      </c>
      <c r="AH9" s="1">
        <v>63.8</v>
      </c>
      <c r="AI9" s="1">
        <v>9</v>
      </c>
      <c r="AJ9" s="1">
        <v>6536091.9199999999</v>
      </c>
      <c r="AK9" s="1">
        <v>110</v>
      </c>
      <c r="AL9" s="1">
        <v>128</v>
      </c>
      <c r="AM9" s="1">
        <v>-192</v>
      </c>
      <c r="AN9" s="1">
        <v>432</v>
      </c>
      <c r="AO9" s="1">
        <v>67</v>
      </c>
      <c r="AP9" s="1">
        <v>417003</v>
      </c>
      <c r="AQ9" s="1">
        <v>0.1</v>
      </c>
      <c r="AR9" s="1">
        <v>23</v>
      </c>
      <c r="AS9" s="1">
        <v>23</v>
      </c>
      <c r="AT9" s="1">
        <v>22.45</v>
      </c>
      <c r="AU9" s="1">
        <v>22.55</v>
      </c>
      <c r="AV9" s="1">
        <v>22.75</v>
      </c>
      <c r="AW9" s="1">
        <v>0.1242945</v>
      </c>
      <c r="AX9" s="1">
        <v>-0.66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4936</v>
      </c>
      <c r="C10" s="3">
        <v>0.96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6">
        <v>-23</v>
      </c>
      <c r="K10" s="26">
        <v>-273</v>
      </c>
      <c r="L10" s="35">
        <v>-220</v>
      </c>
      <c r="M10" s="26">
        <v>304</v>
      </c>
      <c r="N10" s="26">
        <v>-11</v>
      </c>
      <c r="O10" s="26">
        <f t="shared" si="1"/>
        <v>384865</v>
      </c>
      <c r="P10" s="25">
        <f t="shared" si="2"/>
        <v>-0.1</v>
      </c>
      <c r="Q10" s="3">
        <v>13.65</v>
      </c>
      <c r="R10" s="3">
        <v>13.45</v>
      </c>
      <c r="S10" s="3">
        <v>13.05</v>
      </c>
      <c r="T10" s="3">
        <v>13.5</v>
      </c>
      <c r="U10" s="3">
        <v>13.35</v>
      </c>
      <c r="V10" s="12">
        <f t="shared" si="3"/>
        <v>-2.8996499999999991E-2</v>
      </c>
      <c r="W10" s="3">
        <v>-1.84</v>
      </c>
      <c r="X10" s="3" t="str">
        <f ca="1">IF(COUNTIF(股期對照!A:A,B10)=2,B10&amp;"-●",IF(COUNTIF(股期對照!A:A,B10)=1,B10&amp;"-◎",B10))</f>
        <v>幸福</v>
      </c>
      <c r="Y10" s="3" t="s">
        <v>6439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-23</v>
      </c>
      <c r="AL10" s="1">
        <v>-273</v>
      </c>
      <c r="AM10" s="1">
        <v>-220</v>
      </c>
      <c r="AN10" s="1">
        <v>304</v>
      </c>
      <c r="AO10" s="1">
        <v>-11</v>
      </c>
      <c r="AP10" s="1">
        <v>384865</v>
      </c>
      <c r="AQ10" s="1">
        <v>-0.1</v>
      </c>
      <c r="AR10" s="1">
        <v>13.65</v>
      </c>
      <c r="AS10" s="1">
        <v>13.45</v>
      </c>
      <c r="AT10" s="1">
        <v>13.05</v>
      </c>
      <c r="AU10" s="1">
        <v>13.5</v>
      </c>
      <c r="AV10" s="1">
        <v>13.35</v>
      </c>
      <c r="AW10" s="1">
        <v>-2.8996499999999991E-2</v>
      </c>
      <c r="AX10" s="1">
        <v>-1.84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4937</v>
      </c>
      <c r="C11" s="3">
        <v>4.79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53.36</v>
      </c>
      <c r="H11" s="1">
        <f>MATCH(持股比率!A11,董監!A:A,0)</f>
        <v>11</v>
      </c>
      <c r="I11" s="3">
        <v>3419578.68</v>
      </c>
      <c r="J11" s="26">
        <v>-47</v>
      </c>
      <c r="K11" s="26">
        <v>-187</v>
      </c>
      <c r="L11" s="35">
        <v>-182</v>
      </c>
      <c r="M11" s="26">
        <v>93</v>
      </c>
      <c r="N11" s="26">
        <v>-129</v>
      </c>
      <c r="O11" s="26">
        <f t="shared" si="1"/>
        <v>182469</v>
      </c>
      <c r="P11" s="25">
        <f t="shared" si="2"/>
        <v>-0.2</v>
      </c>
      <c r="Q11" s="3">
        <v>25.3</v>
      </c>
      <c r="R11" s="3">
        <v>25.1</v>
      </c>
      <c r="S11" s="3">
        <v>24.75</v>
      </c>
      <c r="T11" s="3">
        <v>25.3</v>
      </c>
      <c r="U11" s="3">
        <v>25.2</v>
      </c>
      <c r="V11" s="12">
        <f t="shared" si="3"/>
        <v>-0.11285199999999999</v>
      </c>
      <c r="W11" s="3">
        <v>-0.2</v>
      </c>
      <c r="X11" s="3" t="str">
        <f ca="1">IF(COUNTIF(股期對照!A:A,B11)=2,B11&amp;"-●",IF(COUNTIF(股期對照!A:A,B11)=1,B11&amp;"-◎",B11))</f>
        <v>信大</v>
      </c>
      <c r="Y11" s="3" t="s">
        <v>6439</v>
      </c>
      <c r="AB11" s="1" t="s">
        <v>5</v>
      </c>
      <c r="AC11" s="1" t="s">
        <v>1767</v>
      </c>
      <c r="AD11" s="1">
        <v>4.79</v>
      </c>
      <c r="AE11" s="1">
        <v>0.04</v>
      </c>
      <c r="AF11" s="1">
        <v>0.06</v>
      </c>
      <c r="AG11" s="1">
        <v>41.75</v>
      </c>
      <c r="AH11" s="1">
        <v>53.36</v>
      </c>
      <c r="AI11" s="1">
        <v>11</v>
      </c>
      <c r="AJ11" s="1">
        <v>3419578.68</v>
      </c>
      <c r="AK11" s="1">
        <v>-47</v>
      </c>
      <c r="AL11" s="1">
        <v>-187</v>
      </c>
      <c r="AM11" s="1">
        <v>-182</v>
      </c>
      <c r="AN11" s="1">
        <v>93</v>
      </c>
      <c r="AO11" s="1">
        <v>-129</v>
      </c>
      <c r="AP11" s="1">
        <v>182469</v>
      </c>
      <c r="AQ11" s="1">
        <v>-0.2</v>
      </c>
      <c r="AR11" s="1">
        <v>25.3</v>
      </c>
      <c r="AS11" s="1">
        <v>25.1</v>
      </c>
      <c r="AT11" s="1">
        <v>24.75</v>
      </c>
      <c r="AU11" s="1">
        <v>25.3</v>
      </c>
      <c r="AV11" s="1">
        <v>25.2</v>
      </c>
      <c r="AW11" s="1">
        <v>-0.11285199999999999</v>
      </c>
      <c r="AX11" s="1">
        <v>-0.2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4938</v>
      </c>
      <c r="C12" s="3">
        <v>7.43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57.86</v>
      </c>
      <c r="H12" s="1">
        <f>MATCH(持股比率!A12,董監!A:A,0)</f>
        <v>12</v>
      </c>
      <c r="I12" s="3">
        <v>5720007.9699999997</v>
      </c>
      <c r="J12" s="26">
        <v>-9</v>
      </c>
      <c r="K12" s="26">
        <v>-100</v>
      </c>
      <c r="L12" s="35">
        <v>-97</v>
      </c>
      <c r="M12" s="26">
        <v>-17</v>
      </c>
      <c r="N12" s="26">
        <v>147</v>
      </c>
      <c r="O12" s="26">
        <f t="shared" si="1"/>
        <v>330960</v>
      </c>
      <c r="P12" s="25">
        <f t="shared" si="2"/>
        <v>0</v>
      </c>
      <c r="Q12" s="3">
        <v>15.65</v>
      </c>
      <c r="R12" s="3">
        <v>15.5</v>
      </c>
      <c r="S12" s="3">
        <v>15.5</v>
      </c>
      <c r="T12" s="3">
        <v>15.3</v>
      </c>
      <c r="U12" s="3">
        <v>15.45</v>
      </c>
      <c r="V12" s="12">
        <f t="shared" si="3"/>
        <v>-1.1832999999999998E-2</v>
      </c>
      <c r="W12" s="3">
        <v>-2.2200000000000002</v>
      </c>
      <c r="X12" s="3" t="str">
        <f ca="1">IF(COUNTIF(股期對照!A:A,B12)=2,B12&amp;"-●",IF(COUNTIF(股期對照!A:A,B12)=1,B12&amp;"-◎",B12))</f>
        <v>東泥</v>
      </c>
      <c r="Y12" s="3" t="s">
        <v>6440</v>
      </c>
      <c r="AB12" s="1" t="s">
        <v>6</v>
      </c>
      <c r="AC12" s="1" t="s">
        <v>1768</v>
      </c>
      <c r="AD12" s="1">
        <v>7.43</v>
      </c>
      <c r="AE12" s="1">
        <v>0.01</v>
      </c>
      <c r="AF12" s="1">
        <v>0</v>
      </c>
      <c r="AG12" s="1">
        <v>34.700000000000003</v>
      </c>
      <c r="AH12" s="1">
        <v>57.86</v>
      </c>
      <c r="AI12" s="1">
        <v>12</v>
      </c>
      <c r="AJ12" s="1">
        <v>5720007.9699999997</v>
      </c>
      <c r="AK12" s="1">
        <v>-9</v>
      </c>
      <c r="AL12" s="1">
        <v>-100</v>
      </c>
      <c r="AM12" s="1">
        <v>-97</v>
      </c>
      <c r="AN12" s="1">
        <v>-17</v>
      </c>
      <c r="AO12" s="1">
        <v>147</v>
      </c>
      <c r="AP12" s="1">
        <v>330960</v>
      </c>
      <c r="AQ12" s="1">
        <v>0</v>
      </c>
      <c r="AR12" s="1">
        <v>15.65</v>
      </c>
      <c r="AS12" s="1">
        <v>15.5</v>
      </c>
      <c r="AT12" s="1">
        <v>15.5</v>
      </c>
      <c r="AU12" s="1">
        <v>15.3</v>
      </c>
      <c r="AV12" s="1">
        <v>15.45</v>
      </c>
      <c r="AW12" s="1">
        <v>-1.1832999999999998E-2</v>
      </c>
      <c r="AX12" s="1">
        <v>-2.2200000000000002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4599</v>
      </c>
      <c r="C13" s="3">
        <v>10.210000000000001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74.849999999999994</v>
      </c>
      <c r="H13" s="1">
        <f>MATCH(持股比率!A13,董監!A:A,0)</f>
        <v>13</v>
      </c>
      <c r="I13" s="3">
        <v>5060629.1399999997</v>
      </c>
      <c r="J13" s="26">
        <v>32</v>
      </c>
      <c r="K13" s="26">
        <v>-57</v>
      </c>
      <c r="L13" s="35">
        <v>-318</v>
      </c>
      <c r="M13" s="26">
        <v>209</v>
      </c>
      <c r="N13" s="26">
        <v>96</v>
      </c>
      <c r="O13" s="26">
        <f t="shared" si="1"/>
        <v>378788</v>
      </c>
      <c r="P13" s="25">
        <f t="shared" si="2"/>
        <v>0</v>
      </c>
      <c r="Q13" s="3">
        <v>21.5</v>
      </c>
      <c r="R13" s="3">
        <v>21.3</v>
      </c>
      <c r="S13" s="3">
        <v>21.05</v>
      </c>
      <c r="T13" s="3">
        <v>21.15</v>
      </c>
      <c r="U13" s="3">
        <v>21.3</v>
      </c>
      <c r="V13" s="12">
        <f t="shared" si="3"/>
        <v>-7.5485000000000127E-3</v>
      </c>
      <c r="W13" s="3">
        <v>-0.7</v>
      </c>
      <c r="X13" s="3" t="str">
        <f ca="1">IF(COUNTIF(股期對照!A:A,B13)=2,B13&amp;"-●",IF(COUNTIF(股期對照!A:A,B13)=1,B13&amp;"-◎",B13))</f>
        <v>味全</v>
      </c>
      <c r="Y13" s="3" t="s">
        <v>6441</v>
      </c>
      <c r="AB13" s="1" t="s">
        <v>7</v>
      </c>
      <c r="AC13" s="1" t="s">
        <v>1769</v>
      </c>
      <c r="AD13" s="1">
        <v>10.210000000000001</v>
      </c>
      <c r="AE13" s="1">
        <v>0.03</v>
      </c>
      <c r="AF13" s="1">
        <v>0.36</v>
      </c>
      <c r="AG13" s="1">
        <v>14.55</v>
      </c>
      <c r="AH13" s="1">
        <v>74.849999999999994</v>
      </c>
      <c r="AI13" s="1">
        <v>13</v>
      </c>
      <c r="AJ13" s="1">
        <v>5060629.1399999997</v>
      </c>
      <c r="AK13" s="1">
        <v>32</v>
      </c>
      <c r="AL13" s="1">
        <v>-57</v>
      </c>
      <c r="AM13" s="1">
        <v>-318</v>
      </c>
      <c r="AN13" s="1">
        <v>209</v>
      </c>
      <c r="AO13" s="1">
        <v>96</v>
      </c>
      <c r="AP13" s="1">
        <v>378788</v>
      </c>
      <c r="AQ13" s="1">
        <v>0</v>
      </c>
      <c r="AR13" s="1">
        <v>21.5</v>
      </c>
      <c r="AS13" s="1">
        <v>21.3</v>
      </c>
      <c r="AT13" s="1">
        <v>21.05</v>
      </c>
      <c r="AU13" s="1">
        <v>21.15</v>
      </c>
      <c r="AV13" s="1">
        <v>21.3</v>
      </c>
      <c r="AW13" s="1">
        <v>-7.5485000000000127E-3</v>
      </c>
      <c r="AX13" s="1">
        <v>-0.7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4939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8</v>
      </c>
      <c r="K14" s="26">
        <v>-22</v>
      </c>
      <c r="L14" s="35">
        <v>-28</v>
      </c>
      <c r="M14" s="26">
        <v>-17</v>
      </c>
      <c r="N14" s="26">
        <v>11</v>
      </c>
      <c r="O14" s="26">
        <f t="shared" si="1"/>
        <v>166464</v>
      </c>
      <c r="P14" s="25">
        <f t="shared" si="2"/>
        <v>0</v>
      </c>
      <c r="Q14" s="3">
        <v>35.299999999999997</v>
      </c>
      <c r="R14" s="3">
        <v>35.200000000000003</v>
      </c>
      <c r="S14" s="3">
        <v>34.5</v>
      </c>
      <c r="T14" s="3">
        <v>34.799999999999997</v>
      </c>
      <c r="U14" s="3">
        <v>35</v>
      </c>
      <c r="V14" s="12">
        <f t="shared" si="3"/>
        <v>-1.6645999999999998E-2</v>
      </c>
      <c r="W14" s="3">
        <v>-0.14000000000000001</v>
      </c>
      <c r="X14" s="3" t="str">
        <f ca="1">IF(COUNTIF(股期對照!A:A,B14)=2,B14&amp;"-●",IF(COUNTIF(股期對照!A:A,B14)=1,B14&amp;"-◎",B14))</f>
        <v>味王</v>
      </c>
      <c r="Y14" s="3" t="s">
        <v>6441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</v>
      </c>
      <c r="AG14" s="1">
        <v>28.63</v>
      </c>
      <c r="AH14" s="1">
        <v>69.36</v>
      </c>
      <c r="AI14" s="1">
        <v>14</v>
      </c>
      <c r="AJ14" s="1">
        <v>2400000</v>
      </c>
      <c r="AK14" s="1">
        <v>8</v>
      </c>
      <c r="AL14" s="1">
        <v>-22</v>
      </c>
      <c r="AM14" s="1">
        <v>-28</v>
      </c>
      <c r="AN14" s="1">
        <v>-17</v>
      </c>
      <c r="AO14" s="1">
        <v>11</v>
      </c>
      <c r="AP14" s="1">
        <v>166464</v>
      </c>
      <c r="AQ14" s="1">
        <v>0</v>
      </c>
      <c r="AR14" s="1">
        <v>35.299999999999997</v>
      </c>
      <c r="AS14" s="1">
        <v>35.200000000000003</v>
      </c>
      <c r="AT14" s="1">
        <v>34.5</v>
      </c>
      <c r="AU14" s="1">
        <v>34.799999999999997</v>
      </c>
      <c r="AV14" s="1">
        <v>35</v>
      </c>
      <c r="AW14" s="1">
        <v>-1.6645999999999998E-2</v>
      </c>
      <c r="AX14" s="1">
        <v>-0.14000000000000001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4757</v>
      </c>
      <c r="C15" s="3">
        <v>13.57</v>
      </c>
      <c r="D15" s="3">
        <v>0.62</v>
      </c>
      <c r="E15" s="3">
        <v>0.17</v>
      </c>
      <c r="F15" s="1">
        <f>IF(INDEX(董監!D:D,H15)=0,INDEX(董監!C:C,H15),INDEX(董監!D:D,H15))</f>
        <v>12.98</v>
      </c>
      <c r="G15" s="1">
        <f t="shared" si="0"/>
        <v>72.66</v>
      </c>
      <c r="H15" s="1">
        <f>MATCH(持股比率!A15,董監!A:A,0)</f>
        <v>15</v>
      </c>
      <c r="I15" s="3">
        <v>8273390.8600000003</v>
      </c>
      <c r="J15" s="26">
        <v>-779</v>
      </c>
      <c r="K15" s="26">
        <v>-914</v>
      </c>
      <c r="L15" s="35">
        <v>-334</v>
      </c>
      <c r="M15" s="26">
        <v>-198</v>
      </c>
      <c r="N15" s="26">
        <v>605</v>
      </c>
      <c r="O15" s="26">
        <f t="shared" si="1"/>
        <v>601145</v>
      </c>
      <c r="P15" s="25">
        <f t="shared" si="2"/>
        <v>-0.3</v>
      </c>
      <c r="Q15" s="3">
        <v>59</v>
      </c>
      <c r="R15" s="3">
        <v>59.1</v>
      </c>
      <c r="S15" s="3">
        <v>58.6</v>
      </c>
      <c r="T15" s="3">
        <v>59</v>
      </c>
      <c r="U15" s="3">
        <v>59.3</v>
      </c>
      <c r="V15" s="12">
        <f t="shared" si="3"/>
        <v>-0.95356299999999994</v>
      </c>
      <c r="W15" s="3">
        <v>0.17</v>
      </c>
      <c r="X15" s="3" t="str">
        <f ca="1">IF(COUNTIF(股期對照!A:A,B15)=2,B15&amp;"-●",IF(COUNTIF(股期對照!A:A,B15)=1,B15&amp;"-◎",B15))</f>
        <v>大成-◎</v>
      </c>
      <c r="Y15" s="3" t="s">
        <v>6441</v>
      </c>
      <c r="AB15" s="1" t="s">
        <v>9</v>
      </c>
      <c r="AC15" s="1" t="s">
        <v>1771</v>
      </c>
      <c r="AD15" s="1">
        <v>13.57</v>
      </c>
      <c r="AE15" s="1">
        <v>0.62</v>
      </c>
      <c r="AF15" s="1">
        <v>0.17</v>
      </c>
      <c r="AG15" s="1">
        <v>12.98</v>
      </c>
      <c r="AH15" s="1">
        <v>72.66</v>
      </c>
      <c r="AI15" s="1">
        <v>15</v>
      </c>
      <c r="AJ15" s="1">
        <v>8273390.8600000003</v>
      </c>
      <c r="AK15" s="1">
        <v>-779</v>
      </c>
      <c r="AL15" s="1">
        <v>-914</v>
      </c>
      <c r="AM15" s="1">
        <v>-334</v>
      </c>
      <c r="AN15" s="1">
        <v>-198</v>
      </c>
      <c r="AO15" s="1">
        <v>605</v>
      </c>
      <c r="AP15" s="1">
        <v>601145</v>
      </c>
      <c r="AQ15" s="1">
        <v>-0.3</v>
      </c>
      <c r="AR15" s="1">
        <v>59</v>
      </c>
      <c r="AS15" s="1">
        <v>59.1</v>
      </c>
      <c r="AT15" s="1">
        <v>58.6</v>
      </c>
      <c r="AU15" s="1">
        <v>59</v>
      </c>
      <c r="AV15" s="1">
        <v>59.3</v>
      </c>
      <c r="AW15" s="1">
        <v>-0.95356299999999994</v>
      </c>
      <c r="AX15" s="1">
        <v>0.17</v>
      </c>
      <c r="AY15" s="1" t="s">
        <v>4367</v>
      </c>
      <c r="AZ15" s="1" t="s">
        <v>3514</v>
      </c>
    </row>
    <row r="16" spans="1:52" x14ac:dyDescent="0.25">
      <c r="A16" s="2" t="s">
        <v>10</v>
      </c>
      <c r="B16" s="3" t="s">
        <v>4940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8.9499999999999993</v>
      </c>
      <c r="R16" s="3">
        <v>8.93</v>
      </c>
      <c r="S16" s="3">
        <v>8.89</v>
      </c>
      <c r="T16" s="3">
        <v>8.89</v>
      </c>
      <c r="U16" s="3">
        <v>8.6</v>
      </c>
      <c r="V16" s="12">
        <f t="shared" si="3"/>
        <v>0</v>
      </c>
      <c r="W16" s="3">
        <v>-3.04</v>
      </c>
      <c r="X16" s="3" t="str">
        <f ca="1">IF(COUNTIF(股期對照!A:A,B16)=2,B16&amp;"-●",IF(COUNTIF(股期對照!A:A,B16)=1,B16&amp;"-◎",B16))</f>
        <v>大飲</v>
      </c>
      <c r="Y16" s="3" t="s">
        <v>6441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8.9499999999999993</v>
      </c>
      <c r="AS16" s="1">
        <v>8.93</v>
      </c>
      <c r="AT16" s="1">
        <v>8.89</v>
      </c>
      <c r="AU16" s="1">
        <v>8.89</v>
      </c>
      <c r="AV16" s="1">
        <v>8.6</v>
      </c>
      <c r="AW16" s="1">
        <v>0</v>
      </c>
      <c r="AX16" s="1">
        <v>-3.04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4941</v>
      </c>
      <c r="C17" s="3">
        <v>41.42</v>
      </c>
      <c r="D17" s="3">
        <v>0.87</v>
      </c>
      <c r="E17" s="3">
        <v>0.59</v>
      </c>
      <c r="F17" s="1">
        <f>IF(INDEX(董監!D:D,H17)=0,INDEX(董監!C:C,H17),INDEX(董監!D:D,H17))</f>
        <v>10</v>
      </c>
      <c r="G17" s="1">
        <f t="shared" si="0"/>
        <v>47.12</v>
      </c>
      <c r="H17" s="1">
        <f>MATCH(持股比率!A17,董監!A:A,0)</f>
        <v>17</v>
      </c>
      <c r="I17" s="3">
        <v>2679909.98</v>
      </c>
      <c r="J17" s="26">
        <v>660</v>
      </c>
      <c r="K17" s="26">
        <v>-144</v>
      </c>
      <c r="L17" s="35">
        <v>449</v>
      </c>
      <c r="M17" s="26">
        <v>299</v>
      </c>
      <c r="N17" s="26">
        <v>-73</v>
      </c>
      <c r="O17" s="26">
        <f t="shared" si="1"/>
        <v>126277</v>
      </c>
      <c r="P17" s="25">
        <f t="shared" si="2"/>
        <v>0.9</v>
      </c>
      <c r="Q17" s="3">
        <v>83.3</v>
      </c>
      <c r="R17" s="3">
        <v>83.2</v>
      </c>
      <c r="S17" s="3">
        <v>83.8</v>
      </c>
      <c r="T17" s="3">
        <v>85</v>
      </c>
      <c r="U17" s="3">
        <v>86.2</v>
      </c>
      <c r="V17" s="12">
        <f t="shared" si="3"/>
        <v>0.99745799999999984</v>
      </c>
      <c r="W17" s="3">
        <v>4.74</v>
      </c>
      <c r="X17" s="3" t="str">
        <f ca="1">IF(COUNTIF(股期對照!A:A,B17)=2,B17&amp;"-●",IF(COUNTIF(股期對照!A:A,B17)=1,B17&amp;"-◎",B17))</f>
        <v>卜蜂</v>
      </c>
      <c r="Y17" s="3" t="s">
        <v>6441</v>
      </c>
      <c r="AB17" s="1" t="s">
        <v>11</v>
      </c>
      <c r="AC17" s="1" t="s">
        <v>1773</v>
      </c>
      <c r="AD17" s="1">
        <v>41.42</v>
      </c>
      <c r="AE17" s="1">
        <v>0.87</v>
      </c>
      <c r="AF17" s="1">
        <v>0.59</v>
      </c>
      <c r="AG17" s="1">
        <v>10</v>
      </c>
      <c r="AH17" s="1">
        <v>47.12</v>
      </c>
      <c r="AI17" s="1">
        <v>17</v>
      </c>
      <c r="AJ17" s="1">
        <v>2679909.98</v>
      </c>
      <c r="AK17" s="1">
        <v>660</v>
      </c>
      <c r="AL17" s="1">
        <v>-144</v>
      </c>
      <c r="AM17" s="1">
        <v>449</v>
      </c>
      <c r="AN17" s="1">
        <v>299</v>
      </c>
      <c r="AO17" s="1">
        <v>-73</v>
      </c>
      <c r="AP17" s="1">
        <v>126277</v>
      </c>
      <c r="AQ17" s="1">
        <v>0.9</v>
      </c>
      <c r="AR17" s="1">
        <v>83.3</v>
      </c>
      <c r="AS17" s="1">
        <v>83.2</v>
      </c>
      <c r="AT17" s="1">
        <v>83.8</v>
      </c>
      <c r="AU17" s="1">
        <v>85</v>
      </c>
      <c r="AV17" s="1">
        <v>86.2</v>
      </c>
      <c r="AW17" s="1">
        <v>0.99745799999999984</v>
      </c>
      <c r="AX17" s="1">
        <v>4.74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4942</v>
      </c>
      <c r="C18" s="3">
        <v>45.56</v>
      </c>
      <c r="D18" s="3">
        <v>0.75</v>
      </c>
      <c r="E18" s="3">
        <v>0.89</v>
      </c>
      <c r="F18" s="1">
        <f>IF(INDEX(董監!D:D,H18)=0,INDEX(董監!C:C,H18),INDEX(董監!D:D,H18))</f>
        <v>10.050000000000001</v>
      </c>
      <c r="G18" s="1">
        <f t="shared" si="0"/>
        <v>42.75</v>
      </c>
      <c r="H18" s="1">
        <f>MATCH(持股比率!A18,董監!A:A,0)</f>
        <v>18</v>
      </c>
      <c r="I18" s="3">
        <v>56820154.210000001</v>
      </c>
      <c r="J18" s="26">
        <v>-2566</v>
      </c>
      <c r="K18" s="26">
        <v>-568</v>
      </c>
      <c r="L18" s="35">
        <v>-1241</v>
      </c>
      <c r="M18" s="26">
        <v>50</v>
      </c>
      <c r="N18" s="26">
        <v>1374</v>
      </c>
      <c r="O18" s="26">
        <f t="shared" si="1"/>
        <v>2429062</v>
      </c>
      <c r="P18" s="25">
        <f t="shared" si="2"/>
        <v>-0.1</v>
      </c>
      <c r="Q18" s="3">
        <v>73.2</v>
      </c>
      <c r="R18" s="3">
        <v>73.7</v>
      </c>
      <c r="S18" s="3">
        <v>72.599999999999994</v>
      </c>
      <c r="T18" s="3">
        <v>72.5</v>
      </c>
      <c r="U18" s="3">
        <v>73.3</v>
      </c>
      <c r="V18" s="12">
        <f t="shared" si="3"/>
        <v>-2.1545019999999999</v>
      </c>
      <c r="W18" s="3">
        <v>-1.08</v>
      </c>
      <c r="X18" s="3" t="str">
        <f ca="1">IF(COUNTIF(股期對照!A:A,B18)=2,B18&amp;"-●",IF(COUNTIF(股期對照!A:A,B18)=1,B18&amp;"-◎",B18))</f>
        <v>統一-◎</v>
      </c>
      <c r="Y18" s="3" t="s">
        <v>6441</v>
      </c>
      <c r="AB18" s="1" t="s">
        <v>12</v>
      </c>
      <c r="AC18" s="1" t="s">
        <v>1774</v>
      </c>
      <c r="AD18" s="1">
        <v>45.56</v>
      </c>
      <c r="AE18" s="1">
        <v>0.75</v>
      </c>
      <c r="AF18" s="1">
        <v>0.89</v>
      </c>
      <c r="AG18" s="1">
        <v>10.050000000000001</v>
      </c>
      <c r="AH18" s="1">
        <v>42.75</v>
      </c>
      <c r="AI18" s="1">
        <v>18</v>
      </c>
      <c r="AJ18" s="1">
        <v>56820154.210000001</v>
      </c>
      <c r="AK18" s="1">
        <v>-2566</v>
      </c>
      <c r="AL18" s="1">
        <v>-568</v>
      </c>
      <c r="AM18" s="1">
        <v>-1241</v>
      </c>
      <c r="AN18" s="1">
        <v>50</v>
      </c>
      <c r="AO18" s="1">
        <v>1374</v>
      </c>
      <c r="AP18" s="1">
        <v>2429062</v>
      </c>
      <c r="AQ18" s="1">
        <v>-0.1</v>
      </c>
      <c r="AR18" s="1">
        <v>73.2</v>
      </c>
      <c r="AS18" s="1">
        <v>73.7</v>
      </c>
      <c r="AT18" s="1">
        <v>72.599999999999994</v>
      </c>
      <c r="AU18" s="1">
        <v>72.5</v>
      </c>
      <c r="AV18" s="1">
        <v>73.3</v>
      </c>
      <c r="AW18" s="1">
        <v>-2.1545019999999999</v>
      </c>
      <c r="AX18" s="1">
        <v>-1.08</v>
      </c>
      <c r="AY18" s="1" t="s">
        <v>4368</v>
      </c>
      <c r="AZ18" s="1" t="s">
        <v>3514</v>
      </c>
    </row>
    <row r="19" spans="1:52" x14ac:dyDescent="0.25">
      <c r="A19" s="2" t="s">
        <v>13</v>
      </c>
      <c r="B19" s="3" t="s">
        <v>4943</v>
      </c>
      <c r="C19" s="3">
        <v>6.21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86.81</v>
      </c>
      <c r="H19" s="1">
        <f>MATCH(持股比率!A19,董監!A:A,0)</f>
        <v>19</v>
      </c>
      <c r="I19" s="3">
        <v>4945133.3600000003</v>
      </c>
      <c r="J19" s="26">
        <v>151</v>
      </c>
      <c r="K19" s="26">
        <v>-545</v>
      </c>
      <c r="L19" s="35">
        <v>1239</v>
      </c>
      <c r="M19" s="26">
        <v>1442</v>
      </c>
      <c r="N19" s="26">
        <v>-1091</v>
      </c>
      <c r="O19" s="26">
        <f t="shared" si="1"/>
        <v>429287</v>
      </c>
      <c r="P19" s="25">
        <f t="shared" si="2"/>
        <v>0.3</v>
      </c>
      <c r="Q19" s="3">
        <v>11.85</v>
      </c>
      <c r="R19" s="3">
        <v>11.6</v>
      </c>
      <c r="S19" s="3">
        <v>11.3</v>
      </c>
      <c r="T19" s="3">
        <v>11.65</v>
      </c>
      <c r="U19" s="3">
        <v>11.6</v>
      </c>
      <c r="V19" s="12">
        <f t="shared" si="3"/>
        <v>0.13611749999999997</v>
      </c>
      <c r="W19" s="3">
        <v>-1.28</v>
      </c>
      <c r="X19" s="3" t="str">
        <f ca="1">IF(COUNTIF(股期對照!A:A,B19)=2,B19&amp;"-●",IF(COUNTIF(股期對照!A:A,B19)=1,B19&amp;"-◎",B19))</f>
        <v>愛之味</v>
      </c>
      <c r="Y19" s="3" t="s">
        <v>6441</v>
      </c>
      <c r="AB19" s="1" t="s">
        <v>13</v>
      </c>
      <c r="AC19" s="1" t="s">
        <v>1775</v>
      </c>
      <c r="AD19" s="1">
        <v>6.21</v>
      </c>
      <c r="AE19" s="1">
        <v>0</v>
      </c>
      <c r="AF19" s="1">
        <v>0.02</v>
      </c>
      <c r="AG19" s="1">
        <v>6.96</v>
      </c>
      <c r="AH19" s="1">
        <v>86.81</v>
      </c>
      <c r="AI19" s="1">
        <v>19</v>
      </c>
      <c r="AJ19" s="1">
        <v>4945133.3600000003</v>
      </c>
      <c r="AK19" s="1">
        <v>151</v>
      </c>
      <c r="AL19" s="1">
        <v>-545</v>
      </c>
      <c r="AM19" s="1">
        <v>1239</v>
      </c>
      <c r="AN19" s="1">
        <v>1442</v>
      </c>
      <c r="AO19" s="1">
        <v>-1091</v>
      </c>
      <c r="AP19" s="1">
        <v>429287</v>
      </c>
      <c r="AQ19" s="1">
        <v>0.3</v>
      </c>
      <c r="AR19" s="1">
        <v>11.85</v>
      </c>
      <c r="AS19" s="1">
        <v>11.6</v>
      </c>
      <c r="AT19" s="1">
        <v>11.3</v>
      </c>
      <c r="AU19" s="1">
        <v>11.65</v>
      </c>
      <c r="AV19" s="1">
        <v>11.6</v>
      </c>
      <c r="AW19" s="1">
        <v>0.13611749999999997</v>
      </c>
      <c r="AX19" s="1">
        <v>-1.28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4944</v>
      </c>
      <c r="C20" s="3">
        <v>2.5299999999999998</v>
      </c>
      <c r="D20" s="3">
        <v>0</v>
      </c>
      <c r="E20" s="3">
        <v>0.03</v>
      </c>
      <c r="F20" s="1">
        <f>IF(INDEX(董監!D:D,H20)=0,INDEX(董監!C:C,H20),INDEX(董監!D:D,H20))</f>
        <v>3.38</v>
      </c>
      <c r="G20" s="1">
        <f t="shared" si="0"/>
        <v>94.06</v>
      </c>
      <c r="H20" s="1">
        <f>MATCH(持股比率!A20,董監!A:A,0)</f>
        <v>20</v>
      </c>
      <c r="I20" s="3">
        <v>4999990.38</v>
      </c>
      <c r="J20" s="26">
        <v>51</v>
      </c>
      <c r="K20" s="26">
        <v>45</v>
      </c>
      <c r="L20" s="35">
        <v>-158</v>
      </c>
      <c r="M20" s="26">
        <v>-95</v>
      </c>
      <c r="N20" s="26">
        <v>559</v>
      </c>
      <c r="O20" s="26">
        <f t="shared" si="1"/>
        <v>470299</v>
      </c>
      <c r="P20" s="25">
        <f t="shared" si="2"/>
        <v>0.1</v>
      </c>
      <c r="Q20" s="3">
        <v>29.05</v>
      </c>
      <c r="R20" s="3">
        <v>29.05</v>
      </c>
      <c r="S20" s="3">
        <v>28.95</v>
      </c>
      <c r="T20" s="3">
        <v>28.9</v>
      </c>
      <c r="U20" s="3">
        <v>29.15</v>
      </c>
      <c r="V20" s="12">
        <f t="shared" si="3"/>
        <v>0.1176405</v>
      </c>
      <c r="W20" s="3">
        <v>0.17</v>
      </c>
      <c r="X20" s="3" t="str">
        <f ca="1">IF(COUNTIF(股期對照!A:A,B20)=2,B20&amp;"-●",IF(COUNTIF(股期對照!A:A,B20)=1,B20&amp;"-◎",B20))</f>
        <v>泰山</v>
      </c>
      <c r="Y20" s="3" t="s">
        <v>6441</v>
      </c>
      <c r="AB20" s="1" t="s">
        <v>14</v>
      </c>
      <c r="AC20" s="1" t="s">
        <v>1776</v>
      </c>
      <c r="AD20" s="1">
        <v>2.5299999999999998</v>
      </c>
      <c r="AE20" s="1">
        <v>0</v>
      </c>
      <c r="AF20" s="1">
        <v>0.03</v>
      </c>
      <c r="AG20" s="1">
        <v>3.38</v>
      </c>
      <c r="AH20" s="1">
        <v>94.06</v>
      </c>
      <c r="AI20" s="1">
        <v>20</v>
      </c>
      <c r="AJ20" s="1">
        <v>4999990.38</v>
      </c>
      <c r="AK20" s="1">
        <v>51</v>
      </c>
      <c r="AL20" s="1">
        <v>45</v>
      </c>
      <c r="AM20" s="1">
        <v>-158</v>
      </c>
      <c r="AN20" s="1">
        <v>-95</v>
      </c>
      <c r="AO20" s="1">
        <v>559</v>
      </c>
      <c r="AP20" s="1">
        <v>470299</v>
      </c>
      <c r="AQ20" s="1">
        <v>0.1</v>
      </c>
      <c r="AR20" s="1">
        <v>29.05</v>
      </c>
      <c r="AS20" s="1">
        <v>29.05</v>
      </c>
      <c r="AT20" s="1">
        <v>28.95</v>
      </c>
      <c r="AU20" s="1">
        <v>28.9</v>
      </c>
      <c r="AV20" s="1">
        <v>29.15</v>
      </c>
      <c r="AW20" s="1">
        <v>0.1176405</v>
      </c>
      <c r="AX20" s="1">
        <v>0.17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4945</v>
      </c>
      <c r="C21" s="3">
        <v>4.08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89.17</v>
      </c>
      <c r="H21" s="1">
        <f>MATCH(持股比率!A21,董監!A:A,0)</f>
        <v>21</v>
      </c>
      <c r="I21" s="3">
        <v>3220138.87</v>
      </c>
      <c r="J21" s="26">
        <v>82</v>
      </c>
      <c r="K21" s="26">
        <v>-101</v>
      </c>
      <c r="L21" s="35">
        <v>-493</v>
      </c>
      <c r="M21" s="26">
        <v>1141</v>
      </c>
      <c r="N21" s="26">
        <v>-192</v>
      </c>
      <c r="O21" s="26">
        <f t="shared" si="1"/>
        <v>287140</v>
      </c>
      <c r="P21" s="25">
        <f t="shared" si="2"/>
        <v>0.2</v>
      </c>
      <c r="Q21" s="3">
        <v>23.8</v>
      </c>
      <c r="R21" s="3">
        <v>23.65</v>
      </c>
      <c r="S21" s="3">
        <v>23.2</v>
      </c>
      <c r="T21" s="3">
        <v>23.9</v>
      </c>
      <c r="U21" s="3">
        <v>23.8</v>
      </c>
      <c r="V21" s="12">
        <f t="shared" si="3"/>
        <v>0.10825649999999998</v>
      </c>
      <c r="W21" s="3">
        <v>1.06</v>
      </c>
      <c r="X21" s="3" t="str">
        <f ca="1">IF(COUNTIF(股期對照!A:A,B21)=2,B21&amp;"-●",IF(COUNTIF(股期對照!A:A,B21)=1,B21&amp;"-◎",B21))</f>
        <v>福壽</v>
      </c>
      <c r="Y21" s="3" t="s">
        <v>6441</v>
      </c>
      <c r="AB21" s="1" t="s">
        <v>15</v>
      </c>
      <c r="AC21" s="1" t="s">
        <v>1777</v>
      </c>
      <c r="AD21" s="1">
        <v>4.08</v>
      </c>
      <c r="AE21" s="1">
        <v>0</v>
      </c>
      <c r="AF21" s="1">
        <v>0</v>
      </c>
      <c r="AG21" s="1">
        <v>6.75</v>
      </c>
      <c r="AH21" s="1">
        <v>89.17</v>
      </c>
      <c r="AI21" s="1">
        <v>21</v>
      </c>
      <c r="AJ21" s="1">
        <v>3220138.87</v>
      </c>
      <c r="AK21" s="1">
        <v>82</v>
      </c>
      <c r="AL21" s="1">
        <v>-101</v>
      </c>
      <c r="AM21" s="1">
        <v>-493</v>
      </c>
      <c r="AN21" s="1">
        <v>1141</v>
      </c>
      <c r="AO21" s="1">
        <v>-192</v>
      </c>
      <c r="AP21" s="1">
        <v>287140</v>
      </c>
      <c r="AQ21" s="1">
        <v>0.2</v>
      </c>
      <c r="AR21" s="1">
        <v>23.8</v>
      </c>
      <c r="AS21" s="1">
        <v>23.65</v>
      </c>
      <c r="AT21" s="1">
        <v>23.2</v>
      </c>
      <c r="AU21" s="1">
        <v>23.9</v>
      </c>
      <c r="AV21" s="1">
        <v>23.8</v>
      </c>
      <c r="AW21" s="1">
        <v>0.10825649999999998</v>
      </c>
      <c r="AX21" s="1">
        <v>1.06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4946</v>
      </c>
      <c r="C22" s="3">
        <v>8.6300000000000008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70.05</v>
      </c>
      <c r="H22" s="1">
        <f>MATCH(持股比率!A22,董監!A:A,0)</f>
        <v>22</v>
      </c>
      <c r="I22" s="3">
        <v>1770779.44</v>
      </c>
      <c r="J22" s="26">
        <v>40</v>
      </c>
      <c r="K22" s="26">
        <v>8</v>
      </c>
      <c r="L22" s="35">
        <v>-123</v>
      </c>
      <c r="M22" s="26">
        <v>111</v>
      </c>
      <c r="N22" s="26">
        <v>-137</v>
      </c>
      <c r="O22" s="26">
        <f t="shared" si="1"/>
        <v>124043</v>
      </c>
      <c r="P22" s="25">
        <f t="shared" si="2"/>
        <v>-0.1</v>
      </c>
      <c r="Q22" s="3">
        <v>16.850000000000001</v>
      </c>
      <c r="R22" s="3">
        <v>16.8</v>
      </c>
      <c r="S22" s="3">
        <v>16.55</v>
      </c>
      <c r="T22" s="3">
        <v>16.899999999999999</v>
      </c>
      <c r="U22" s="3">
        <v>16.7</v>
      </c>
      <c r="V22" s="12">
        <f t="shared" si="3"/>
        <v>-1.6392500000000001E-2</v>
      </c>
      <c r="W22" s="3">
        <v>-1.18</v>
      </c>
      <c r="X22" s="3" t="str">
        <f ca="1">IF(COUNTIF(股期對照!A:A,B22)=2,B22&amp;"-●",IF(COUNTIF(股期對照!A:A,B22)=1,B22&amp;"-◎",B22))</f>
        <v>台榮</v>
      </c>
      <c r="Y22" s="3" t="s">
        <v>6441</v>
      </c>
      <c r="AB22" s="1" t="s">
        <v>16</v>
      </c>
      <c r="AC22" s="1" t="s">
        <v>1778</v>
      </c>
      <c r="AD22" s="1">
        <v>8.6300000000000008</v>
      </c>
      <c r="AE22" s="1">
        <v>0.04</v>
      </c>
      <c r="AF22" s="1">
        <v>0.17</v>
      </c>
      <c r="AG22" s="1">
        <v>21.11</v>
      </c>
      <c r="AH22" s="1">
        <v>70.05</v>
      </c>
      <c r="AI22" s="1">
        <v>22</v>
      </c>
      <c r="AJ22" s="1">
        <v>1770779.44</v>
      </c>
      <c r="AK22" s="1">
        <v>40</v>
      </c>
      <c r="AL22" s="1">
        <v>8</v>
      </c>
      <c r="AM22" s="1">
        <v>-123</v>
      </c>
      <c r="AN22" s="1">
        <v>111</v>
      </c>
      <c r="AO22" s="1">
        <v>-137</v>
      </c>
      <c r="AP22" s="1">
        <v>124043</v>
      </c>
      <c r="AQ22" s="1">
        <v>-0.1</v>
      </c>
      <c r="AR22" s="1">
        <v>16.850000000000001</v>
      </c>
      <c r="AS22" s="1">
        <v>16.8</v>
      </c>
      <c r="AT22" s="1">
        <v>16.55</v>
      </c>
      <c r="AU22" s="1">
        <v>16.899999999999999</v>
      </c>
      <c r="AV22" s="1">
        <v>16.7</v>
      </c>
      <c r="AW22" s="1">
        <v>-1.6392500000000001E-2</v>
      </c>
      <c r="AX22" s="1">
        <v>-1.18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4947</v>
      </c>
      <c r="C23" s="3">
        <v>0.82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</v>
      </c>
      <c r="H23" s="1">
        <f>MATCH(持股比率!A23,董監!A:A,0)</f>
        <v>23</v>
      </c>
      <c r="I23" s="3">
        <v>2187030.5099999998</v>
      </c>
      <c r="J23" s="26">
        <v>25</v>
      </c>
      <c r="K23" s="26">
        <v>22</v>
      </c>
      <c r="L23" s="35">
        <v>-61</v>
      </c>
      <c r="M23" s="26">
        <v>65</v>
      </c>
      <c r="N23" s="26">
        <v>62</v>
      </c>
      <c r="O23" s="26">
        <f t="shared" si="1"/>
        <v>202300</v>
      </c>
      <c r="P23" s="25">
        <f t="shared" si="2"/>
        <v>0.1</v>
      </c>
      <c r="Q23" s="3">
        <v>45.8</v>
      </c>
      <c r="R23" s="3">
        <v>46.4</v>
      </c>
      <c r="S23" s="3">
        <v>45.9</v>
      </c>
      <c r="T23" s="3">
        <v>46.15</v>
      </c>
      <c r="U23" s="3">
        <v>46.25</v>
      </c>
      <c r="V23" s="12">
        <f t="shared" si="3"/>
        <v>5.2331499999999996E-2</v>
      </c>
      <c r="W23" s="3">
        <v>0.98</v>
      </c>
      <c r="X23" s="3" t="str">
        <f ca="1">IF(COUNTIF(股期對照!A:A,B23)=2,B23&amp;"-●",IF(COUNTIF(股期對照!A:A,B23)=1,B23&amp;"-◎",B23))</f>
        <v>福懋油</v>
      </c>
      <c r="Y23" s="3" t="s">
        <v>6441</v>
      </c>
      <c r="AB23" s="1" t="s">
        <v>17</v>
      </c>
      <c r="AC23" s="1" t="s">
        <v>1779</v>
      </c>
      <c r="AD23" s="1">
        <v>0.82</v>
      </c>
      <c r="AE23" s="1">
        <v>0</v>
      </c>
      <c r="AF23" s="1">
        <v>0</v>
      </c>
      <c r="AG23" s="1">
        <v>6.68</v>
      </c>
      <c r="AH23" s="1">
        <v>92.5</v>
      </c>
      <c r="AI23" s="1">
        <v>23</v>
      </c>
      <c r="AJ23" s="1">
        <v>2187030.5099999998</v>
      </c>
      <c r="AK23" s="1">
        <v>25</v>
      </c>
      <c r="AL23" s="1">
        <v>22</v>
      </c>
      <c r="AM23" s="1">
        <v>-61</v>
      </c>
      <c r="AN23" s="1">
        <v>65</v>
      </c>
      <c r="AO23" s="1">
        <v>62</v>
      </c>
      <c r="AP23" s="1">
        <v>202300</v>
      </c>
      <c r="AQ23" s="1">
        <v>0.1</v>
      </c>
      <c r="AR23" s="1">
        <v>45.8</v>
      </c>
      <c r="AS23" s="1">
        <v>46.4</v>
      </c>
      <c r="AT23" s="1">
        <v>45.9</v>
      </c>
      <c r="AU23" s="1">
        <v>46.15</v>
      </c>
      <c r="AV23" s="1">
        <v>46.25</v>
      </c>
      <c r="AW23" s="1">
        <v>5.2331499999999996E-2</v>
      </c>
      <c r="AX23" s="1">
        <v>0.98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4948</v>
      </c>
      <c r="C24" s="3">
        <v>6.79</v>
      </c>
      <c r="D24" s="3">
        <v>0.19</v>
      </c>
      <c r="E24" s="3">
        <v>0.59</v>
      </c>
      <c r="F24" s="1">
        <f>IF(INDEX(董監!D:D,H24)=0,INDEX(董監!C:C,H24),INDEX(董監!D:D,H24))</f>
        <v>3.2</v>
      </c>
      <c r="G24" s="1">
        <f t="shared" si="0"/>
        <v>89.23</v>
      </c>
      <c r="H24" s="1">
        <f>MATCH(持股比率!A24,董監!A:A,0)</f>
        <v>24</v>
      </c>
      <c r="I24" s="3">
        <v>9150895.9100000001</v>
      </c>
      <c r="J24" s="26">
        <v>-76</v>
      </c>
      <c r="K24" s="26">
        <v>54</v>
      </c>
      <c r="L24" s="35">
        <v>-242</v>
      </c>
      <c r="M24" s="26">
        <v>124</v>
      </c>
      <c r="N24" s="26">
        <v>448</v>
      </c>
      <c r="O24" s="26">
        <f t="shared" si="1"/>
        <v>816534</v>
      </c>
      <c r="P24" s="25">
        <f t="shared" si="2"/>
        <v>0</v>
      </c>
      <c r="Q24" s="3">
        <v>53.7</v>
      </c>
      <c r="R24" s="3">
        <v>53.9</v>
      </c>
      <c r="S24" s="3">
        <v>53.2</v>
      </c>
      <c r="T24" s="3">
        <v>53.2</v>
      </c>
      <c r="U24" s="3">
        <v>53.6</v>
      </c>
      <c r="V24" s="12">
        <f t="shared" si="3"/>
        <v>0.16564599999999999</v>
      </c>
      <c r="W24" s="3">
        <v>-0.56000000000000005</v>
      </c>
      <c r="X24" s="3" t="str">
        <f ca="1">IF(COUNTIF(股期對照!A:A,B24)=2,B24&amp;"-●",IF(COUNTIF(股期對照!A:A,B24)=1,B24&amp;"-◎",B24))</f>
        <v>佳格</v>
      </c>
      <c r="Y24" s="3" t="s">
        <v>6442</v>
      </c>
      <c r="AB24" s="1" t="s">
        <v>18</v>
      </c>
      <c r="AC24" s="1" t="s">
        <v>1780</v>
      </c>
      <c r="AD24" s="1">
        <v>6.79</v>
      </c>
      <c r="AE24" s="1">
        <v>0.19</v>
      </c>
      <c r="AF24" s="1">
        <v>0.59</v>
      </c>
      <c r="AG24" s="1">
        <v>3.2</v>
      </c>
      <c r="AH24" s="1">
        <v>89.23</v>
      </c>
      <c r="AI24" s="1">
        <v>24</v>
      </c>
      <c r="AJ24" s="1">
        <v>9150895.9100000001</v>
      </c>
      <c r="AK24" s="1">
        <v>-76</v>
      </c>
      <c r="AL24" s="1">
        <v>54</v>
      </c>
      <c r="AM24" s="1">
        <v>-242</v>
      </c>
      <c r="AN24" s="1">
        <v>124</v>
      </c>
      <c r="AO24" s="1">
        <v>448</v>
      </c>
      <c r="AP24" s="1">
        <v>816534</v>
      </c>
      <c r="AQ24" s="1">
        <v>0</v>
      </c>
      <c r="AR24" s="1">
        <v>53.7</v>
      </c>
      <c r="AS24" s="1">
        <v>53.9</v>
      </c>
      <c r="AT24" s="1">
        <v>53.2</v>
      </c>
      <c r="AU24" s="1">
        <v>53.2</v>
      </c>
      <c r="AV24" s="1">
        <v>53.6</v>
      </c>
      <c r="AW24" s="1">
        <v>0.16564599999999999</v>
      </c>
      <c r="AX24" s="1">
        <v>-0.56000000000000005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4949</v>
      </c>
      <c r="C25" s="3">
        <v>11.71</v>
      </c>
      <c r="D25" s="3">
        <v>0.27</v>
      </c>
      <c r="E25" s="3">
        <v>7.0000000000000007E-2</v>
      </c>
      <c r="F25" s="1">
        <f>IF(INDEX(董監!D:D,H25)=0,INDEX(董監!C:C,H25),INDEX(董監!D:D,H25))</f>
        <v>25.04</v>
      </c>
      <c r="G25" s="1">
        <f t="shared" si="0"/>
        <v>62.91</v>
      </c>
      <c r="H25" s="1">
        <f>MATCH(持股比率!A25,董監!A:A,0)</f>
        <v>25</v>
      </c>
      <c r="I25" s="3">
        <v>12814982.15</v>
      </c>
      <c r="J25" s="26">
        <v>510</v>
      </c>
      <c r="K25" s="26">
        <v>732</v>
      </c>
      <c r="L25" s="35">
        <v>-224</v>
      </c>
      <c r="M25" s="26">
        <v>2</v>
      </c>
      <c r="N25" s="26">
        <v>815</v>
      </c>
      <c r="O25" s="26">
        <f t="shared" si="1"/>
        <v>806191</v>
      </c>
      <c r="P25" s="25">
        <f t="shared" si="2"/>
        <v>0.2</v>
      </c>
      <c r="Q25" s="3">
        <v>49.1</v>
      </c>
      <c r="R25" s="3">
        <v>49.45</v>
      </c>
      <c r="S25" s="3">
        <v>48.95</v>
      </c>
      <c r="T25" s="3">
        <v>49</v>
      </c>
      <c r="U25" s="3">
        <v>49.45</v>
      </c>
      <c r="V25" s="12">
        <f t="shared" si="3"/>
        <v>0.90673350000000008</v>
      </c>
      <c r="W25" s="3">
        <v>0.92</v>
      </c>
      <c r="X25" s="3" t="str">
        <f ca="1">IF(COUNTIF(股期對照!A:A,B25)=2,B25&amp;"-●",IF(COUNTIF(股期對照!A:A,B25)=1,B25&amp;"-◎",B25))</f>
        <v>聯華</v>
      </c>
      <c r="Y25" s="3" t="s">
        <v>6441</v>
      </c>
      <c r="AB25" s="1" t="s">
        <v>19</v>
      </c>
      <c r="AC25" s="1" t="s">
        <v>1781</v>
      </c>
      <c r="AD25" s="1">
        <v>11.71</v>
      </c>
      <c r="AE25" s="1">
        <v>0.27</v>
      </c>
      <c r="AF25" s="1">
        <v>7.0000000000000007E-2</v>
      </c>
      <c r="AG25" s="1">
        <v>25.04</v>
      </c>
      <c r="AH25" s="1">
        <v>62.91</v>
      </c>
      <c r="AI25" s="1">
        <v>25</v>
      </c>
      <c r="AJ25" s="1">
        <v>12814982.15</v>
      </c>
      <c r="AK25" s="1">
        <v>510</v>
      </c>
      <c r="AL25" s="1">
        <v>732</v>
      </c>
      <c r="AM25" s="1">
        <v>-224</v>
      </c>
      <c r="AN25" s="1">
        <v>2</v>
      </c>
      <c r="AO25" s="1">
        <v>815</v>
      </c>
      <c r="AP25" s="1">
        <v>806191</v>
      </c>
      <c r="AQ25" s="1">
        <v>0.2</v>
      </c>
      <c r="AR25" s="1">
        <v>49.1</v>
      </c>
      <c r="AS25" s="1">
        <v>49.45</v>
      </c>
      <c r="AT25" s="1">
        <v>48.95</v>
      </c>
      <c r="AU25" s="1">
        <v>49</v>
      </c>
      <c r="AV25" s="1">
        <v>49.45</v>
      </c>
      <c r="AW25" s="1">
        <v>0.90673350000000008</v>
      </c>
      <c r="AX25" s="1">
        <v>0.92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4950</v>
      </c>
      <c r="C26" s="3">
        <v>1.57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74.03</v>
      </c>
      <c r="H26" s="1">
        <f>MATCH(持股比率!A26,董監!A:A,0)</f>
        <v>26</v>
      </c>
      <c r="I26" s="3">
        <v>1833251.65</v>
      </c>
      <c r="J26" s="26">
        <v>-20</v>
      </c>
      <c r="K26" s="26">
        <v>-58</v>
      </c>
      <c r="L26" s="35">
        <v>11</v>
      </c>
      <c r="M26" s="26">
        <v>93</v>
      </c>
      <c r="N26" s="26">
        <v>81</v>
      </c>
      <c r="O26" s="26">
        <f t="shared" si="1"/>
        <v>135716</v>
      </c>
      <c r="P26" s="25">
        <f t="shared" si="2"/>
        <v>0.1</v>
      </c>
      <c r="Q26" s="3">
        <v>61.3</v>
      </c>
      <c r="R26" s="3">
        <v>61</v>
      </c>
      <c r="S26" s="3">
        <v>60.9</v>
      </c>
      <c r="T26" s="3">
        <v>61.2</v>
      </c>
      <c r="U26" s="3">
        <v>61.6</v>
      </c>
      <c r="V26" s="12">
        <f t="shared" si="3"/>
        <v>6.5870999999999999E-2</v>
      </c>
      <c r="W26" s="3">
        <v>-0.32</v>
      </c>
      <c r="X26" s="3" t="str">
        <f ca="1">IF(COUNTIF(股期對照!A:A,B26)=2,B26&amp;"-●",IF(COUNTIF(股期對照!A:A,B26)=1,B26&amp;"-◎",B26))</f>
        <v>聯華食</v>
      </c>
      <c r="Y26" s="3" t="s">
        <v>6441</v>
      </c>
      <c r="AB26" s="1" t="s">
        <v>20</v>
      </c>
      <c r="AC26" s="1" t="s">
        <v>1782</v>
      </c>
      <c r="AD26" s="1">
        <v>1.57</v>
      </c>
      <c r="AE26" s="1">
        <v>0.03</v>
      </c>
      <c r="AF26" s="1">
        <v>0</v>
      </c>
      <c r="AG26" s="1">
        <v>24.37</v>
      </c>
      <c r="AH26" s="1">
        <v>74.03</v>
      </c>
      <c r="AI26" s="1">
        <v>26</v>
      </c>
      <c r="AJ26" s="1">
        <v>1833251.65</v>
      </c>
      <c r="AK26" s="1">
        <v>-20</v>
      </c>
      <c r="AL26" s="1">
        <v>-58</v>
      </c>
      <c r="AM26" s="1">
        <v>11</v>
      </c>
      <c r="AN26" s="1">
        <v>93</v>
      </c>
      <c r="AO26" s="1">
        <v>81</v>
      </c>
      <c r="AP26" s="1">
        <v>135716</v>
      </c>
      <c r="AQ26" s="1">
        <v>0.1</v>
      </c>
      <c r="AR26" s="1">
        <v>61.3</v>
      </c>
      <c r="AS26" s="1">
        <v>61</v>
      </c>
      <c r="AT26" s="1">
        <v>60.9</v>
      </c>
      <c r="AU26" s="1">
        <v>61.2</v>
      </c>
      <c r="AV26" s="1">
        <v>61.6</v>
      </c>
      <c r="AW26" s="1">
        <v>6.5870999999999999E-2</v>
      </c>
      <c r="AX26" s="1">
        <v>-0.32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4951</v>
      </c>
      <c r="C27" s="3">
        <v>1.58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30.720000000000013</v>
      </c>
      <c r="H27" s="1">
        <f>MATCH(持股比率!A27,董監!A:A,0)</f>
        <v>27</v>
      </c>
      <c r="I27" s="3">
        <v>1599749.15</v>
      </c>
      <c r="J27" s="26">
        <v>-28</v>
      </c>
      <c r="K27" s="26">
        <v>-35</v>
      </c>
      <c r="L27" s="35">
        <v>-51</v>
      </c>
      <c r="M27" s="26">
        <v>8</v>
      </c>
      <c r="N27" s="26">
        <v>37</v>
      </c>
      <c r="O27" s="26">
        <f t="shared" si="1"/>
        <v>49144</v>
      </c>
      <c r="P27" s="25">
        <f t="shared" si="2"/>
        <v>-0.1</v>
      </c>
      <c r="Q27" s="3">
        <v>165.5</v>
      </c>
      <c r="R27" s="3">
        <v>165</v>
      </c>
      <c r="S27" s="3">
        <v>163.5</v>
      </c>
      <c r="T27" s="3">
        <v>165</v>
      </c>
      <c r="U27" s="3">
        <v>169</v>
      </c>
      <c r="V27" s="12">
        <f t="shared" si="3"/>
        <v>-0.111745</v>
      </c>
      <c r="W27" s="3">
        <v>1.2</v>
      </c>
      <c r="X27" s="3" t="str">
        <f ca="1">IF(COUNTIF(股期對照!A:A,B27)=2,B27&amp;"-●",IF(COUNTIF(股期對照!A:A,B27)=1,B27&amp;"-◎",B27))</f>
        <v>大統益</v>
      </c>
      <c r="Y27" s="3" t="s">
        <v>6441</v>
      </c>
      <c r="AB27" s="1" t="s">
        <v>21</v>
      </c>
      <c r="AC27" s="1" t="s">
        <v>1783</v>
      </c>
      <c r="AD27" s="1">
        <v>1.58</v>
      </c>
      <c r="AE27" s="1">
        <v>0.32</v>
      </c>
      <c r="AF27" s="1">
        <v>0.06</v>
      </c>
      <c r="AG27" s="1">
        <v>67.319999999999993</v>
      </c>
      <c r="AH27" s="1">
        <v>30.720000000000013</v>
      </c>
      <c r="AI27" s="1">
        <v>27</v>
      </c>
      <c r="AJ27" s="1">
        <v>1599749.15</v>
      </c>
      <c r="AK27" s="1">
        <v>-28</v>
      </c>
      <c r="AL27" s="1">
        <v>-35</v>
      </c>
      <c r="AM27" s="1">
        <v>-51</v>
      </c>
      <c r="AN27" s="1">
        <v>8</v>
      </c>
      <c r="AO27" s="1">
        <v>37</v>
      </c>
      <c r="AP27" s="1">
        <v>49144</v>
      </c>
      <c r="AQ27" s="1">
        <v>-0.1</v>
      </c>
      <c r="AR27" s="1">
        <v>165.5</v>
      </c>
      <c r="AS27" s="1">
        <v>165</v>
      </c>
      <c r="AT27" s="1">
        <v>163.5</v>
      </c>
      <c r="AU27" s="1">
        <v>165</v>
      </c>
      <c r="AV27" s="1">
        <v>169</v>
      </c>
      <c r="AW27" s="1">
        <v>-0.111745</v>
      </c>
      <c r="AX27" s="1">
        <v>1.2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4952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6">
        <v>-2</v>
      </c>
      <c r="K28" s="26">
        <v>0</v>
      </c>
      <c r="L28" s="35">
        <v>-1</v>
      </c>
      <c r="M28" s="26">
        <v>2</v>
      </c>
      <c r="N28" s="26">
        <v>12</v>
      </c>
      <c r="O28" s="26">
        <f t="shared" si="1"/>
        <v>65172</v>
      </c>
      <c r="P28" s="25">
        <f t="shared" si="2"/>
        <v>0</v>
      </c>
      <c r="Q28" s="3">
        <v>35</v>
      </c>
      <c r="R28" s="3">
        <v>34.85</v>
      </c>
      <c r="S28" s="3">
        <v>34.85</v>
      </c>
      <c r="T28" s="3">
        <v>34.85</v>
      </c>
      <c r="U28" s="3">
        <v>35</v>
      </c>
      <c r="V28" s="12">
        <f t="shared" si="3"/>
        <v>3.8485000000000004E-3</v>
      </c>
      <c r="W28" s="3">
        <v>1.1599999999999999</v>
      </c>
      <c r="X28" s="3" t="str">
        <f ca="1">IF(COUNTIF(股期對照!A:A,B28)=2,B28&amp;"-●",IF(COUNTIF(股期對照!A:A,B28)=1,B28&amp;"-◎",B28))</f>
        <v>天仁</v>
      </c>
      <c r="Y28" s="3" t="s">
        <v>6441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-2</v>
      </c>
      <c r="AL28" s="1">
        <v>0</v>
      </c>
      <c r="AM28" s="1">
        <v>-1</v>
      </c>
      <c r="AN28" s="1">
        <v>2</v>
      </c>
      <c r="AO28" s="1">
        <v>12</v>
      </c>
      <c r="AP28" s="1">
        <v>65172</v>
      </c>
      <c r="AQ28" s="1">
        <v>0</v>
      </c>
      <c r="AR28" s="1">
        <v>35</v>
      </c>
      <c r="AS28" s="1">
        <v>34.85</v>
      </c>
      <c r="AT28" s="1">
        <v>34.85</v>
      </c>
      <c r="AU28" s="1">
        <v>34.85</v>
      </c>
      <c r="AV28" s="1">
        <v>35</v>
      </c>
      <c r="AW28" s="1">
        <v>3.8485000000000004E-3</v>
      </c>
      <c r="AX28" s="1">
        <v>1.1599999999999999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4953</v>
      </c>
      <c r="C29" s="3">
        <v>5.27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79.97</v>
      </c>
      <c r="H29" s="1">
        <f>MATCH(持股比率!A29,董監!A:A,0)</f>
        <v>29</v>
      </c>
      <c r="I29" s="3">
        <v>4018710.94</v>
      </c>
      <c r="J29" s="26">
        <v>-22</v>
      </c>
      <c r="K29" s="26">
        <v>-88</v>
      </c>
      <c r="L29" s="35">
        <v>-118</v>
      </c>
      <c r="M29" s="26">
        <v>-36</v>
      </c>
      <c r="N29" s="26">
        <v>42</v>
      </c>
      <c r="O29" s="26">
        <f t="shared" si="1"/>
        <v>321376</v>
      </c>
      <c r="P29" s="25">
        <f t="shared" si="2"/>
        <v>-0.1</v>
      </c>
      <c r="Q29" s="3">
        <v>35.200000000000003</v>
      </c>
      <c r="R29" s="3">
        <v>35.200000000000003</v>
      </c>
      <c r="S29" s="3">
        <v>34.9</v>
      </c>
      <c r="T29" s="3">
        <v>35.1</v>
      </c>
      <c r="U29" s="3">
        <v>35.299999999999997</v>
      </c>
      <c r="V29" s="12">
        <f t="shared" si="3"/>
        <v>-7.7712000000000003E-2</v>
      </c>
      <c r="W29" s="3">
        <v>0.43</v>
      </c>
      <c r="X29" s="3" t="str">
        <f ca="1">IF(COUNTIF(股期對照!A:A,B29)=2,B29&amp;"-●",IF(COUNTIF(股期對照!A:A,B29)=1,B29&amp;"-◎",B29))</f>
        <v>黑松</v>
      </c>
      <c r="Y29" s="3" t="s">
        <v>6441</v>
      </c>
      <c r="AB29" s="1" t="s">
        <v>23</v>
      </c>
      <c r="AC29" s="1" t="s">
        <v>1785</v>
      </c>
      <c r="AD29" s="1">
        <v>5.27</v>
      </c>
      <c r="AE29" s="1">
        <v>0.04</v>
      </c>
      <c r="AF29" s="1">
        <v>0.02</v>
      </c>
      <c r="AG29" s="1">
        <v>14.7</v>
      </c>
      <c r="AH29" s="1">
        <v>79.97</v>
      </c>
      <c r="AI29" s="1">
        <v>29</v>
      </c>
      <c r="AJ29" s="1">
        <v>4018710.94</v>
      </c>
      <c r="AK29" s="1">
        <v>-22</v>
      </c>
      <c r="AL29" s="1">
        <v>-88</v>
      </c>
      <c r="AM29" s="1">
        <v>-118</v>
      </c>
      <c r="AN29" s="1">
        <v>-36</v>
      </c>
      <c r="AO29" s="1">
        <v>42</v>
      </c>
      <c r="AP29" s="1">
        <v>321376</v>
      </c>
      <c r="AQ29" s="1">
        <v>-0.1</v>
      </c>
      <c r="AR29" s="1">
        <v>35.200000000000003</v>
      </c>
      <c r="AS29" s="1">
        <v>35.200000000000003</v>
      </c>
      <c r="AT29" s="1">
        <v>34.9</v>
      </c>
      <c r="AU29" s="1">
        <v>35.1</v>
      </c>
      <c r="AV29" s="1">
        <v>35.299999999999997</v>
      </c>
      <c r="AW29" s="1">
        <v>-7.7712000000000003E-2</v>
      </c>
      <c r="AX29" s="1">
        <v>0.43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4895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0</v>
      </c>
      <c r="K30" s="26">
        <v>-10</v>
      </c>
      <c r="L30" s="35">
        <v>0</v>
      </c>
      <c r="M30" s="26">
        <v>0</v>
      </c>
      <c r="N30" s="26">
        <v>1</v>
      </c>
      <c r="O30" s="26">
        <f t="shared" si="1"/>
        <v>54026</v>
      </c>
      <c r="P30" s="25">
        <f t="shared" si="2"/>
        <v>0</v>
      </c>
      <c r="Q30" s="3">
        <v>32.299999999999997</v>
      </c>
      <c r="R30" s="3">
        <v>31.2</v>
      </c>
      <c r="S30" s="3">
        <v>31.2</v>
      </c>
      <c r="T30" s="3">
        <v>33.6</v>
      </c>
      <c r="U30" s="3">
        <v>33</v>
      </c>
      <c r="V30" s="12">
        <f t="shared" si="3"/>
        <v>-2.7899999999999999E-3</v>
      </c>
      <c r="W30" s="3">
        <v>2.0099999999999998</v>
      </c>
      <c r="X30" s="3" t="str">
        <f ca="1">IF(COUNTIF(股期對照!A:A,B30)=2,B30&amp;"-●",IF(COUNTIF(股期對照!A:A,B30)=1,B30&amp;"-◎",B30))</f>
        <v>興泰</v>
      </c>
      <c r="Y30" s="3" t="s">
        <v>6441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0</v>
      </c>
      <c r="AL30" s="1">
        <v>-10</v>
      </c>
      <c r="AM30" s="1">
        <v>0</v>
      </c>
      <c r="AN30" s="1">
        <v>0</v>
      </c>
      <c r="AO30" s="1">
        <v>1</v>
      </c>
      <c r="AP30" s="1">
        <v>54026</v>
      </c>
      <c r="AQ30" s="1">
        <v>0</v>
      </c>
      <c r="AR30" s="1">
        <v>32.299999999999997</v>
      </c>
      <c r="AS30" s="1">
        <v>31.2</v>
      </c>
      <c r="AT30" s="1">
        <v>31.2</v>
      </c>
      <c r="AU30" s="1">
        <v>33.6</v>
      </c>
      <c r="AV30" s="1">
        <v>33</v>
      </c>
      <c r="AW30" s="1">
        <v>-2.7899999999999999E-3</v>
      </c>
      <c r="AX30" s="1">
        <v>2.0099999999999998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4896</v>
      </c>
      <c r="C31" s="3">
        <v>0.23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86.57</v>
      </c>
      <c r="H31" s="1">
        <f>MATCH(持股比率!A31,董監!A:A,0)</f>
        <v>31</v>
      </c>
      <c r="I31" s="3">
        <v>1083425.1000000001</v>
      </c>
      <c r="J31" s="26">
        <v>20</v>
      </c>
      <c r="K31" s="26">
        <v>-14</v>
      </c>
      <c r="L31" s="35">
        <v>-25</v>
      </c>
      <c r="M31" s="26">
        <v>5</v>
      </c>
      <c r="N31" s="26">
        <v>5</v>
      </c>
      <c r="O31" s="26">
        <f t="shared" si="1"/>
        <v>93792</v>
      </c>
      <c r="P31" s="25">
        <f t="shared" si="2"/>
        <v>0</v>
      </c>
      <c r="Q31" s="3">
        <v>15.7</v>
      </c>
      <c r="R31" s="3">
        <v>15.65</v>
      </c>
      <c r="S31" s="3">
        <v>15.35</v>
      </c>
      <c r="T31" s="3">
        <v>15.45</v>
      </c>
      <c r="U31" s="3">
        <v>15.5</v>
      </c>
      <c r="V31" s="12">
        <f t="shared" si="3"/>
        <v>-1.3410000000000002E-3</v>
      </c>
      <c r="W31" s="3">
        <v>-2.52</v>
      </c>
      <c r="X31" s="3" t="str">
        <f ca="1">IF(COUNTIF(股期對照!A:A,B31)=2,B31&amp;"-●",IF(COUNTIF(股期對照!A:A,B31)=1,B31&amp;"-◎",B31))</f>
        <v>宏亞</v>
      </c>
      <c r="Y31" s="3" t="s">
        <v>6441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0.01</v>
      </c>
      <c r="AG31" s="1">
        <v>13.19</v>
      </c>
      <c r="AH31" s="1">
        <v>86.57</v>
      </c>
      <c r="AI31" s="1">
        <v>31</v>
      </c>
      <c r="AJ31" s="1">
        <v>1083425.1000000001</v>
      </c>
      <c r="AK31" s="1">
        <v>20</v>
      </c>
      <c r="AL31" s="1">
        <v>-14</v>
      </c>
      <c r="AM31" s="1">
        <v>-25</v>
      </c>
      <c r="AN31" s="1">
        <v>5</v>
      </c>
      <c r="AO31" s="1">
        <v>5</v>
      </c>
      <c r="AP31" s="1">
        <v>93792</v>
      </c>
      <c r="AQ31" s="1">
        <v>0</v>
      </c>
      <c r="AR31" s="1">
        <v>15.7</v>
      </c>
      <c r="AS31" s="1">
        <v>15.65</v>
      </c>
      <c r="AT31" s="1">
        <v>15.35</v>
      </c>
      <c r="AU31" s="1">
        <v>15.45</v>
      </c>
      <c r="AV31" s="1">
        <v>15.5</v>
      </c>
      <c r="AW31" s="1">
        <v>-1.3410000000000002E-3</v>
      </c>
      <c r="AX31" s="1">
        <v>-2.52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4954</v>
      </c>
      <c r="C32" s="3">
        <v>0.35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88.62</v>
      </c>
      <c r="H32" s="1">
        <f>MATCH(持股比率!A32,董監!A:A,0)</f>
        <v>32</v>
      </c>
      <c r="I32" s="3">
        <v>350097</v>
      </c>
      <c r="J32" s="26">
        <v>0</v>
      </c>
      <c r="K32" s="26">
        <v>-1</v>
      </c>
      <c r="L32" s="35">
        <v>-2</v>
      </c>
      <c r="M32" s="26">
        <v>-4</v>
      </c>
      <c r="N32" s="26">
        <v>-3</v>
      </c>
      <c r="O32" s="26">
        <f t="shared" si="1"/>
        <v>31026</v>
      </c>
      <c r="P32" s="25">
        <f t="shared" si="2"/>
        <v>0</v>
      </c>
      <c r="Q32" s="3">
        <v>53.4</v>
      </c>
      <c r="R32" s="3">
        <v>54.2</v>
      </c>
      <c r="S32" s="3">
        <v>54.3</v>
      </c>
      <c r="T32" s="3">
        <v>54.7</v>
      </c>
      <c r="U32" s="3">
        <v>54.7</v>
      </c>
      <c r="V32" s="12">
        <f t="shared" si="3"/>
        <v>-5.457E-3</v>
      </c>
      <c r="W32" s="3">
        <v>2.82</v>
      </c>
      <c r="X32" s="3" t="str">
        <f ca="1">IF(COUNTIF(股期對照!A:A,B32)=2,B32&amp;"-●",IF(COUNTIF(股期對照!A:A,B32)=1,B32&amp;"-◎",B32))</f>
        <v>茂生農經</v>
      </c>
      <c r="Y32" s="3" t="s">
        <v>6443</v>
      </c>
      <c r="AB32" s="1" t="s">
        <v>26</v>
      </c>
      <c r="AC32" s="1" t="s">
        <v>1788</v>
      </c>
      <c r="AD32" s="1">
        <v>0.35</v>
      </c>
      <c r="AE32" s="1">
        <v>0</v>
      </c>
      <c r="AF32" s="1">
        <v>0</v>
      </c>
      <c r="AG32" s="1">
        <v>11.03</v>
      </c>
      <c r="AH32" s="1">
        <v>88.62</v>
      </c>
      <c r="AI32" s="1">
        <v>32</v>
      </c>
      <c r="AJ32" s="1">
        <v>350097</v>
      </c>
      <c r="AK32" s="1">
        <v>0</v>
      </c>
      <c r="AL32" s="1">
        <v>-1</v>
      </c>
      <c r="AM32" s="1">
        <v>-2</v>
      </c>
      <c r="AN32" s="1">
        <v>-4</v>
      </c>
      <c r="AO32" s="1">
        <v>-3</v>
      </c>
      <c r="AP32" s="1">
        <v>31026</v>
      </c>
      <c r="AQ32" s="1">
        <v>0</v>
      </c>
      <c r="AR32" s="1">
        <v>53.4</v>
      </c>
      <c r="AS32" s="1">
        <v>54.2</v>
      </c>
      <c r="AT32" s="1">
        <v>54.3</v>
      </c>
      <c r="AU32" s="1">
        <v>54.7</v>
      </c>
      <c r="AV32" s="1">
        <v>54.7</v>
      </c>
      <c r="AW32" s="1">
        <v>-5.457E-3</v>
      </c>
      <c r="AX32" s="1">
        <v>2.82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4955</v>
      </c>
      <c r="C33" s="3">
        <v>4.3899999999999997</v>
      </c>
      <c r="D33" s="3">
        <v>0</v>
      </c>
      <c r="E33" s="3">
        <v>0.02</v>
      </c>
      <c r="F33" s="1">
        <f>IF(INDEX(董監!D:D,H33)=0,INDEX(董監!C:C,H33),INDEX(董監!D:D,H33))</f>
        <v>54.39</v>
      </c>
      <c r="G33" s="1">
        <f t="shared" si="0"/>
        <v>41.2</v>
      </c>
      <c r="H33" s="1">
        <f>MATCH(持股比率!A33,董監!A:A,0)</f>
        <v>33</v>
      </c>
      <c r="I33" s="3">
        <v>338421.6</v>
      </c>
      <c r="J33" s="26">
        <v>-4</v>
      </c>
      <c r="K33" s="26">
        <v>5</v>
      </c>
      <c r="L33" s="35">
        <v>-4</v>
      </c>
      <c r="M33" s="26">
        <v>-1</v>
      </c>
      <c r="N33" s="26">
        <v>-4</v>
      </c>
      <c r="O33" s="26">
        <f t="shared" si="1"/>
        <v>13943</v>
      </c>
      <c r="P33" s="25">
        <f t="shared" si="2"/>
        <v>-0.1</v>
      </c>
      <c r="Q33" s="3">
        <v>434</v>
      </c>
      <c r="R33" s="3">
        <v>447</v>
      </c>
      <c r="S33" s="3">
        <v>442.5</v>
      </c>
      <c r="T33" s="3">
        <v>441</v>
      </c>
      <c r="U33" s="3">
        <v>440.5</v>
      </c>
      <c r="V33" s="12">
        <f t="shared" si="3"/>
        <v>-3.474E-2</v>
      </c>
      <c r="W33" s="3">
        <v>1.1499999999999999</v>
      </c>
      <c r="X33" s="3" t="str">
        <f ca="1">IF(COUNTIF(股期對照!A:A,B33)=2,B33&amp;"-●",IF(COUNTIF(股期對照!A:A,B33)=1,B33&amp;"-◎",B33))</f>
        <v>鮮活果汁-KY</v>
      </c>
      <c r="Y33" s="3" t="s">
        <v>6442</v>
      </c>
      <c r="AB33" s="1" t="s">
        <v>27</v>
      </c>
      <c r="AC33" s="1" t="s">
        <v>1789</v>
      </c>
      <c r="AD33" s="1">
        <v>4.3899999999999997</v>
      </c>
      <c r="AE33" s="1">
        <v>0</v>
      </c>
      <c r="AF33" s="1">
        <v>0.02</v>
      </c>
      <c r="AG33" s="1">
        <v>54.39</v>
      </c>
      <c r="AH33" s="1">
        <v>41.2</v>
      </c>
      <c r="AI33" s="1">
        <v>33</v>
      </c>
      <c r="AJ33" s="1">
        <v>338421.6</v>
      </c>
      <c r="AK33" s="1">
        <v>-4</v>
      </c>
      <c r="AL33" s="1">
        <v>5</v>
      </c>
      <c r="AM33" s="1">
        <v>-4</v>
      </c>
      <c r="AN33" s="1">
        <v>-1</v>
      </c>
      <c r="AO33" s="1">
        <v>-4</v>
      </c>
      <c r="AP33" s="1">
        <v>13943</v>
      </c>
      <c r="AQ33" s="1">
        <v>-0.1</v>
      </c>
      <c r="AR33" s="1">
        <v>434</v>
      </c>
      <c r="AS33" s="1">
        <v>447</v>
      </c>
      <c r="AT33" s="1">
        <v>442.5</v>
      </c>
      <c r="AU33" s="1">
        <v>441</v>
      </c>
      <c r="AV33" s="1">
        <v>440.5</v>
      </c>
      <c r="AW33" s="1">
        <v>-3.474E-2</v>
      </c>
      <c r="AX33" s="1">
        <v>1.1499999999999999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4956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-1</v>
      </c>
      <c r="M34" s="26">
        <v>0</v>
      </c>
      <c r="N34" s="26">
        <v>-2</v>
      </c>
      <c r="O34" s="26">
        <f t="shared" si="1"/>
        <v>-5854</v>
      </c>
      <c r="P34" s="25">
        <f t="shared" si="2"/>
        <v>0.1</v>
      </c>
      <c r="Q34" s="3">
        <v>15.6</v>
      </c>
      <c r="R34" s="3">
        <v>15.75</v>
      </c>
      <c r="S34" s="3">
        <v>15.7</v>
      </c>
      <c r="T34" s="3">
        <v>16.100000000000001</v>
      </c>
      <c r="U34" s="3">
        <v>16.100000000000001</v>
      </c>
      <c r="V34" s="12">
        <f t="shared" si="3"/>
        <v>-4.7900000000000004E-4</v>
      </c>
      <c r="W34" s="3">
        <v>2.88</v>
      </c>
      <c r="X34" s="3" t="str">
        <f ca="1">IF(COUNTIF(股期對照!A:A,B34)=2,B34&amp;"-●",IF(COUNTIF(股期對照!A:A,B34)=1,B34&amp;"-◎",B34))</f>
        <v>其祥-KY</v>
      </c>
      <c r="Y34" s="3" t="s">
        <v>6441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0</v>
      </c>
      <c r="AL34" s="1">
        <v>0</v>
      </c>
      <c r="AM34" s="1">
        <v>-1</v>
      </c>
      <c r="AN34" s="1">
        <v>0</v>
      </c>
      <c r="AO34" s="1">
        <v>-2</v>
      </c>
      <c r="AP34" s="1">
        <v>-5854</v>
      </c>
      <c r="AQ34" s="1">
        <v>0.1</v>
      </c>
      <c r="AR34" s="1">
        <v>15.6</v>
      </c>
      <c r="AS34" s="1">
        <v>15.75</v>
      </c>
      <c r="AT34" s="1">
        <v>15.7</v>
      </c>
      <c r="AU34" s="1">
        <v>16.100000000000001</v>
      </c>
      <c r="AV34" s="1">
        <v>16.100000000000001</v>
      </c>
      <c r="AW34" s="1">
        <v>-4.7900000000000004E-4</v>
      </c>
      <c r="AX34" s="1">
        <v>2.88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4897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66.599999999999994</v>
      </c>
      <c r="R35" s="3">
        <v>66.3</v>
      </c>
      <c r="S35" s="3">
        <v>66.8</v>
      </c>
      <c r="T35" s="3">
        <v>66.599999999999994</v>
      </c>
      <c r="U35" s="3">
        <v>66.599999999999994</v>
      </c>
      <c r="V35" s="12">
        <f t="shared" si="3"/>
        <v>0</v>
      </c>
      <c r="W35" s="3">
        <v>-0.3</v>
      </c>
      <c r="X35" s="3" t="str">
        <f ca="1">IF(COUNTIF(股期對照!A:A,B35)=2,B35&amp;"-●",IF(COUNTIF(股期對照!A:A,B35)=1,B35&amp;"-◎",B35))</f>
        <v>安心</v>
      </c>
      <c r="Y35" s="3" t="s">
        <v>6444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66.599999999999994</v>
      </c>
      <c r="AS35" s="1">
        <v>66.3</v>
      </c>
      <c r="AT35" s="1">
        <v>66.8</v>
      </c>
      <c r="AU35" s="1">
        <v>66.599999999999994</v>
      </c>
      <c r="AV35" s="1">
        <v>66.599999999999994</v>
      </c>
      <c r="AW35" s="1">
        <v>0</v>
      </c>
      <c r="AX35" s="1">
        <v>-0.3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4957</v>
      </c>
      <c r="C36" s="3">
        <v>6.54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</v>
      </c>
      <c r="H36" s="1">
        <f>MATCH(持股比率!A36,董監!A:A,0)</f>
        <v>36</v>
      </c>
      <c r="I36" s="3">
        <v>336959.7</v>
      </c>
      <c r="J36" s="26">
        <v>1</v>
      </c>
      <c r="K36" s="26">
        <v>2</v>
      </c>
      <c r="L36" s="35">
        <v>1</v>
      </c>
      <c r="M36" s="26">
        <v>0</v>
      </c>
      <c r="N36" s="26">
        <v>-1</v>
      </c>
      <c r="O36" s="26">
        <f t="shared" si="1"/>
        <v>25508</v>
      </c>
      <c r="P36" s="25">
        <f t="shared" si="2"/>
        <v>0</v>
      </c>
      <c r="Q36" s="3">
        <v>302.5</v>
      </c>
      <c r="R36" s="3">
        <v>302.5</v>
      </c>
      <c r="S36" s="3">
        <v>304</v>
      </c>
      <c r="T36" s="3">
        <v>302.5</v>
      </c>
      <c r="U36" s="3">
        <v>303.5</v>
      </c>
      <c r="V36" s="12">
        <f t="shared" si="3"/>
        <v>9.0799999999999995E-3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6441</v>
      </c>
      <c r="AB36" s="1" t="s">
        <v>30</v>
      </c>
      <c r="AC36" s="1" t="s">
        <v>1792</v>
      </c>
      <c r="AD36" s="1">
        <v>6.54</v>
      </c>
      <c r="AE36" s="1">
        <v>0</v>
      </c>
      <c r="AF36" s="1">
        <v>1.96</v>
      </c>
      <c r="AG36" s="1">
        <v>15.8</v>
      </c>
      <c r="AH36" s="1">
        <v>75.7</v>
      </c>
      <c r="AI36" s="1">
        <v>36</v>
      </c>
      <c r="AJ36" s="1">
        <v>336959.7</v>
      </c>
      <c r="AK36" s="1">
        <v>1</v>
      </c>
      <c r="AL36" s="1">
        <v>2</v>
      </c>
      <c r="AM36" s="1">
        <v>1</v>
      </c>
      <c r="AN36" s="1">
        <v>0</v>
      </c>
      <c r="AO36" s="1">
        <v>-1</v>
      </c>
      <c r="AP36" s="1">
        <v>25508</v>
      </c>
      <c r="AQ36" s="1">
        <v>0</v>
      </c>
      <c r="AR36" s="1">
        <v>302.5</v>
      </c>
      <c r="AS36" s="1">
        <v>302.5</v>
      </c>
      <c r="AT36" s="1">
        <v>304</v>
      </c>
      <c r="AU36" s="1">
        <v>302.5</v>
      </c>
      <c r="AV36" s="1">
        <v>303.5</v>
      </c>
      <c r="AW36" s="1">
        <v>9.0799999999999995E-3</v>
      </c>
      <c r="AX36" s="1">
        <v>0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4958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-2</v>
      </c>
      <c r="L37" s="35">
        <v>2</v>
      </c>
      <c r="M37" s="26">
        <v>0</v>
      </c>
      <c r="N37" s="26">
        <v>-1</v>
      </c>
      <c r="O37" s="26">
        <f t="shared" si="1"/>
        <v>31450</v>
      </c>
      <c r="P37" s="25">
        <f t="shared" si="2"/>
        <v>0</v>
      </c>
      <c r="Q37" s="3">
        <v>132</v>
      </c>
      <c r="R37" s="3">
        <v>131.5</v>
      </c>
      <c r="S37" s="3">
        <v>133</v>
      </c>
      <c r="T37" s="3">
        <v>131</v>
      </c>
      <c r="U37" s="3">
        <v>130.5</v>
      </c>
      <c r="V37" s="12">
        <f t="shared" si="3"/>
        <v>-1.2750000000000001E-3</v>
      </c>
      <c r="W37" s="3">
        <v>0.38</v>
      </c>
      <c r="X37" s="3" t="str">
        <f ca="1">IF(COUNTIF(股期對照!A:A,B37)=2,B37&amp;"-●",IF(COUNTIF(股期對照!A:A,B37)=1,B37&amp;"-◎",B37))</f>
        <v>漢來美食</v>
      </c>
      <c r="Y37" s="3" t="s">
        <v>6444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-2</v>
      </c>
      <c r="AM37" s="1">
        <v>2</v>
      </c>
      <c r="AN37" s="1">
        <v>0</v>
      </c>
      <c r="AO37" s="1">
        <v>-1</v>
      </c>
      <c r="AP37" s="1">
        <v>31450</v>
      </c>
      <c r="AQ37" s="1">
        <v>0</v>
      </c>
      <c r="AR37" s="1">
        <v>132</v>
      </c>
      <c r="AS37" s="1">
        <v>131.5</v>
      </c>
      <c r="AT37" s="1">
        <v>133</v>
      </c>
      <c r="AU37" s="1">
        <v>131</v>
      </c>
      <c r="AV37" s="1">
        <v>130.5</v>
      </c>
      <c r="AW37" s="1">
        <v>-1.2750000000000001E-3</v>
      </c>
      <c r="AX37" s="1">
        <v>0.38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4959</v>
      </c>
      <c r="C38" s="3">
        <v>36.9</v>
      </c>
      <c r="D38" s="3">
        <v>0.26</v>
      </c>
      <c r="E38" s="3">
        <v>0.64</v>
      </c>
      <c r="F38" s="1">
        <f>IF(INDEX(董監!D:D,H38)=0,INDEX(董監!C:C,H38),INDEX(董監!D:D,H38))</f>
        <v>14.93</v>
      </c>
      <c r="G38" s="1">
        <f t="shared" si="0"/>
        <v>47.27</v>
      </c>
      <c r="H38" s="1">
        <f>MATCH(持股比率!A38,董監!A:A,0)</f>
        <v>38</v>
      </c>
      <c r="I38" s="3">
        <v>63657407.810000002</v>
      </c>
      <c r="J38" s="26">
        <v>24</v>
      </c>
      <c r="K38" s="26">
        <v>-3194</v>
      </c>
      <c r="L38" s="35">
        <v>-2259</v>
      </c>
      <c r="M38" s="26">
        <v>3941</v>
      </c>
      <c r="N38" s="26">
        <v>2643</v>
      </c>
      <c r="O38" s="26">
        <f t="shared" si="1"/>
        <v>3009086</v>
      </c>
      <c r="P38" s="25">
        <f t="shared" si="2"/>
        <v>0</v>
      </c>
      <c r="Q38" s="3">
        <v>103.5</v>
      </c>
      <c r="R38" s="3">
        <v>102</v>
      </c>
      <c r="S38" s="3">
        <v>100</v>
      </c>
      <c r="T38" s="3">
        <v>102</v>
      </c>
      <c r="U38" s="3">
        <v>103.5</v>
      </c>
      <c r="V38" s="12">
        <f t="shared" si="3"/>
        <v>1.263285</v>
      </c>
      <c r="W38" s="3">
        <v>-0.96</v>
      </c>
      <c r="X38" s="3" t="str">
        <f ca="1">IF(COUNTIF(股期對照!A:A,B38)=2,B38&amp;"-●",IF(COUNTIF(股期對照!A:A,B38)=1,B38&amp;"-◎",B38))</f>
        <v>台塑-◎</v>
      </c>
      <c r="Y38" s="3" t="s">
        <v>6445</v>
      </c>
      <c r="AB38" s="1" t="s">
        <v>32</v>
      </c>
      <c r="AC38" s="1" t="s">
        <v>1794</v>
      </c>
      <c r="AD38" s="1">
        <v>36.9</v>
      </c>
      <c r="AE38" s="1">
        <v>0.26</v>
      </c>
      <c r="AF38" s="1">
        <v>0.64</v>
      </c>
      <c r="AG38" s="1">
        <v>14.93</v>
      </c>
      <c r="AH38" s="1">
        <v>47.27</v>
      </c>
      <c r="AI38" s="1">
        <v>38</v>
      </c>
      <c r="AJ38" s="1">
        <v>63657407.810000002</v>
      </c>
      <c r="AK38" s="1">
        <v>24</v>
      </c>
      <c r="AL38" s="1">
        <v>-3194</v>
      </c>
      <c r="AM38" s="1">
        <v>-2259</v>
      </c>
      <c r="AN38" s="1">
        <v>3941</v>
      </c>
      <c r="AO38" s="1">
        <v>2643</v>
      </c>
      <c r="AP38" s="1">
        <v>3009086</v>
      </c>
      <c r="AQ38" s="1">
        <v>0</v>
      </c>
      <c r="AR38" s="1">
        <v>103.5</v>
      </c>
      <c r="AS38" s="1">
        <v>102</v>
      </c>
      <c r="AT38" s="1">
        <v>100</v>
      </c>
      <c r="AU38" s="1">
        <v>102</v>
      </c>
      <c r="AV38" s="1">
        <v>103.5</v>
      </c>
      <c r="AW38" s="1">
        <v>1.263285</v>
      </c>
      <c r="AX38" s="1">
        <v>-0.96</v>
      </c>
      <c r="AY38" s="1" t="s">
        <v>4369</v>
      </c>
      <c r="AZ38" s="1" t="s">
        <v>3517</v>
      </c>
    </row>
    <row r="39" spans="1:52" x14ac:dyDescent="0.25">
      <c r="A39" s="2" t="s">
        <v>33</v>
      </c>
      <c r="B39" s="3" t="s">
        <v>4960</v>
      </c>
      <c r="C39" s="3">
        <v>31.58</v>
      </c>
      <c r="D39" s="3">
        <v>0.24</v>
      </c>
      <c r="E39" s="3">
        <v>0.47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26">
        <v>-159</v>
      </c>
      <c r="K39" s="26">
        <v>-8977</v>
      </c>
      <c r="L39" s="35">
        <v>1386</v>
      </c>
      <c r="M39" s="26">
        <v>1076</v>
      </c>
      <c r="N39" s="26">
        <v>6368</v>
      </c>
      <c r="O39" s="26">
        <f t="shared" si="1"/>
        <v>3922584</v>
      </c>
      <c r="P39" s="25">
        <f t="shared" si="2"/>
        <v>0</v>
      </c>
      <c r="Q39" s="3">
        <v>84.9</v>
      </c>
      <c r="R39" s="3">
        <v>82.3</v>
      </c>
      <c r="S39" s="3">
        <v>81.400000000000006</v>
      </c>
      <c r="T39" s="3">
        <v>81.900000000000006</v>
      </c>
      <c r="U39" s="3">
        <v>82.8</v>
      </c>
      <c r="V39" s="12">
        <f t="shared" si="3"/>
        <v>-0.24090999999999885</v>
      </c>
      <c r="W39" s="3">
        <v>-2.59</v>
      </c>
      <c r="X39" s="3" t="str">
        <f ca="1">IF(COUNTIF(股期對照!A:A,B39)=2,B39&amp;"-●",IF(COUNTIF(股期對照!A:A,B39)=1,B39&amp;"-◎",B39))</f>
        <v>南亞-◎</v>
      </c>
      <c r="Y39" s="3" t="s">
        <v>6445</v>
      </c>
      <c r="AB39" s="1" t="s">
        <v>33</v>
      </c>
      <c r="AC39" s="1" t="s">
        <v>1795</v>
      </c>
      <c r="AD39" s="1">
        <v>31.58</v>
      </c>
      <c r="AE39" s="1">
        <v>0.24</v>
      </c>
      <c r="AF39" s="1">
        <v>0.47</v>
      </c>
      <c r="AG39" s="1">
        <v>18.25</v>
      </c>
      <c r="AH39" s="1">
        <v>49.46</v>
      </c>
      <c r="AI39" s="1">
        <v>39</v>
      </c>
      <c r="AJ39" s="1">
        <v>79308215.890000001</v>
      </c>
      <c r="AK39" s="1">
        <v>-159</v>
      </c>
      <c r="AL39" s="1">
        <v>-8977</v>
      </c>
      <c r="AM39" s="1">
        <v>1386</v>
      </c>
      <c r="AN39" s="1">
        <v>1076</v>
      </c>
      <c r="AO39" s="1">
        <v>6368</v>
      </c>
      <c r="AP39" s="1">
        <v>3922584</v>
      </c>
      <c r="AQ39" s="1">
        <v>0</v>
      </c>
      <c r="AR39" s="1">
        <v>84.9</v>
      </c>
      <c r="AS39" s="1">
        <v>82.3</v>
      </c>
      <c r="AT39" s="1">
        <v>81.400000000000006</v>
      </c>
      <c r="AU39" s="1">
        <v>81.900000000000006</v>
      </c>
      <c r="AV39" s="1">
        <v>82.8</v>
      </c>
      <c r="AW39" s="1">
        <v>-0.24090999999999885</v>
      </c>
      <c r="AX39" s="1">
        <v>-2.59</v>
      </c>
      <c r="AY39" s="1" t="s">
        <v>4370</v>
      </c>
      <c r="AZ39" s="1" t="s">
        <v>3517</v>
      </c>
    </row>
    <row r="40" spans="1:52" x14ac:dyDescent="0.25">
      <c r="A40" s="2" t="s">
        <v>34</v>
      </c>
      <c r="B40" s="3" t="s">
        <v>4961</v>
      </c>
      <c r="C40" s="3">
        <v>37.58</v>
      </c>
      <c r="D40" s="3">
        <v>0.17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37.319999999999993</v>
      </c>
      <c r="H40" s="1">
        <f>MATCH(持股比率!A40,董監!A:A,0)</f>
        <v>40</v>
      </c>
      <c r="I40" s="3">
        <v>11887635</v>
      </c>
      <c r="J40" s="26">
        <v>-3818</v>
      </c>
      <c r="K40" s="26">
        <v>-2455</v>
      </c>
      <c r="L40" s="35">
        <v>86</v>
      </c>
      <c r="M40" s="26">
        <v>1974</v>
      </c>
      <c r="N40" s="26">
        <v>-2205</v>
      </c>
      <c r="O40" s="26">
        <f t="shared" si="1"/>
        <v>443647</v>
      </c>
      <c r="P40" s="25">
        <f t="shared" si="2"/>
        <v>-1.4</v>
      </c>
      <c r="Q40" s="3">
        <v>36.85</v>
      </c>
      <c r="R40" s="3">
        <v>35.799999999999997</v>
      </c>
      <c r="S40" s="3">
        <v>34.1</v>
      </c>
      <c r="T40" s="3">
        <v>35</v>
      </c>
      <c r="U40" s="3">
        <v>35.549999999999997</v>
      </c>
      <c r="V40" s="12">
        <f t="shared" si="3"/>
        <v>-2.3494744999999999</v>
      </c>
      <c r="W40" s="3">
        <v>-2.0699999999999998</v>
      </c>
      <c r="X40" s="3" t="str">
        <f ca="1">IF(COUNTIF(股期對照!A:A,B40)=2,B40&amp;"-●",IF(COUNTIF(股期對照!A:A,B40)=1,B40&amp;"-◎",B40))</f>
        <v>台聚</v>
      </c>
      <c r="Y40" s="3" t="s">
        <v>6445</v>
      </c>
      <c r="AB40" s="1" t="s">
        <v>34</v>
      </c>
      <c r="AC40" s="1" t="s">
        <v>1796</v>
      </c>
      <c r="AD40" s="1">
        <v>37.58</v>
      </c>
      <c r="AE40" s="1">
        <v>0.17</v>
      </c>
      <c r="AF40" s="1">
        <v>0.52</v>
      </c>
      <c r="AG40" s="1">
        <v>24.41</v>
      </c>
      <c r="AH40" s="1">
        <v>37.319999999999993</v>
      </c>
      <c r="AI40" s="1">
        <v>40</v>
      </c>
      <c r="AJ40" s="1">
        <v>11887635</v>
      </c>
      <c r="AK40" s="1">
        <v>-3818</v>
      </c>
      <c r="AL40" s="1">
        <v>-2455</v>
      </c>
      <c r="AM40" s="1">
        <v>86</v>
      </c>
      <c r="AN40" s="1">
        <v>1974</v>
      </c>
      <c r="AO40" s="1">
        <v>-2205</v>
      </c>
      <c r="AP40" s="1">
        <v>443647</v>
      </c>
      <c r="AQ40" s="1">
        <v>-1.4</v>
      </c>
      <c r="AR40" s="1">
        <v>36.85</v>
      </c>
      <c r="AS40" s="1">
        <v>35.799999999999997</v>
      </c>
      <c r="AT40" s="1">
        <v>34.1</v>
      </c>
      <c r="AU40" s="1">
        <v>35</v>
      </c>
      <c r="AV40" s="1">
        <v>35.549999999999997</v>
      </c>
      <c r="AW40" s="1">
        <v>-2.3494744999999999</v>
      </c>
      <c r="AX40" s="1">
        <v>-2.0699999999999998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4962</v>
      </c>
      <c r="C41" s="3">
        <v>18.41</v>
      </c>
      <c r="D41" s="3">
        <v>3.53</v>
      </c>
      <c r="E41" s="3">
        <v>0.16</v>
      </c>
      <c r="F41" s="1">
        <f>IF(INDEX(董監!D:D,H41)=0,INDEX(董監!C:C,H41),INDEX(董監!D:D,H41))</f>
        <v>24.97</v>
      </c>
      <c r="G41" s="1">
        <f t="shared" si="0"/>
        <v>52.93</v>
      </c>
      <c r="H41" s="1">
        <f>MATCH(持股比率!A41,董監!A:A,0)</f>
        <v>41</v>
      </c>
      <c r="I41" s="3">
        <v>5533814.2300000004</v>
      </c>
      <c r="J41" s="26">
        <v>444</v>
      </c>
      <c r="K41" s="26">
        <v>-1500</v>
      </c>
      <c r="L41" s="35">
        <v>-675</v>
      </c>
      <c r="M41" s="26">
        <v>1819</v>
      </c>
      <c r="N41" s="26">
        <v>-1045</v>
      </c>
      <c r="O41" s="26">
        <f t="shared" si="1"/>
        <v>292905</v>
      </c>
      <c r="P41" s="25">
        <f t="shared" si="2"/>
        <v>-0.3</v>
      </c>
      <c r="Q41" s="3">
        <v>36.799999999999997</v>
      </c>
      <c r="R41" s="3">
        <v>36.200000000000003</v>
      </c>
      <c r="S41" s="3">
        <v>35.200000000000003</v>
      </c>
      <c r="T41" s="3">
        <v>36.15</v>
      </c>
      <c r="U41" s="3">
        <v>36.25</v>
      </c>
      <c r="V41" s="12">
        <f t="shared" si="3"/>
        <v>-0.33845200000000025</v>
      </c>
      <c r="W41" s="3">
        <v>-0.68</v>
      </c>
      <c r="X41" s="3" t="str">
        <f ca="1">IF(COUNTIF(股期對照!A:A,B41)=2,B41&amp;"-●",IF(COUNTIF(股期對照!A:A,B41)=1,B41&amp;"-◎",B41))</f>
        <v>華夏</v>
      </c>
      <c r="Y41" s="3" t="s">
        <v>6445</v>
      </c>
      <c r="AB41" s="1" t="s">
        <v>35</v>
      </c>
      <c r="AC41" s="1" t="s">
        <v>1797</v>
      </c>
      <c r="AD41" s="1">
        <v>18.41</v>
      </c>
      <c r="AE41" s="1">
        <v>3.53</v>
      </c>
      <c r="AF41" s="1">
        <v>0.16</v>
      </c>
      <c r="AG41" s="1">
        <v>24.97</v>
      </c>
      <c r="AH41" s="1">
        <v>52.93</v>
      </c>
      <c r="AI41" s="1">
        <v>41</v>
      </c>
      <c r="AJ41" s="1">
        <v>5533814.2300000004</v>
      </c>
      <c r="AK41" s="1">
        <v>444</v>
      </c>
      <c r="AL41" s="1">
        <v>-1500</v>
      </c>
      <c r="AM41" s="1">
        <v>-675</v>
      </c>
      <c r="AN41" s="1">
        <v>1819</v>
      </c>
      <c r="AO41" s="1">
        <v>-1045</v>
      </c>
      <c r="AP41" s="1">
        <v>292905</v>
      </c>
      <c r="AQ41" s="1">
        <v>-0.3</v>
      </c>
      <c r="AR41" s="1">
        <v>36.799999999999997</v>
      </c>
      <c r="AS41" s="1">
        <v>36.200000000000003</v>
      </c>
      <c r="AT41" s="1">
        <v>35.200000000000003</v>
      </c>
      <c r="AU41" s="1">
        <v>36.15</v>
      </c>
      <c r="AV41" s="1">
        <v>36.25</v>
      </c>
      <c r="AW41" s="1">
        <v>-0.33845200000000025</v>
      </c>
      <c r="AX41" s="1">
        <v>-0.68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4963</v>
      </c>
      <c r="C42" s="3">
        <v>11.27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60.17</v>
      </c>
      <c r="H42" s="1">
        <f>MATCH(持股比率!A42,董監!A:A,0)</f>
        <v>42</v>
      </c>
      <c r="I42" s="3">
        <v>3978181.26</v>
      </c>
      <c r="J42" s="26">
        <v>19</v>
      </c>
      <c r="K42" s="26">
        <v>-115</v>
      </c>
      <c r="L42" s="35">
        <v>-190</v>
      </c>
      <c r="M42" s="26">
        <v>21</v>
      </c>
      <c r="N42" s="26">
        <v>52</v>
      </c>
      <c r="O42" s="26">
        <f t="shared" si="1"/>
        <v>239367</v>
      </c>
      <c r="P42" s="25">
        <f t="shared" si="2"/>
        <v>-0.1</v>
      </c>
      <c r="Q42" s="3">
        <v>22.65</v>
      </c>
      <c r="R42" s="3">
        <v>22.9</v>
      </c>
      <c r="S42" s="3">
        <v>22.3</v>
      </c>
      <c r="T42" s="3">
        <v>22.5</v>
      </c>
      <c r="U42" s="3">
        <v>22.6</v>
      </c>
      <c r="V42" s="12">
        <f t="shared" si="3"/>
        <v>-4.7924499999999995E-2</v>
      </c>
      <c r="W42" s="3">
        <v>-0.22</v>
      </c>
      <c r="X42" s="3" t="str">
        <f ca="1">IF(COUNTIF(股期對照!A:A,B42)=2,B42&amp;"-●",IF(COUNTIF(股期對照!A:A,B42)=1,B42&amp;"-◎",B42))</f>
        <v>三芳</v>
      </c>
      <c r="Y42" s="3" t="s">
        <v>6446</v>
      </c>
      <c r="AB42" s="1" t="s">
        <v>36</v>
      </c>
      <c r="AC42" s="1" t="s">
        <v>1798</v>
      </c>
      <c r="AD42" s="1">
        <v>11.27</v>
      </c>
      <c r="AE42" s="1">
        <v>0</v>
      </c>
      <c r="AF42" s="1">
        <v>0.03</v>
      </c>
      <c r="AG42" s="1">
        <v>28.53</v>
      </c>
      <c r="AH42" s="1">
        <v>60.17</v>
      </c>
      <c r="AI42" s="1">
        <v>42</v>
      </c>
      <c r="AJ42" s="1">
        <v>3978181.26</v>
      </c>
      <c r="AK42" s="1">
        <v>19</v>
      </c>
      <c r="AL42" s="1">
        <v>-115</v>
      </c>
      <c r="AM42" s="1">
        <v>-190</v>
      </c>
      <c r="AN42" s="1">
        <v>21</v>
      </c>
      <c r="AO42" s="1">
        <v>52</v>
      </c>
      <c r="AP42" s="1">
        <v>239367</v>
      </c>
      <c r="AQ42" s="1">
        <v>-0.1</v>
      </c>
      <c r="AR42" s="1">
        <v>22.65</v>
      </c>
      <c r="AS42" s="1">
        <v>22.9</v>
      </c>
      <c r="AT42" s="1">
        <v>22.3</v>
      </c>
      <c r="AU42" s="1">
        <v>22.5</v>
      </c>
      <c r="AV42" s="1">
        <v>22.6</v>
      </c>
      <c r="AW42" s="1">
        <v>-4.7924499999999995E-2</v>
      </c>
      <c r="AX42" s="1">
        <v>-0.22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4964</v>
      </c>
      <c r="C43" s="3">
        <v>10.35</v>
      </c>
      <c r="D43" s="3">
        <v>0.06</v>
      </c>
      <c r="E43" s="3">
        <v>0.34</v>
      </c>
      <c r="F43" s="1">
        <f>IF(INDEX(董監!D:D,H43)=0,INDEX(董監!C:C,H43),INDEX(董監!D:D,H43))</f>
        <v>39.86</v>
      </c>
      <c r="G43" s="1">
        <f t="shared" si="0"/>
        <v>49.39</v>
      </c>
      <c r="H43" s="1">
        <f>MATCH(持股比率!A43,董監!A:A,0)</f>
        <v>43</v>
      </c>
      <c r="I43" s="3">
        <v>5821018.8200000003</v>
      </c>
      <c r="J43" s="26">
        <v>1549</v>
      </c>
      <c r="K43" s="26">
        <v>-2090</v>
      </c>
      <c r="L43" s="35">
        <v>3695</v>
      </c>
      <c r="M43" s="26">
        <v>4092</v>
      </c>
      <c r="N43" s="26">
        <v>-3019</v>
      </c>
      <c r="O43" s="26">
        <f t="shared" si="1"/>
        <v>287500</v>
      </c>
      <c r="P43" s="25">
        <f t="shared" si="2"/>
        <v>1.5</v>
      </c>
      <c r="Q43" s="3">
        <v>33</v>
      </c>
      <c r="R43" s="3">
        <v>31.9</v>
      </c>
      <c r="S43" s="3">
        <v>31.55</v>
      </c>
      <c r="T43" s="3">
        <v>33.25</v>
      </c>
      <c r="U43" s="3">
        <v>33.25</v>
      </c>
      <c r="V43" s="12">
        <f t="shared" si="3"/>
        <v>1.367005</v>
      </c>
      <c r="W43" s="3">
        <v>1.84</v>
      </c>
      <c r="X43" s="3" t="str">
        <f ca="1">IF(COUNTIF(股期對照!A:A,B43)=2,B43&amp;"-●",IF(COUNTIF(股期對照!A:A,B43)=1,B43&amp;"-◎",B43))</f>
        <v>亞聚</v>
      </c>
      <c r="Y43" s="3" t="s">
        <v>6445</v>
      </c>
      <c r="AB43" s="1" t="s">
        <v>37</v>
      </c>
      <c r="AC43" s="1" t="s">
        <v>1799</v>
      </c>
      <c r="AD43" s="1">
        <v>10.35</v>
      </c>
      <c r="AE43" s="1">
        <v>0.06</v>
      </c>
      <c r="AF43" s="1">
        <v>0.34</v>
      </c>
      <c r="AG43" s="1">
        <v>39.86</v>
      </c>
      <c r="AH43" s="1">
        <v>49.39</v>
      </c>
      <c r="AI43" s="1">
        <v>43</v>
      </c>
      <c r="AJ43" s="1">
        <v>5821018.8200000003</v>
      </c>
      <c r="AK43" s="1">
        <v>1549</v>
      </c>
      <c r="AL43" s="1">
        <v>-2090</v>
      </c>
      <c r="AM43" s="1">
        <v>3695</v>
      </c>
      <c r="AN43" s="1">
        <v>4092</v>
      </c>
      <c r="AO43" s="1">
        <v>-3019</v>
      </c>
      <c r="AP43" s="1">
        <v>287500</v>
      </c>
      <c r="AQ43" s="1">
        <v>1.5</v>
      </c>
      <c r="AR43" s="1">
        <v>33</v>
      </c>
      <c r="AS43" s="1">
        <v>31.9</v>
      </c>
      <c r="AT43" s="1">
        <v>31.55</v>
      </c>
      <c r="AU43" s="1">
        <v>33.25</v>
      </c>
      <c r="AV43" s="1">
        <v>33.25</v>
      </c>
      <c r="AW43" s="1">
        <v>1.367005</v>
      </c>
      <c r="AX43" s="1">
        <v>1.84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4965</v>
      </c>
      <c r="C44" s="3">
        <v>5.49</v>
      </c>
      <c r="D44" s="3">
        <v>0.18</v>
      </c>
      <c r="E44" s="3">
        <v>0.56999999999999995</v>
      </c>
      <c r="F44" s="1">
        <f>IF(INDEX(董監!D:D,H44)=0,INDEX(董監!C:C,H44),INDEX(董監!D:D,H44))</f>
        <v>41.2</v>
      </c>
      <c r="G44" s="1">
        <f t="shared" si="0"/>
        <v>52.559999999999995</v>
      </c>
      <c r="H44" s="1">
        <f>MATCH(持股比率!A44,董監!A:A,0)</f>
        <v>44</v>
      </c>
      <c r="I44" s="3">
        <v>3442310.38</v>
      </c>
      <c r="J44" s="26">
        <v>164</v>
      </c>
      <c r="K44" s="26">
        <v>-1388</v>
      </c>
      <c r="L44" s="35">
        <v>-709</v>
      </c>
      <c r="M44" s="26">
        <v>2122</v>
      </c>
      <c r="N44" s="26">
        <v>920</v>
      </c>
      <c r="O44" s="26">
        <f t="shared" si="1"/>
        <v>180928</v>
      </c>
      <c r="P44" s="25">
        <f t="shared" si="2"/>
        <v>0.6</v>
      </c>
      <c r="Q44" s="3">
        <v>42.85</v>
      </c>
      <c r="R44" s="3">
        <v>42.1</v>
      </c>
      <c r="S44" s="3">
        <v>41.3</v>
      </c>
      <c r="T44" s="3">
        <v>41.3</v>
      </c>
      <c r="U44" s="3">
        <v>41</v>
      </c>
      <c r="V44" s="12">
        <f t="shared" si="3"/>
        <v>0.44669499999999984</v>
      </c>
      <c r="W44" s="3">
        <v>-3.98</v>
      </c>
      <c r="X44" s="3" t="str">
        <f ca="1">IF(COUNTIF(股期對照!A:A,B44)=2,B44&amp;"-●",IF(COUNTIF(股期對照!A:A,B44)=1,B44&amp;"-◎",B44))</f>
        <v>台達化</v>
      </c>
      <c r="Y44" s="3" t="s">
        <v>6447</v>
      </c>
      <c r="AB44" s="1" t="s">
        <v>38</v>
      </c>
      <c r="AC44" s="1" t="s">
        <v>1800</v>
      </c>
      <c r="AD44" s="1">
        <v>5.49</v>
      </c>
      <c r="AE44" s="1">
        <v>0.18</v>
      </c>
      <c r="AF44" s="1">
        <v>0.56999999999999995</v>
      </c>
      <c r="AG44" s="1">
        <v>41.2</v>
      </c>
      <c r="AH44" s="1">
        <v>52.559999999999995</v>
      </c>
      <c r="AI44" s="1">
        <v>44</v>
      </c>
      <c r="AJ44" s="1">
        <v>3442310.38</v>
      </c>
      <c r="AK44" s="1">
        <v>164</v>
      </c>
      <c r="AL44" s="1">
        <v>-1388</v>
      </c>
      <c r="AM44" s="1">
        <v>-709</v>
      </c>
      <c r="AN44" s="1">
        <v>2122</v>
      </c>
      <c r="AO44" s="1">
        <v>920</v>
      </c>
      <c r="AP44" s="1">
        <v>180928</v>
      </c>
      <c r="AQ44" s="1">
        <v>0.6</v>
      </c>
      <c r="AR44" s="1">
        <v>42.85</v>
      </c>
      <c r="AS44" s="1">
        <v>42.1</v>
      </c>
      <c r="AT44" s="1">
        <v>41.3</v>
      </c>
      <c r="AU44" s="1">
        <v>41.3</v>
      </c>
      <c r="AV44" s="1">
        <v>41</v>
      </c>
      <c r="AW44" s="1">
        <v>0.44669499999999984</v>
      </c>
      <c r="AX44" s="1">
        <v>-3.98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4966</v>
      </c>
      <c r="C45" s="3">
        <v>12.12</v>
      </c>
      <c r="D45" s="3">
        <v>0</v>
      </c>
      <c r="E45" s="3">
        <v>0.38</v>
      </c>
      <c r="F45" s="1">
        <f>IF(INDEX(董監!D:D,H45)=0,INDEX(董監!C:C,H45),INDEX(董監!D:D,H45))</f>
        <v>4.53</v>
      </c>
      <c r="G45" s="1">
        <f t="shared" si="0"/>
        <v>82.97</v>
      </c>
      <c r="H45" s="1">
        <f>MATCH(持股比率!A45,董監!A:A,0)</f>
        <v>45</v>
      </c>
      <c r="I45" s="3">
        <v>5278697.6399999997</v>
      </c>
      <c r="J45" s="26">
        <v>-126</v>
      </c>
      <c r="K45" s="26">
        <v>-1054</v>
      </c>
      <c r="L45" s="35">
        <v>-37</v>
      </c>
      <c r="M45" s="26">
        <v>782</v>
      </c>
      <c r="N45" s="26">
        <v>2341</v>
      </c>
      <c r="O45" s="26">
        <f t="shared" si="1"/>
        <v>437974</v>
      </c>
      <c r="P45" s="25">
        <f t="shared" si="2"/>
        <v>0.4</v>
      </c>
      <c r="Q45" s="3">
        <v>20.9</v>
      </c>
      <c r="R45" s="3">
        <v>20.3</v>
      </c>
      <c r="S45" s="3">
        <v>19.75</v>
      </c>
      <c r="T45" s="3">
        <v>20.2</v>
      </c>
      <c r="U45" s="3">
        <v>19.8</v>
      </c>
      <c r="V45" s="12">
        <f t="shared" si="3"/>
        <v>0.37387850000000006</v>
      </c>
      <c r="W45" s="3">
        <v>-5.04</v>
      </c>
      <c r="X45" s="3" t="str">
        <f ca="1">IF(COUNTIF(股期對照!A:A,B45)=2,B45&amp;"-●",IF(COUNTIF(股期對照!A:A,B45)=1,B45&amp;"-◎",B45))</f>
        <v>台苯</v>
      </c>
      <c r="Y45" s="3" t="s">
        <v>6445</v>
      </c>
      <c r="AB45" s="1" t="s">
        <v>39</v>
      </c>
      <c r="AC45" s="1" t="s">
        <v>1801</v>
      </c>
      <c r="AD45" s="1">
        <v>12.12</v>
      </c>
      <c r="AE45" s="1">
        <v>0</v>
      </c>
      <c r="AF45" s="1">
        <v>0.38</v>
      </c>
      <c r="AG45" s="1">
        <v>4.53</v>
      </c>
      <c r="AH45" s="1">
        <v>82.97</v>
      </c>
      <c r="AI45" s="1">
        <v>45</v>
      </c>
      <c r="AJ45" s="1">
        <v>5278697.6399999997</v>
      </c>
      <c r="AK45" s="1">
        <v>-126</v>
      </c>
      <c r="AL45" s="1">
        <v>-1054</v>
      </c>
      <c r="AM45" s="1">
        <v>-37</v>
      </c>
      <c r="AN45" s="1">
        <v>782</v>
      </c>
      <c r="AO45" s="1">
        <v>2341</v>
      </c>
      <c r="AP45" s="1">
        <v>437974</v>
      </c>
      <c r="AQ45" s="1">
        <v>0.4</v>
      </c>
      <c r="AR45" s="1">
        <v>20.9</v>
      </c>
      <c r="AS45" s="1">
        <v>20.3</v>
      </c>
      <c r="AT45" s="1">
        <v>19.75</v>
      </c>
      <c r="AU45" s="1">
        <v>20.2</v>
      </c>
      <c r="AV45" s="1">
        <v>19.8</v>
      </c>
      <c r="AW45" s="1">
        <v>0.37387850000000006</v>
      </c>
      <c r="AX45" s="1">
        <v>-5.04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4967</v>
      </c>
      <c r="C46" s="3">
        <v>25.37</v>
      </c>
      <c r="D46" s="3">
        <v>0.05</v>
      </c>
      <c r="E46" s="3">
        <v>5.75</v>
      </c>
      <c r="F46" s="1">
        <f>IF(INDEX(董監!D:D,H46)=0,INDEX(董監!C:C,H46),INDEX(董監!D:D,H46))</f>
        <v>5.26</v>
      </c>
      <c r="G46" s="1">
        <f t="shared" si="0"/>
        <v>63.57</v>
      </c>
      <c r="H46" s="1">
        <f>MATCH(持股比率!A46,董監!A:A,0)</f>
        <v>46</v>
      </c>
      <c r="I46" s="3">
        <v>9266203.2799999993</v>
      </c>
      <c r="J46" s="26">
        <v>5533</v>
      </c>
      <c r="K46" s="26">
        <v>-3393</v>
      </c>
      <c r="L46" s="35">
        <v>3934</v>
      </c>
      <c r="M46" s="26">
        <v>-224</v>
      </c>
      <c r="N46" s="26">
        <v>-3363</v>
      </c>
      <c r="O46" s="26">
        <f t="shared" si="1"/>
        <v>589053</v>
      </c>
      <c r="P46" s="25">
        <f t="shared" si="2"/>
        <v>0.4</v>
      </c>
      <c r="Q46" s="3">
        <v>29.55</v>
      </c>
      <c r="R46" s="3">
        <v>29.1</v>
      </c>
      <c r="S46" s="3">
        <v>28.5</v>
      </c>
      <c r="T46" s="3">
        <v>29</v>
      </c>
      <c r="U46" s="3">
        <v>28.75</v>
      </c>
      <c r="V46" s="12">
        <f t="shared" si="3"/>
        <v>0.73700599999999972</v>
      </c>
      <c r="W46" s="3">
        <v>-1.03</v>
      </c>
      <c r="X46" s="3" t="str">
        <f ca="1">IF(COUNTIF(股期對照!A:A,B46)=2,B46&amp;"-●",IF(COUNTIF(股期對照!A:A,B46)=1,B46&amp;"-◎",B46))</f>
        <v>國喬-◎</v>
      </c>
      <c r="Y46" s="3" t="s">
        <v>6445</v>
      </c>
      <c r="AB46" s="1" t="s">
        <v>40</v>
      </c>
      <c r="AC46" s="1" t="s">
        <v>1802</v>
      </c>
      <c r="AD46" s="1">
        <v>25.37</v>
      </c>
      <c r="AE46" s="1">
        <v>0.05</v>
      </c>
      <c r="AF46" s="1">
        <v>5.75</v>
      </c>
      <c r="AG46" s="1">
        <v>5.26</v>
      </c>
      <c r="AH46" s="1">
        <v>63.57</v>
      </c>
      <c r="AI46" s="1">
        <v>46</v>
      </c>
      <c r="AJ46" s="1">
        <v>9266203.2799999993</v>
      </c>
      <c r="AK46" s="1">
        <v>5533</v>
      </c>
      <c r="AL46" s="1">
        <v>-3393</v>
      </c>
      <c r="AM46" s="1">
        <v>3934</v>
      </c>
      <c r="AN46" s="1">
        <v>-224</v>
      </c>
      <c r="AO46" s="1">
        <v>-3363</v>
      </c>
      <c r="AP46" s="1">
        <v>589053</v>
      </c>
      <c r="AQ46" s="1">
        <v>0.4</v>
      </c>
      <c r="AR46" s="1">
        <v>29.55</v>
      </c>
      <c r="AS46" s="1">
        <v>29.1</v>
      </c>
      <c r="AT46" s="1">
        <v>28.5</v>
      </c>
      <c r="AU46" s="1">
        <v>29</v>
      </c>
      <c r="AV46" s="1">
        <v>28.75</v>
      </c>
      <c r="AW46" s="1">
        <v>0.73700599999999972</v>
      </c>
      <c r="AX46" s="1">
        <v>-1.03</v>
      </c>
      <c r="AY46" s="1" t="s">
        <v>4371</v>
      </c>
      <c r="AZ46" s="1" t="s">
        <v>3517</v>
      </c>
    </row>
    <row r="47" spans="1:52" x14ac:dyDescent="0.25">
      <c r="A47" s="2" t="s">
        <v>41</v>
      </c>
      <c r="B47" s="3" t="s">
        <v>4968</v>
      </c>
      <c r="C47" s="3">
        <v>11.74</v>
      </c>
      <c r="D47" s="3">
        <v>0.01</v>
      </c>
      <c r="E47" s="3">
        <v>0.37</v>
      </c>
      <c r="F47" s="1">
        <f>IF(INDEX(董監!D:D,H47)=0,INDEX(董監!C:C,H47),INDEX(董監!D:D,H47))</f>
        <v>32.76</v>
      </c>
      <c r="G47" s="1">
        <f t="shared" si="0"/>
        <v>55.120000000000005</v>
      </c>
      <c r="H47" s="1">
        <f>MATCH(持股比率!A47,董監!A:A,0)</f>
        <v>47</v>
      </c>
      <c r="I47" s="3">
        <v>13323476.07</v>
      </c>
      <c r="J47" s="26">
        <v>424</v>
      </c>
      <c r="K47" s="26">
        <v>-1574</v>
      </c>
      <c r="L47" s="35">
        <v>2759</v>
      </c>
      <c r="M47" s="26">
        <v>1601</v>
      </c>
      <c r="N47" s="26">
        <v>-2763</v>
      </c>
      <c r="O47" s="26">
        <f t="shared" si="1"/>
        <v>734390</v>
      </c>
      <c r="P47" s="25">
        <f t="shared" si="2"/>
        <v>0.1</v>
      </c>
      <c r="Q47" s="3">
        <v>26.3</v>
      </c>
      <c r="R47" s="3">
        <v>25.6</v>
      </c>
      <c r="S47" s="3">
        <v>24.95</v>
      </c>
      <c r="T47" s="3">
        <v>25.95</v>
      </c>
      <c r="U47" s="3">
        <v>25.7</v>
      </c>
      <c r="V47" s="12">
        <f t="shared" si="3"/>
        <v>0.10230700000000012</v>
      </c>
      <c r="W47" s="3">
        <v>-1.72</v>
      </c>
      <c r="X47" s="3" t="str">
        <f ca="1">IF(COUNTIF(股期對照!A:A,B47)=2,B47&amp;"-●",IF(COUNTIF(股期對照!A:A,B47)=1,B47&amp;"-◎",B47))</f>
        <v>聯成</v>
      </c>
      <c r="Y47" s="3" t="s">
        <v>6445</v>
      </c>
      <c r="AB47" s="1" t="s">
        <v>41</v>
      </c>
      <c r="AC47" s="1" t="s">
        <v>1803</v>
      </c>
      <c r="AD47" s="1">
        <v>11.74</v>
      </c>
      <c r="AE47" s="1">
        <v>0.01</v>
      </c>
      <c r="AF47" s="1">
        <v>0.37</v>
      </c>
      <c r="AG47" s="1">
        <v>32.76</v>
      </c>
      <c r="AH47" s="1">
        <v>55.120000000000005</v>
      </c>
      <c r="AI47" s="1">
        <v>47</v>
      </c>
      <c r="AJ47" s="1">
        <v>13323476.07</v>
      </c>
      <c r="AK47" s="1">
        <v>424</v>
      </c>
      <c r="AL47" s="1">
        <v>-1574</v>
      </c>
      <c r="AM47" s="1">
        <v>2759</v>
      </c>
      <c r="AN47" s="1">
        <v>1601</v>
      </c>
      <c r="AO47" s="1">
        <v>-2763</v>
      </c>
      <c r="AP47" s="1">
        <v>734390</v>
      </c>
      <c r="AQ47" s="1">
        <v>0.1</v>
      </c>
      <c r="AR47" s="1">
        <v>26.3</v>
      </c>
      <c r="AS47" s="1">
        <v>25.6</v>
      </c>
      <c r="AT47" s="1">
        <v>24.95</v>
      </c>
      <c r="AU47" s="1">
        <v>25.95</v>
      </c>
      <c r="AV47" s="1">
        <v>25.7</v>
      </c>
      <c r="AW47" s="1">
        <v>0.10230700000000012</v>
      </c>
      <c r="AX47" s="1">
        <v>-1.72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4969</v>
      </c>
      <c r="C48" s="3">
        <v>11.91</v>
      </c>
      <c r="D48" s="3">
        <v>0.35</v>
      </c>
      <c r="E48" s="3">
        <v>1.01</v>
      </c>
      <c r="F48" s="1">
        <f>IF(INDEX(董監!D:D,H48)=0,INDEX(董監!C:C,H48),INDEX(董監!D:D,H48))</f>
        <v>2.44</v>
      </c>
      <c r="G48" s="1">
        <f t="shared" si="0"/>
        <v>84.29</v>
      </c>
      <c r="H48" s="1">
        <f>MATCH(持股比率!A48,董監!A:A,0)</f>
        <v>48</v>
      </c>
      <c r="I48" s="3">
        <v>32848501.300000001</v>
      </c>
      <c r="J48" s="26">
        <v>-4076</v>
      </c>
      <c r="K48" s="26">
        <v>-7120</v>
      </c>
      <c r="L48" s="35">
        <v>8721</v>
      </c>
      <c r="M48" s="26">
        <v>11378</v>
      </c>
      <c r="N48" s="26">
        <v>-23133</v>
      </c>
      <c r="O48" s="26">
        <f t="shared" si="1"/>
        <v>2768800</v>
      </c>
      <c r="P48" s="25">
        <f t="shared" si="2"/>
        <v>-0.5</v>
      </c>
      <c r="Q48" s="3">
        <v>13.45</v>
      </c>
      <c r="R48" s="3">
        <v>13.15</v>
      </c>
      <c r="S48" s="3">
        <v>12.8</v>
      </c>
      <c r="T48" s="3">
        <v>13.6</v>
      </c>
      <c r="U48" s="3">
        <v>13.4</v>
      </c>
      <c r="V48" s="12">
        <f t="shared" si="3"/>
        <v>-1.9206280000000004</v>
      </c>
      <c r="W48" s="3">
        <v>-1.1100000000000001</v>
      </c>
      <c r="X48" s="3" t="str">
        <f ca="1">IF(COUNTIF(股期對照!A:A,B48)=2,B48&amp;"-●",IF(COUNTIF(股期對照!A:A,B48)=1,B48&amp;"-◎",B48))</f>
        <v>中石化-◎</v>
      </c>
      <c r="Y48" s="3" t="s">
        <v>6445</v>
      </c>
      <c r="AB48" s="1" t="s">
        <v>42</v>
      </c>
      <c r="AC48" s="1" t="s">
        <v>1804</v>
      </c>
      <c r="AD48" s="1">
        <v>11.91</v>
      </c>
      <c r="AE48" s="1">
        <v>0.35</v>
      </c>
      <c r="AF48" s="1">
        <v>1.01</v>
      </c>
      <c r="AG48" s="1">
        <v>2.44</v>
      </c>
      <c r="AH48" s="1">
        <v>84.29</v>
      </c>
      <c r="AI48" s="1">
        <v>48</v>
      </c>
      <c r="AJ48" s="1">
        <v>32848501.300000001</v>
      </c>
      <c r="AK48" s="1">
        <v>-4076</v>
      </c>
      <c r="AL48" s="1">
        <v>-7120</v>
      </c>
      <c r="AM48" s="1">
        <v>8721</v>
      </c>
      <c r="AN48" s="1">
        <v>11378</v>
      </c>
      <c r="AO48" s="1">
        <v>-23133</v>
      </c>
      <c r="AP48" s="1">
        <v>2768800</v>
      </c>
      <c r="AQ48" s="1">
        <v>-0.5</v>
      </c>
      <c r="AR48" s="1">
        <v>13.45</v>
      </c>
      <c r="AS48" s="1">
        <v>13.15</v>
      </c>
      <c r="AT48" s="1">
        <v>12.8</v>
      </c>
      <c r="AU48" s="1">
        <v>13.6</v>
      </c>
      <c r="AV48" s="1">
        <v>13.4</v>
      </c>
      <c r="AW48" s="1">
        <v>-1.9206280000000004</v>
      </c>
      <c r="AX48" s="1">
        <v>-1.1100000000000001</v>
      </c>
      <c r="AY48" s="1" t="s">
        <v>4372</v>
      </c>
      <c r="AZ48" s="1" t="s">
        <v>3517</v>
      </c>
    </row>
    <row r="49" spans="1:52" x14ac:dyDescent="0.25">
      <c r="A49" s="2" t="s">
        <v>43</v>
      </c>
      <c r="B49" s="3" t="s">
        <v>4970</v>
      </c>
      <c r="C49" s="3">
        <v>1.88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80.53</v>
      </c>
      <c r="H49" s="1">
        <f>MATCH(持股比率!A49,董監!A:A,0)</f>
        <v>49</v>
      </c>
      <c r="I49" s="3">
        <v>1386000</v>
      </c>
      <c r="J49" s="26">
        <v>3</v>
      </c>
      <c r="K49" s="26">
        <v>6</v>
      </c>
      <c r="L49" s="35">
        <v>7</v>
      </c>
      <c r="M49" s="26">
        <v>10</v>
      </c>
      <c r="N49" s="26">
        <v>8</v>
      </c>
      <c r="O49" s="26">
        <f t="shared" si="1"/>
        <v>111615</v>
      </c>
      <c r="P49" s="25">
        <f t="shared" si="2"/>
        <v>0</v>
      </c>
      <c r="Q49" s="3">
        <v>75.3</v>
      </c>
      <c r="R49" s="3">
        <v>75.3</v>
      </c>
      <c r="S49" s="3">
        <v>74.900000000000006</v>
      </c>
      <c r="T49" s="3">
        <v>75.2</v>
      </c>
      <c r="U49" s="3">
        <v>75.3</v>
      </c>
      <c r="V49" s="12">
        <f t="shared" si="3"/>
        <v>2.5564E-2</v>
      </c>
      <c r="W49" s="3">
        <v>-0.13</v>
      </c>
      <c r="X49" s="3" t="str">
        <f ca="1">IF(COUNTIF(股期對照!A:A,B49)=2,B49&amp;"-●",IF(COUNTIF(股期對照!A:A,B49)=1,B49&amp;"-◎",B49))</f>
        <v>達新</v>
      </c>
      <c r="Y49" s="3" t="s">
        <v>6445</v>
      </c>
      <c r="AB49" s="1" t="s">
        <v>43</v>
      </c>
      <c r="AC49" s="1" t="s">
        <v>1805</v>
      </c>
      <c r="AD49" s="1">
        <v>1.88</v>
      </c>
      <c r="AE49" s="1">
        <v>7.0000000000000007E-2</v>
      </c>
      <c r="AF49" s="1">
        <v>0.01</v>
      </c>
      <c r="AG49" s="1">
        <v>17.510000000000002</v>
      </c>
      <c r="AH49" s="1">
        <v>80.53</v>
      </c>
      <c r="AI49" s="1">
        <v>49</v>
      </c>
      <c r="AJ49" s="1">
        <v>1386000</v>
      </c>
      <c r="AK49" s="1">
        <v>3</v>
      </c>
      <c r="AL49" s="1">
        <v>6</v>
      </c>
      <c r="AM49" s="1">
        <v>7</v>
      </c>
      <c r="AN49" s="1">
        <v>10</v>
      </c>
      <c r="AO49" s="1">
        <v>8</v>
      </c>
      <c r="AP49" s="1">
        <v>111615</v>
      </c>
      <c r="AQ49" s="1">
        <v>0</v>
      </c>
      <c r="AR49" s="1">
        <v>75.3</v>
      </c>
      <c r="AS49" s="1">
        <v>75.3</v>
      </c>
      <c r="AT49" s="1">
        <v>74.900000000000006</v>
      </c>
      <c r="AU49" s="1">
        <v>75.2</v>
      </c>
      <c r="AV49" s="1">
        <v>75.3</v>
      </c>
      <c r="AW49" s="1">
        <v>2.5564E-2</v>
      </c>
      <c r="AX49" s="1">
        <v>-0.13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4971</v>
      </c>
      <c r="C50" s="3">
        <v>1.1100000000000001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84.78</v>
      </c>
      <c r="H50" s="1">
        <f>MATCH(持股比率!A50,董監!A:A,0)</f>
        <v>50</v>
      </c>
      <c r="I50" s="3">
        <v>1798456.26</v>
      </c>
      <c r="J50" s="26">
        <v>260</v>
      </c>
      <c r="K50" s="26">
        <v>-172</v>
      </c>
      <c r="L50" s="35">
        <v>-83</v>
      </c>
      <c r="M50" s="26">
        <v>40</v>
      </c>
      <c r="N50" s="26">
        <v>13</v>
      </c>
      <c r="O50" s="26">
        <f t="shared" si="1"/>
        <v>152473</v>
      </c>
      <c r="P50" s="25">
        <f t="shared" si="2"/>
        <v>0</v>
      </c>
      <c r="Q50" s="3">
        <v>11.75</v>
      </c>
      <c r="R50" s="3">
        <v>11.55</v>
      </c>
      <c r="S50" s="3">
        <v>11.55</v>
      </c>
      <c r="T50" s="3">
        <v>11.65</v>
      </c>
      <c r="U50" s="3">
        <v>11.8</v>
      </c>
      <c r="V50" s="12">
        <f t="shared" si="3"/>
        <v>7.2914999999999976E-3</v>
      </c>
      <c r="W50" s="3">
        <v>5.36</v>
      </c>
      <c r="X50" s="3" t="str">
        <f ca="1">IF(COUNTIF(股期對照!A:A,B50)=2,B50&amp;"-●",IF(COUNTIF(股期對照!A:A,B50)=1,B50&amp;"-◎",B50))</f>
        <v>上曜</v>
      </c>
      <c r="Y50" s="3" t="s">
        <v>6448</v>
      </c>
      <c r="AB50" s="1" t="s">
        <v>44</v>
      </c>
      <c r="AC50" s="1" t="s">
        <v>1806</v>
      </c>
      <c r="AD50" s="1">
        <v>1.1100000000000001</v>
      </c>
      <c r="AE50" s="1">
        <v>0</v>
      </c>
      <c r="AF50" s="1">
        <v>0.11</v>
      </c>
      <c r="AG50" s="1">
        <v>14</v>
      </c>
      <c r="AH50" s="1">
        <v>84.78</v>
      </c>
      <c r="AI50" s="1">
        <v>50</v>
      </c>
      <c r="AJ50" s="1">
        <v>1798456.26</v>
      </c>
      <c r="AK50" s="1">
        <v>260</v>
      </c>
      <c r="AL50" s="1">
        <v>-172</v>
      </c>
      <c r="AM50" s="1">
        <v>-83</v>
      </c>
      <c r="AN50" s="1">
        <v>40</v>
      </c>
      <c r="AO50" s="1">
        <v>13</v>
      </c>
      <c r="AP50" s="1">
        <v>152473</v>
      </c>
      <c r="AQ50" s="1">
        <v>0</v>
      </c>
      <c r="AR50" s="1">
        <v>11.75</v>
      </c>
      <c r="AS50" s="1">
        <v>11.55</v>
      </c>
      <c r="AT50" s="1">
        <v>11.55</v>
      </c>
      <c r="AU50" s="1">
        <v>11.65</v>
      </c>
      <c r="AV50" s="1">
        <v>11.8</v>
      </c>
      <c r="AW50" s="1">
        <v>7.2914999999999976E-3</v>
      </c>
      <c r="AX50" s="1">
        <v>5.36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4972</v>
      </c>
      <c r="C51" s="3">
        <v>15.37</v>
      </c>
      <c r="D51" s="3">
        <v>0.03</v>
      </c>
      <c r="E51" s="3">
        <v>0.34</v>
      </c>
      <c r="F51" s="1">
        <f>IF(INDEX(董監!D:D,H51)=0,INDEX(董監!C:C,H51),INDEX(董監!D:D,H51))</f>
        <v>25.67</v>
      </c>
      <c r="G51" s="1">
        <f t="shared" si="0"/>
        <v>58.59</v>
      </c>
      <c r="H51" s="1">
        <f>MATCH(持股比率!A51,董監!A:A,0)</f>
        <v>51</v>
      </c>
      <c r="I51" s="3">
        <v>5914770.6799999997</v>
      </c>
      <c r="J51" s="26">
        <v>-2814</v>
      </c>
      <c r="K51" s="26">
        <v>-2002</v>
      </c>
      <c r="L51" s="35">
        <v>-1298</v>
      </c>
      <c r="M51" s="26">
        <v>365</v>
      </c>
      <c r="N51" s="26">
        <v>771</v>
      </c>
      <c r="O51" s="26">
        <f t="shared" si="1"/>
        <v>346546</v>
      </c>
      <c r="P51" s="25">
        <f t="shared" si="2"/>
        <v>-1.4</v>
      </c>
      <c r="Q51" s="3">
        <v>33.1</v>
      </c>
      <c r="R51" s="3">
        <v>32.6</v>
      </c>
      <c r="S51" s="3">
        <v>33</v>
      </c>
      <c r="T51" s="3">
        <v>33.75</v>
      </c>
      <c r="U51" s="3">
        <v>34.65</v>
      </c>
      <c r="V51" s="12">
        <f t="shared" si="3"/>
        <v>-1.6220870000000001</v>
      </c>
      <c r="W51" s="3">
        <v>1.91</v>
      </c>
      <c r="X51" s="3" t="str">
        <f ca="1">IF(COUNTIF(股期對照!A:A,B51)=2,B51&amp;"-●",IF(COUNTIF(股期對照!A:A,B51)=1,B51&amp;"-◎",B51))</f>
        <v>東陽-◎</v>
      </c>
      <c r="Y51" s="3" t="s">
        <v>6449</v>
      </c>
      <c r="AB51" s="1" t="s">
        <v>45</v>
      </c>
      <c r="AC51" s="1" t="s">
        <v>1807</v>
      </c>
      <c r="AD51" s="1">
        <v>15.37</v>
      </c>
      <c r="AE51" s="1">
        <v>0.03</v>
      </c>
      <c r="AF51" s="1">
        <v>0.34</v>
      </c>
      <c r="AG51" s="1">
        <v>25.67</v>
      </c>
      <c r="AH51" s="1">
        <v>58.59</v>
      </c>
      <c r="AI51" s="1">
        <v>51</v>
      </c>
      <c r="AJ51" s="1">
        <v>5914770.6799999997</v>
      </c>
      <c r="AK51" s="1">
        <v>-2814</v>
      </c>
      <c r="AL51" s="1">
        <v>-2002</v>
      </c>
      <c r="AM51" s="1">
        <v>-1298</v>
      </c>
      <c r="AN51" s="1">
        <v>365</v>
      </c>
      <c r="AO51" s="1">
        <v>771</v>
      </c>
      <c r="AP51" s="1">
        <v>346546</v>
      </c>
      <c r="AQ51" s="1">
        <v>-1.4</v>
      </c>
      <c r="AR51" s="1">
        <v>33.1</v>
      </c>
      <c r="AS51" s="1">
        <v>32.6</v>
      </c>
      <c r="AT51" s="1">
        <v>33</v>
      </c>
      <c r="AU51" s="1">
        <v>33.75</v>
      </c>
      <c r="AV51" s="1">
        <v>34.65</v>
      </c>
      <c r="AW51" s="1">
        <v>-1.6220870000000001</v>
      </c>
      <c r="AX51" s="1">
        <v>1.91</v>
      </c>
      <c r="AY51" s="1" t="s">
        <v>4373</v>
      </c>
      <c r="AZ51" s="1" t="s">
        <v>3519</v>
      </c>
    </row>
    <row r="52" spans="1:52" x14ac:dyDescent="0.25">
      <c r="A52" s="2" t="s">
        <v>46</v>
      </c>
      <c r="B52" s="3" t="s">
        <v>4600</v>
      </c>
      <c r="C52" s="3">
        <v>2.41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91.4</v>
      </c>
      <c r="H52" s="1">
        <f>MATCH(持股比率!A52,董監!A:A,0)</f>
        <v>52</v>
      </c>
      <c r="I52" s="3">
        <v>2272282.6800000002</v>
      </c>
      <c r="J52" s="26">
        <v>-28</v>
      </c>
      <c r="K52" s="26">
        <v>-110</v>
      </c>
      <c r="L52" s="35">
        <v>-27</v>
      </c>
      <c r="M52" s="26">
        <v>39</v>
      </c>
      <c r="N52" s="26">
        <v>-1</v>
      </c>
      <c r="O52" s="26">
        <f t="shared" si="1"/>
        <v>207687</v>
      </c>
      <c r="P52" s="25">
        <f t="shared" si="2"/>
        <v>-0.1</v>
      </c>
      <c r="Q52" s="3">
        <v>37.299999999999997</v>
      </c>
      <c r="R52" s="3">
        <v>37.4</v>
      </c>
      <c r="S52" s="3">
        <v>37</v>
      </c>
      <c r="T52" s="3">
        <v>37.200000000000003</v>
      </c>
      <c r="U52" s="3">
        <v>37.049999999999997</v>
      </c>
      <c r="V52" s="12">
        <f t="shared" si="3"/>
        <v>-4.7436499999999999E-2</v>
      </c>
      <c r="W52" s="3">
        <v>-0.54</v>
      </c>
      <c r="X52" s="3" t="str">
        <f ca="1">IF(COUNTIF(股期對照!A:A,B52)=2,B52&amp;"-●",IF(COUNTIF(股期對照!A:A,B52)=1,B52&amp;"-◎",B52))</f>
        <v>大洋</v>
      </c>
      <c r="Y52" s="3" t="s">
        <v>6450</v>
      </c>
      <c r="AB52" s="1" t="s">
        <v>46</v>
      </c>
      <c r="AC52" s="1" t="s">
        <v>1808</v>
      </c>
      <c r="AD52" s="1">
        <v>2.41</v>
      </c>
      <c r="AE52" s="1">
        <v>0</v>
      </c>
      <c r="AF52" s="1">
        <v>0</v>
      </c>
      <c r="AG52" s="1">
        <v>6.19</v>
      </c>
      <c r="AH52" s="1">
        <v>91.4</v>
      </c>
      <c r="AI52" s="1">
        <v>52</v>
      </c>
      <c r="AJ52" s="1">
        <v>2272282.6800000002</v>
      </c>
      <c r="AK52" s="1">
        <v>-28</v>
      </c>
      <c r="AL52" s="1">
        <v>-110</v>
      </c>
      <c r="AM52" s="1">
        <v>-27</v>
      </c>
      <c r="AN52" s="1">
        <v>39</v>
      </c>
      <c r="AO52" s="1">
        <v>-1</v>
      </c>
      <c r="AP52" s="1">
        <v>207687</v>
      </c>
      <c r="AQ52" s="1">
        <v>-0.1</v>
      </c>
      <c r="AR52" s="1">
        <v>37.299999999999997</v>
      </c>
      <c r="AS52" s="1">
        <v>37.4</v>
      </c>
      <c r="AT52" s="1">
        <v>37</v>
      </c>
      <c r="AU52" s="1">
        <v>37.200000000000003</v>
      </c>
      <c r="AV52" s="1">
        <v>37.049999999999997</v>
      </c>
      <c r="AW52" s="1">
        <v>-4.7436499999999999E-2</v>
      </c>
      <c r="AX52" s="1">
        <v>-0.54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4973</v>
      </c>
      <c r="C53" s="3">
        <v>2.98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6">
        <v>2</v>
      </c>
      <c r="K53" s="26">
        <v>-7</v>
      </c>
      <c r="L53" s="35">
        <v>-2</v>
      </c>
      <c r="M53" s="26">
        <v>1</v>
      </c>
      <c r="N53" s="26">
        <v>5</v>
      </c>
      <c r="O53" s="26">
        <f t="shared" si="1"/>
        <v>76954</v>
      </c>
      <c r="P53" s="25">
        <f t="shared" si="2"/>
        <v>0</v>
      </c>
      <c r="Q53" s="3">
        <v>34.25</v>
      </c>
      <c r="R53" s="3">
        <v>34.950000000000003</v>
      </c>
      <c r="S53" s="3">
        <v>34.6</v>
      </c>
      <c r="T53" s="3">
        <v>34.549999999999997</v>
      </c>
      <c r="U53" s="3">
        <v>34.25</v>
      </c>
      <c r="V53" s="12">
        <f t="shared" si="3"/>
        <v>-3.9550000000000013E-4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6445</v>
      </c>
      <c r="AB53" s="1" t="s">
        <v>47</v>
      </c>
      <c r="AC53" s="1" t="s">
        <v>1809</v>
      </c>
      <c r="AD53" s="1">
        <v>2.98</v>
      </c>
      <c r="AE53" s="1">
        <v>0.24</v>
      </c>
      <c r="AF53" s="1">
        <v>0</v>
      </c>
      <c r="AG53" s="1">
        <v>12.47</v>
      </c>
      <c r="AH53" s="1">
        <v>84.31</v>
      </c>
      <c r="AI53" s="1">
        <v>53</v>
      </c>
      <c r="AJ53" s="1">
        <v>912745.54</v>
      </c>
      <c r="AK53" s="1">
        <v>2</v>
      </c>
      <c r="AL53" s="1">
        <v>-7</v>
      </c>
      <c r="AM53" s="1">
        <v>-2</v>
      </c>
      <c r="AN53" s="1">
        <v>1</v>
      </c>
      <c r="AO53" s="1">
        <v>5</v>
      </c>
      <c r="AP53" s="1">
        <v>76954</v>
      </c>
      <c r="AQ53" s="1">
        <v>0</v>
      </c>
      <c r="AR53" s="1">
        <v>34.25</v>
      </c>
      <c r="AS53" s="1">
        <v>34.950000000000003</v>
      </c>
      <c r="AT53" s="1">
        <v>34.6</v>
      </c>
      <c r="AU53" s="1">
        <v>34.549999999999997</v>
      </c>
      <c r="AV53" s="1">
        <v>34.25</v>
      </c>
      <c r="AW53" s="1">
        <v>-3.9550000000000013E-4</v>
      </c>
      <c r="AX53" s="1">
        <v>0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4974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0</v>
      </c>
      <c r="K54" s="26">
        <v>0</v>
      </c>
      <c r="L54" s="35">
        <v>-1</v>
      </c>
      <c r="M54" s="26">
        <v>0</v>
      </c>
      <c r="N54" s="26">
        <v>3</v>
      </c>
      <c r="O54" s="26">
        <f t="shared" si="1"/>
        <v>60759</v>
      </c>
      <c r="P54" s="25">
        <f t="shared" si="2"/>
        <v>0</v>
      </c>
      <c r="Q54" s="3">
        <v>10.95</v>
      </c>
      <c r="R54" s="3">
        <v>11</v>
      </c>
      <c r="S54" s="3">
        <v>10.85</v>
      </c>
      <c r="T54" s="3">
        <v>10.9</v>
      </c>
      <c r="U54" s="3">
        <v>10.95</v>
      </c>
      <c r="V54" s="12">
        <f t="shared" si="3"/>
        <v>2.1999999999999993E-4</v>
      </c>
      <c r="W54" s="3">
        <v>0.46</v>
      </c>
      <c r="X54" s="3" t="str">
        <f ca="1">IF(COUNTIF(股期對照!A:A,B54)=2,B54&amp;"-●",IF(COUNTIF(股期對照!A:A,B54)=1,B54&amp;"-◎",B54))</f>
        <v>地球</v>
      </c>
      <c r="Y54" s="3" t="s">
        <v>6445</v>
      </c>
      <c r="AB54" s="1" t="s">
        <v>48</v>
      </c>
      <c r="AC54" s="1" t="s">
        <v>1810</v>
      </c>
      <c r="AD54" s="1">
        <v>0.84</v>
      </c>
      <c r="AE54" s="1">
        <v>0</v>
      </c>
      <c r="AF54" s="1">
        <v>0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0</v>
      </c>
      <c r="AL54" s="1">
        <v>0</v>
      </c>
      <c r="AM54" s="1">
        <v>-1</v>
      </c>
      <c r="AN54" s="1">
        <v>0</v>
      </c>
      <c r="AO54" s="1">
        <v>3</v>
      </c>
      <c r="AP54" s="1">
        <v>60759</v>
      </c>
      <c r="AQ54" s="1">
        <v>0</v>
      </c>
      <c r="AR54" s="1">
        <v>10.95</v>
      </c>
      <c r="AS54" s="1">
        <v>11</v>
      </c>
      <c r="AT54" s="1">
        <v>10.85</v>
      </c>
      <c r="AU54" s="1">
        <v>10.9</v>
      </c>
      <c r="AV54" s="1">
        <v>10.95</v>
      </c>
      <c r="AW54" s="1">
        <v>2.1999999999999993E-4</v>
      </c>
      <c r="AX54" s="1">
        <v>0.46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4975</v>
      </c>
      <c r="C55" s="3">
        <v>4.4000000000000004</v>
      </c>
      <c r="D55" s="3">
        <v>0.04</v>
      </c>
      <c r="E55" s="3">
        <v>3.73</v>
      </c>
      <c r="F55" s="1">
        <f>IF(INDEX(董監!D:D,H55)=0,INDEX(董監!C:C,H55),INDEX(董監!D:D,H55))</f>
        <v>28.61</v>
      </c>
      <c r="G55" s="1">
        <f t="shared" si="0"/>
        <v>63.22</v>
      </c>
      <c r="H55" s="1">
        <f>MATCH(持股比率!A55,董監!A:A,0)</f>
        <v>55</v>
      </c>
      <c r="I55" s="3">
        <v>852811.98</v>
      </c>
      <c r="J55" s="26">
        <v>-23</v>
      </c>
      <c r="K55" s="26">
        <v>-26</v>
      </c>
      <c r="L55" s="35">
        <v>-116</v>
      </c>
      <c r="M55" s="26">
        <v>-86</v>
      </c>
      <c r="N55" s="26">
        <v>189</v>
      </c>
      <c r="O55" s="26">
        <f t="shared" si="1"/>
        <v>53915</v>
      </c>
      <c r="P55" s="25">
        <f t="shared" si="2"/>
        <v>-0.1</v>
      </c>
      <c r="Q55" s="3">
        <v>87.9</v>
      </c>
      <c r="R55" s="3">
        <v>88.1</v>
      </c>
      <c r="S55" s="3">
        <v>87.2</v>
      </c>
      <c r="T55" s="3">
        <v>86.7</v>
      </c>
      <c r="U55" s="3">
        <v>87.5</v>
      </c>
      <c r="V55" s="12">
        <f t="shared" si="3"/>
        <v>-5.346200000000001E-2</v>
      </c>
      <c r="W55" s="3">
        <v>-1.02</v>
      </c>
      <c r="X55" s="3" t="str">
        <f ca="1">IF(COUNTIF(股期對照!A:A,B55)=2,B55&amp;"-●",IF(COUNTIF(股期對照!A:A,B55)=1,B55&amp;"-◎",B55))</f>
        <v>恆大</v>
      </c>
      <c r="Y55" s="3" t="s">
        <v>6445</v>
      </c>
      <c r="AB55" s="1" t="s">
        <v>49</v>
      </c>
      <c r="AC55" s="1" t="s">
        <v>1811</v>
      </c>
      <c r="AD55" s="1">
        <v>4.4000000000000004</v>
      </c>
      <c r="AE55" s="1">
        <v>0.04</v>
      </c>
      <c r="AF55" s="1">
        <v>3.73</v>
      </c>
      <c r="AG55" s="1">
        <v>28.61</v>
      </c>
      <c r="AH55" s="1">
        <v>63.22</v>
      </c>
      <c r="AI55" s="1">
        <v>55</v>
      </c>
      <c r="AJ55" s="1">
        <v>852811.98</v>
      </c>
      <c r="AK55" s="1">
        <v>-23</v>
      </c>
      <c r="AL55" s="1">
        <v>-26</v>
      </c>
      <c r="AM55" s="1">
        <v>-116</v>
      </c>
      <c r="AN55" s="1">
        <v>-86</v>
      </c>
      <c r="AO55" s="1">
        <v>189</v>
      </c>
      <c r="AP55" s="1">
        <v>53915</v>
      </c>
      <c r="AQ55" s="1">
        <v>-0.1</v>
      </c>
      <c r="AR55" s="1">
        <v>87.9</v>
      </c>
      <c r="AS55" s="1">
        <v>88.1</v>
      </c>
      <c r="AT55" s="1">
        <v>87.2</v>
      </c>
      <c r="AU55" s="1">
        <v>86.7</v>
      </c>
      <c r="AV55" s="1">
        <v>87.5</v>
      </c>
      <c r="AW55" s="1">
        <v>-5.346200000000001E-2</v>
      </c>
      <c r="AX55" s="1">
        <v>-1.02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4976</v>
      </c>
      <c r="C56" s="3">
        <v>35.81</v>
      </c>
      <c r="D56" s="3">
        <v>0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57.72</v>
      </c>
      <c r="H56" s="1">
        <f>MATCH(持股比率!A56,董監!A:A,0)</f>
        <v>56</v>
      </c>
      <c r="I56" s="3">
        <v>58611862.909999996</v>
      </c>
      <c r="J56" s="26">
        <v>-748</v>
      </c>
      <c r="K56" s="26">
        <v>-5050</v>
      </c>
      <c r="L56" s="35">
        <v>-1550</v>
      </c>
      <c r="M56" s="26">
        <v>-437</v>
      </c>
      <c r="N56" s="26">
        <v>1562</v>
      </c>
      <c r="O56" s="26">
        <f t="shared" si="1"/>
        <v>3383077</v>
      </c>
      <c r="P56" s="25">
        <f t="shared" si="2"/>
        <v>-0.2</v>
      </c>
      <c r="Q56" s="3">
        <v>85.3</v>
      </c>
      <c r="R56" s="3">
        <v>83.3</v>
      </c>
      <c r="S56" s="3">
        <v>82.8</v>
      </c>
      <c r="T56" s="3">
        <v>83.3</v>
      </c>
      <c r="U56" s="3">
        <v>84.5</v>
      </c>
      <c r="V56" s="12">
        <f t="shared" si="3"/>
        <v>-5.1722250000000001</v>
      </c>
      <c r="W56" s="3">
        <v>-1.86</v>
      </c>
      <c r="X56" s="3" t="str">
        <f ca="1">IF(COUNTIF(股期對照!A:A,B56)=2,B56&amp;"-●",IF(COUNTIF(股期對照!A:A,B56)=1,B56&amp;"-◎",B56))</f>
        <v>台化-◎</v>
      </c>
      <c r="Y56" s="3" t="s">
        <v>6445</v>
      </c>
      <c r="AB56" s="1" t="s">
        <v>50</v>
      </c>
      <c r="AC56" s="1" t="s">
        <v>1812</v>
      </c>
      <c r="AD56" s="1">
        <v>35.81</v>
      </c>
      <c r="AE56" s="1">
        <v>0</v>
      </c>
      <c r="AF56" s="1">
        <v>0.75</v>
      </c>
      <c r="AG56" s="1">
        <v>5.72</v>
      </c>
      <c r="AH56" s="1">
        <v>57.72</v>
      </c>
      <c r="AI56" s="1">
        <v>56</v>
      </c>
      <c r="AJ56" s="1">
        <v>58611862.909999996</v>
      </c>
      <c r="AK56" s="1">
        <v>-748</v>
      </c>
      <c r="AL56" s="1">
        <v>-5050</v>
      </c>
      <c r="AM56" s="1">
        <v>-1550</v>
      </c>
      <c r="AN56" s="1">
        <v>-437</v>
      </c>
      <c r="AO56" s="1">
        <v>1562</v>
      </c>
      <c r="AP56" s="1">
        <v>3383077</v>
      </c>
      <c r="AQ56" s="1">
        <v>-0.2</v>
      </c>
      <c r="AR56" s="1">
        <v>85.3</v>
      </c>
      <c r="AS56" s="1">
        <v>83.3</v>
      </c>
      <c r="AT56" s="1">
        <v>82.8</v>
      </c>
      <c r="AU56" s="1">
        <v>83.3</v>
      </c>
      <c r="AV56" s="1">
        <v>84.5</v>
      </c>
      <c r="AW56" s="1">
        <v>-5.1722250000000001</v>
      </c>
      <c r="AX56" s="1">
        <v>-1.86</v>
      </c>
      <c r="AY56" s="1" t="s">
        <v>4374</v>
      </c>
      <c r="AZ56" s="1" t="s">
        <v>3517</v>
      </c>
    </row>
    <row r="57" spans="1:52" x14ac:dyDescent="0.25">
      <c r="A57" s="2" t="s">
        <v>51</v>
      </c>
      <c r="B57" s="3" t="s">
        <v>4977</v>
      </c>
      <c r="C57" s="3">
        <v>2.48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77.12</v>
      </c>
      <c r="H57" s="1">
        <f>MATCH(持股比率!A57,董監!A:A,0)</f>
        <v>57</v>
      </c>
      <c r="I57" s="3">
        <v>770984.19</v>
      </c>
      <c r="J57" s="26">
        <v>-10</v>
      </c>
      <c r="K57" s="26">
        <v>-2</v>
      </c>
      <c r="L57" s="35">
        <v>-31</v>
      </c>
      <c r="M57" s="26">
        <v>-14</v>
      </c>
      <c r="N57" s="26">
        <v>-10</v>
      </c>
      <c r="O57" s="26">
        <f t="shared" si="1"/>
        <v>59458</v>
      </c>
      <c r="P57" s="25">
        <f t="shared" si="2"/>
        <v>-0.1</v>
      </c>
      <c r="Q57" s="3">
        <v>23.35</v>
      </c>
      <c r="R57" s="3">
        <v>23.15</v>
      </c>
      <c r="S57" s="3">
        <v>22.65</v>
      </c>
      <c r="T57" s="3">
        <v>22.9</v>
      </c>
      <c r="U57" s="3">
        <v>23.05</v>
      </c>
      <c r="V57" s="12">
        <f t="shared" si="3"/>
        <v>-1.53305E-2</v>
      </c>
      <c r="W57" s="3">
        <v>-1.5</v>
      </c>
      <c r="X57" s="3" t="str">
        <f ca="1">IF(COUNTIF(股期對照!A:A,B57)=2,B57&amp;"-●",IF(COUNTIF(股期對照!A:A,B57)=1,B57&amp;"-◎",B57))</f>
        <v>台翰</v>
      </c>
      <c r="Y57" s="3" t="s">
        <v>6451</v>
      </c>
      <c r="AB57" s="1" t="s">
        <v>51</v>
      </c>
      <c r="AC57" s="1" t="s">
        <v>1813</v>
      </c>
      <c r="AD57" s="1">
        <v>2.48</v>
      </c>
      <c r="AE57" s="1">
        <v>0</v>
      </c>
      <c r="AF57" s="1">
        <v>0.01</v>
      </c>
      <c r="AG57" s="1">
        <v>20.39</v>
      </c>
      <c r="AH57" s="1">
        <v>77.12</v>
      </c>
      <c r="AI57" s="1">
        <v>57</v>
      </c>
      <c r="AJ57" s="1">
        <v>770984.19</v>
      </c>
      <c r="AK57" s="1">
        <v>-10</v>
      </c>
      <c r="AL57" s="1">
        <v>-2</v>
      </c>
      <c r="AM57" s="1">
        <v>-31</v>
      </c>
      <c r="AN57" s="1">
        <v>-14</v>
      </c>
      <c r="AO57" s="1">
        <v>-10</v>
      </c>
      <c r="AP57" s="1">
        <v>59458</v>
      </c>
      <c r="AQ57" s="1">
        <v>-0.1</v>
      </c>
      <c r="AR57" s="1">
        <v>23.35</v>
      </c>
      <c r="AS57" s="1">
        <v>23.15</v>
      </c>
      <c r="AT57" s="1">
        <v>22.65</v>
      </c>
      <c r="AU57" s="1">
        <v>22.9</v>
      </c>
      <c r="AV57" s="1">
        <v>23.05</v>
      </c>
      <c r="AW57" s="1">
        <v>-1.53305E-2</v>
      </c>
      <c r="AX57" s="1">
        <v>-1.5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4978</v>
      </c>
      <c r="C58" s="3">
        <v>25.24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54.31</v>
      </c>
      <c r="H58" s="1">
        <f>MATCH(持股比率!A58,董監!A:A,0)</f>
        <v>58</v>
      </c>
      <c r="I58" s="3">
        <v>2689547.29</v>
      </c>
      <c r="J58" s="26">
        <v>-198</v>
      </c>
      <c r="K58" s="26">
        <v>-122</v>
      </c>
      <c r="L58" s="35">
        <v>-317</v>
      </c>
      <c r="M58" s="26">
        <v>24</v>
      </c>
      <c r="N58" s="26">
        <v>588</v>
      </c>
      <c r="O58" s="26">
        <f t="shared" si="1"/>
        <v>146069</v>
      </c>
      <c r="P58" s="25">
        <f t="shared" si="2"/>
        <v>0</v>
      </c>
      <c r="Q58" s="3">
        <v>7.76</v>
      </c>
      <c r="R58" s="3">
        <v>7.7</v>
      </c>
      <c r="S58" s="3">
        <v>7.6</v>
      </c>
      <c r="T58" s="3">
        <v>7.62</v>
      </c>
      <c r="U58" s="3">
        <v>8</v>
      </c>
      <c r="V58" s="12">
        <f t="shared" si="3"/>
        <v>1.800000000000182E-5</v>
      </c>
      <c r="W58" s="3">
        <v>2.04</v>
      </c>
      <c r="X58" s="3" t="str">
        <f ca="1">IF(COUNTIF(股期對照!A:A,B58)=2,B58&amp;"-●",IF(COUNTIF(股期對照!A:A,B58)=1,B58&amp;"-◎",B58))</f>
        <v>再生-KY</v>
      </c>
      <c r="Y58" s="3" t="s">
        <v>6445</v>
      </c>
      <c r="AB58" s="1" t="s">
        <v>52</v>
      </c>
      <c r="AC58" s="1" t="s">
        <v>1814</v>
      </c>
      <c r="AD58" s="1">
        <v>25.24</v>
      </c>
      <c r="AE58" s="1">
        <v>0</v>
      </c>
      <c r="AF58" s="1">
        <v>0.05</v>
      </c>
      <c r="AG58" s="1">
        <v>20.399999999999999</v>
      </c>
      <c r="AH58" s="1">
        <v>54.31</v>
      </c>
      <c r="AI58" s="1">
        <v>58</v>
      </c>
      <c r="AJ58" s="1">
        <v>2689547.29</v>
      </c>
      <c r="AK58" s="1">
        <v>-198</v>
      </c>
      <c r="AL58" s="1">
        <v>-122</v>
      </c>
      <c r="AM58" s="1">
        <v>-317</v>
      </c>
      <c r="AN58" s="1">
        <v>24</v>
      </c>
      <c r="AO58" s="1">
        <v>588</v>
      </c>
      <c r="AP58" s="1">
        <v>146069</v>
      </c>
      <c r="AQ58" s="1">
        <v>0</v>
      </c>
      <c r="AR58" s="1">
        <v>7.76</v>
      </c>
      <c r="AS58" s="1">
        <v>7.7</v>
      </c>
      <c r="AT58" s="1">
        <v>7.6</v>
      </c>
      <c r="AU58" s="1">
        <v>7.62</v>
      </c>
      <c r="AV58" s="1">
        <v>8</v>
      </c>
      <c r="AW58" s="1">
        <v>1.800000000000182E-5</v>
      </c>
      <c r="AX58" s="1">
        <v>2.04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4979</v>
      </c>
      <c r="C59" s="3">
        <v>10.23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71.95</v>
      </c>
      <c r="H59" s="1">
        <f>MATCH(持股比率!A59,董監!A:A,0)</f>
        <v>59</v>
      </c>
      <c r="I59" s="3">
        <v>838400</v>
      </c>
      <c r="J59" s="26">
        <v>7</v>
      </c>
      <c r="K59" s="26">
        <v>-17</v>
      </c>
      <c r="L59" s="35">
        <v>-41</v>
      </c>
      <c r="M59" s="26">
        <v>43</v>
      </c>
      <c r="N59" s="26">
        <v>263</v>
      </c>
      <c r="O59" s="26">
        <f t="shared" si="1"/>
        <v>60323</v>
      </c>
      <c r="P59" s="25">
        <f t="shared" si="2"/>
        <v>0.4</v>
      </c>
      <c r="Q59" s="3">
        <v>64.3</v>
      </c>
      <c r="R59" s="3">
        <v>63.9</v>
      </c>
      <c r="S59" s="3">
        <v>63.5</v>
      </c>
      <c r="T59" s="3">
        <v>63.7</v>
      </c>
      <c r="U59" s="3">
        <v>66.599999999999994</v>
      </c>
      <c r="V59" s="12">
        <f t="shared" si="3"/>
        <v>0.170152</v>
      </c>
      <c r="W59" s="3">
        <v>4.3899999999999997</v>
      </c>
      <c r="X59" s="3" t="str">
        <f ca="1">IF(COUNTIF(股期對照!A:A,B59)=2,B59&amp;"-●",IF(COUNTIF(股期對照!A:A,B59)=1,B59&amp;"-◎",B59))</f>
        <v>廣華-KY</v>
      </c>
      <c r="Y59" s="3" t="s">
        <v>6452</v>
      </c>
      <c r="AB59" s="1" t="s">
        <v>53</v>
      </c>
      <c r="AC59" s="1" t="s">
        <v>1815</v>
      </c>
      <c r="AD59" s="1">
        <v>10.23</v>
      </c>
      <c r="AE59" s="1">
        <v>0.42</v>
      </c>
      <c r="AF59" s="1">
        <v>0.1</v>
      </c>
      <c r="AG59" s="1">
        <v>17.3</v>
      </c>
      <c r="AH59" s="1">
        <v>71.95</v>
      </c>
      <c r="AI59" s="1">
        <v>59</v>
      </c>
      <c r="AJ59" s="1">
        <v>838400</v>
      </c>
      <c r="AK59" s="1">
        <v>7</v>
      </c>
      <c r="AL59" s="1">
        <v>-17</v>
      </c>
      <c r="AM59" s="1">
        <v>-41</v>
      </c>
      <c r="AN59" s="1">
        <v>43</v>
      </c>
      <c r="AO59" s="1">
        <v>263</v>
      </c>
      <c r="AP59" s="1">
        <v>60323</v>
      </c>
      <c r="AQ59" s="1">
        <v>0.4</v>
      </c>
      <c r="AR59" s="1">
        <v>64.3</v>
      </c>
      <c r="AS59" s="1">
        <v>63.9</v>
      </c>
      <c r="AT59" s="1">
        <v>63.5</v>
      </c>
      <c r="AU59" s="1">
        <v>63.7</v>
      </c>
      <c r="AV59" s="1">
        <v>66.599999999999994</v>
      </c>
      <c r="AW59" s="1">
        <v>0.170152</v>
      </c>
      <c r="AX59" s="1">
        <v>4.3899999999999997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4980</v>
      </c>
      <c r="C60" s="3">
        <v>1.1599999999999999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56.91</v>
      </c>
      <c r="H60" s="1">
        <f>MATCH(持股比率!A60,董監!A:A,0)</f>
        <v>60</v>
      </c>
      <c r="I60" s="3">
        <v>741388.75</v>
      </c>
      <c r="J60" s="26">
        <v>-2</v>
      </c>
      <c r="K60" s="26">
        <v>20</v>
      </c>
      <c r="L60" s="35">
        <v>1</v>
      </c>
      <c r="M60" s="26">
        <v>15</v>
      </c>
      <c r="N60" s="26">
        <v>44</v>
      </c>
      <c r="O60" s="26">
        <f t="shared" si="1"/>
        <v>42192</v>
      </c>
      <c r="P60" s="25">
        <f t="shared" si="2"/>
        <v>0.2</v>
      </c>
      <c r="Q60" s="3">
        <v>37.75</v>
      </c>
      <c r="R60" s="3">
        <v>38</v>
      </c>
      <c r="S60" s="3">
        <v>37.85</v>
      </c>
      <c r="T60" s="3">
        <v>37.85</v>
      </c>
      <c r="U60" s="3">
        <v>38.4</v>
      </c>
      <c r="V60" s="12">
        <f t="shared" si="3"/>
        <v>2.9796999999999997E-2</v>
      </c>
      <c r="W60" s="3">
        <v>1.99</v>
      </c>
      <c r="X60" s="3" t="str">
        <f ca="1">IF(COUNTIF(股期對照!A:A,B60)=2,B60&amp;"-●",IF(COUNTIF(股期對照!A:A,B60)=1,B60&amp;"-◎",B60))</f>
        <v>昭輝</v>
      </c>
      <c r="Y60" s="3" t="s">
        <v>6449</v>
      </c>
      <c r="AB60" s="1" t="s">
        <v>54</v>
      </c>
      <c r="AC60" s="1" t="s">
        <v>1816</v>
      </c>
      <c r="AD60" s="1">
        <v>1.1599999999999999</v>
      </c>
      <c r="AE60" s="1">
        <v>0</v>
      </c>
      <c r="AF60" s="1">
        <v>0.12</v>
      </c>
      <c r="AG60" s="1">
        <v>41.81</v>
      </c>
      <c r="AH60" s="1">
        <v>56.91</v>
      </c>
      <c r="AI60" s="1">
        <v>60</v>
      </c>
      <c r="AJ60" s="1">
        <v>741388.75</v>
      </c>
      <c r="AK60" s="1">
        <v>-2</v>
      </c>
      <c r="AL60" s="1">
        <v>20</v>
      </c>
      <c r="AM60" s="1">
        <v>1</v>
      </c>
      <c r="AN60" s="1">
        <v>15</v>
      </c>
      <c r="AO60" s="1">
        <v>44</v>
      </c>
      <c r="AP60" s="1">
        <v>42192</v>
      </c>
      <c r="AQ60" s="1">
        <v>0.2</v>
      </c>
      <c r="AR60" s="1">
        <v>37.75</v>
      </c>
      <c r="AS60" s="1">
        <v>38</v>
      </c>
      <c r="AT60" s="1">
        <v>37.85</v>
      </c>
      <c r="AU60" s="1">
        <v>37.85</v>
      </c>
      <c r="AV60" s="1">
        <v>38.4</v>
      </c>
      <c r="AW60" s="1">
        <v>2.9796999999999997E-2</v>
      </c>
      <c r="AX60" s="1">
        <v>1.99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4981</v>
      </c>
      <c r="C61" s="3">
        <v>28.56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71.2</v>
      </c>
      <c r="H61" s="1">
        <f>MATCH(持股比率!A61,董監!A:A,0)</f>
        <v>61</v>
      </c>
      <c r="I61" s="3">
        <v>1529228.55</v>
      </c>
      <c r="J61" s="26">
        <v>-15</v>
      </c>
      <c r="K61" s="26">
        <v>-28</v>
      </c>
      <c r="L61" s="35">
        <v>-157</v>
      </c>
      <c r="M61" s="26">
        <v>-30</v>
      </c>
      <c r="N61" s="26">
        <v>22</v>
      </c>
      <c r="O61" s="26">
        <f t="shared" si="1"/>
        <v>108881</v>
      </c>
      <c r="P61" s="25">
        <f t="shared" si="2"/>
        <v>-0.2</v>
      </c>
      <c r="Q61" s="3">
        <v>11.25</v>
      </c>
      <c r="R61" s="3">
        <v>11.15</v>
      </c>
      <c r="S61" s="3">
        <v>11.35</v>
      </c>
      <c r="T61" s="3">
        <v>11.55</v>
      </c>
      <c r="U61" s="3">
        <v>12.2</v>
      </c>
      <c r="V61" s="12">
        <f t="shared" si="3"/>
        <v>-2.341E-2</v>
      </c>
      <c r="W61" s="3">
        <v>9.42</v>
      </c>
      <c r="X61" s="3" t="str">
        <f ca="1">IF(COUNTIF(股期對照!A:A,B61)=2,B61&amp;"-●",IF(COUNTIF(股期對照!A:A,B61)=1,B61&amp;"-◎",B61))</f>
        <v>勝悅-KY</v>
      </c>
      <c r="Y61" s="3" t="s">
        <v>6445</v>
      </c>
      <c r="AB61" s="1" t="s">
        <v>55</v>
      </c>
      <c r="AC61" s="1" t="s">
        <v>1817</v>
      </c>
      <c r="AD61" s="1">
        <v>28.56</v>
      </c>
      <c r="AE61" s="1">
        <v>0</v>
      </c>
      <c r="AF61" s="1">
        <v>0.24</v>
      </c>
      <c r="AG61" s="1">
        <v>0</v>
      </c>
      <c r="AH61" s="1">
        <v>71.2</v>
      </c>
      <c r="AI61" s="1">
        <v>61</v>
      </c>
      <c r="AJ61" s="1">
        <v>1529228.55</v>
      </c>
      <c r="AK61" s="1">
        <v>-15</v>
      </c>
      <c r="AL61" s="1">
        <v>-28</v>
      </c>
      <c r="AM61" s="1">
        <v>-157</v>
      </c>
      <c r="AN61" s="1">
        <v>-30</v>
      </c>
      <c r="AO61" s="1">
        <v>22</v>
      </c>
      <c r="AP61" s="1">
        <v>108881</v>
      </c>
      <c r="AQ61" s="1">
        <v>-0.2</v>
      </c>
      <c r="AR61" s="1">
        <v>11.25</v>
      </c>
      <c r="AS61" s="1">
        <v>11.15</v>
      </c>
      <c r="AT61" s="1">
        <v>11.35</v>
      </c>
      <c r="AU61" s="1">
        <v>11.55</v>
      </c>
      <c r="AV61" s="1">
        <v>12.2</v>
      </c>
      <c r="AW61" s="1">
        <v>-2.341E-2</v>
      </c>
      <c r="AX61" s="1">
        <v>9.42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4982</v>
      </c>
      <c r="C62" s="3">
        <v>84.59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13.849999999999994</v>
      </c>
      <c r="H62" s="1">
        <f>MATCH(持股比率!A62,董監!A:A,0)</f>
        <v>62</v>
      </c>
      <c r="I62" s="3">
        <v>494000</v>
      </c>
      <c r="J62" s="26">
        <v>0</v>
      </c>
      <c r="K62" s="26">
        <v>3</v>
      </c>
      <c r="L62" s="35">
        <v>-3</v>
      </c>
      <c r="M62" s="26">
        <v>-2</v>
      </c>
      <c r="N62" s="26">
        <v>-3</v>
      </c>
      <c r="O62" s="26">
        <f t="shared" si="1"/>
        <v>6842</v>
      </c>
      <c r="P62" s="25">
        <f t="shared" si="2"/>
        <v>-0.1</v>
      </c>
      <c r="Q62" s="3">
        <v>79.599999999999994</v>
      </c>
      <c r="R62" s="3">
        <v>79.900000000000006</v>
      </c>
      <c r="S62" s="3">
        <v>79.5</v>
      </c>
      <c r="T62" s="3">
        <v>79</v>
      </c>
      <c r="U62" s="3">
        <v>80.099999999999994</v>
      </c>
      <c r="V62" s="12">
        <f t="shared" si="3"/>
        <v>-3.9709999999999997E-3</v>
      </c>
      <c r="W62" s="3">
        <v>0.63</v>
      </c>
      <c r="X62" s="3" t="str">
        <f ca="1">IF(COUNTIF(股期對照!A:A,B62)=2,B62&amp;"-●",IF(COUNTIF(股期對照!A:A,B62)=1,B62&amp;"-◎",B62))</f>
        <v>富林-KY</v>
      </c>
      <c r="Y62" s="3" t="s">
        <v>6445</v>
      </c>
      <c r="AB62" s="1" t="s">
        <v>56</v>
      </c>
      <c r="AC62" s="1" t="s">
        <v>1818</v>
      </c>
      <c r="AD62" s="1">
        <v>84.59</v>
      </c>
      <c r="AE62" s="1">
        <v>0</v>
      </c>
      <c r="AF62" s="1">
        <v>0</v>
      </c>
      <c r="AG62" s="1">
        <v>1.56</v>
      </c>
      <c r="AH62" s="1">
        <v>13.849999999999994</v>
      </c>
      <c r="AI62" s="1">
        <v>62</v>
      </c>
      <c r="AJ62" s="1">
        <v>494000</v>
      </c>
      <c r="AK62" s="1">
        <v>0</v>
      </c>
      <c r="AL62" s="1">
        <v>3</v>
      </c>
      <c r="AM62" s="1">
        <v>-3</v>
      </c>
      <c r="AN62" s="1">
        <v>-2</v>
      </c>
      <c r="AO62" s="1">
        <v>-3</v>
      </c>
      <c r="AP62" s="1">
        <v>6842</v>
      </c>
      <c r="AQ62" s="1">
        <v>-0.1</v>
      </c>
      <c r="AR62" s="1">
        <v>79.599999999999994</v>
      </c>
      <c r="AS62" s="1">
        <v>79.900000000000006</v>
      </c>
      <c r="AT62" s="1">
        <v>79.5</v>
      </c>
      <c r="AU62" s="1">
        <v>79</v>
      </c>
      <c r="AV62" s="1">
        <v>80.099999999999994</v>
      </c>
      <c r="AW62" s="1">
        <v>-3.9709999999999997E-3</v>
      </c>
      <c r="AX62" s="1">
        <v>0.63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4983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3</v>
      </c>
      <c r="K63" s="26">
        <v>-4</v>
      </c>
      <c r="L63" s="35">
        <v>11</v>
      </c>
      <c r="M63" s="26">
        <v>-6</v>
      </c>
      <c r="N63" s="26">
        <v>-1</v>
      </c>
      <c r="O63" s="26">
        <f t="shared" si="1"/>
        <v>19356</v>
      </c>
      <c r="P63" s="25">
        <f t="shared" si="2"/>
        <v>0</v>
      </c>
      <c r="Q63" s="3">
        <v>52.8</v>
      </c>
      <c r="R63" s="3">
        <v>53.7</v>
      </c>
      <c r="S63" s="3">
        <v>55.2</v>
      </c>
      <c r="T63" s="3">
        <v>55.7</v>
      </c>
      <c r="U63" s="3">
        <v>54.8</v>
      </c>
      <c r="V63" s="12">
        <f t="shared" si="3"/>
        <v>1.617999999999999E-3</v>
      </c>
      <c r="W63" s="3">
        <v>5.18</v>
      </c>
      <c r="X63" s="3" t="str">
        <f ca="1">IF(COUNTIF(股期對照!A:A,B63)=2,B63&amp;"-●",IF(COUNTIF(股期對照!A:A,B63)=1,B63&amp;"-◎",B63))</f>
        <v>八貫</v>
      </c>
      <c r="Y63" s="3" t="s">
        <v>6445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3</v>
      </c>
      <c r="AL63" s="1">
        <v>-4</v>
      </c>
      <c r="AM63" s="1">
        <v>11</v>
      </c>
      <c r="AN63" s="1">
        <v>-6</v>
      </c>
      <c r="AO63" s="1">
        <v>-1</v>
      </c>
      <c r="AP63" s="1">
        <v>19356</v>
      </c>
      <c r="AQ63" s="1">
        <v>0</v>
      </c>
      <c r="AR63" s="1">
        <v>52.8</v>
      </c>
      <c r="AS63" s="1">
        <v>53.7</v>
      </c>
      <c r="AT63" s="1">
        <v>55.2</v>
      </c>
      <c r="AU63" s="1">
        <v>55.7</v>
      </c>
      <c r="AV63" s="1">
        <v>54.8</v>
      </c>
      <c r="AW63" s="1">
        <v>1.617999999999999E-3</v>
      </c>
      <c r="AX63" s="1">
        <v>5.18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4984</v>
      </c>
      <c r="C64" s="3">
        <v>17.260000000000002</v>
      </c>
      <c r="D64" s="3">
        <v>0.67</v>
      </c>
      <c r="E64" s="3">
        <v>0.4</v>
      </c>
      <c r="F64" s="1">
        <f>IF(INDEX(董監!D:D,H64)=0,INDEX(董監!C:C,H64),INDEX(董監!D:D,H64))</f>
        <v>27.07</v>
      </c>
      <c r="G64" s="1">
        <f t="shared" si="0"/>
        <v>54.599999999999994</v>
      </c>
      <c r="H64" s="1">
        <f>MATCH(持股比率!A64,董監!A:A,0)</f>
        <v>64</v>
      </c>
      <c r="I64" s="3">
        <v>53528752.270000003</v>
      </c>
      <c r="J64" s="26">
        <v>-842</v>
      </c>
      <c r="K64" s="26">
        <v>-5002</v>
      </c>
      <c r="L64" s="35">
        <v>-3513</v>
      </c>
      <c r="M64" s="26">
        <v>-110</v>
      </c>
      <c r="N64" s="26">
        <v>4486</v>
      </c>
      <c r="O64" s="26">
        <f t="shared" si="1"/>
        <v>2922670</v>
      </c>
      <c r="P64" s="25">
        <f t="shared" si="2"/>
        <v>-0.2</v>
      </c>
      <c r="Q64" s="3">
        <v>31.8</v>
      </c>
      <c r="R64" s="3">
        <v>31.05</v>
      </c>
      <c r="S64" s="3">
        <v>30.75</v>
      </c>
      <c r="T64" s="3">
        <v>30.85</v>
      </c>
      <c r="U64" s="3">
        <v>31.65</v>
      </c>
      <c r="V64" s="12">
        <f t="shared" si="3"/>
        <v>-1.5152405000000002</v>
      </c>
      <c r="W64" s="3">
        <v>-0.63</v>
      </c>
      <c r="X64" s="3" t="str">
        <f ca="1">IF(COUNTIF(股期對照!A:A,B64)=2,B64&amp;"-●",IF(COUNTIF(股期對照!A:A,B64)=1,B64&amp;"-◎",B64))</f>
        <v>遠東新-◎</v>
      </c>
      <c r="Y64" s="3" t="s">
        <v>6453</v>
      </c>
      <c r="AB64" s="1" t="s">
        <v>58</v>
      </c>
      <c r="AC64" s="1" t="s">
        <v>1820</v>
      </c>
      <c r="AD64" s="1">
        <v>17.260000000000002</v>
      </c>
      <c r="AE64" s="1">
        <v>0.67</v>
      </c>
      <c r="AF64" s="1">
        <v>0.4</v>
      </c>
      <c r="AG64" s="1">
        <v>27.07</v>
      </c>
      <c r="AH64" s="1">
        <v>54.599999999999994</v>
      </c>
      <c r="AI64" s="1">
        <v>64</v>
      </c>
      <c r="AJ64" s="1">
        <v>53528752.270000003</v>
      </c>
      <c r="AK64" s="1">
        <v>-842</v>
      </c>
      <c r="AL64" s="1">
        <v>-5002</v>
      </c>
      <c r="AM64" s="1">
        <v>-3513</v>
      </c>
      <c r="AN64" s="1">
        <v>-110</v>
      </c>
      <c r="AO64" s="1">
        <v>4486</v>
      </c>
      <c r="AP64" s="1">
        <v>2922670</v>
      </c>
      <c r="AQ64" s="1">
        <v>-0.2</v>
      </c>
      <c r="AR64" s="1">
        <v>31.8</v>
      </c>
      <c r="AS64" s="1">
        <v>31.05</v>
      </c>
      <c r="AT64" s="1">
        <v>30.75</v>
      </c>
      <c r="AU64" s="1">
        <v>30.85</v>
      </c>
      <c r="AV64" s="1">
        <v>31.65</v>
      </c>
      <c r="AW64" s="1">
        <v>-1.5152405000000002</v>
      </c>
      <c r="AX64" s="1">
        <v>-0.63</v>
      </c>
      <c r="AY64" s="1" t="s">
        <v>4375</v>
      </c>
      <c r="AZ64" s="1" t="s">
        <v>3521</v>
      </c>
    </row>
    <row r="65" spans="1:52" x14ac:dyDescent="0.25">
      <c r="A65" s="2" t="s">
        <v>59</v>
      </c>
      <c r="B65" s="3" t="s">
        <v>4601</v>
      </c>
      <c r="C65" s="3">
        <v>12.38</v>
      </c>
      <c r="D65" s="3">
        <v>0.04</v>
      </c>
      <c r="E65" s="3">
        <v>0.26</v>
      </c>
      <c r="F65" s="1">
        <f>IF(INDEX(董監!D:D,H65)=0,INDEX(董監!C:C,H65),INDEX(董監!D:D,H65))</f>
        <v>5.84</v>
      </c>
      <c r="G65" s="1">
        <f t="shared" si="0"/>
        <v>81.48</v>
      </c>
      <c r="H65" s="1">
        <f>MATCH(持股比率!A65,董監!A:A,0)</f>
        <v>65</v>
      </c>
      <c r="I65" s="3">
        <v>16184092.91</v>
      </c>
      <c r="J65" s="26">
        <v>2634</v>
      </c>
      <c r="K65" s="26">
        <v>-4876</v>
      </c>
      <c r="L65" s="35">
        <v>2329</v>
      </c>
      <c r="M65" s="26">
        <v>5384</v>
      </c>
      <c r="N65" s="26">
        <v>-1694</v>
      </c>
      <c r="O65" s="26">
        <f t="shared" si="1"/>
        <v>1318680</v>
      </c>
      <c r="P65" s="25">
        <f t="shared" si="2"/>
        <v>0.3</v>
      </c>
      <c r="Q65" s="3">
        <v>21.75</v>
      </c>
      <c r="R65" s="3">
        <v>21.2</v>
      </c>
      <c r="S65" s="3">
        <v>20.9</v>
      </c>
      <c r="T65" s="3">
        <v>21.9</v>
      </c>
      <c r="U65" s="3">
        <v>21.7</v>
      </c>
      <c r="V65" s="12">
        <f t="shared" si="3"/>
        <v>0.83744200000000013</v>
      </c>
      <c r="W65" s="3">
        <v>2.6</v>
      </c>
      <c r="X65" s="3" t="str">
        <f ca="1">IF(COUNTIF(股期對照!A:A,B65)=2,B65&amp;"-●",IF(COUNTIF(股期對照!A:A,B65)=1,B65&amp;"-◎",B65))</f>
        <v>新纖</v>
      </c>
      <c r="Y65" s="3" t="s">
        <v>6454</v>
      </c>
      <c r="AB65" s="1" t="s">
        <v>59</v>
      </c>
      <c r="AC65" s="1" t="s">
        <v>1821</v>
      </c>
      <c r="AD65" s="1">
        <v>12.38</v>
      </c>
      <c r="AE65" s="1">
        <v>0.04</v>
      </c>
      <c r="AF65" s="1">
        <v>0.26</v>
      </c>
      <c r="AG65" s="1">
        <v>5.84</v>
      </c>
      <c r="AH65" s="1">
        <v>81.48</v>
      </c>
      <c r="AI65" s="1">
        <v>65</v>
      </c>
      <c r="AJ65" s="1">
        <v>16184092.91</v>
      </c>
      <c r="AK65" s="1">
        <v>2634</v>
      </c>
      <c r="AL65" s="1">
        <v>-4876</v>
      </c>
      <c r="AM65" s="1">
        <v>2329</v>
      </c>
      <c r="AN65" s="1">
        <v>5384</v>
      </c>
      <c r="AO65" s="1">
        <v>-1694</v>
      </c>
      <c r="AP65" s="1">
        <v>1318680</v>
      </c>
      <c r="AQ65" s="1">
        <v>0.3</v>
      </c>
      <c r="AR65" s="1">
        <v>21.75</v>
      </c>
      <c r="AS65" s="1">
        <v>21.2</v>
      </c>
      <c r="AT65" s="1">
        <v>20.9</v>
      </c>
      <c r="AU65" s="1">
        <v>21.9</v>
      </c>
      <c r="AV65" s="1">
        <v>21.7</v>
      </c>
      <c r="AW65" s="1">
        <v>0.83744200000000013</v>
      </c>
      <c r="AX65" s="1">
        <v>2.6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4985</v>
      </c>
      <c r="C66" s="3">
        <v>20.82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52.58</v>
      </c>
      <c r="H66" s="1">
        <f>MATCH(持股比率!A66,董監!A:A,0)</f>
        <v>66</v>
      </c>
      <c r="I66" s="3">
        <v>630000</v>
      </c>
      <c r="J66" s="26">
        <v>0</v>
      </c>
      <c r="K66" s="26">
        <v>1</v>
      </c>
      <c r="L66" s="35">
        <v>-7</v>
      </c>
      <c r="M66" s="26">
        <v>-1</v>
      </c>
      <c r="N66" s="26">
        <v>0</v>
      </c>
      <c r="O66" s="26">
        <f t="shared" si="1"/>
        <v>33125</v>
      </c>
      <c r="P66" s="25">
        <f t="shared" si="2"/>
        <v>0</v>
      </c>
      <c r="Q66" s="3">
        <v>34.65</v>
      </c>
      <c r="R66" s="3">
        <v>34.65</v>
      </c>
      <c r="S66" s="3">
        <v>34.6</v>
      </c>
      <c r="T66" s="3">
        <v>34.85</v>
      </c>
      <c r="U66" s="3">
        <v>34.950000000000003</v>
      </c>
      <c r="V66" s="12">
        <f t="shared" si="3"/>
        <v>-2.4239999999999999E-3</v>
      </c>
      <c r="W66" s="3">
        <v>1.6</v>
      </c>
      <c r="X66" s="3" t="str">
        <f ca="1">IF(COUNTIF(股期對照!A:A,B66)=2,B66&amp;"-●",IF(COUNTIF(股期對照!A:A,B66)=1,B66&amp;"-◎",B66))</f>
        <v>南染</v>
      </c>
      <c r="Y66" s="3" t="s">
        <v>6454</v>
      </c>
      <c r="AB66" s="1" t="s">
        <v>60</v>
      </c>
      <c r="AC66" s="1" t="s">
        <v>1822</v>
      </c>
      <c r="AD66" s="1">
        <v>20.82</v>
      </c>
      <c r="AE66" s="1">
        <v>0.11</v>
      </c>
      <c r="AF66" s="1">
        <v>0</v>
      </c>
      <c r="AG66" s="1">
        <v>26.49</v>
      </c>
      <c r="AH66" s="1">
        <v>52.58</v>
      </c>
      <c r="AI66" s="1">
        <v>66</v>
      </c>
      <c r="AJ66" s="1">
        <v>630000</v>
      </c>
      <c r="AK66" s="1">
        <v>0</v>
      </c>
      <c r="AL66" s="1">
        <v>1</v>
      </c>
      <c r="AM66" s="1">
        <v>-7</v>
      </c>
      <c r="AN66" s="1">
        <v>-1</v>
      </c>
      <c r="AO66" s="1">
        <v>0</v>
      </c>
      <c r="AP66" s="1">
        <v>33125</v>
      </c>
      <c r="AQ66" s="1">
        <v>0</v>
      </c>
      <c r="AR66" s="1">
        <v>34.65</v>
      </c>
      <c r="AS66" s="1">
        <v>34.65</v>
      </c>
      <c r="AT66" s="1">
        <v>34.6</v>
      </c>
      <c r="AU66" s="1">
        <v>34.85</v>
      </c>
      <c r="AV66" s="1">
        <v>34.950000000000003</v>
      </c>
      <c r="AW66" s="1">
        <v>-2.4239999999999999E-3</v>
      </c>
      <c r="AX66" s="1">
        <v>1.6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4625</v>
      </c>
      <c r="C67" s="3">
        <v>0.49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64.5</v>
      </c>
      <c r="H67" s="1">
        <f>MATCH(持股比率!A67,董監!A:A,0)</f>
        <v>67</v>
      </c>
      <c r="I67" s="3">
        <v>1321124.54</v>
      </c>
      <c r="J67" s="26">
        <v>0</v>
      </c>
      <c r="K67" s="26">
        <v>-100</v>
      </c>
      <c r="L67" s="35">
        <v>-10</v>
      </c>
      <c r="M67" s="26">
        <v>38</v>
      </c>
      <c r="N67" s="26">
        <v>-41</v>
      </c>
      <c r="O67" s="26">
        <f t="shared" si="1"/>
        <v>85213</v>
      </c>
      <c r="P67" s="25">
        <f t="shared" si="2"/>
        <v>-0.1</v>
      </c>
      <c r="Q67" s="3">
        <v>11.75</v>
      </c>
      <c r="R67" s="3">
        <v>11.35</v>
      </c>
      <c r="S67" s="3">
        <v>11.1</v>
      </c>
      <c r="T67" s="3">
        <v>11.05</v>
      </c>
      <c r="U67" s="3">
        <v>11.2</v>
      </c>
      <c r="V67" s="12">
        <f t="shared" si="3"/>
        <v>-1.2853E-2</v>
      </c>
      <c r="W67" s="3">
        <v>-5.88</v>
      </c>
      <c r="X67" s="3" t="str">
        <f ca="1">IF(COUNTIF(股期對照!A:A,B67)=2,B67&amp;"-●",IF(COUNTIF(股期對照!A:A,B67)=1,B67&amp;"-◎",B67))</f>
        <v>宏洲</v>
      </c>
      <c r="Y67" s="3" t="s">
        <v>6454</v>
      </c>
      <c r="AB67" s="1" t="s">
        <v>61</v>
      </c>
      <c r="AC67" s="1" t="s">
        <v>1823</v>
      </c>
      <c r="AD67" s="1">
        <v>0.49</v>
      </c>
      <c r="AE67" s="1">
        <v>0.01</v>
      </c>
      <c r="AF67" s="1">
        <v>0</v>
      </c>
      <c r="AG67" s="1">
        <v>35</v>
      </c>
      <c r="AH67" s="1">
        <v>64.5</v>
      </c>
      <c r="AI67" s="1">
        <v>67</v>
      </c>
      <c r="AJ67" s="1">
        <v>1321124.54</v>
      </c>
      <c r="AK67" s="1">
        <v>0</v>
      </c>
      <c r="AL67" s="1">
        <v>-100</v>
      </c>
      <c r="AM67" s="1">
        <v>-10</v>
      </c>
      <c r="AN67" s="1">
        <v>38</v>
      </c>
      <c r="AO67" s="1">
        <v>-41</v>
      </c>
      <c r="AP67" s="1">
        <v>85213</v>
      </c>
      <c r="AQ67" s="1">
        <v>-0.1</v>
      </c>
      <c r="AR67" s="1">
        <v>11.75</v>
      </c>
      <c r="AS67" s="1">
        <v>11.35</v>
      </c>
      <c r="AT67" s="1">
        <v>11.1</v>
      </c>
      <c r="AU67" s="1">
        <v>11.05</v>
      </c>
      <c r="AV67" s="1">
        <v>11.2</v>
      </c>
      <c r="AW67" s="1">
        <v>-1.2853E-2</v>
      </c>
      <c r="AX67" s="1">
        <v>-5.88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4986</v>
      </c>
      <c r="C68" s="3">
        <v>0.88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86.34</v>
      </c>
      <c r="H68" s="1">
        <f>MATCH(持股比率!A68,董監!A:A,0)</f>
        <v>68</v>
      </c>
      <c r="I68" s="3">
        <v>2200000</v>
      </c>
      <c r="J68" s="26">
        <v>480</v>
      </c>
      <c r="K68" s="26">
        <v>-277</v>
      </c>
      <c r="L68" s="35">
        <v>-34</v>
      </c>
      <c r="M68" s="26">
        <v>559</v>
      </c>
      <c r="N68" s="26">
        <v>-378</v>
      </c>
      <c r="O68" s="26">
        <f t="shared" si="1"/>
        <v>189948</v>
      </c>
      <c r="P68" s="25">
        <f t="shared" si="2"/>
        <v>0.2</v>
      </c>
      <c r="Q68" s="3">
        <v>17.2</v>
      </c>
      <c r="R68" s="3">
        <v>17.05</v>
      </c>
      <c r="S68" s="3">
        <v>16.3</v>
      </c>
      <c r="T68" s="3">
        <v>17.2</v>
      </c>
      <c r="U68" s="3">
        <v>16.899999999999999</v>
      </c>
      <c r="V68" s="12">
        <f t="shared" si="3"/>
        <v>6.20555E-2</v>
      </c>
      <c r="W68" s="3">
        <v>-1.46</v>
      </c>
      <c r="X68" s="3" t="str">
        <f ca="1">IF(COUNTIF(股期對照!A:A,B68)=2,B68&amp;"-●",IF(COUNTIF(股期對照!A:A,B68)=1,B68&amp;"-◎",B68))</f>
        <v>東和</v>
      </c>
      <c r="Y68" s="3" t="s">
        <v>6454</v>
      </c>
      <c r="AB68" s="1" t="s">
        <v>62</v>
      </c>
      <c r="AC68" s="1" t="s">
        <v>1824</v>
      </c>
      <c r="AD68" s="1">
        <v>0.88</v>
      </c>
      <c r="AE68" s="1">
        <v>0.05</v>
      </c>
      <c r="AF68" s="1">
        <v>0</v>
      </c>
      <c r="AG68" s="1">
        <v>12.73</v>
      </c>
      <c r="AH68" s="1">
        <v>86.34</v>
      </c>
      <c r="AI68" s="1">
        <v>68</v>
      </c>
      <c r="AJ68" s="1">
        <v>2200000</v>
      </c>
      <c r="AK68" s="1">
        <v>480</v>
      </c>
      <c r="AL68" s="1">
        <v>-277</v>
      </c>
      <c r="AM68" s="1">
        <v>-34</v>
      </c>
      <c r="AN68" s="1">
        <v>559</v>
      </c>
      <c r="AO68" s="1">
        <v>-378</v>
      </c>
      <c r="AP68" s="1">
        <v>189948</v>
      </c>
      <c r="AQ68" s="1">
        <v>0.2</v>
      </c>
      <c r="AR68" s="1">
        <v>17.2</v>
      </c>
      <c r="AS68" s="1">
        <v>17.05</v>
      </c>
      <c r="AT68" s="1">
        <v>16.3</v>
      </c>
      <c r="AU68" s="1">
        <v>17.2</v>
      </c>
      <c r="AV68" s="1">
        <v>16.899999999999999</v>
      </c>
      <c r="AW68" s="1">
        <v>6.20555E-2</v>
      </c>
      <c r="AX68" s="1">
        <v>-1.46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4987</v>
      </c>
      <c r="C69" s="3">
        <v>9.3699999999999992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82.9</v>
      </c>
      <c r="H69" s="1">
        <f>MATCH(持股比率!A69,董監!A:A,0)</f>
        <v>69</v>
      </c>
      <c r="I69" s="3">
        <v>1853421.68</v>
      </c>
      <c r="J69" s="26">
        <v>40</v>
      </c>
      <c r="K69" s="26">
        <v>19</v>
      </c>
      <c r="L69" s="35">
        <v>-82</v>
      </c>
      <c r="M69" s="26">
        <v>9</v>
      </c>
      <c r="N69" s="26">
        <v>20</v>
      </c>
      <c r="O69" s="26">
        <f t="shared" si="1"/>
        <v>153649</v>
      </c>
      <c r="P69" s="25">
        <f t="shared" si="2"/>
        <v>0</v>
      </c>
      <c r="Q69" s="3">
        <v>11.25</v>
      </c>
      <c r="R69" s="3">
        <v>11.15</v>
      </c>
      <c r="S69" s="3">
        <v>11</v>
      </c>
      <c r="T69" s="3">
        <v>11</v>
      </c>
      <c r="U69" s="3">
        <v>11</v>
      </c>
      <c r="V69" s="12">
        <f t="shared" si="3"/>
        <v>7.8850000000000025E-4</v>
      </c>
      <c r="W69" s="3">
        <v>-1.79</v>
      </c>
      <c r="X69" s="3" t="str">
        <f ca="1">IF(COUNTIF(股期對照!A:A,B69)=2,B69&amp;"-●",IF(COUNTIF(股期對照!A:A,B69)=1,B69&amp;"-◎",B69))</f>
        <v>廣豐</v>
      </c>
      <c r="Y69" s="3" t="s">
        <v>6455</v>
      </c>
      <c r="AB69" s="1" t="s">
        <v>63</v>
      </c>
      <c r="AC69" s="1" t="s">
        <v>1825</v>
      </c>
      <c r="AD69" s="1">
        <v>9.3699999999999992</v>
      </c>
      <c r="AE69" s="1">
        <v>0.14000000000000001</v>
      </c>
      <c r="AF69" s="1">
        <v>0.05</v>
      </c>
      <c r="AG69" s="1">
        <v>7.54</v>
      </c>
      <c r="AH69" s="1">
        <v>82.9</v>
      </c>
      <c r="AI69" s="1">
        <v>69</v>
      </c>
      <c r="AJ69" s="1">
        <v>1853421.68</v>
      </c>
      <c r="AK69" s="1">
        <v>40</v>
      </c>
      <c r="AL69" s="1">
        <v>19</v>
      </c>
      <c r="AM69" s="1">
        <v>-82</v>
      </c>
      <c r="AN69" s="1">
        <v>9</v>
      </c>
      <c r="AO69" s="1">
        <v>20</v>
      </c>
      <c r="AP69" s="1">
        <v>153649</v>
      </c>
      <c r="AQ69" s="1">
        <v>0</v>
      </c>
      <c r="AR69" s="1">
        <v>11.25</v>
      </c>
      <c r="AS69" s="1">
        <v>11.15</v>
      </c>
      <c r="AT69" s="1">
        <v>11</v>
      </c>
      <c r="AU69" s="1">
        <v>11</v>
      </c>
      <c r="AV69" s="1">
        <v>11</v>
      </c>
      <c r="AW69" s="1">
        <v>7.8850000000000025E-4</v>
      </c>
      <c r="AX69" s="1">
        <v>-1.79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4988</v>
      </c>
      <c r="C70" s="3">
        <v>3.4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84.92</v>
      </c>
      <c r="H70" s="1">
        <f>MATCH(持股比率!A70,董監!A:A,0)</f>
        <v>70</v>
      </c>
      <c r="I70" s="3">
        <v>1899418.4</v>
      </c>
      <c r="J70" s="26">
        <v>159</v>
      </c>
      <c r="K70" s="26">
        <v>-152</v>
      </c>
      <c r="L70" s="35">
        <v>172</v>
      </c>
      <c r="M70" s="26">
        <v>595</v>
      </c>
      <c r="N70" s="26">
        <v>19</v>
      </c>
      <c r="O70" s="26">
        <f t="shared" si="1"/>
        <v>161299</v>
      </c>
      <c r="P70" s="25">
        <f t="shared" si="2"/>
        <v>0.5</v>
      </c>
      <c r="Q70" s="3">
        <v>15.6</v>
      </c>
      <c r="R70" s="3">
        <v>15.3</v>
      </c>
      <c r="S70" s="3">
        <v>14.9</v>
      </c>
      <c r="T70" s="3">
        <v>15.35</v>
      </c>
      <c r="U70" s="3">
        <v>15.15</v>
      </c>
      <c r="V70" s="12">
        <f t="shared" si="3"/>
        <v>0.12138700000000001</v>
      </c>
      <c r="W70" s="3">
        <v>-1.3</v>
      </c>
      <c r="X70" s="3" t="str">
        <f ca="1">IF(COUNTIF(股期對照!A:A,B70)=2,B70&amp;"-●",IF(COUNTIF(股期對照!A:A,B70)=1,B70&amp;"-◎",B70))</f>
        <v>嘉裕</v>
      </c>
      <c r="Y70" s="3" t="s">
        <v>6454</v>
      </c>
      <c r="AB70" s="1" t="s">
        <v>64</v>
      </c>
      <c r="AC70" s="1" t="s">
        <v>1826</v>
      </c>
      <c r="AD70" s="1">
        <v>3.4</v>
      </c>
      <c r="AE70" s="1">
        <v>0</v>
      </c>
      <c r="AF70" s="1">
        <v>0.08</v>
      </c>
      <c r="AG70" s="1">
        <v>11.6</v>
      </c>
      <c r="AH70" s="1">
        <v>84.92</v>
      </c>
      <c r="AI70" s="1">
        <v>70</v>
      </c>
      <c r="AJ70" s="1">
        <v>1899418.4</v>
      </c>
      <c r="AK70" s="1">
        <v>159</v>
      </c>
      <c r="AL70" s="1">
        <v>-152</v>
      </c>
      <c r="AM70" s="1">
        <v>172</v>
      </c>
      <c r="AN70" s="1">
        <v>595</v>
      </c>
      <c r="AO70" s="1">
        <v>19</v>
      </c>
      <c r="AP70" s="1">
        <v>161299</v>
      </c>
      <c r="AQ70" s="1">
        <v>0.5</v>
      </c>
      <c r="AR70" s="1">
        <v>15.6</v>
      </c>
      <c r="AS70" s="1">
        <v>15.3</v>
      </c>
      <c r="AT70" s="1">
        <v>14.9</v>
      </c>
      <c r="AU70" s="1">
        <v>15.35</v>
      </c>
      <c r="AV70" s="1">
        <v>15.15</v>
      </c>
      <c r="AW70" s="1">
        <v>0.12138700000000001</v>
      </c>
      <c r="AX70" s="1">
        <v>-1.3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4989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</v>
      </c>
      <c r="R71" s="3">
        <v>11.15</v>
      </c>
      <c r="S71" s="3">
        <v>11.1</v>
      </c>
      <c r="T71" s="3">
        <v>11.25</v>
      </c>
      <c r="U71" s="3">
        <v>11</v>
      </c>
      <c r="V71" s="12">
        <f t="shared" ref="V71:V134" si="7">SUMPRODUCT(J71:N71,Q71:U71)/100000</f>
        <v>0</v>
      </c>
      <c r="W71" s="3">
        <v>1.38</v>
      </c>
      <c r="X71" s="3" t="str">
        <f ca="1">IF(COUNTIF(股期對照!A:A,B71)=2,B71&amp;"-●",IF(COUNTIF(股期對照!A:A,B71)=1,B71&amp;"-◎",B71))</f>
        <v>東華</v>
      </c>
      <c r="Y71" s="3" t="s">
        <v>6454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</v>
      </c>
      <c r="AS71" s="1">
        <v>11.15</v>
      </c>
      <c r="AT71" s="1">
        <v>11.1</v>
      </c>
      <c r="AU71" s="1">
        <v>11.25</v>
      </c>
      <c r="AV71" s="1">
        <v>11</v>
      </c>
      <c r="AW71" s="1">
        <v>0</v>
      </c>
      <c r="AX71" s="1">
        <v>1.38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4788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26">
        <v>3</v>
      </c>
      <c r="K72" s="26">
        <v>-49</v>
      </c>
      <c r="L72" s="35">
        <v>-28</v>
      </c>
      <c r="M72" s="26">
        <v>-13</v>
      </c>
      <c r="N72" s="26">
        <v>93</v>
      </c>
      <c r="O72" s="26">
        <f t="shared" si="5"/>
        <v>273398</v>
      </c>
      <c r="P72" s="25">
        <f t="shared" si="6"/>
        <v>0</v>
      </c>
      <c r="Q72" s="3">
        <v>39.9</v>
      </c>
      <c r="R72" s="3">
        <v>39.200000000000003</v>
      </c>
      <c r="S72" s="3">
        <v>39.200000000000003</v>
      </c>
      <c r="T72" s="3">
        <v>40.35</v>
      </c>
      <c r="U72" s="3">
        <v>42</v>
      </c>
      <c r="V72" s="12">
        <f t="shared" si="7"/>
        <v>4.8274999999999959E-3</v>
      </c>
      <c r="W72" s="3">
        <v>6.46</v>
      </c>
      <c r="X72" s="3" t="str">
        <f ca="1">IF(COUNTIF(股期對照!A:A,B72)=2,B72&amp;"-●",IF(COUNTIF(股期對照!A:A,B72)=1,B72&amp;"-◎",B72))</f>
        <v>新紡</v>
      </c>
      <c r="Y72" s="3" t="s">
        <v>6454</v>
      </c>
      <c r="AB72" s="1" t="s">
        <v>66</v>
      </c>
      <c r="AC72" s="1" t="s">
        <v>1828</v>
      </c>
      <c r="AD72" s="1">
        <v>2.25</v>
      </c>
      <c r="AE72" s="1">
        <v>0</v>
      </c>
      <c r="AF72" s="1">
        <v>0.06</v>
      </c>
      <c r="AG72" s="1">
        <v>6.57</v>
      </c>
      <c r="AH72" s="1">
        <v>91.12</v>
      </c>
      <c r="AI72" s="1">
        <v>72</v>
      </c>
      <c r="AJ72" s="1">
        <v>3000412.8</v>
      </c>
      <c r="AK72" s="1">
        <v>3</v>
      </c>
      <c r="AL72" s="1">
        <v>-49</v>
      </c>
      <c r="AM72" s="1">
        <v>-28</v>
      </c>
      <c r="AN72" s="1">
        <v>-13</v>
      </c>
      <c r="AO72" s="1">
        <v>93</v>
      </c>
      <c r="AP72" s="1">
        <v>273398</v>
      </c>
      <c r="AQ72" s="1">
        <v>0</v>
      </c>
      <c r="AR72" s="1">
        <v>39.9</v>
      </c>
      <c r="AS72" s="1">
        <v>39.200000000000003</v>
      </c>
      <c r="AT72" s="1">
        <v>39.200000000000003</v>
      </c>
      <c r="AU72" s="1">
        <v>40.35</v>
      </c>
      <c r="AV72" s="1">
        <v>42</v>
      </c>
      <c r="AW72" s="1">
        <v>4.8274999999999959E-3</v>
      </c>
      <c r="AX72" s="1">
        <v>6.46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4789</v>
      </c>
      <c r="C73" s="3">
        <v>2.12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80.73</v>
      </c>
      <c r="H73" s="1">
        <f>MATCH(持股比率!A73,董監!A:A,0)</f>
        <v>73</v>
      </c>
      <c r="I73" s="3">
        <v>1384000</v>
      </c>
      <c r="J73" s="26">
        <v>-22</v>
      </c>
      <c r="K73" s="26">
        <v>105</v>
      </c>
      <c r="L73" s="35">
        <v>-35</v>
      </c>
      <c r="M73" s="26">
        <v>11</v>
      </c>
      <c r="N73" s="26">
        <v>18</v>
      </c>
      <c r="O73" s="26">
        <f t="shared" si="5"/>
        <v>111730</v>
      </c>
      <c r="P73" s="25">
        <f t="shared" si="6"/>
        <v>0.1</v>
      </c>
      <c r="Q73" s="3">
        <v>21.6</v>
      </c>
      <c r="R73" s="3">
        <v>21.9</v>
      </c>
      <c r="S73" s="3">
        <v>21.65</v>
      </c>
      <c r="T73" s="3">
        <v>21.85</v>
      </c>
      <c r="U73" s="3">
        <v>22.3</v>
      </c>
      <c r="V73" s="12">
        <f t="shared" si="7"/>
        <v>1.7083000000000001E-2</v>
      </c>
      <c r="W73" s="3">
        <v>3.72</v>
      </c>
      <c r="X73" s="3" t="str">
        <f ca="1">IF(COUNTIF(股期對照!A:A,B73)=2,B73&amp;"-●",IF(COUNTIF(股期對照!A:A,B73)=1,B73&amp;"-◎",B73))</f>
        <v>利華</v>
      </c>
      <c r="Y73" s="3" t="s">
        <v>6454</v>
      </c>
      <c r="AB73" s="1" t="s">
        <v>67</v>
      </c>
      <c r="AC73" s="1" t="s">
        <v>1829</v>
      </c>
      <c r="AD73" s="1">
        <v>2.12</v>
      </c>
      <c r="AE73" s="1">
        <v>0.1</v>
      </c>
      <c r="AF73" s="1">
        <v>0</v>
      </c>
      <c r="AG73" s="1">
        <v>17.05</v>
      </c>
      <c r="AH73" s="1">
        <v>80.73</v>
      </c>
      <c r="AI73" s="1">
        <v>73</v>
      </c>
      <c r="AJ73" s="1">
        <v>1384000</v>
      </c>
      <c r="AK73" s="1">
        <v>-22</v>
      </c>
      <c r="AL73" s="1">
        <v>105</v>
      </c>
      <c r="AM73" s="1">
        <v>-35</v>
      </c>
      <c r="AN73" s="1">
        <v>11</v>
      </c>
      <c r="AO73" s="1">
        <v>18</v>
      </c>
      <c r="AP73" s="1">
        <v>111730</v>
      </c>
      <c r="AQ73" s="1">
        <v>0.1</v>
      </c>
      <c r="AR73" s="1">
        <v>21.6</v>
      </c>
      <c r="AS73" s="1">
        <v>21.9</v>
      </c>
      <c r="AT73" s="1">
        <v>21.65</v>
      </c>
      <c r="AU73" s="1">
        <v>21.85</v>
      </c>
      <c r="AV73" s="1">
        <v>22.3</v>
      </c>
      <c r="AW73" s="1">
        <v>1.7083000000000001E-2</v>
      </c>
      <c r="AX73" s="1">
        <v>3.72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4990</v>
      </c>
      <c r="C74" s="3">
        <v>0.45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89.14</v>
      </c>
      <c r="H74" s="1">
        <f>MATCH(持股比率!A74,董監!A:A,0)</f>
        <v>74</v>
      </c>
      <c r="I74" s="3">
        <v>750000</v>
      </c>
      <c r="J74" s="26">
        <v>3</v>
      </c>
      <c r="K74" s="26">
        <v>-5</v>
      </c>
      <c r="L74" s="35">
        <v>-38</v>
      </c>
      <c r="M74" s="26">
        <v>0</v>
      </c>
      <c r="N74" s="26">
        <v>14</v>
      </c>
      <c r="O74" s="26">
        <f t="shared" si="5"/>
        <v>66855</v>
      </c>
      <c r="P74" s="25">
        <f t="shared" si="6"/>
        <v>0</v>
      </c>
      <c r="Q74" s="3">
        <v>13.65</v>
      </c>
      <c r="R74" s="3">
        <v>13.7</v>
      </c>
      <c r="S74" s="3">
        <v>13.55</v>
      </c>
      <c r="T74" s="3">
        <v>13.7</v>
      </c>
      <c r="U74" s="3">
        <v>13.65</v>
      </c>
      <c r="V74" s="12">
        <f t="shared" si="7"/>
        <v>-3.5134999999999993E-3</v>
      </c>
      <c r="W74" s="3">
        <v>0.37</v>
      </c>
      <c r="X74" s="3" t="str">
        <f ca="1">IF(COUNTIF(股期對照!A:A,B74)=2,B74&amp;"-●",IF(COUNTIF(股期對照!A:A,B74)=1,B74&amp;"-◎",B74))</f>
        <v>大魯閣</v>
      </c>
      <c r="Y74" s="3" t="s">
        <v>6456</v>
      </c>
      <c r="AB74" s="1" t="s">
        <v>68</v>
      </c>
      <c r="AC74" s="1" t="s">
        <v>1830</v>
      </c>
      <c r="AD74" s="1">
        <v>0.45</v>
      </c>
      <c r="AE74" s="1">
        <v>0</v>
      </c>
      <c r="AF74" s="1">
        <v>0.01</v>
      </c>
      <c r="AG74" s="1">
        <v>10.4</v>
      </c>
      <c r="AH74" s="1">
        <v>89.14</v>
      </c>
      <c r="AI74" s="1">
        <v>74</v>
      </c>
      <c r="AJ74" s="1">
        <v>750000</v>
      </c>
      <c r="AK74" s="1">
        <v>3</v>
      </c>
      <c r="AL74" s="1">
        <v>-5</v>
      </c>
      <c r="AM74" s="1">
        <v>-38</v>
      </c>
      <c r="AN74" s="1">
        <v>0</v>
      </c>
      <c r="AO74" s="1">
        <v>14</v>
      </c>
      <c r="AP74" s="1">
        <v>66855</v>
      </c>
      <c r="AQ74" s="1">
        <v>0</v>
      </c>
      <c r="AR74" s="1">
        <v>13.65</v>
      </c>
      <c r="AS74" s="1">
        <v>13.7</v>
      </c>
      <c r="AT74" s="1">
        <v>13.55</v>
      </c>
      <c r="AU74" s="1">
        <v>13.7</v>
      </c>
      <c r="AV74" s="1">
        <v>13.65</v>
      </c>
      <c r="AW74" s="1">
        <v>-3.5134999999999993E-3</v>
      </c>
      <c r="AX74" s="1">
        <v>0.37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4991</v>
      </c>
      <c r="C75" s="3">
        <v>9.67</v>
      </c>
      <c r="D75" s="3">
        <v>4.0199999999999996</v>
      </c>
      <c r="E75" s="3">
        <v>0.77</v>
      </c>
      <c r="F75" s="1">
        <f>IF(INDEX(董監!D:D,H75)=0,INDEX(董監!C:C,H75),INDEX(董監!D:D,H75))</f>
        <v>38.57</v>
      </c>
      <c r="G75" s="1">
        <f t="shared" si="4"/>
        <v>46.97</v>
      </c>
      <c r="H75" s="1">
        <f>MATCH(持股比率!A75,董監!A:A,0)</f>
        <v>75</v>
      </c>
      <c r="I75" s="3">
        <v>16846646.370000001</v>
      </c>
      <c r="J75" s="26">
        <v>-188</v>
      </c>
      <c r="K75" s="26">
        <v>891</v>
      </c>
      <c r="L75" s="35">
        <v>538</v>
      </c>
      <c r="M75" s="26">
        <v>-105</v>
      </c>
      <c r="N75" s="26">
        <v>394</v>
      </c>
      <c r="O75" s="26">
        <f t="shared" si="5"/>
        <v>791287</v>
      </c>
      <c r="P75" s="25">
        <f t="shared" si="6"/>
        <v>0.2</v>
      </c>
      <c r="Q75" s="3">
        <v>31.4</v>
      </c>
      <c r="R75" s="3">
        <v>31.35</v>
      </c>
      <c r="S75" s="3">
        <v>32</v>
      </c>
      <c r="T75" s="3">
        <v>32.15</v>
      </c>
      <c r="U75" s="3">
        <v>32.15</v>
      </c>
      <c r="V75" s="12">
        <f t="shared" si="7"/>
        <v>0.48537000000000002</v>
      </c>
      <c r="W75" s="3">
        <v>1.58</v>
      </c>
      <c r="X75" s="3" t="str">
        <f ca="1">IF(COUNTIF(股期對照!A:A,B75)=2,B75&amp;"-●",IF(COUNTIF(股期對照!A:A,B75)=1,B75&amp;"-◎",B75))</f>
        <v>福懋</v>
      </c>
      <c r="Y75" s="3" t="s">
        <v>6454</v>
      </c>
      <c r="AB75" s="1" t="s">
        <v>69</v>
      </c>
      <c r="AC75" s="1" t="s">
        <v>1831</v>
      </c>
      <c r="AD75" s="1">
        <v>9.67</v>
      </c>
      <c r="AE75" s="1">
        <v>4.0199999999999996</v>
      </c>
      <c r="AF75" s="1">
        <v>0.77</v>
      </c>
      <c r="AG75" s="1">
        <v>38.57</v>
      </c>
      <c r="AH75" s="1">
        <v>46.97</v>
      </c>
      <c r="AI75" s="1">
        <v>75</v>
      </c>
      <c r="AJ75" s="1">
        <v>16846646.370000001</v>
      </c>
      <c r="AK75" s="1">
        <v>-188</v>
      </c>
      <c r="AL75" s="1">
        <v>891</v>
      </c>
      <c r="AM75" s="1">
        <v>538</v>
      </c>
      <c r="AN75" s="1">
        <v>-105</v>
      </c>
      <c r="AO75" s="1">
        <v>394</v>
      </c>
      <c r="AP75" s="1">
        <v>791287</v>
      </c>
      <c r="AQ75" s="1">
        <v>0.2</v>
      </c>
      <c r="AR75" s="1">
        <v>31.4</v>
      </c>
      <c r="AS75" s="1">
        <v>31.35</v>
      </c>
      <c r="AT75" s="1">
        <v>32</v>
      </c>
      <c r="AU75" s="1">
        <v>32.15</v>
      </c>
      <c r="AV75" s="1">
        <v>32.15</v>
      </c>
      <c r="AW75" s="1">
        <v>0.48537000000000002</v>
      </c>
      <c r="AX75" s="1">
        <v>1.58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4603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78.2</v>
      </c>
      <c r="H76" s="1">
        <f>MATCH(持股比率!A76,董監!A:A,0)</f>
        <v>76</v>
      </c>
      <c r="I76" s="3">
        <v>1397800.8</v>
      </c>
      <c r="J76" s="26">
        <v>-8</v>
      </c>
      <c r="K76" s="26">
        <v>-43</v>
      </c>
      <c r="L76" s="35">
        <v>-15</v>
      </c>
      <c r="M76" s="26">
        <v>0</v>
      </c>
      <c r="N76" s="26">
        <v>4</v>
      </c>
      <c r="O76" s="26">
        <f t="shared" si="5"/>
        <v>109308</v>
      </c>
      <c r="P76" s="25">
        <f t="shared" si="6"/>
        <v>-0.1</v>
      </c>
      <c r="Q76" s="3">
        <v>20.3</v>
      </c>
      <c r="R76" s="3">
        <v>19.899999999999999</v>
      </c>
      <c r="S76" s="3">
        <v>19.3</v>
      </c>
      <c r="T76" s="3">
        <v>19.350000000000001</v>
      </c>
      <c r="U76" s="3">
        <v>19.350000000000001</v>
      </c>
      <c r="V76" s="12">
        <f t="shared" si="7"/>
        <v>-1.2301999999999999E-2</v>
      </c>
      <c r="W76" s="3">
        <v>-0.77</v>
      </c>
      <c r="X76" s="3" t="str">
        <f ca="1">IF(COUNTIF(股期對照!A:A,B76)=2,B76&amp;"-●",IF(COUNTIF(股期對照!A:A,B76)=1,B76&amp;"-◎",B76))</f>
        <v>中福</v>
      </c>
      <c r="Y76" s="3" t="s">
        <v>4580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21.61</v>
      </c>
      <c r="AH76" s="1">
        <v>78.2</v>
      </c>
      <c r="AI76" s="1">
        <v>76</v>
      </c>
      <c r="AJ76" s="1">
        <v>1397800.8</v>
      </c>
      <c r="AK76" s="1">
        <v>-8</v>
      </c>
      <c r="AL76" s="1">
        <v>-43</v>
      </c>
      <c r="AM76" s="1">
        <v>-15</v>
      </c>
      <c r="AN76" s="1">
        <v>0</v>
      </c>
      <c r="AO76" s="1">
        <v>4</v>
      </c>
      <c r="AP76" s="1">
        <v>109308</v>
      </c>
      <c r="AQ76" s="1">
        <v>-0.1</v>
      </c>
      <c r="AR76" s="1">
        <v>20.3</v>
      </c>
      <c r="AS76" s="1">
        <v>19.899999999999999</v>
      </c>
      <c r="AT76" s="1">
        <v>19.3</v>
      </c>
      <c r="AU76" s="1">
        <v>19.350000000000001</v>
      </c>
      <c r="AV76" s="1">
        <v>19.350000000000001</v>
      </c>
      <c r="AW76" s="1">
        <v>-1.2301999999999999E-2</v>
      </c>
      <c r="AX76" s="1">
        <v>-0.77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4992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-6</v>
      </c>
      <c r="K77" s="26">
        <v>-7</v>
      </c>
      <c r="L77" s="35">
        <v>-4</v>
      </c>
      <c r="M77" s="26">
        <v>1</v>
      </c>
      <c r="N77" s="26">
        <v>4</v>
      </c>
      <c r="O77" s="26">
        <f t="shared" si="5"/>
        <v>75465</v>
      </c>
      <c r="P77" s="25">
        <f t="shared" si="6"/>
        <v>0</v>
      </c>
      <c r="Q77" s="3">
        <v>39.75</v>
      </c>
      <c r="R77" s="3">
        <v>39.85</v>
      </c>
      <c r="S77" s="3">
        <v>39.950000000000003</v>
      </c>
      <c r="T77" s="3">
        <v>39.950000000000003</v>
      </c>
      <c r="U77" s="3">
        <v>39.950000000000003</v>
      </c>
      <c r="V77" s="12">
        <f t="shared" si="7"/>
        <v>-4.7749999999999997E-3</v>
      </c>
      <c r="W77" s="3">
        <v>0.38</v>
      </c>
      <c r="X77" s="3" t="str">
        <f ca="1">IF(COUNTIF(股期對照!A:A,B77)=2,B77&amp;"-●",IF(COUNTIF(股期對照!A:A,B77)=1,B77&amp;"-◎",B77))</f>
        <v>華友聯</v>
      </c>
      <c r="Y77" s="3" t="s">
        <v>6448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-6</v>
      </c>
      <c r="AL77" s="1">
        <v>-7</v>
      </c>
      <c r="AM77" s="1">
        <v>-4</v>
      </c>
      <c r="AN77" s="1">
        <v>1</v>
      </c>
      <c r="AO77" s="1">
        <v>4</v>
      </c>
      <c r="AP77" s="1">
        <v>75465</v>
      </c>
      <c r="AQ77" s="1">
        <v>0</v>
      </c>
      <c r="AR77" s="1">
        <v>39.75</v>
      </c>
      <c r="AS77" s="1">
        <v>39.85</v>
      </c>
      <c r="AT77" s="1">
        <v>39.950000000000003</v>
      </c>
      <c r="AU77" s="1">
        <v>39.950000000000003</v>
      </c>
      <c r="AV77" s="1">
        <v>39.950000000000003</v>
      </c>
      <c r="AW77" s="1">
        <v>-4.7749999999999997E-3</v>
      </c>
      <c r="AX77" s="1">
        <v>0.38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4993</v>
      </c>
      <c r="C78" s="3">
        <v>5.57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87.48</v>
      </c>
      <c r="H78" s="1">
        <f>MATCH(持股比率!A78,董監!A:A,0)</f>
        <v>78</v>
      </c>
      <c r="I78" s="3">
        <v>2033712.84</v>
      </c>
      <c r="J78" s="26">
        <v>-15</v>
      </c>
      <c r="K78" s="26">
        <v>-21</v>
      </c>
      <c r="L78" s="35">
        <v>-63</v>
      </c>
      <c r="M78" s="26">
        <v>-47</v>
      </c>
      <c r="N78" s="26">
        <v>-13</v>
      </c>
      <c r="O78" s="26">
        <f t="shared" si="5"/>
        <v>177909</v>
      </c>
      <c r="P78" s="25">
        <f t="shared" si="6"/>
        <v>-0.1</v>
      </c>
      <c r="Q78" s="3">
        <v>25.15</v>
      </c>
      <c r="R78" s="3">
        <v>25.3</v>
      </c>
      <c r="S78" s="3">
        <v>25.1</v>
      </c>
      <c r="T78" s="3">
        <v>25.2</v>
      </c>
      <c r="U78" s="3">
        <v>25.2</v>
      </c>
      <c r="V78" s="12">
        <f t="shared" si="7"/>
        <v>-4.0018499999999999E-2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6457</v>
      </c>
      <c r="AB78" s="1" t="s">
        <v>72</v>
      </c>
      <c r="AC78" s="1" t="s">
        <v>1834</v>
      </c>
      <c r="AD78" s="1">
        <v>5.57</v>
      </c>
      <c r="AE78" s="1">
        <v>0.06</v>
      </c>
      <c r="AF78" s="1">
        <v>0</v>
      </c>
      <c r="AG78" s="1">
        <v>6.89</v>
      </c>
      <c r="AH78" s="1">
        <v>87.48</v>
      </c>
      <c r="AI78" s="1">
        <v>78</v>
      </c>
      <c r="AJ78" s="1">
        <v>2033712.84</v>
      </c>
      <c r="AK78" s="1">
        <v>-15</v>
      </c>
      <c r="AL78" s="1">
        <v>-21</v>
      </c>
      <c r="AM78" s="1">
        <v>-63</v>
      </c>
      <c r="AN78" s="1">
        <v>-47</v>
      </c>
      <c r="AO78" s="1">
        <v>-13</v>
      </c>
      <c r="AP78" s="1">
        <v>177909</v>
      </c>
      <c r="AQ78" s="1">
        <v>-0.1</v>
      </c>
      <c r="AR78" s="1">
        <v>25.15</v>
      </c>
      <c r="AS78" s="1">
        <v>25.3</v>
      </c>
      <c r="AT78" s="1">
        <v>25.1</v>
      </c>
      <c r="AU78" s="1">
        <v>25.2</v>
      </c>
      <c r="AV78" s="1">
        <v>25.2</v>
      </c>
      <c r="AW78" s="1">
        <v>-4.0018499999999999E-2</v>
      </c>
      <c r="AX78" s="1">
        <v>0.2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4994</v>
      </c>
      <c r="C79" s="3">
        <v>0.21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87.55</v>
      </c>
      <c r="H79" s="1">
        <f>MATCH(持股比率!A79,董監!A:A,0)</f>
        <v>79</v>
      </c>
      <c r="I79" s="3">
        <v>512057.59</v>
      </c>
      <c r="J79" s="26">
        <v>-2</v>
      </c>
      <c r="K79" s="26">
        <v>-1</v>
      </c>
      <c r="L79" s="35">
        <v>-1</v>
      </c>
      <c r="M79" s="26">
        <v>-1</v>
      </c>
      <c r="N79" s="26">
        <v>0</v>
      </c>
      <c r="O79" s="26">
        <f t="shared" si="5"/>
        <v>44831</v>
      </c>
      <c r="P79" s="25">
        <f t="shared" si="6"/>
        <v>0</v>
      </c>
      <c r="Q79" s="3">
        <v>30.9</v>
      </c>
      <c r="R79" s="3">
        <v>30.6</v>
      </c>
      <c r="S79" s="3">
        <v>30.6</v>
      </c>
      <c r="T79" s="3">
        <v>30.95</v>
      </c>
      <c r="U79" s="3">
        <v>30.2</v>
      </c>
      <c r="V79" s="12">
        <f t="shared" si="7"/>
        <v>-1.5394999999999999E-3</v>
      </c>
      <c r="W79" s="3">
        <v>-0.33</v>
      </c>
      <c r="X79" s="3" t="str">
        <f ca="1">IF(COUNTIF(股期對照!A:A,B79)=2,B79&amp;"-●",IF(COUNTIF(股期對照!A:A,B79)=1,B79&amp;"-◎",B79))</f>
        <v>三地開發</v>
      </c>
      <c r="Y79" s="3" t="s">
        <v>6448</v>
      </c>
      <c r="AB79" s="1" t="s">
        <v>73</v>
      </c>
      <c r="AC79" s="1" t="s">
        <v>1835</v>
      </c>
      <c r="AD79" s="1">
        <v>0.21</v>
      </c>
      <c r="AE79" s="1">
        <v>0.34</v>
      </c>
      <c r="AF79" s="1">
        <v>0</v>
      </c>
      <c r="AG79" s="1">
        <v>11.9</v>
      </c>
      <c r="AH79" s="1">
        <v>87.55</v>
      </c>
      <c r="AI79" s="1">
        <v>79</v>
      </c>
      <c r="AJ79" s="1">
        <v>512057.59</v>
      </c>
      <c r="AK79" s="1">
        <v>-2</v>
      </c>
      <c r="AL79" s="1">
        <v>-1</v>
      </c>
      <c r="AM79" s="1">
        <v>-1</v>
      </c>
      <c r="AN79" s="1">
        <v>-1</v>
      </c>
      <c r="AO79" s="1">
        <v>0</v>
      </c>
      <c r="AP79" s="1">
        <v>44831</v>
      </c>
      <c r="AQ79" s="1">
        <v>0</v>
      </c>
      <c r="AR79" s="1">
        <v>30.9</v>
      </c>
      <c r="AS79" s="1">
        <v>30.6</v>
      </c>
      <c r="AT79" s="1">
        <v>30.6</v>
      </c>
      <c r="AU79" s="1">
        <v>30.95</v>
      </c>
      <c r="AV79" s="1">
        <v>30.2</v>
      </c>
      <c r="AW79" s="1">
        <v>-1.5394999999999999E-3</v>
      </c>
      <c r="AX79" s="1">
        <v>-0.33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4995</v>
      </c>
      <c r="C80" s="3">
        <v>0.53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91.38</v>
      </c>
      <c r="H80" s="1">
        <f>MATCH(持股比率!A80,董監!A:A,0)</f>
        <v>80</v>
      </c>
      <c r="I80" s="3">
        <v>920000</v>
      </c>
      <c r="J80" s="26">
        <v>2</v>
      </c>
      <c r="K80" s="26">
        <v>-12</v>
      </c>
      <c r="L80" s="35">
        <v>-1</v>
      </c>
      <c r="M80" s="26">
        <v>-4</v>
      </c>
      <c r="N80" s="26">
        <v>1</v>
      </c>
      <c r="O80" s="26">
        <f t="shared" si="5"/>
        <v>84070</v>
      </c>
      <c r="P80" s="25">
        <f t="shared" si="6"/>
        <v>0</v>
      </c>
      <c r="Q80" s="3">
        <v>25.25</v>
      </c>
      <c r="R80" s="3">
        <v>24.7</v>
      </c>
      <c r="S80" s="3">
        <v>24.6</v>
      </c>
      <c r="T80" s="3">
        <v>24.4</v>
      </c>
      <c r="U80" s="3">
        <v>24.5</v>
      </c>
      <c r="V80" s="12">
        <f t="shared" si="7"/>
        <v>-3.4360000000000003E-3</v>
      </c>
      <c r="W80" s="3">
        <v>-2.58</v>
      </c>
      <c r="X80" s="3" t="str">
        <f ca="1">IF(COUNTIF(股期對照!A:A,B80)=2,B80&amp;"-●",IF(COUNTIF(股期對照!A:A,B80)=1,B80&amp;"-◎",B80))</f>
        <v>中和</v>
      </c>
      <c r="Y80" s="3" t="s">
        <v>6454</v>
      </c>
      <c r="AB80" s="1" t="s">
        <v>74</v>
      </c>
      <c r="AC80" s="1" t="s">
        <v>1836</v>
      </c>
      <c r="AD80" s="1">
        <v>0.53</v>
      </c>
      <c r="AE80" s="1">
        <v>0</v>
      </c>
      <c r="AF80" s="1">
        <v>0.09</v>
      </c>
      <c r="AG80" s="1">
        <v>8</v>
      </c>
      <c r="AH80" s="1">
        <v>91.38</v>
      </c>
      <c r="AI80" s="1">
        <v>80</v>
      </c>
      <c r="AJ80" s="1">
        <v>920000</v>
      </c>
      <c r="AK80" s="1">
        <v>2</v>
      </c>
      <c r="AL80" s="1">
        <v>-12</v>
      </c>
      <c r="AM80" s="1">
        <v>-1</v>
      </c>
      <c r="AN80" s="1">
        <v>-4</v>
      </c>
      <c r="AO80" s="1">
        <v>1</v>
      </c>
      <c r="AP80" s="1">
        <v>84070</v>
      </c>
      <c r="AQ80" s="1">
        <v>0</v>
      </c>
      <c r="AR80" s="1">
        <v>25.25</v>
      </c>
      <c r="AS80" s="1">
        <v>24.7</v>
      </c>
      <c r="AT80" s="1">
        <v>24.6</v>
      </c>
      <c r="AU80" s="1">
        <v>24.4</v>
      </c>
      <c r="AV80" s="1">
        <v>24.5</v>
      </c>
      <c r="AW80" s="1">
        <v>-3.4360000000000003E-3</v>
      </c>
      <c r="AX80" s="1">
        <v>-2.58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4996</v>
      </c>
      <c r="C81" s="3">
        <v>6.79</v>
      </c>
      <c r="D81" s="3">
        <v>0.04</v>
      </c>
      <c r="E81" s="3">
        <v>0.27</v>
      </c>
      <c r="F81" s="1">
        <f>IF(INDEX(董監!D:D,H81)=0,INDEX(董監!C:C,H81),INDEX(董監!D:D,H81))</f>
        <v>15.82</v>
      </c>
      <c r="G81" s="1">
        <f t="shared" si="4"/>
        <v>77.08</v>
      </c>
      <c r="H81" s="1">
        <f>MATCH(持股比率!A81,董監!A:A,0)</f>
        <v>81</v>
      </c>
      <c r="I81" s="3">
        <v>16568158.57</v>
      </c>
      <c r="J81" s="26">
        <v>3887</v>
      </c>
      <c r="K81" s="26">
        <v>-6013</v>
      </c>
      <c r="L81" s="35">
        <v>144</v>
      </c>
      <c r="M81" s="26">
        <v>9845</v>
      </c>
      <c r="N81" s="26">
        <v>-1698</v>
      </c>
      <c r="O81" s="26">
        <f t="shared" si="5"/>
        <v>1277074</v>
      </c>
      <c r="P81" s="25">
        <f t="shared" si="6"/>
        <v>0.5</v>
      </c>
      <c r="Q81" s="3">
        <v>27.2</v>
      </c>
      <c r="R81" s="3">
        <v>26.75</v>
      </c>
      <c r="S81" s="3">
        <v>26.1</v>
      </c>
      <c r="T81" s="3">
        <v>27.5</v>
      </c>
      <c r="U81" s="3">
        <v>27</v>
      </c>
      <c r="V81" s="12">
        <f t="shared" si="7"/>
        <v>1.7352854999999998</v>
      </c>
      <c r="W81" s="3">
        <v>3.25</v>
      </c>
      <c r="X81" s="3" t="str">
        <f ca="1">IF(COUNTIF(股期對照!A:A,B81)=2,B81&amp;"-●",IF(COUNTIF(股期對照!A:A,B81)=1,B81&amp;"-◎",B81))</f>
        <v>南紡</v>
      </c>
      <c r="Y81" s="3" t="s">
        <v>6454</v>
      </c>
      <c r="AB81" s="1" t="s">
        <v>75</v>
      </c>
      <c r="AC81" s="1" t="s">
        <v>1837</v>
      </c>
      <c r="AD81" s="1">
        <v>6.79</v>
      </c>
      <c r="AE81" s="1">
        <v>0.04</v>
      </c>
      <c r="AF81" s="1">
        <v>0.27</v>
      </c>
      <c r="AG81" s="1">
        <v>15.82</v>
      </c>
      <c r="AH81" s="1">
        <v>77.08</v>
      </c>
      <c r="AI81" s="1">
        <v>81</v>
      </c>
      <c r="AJ81" s="1">
        <v>16568158.57</v>
      </c>
      <c r="AK81" s="1">
        <v>3887</v>
      </c>
      <c r="AL81" s="1">
        <v>-6013</v>
      </c>
      <c r="AM81" s="1">
        <v>144</v>
      </c>
      <c r="AN81" s="1">
        <v>9845</v>
      </c>
      <c r="AO81" s="1">
        <v>-1698</v>
      </c>
      <c r="AP81" s="1">
        <v>1277074</v>
      </c>
      <c r="AQ81" s="1">
        <v>0.5</v>
      </c>
      <c r="AR81" s="1">
        <v>27.2</v>
      </c>
      <c r="AS81" s="1">
        <v>26.75</v>
      </c>
      <c r="AT81" s="1">
        <v>26.1</v>
      </c>
      <c r="AU81" s="1">
        <v>27.5</v>
      </c>
      <c r="AV81" s="1">
        <v>27</v>
      </c>
      <c r="AW81" s="1">
        <v>1.7352854999999998</v>
      </c>
      <c r="AX81" s="1">
        <v>3.25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4997</v>
      </c>
      <c r="C82" s="3">
        <v>1.64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71.17</v>
      </c>
      <c r="H82" s="1">
        <f>MATCH(持股比率!A82,董監!A:A,0)</f>
        <v>82</v>
      </c>
      <c r="I82" s="3">
        <v>1008000</v>
      </c>
      <c r="J82" s="26">
        <v>58</v>
      </c>
      <c r="K82" s="26">
        <v>-114</v>
      </c>
      <c r="L82" s="35">
        <v>23</v>
      </c>
      <c r="M82" s="26">
        <v>-45</v>
      </c>
      <c r="N82" s="26">
        <v>13</v>
      </c>
      <c r="O82" s="26">
        <f t="shared" si="5"/>
        <v>71739</v>
      </c>
      <c r="P82" s="25">
        <f t="shared" si="6"/>
        <v>-0.1</v>
      </c>
      <c r="Q82" s="3">
        <v>11.7</v>
      </c>
      <c r="R82" s="3">
        <v>11.55</v>
      </c>
      <c r="S82" s="3">
        <v>11.05</v>
      </c>
      <c r="T82" s="3">
        <v>11.2</v>
      </c>
      <c r="U82" s="3">
        <v>11.15</v>
      </c>
      <c r="V82" s="12">
        <f t="shared" si="7"/>
        <v>-7.43E-3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6454</v>
      </c>
      <c r="AB82" s="1" t="s">
        <v>76</v>
      </c>
      <c r="AC82" s="1" t="s">
        <v>1838</v>
      </c>
      <c r="AD82" s="1">
        <v>1.64</v>
      </c>
      <c r="AE82" s="1">
        <v>0</v>
      </c>
      <c r="AF82" s="1">
        <v>0.02</v>
      </c>
      <c r="AG82" s="1">
        <v>27.17</v>
      </c>
      <c r="AH82" s="1">
        <v>71.17</v>
      </c>
      <c r="AI82" s="1">
        <v>82</v>
      </c>
      <c r="AJ82" s="1">
        <v>1008000</v>
      </c>
      <c r="AK82" s="1">
        <v>58</v>
      </c>
      <c r="AL82" s="1">
        <v>-114</v>
      </c>
      <c r="AM82" s="1">
        <v>23</v>
      </c>
      <c r="AN82" s="1">
        <v>-45</v>
      </c>
      <c r="AO82" s="1">
        <v>13</v>
      </c>
      <c r="AP82" s="1">
        <v>71739</v>
      </c>
      <c r="AQ82" s="1">
        <v>-0.1</v>
      </c>
      <c r="AR82" s="1">
        <v>11.7</v>
      </c>
      <c r="AS82" s="1">
        <v>11.55</v>
      </c>
      <c r="AT82" s="1">
        <v>11.05</v>
      </c>
      <c r="AU82" s="1">
        <v>11.2</v>
      </c>
      <c r="AV82" s="1">
        <v>11.15</v>
      </c>
      <c r="AW82" s="1">
        <v>-7.43E-3</v>
      </c>
      <c r="AX82" s="1">
        <v>0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4998</v>
      </c>
      <c r="C83" s="3">
        <v>2.67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</v>
      </c>
      <c r="H83" s="1">
        <f>MATCH(持股比率!A83,董監!A:A,0)</f>
        <v>83</v>
      </c>
      <c r="I83" s="3">
        <v>3662113.58</v>
      </c>
      <c r="J83" s="26">
        <v>20</v>
      </c>
      <c r="K83" s="26">
        <v>-14</v>
      </c>
      <c r="L83" s="35">
        <v>18</v>
      </c>
      <c r="M83" s="26">
        <v>19</v>
      </c>
      <c r="N83" s="26">
        <v>-84</v>
      </c>
      <c r="O83" s="26">
        <f t="shared" si="5"/>
        <v>340943</v>
      </c>
      <c r="P83" s="25">
        <f t="shared" si="6"/>
        <v>0</v>
      </c>
      <c r="Q83" s="3">
        <v>17.649999999999999</v>
      </c>
      <c r="R83" s="3">
        <v>17.5</v>
      </c>
      <c r="S83" s="3">
        <v>17.350000000000001</v>
      </c>
      <c r="T83" s="3">
        <v>18</v>
      </c>
      <c r="U83" s="3">
        <v>19.75</v>
      </c>
      <c r="V83" s="12">
        <f t="shared" si="7"/>
        <v>-8.967000000000001E-3</v>
      </c>
      <c r="W83" s="3">
        <v>12.86</v>
      </c>
      <c r="X83" s="3" t="str">
        <f ca="1">IF(COUNTIF(股期對照!A:A,B83)=2,B83&amp;"-●",IF(COUNTIF(股期對照!A:A,B83)=1,B83&amp;"-◎",B83))</f>
        <v>名軒</v>
      </c>
      <c r="Y83" s="3" t="s">
        <v>6448</v>
      </c>
      <c r="AB83" s="1" t="s">
        <v>77</v>
      </c>
      <c r="AC83" s="1" t="s">
        <v>1839</v>
      </c>
      <c r="AD83" s="1">
        <v>2.67</v>
      </c>
      <c r="AE83" s="1">
        <v>0</v>
      </c>
      <c r="AF83" s="1">
        <v>0</v>
      </c>
      <c r="AG83" s="1">
        <v>4.2300000000000004</v>
      </c>
      <c r="AH83" s="1">
        <v>93.1</v>
      </c>
      <c r="AI83" s="1">
        <v>83</v>
      </c>
      <c r="AJ83" s="1">
        <v>3662113.58</v>
      </c>
      <c r="AK83" s="1">
        <v>20</v>
      </c>
      <c r="AL83" s="1">
        <v>-14</v>
      </c>
      <c r="AM83" s="1">
        <v>18</v>
      </c>
      <c r="AN83" s="1">
        <v>19</v>
      </c>
      <c r="AO83" s="1">
        <v>-84</v>
      </c>
      <c r="AP83" s="1">
        <v>340943</v>
      </c>
      <c r="AQ83" s="1">
        <v>0</v>
      </c>
      <c r="AR83" s="1">
        <v>17.649999999999999</v>
      </c>
      <c r="AS83" s="1">
        <v>17.5</v>
      </c>
      <c r="AT83" s="1">
        <v>17.350000000000001</v>
      </c>
      <c r="AU83" s="1">
        <v>18</v>
      </c>
      <c r="AV83" s="1">
        <v>19.75</v>
      </c>
      <c r="AW83" s="1">
        <v>-8.967000000000001E-3</v>
      </c>
      <c r="AX83" s="1">
        <v>12.86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4790</v>
      </c>
      <c r="C84" s="3">
        <v>0.25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81.819999999999993</v>
      </c>
      <c r="H84" s="1">
        <f>MATCH(持股比率!A84,董監!A:A,0)</f>
        <v>84</v>
      </c>
      <c r="I84" s="3">
        <v>1353430.11</v>
      </c>
      <c r="J84" s="26">
        <v>-3</v>
      </c>
      <c r="K84" s="26">
        <v>-17</v>
      </c>
      <c r="L84" s="35">
        <v>65</v>
      </c>
      <c r="M84" s="26">
        <v>11</v>
      </c>
      <c r="N84" s="26">
        <v>34</v>
      </c>
      <c r="O84" s="26">
        <f t="shared" si="5"/>
        <v>110738</v>
      </c>
      <c r="P84" s="25">
        <f t="shared" si="6"/>
        <v>0.1</v>
      </c>
      <c r="Q84" s="3">
        <v>14.55</v>
      </c>
      <c r="R84" s="3">
        <v>14.5</v>
      </c>
      <c r="S84" s="3">
        <v>15.95</v>
      </c>
      <c r="T84" s="3">
        <v>17.5</v>
      </c>
      <c r="U84" s="3">
        <v>16.7</v>
      </c>
      <c r="V84" s="12">
        <f t="shared" si="7"/>
        <v>1.5069000000000001E-2</v>
      </c>
      <c r="W84" s="3">
        <v>15.57</v>
      </c>
      <c r="X84" s="3" t="str">
        <f ca="1">IF(COUNTIF(股期對照!A:A,B84)=2,B84&amp;"-●",IF(COUNTIF(股期對照!A:A,B84)=1,B84&amp;"-◎",B84))</f>
        <v>立益</v>
      </c>
      <c r="Y84" s="3" t="s">
        <v>6458</v>
      </c>
      <c r="AB84" s="1" t="s">
        <v>78</v>
      </c>
      <c r="AC84" s="1" t="s">
        <v>1840</v>
      </c>
      <c r="AD84" s="1">
        <v>0.25</v>
      </c>
      <c r="AE84" s="1">
        <v>0</v>
      </c>
      <c r="AF84" s="1">
        <v>0</v>
      </c>
      <c r="AG84" s="1">
        <v>17.93</v>
      </c>
      <c r="AH84" s="1">
        <v>81.819999999999993</v>
      </c>
      <c r="AI84" s="1">
        <v>84</v>
      </c>
      <c r="AJ84" s="1">
        <v>1353430.11</v>
      </c>
      <c r="AK84" s="1">
        <v>-3</v>
      </c>
      <c r="AL84" s="1">
        <v>-17</v>
      </c>
      <c r="AM84" s="1">
        <v>65</v>
      </c>
      <c r="AN84" s="1">
        <v>11</v>
      </c>
      <c r="AO84" s="1">
        <v>34</v>
      </c>
      <c r="AP84" s="1">
        <v>110738</v>
      </c>
      <c r="AQ84" s="1">
        <v>0.1</v>
      </c>
      <c r="AR84" s="1">
        <v>14.55</v>
      </c>
      <c r="AS84" s="1">
        <v>14.5</v>
      </c>
      <c r="AT84" s="1">
        <v>15.95</v>
      </c>
      <c r="AU84" s="1">
        <v>17.5</v>
      </c>
      <c r="AV84" s="1">
        <v>16.7</v>
      </c>
      <c r="AW84" s="1">
        <v>1.5069000000000001E-2</v>
      </c>
      <c r="AX84" s="1">
        <v>15.57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4999</v>
      </c>
      <c r="C85" s="3">
        <v>8.1999999999999993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71.81</v>
      </c>
      <c r="H85" s="1">
        <f>MATCH(持股比率!A85,董監!A:A,0)</f>
        <v>85</v>
      </c>
      <c r="I85" s="3">
        <v>9573029.4199999999</v>
      </c>
      <c r="J85" s="26">
        <v>690</v>
      </c>
      <c r="K85" s="26">
        <v>-51</v>
      </c>
      <c r="L85" s="35">
        <v>-563</v>
      </c>
      <c r="M85" s="26">
        <v>1787</v>
      </c>
      <c r="N85" s="26">
        <v>-81</v>
      </c>
      <c r="O85" s="26">
        <f t="shared" si="5"/>
        <v>687439</v>
      </c>
      <c r="P85" s="25">
        <f t="shared" si="6"/>
        <v>0.3</v>
      </c>
      <c r="Q85" s="3">
        <v>12.65</v>
      </c>
      <c r="R85" s="3">
        <v>12.55</v>
      </c>
      <c r="S85" s="3">
        <v>12.1</v>
      </c>
      <c r="T85" s="3">
        <v>12.3</v>
      </c>
      <c r="U85" s="3">
        <v>12.3</v>
      </c>
      <c r="V85" s="12">
        <f t="shared" si="7"/>
        <v>0.22259950000000001</v>
      </c>
      <c r="W85" s="3">
        <v>-1.6</v>
      </c>
      <c r="X85" s="3" t="str">
        <f ca="1">IF(COUNTIF(股期對照!A:A,B85)=2,B85&amp;"-●",IF(COUNTIF(股期對照!A:A,B85)=1,B85&amp;"-◎",B85))</f>
        <v>力麗</v>
      </c>
      <c r="Y85" s="3" t="s">
        <v>6459</v>
      </c>
      <c r="AB85" s="1" t="s">
        <v>79</v>
      </c>
      <c r="AC85" s="1" t="s">
        <v>1841</v>
      </c>
      <c r="AD85" s="1">
        <v>8.1999999999999993</v>
      </c>
      <c r="AE85" s="1">
        <v>0.32</v>
      </c>
      <c r="AF85" s="1">
        <v>0.11</v>
      </c>
      <c r="AG85" s="1">
        <v>19.559999999999999</v>
      </c>
      <c r="AH85" s="1">
        <v>71.81</v>
      </c>
      <c r="AI85" s="1">
        <v>85</v>
      </c>
      <c r="AJ85" s="1">
        <v>9573029.4199999999</v>
      </c>
      <c r="AK85" s="1">
        <v>690</v>
      </c>
      <c r="AL85" s="1">
        <v>-51</v>
      </c>
      <c r="AM85" s="1">
        <v>-563</v>
      </c>
      <c r="AN85" s="1">
        <v>1787</v>
      </c>
      <c r="AO85" s="1">
        <v>-81</v>
      </c>
      <c r="AP85" s="1">
        <v>687439</v>
      </c>
      <c r="AQ85" s="1">
        <v>0.3</v>
      </c>
      <c r="AR85" s="1">
        <v>12.65</v>
      </c>
      <c r="AS85" s="1">
        <v>12.55</v>
      </c>
      <c r="AT85" s="1">
        <v>12.1</v>
      </c>
      <c r="AU85" s="1">
        <v>12.3</v>
      </c>
      <c r="AV85" s="1">
        <v>12.3</v>
      </c>
      <c r="AW85" s="1">
        <v>0.22259950000000001</v>
      </c>
      <c r="AX85" s="1">
        <v>-1.6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5000</v>
      </c>
      <c r="C86" s="3">
        <v>1.42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85.07</v>
      </c>
      <c r="H86" s="1">
        <f>MATCH(持股比率!A86,董監!A:A,0)</f>
        <v>86</v>
      </c>
      <c r="I86" s="3">
        <v>1306660.3400000001</v>
      </c>
      <c r="J86" s="26">
        <v>0</v>
      </c>
      <c r="K86" s="26">
        <v>-15</v>
      </c>
      <c r="L86" s="35">
        <v>-19</v>
      </c>
      <c r="M86" s="26">
        <v>-36</v>
      </c>
      <c r="N86" s="26">
        <v>-36</v>
      </c>
      <c r="O86" s="26">
        <f t="shared" si="5"/>
        <v>111158</v>
      </c>
      <c r="P86" s="25">
        <f t="shared" si="6"/>
        <v>-0.1</v>
      </c>
      <c r="Q86" s="3">
        <v>12.15</v>
      </c>
      <c r="R86" s="3">
        <v>12.05</v>
      </c>
      <c r="S86" s="3">
        <v>11.95</v>
      </c>
      <c r="T86" s="3">
        <v>12</v>
      </c>
      <c r="U86" s="3">
        <v>11.95</v>
      </c>
      <c r="V86" s="12">
        <f t="shared" si="7"/>
        <v>-1.2699999999999999E-2</v>
      </c>
      <c r="W86" s="3">
        <v>-1.24</v>
      </c>
      <c r="X86" s="3" t="str">
        <f ca="1">IF(COUNTIF(股期對照!A:A,B86)=2,B86&amp;"-●",IF(COUNTIF(股期對照!A:A,B86)=1,B86&amp;"-◎",B86))</f>
        <v>大宇</v>
      </c>
      <c r="Y86" s="3" t="s">
        <v>6454</v>
      </c>
      <c r="AB86" s="1" t="s">
        <v>80</v>
      </c>
      <c r="AC86" s="1" t="s">
        <v>1842</v>
      </c>
      <c r="AD86" s="1">
        <v>1.42</v>
      </c>
      <c r="AE86" s="1">
        <v>0.02</v>
      </c>
      <c r="AF86" s="1">
        <v>0.1</v>
      </c>
      <c r="AG86" s="1">
        <v>13.39</v>
      </c>
      <c r="AH86" s="1">
        <v>85.07</v>
      </c>
      <c r="AI86" s="1">
        <v>86</v>
      </c>
      <c r="AJ86" s="1">
        <v>1306660.3400000001</v>
      </c>
      <c r="AK86" s="1">
        <v>0</v>
      </c>
      <c r="AL86" s="1">
        <v>-15</v>
      </c>
      <c r="AM86" s="1">
        <v>-19</v>
      </c>
      <c r="AN86" s="1">
        <v>-36</v>
      </c>
      <c r="AO86" s="1">
        <v>-36</v>
      </c>
      <c r="AP86" s="1">
        <v>111158</v>
      </c>
      <c r="AQ86" s="1">
        <v>-0.1</v>
      </c>
      <c r="AR86" s="1">
        <v>12.15</v>
      </c>
      <c r="AS86" s="1">
        <v>12.05</v>
      </c>
      <c r="AT86" s="1">
        <v>11.95</v>
      </c>
      <c r="AU86" s="1">
        <v>12</v>
      </c>
      <c r="AV86" s="1">
        <v>11.95</v>
      </c>
      <c r="AW86" s="1">
        <v>-1.2699999999999999E-2</v>
      </c>
      <c r="AX86" s="1">
        <v>-1.24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4716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26">
        <v>53</v>
      </c>
      <c r="K87" s="26">
        <v>-3</v>
      </c>
      <c r="L87" s="35">
        <v>-27</v>
      </c>
      <c r="M87" s="26">
        <v>0</v>
      </c>
      <c r="N87" s="26">
        <v>12</v>
      </c>
      <c r="O87" s="26">
        <f t="shared" si="5"/>
        <v>123195</v>
      </c>
      <c r="P87" s="25">
        <f t="shared" si="6"/>
        <v>0</v>
      </c>
      <c r="Q87" s="3">
        <v>32</v>
      </c>
      <c r="R87" s="3">
        <v>31.55</v>
      </c>
      <c r="S87" s="3">
        <v>30.2</v>
      </c>
      <c r="T87" s="3">
        <v>30.25</v>
      </c>
      <c r="U87" s="3">
        <v>30.8</v>
      </c>
      <c r="V87" s="12">
        <f t="shared" si="7"/>
        <v>1.15555E-2</v>
      </c>
      <c r="W87" s="3">
        <v>-2.99</v>
      </c>
      <c r="X87" s="3" t="str">
        <f ca="1">IF(COUNTIF(股期對照!A:A,B87)=2,B87&amp;"-●",IF(COUNTIF(股期對照!A:A,B87)=1,B87&amp;"-◎",B87))</f>
        <v>宏和</v>
      </c>
      <c r="Y87" s="3" t="s">
        <v>6454</v>
      </c>
      <c r="AB87" s="1" t="s">
        <v>81</v>
      </c>
      <c r="AC87" s="1" t="s">
        <v>1843</v>
      </c>
      <c r="AD87" s="1">
        <v>1.01</v>
      </c>
      <c r="AE87" s="1">
        <v>0</v>
      </c>
      <c r="AF87" s="1">
        <v>0</v>
      </c>
      <c r="AG87" s="1">
        <v>9.5299999999999994</v>
      </c>
      <c r="AH87" s="1">
        <v>89.460000000000008</v>
      </c>
      <c r="AI87" s="1">
        <v>87</v>
      </c>
      <c r="AJ87" s="1">
        <v>1377095.13</v>
      </c>
      <c r="AK87" s="1">
        <v>53</v>
      </c>
      <c r="AL87" s="1">
        <v>-3</v>
      </c>
      <c r="AM87" s="1">
        <v>-27</v>
      </c>
      <c r="AN87" s="1">
        <v>0</v>
      </c>
      <c r="AO87" s="1">
        <v>12</v>
      </c>
      <c r="AP87" s="1">
        <v>123195</v>
      </c>
      <c r="AQ87" s="1">
        <v>0</v>
      </c>
      <c r="AR87" s="1">
        <v>32</v>
      </c>
      <c r="AS87" s="1">
        <v>31.55</v>
      </c>
      <c r="AT87" s="1">
        <v>30.2</v>
      </c>
      <c r="AU87" s="1">
        <v>30.25</v>
      </c>
      <c r="AV87" s="1">
        <v>30.8</v>
      </c>
      <c r="AW87" s="1">
        <v>1.15555E-2</v>
      </c>
      <c r="AX87" s="1">
        <v>-2.99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4717</v>
      </c>
      <c r="C88" s="3">
        <v>6.55</v>
      </c>
      <c r="D88" s="3">
        <v>0</v>
      </c>
      <c r="E88" s="3">
        <v>0.74</v>
      </c>
      <c r="F88" s="1">
        <f>IF(INDEX(董監!D:D,H88)=0,INDEX(董監!C:C,H88),INDEX(董監!D:D,H88))</f>
        <v>22.06</v>
      </c>
      <c r="G88" s="1">
        <f t="shared" si="4"/>
        <v>70.650000000000006</v>
      </c>
      <c r="H88" s="1">
        <f>MATCH(持股比率!A88,董監!A:A,0)</f>
        <v>88</v>
      </c>
      <c r="I88" s="3">
        <v>9144872.4199999999</v>
      </c>
      <c r="J88" s="26">
        <v>3537</v>
      </c>
      <c r="K88" s="26">
        <v>-768</v>
      </c>
      <c r="L88" s="35">
        <v>-1518</v>
      </c>
      <c r="M88" s="26">
        <v>6876</v>
      </c>
      <c r="N88" s="26">
        <v>-7</v>
      </c>
      <c r="O88" s="26">
        <f t="shared" si="5"/>
        <v>646085</v>
      </c>
      <c r="P88" s="25">
        <f t="shared" si="6"/>
        <v>1.3</v>
      </c>
      <c r="Q88" s="3">
        <v>12.65</v>
      </c>
      <c r="R88" s="3">
        <v>12.5</v>
      </c>
      <c r="S88" s="3">
        <v>12</v>
      </c>
      <c r="T88" s="3">
        <v>12.45</v>
      </c>
      <c r="U88" s="3">
        <v>12.35</v>
      </c>
      <c r="V88" s="12">
        <f t="shared" si="7"/>
        <v>1.0244679999999999</v>
      </c>
      <c r="W88" s="3">
        <v>0.82</v>
      </c>
      <c r="X88" s="3" t="str">
        <f ca="1">IF(COUNTIF(股期對照!A:A,B88)=2,B88&amp;"-●",IF(COUNTIF(股期對照!A:A,B88)=1,B88&amp;"-◎",B88))</f>
        <v>力鵬</v>
      </c>
      <c r="Y88" s="3" t="s">
        <v>6454</v>
      </c>
      <c r="AB88" s="1" t="s">
        <v>82</v>
      </c>
      <c r="AC88" s="1" t="s">
        <v>1844</v>
      </c>
      <c r="AD88" s="1">
        <v>6.55</v>
      </c>
      <c r="AE88" s="1">
        <v>0</v>
      </c>
      <c r="AF88" s="1">
        <v>0.74</v>
      </c>
      <c r="AG88" s="1">
        <v>22.06</v>
      </c>
      <c r="AH88" s="1">
        <v>70.650000000000006</v>
      </c>
      <c r="AI88" s="1">
        <v>88</v>
      </c>
      <c r="AJ88" s="1">
        <v>9144872.4199999999</v>
      </c>
      <c r="AK88" s="1">
        <v>3537</v>
      </c>
      <c r="AL88" s="1">
        <v>-768</v>
      </c>
      <c r="AM88" s="1">
        <v>-1518</v>
      </c>
      <c r="AN88" s="1">
        <v>6876</v>
      </c>
      <c r="AO88" s="1">
        <v>-7</v>
      </c>
      <c r="AP88" s="1">
        <v>646085</v>
      </c>
      <c r="AQ88" s="1">
        <v>1.3</v>
      </c>
      <c r="AR88" s="1">
        <v>12.65</v>
      </c>
      <c r="AS88" s="1">
        <v>12.5</v>
      </c>
      <c r="AT88" s="1">
        <v>12</v>
      </c>
      <c r="AU88" s="1">
        <v>12.45</v>
      </c>
      <c r="AV88" s="1">
        <v>12.35</v>
      </c>
      <c r="AW88" s="1">
        <v>1.0244679999999999</v>
      </c>
      <c r="AX88" s="1">
        <v>0.82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4898</v>
      </c>
      <c r="C89" s="3">
        <v>0.45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83.69</v>
      </c>
      <c r="H89" s="1">
        <f>MATCH(持股比率!A89,董監!A:A,0)</f>
        <v>89</v>
      </c>
      <c r="I89" s="3">
        <v>880825</v>
      </c>
      <c r="J89" s="26">
        <v>-15</v>
      </c>
      <c r="K89" s="26">
        <v>-39</v>
      </c>
      <c r="L89" s="35">
        <v>-18</v>
      </c>
      <c r="M89" s="26">
        <v>10</v>
      </c>
      <c r="N89" s="26">
        <v>-4</v>
      </c>
      <c r="O89" s="26">
        <f t="shared" si="5"/>
        <v>73716</v>
      </c>
      <c r="P89" s="25">
        <f t="shared" si="6"/>
        <v>-0.1</v>
      </c>
      <c r="Q89" s="3">
        <v>15.95</v>
      </c>
      <c r="R89" s="3">
        <v>15.5</v>
      </c>
      <c r="S89" s="3">
        <v>15.8</v>
      </c>
      <c r="T89" s="3">
        <v>15.8</v>
      </c>
      <c r="U89" s="3">
        <v>15.5</v>
      </c>
      <c r="V89" s="12">
        <f t="shared" si="7"/>
        <v>-1.0321500000000001E-2</v>
      </c>
      <c r="W89" s="3">
        <v>-2.82</v>
      </c>
      <c r="X89" s="3" t="str">
        <f ca="1">IF(COUNTIF(股期對照!A:A,B89)=2,B89&amp;"-●",IF(COUNTIF(股期對照!A:A,B89)=1,B89&amp;"-◎",B89))</f>
        <v>佳和</v>
      </c>
      <c r="Y89" s="3" t="s">
        <v>6454</v>
      </c>
      <c r="AB89" s="1" t="s">
        <v>83</v>
      </c>
      <c r="AC89" s="1" t="s">
        <v>1845</v>
      </c>
      <c r="AD89" s="1">
        <v>0.45</v>
      </c>
      <c r="AE89" s="1">
        <v>0</v>
      </c>
      <c r="AF89" s="1">
        <v>0.01</v>
      </c>
      <c r="AG89" s="1">
        <v>15.85</v>
      </c>
      <c r="AH89" s="1">
        <v>83.69</v>
      </c>
      <c r="AI89" s="1">
        <v>89</v>
      </c>
      <c r="AJ89" s="1">
        <v>880825</v>
      </c>
      <c r="AK89" s="1">
        <v>-15</v>
      </c>
      <c r="AL89" s="1">
        <v>-39</v>
      </c>
      <c r="AM89" s="1">
        <v>-18</v>
      </c>
      <c r="AN89" s="1">
        <v>10</v>
      </c>
      <c r="AO89" s="1">
        <v>-4</v>
      </c>
      <c r="AP89" s="1">
        <v>73716</v>
      </c>
      <c r="AQ89" s="1">
        <v>-0.1</v>
      </c>
      <c r="AR89" s="1">
        <v>15.95</v>
      </c>
      <c r="AS89" s="1">
        <v>15.5</v>
      </c>
      <c r="AT89" s="1">
        <v>15.8</v>
      </c>
      <c r="AU89" s="1">
        <v>15.8</v>
      </c>
      <c r="AV89" s="1">
        <v>15.5</v>
      </c>
      <c r="AW89" s="1">
        <v>-1.0321500000000001E-2</v>
      </c>
      <c r="AX89" s="1">
        <v>-2.82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5001</v>
      </c>
      <c r="C90" s="3">
        <v>7.57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82.94</v>
      </c>
      <c r="H90" s="1">
        <f>MATCH(持股比率!A90,董監!A:A,0)</f>
        <v>90</v>
      </c>
      <c r="I90" s="3">
        <v>1980000</v>
      </c>
      <c r="J90" s="26">
        <v>41</v>
      </c>
      <c r="K90" s="26">
        <v>-54</v>
      </c>
      <c r="L90" s="35">
        <v>354</v>
      </c>
      <c r="M90" s="26">
        <v>25</v>
      </c>
      <c r="N90" s="26">
        <v>-10</v>
      </c>
      <c r="O90" s="26">
        <f t="shared" si="5"/>
        <v>164221</v>
      </c>
      <c r="P90" s="25">
        <f t="shared" si="6"/>
        <v>0.2</v>
      </c>
      <c r="Q90" s="3">
        <v>21.4</v>
      </c>
      <c r="R90" s="3">
        <v>21</v>
      </c>
      <c r="S90" s="3">
        <v>21.2</v>
      </c>
      <c r="T90" s="3">
        <v>21.15</v>
      </c>
      <c r="U90" s="3">
        <v>21.05</v>
      </c>
      <c r="V90" s="12">
        <f t="shared" si="7"/>
        <v>7.5664499999999996E-2</v>
      </c>
      <c r="W90" s="3">
        <v>-1.64</v>
      </c>
      <c r="X90" s="3" t="str">
        <f ca="1">IF(COUNTIF(股期對照!A:A,B90)=2,B90&amp;"-●",IF(COUNTIF(股期對照!A:A,B90)=1,B90&amp;"-◎",B90))</f>
        <v>年興</v>
      </c>
      <c r="Y90" s="3" t="s">
        <v>6454</v>
      </c>
      <c r="AB90" s="1" t="s">
        <v>84</v>
      </c>
      <c r="AC90" s="1" t="s">
        <v>1846</v>
      </c>
      <c r="AD90" s="1">
        <v>7.57</v>
      </c>
      <c r="AE90" s="1">
        <v>7.0000000000000007E-2</v>
      </c>
      <c r="AF90" s="1">
        <v>0.16</v>
      </c>
      <c r="AG90" s="1">
        <v>9.26</v>
      </c>
      <c r="AH90" s="1">
        <v>82.94</v>
      </c>
      <c r="AI90" s="1">
        <v>90</v>
      </c>
      <c r="AJ90" s="1">
        <v>1980000</v>
      </c>
      <c r="AK90" s="1">
        <v>41</v>
      </c>
      <c r="AL90" s="1">
        <v>-54</v>
      </c>
      <c r="AM90" s="1">
        <v>354</v>
      </c>
      <c r="AN90" s="1">
        <v>25</v>
      </c>
      <c r="AO90" s="1">
        <v>-10</v>
      </c>
      <c r="AP90" s="1">
        <v>164221</v>
      </c>
      <c r="AQ90" s="1">
        <v>0.2</v>
      </c>
      <c r="AR90" s="1">
        <v>21.4</v>
      </c>
      <c r="AS90" s="1">
        <v>21</v>
      </c>
      <c r="AT90" s="1">
        <v>21.2</v>
      </c>
      <c r="AU90" s="1">
        <v>21.15</v>
      </c>
      <c r="AV90" s="1">
        <v>21.05</v>
      </c>
      <c r="AW90" s="1">
        <v>7.5664499999999996E-2</v>
      </c>
      <c r="AX90" s="1">
        <v>-1.64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5002</v>
      </c>
      <c r="C91" s="3">
        <v>2.4700000000000002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85.789999999999992</v>
      </c>
      <c r="H91" s="1">
        <f>MATCH(持股比率!A91,董監!A:A,0)</f>
        <v>91</v>
      </c>
      <c r="I91" s="3">
        <v>1326414</v>
      </c>
      <c r="J91" s="26">
        <v>849</v>
      </c>
      <c r="K91" s="26">
        <v>-5</v>
      </c>
      <c r="L91" s="35">
        <v>-46</v>
      </c>
      <c r="M91" s="26">
        <v>109</v>
      </c>
      <c r="N91" s="26">
        <v>-108</v>
      </c>
      <c r="O91" s="26">
        <f t="shared" si="5"/>
        <v>113793</v>
      </c>
      <c r="P91" s="25">
        <f t="shared" si="6"/>
        <v>0.7</v>
      </c>
      <c r="Q91" s="3">
        <v>25.85</v>
      </c>
      <c r="R91" s="3">
        <v>25.4</v>
      </c>
      <c r="S91" s="3">
        <v>24.3</v>
      </c>
      <c r="T91" s="3">
        <v>24.8</v>
      </c>
      <c r="U91" s="3">
        <v>24.5</v>
      </c>
      <c r="V91" s="12">
        <f t="shared" si="7"/>
        <v>0.20759050000000004</v>
      </c>
      <c r="W91" s="3">
        <v>-3.92</v>
      </c>
      <c r="X91" s="3" t="str">
        <f ca="1">IF(COUNTIF(股期對照!A:A,B91)=2,B91&amp;"-●",IF(COUNTIF(股期對照!A:A,B91)=1,B91&amp;"-◎",B91))</f>
        <v>宏益</v>
      </c>
      <c r="Y91" s="3" t="s">
        <v>6454</v>
      </c>
      <c r="AB91" s="1" t="s">
        <v>85</v>
      </c>
      <c r="AC91" s="1" t="s">
        <v>1847</v>
      </c>
      <c r="AD91" s="1">
        <v>2.4700000000000002</v>
      </c>
      <c r="AE91" s="1">
        <v>0</v>
      </c>
      <c r="AF91" s="1">
        <v>0.32</v>
      </c>
      <c r="AG91" s="1">
        <v>11.42</v>
      </c>
      <c r="AH91" s="1">
        <v>85.789999999999992</v>
      </c>
      <c r="AI91" s="1">
        <v>91</v>
      </c>
      <c r="AJ91" s="1">
        <v>1326414</v>
      </c>
      <c r="AK91" s="1">
        <v>849</v>
      </c>
      <c r="AL91" s="1">
        <v>-5</v>
      </c>
      <c r="AM91" s="1">
        <v>-46</v>
      </c>
      <c r="AN91" s="1">
        <v>109</v>
      </c>
      <c r="AO91" s="1">
        <v>-108</v>
      </c>
      <c r="AP91" s="1">
        <v>113793</v>
      </c>
      <c r="AQ91" s="1">
        <v>0.7</v>
      </c>
      <c r="AR91" s="1">
        <v>25.85</v>
      </c>
      <c r="AS91" s="1">
        <v>25.4</v>
      </c>
      <c r="AT91" s="1">
        <v>24.3</v>
      </c>
      <c r="AU91" s="1">
        <v>24.8</v>
      </c>
      <c r="AV91" s="1">
        <v>24.5</v>
      </c>
      <c r="AW91" s="1">
        <v>0.20759050000000004</v>
      </c>
      <c r="AX91" s="1">
        <v>-3.92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5003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0</v>
      </c>
      <c r="K92" s="26">
        <v>-11</v>
      </c>
      <c r="L92" s="35">
        <v>-9</v>
      </c>
      <c r="M92" s="26">
        <v>2</v>
      </c>
      <c r="N92" s="26">
        <v>14</v>
      </c>
      <c r="O92" s="26">
        <f t="shared" si="5"/>
        <v>72755</v>
      </c>
      <c r="P92" s="25">
        <f t="shared" si="6"/>
        <v>0</v>
      </c>
      <c r="Q92" s="3">
        <v>9.36</v>
      </c>
      <c r="R92" s="3">
        <v>9.25</v>
      </c>
      <c r="S92" s="3">
        <v>9.11</v>
      </c>
      <c r="T92" s="3">
        <v>9.27</v>
      </c>
      <c r="U92" s="3">
        <v>9.16</v>
      </c>
      <c r="V92" s="12">
        <f t="shared" si="7"/>
        <v>-3.6960000000000009E-4</v>
      </c>
      <c r="W92" s="3">
        <v>-0.97</v>
      </c>
      <c r="X92" s="3" t="str">
        <f ca="1">IF(COUNTIF(股期對照!A:A,B92)=2,B92&amp;"-●",IF(COUNTIF(股期對照!A:A,B92)=1,B92&amp;"-◎",B92))</f>
        <v>大將</v>
      </c>
      <c r="Y92" s="3" t="s">
        <v>6448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0</v>
      </c>
      <c r="AL92" s="1">
        <v>-11</v>
      </c>
      <c r="AM92" s="1">
        <v>-9</v>
      </c>
      <c r="AN92" s="1">
        <v>2</v>
      </c>
      <c r="AO92" s="1">
        <v>14</v>
      </c>
      <c r="AP92" s="1">
        <v>72755</v>
      </c>
      <c r="AQ92" s="1">
        <v>0</v>
      </c>
      <c r="AR92" s="1">
        <v>9.36</v>
      </c>
      <c r="AS92" s="1">
        <v>9.25</v>
      </c>
      <c r="AT92" s="1">
        <v>9.11</v>
      </c>
      <c r="AU92" s="1">
        <v>9.27</v>
      </c>
      <c r="AV92" s="1">
        <v>9.16</v>
      </c>
      <c r="AW92" s="1">
        <v>-3.6960000000000009E-4</v>
      </c>
      <c r="AX92" s="1">
        <v>-0.97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4718</v>
      </c>
      <c r="C93" s="3">
        <v>0.55000000000000004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81.22</v>
      </c>
      <c r="H93" s="1">
        <f>MATCH(持股比率!A93,董監!A:A,0)</f>
        <v>93</v>
      </c>
      <c r="I93" s="3">
        <v>1298338.48</v>
      </c>
      <c r="J93" s="26">
        <v>21</v>
      </c>
      <c r="K93" s="26">
        <v>-15</v>
      </c>
      <c r="L93" s="35">
        <v>-11</v>
      </c>
      <c r="M93" s="26">
        <v>-13</v>
      </c>
      <c r="N93" s="26">
        <v>-7</v>
      </c>
      <c r="O93" s="26">
        <f t="shared" si="5"/>
        <v>105451</v>
      </c>
      <c r="P93" s="25">
        <f t="shared" si="6"/>
        <v>0</v>
      </c>
      <c r="Q93" s="3">
        <v>10.25</v>
      </c>
      <c r="R93" s="3">
        <v>10.25</v>
      </c>
      <c r="S93" s="3">
        <v>10.1</v>
      </c>
      <c r="T93" s="3">
        <v>10.1</v>
      </c>
      <c r="U93" s="3">
        <v>9.94</v>
      </c>
      <c r="V93" s="12">
        <f t="shared" si="7"/>
        <v>-2.5047999999999997E-3</v>
      </c>
      <c r="W93" s="3">
        <v>-0.4</v>
      </c>
      <c r="X93" s="3" t="str">
        <f ca="1">IF(COUNTIF(股期對照!A:A,B93)=2,B93&amp;"-●",IF(COUNTIF(股期對照!A:A,B93)=1,B93&amp;"-◎",B93))</f>
        <v>台富</v>
      </c>
      <c r="Y93" s="3" t="s">
        <v>6460</v>
      </c>
      <c r="AB93" s="1" t="s">
        <v>87</v>
      </c>
      <c r="AC93" s="1" t="s">
        <v>1849</v>
      </c>
      <c r="AD93" s="1">
        <v>0.55000000000000004</v>
      </c>
      <c r="AE93" s="1">
        <v>0</v>
      </c>
      <c r="AF93" s="1">
        <v>0</v>
      </c>
      <c r="AG93" s="1">
        <v>18.23</v>
      </c>
      <c r="AH93" s="1">
        <v>81.22</v>
      </c>
      <c r="AI93" s="1">
        <v>93</v>
      </c>
      <c r="AJ93" s="1">
        <v>1298338.48</v>
      </c>
      <c r="AK93" s="1">
        <v>21</v>
      </c>
      <c r="AL93" s="1">
        <v>-15</v>
      </c>
      <c r="AM93" s="1">
        <v>-11</v>
      </c>
      <c r="AN93" s="1">
        <v>-13</v>
      </c>
      <c r="AO93" s="1">
        <v>-7</v>
      </c>
      <c r="AP93" s="1">
        <v>105451</v>
      </c>
      <c r="AQ93" s="1">
        <v>0</v>
      </c>
      <c r="AR93" s="1">
        <v>10.25</v>
      </c>
      <c r="AS93" s="1">
        <v>10.25</v>
      </c>
      <c r="AT93" s="1">
        <v>10.1</v>
      </c>
      <c r="AU93" s="1">
        <v>10.1</v>
      </c>
      <c r="AV93" s="1">
        <v>9.94</v>
      </c>
      <c r="AW93" s="1">
        <v>-2.5047999999999997E-3</v>
      </c>
      <c r="AX93" s="1">
        <v>-0.4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5004</v>
      </c>
      <c r="C94" s="3">
        <v>3.78</v>
      </c>
      <c r="D94" s="3">
        <v>0</v>
      </c>
      <c r="E94" s="3">
        <v>0.52</v>
      </c>
      <c r="F94" s="1">
        <f>IF(INDEX(董監!D:D,H94)=0,INDEX(董監!C:C,H94),INDEX(董監!D:D,H94))</f>
        <v>19.48</v>
      </c>
      <c r="G94" s="1">
        <f t="shared" si="4"/>
        <v>76.22</v>
      </c>
      <c r="H94" s="1">
        <f>MATCH(持股比率!A94,董監!A:A,0)</f>
        <v>94</v>
      </c>
      <c r="I94" s="3">
        <v>5316883.8</v>
      </c>
      <c r="J94" s="26">
        <v>162</v>
      </c>
      <c r="K94" s="26">
        <v>221</v>
      </c>
      <c r="L94" s="35">
        <v>-10423</v>
      </c>
      <c r="M94" s="26">
        <v>3687</v>
      </c>
      <c r="N94" s="26">
        <v>1631</v>
      </c>
      <c r="O94" s="26">
        <f t="shared" si="5"/>
        <v>405253</v>
      </c>
      <c r="P94" s="25">
        <f t="shared" si="6"/>
        <v>-1.2</v>
      </c>
      <c r="Q94" s="3">
        <v>26</v>
      </c>
      <c r="R94" s="3">
        <v>26.4</v>
      </c>
      <c r="S94" s="3">
        <v>24.7</v>
      </c>
      <c r="T94" s="3">
        <v>24.95</v>
      </c>
      <c r="U94" s="3">
        <v>24.3</v>
      </c>
      <c r="V94" s="12">
        <f t="shared" si="7"/>
        <v>-1.1577775000000001</v>
      </c>
      <c r="W94" s="3">
        <v>-5.81</v>
      </c>
      <c r="X94" s="3" t="str">
        <f ca="1">IF(COUNTIF(股期對照!A:A,B94)=2,B94&amp;"-●",IF(COUNTIF(股期對照!A:A,B94)=1,B94&amp;"-◎",B94))</f>
        <v>集盛</v>
      </c>
      <c r="Y94" s="3" t="s">
        <v>6454</v>
      </c>
      <c r="AB94" s="1" t="s">
        <v>88</v>
      </c>
      <c r="AC94" s="1" t="s">
        <v>1850</v>
      </c>
      <c r="AD94" s="1">
        <v>3.78</v>
      </c>
      <c r="AE94" s="1">
        <v>0</v>
      </c>
      <c r="AF94" s="1">
        <v>0.52</v>
      </c>
      <c r="AG94" s="1">
        <v>19.48</v>
      </c>
      <c r="AH94" s="1">
        <v>76.22</v>
      </c>
      <c r="AI94" s="1">
        <v>94</v>
      </c>
      <c r="AJ94" s="1">
        <v>5316883.8</v>
      </c>
      <c r="AK94" s="1">
        <v>162</v>
      </c>
      <c r="AL94" s="1">
        <v>221</v>
      </c>
      <c r="AM94" s="1">
        <v>-10423</v>
      </c>
      <c r="AN94" s="1">
        <v>3687</v>
      </c>
      <c r="AO94" s="1">
        <v>1631</v>
      </c>
      <c r="AP94" s="1">
        <v>405253</v>
      </c>
      <c r="AQ94" s="1">
        <v>-1.2</v>
      </c>
      <c r="AR94" s="1">
        <v>26</v>
      </c>
      <c r="AS94" s="1">
        <v>26.4</v>
      </c>
      <c r="AT94" s="1">
        <v>24.7</v>
      </c>
      <c r="AU94" s="1">
        <v>24.95</v>
      </c>
      <c r="AV94" s="1">
        <v>24.3</v>
      </c>
      <c r="AW94" s="1">
        <v>-1.1577775000000001</v>
      </c>
      <c r="AX94" s="1">
        <v>-5.81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5005</v>
      </c>
      <c r="C95" s="3">
        <v>0.47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51.69</v>
      </c>
      <c r="H95" s="1">
        <f>MATCH(持股比率!A95,董監!A:A,0)</f>
        <v>95</v>
      </c>
      <c r="I95" s="3">
        <v>937200</v>
      </c>
      <c r="J95" s="26">
        <v>-2</v>
      </c>
      <c r="K95" s="26">
        <v>184</v>
      </c>
      <c r="L95" s="35">
        <v>-146</v>
      </c>
      <c r="M95" s="26">
        <v>-26</v>
      </c>
      <c r="N95" s="26">
        <v>-8</v>
      </c>
      <c r="O95" s="26">
        <f t="shared" si="5"/>
        <v>48444</v>
      </c>
      <c r="P95" s="25">
        <f t="shared" si="6"/>
        <v>0</v>
      </c>
      <c r="Q95" s="3">
        <v>18.649999999999999</v>
      </c>
      <c r="R95" s="3">
        <v>19.2</v>
      </c>
      <c r="S95" s="3">
        <v>18.7</v>
      </c>
      <c r="T95" s="3">
        <v>18.8</v>
      </c>
      <c r="U95" s="3">
        <v>18.649999999999999</v>
      </c>
      <c r="V95" s="12">
        <f t="shared" si="7"/>
        <v>1.2729999999999972E-3</v>
      </c>
      <c r="W95" s="3">
        <v>-1.32</v>
      </c>
      <c r="X95" s="3" t="str">
        <f ca="1">IF(COUNTIF(股期對照!A:A,B95)=2,B95&amp;"-●",IF(COUNTIF(股期對照!A:A,B95)=1,B95&amp;"-◎",B95))</f>
        <v>怡華</v>
      </c>
      <c r="Y95" s="3" t="s">
        <v>6448</v>
      </c>
      <c r="AB95" s="1" t="s">
        <v>89</v>
      </c>
      <c r="AC95" s="1" t="s">
        <v>1851</v>
      </c>
      <c r="AD95" s="1">
        <v>0.47</v>
      </c>
      <c r="AE95" s="1">
        <v>0</v>
      </c>
      <c r="AF95" s="1">
        <v>0.2</v>
      </c>
      <c r="AG95" s="1">
        <v>47.64</v>
      </c>
      <c r="AH95" s="1">
        <v>51.69</v>
      </c>
      <c r="AI95" s="1">
        <v>95</v>
      </c>
      <c r="AJ95" s="1">
        <v>937200</v>
      </c>
      <c r="AK95" s="1">
        <v>-2</v>
      </c>
      <c r="AL95" s="1">
        <v>184</v>
      </c>
      <c r="AM95" s="1">
        <v>-146</v>
      </c>
      <c r="AN95" s="1">
        <v>-26</v>
      </c>
      <c r="AO95" s="1">
        <v>-8</v>
      </c>
      <c r="AP95" s="1">
        <v>48444</v>
      </c>
      <c r="AQ95" s="1">
        <v>0</v>
      </c>
      <c r="AR95" s="1">
        <v>18.649999999999999</v>
      </c>
      <c r="AS95" s="1">
        <v>19.2</v>
      </c>
      <c r="AT95" s="1">
        <v>18.7</v>
      </c>
      <c r="AU95" s="1">
        <v>18.8</v>
      </c>
      <c r="AV95" s="1">
        <v>18.649999999999999</v>
      </c>
      <c r="AW95" s="1">
        <v>1.2729999999999972E-3</v>
      </c>
      <c r="AX95" s="1">
        <v>-1.32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4899</v>
      </c>
      <c r="C96" s="3">
        <v>1.97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87.77</v>
      </c>
      <c r="H96" s="1">
        <f>MATCH(持股比率!A96,董監!A:A,0)</f>
        <v>96</v>
      </c>
      <c r="I96" s="3">
        <v>3016476.4</v>
      </c>
      <c r="J96" s="26">
        <v>-112</v>
      </c>
      <c r="K96" s="26">
        <v>-59</v>
      </c>
      <c r="L96" s="35">
        <v>-241</v>
      </c>
      <c r="M96" s="26">
        <v>237</v>
      </c>
      <c r="N96" s="26">
        <v>-206</v>
      </c>
      <c r="O96" s="26">
        <f t="shared" si="5"/>
        <v>264756</v>
      </c>
      <c r="P96" s="25">
        <f t="shared" si="6"/>
        <v>-0.1</v>
      </c>
      <c r="Q96" s="3">
        <v>18.350000000000001</v>
      </c>
      <c r="R96" s="3">
        <v>18.100000000000001</v>
      </c>
      <c r="S96" s="3">
        <v>17.649999999999999</v>
      </c>
      <c r="T96" s="3">
        <v>18.149999999999999</v>
      </c>
      <c r="U96" s="3">
        <v>18.149999999999999</v>
      </c>
      <c r="V96" s="12">
        <f t="shared" si="7"/>
        <v>-6.8141000000000007E-2</v>
      </c>
      <c r="W96" s="3">
        <v>-0.27</v>
      </c>
      <c r="X96" s="3" t="str">
        <f ca="1">IF(COUNTIF(股期對照!A:A,B96)=2,B96&amp;"-●",IF(COUNTIF(股期對照!A:A,B96)=1,B96&amp;"-◎",B96))</f>
        <v>宜進</v>
      </c>
      <c r="Y96" s="3" t="s">
        <v>6454</v>
      </c>
      <c r="AB96" s="1" t="s">
        <v>90</v>
      </c>
      <c r="AC96" s="1" t="s">
        <v>1852</v>
      </c>
      <c r="AD96" s="1">
        <v>1.97</v>
      </c>
      <c r="AE96" s="1">
        <v>0</v>
      </c>
      <c r="AF96" s="1">
        <v>0</v>
      </c>
      <c r="AG96" s="1">
        <v>10.26</v>
      </c>
      <c r="AH96" s="1">
        <v>87.77</v>
      </c>
      <c r="AI96" s="1">
        <v>96</v>
      </c>
      <c r="AJ96" s="1">
        <v>3016476.4</v>
      </c>
      <c r="AK96" s="1">
        <v>-112</v>
      </c>
      <c r="AL96" s="1">
        <v>-59</v>
      </c>
      <c r="AM96" s="1">
        <v>-241</v>
      </c>
      <c r="AN96" s="1">
        <v>237</v>
      </c>
      <c r="AO96" s="1">
        <v>-206</v>
      </c>
      <c r="AP96" s="1">
        <v>264756</v>
      </c>
      <c r="AQ96" s="1">
        <v>-0.1</v>
      </c>
      <c r="AR96" s="1">
        <v>18.350000000000001</v>
      </c>
      <c r="AS96" s="1">
        <v>18.100000000000001</v>
      </c>
      <c r="AT96" s="1">
        <v>17.649999999999999</v>
      </c>
      <c r="AU96" s="1">
        <v>18.149999999999999</v>
      </c>
      <c r="AV96" s="1">
        <v>18.149999999999999</v>
      </c>
      <c r="AW96" s="1">
        <v>-6.8141000000000007E-2</v>
      </c>
      <c r="AX96" s="1">
        <v>-0.27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4570</v>
      </c>
      <c r="C97" s="3">
        <v>1.79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83.13</v>
      </c>
      <c r="H97" s="1">
        <f>MATCH(持股比率!A97,董監!A:A,0)</f>
        <v>97</v>
      </c>
      <c r="I97" s="3">
        <v>3586289.07</v>
      </c>
      <c r="J97" s="26">
        <v>96</v>
      </c>
      <c r="K97" s="26">
        <v>-136</v>
      </c>
      <c r="L97" s="35">
        <v>-57</v>
      </c>
      <c r="M97" s="26">
        <v>204</v>
      </c>
      <c r="N97" s="26">
        <v>-155</v>
      </c>
      <c r="O97" s="26">
        <f t="shared" si="5"/>
        <v>298128</v>
      </c>
      <c r="P97" s="25">
        <f t="shared" si="6"/>
        <v>0</v>
      </c>
      <c r="Q97" s="3">
        <v>14.25</v>
      </c>
      <c r="R97" s="3">
        <v>13.95</v>
      </c>
      <c r="S97" s="3">
        <v>13.6</v>
      </c>
      <c r="T97" s="3">
        <v>14</v>
      </c>
      <c r="U97" s="3">
        <v>13.75</v>
      </c>
      <c r="V97" s="12">
        <f t="shared" si="7"/>
        <v>-5.7964999999999961E-3</v>
      </c>
      <c r="W97" s="3">
        <v>-3.85</v>
      </c>
      <c r="X97" s="3" t="str">
        <f ca="1">IF(COUNTIF(股期對照!A:A,B97)=2,B97&amp;"-●",IF(COUNTIF(股期對照!A:A,B97)=1,B97&amp;"-◎",B97))</f>
        <v>聯發</v>
      </c>
      <c r="Y97" s="3" t="s">
        <v>4887</v>
      </c>
      <c r="AB97" s="1" t="s">
        <v>91</v>
      </c>
      <c r="AC97" s="1" t="s">
        <v>1853</v>
      </c>
      <c r="AD97" s="1">
        <v>1.79</v>
      </c>
      <c r="AE97" s="1">
        <v>0.1</v>
      </c>
      <c r="AF97" s="1">
        <v>0.02</v>
      </c>
      <c r="AG97" s="1">
        <v>14.96</v>
      </c>
      <c r="AH97" s="1">
        <v>83.13</v>
      </c>
      <c r="AI97" s="1">
        <v>97</v>
      </c>
      <c r="AJ97" s="1">
        <v>3586289.07</v>
      </c>
      <c r="AK97" s="1">
        <v>96</v>
      </c>
      <c r="AL97" s="1">
        <v>-136</v>
      </c>
      <c r="AM97" s="1">
        <v>-57</v>
      </c>
      <c r="AN97" s="1">
        <v>204</v>
      </c>
      <c r="AO97" s="1">
        <v>-155</v>
      </c>
      <c r="AP97" s="1">
        <v>298128</v>
      </c>
      <c r="AQ97" s="1">
        <v>0</v>
      </c>
      <c r="AR97" s="1">
        <v>14.25</v>
      </c>
      <c r="AS97" s="1">
        <v>13.95</v>
      </c>
      <c r="AT97" s="1">
        <v>13.6</v>
      </c>
      <c r="AU97" s="1">
        <v>14</v>
      </c>
      <c r="AV97" s="1">
        <v>13.75</v>
      </c>
      <c r="AW97" s="1">
        <v>-5.7964999999999961E-3</v>
      </c>
      <c r="AX97" s="1">
        <v>-3.85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4758</v>
      </c>
      <c r="C98" s="3">
        <v>3.83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67.47</v>
      </c>
      <c r="H98" s="1">
        <f>MATCH(持股比率!A98,董監!A:A,0)</f>
        <v>98</v>
      </c>
      <c r="I98" s="3">
        <v>3946434.84</v>
      </c>
      <c r="J98" s="26">
        <v>-198</v>
      </c>
      <c r="K98" s="26">
        <v>-529</v>
      </c>
      <c r="L98" s="35">
        <v>-113</v>
      </c>
      <c r="M98" s="26">
        <v>-3</v>
      </c>
      <c r="N98" s="26">
        <v>239</v>
      </c>
      <c r="O98" s="26">
        <f t="shared" si="5"/>
        <v>266266</v>
      </c>
      <c r="P98" s="25">
        <f t="shared" si="6"/>
        <v>-0.2</v>
      </c>
      <c r="Q98" s="3">
        <v>11.1</v>
      </c>
      <c r="R98" s="3">
        <v>10.7</v>
      </c>
      <c r="S98" s="3">
        <v>10.45</v>
      </c>
      <c r="T98" s="3">
        <v>10.55</v>
      </c>
      <c r="U98" s="3">
        <v>10.5</v>
      </c>
      <c r="V98" s="12">
        <f t="shared" si="7"/>
        <v>-6.5610999999999989E-2</v>
      </c>
      <c r="W98" s="3">
        <v>0.96</v>
      </c>
      <c r="X98" s="3" t="str">
        <f ca="1">IF(COUNTIF(股期對照!A:A,B98)=2,B98&amp;"-●",IF(COUNTIF(股期對照!A:A,B98)=1,B98&amp;"-◎",B98))</f>
        <v>宏遠</v>
      </c>
      <c r="Y98" s="3" t="s">
        <v>6454</v>
      </c>
      <c r="AB98" s="1" t="s">
        <v>92</v>
      </c>
      <c r="AC98" s="1" t="s">
        <v>1854</v>
      </c>
      <c r="AD98" s="1">
        <v>3.83</v>
      </c>
      <c r="AE98" s="1">
        <v>0</v>
      </c>
      <c r="AF98" s="1">
        <v>0.02</v>
      </c>
      <c r="AG98" s="1">
        <v>28.68</v>
      </c>
      <c r="AH98" s="1">
        <v>67.47</v>
      </c>
      <c r="AI98" s="1">
        <v>98</v>
      </c>
      <c r="AJ98" s="1">
        <v>3946434.84</v>
      </c>
      <c r="AK98" s="1">
        <v>-198</v>
      </c>
      <c r="AL98" s="1">
        <v>-529</v>
      </c>
      <c r="AM98" s="1">
        <v>-113</v>
      </c>
      <c r="AN98" s="1">
        <v>-3</v>
      </c>
      <c r="AO98" s="1">
        <v>239</v>
      </c>
      <c r="AP98" s="1">
        <v>266266</v>
      </c>
      <c r="AQ98" s="1">
        <v>-0.2</v>
      </c>
      <c r="AR98" s="1">
        <v>11.1</v>
      </c>
      <c r="AS98" s="1">
        <v>10.7</v>
      </c>
      <c r="AT98" s="1">
        <v>10.45</v>
      </c>
      <c r="AU98" s="1">
        <v>10.55</v>
      </c>
      <c r="AV98" s="1">
        <v>10.5</v>
      </c>
      <c r="AW98" s="1">
        <v>-6.5610999999999989E-2</v>
      </c>
      <c r="AX98" s="1">
        <v>0.96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5006</v>
      </c>
      <c r="C99" s="3">
        <v>2.37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83.68</v>
      </c>
      <c r="H99" s="1">
        <f>MATCH(持股比率!A99,董監!A:A,0)</f>
        <v>99</v>
      </c>
      <c r="I99" s="3">
        <v>1732683.81</v>
      </c>
      <c r="J99" s="26">
        <v>74</v>
      </c>
      <c r="K99" s="26">
        <v>-157</v>
      </c>
      <c r="L99" s="35">
        <v>120</v>
      </c>
      <c r="M99" s="26">
        <v>-12</v>
      </c>
      <c r="N99" s="26">
        <v>-2</v>
      </c>
      <c r="O99" s="26">
        <f t="shared" si="5"/>
        <v>144991</v>
      </c>
      <c r="P99" s="25">
        <f t="shared" si="6"/>
        <v>0</v>
      </c>
      <c r="Q99" s="3">
        <v>15.7</v>
      </c>
      <c r="R99" s="3">
        <v>15.4</v>
      </c>
      <c r="S99" s="3">
        <v>14.55</v>
      </c>
      <c r="T99" s="3">
        <v>14.95</v>
      </c>
      <c r="U99" s="3">
        <v>14.9</v>
      </c>
      <c r="V99" s="12">
        <f t="shared" si="7"/>
        <v>2.807999999999998E-3</v>
      </c>
      <c r="W99" s="3">
        <v>-2.61</v>
      </c>
      <c r="X99" s="3" t="str">
        <f ca="1">IF(COUNTIF(股期對照!A:A,B99)=2,B99&amp;"-●",IF(COUNTIF(股期對照!A:A,B99)=1,B99&amp;"-◎",B99))</f>
        <v>強盛</v>
      </c>
      <c r="Y99" s="3" t="s">
        <v>6460</v>
      </c>
      <c r="AB99" s="1" t="s">
        <v>93</v>
      </c>
      <c r="AC99" s="1" t="s">
        <v>1855</v>
      </c>
      <c r="AD99" s="1">
        <v>2.37</v>
      </c>
      <c r="AE99" s="1">
        <v>0</v>
      </c>
      <c r="AF99" s="1">
        <v>0</v>
      </c>
      <c r="AG99" s="1">
        <v>13.95</v>
      </c>
      <c r="AH99" s="1">
        <v>83.68</v>
      </c>
      <c r="AI99" s="1">
        <v>99</v>
      </c>
      <c r="AJ99" s="1">
        <v>1732683.81</v>
      </c>
      <c r="AK99" s="1">
        <v>74</v>
      </c>
      <c r="AL99" s="1">
        <v>-157</v>
      </c>
      <c r="AM99" s="1">
        <v>120</v>
      </c>
      <c r="AN99" s="1">
        <v>-12</v>
      </c>
      <c r="AO99" s="1">
        <v>-2</v>
      </c>
      <c r="AP99" s="1">
        <v>144991</v>
      </c>
      <c r="AQ99" s="1">
        <v>0</v>
      </c>
      <c r="AR99" s="1">
        <v>15.7</v>
      </c>
      <c r="AS99" s="1">
        <v>15.4</v>
      </c>
      <c r="AT99" s="1">
        <v>14.55</v>
      </c>
      <c r="AU99" s="1">
        <v>14.95</v>
      </c>
      <c r="AV99" s="1">
        <v>14.9</v>
      </c>
      <c r="AW99" s="1">
        <v>2.807999999999998E-3</v>
      </c>
      <c r="AX99" s="1">
        <v>-2.61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5007</v>
      </c>
      <c r="C100" s="3">
        <v>1.45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89.88</v>
      </c>
      <c r="H100" s="1">
        <f>MATCH(持股比率!A100,董監!A:A,0)</f>
        <v>100</v>
      </c>
      <c r="I100" s="3">
        <v>3845656.52</v>
      </c>
      <c r="J100" s="26">
        <v>192</v>
      </c>
      <c r="K100" s="26">
        <v>81</v>
      </c>
      <c r="L100" s="35">
        <v>-16</v>
      </c>
      <c r="M100" s="26">
        <v>283</v>
      </c>
      <c r="N100" s="26">
        <v>0</v>
      </c>
      <c r="O100" s="26">
        <f t="shared" si="5"/>
        <v>345648</v>
      </c>
      <c r="P100" s="25">
        <f t="shared" si="6"/>
        <v>0.2</v>
      </c>
      <c r="Q100" s="3">
        <v>17.350000000000001</v>
      </c>
      <c r="R100" s="3">
        <v>17.399999999999999</v>
      </c>
      <c r="S100" s="3">
        <v>17.100000000000001</v>
      </c>
      <c r="T100" s="3">
        <v>17.25</v>
      </c>
      <c r="U100" s="3">
        <v>17.2</v>
      </c>
      <c r="V100" s="12">
        <f t="shared" si="7"/>
        <v>9.3487500000000001E-2</v>
      </c>
      <c r="W100" s="3">
        <v>-0.28999999999999998</v>
      </c>
      <c r="X100" s="3" t="str">
        <f ca="1">IF(COUNTIF(股期對照!A:A,B100)=2,B100&amp;"-●",IF(COUNTIF(股期對照!A:A,B100)=1,B100&amp;"-◎",B100))</f>
        <v>得力</v>
      </c>
      <c r="Y100" s="3" t="s">
        <v>6454</v>
      </c>
      <c r="AB100" s="1" t="s">
        <v>94</v>
      </c>
      <c r="AC100" s="1" t="s">
        <v>1856</v>
      </c>
      <c r="AD100" s="1">
        <v>1.45</v>
      </c>
      <c r="AE100" s="1">
        <v>0</v>
      </c>
      <c r="AF100" s="1">
        <v>0</v>
      </c>
      <c r="AG100" s="1">
        <v>8.67</v>
      </c>
      <c r="AH100" s="1">
        <v>89.88</v>
      </c>
      <c r="AI100" s="1">
        <v>100</v>
      </c>
      <c r="AJ100" s="1">
        <v>3845656.52</v>
      </c>
      <c r="AK100" s="1">
        <v>192</v>
      </c>
      <c r="AL100" s="1">
        <v>81</v>
      </c>
      <c r="AM100" s="1">
        <v>-16</v>
      </c>
      <c r="AN100" s="1">
        <v>283</v>
      </c>
      <c r="AO100" s="1">
        <v>0</v>
      </c>
      <c r="AP100" s="1">
        <v>345648</v>
      </c>
      <c r="AQ100" s="1">
        <v>0.2</v>
      </c>
      <c r="AR100" s="1">
        <v>17.350000000000001</v>
      </c>
      <c r="AS100" s="1">
        <v>17.399999999999999</v>
      </c>
      <c r="AT100" s="1">
        <v>17.100000000000001</v>
      </c>
      <c r="AU100" s="1">
        <v>17.25</v>
      </c>
      <c r="AV100" s="1">
        <v>17.2</v>
      </c>
      <c r="AW100" s="1">
        <v>9.3487500000000001E-2</v>
      </c>
      <c r="AX100" s="1">
        <v>-0.28999999999999998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4791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26">
        <v>2</v>
      </c>
      <c r="K101" s="26">
        <v>-3</v>
      </c>
      <c r="L101" s="35">
        <v>2</v>
      </c>
      <c r="M101" s="26">
        <v>3</v>
      </c>
      <c r="N101" s="26">
        <v>2</v>
      </c>
      <c r="O101" s="26">
        <f t="shared" si="5"/>
        <v>85673</v>
      </c>
      <c r="P101" s="25">
        <f t="shared" si="6"/>
        <v>0</v>
      </c>
      <c r="Q101" s="3">
        <v>12.95</v>
      </c>
      <c r="R101" s="3">
        <v>12.95</v>
      </c>
      <c r="S101" s="3">
        <v>12.85</v>
      </c>
      <c r="T101" s="3">
        <v>12.9</v>
      </c>
      <c r="U101" s="3">
        <v>12.95</v>
      </c>
      <c r="V101" s="12">
        <f t="shared" si="7"/>
        <v>7.7349999999999999E-4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6454</v>
      </c>
      <c r="AB101" s="1" t="s">
        <v>95</v>
      </c>
      <c r="AC101" s="1" t="s">
        <v>1857</v>
      </c>
      <c r="AD101" s="1">
        <v>0.56000000000000005</v>
      </c>
      <c r="AE101" s="1">
        <v>0</v>
      </c>
      <c r="AF101" s="1">
        <v>0.01</v>
      </c>
      <c r="AG101" s="1">
        <v>16.739999999999998</v>
      </c>
      <c r="AH101" s="1">
        <v>82.69</v>
      </c>
      <c r="AI101" s="1">
        <v>101</v>
      </c>
      <c r="AJ101" s="1">
        <v>1036072.67</v>
      </c>
      <c r="AK101" s="1">
        <v>2</v>
      </c>
      <c r="AL101" s="1">
        <v>-3</v>
      </c>
      <c r="AM101" s="1">
        <v>2</v>
      </c>
      <c r="AN101" s="1">
        <v>3</v>
      </c>
      <c r="AO101" s="1">
        <v>2</v>
      </c>
      <c r="AP101" s="1">
        <v>85673</v>
      </c>
      <c r="AQ101" s="1">
        <v>0</v>
      </c>
      <c r="AR101" s="1">
        <v>12.95</v>
      </c>
      <c r="AS101" s="1">
        <v>12.95</v>
      </c>
      <c r="AT101" s="1">
        <v>12.85</v>
      </c>
      <c r="AU101" s="1">
        <v>12.9</v>
      </c>
      <c r="AV101" s="1">
        <v>12.95</v>
      </c>
      <c r="AW101" s="1">
        <v>7.7349999999999999E-4</v>
      </c>
      <c r="AX101" s="1">
        <v>0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5008</v>
      </c>
      <c r="C102" s="3">
        <v>0.6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81.009999999999991</v>
      </c>
      <c r="H102" s="1">
        <f>MATCH(持股比率!A102,董監!A:A,0)</f>
        <v>102</v>
      </c>
      <c r="I102" s="3">
        <v>1111573.2</v>
      </c>
      <c r="J102" s="26">
        <v>272</v>
      </c>
      <c r="K102" s="26">
        <v>-233</v>
      </c>
      <c r="L102" s="35">
        <v>-358</v>
      </c>
      <c r="M102" s="26">
        <v>-26</v>
      </c>
      <c r="N102" s="26">
        <v>-73</v>
      </c>
      <c r="O102" s="26">
        <f t="shared" si="5"/>
        <v>90049</v>
      </c>
      <c r="P102" s="25">
        <f t="shared" si="6"/>
        <v>-0.5</v>
      </c>
      <c r="Q102" s="3">
        <v>18.399999999999999</v>
      </c>
      <c r="R102" s="3">
        <v>18.850000000000001</v>
      </c>
      <c r="S102" s="3">
        <v>18.3</v>
      </c>
      <c r="T102" s="3">
        <v>18.45</v>
      </c>
      <c r="U102" s="3">
        <v>18.149999999999999</v>
      </c>
      <c r="V102" s="12">
        <f t="shared" si="7"/>
        <v>-7.7433000000000016E-2</v>
      </c>
      <c r="W102" s="3">
        <v>0.55000000000000004</v>
      </c>
      <c r="X102" s="3" t="str">
        <f ca="1">IF(COUNTIF(股期對照!A:A,B102)=2,B102&amp;"-●",IF(COUNTIF(股期對照!A:A,B102)=1,B102&amp;"-◎",B102))</f>
        <v>聚隆</v>
      </c>
      <c r="Y102" s="3" t="s">
        <v>6454</v>
      </c>
      <c r="AB102" s="1" t="s">
        <v>96</v>
      </c>
      <c r="AC102" s="1" t="s">
        <v>1858</v>
      </c>
      <c r="AD102" s="1">
        <v>0.6</v>
      </c>
      <c r="AE102" s="1">
        <v>0</v>
      </c>
      <c r="AF102" s="1">
        <v>0.25</v>
      </c>
      <c r="AG102" s="1">
        <v>18.14</v>
      </c>
      <c r="AH102" s="1">
        <v>81.009999999999991</v>
      </c>
      <c r="AI102" s="1">
        <v>102</v>
      </c>
      <c r="AJ102" s="1">
        <v>1111573.2</v>
      </c>
      <c r="AK102" s="1">
        <v>272</v>
      </c>
      <c r="AL102" s="1">
        <v>-233</v>
      </c>
      <c r="AM102" s="1">
        <v>-358</v>
      </c>
      <c r="AN102" s="1">
        <v>-26</v>
      </c>
      <c r="AO102" s="1">
        <v>-73</v>
      </c>
      <c r="AP102" s="1">
        <v>90049</v>
      </c>
      <c r="AQ102" s="1">
        <v>-0.5</v>
      </c>
      <c r="AR102" s="1">
        <v>18.399999999999999</v>
      </c>
      <c r="AS102" s="1">
        <v>18.850000000000001</v>
      </c>
      <c r="AT102" s="1">
        <v>18.3</v>
      </c>
      <c r="AU102" s="1">
        <v>18.45</v>
      </c>
      <c r="AV102" s="1">
        <v>18.149999999999999</v>
      </c>
      <c r="AW102" s="1">
        <v>-7.7433000000000016E-2</v>
      </c>
      <c r="AX102" s="1">
        <v>0.55000000000000004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5009</v>
      </c>
      <c r="C103" s="3">
        <v>18.7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47.31</v>
      </c>
      <c r="H103" s="1">
        <f>MATCH(持股比率!A103,董監!A:A,0)</f>
        <v>103</v>
      </c>
      <c r="I103" s="3">
        <v>2336246.67</v>
      </c>
      <c r="J103" s="26">
        <v>49</v>
      </c>
      <c r="K103" s="26">
        <v>15</v>
      </c>
      <c r="L103" s="35">
        <v>-45</v>
      </c>
      <c r="M103" s="26">
        <v>48</v>
      </c>
      <c r="N103" s="26">
        <v>65</v>
      </c>
      <c r="O103" s="26">
        <f t="shared" si="5"/>
        <v>110528</v>
      </c>
      <c r="P103" s="25">
        <f t="shared" si="6"/>
        <v>0.1</v>
      </c>
      <c r="Q103" s="3">
        <v>16.7</v>
      </c>
      <c r="R103" s="3">
        <v>16.600000000000001</v>
      </c>
      <c r="S103" s="3">
        <v>16.3</v>
      </c>
      <c r="T103" s="3">
        <v>16.25</v>
      </c>
      <c r="U103" s="3">
        <v>16.399999999999999</v>
      </c>
      <c r="V103" s="12">
        <f t="shared" si="7"/>
        <v>2.1798000000000001E-2</v>
      </c>
      <c r="W103" s="3">
        <v>-1.2</v>
      </c>
      <c r="X103" s="3" t="str">
        <f ca="1">IF(COUNTIF(股期對照!A:A,B103)=2,B103&amp;"-●",IF(COUNTIF(股期對照!A:A,B103)=1,B103&amp;"-◎",B103))</f>
        <v>南緯</v>
      </c>
      <c r="Y103" s="3" t="s">
        <v>6454</v>
      </c>
      <c r="AB103" s="1" t="s">
        <v>97</v>
      </c>
      <c r="AC103" s="1" t="s">
        <v>1859</v>
      </c>
      <c r="AD103" s="1">
        <v>18.7</v>
      </c>
      <c r="AE103" s="1">
        <v>0.12</v>
      </c>
      <c r="AF103" s="1">
        <v>7.0000000000000007E-2</v>
      </c>
      <c r="AG103" s="1">
        <v>33.799999999999997</v>
      </c>
      <c r="AH103" s="1">
        <v>47.31</v>
      </c>
      <c r="AI103" s="1">
        <v>103</v>
      </c>
      <c r="AJ103" s="1">
        <v>2336246.67</v>
      </c>
      <c r="AK103" s="1">
        <v>49</v>
      </c>
      <c r="AL103" s="1">
        <v>15</v>
      </c>
      <c r="AM103" s="1">
        <v>-45</v>
      </c>
      <c r="AN103" s="1">
        <v>48</v>
      </c>
      <c r="AO103" s="1">
        <v>65</v>
      </c>
      <c r="AP103" s="1">
        <v>110528</v>
      </c>
      <c r="AQ103" s="1">
        <v>0.1</v>
      </c>
      <c r="AR103" s="1">
        <v>16.7</v>
      </c>
      <c r="AS103" s="1">
        <v>16.600000000000001</v>
      </c>
      <c r="AT103" s="1">
        <v>16.3</v>
      </c>
      <c r="AU103" s="1">
        <v>16.25</v>
      </c>
      <c r="AV103" s="1">
        <v>16.399999999999999</v>
      </c>
      <c r="AW103" s="1">
        <v>2.1798000000000001E-2</v>
      </c>
      <c r="AX103" s="1">
        <v>-1.2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5010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-1</v>
      </c>
      <c r="K104" s="26">
        <v>1</v>
      </c>
      <c r="L104" s="35">
        <v>-12</v>
      </c>
      <c r="M104" s="26">
        <v>3</v>
      </c>
      <c r="N104" s="26">
        <v>5</v>
      </c>
      <c r="O104" s="26">
        <f t="shared" si="5"/>
        <v>113102</v>
      </c>
      <c r="P104" s="25">
        <f t="shared" si="6"/>
        <v>0</v>
      </c>
      <c r="Q104" s="3">
        <v>12.2</v>
      </c>
      <c r="R104" s="3">
        <v>12.05</v>
      </c>
      <c r="S104" s="3">
        <v>11.9</v>
      </c>
      <c r="T104" s="3">
        <v>12.15</v>
      </c>
      <c r="U104" s="3">
        <v>12.2</v>
      </c>
      <c r="V104" s="12">
        <f t="shared" si="7"/>
        <v>-4.5500000000000016E-4</v>
      </c>
      <c r="W104" s="3">
        <v>1.24</v>
      </c>
      <c r="X104" s="3" t="str">
        <f ca="1">IF(COUNTIF(股期對照!A:A,B104)=2,B104&amp;"-●",IF(COUNTIF(股期對照!A:A,B104)=1,B104&amp;"-◎",B104))</f>
        <v>昶和</v>
      </c>
      <c r="Y104" s="3" t="s">
        <v>6454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-1</v>
      </c>
      <c r="AL104" s="1">
        <v>1</v>
      </c>
      <c r="AM104" s="1">
        <v>-12</v>
      </c>
      <c r="AN104" s="1">
        <v>3</v>
      </c>
      <c r="AO104" s="1">
        <v>5</v>
      </c>
      <c r="AP104" s="1">
        <v>113102</v>
      </c>
      <c r="AQ104" s="1">
        <v>0</v>
      </c>
      <c r="AR104" s="1">
        <v>12.2</v>
      </c>
      <c r="AS104" s="1">
        <v>12.05</v>
      </c>
      <c r="AT104" s="1">
        <v>11.9</v>
      </c>
      <c r="AU104" s="1">
        <v>12.15</v>
      </c>
      <c r="AV104" s="1">
        <v>12.2</v>
      </c>
      <c r="AW104" s="1">
        <v>-4.5500000000000016E-4</v>
      </c>
      <c r="AX104" s="1">
        <v>1.24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5011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0</v>
      </c>
      <c r="K105" s="26">
        <v>12</v>
      </c>
      <c r="L105" s="35">
        <v>0</v>
      </c>
      <c r="M105" s="26">
        <v>0</v>
      </c>
      <c r="N105" s="26">
        <v>0</v>
      </c>
      <c r="O105" s="26">
        <f t="shared" si="5"/>
        <v>67319</v>
      </c>
      <c r="P105" s="25">
        <f t="shared" si="6"/>
        <v>0</v>
      </c>
      <c r="Q105" s="3">
        <v>16.2</v>
      </c>
      <c r="R105" s="3">
        <v>16.25</v>
      </c>
      <c r="S105" s="3">
        <v>16</v>
      </c>
      <c r="T105" s="3">
        <v>16.05</v>
      </c>
      <c r="U105" s="3">
        <v>16</v>
      </c>
      <c r="V105" s="12">
        <f t="shared" si="7"/>
        <v>1.9499999999999999E-3</v>
      </c>
      <c r="W105" s="3">
        <v>-1.23</v>
      </c>
      <c r="X105" s="3" t="str">
        <f ca="1">IF(COUNTIF(股期對照!A:A,B105)=2,B105&amp;"-●",IF(COUNTIF(股期對照!A:A,B105)=1,B105&amp;"-◎",B105))</f>
        <v>大統新創</v>
      </c>
      <c r="Y105" s="3" t="s">
        <v>6454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0</v>
      </c>
      <c r="AL105" s="1">
        <v>12</v>
      </c>
      <c r="AM105" s="1">
        <v>0</v>
      </c>
      <c r="AN105" s="1">
        <v>0</v>
      </c>
      <c r="AO105" s="1">
        <v>0</v>
      </c>
      <c r="AP105" s="1">
        <v>67319</v>
      </c>
      <c r="AQ105" s="1">
        <v>0</v>
      </c>
      <c r="AR105" s="1">
        <v>16.2</v>
      </c>
      <c r="AS105" s="1">
        <v>16.25</v>
      </c>
      <c r="AT105" s="1">
        <v>16</v>
      </c>
      <c r="AU105" s="1">
        <v>16.05</v>
      </c>
      <c r="AV105" s="1">
        <v>16</v>
      </c>
      <c r="AW105" s="1">
        <v>1.9499999999999999E-3</v>
      </c>
      <c r="AX105" s="1">
        <v>-1.23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5012</v>
      </c>
      <c r="C106" s="3">
        <v>0.97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86.24</v>
      </c>
      <c r="H106" s="1">
        <f>MATCH(持股比率!A106,董監!A:A,0)</f>
        <v>106</v>
      </c>
      <c r="I106" s="3">
        <v>1504145.36</v>
      </c>
      <c r="J106" s="26">
        <v>-266</v>
      </c>
      <c r="K106" s="26">
        <v>189</v>
      </c>
      <c r="L106" s="35">
        <v>-855</v>
      </c>
      <c r="M106" s="26">
        <v>8</v>
      </c>
      <c r="N106" s="26">
        <v>-179</v>
      </c>
      <c r="O106" s="26">
        <f t="shared" si="5"/>
        <v>129717</v>
      </c>
      <c r="P106" s="25">
        <f t="shared" si="6"/>
        <v>-0.9</v>
      </c>
      <c r="Q106" s="3">
        <v>9.2100000000000009</v>
      </c>
      <c r="R106" s="3">
        <v>10.1</v>
      </c>
      <c r="S106" s="3">
        <v>10.65</v>
      </c>
      <c r="T106" s="3">
        <v>11.7</v>
      </c>
      <c r="U106" s="3">
        <v>11.3</v>
      </c>
      <c r="V106" s="12">
        <f t="shared" si="7"/>
        <v>-0.11575810000000002</v>
      </c>
      <c r="W106" s="3">
        <v>21.11</v>
      </c>
      <c r="X106" s="3" t="str">
        <f ca="1">IF(COUNTIF(股期對照!A:A,B106)=2,B106&amp;"-●",IF(COUNTIF(股期對照!A:A,B106)=1,B106&amp;"-◎",B106))</f>
        <v>首利</v>
      </c>
      <c r="Y106" s="3" t="s">
        <v>6461</v>
      </c>
      <c r="AB106" s="1" t="s">
        <v>100</v>
      </c>
      <c r="AC106" s="1" t="s">
        <v>1862</v>
      </c>
      <c r="AD106" s="1">
        <v>0.97</v>
      </c>
      <c r="AE106" s="1">
        <v>0.01</v>
      </c>
      <c r="AF106" s="1">
        <v>0.03</v>
      </c>
      <c r="AG106" s="1">
        <v>12.75</v>
      </c>
      <c r="AH106" s="1">
        <v>86.24</v>
      </c>
      <c r="AI106" s="1">
        <v>106</v>
      </c>
      <c r="AJ106" s="1">
        <v>1504145.36</v>
      </c>
      <c r="AK106" s="1">
        <v>-266</v>
      </c>
      <c r="AL106" s="1">
        <v>189</v>
      </c>
      <c r="AM106" s="1">
        <v>-855</v>
      </c>
      <c r="AN106" s="1">
        <v>8</v>
      </c>
      <c r="AO106" s="1">
        <v>-179</v>
      </c>
      <c r="AP106" s="1">
        <v>129717</v>
      </c>
      <c r="AQ106" s="1">
        <v>-0.9</v>
      </c>
      <c r="AR106" s="1">
        <v>9.2100000000000009</v>
      </c>
      <c r="AS106" s="1">
        <v>10.1</v>
      </c>
      <c r="AT106" s="1">
        <v>10.65</v>
      </c>
      <c r="AU106" s="1">
        <v>11.7</v>
      </c>
      <c r="AV106" s="1">
        <v>11.3</v>
      </c>
      <c r="AW106" s="1">
        <v>-0.11575810000000002</v>
      </c>
      <c r="AX106" s="1">
        <v>21.11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5013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</v>
      </c>
      <c r="R107" s="3">
        <v>10</v>
      </c>
      <c r="S107" s="3">
        <v>10.3</v>
      </c>
      <c r="T107" s="3">
        <v>10.25</v>
      </c>
      <c r="U107" s="3">
        <v>10.25</v>
      </c>
      <c r="V107" s="12">
        <f t="shared" si="7"/>
        <v>0</v>
      </c>
      <c r="W107" s="3">
        <v>0.49</v>
      </c>
      <c r="X107" s="3" t="str">
        <f ca="1">IF(COUNTIF(股期對照!A:A,B107)=2,B107&amp;"-●",IF(COUNTIF(股期對照!A:A,B107)=1,B107&amp;"-◎",B107))</f>
        <v>三洋紡</v>
      </c>
      <c r="Y107" s="3" t="s">
        <v>6454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10.3</v>
      </c>
      <c r="AS107" s="1">
        <v>10</v>
      </c>
      <c r="AT107" s="1">
        <v>10.3</v>
      </c>
      <c r="AU107" s="1">
        <v>10.25</v>
      </c>
      <c r="AV107" s="1">
        <v>10.25</v>
      </c>
      <c r="AW107" s="1">
        <v>0</v>
      </c>
      <c r="AX107" s="1">
        <v>0.49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4631</v>
      </c>
      <c r="C108" s="3">
        <v>9.34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69.319999999999993</v>
      </c>
      <c r="H108" s="1">
        <f>MATCH(持股比率!A108,董監!A:A,0)</f>
        <v>108</v>
      </c>
      <c r="I108" s="3">
        <v>1471535.34</v>
      </c>
      <c r="J108" s="26">
        <v>3</v>
      </c>
      <c r="K108" s="26">
        <v>-4</v>
      </c>
      <c r="L108" s="35">
        <v>-44</v>
      </c>
      <c r="M108" s="26">
        <v>20</v>
      </c>
      <c r="N108" s="26">
        <v>14</v>
      </c>
      <c r="O108" s="26">
        <f t="shared" si="5"/>
        <v>102007</v>
      </c>
      <c r="P108" s="25">
        <f t="shared" si="6"/>
        <v>0</v>
      </c>
      <c r="Q108" s="3">
        <v>18.149999999999999</v>
      </c>
      <c r="R108" s="3">
        <v>18.2</v>
      </c>
      <c r="S108" s="3">
        <v>18.100000000000001</v>
      </c>
      <c r="T108" s="3">
        <v>18.149999999999999</v>
      </c>
      <c r="U108" s="3">
        <v>18.149999999999999</v>
      </c>
      <c r="V108" s="12">
        <f t="shared" si="7"/>
        <v>-1.9765000000000017E-3</v>
      </c>
      <c r="W108" s="3">
        <v>0.55000000000000004</v>
      </c>
      <c r="X108" s="3" t="str">
        <f ca="1">IF(COUNTIF(股期對照!A:A,B108)=2,B108&amp;"-●",IF(COUNTIF(股期對照!A:A,B108)=1,B108&amp;"-◎",B108))</f>
        <v>台南</v>
      </c>
      <c r="Y108" s="3" t="s">
        <v>6454</v>
      </c>
      <c r="AB108" s="1" t="s">
        <v>102</v>
      </c>
      <c r="AC108" s="1" t="s">
        <v>1864</v>
      </c>
      <c r="AD108" s="1">
        <v>9.34</v>
      </c>
      <c r="AE108" s="1">
        <v>0</v>
      </c>
      <c r="AF108" s="1">
        <v>0.05</v>
      </c>
      <c r="AG108" s="1">
        <v>21.29</v>
      </c>
      <c r="AH108" s="1">
        <v>69.319999999999993</v>
      </c>
      <c r="AI108" s="1">
        <v>108</v>
      </c>
      <c r="AJ108" s="1">
        <v>1471535.34</v>
      </c>
      <c r="AK108" s="1">
        <v>3</v>
      </c>
      <c r="AL108" s="1">
        <v>-4</v>
      </c>
      <c r="AM108" s="1">
        <v>-44</v>
      </c>
      <c r="AN108" s="1">
        <v>20</v>
      </c>
      <c r="AO108" s="1">
        <v>14</v>
      </c>
      <c r="AP108" s="1">
        <v>102007</v>
      </c>
      <c r="AQ108" s="1">
        <v>0</v>
      </c>
      <c r="AR108" s="1">
        <v>18.149999999999999</v>
      </c>
      <c r="AS108" s="1">
        <v>18.2</v>
      </c>
      <c r="AT108" s="1">
        <v>18.100000000000001</v>
      </c>
      <c r="AU108" s="1">
        <v>18.149999999999999</v>
      </c>
      <c r="AV108" s="1">
        <v>18.149999999999999</v>
      </c>
      <c r="AW108" s="1">
        <v>-1.9765000000000017E-3</v>
      </c>
      <c r="AX108" s="1">
        <v>0.55000000000000004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5014</v>
      </c>
      <c r="C109" s="3">
        <v>1.29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89.33</v>
      </c>
      <c r="H109" s="1">
        <f>MATCH(持股比率!A109,董監!A:A,0)</f>
        <v>109</v>
      </c>
      <c r="I109" s="3">
        <v>1298969.69</v>
      </c>
      <c r="J109" s="26">
        <v>333</v>
      </c>
      <c r="K109" s="26">
        <v>-163</v>
      </c>
      <c r="L109" s="35">
        <v>-380</v>
      </c>
      <c r="M109" s="26">
        <v>437</v>
      </c>
      <c r="N109" s="26">
        <v>-23</v>
      </c>
      <c r="O109" s="26">
        <f t="shared" si="5"/>
        <v>116037</v>
      </c>
      <c r="P109" s="25">
        <f t="shared" si="6"/>
        <v>0.2</v>
      </c>
      <c r="Q109" s="3">
        <v>16.149999999999999</v>
      </c>
      <c r="R109" s="3">
        <v>16.149999999999999</v>
      </c>
      <c r="S109" s="3">
        <v>15.3</v>
      </c>
      <c r="T109" s="3">
        <v>15.35</v>
      </c>
      <c r="U109" s="3">
        <v>15.45</v>
      </c>
      <c r="V109" s="12">
        <f t="shared" si="7"/>
        <v>3.2841000000000002E-2</v>
      </c>
      <c r="W109" s="3">
        <v>-4.63</v>
      </c>
      <c r="X109" s="3" t="str">
        <f ca="1">IF(COUNTIF(股期對照!A:A,B109)=2,B109&amp;"-●",IF(COUNTIF(股期對照!A:A,B109)=1,B109&amp;"-◎",B109))</f>
        <v>弘裕</v>
      </c>
      <c r="Y109" s="3" t="s">
        <v>6454</v>
      </c>
      <c r="AB109" s="1" t="s">
        <v>103</v>
      </c>
      <c r="AC109" s="1" t="s">
        <v>1865</v>
      </c>
      <c r="AD109" s="1">
        <v>1.29</v>
      </c>
      <c r="AE109" s="1">
        <v>0</v>
      </c>
      <c r="AF109" s="1">
        <v>0.03</v>
      </c>
      <c r="AG109" s="1">
        <v>9.35</v>
      </c>
      <c r="AH109" s="1">
        <v>89.33</v>
      </c>
      <c r="AI109" s="1">
        <v>109</v>
      </c>
      <c r="AJ109" s="1">
        <v>1298969.69</v>
      </c>
      <c r="AK109" s="1">
        <v>333</v>
      </c>
      <c r="AL109" s="1">
        <v>-163</v>
      </c>
      <c r="AM109" s="1">
        <v>-380</v>
      </c>
      <c r="AN109" s="1">
        <v>437</v>
      </c>
      <c r="AO109" s="1">
        <v>-23</v>
      </c>
      <c r="AP109" s="1">
        <v>116037</v>
      </c>
      <c r="AQ109" s="1">
        <v>0.2</v>
      </c>
      <c r="AR109" s="1">
        <v>16.149999999999999</v>
      </c>
      <c r="AS109" s="1">
        <v>16.149999999999999</v>
      </c>
      <c r="AT109" s="1">
        <v>15.3</v>
      </c>
      <c r="AU109" s="1">
        <v>15.35</v>
      </c>
      <c r="AV109" s="1">
        <v>15.45</v>
      </c>
      <c r="AW109" s="1">
        <v>3.2841000000000002E-2</v>
      </c>
      <c r="AX109" s="1">
        <v>-4.63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5015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560167.49</v>
      </c>
      <c r="J110" s="26">
        <v>-3</v>
      </c>
      <c r="K110" s="26">
        <v>-1</v>
      </c>
      <c r="L110" s="35">
        <v>-11</v>
      </c>
      <c r="M110" s="26">
        <v>-3</v>
      </c>
      <c r="N110" s="26">
        <v>0</v>
      </c>
      <c r="O110" s="26">
        <f t="shared" si="5"/>
        <v>43430</v>
      </c>
      <c r="P110" s="25">
        <f t="shared" si="6"/>
        <v>0</v>
      </c>
      <c r="Q110" s="3">
        <v>37.5</v>
      </c>
      <c r="R110" s="3">
        <v>37.9</v>
      </c>
      <c r="S110" s="3">
        <v>36.75</v>
      </c>
      <c r="T110" s="3">
        <v>37.5</v>
      </c>
      <c r="U110" s="3">
        <v>38</v>
      </c>
      <c r="V110" s="12">
        <f t="shared" si="7"/>
        <v>-6.6714999999999995E-3</v>
      </c>
      <c r="W110" s="3">
        <v>2.7</v>
      </c>
      <c r="X110" s="3" t="str">
        <f ca="1">IF(COUNTIF(股期對照!A:A,B110)=2,B110&amp;"-●",IF(COUNTIF(股期對照!A:A,B110)=1,B110&amp;"-◎",B110))</f>
        <v>業旺</v>
      </c>
      <c r="Y110" s="3" t="s">
        <v>6454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560167.49</v>
      </c>
      <c r="AK110" s="1">
        <v>-3</v>
      </c>
      <c r="AL110" s="1">
        <v>-1</v>
      </c>
      <c r="AM110" s="1">
        <v>-11</v>
      </c>
      <c r="AN110" s="1">
        <v>-3</v>
      </c>
      <c r="AO110" s="1">
        <v>0</v>
      </c>
      <c r="AP110" s="1">
        <v>43430</v>
      </c>
      <c r="AQ110" s="1">
        <v>0</v>
      </c>
      <c r="AR110" s="1">
        <v>37.5</v>
      </c>
      <c r="AS110" s="1">
        <v>37.9</v>
      </c>
      <c r="AT110" s="1">
        <v>36.75</v>
      </c>
      <c r="AU110" s="1">
        <v>37.5</v>
      </c>
      <c r="AV110" s="1">
        <v>38</v>
      </c>
      <c r="AW110" s="1">
        <v>-6.6714999999999995E-3</v>
      </c>
      <c r="AX110" s="1">
        <v>2.7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5016</v>
      </c>
      <c r="C111" s="3">
        <v>42.54</v>
      </c>
      <c r="D111" s="3">
        <v>1.67</v>
      </c>
      <c r="E111" s="3">
        <v>1.89</v>
      </c>
      <c r="F111" s="1">
        <f>IF(INDEX(董監!D:D,H111)=0,INDEX(董監!C:C,H111),INDEX(董監!D:D,H111))</f>
        <v>24.07</v>
      </c>
      <c r="G111" s="1">
        <f t="shared" si="4"/>
        <v>29.83</v>
      </c>
      <c r="H111" s="1">
        <f>MATCH(持股比率!A111,董監!A:A,0)</f>
        <v>111</v>
      </c>
      <c r="I111" s="3">
        <v>2743671.11</v>
      </c>
      <c r="J111" s="26">
        <v>497</v>
      </c>
      <c r="K111" s="26">
        <v>-4</v>
      </c>
      <c r="L111" s="35">
        <v>-164</v>
      </c>
      <c r="M111" s="26">
        <v>322</v>
      </c>
      <c r="N111" s="26">
        <v>-65</v>
      </c>
      <c r="O111" s="26">
        <f t="shared" si="5"/>
        <v>81844</v>
      </c>
      <c r="P111" s="25">
        <f t="shared" si="6"/>
        <v>0.7</v>
      </c>
      <c r="Q111" s="3">
        <v>629</v>
      </c>
      <c r="R111" s="3">
        <v>624</v>
      </c>
      <c r="S111" s="3">
        <v>619</v>
      </c>
      <c r="T111" s="3">
        <v>636</v>
      </c>
      <c r="U111" s="3">
        <v>640</v>
      </c>
      <c r="V111" s="12">
        <f t="shared" si="7"/>
        <v>3.71793</v>
      </c>
      <c r="W111" s="3">
        <v>5.61</v>
      </c>
      <c r="X111" s="3" t="str">
        <f ca="1">IF(COUNTIF(股期對照!A:A,B111)=2,B111&amp;"-●",IF(COUNTIF(股期對照!A:A,B111)=1,B111&amp;"-◎",B111))</f>
        <v>儒鴻-◎</v>
      </c>
      <c r="Y111" s="3" t="s">
        <v>6454</v>
      </c>
      <c r="AB111" s="1" t="s">
        <v>105</v>
      </c>
      <c r="AC111" s="1" t="s">
        <v>1867</v>
      </c>
      <c r="AD111" s="1">
        <v>42.54</v>
      </c>
      <c r="AE111" s="1">
        <v>1.67</v>
      </c>
      <c r="AF111" s="1">
        <v>1.89</v>
      </c>
      <c r="AG111" s="1">
        <v>24.07</v>
      </c>
      <c r="AH111" s="1">
        <v>29.83</v>
      </c>
      <c r="AI111" s="1">
        <v>111</v>
      </c>
      <c r="AJ111" s="1">
        <v>2743671.11</v>
      </c>
      <c r="AK111" s="1">
        <v>497</v>
      </c>
      <c r="AL111" s="1">
        <v>-4</v>
      </c>
      <c r="AM111" s="1">
        <v>-164</v>
      </c>
      <c r="AN111" s="1">
        <v>322</v>
      </c>
      <c r="AO111" s="1">
        <v>-65</v>
      </c>
      <c r="AP111" s="1">
        <v>81844</v>
      </c>
      <c r="AQ111" s="1">
        <v>0.7</v>
      </c>
      <c r="AR111" s="1">
        <v>629</v>
      </c>
      <c r="AS111" s="1">
        <v>624</v>
      </c>
      <c r="AT111" s="1">
        <v>619</v>
      </c>
      <c r="AU111" s="1">
        <v>636</v>
      </c>
      <c r="AV111" s="1">
        <v>640</v>
      </c>
      <c r="AW111" s="1">
        <v>3.71793</v>
      </c>
      <c r="AX111" s="1">
        <v>5.61</v>
      </c>
      <c r="AY111" s="1" t="s">
        <v>4376</v>
      </c>
      <c r="AZ111" s="1" t="s">
        <v>3521</v>
      </c>
    </row>
    <row r="112" spans="1:52" x14ac:dyDescent="0.25">
      <c r="A112" s="2" t="s">
        <v>106</v>
      </c>
      <c r="B112" s="3" t="s">
        <v>5017</v>
      </c>
      <c r="C112" s="3">
        <v>31.27</v>
      </c>
      <c r="D112" s="3">
        <v>5.74</v>
      </c>
      <c r="E112" s="3">
        <v>1.41</v>
      </c>
      <c r="F112" s="1">
        <f>IF(INDEX(董監!D:D,H112)=0,INDEX(董監!C:C,H112),INDEX(董監!D:D,H112))</f>
        <v>9.8699999999999992</v>
      </c>
      <c r="G112" s="1">
        <f t="shared" si="4"/>
        <v>51.710000000000008</v>
      </c>
      <c r="H112" s="1">
        <f>MATCH(持股比率!A112,董監!A:A,0)</f>
        <v>112</v>
      </c>
      <c r="I112" s="3">
        <v>2418565.81</v>
      </c>
      <c r="J112" s="26">
        <v>646</v>
      </c>
      <c r="K112" s="26">
        <v>-494</v>
      </c>
      <c r="L112" s="35">
        <v>-229</v>
      </c>
      <c r="M112" s="26">
        <v>1935</v>
      </c>
      <c r="N112" s="26">
        <v>371</v>
      </c>
      <c r="O112" s="26">
        <f t="shared" si="5"/>
        <v>125064</v>
      </c>
      <c r="P112" s="25">
        <f t="shared" si="6"/>
        <v>1.8</v>
      </c>
      <c r="Q112" s="3">
        <v>264.5</v>
      </c>
      <c r="R112" s="3">
        <v>261.5</v>
      </c>
      <c r="S112" s="3">
        <v>256.5</v>
      </c>
      <c r="T112" s="3">
        <v>269</v>
      </c>
      <c r="U112" s="3">
        <v>271</v>
      </c>
      <c r="V112" s="12">
        <f t="shared" si="7"/>
        <v>6.0400349999999996</v>
      </c>
      <c r="W112" s="3">
        <v>4.2300000000000004</v>
      </c>
      <c r="X112" s="3" t="str">
        <f ca="1">IF(COUNTIF(股期對照!A:A,B112)=2,B112&amp;"-●",IF(COUNTIF(股期對照!A:A,B112)=1,B112&amp;"-◎",B112))</f>
        <v>聚陽-◎</v>
      </c>
      <c r="Y112" s="3" t="s">
        <v>6454</v>
      </c>
      <c r="AB112" s="1" t="s">
        <v>106</v>
      </c>
      <c r="AC112" s="1" t="s">
        <v>1868</v>
      </c>
      <c r="AD112" s="1">
        <v>31.27</v>
      </c>
      <c r="AE112" s="1">
        <v>5.74</v>
      </c>
      <c r="AF112" s="1">
        <v>1.41</v>
      </c>
      <c r="AG112" s="1">
        <v>9.8699999999999992</v>
      </c>
      <c r="AH112" s="1">
        <v>51.710000000000008</v>
      </c>
      <c r="AI112" s="1">
        <v>112</v>
      </c>
      <c r="AJ112" s="1">
        <v>2418565.81</v>
      </c>
      <c r="AK112" s="1">
        <v>646</v>
      </c>
      <c r="AL112" s="1">
        <v>-494</v>
      </c>
      <c r="AM112" s="1">
        <v>-229</v>
      </c>
      <c r="AN112" s="1">
        <v>1935</v>
      </c>
      <c r="AO112" s="1">
        <v>371</v>
      </c>
      <c r="AP112" s="1">
        <v>125064</v>
      </c>
      <c r="AQ112" s="1">
        <v>1.8</v>
      </c>
      <c r="AR112" s="1">
        <v>264.5</v>
      </c>
      <c r="AS112" s="1">
        <v>261.5</v>
      </c>
      <c r="AT112" s="1">
        <v>256.5</v>
      </c>
      <c r="AU112" s="1">
        <v>269</v>
      </c>
      <c r="AV112" s="1">
        <v>271</v>
      </c>
      <c r="AW112" s="1">
        <v>6.0400349999999996</v>
      </c>
      <c r="AX112" s="1">
        <v>4.2300000000000004</v>
      </c>
      <c r="AY112" s="1" t="s">
        <v>4377</v>
      </c>
      <c r="AZ112" s="1" t="s">
        <v>3521</v>
      </c>
    </row>
    <row r="113" spans="1:52" x14ac:dyDescent="0.25">
      <c r="A113" s="2" t="s">
        <v>107</v>
      </c>
      <c r="B113" s="3" t="s">
        <v>4572</v>
      </c>
      <c r="C113" s="3">
        <v>32.03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41.03</v>
      </c>
      <c r="H113" s="1">
        <f>MATCH(持股比率!A113,董監!A:A,0)</f>
        <v>113</v>
      </c>
      <c r="I113" s="3">
        <v>5209722.2300000004</v>
      </c>
      <c r="J113" s="26">
        <v>83</v>
      </c>
      <c r="K113" s="26">
        <v>-50</v>
      </c>
      <c r="L113" s="35">
        <v>0</v>
      </c>
      <c r="M113" s="26">
        <v>-38</v>
      </c>
      <c r="N113" s="26">
        <v>263</v>
      </c>
      <c r="O113" s="26">
        <f t="shared" si="5"/>
        <v>213755</v>
      </c>
      <c r="P113" s="25">
        <f t="shared" si="6"/>
        <v>0.1</v>
      </c>
      <c r="Q113" s="3">
        <v>52.2</v>
      </c>
      <c r="R113" s="3">
        <v>53</v>
      </c>
      <c r="S113" s="3">
        <v>52.8</v>
      </c>
      <c r="T113" s="3">
        <v>52.7</v>
      </c>
      <c r="U113" s="3">
        <v>54.5</v>
      </c>
      <c r="V113" s="12">
        <f t="shared" si="7"/>
        <v>0.14013500000000001</v>
      </c>
      <c r="W113" s="3">
        <v>4.21</v>
      </c>
      <c r="X113" s="3" t="str">
        <f ca="1">IF(COUNTIF(股期對照!A:A,B113)=2,B113&amp;"-●",IF(COUNTIF(股期對照!A:A,B113)=1,B113&amp;"-◎",B113))</f>
        <v>士電</v>
      </c>
      <c r="Y113" s="3" t="s">
        <v>6462</v>
      </c>
      <c r="AB113" s="1" t="s">
        <v>107</v>
      </c>
      <c r="AC113" s="1" t="s">
        <v>1869</v>
      </c>
      <c r="AD113" s="1">
        <v>32.03</v>
      </c>
      <c r="AE113" s="1">
        <v>0.08</v>
      </c>
      <c r="AF113" s="1">
        <v>0.57999999999999996</v>
      </c>
      <c r="AG113" s="1">
        <v>26.28</v>
      </c>
      <c r="AH113" s="1">
        <v>41.03</v>
      </c>
      <c r="AI113" s="1">
        <v>113</v>
      </c>
      <c r="AJ113" s="1">
        <v>5209722.2300000004</v>
      </c>
      <c r="AK113" s="1">
        <v>83</v>
      </c>
      <c r="AL113" s="1">
        <v>-50</v>
      </c>
      <c r="AM113" s="1">
        <v>0</v>
      </c>
      <c r="AN113" s="1">
        <v>-38</v>
      </c>
      <c r="AO113" s="1">
        <v>263</v>
      </c>
      <c r="AP113" s="1">
        <v>213755</v>
      </c>
      <c r="AQ113" s="1">
        <v>0.1</v>
      </c>
      <c r="AR113" s="1">
        <v>52.2</v>
      </c>
      <c r="AS113" s="1">
        <v>53</v>
      </c>
      <c r="AT113" s="1">
        <v>52.8</v>
      </c>
      <c r="AU113" s="1">
        <v>52.7</v>
      </c>
      <c r="AV113" s="1">
        <v>54.5</v>
      </c>
      <c r="AW113" s="1">
        <v>0.14013500000000001</v>
      </c>
      <c r="AX113" s="1">
        <v>4.21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5018</v>
      </c>
      <c r="C114" s="3">
        <v>24.42</v>
      </c>
      <c r="D114" s="3">
        <v>0.14000000000000001</v>
      </c>
      <c r="E114" s="3">
        <v>0.13</v>
      </c>
      <c r="F114" s="1">
        <f>IF(INDEX(董監!D:D,H114)=0,INDEX(董監!C:C,H114),INDEX(董監!D:D,H114))</f>
        <v>7.05</v>
      </c>
      <c r="G114" s="1">
        <f t="shared" si="4"/>
        <v>68.259999999999991</v>
      </c>
      <c r="H114" s="1">
        <f>MATCH(持股比率!A114,董監!A:A,0)</f>
        <v>114</v>
      </c>
      <c r="I114" s="3">
        <v>21387966.16</v>
      </c>
      <c r="J114" s="26">
        <v>-1291</v>
      </c>
      <c r="K114" s="26">
        <v>-564</v>
      </c>
      <c r="L114" s="35">
        <v>-413</v>
      </c>
      <c r="M114" s="26">
        <v>-154</v>
      </c>
      <c r="N114" s="26">
        <v>846</v>
      </c>
      <c r="O114" s="26">
        <f t="shared" si="5"/>
        <v>1459943</v>
      </c>
      <c r="P114" s="25">
        <f t="shared" si="6"/>
        <v>-0.1</v>
      </c>
      <c r="Q114" s="3">
        <v>32.950000000000003</v>
      </c>
      <c r="R114" s="3">
        <v>32.4</v>
      </c>
      <c r="S114" s="3">
        <v>33.6</v>
      </c>
      <c r="T114" s="3">
        <v>33.200000000000003</v>
      </c>
      <c r="U114" s="3">
        <v>33.5</v>
      </c>
      <c r="V114" s="12">
        <f t="shared" si="7"/>
        <v>-0.51460650000000008</v>
      </c>
      <c r="W114" s="3">
        <v>-0.3</v>
      </c>
      <c r="X114" s="3" t="str">
        <f ca="1">IF(COUNTIF(股期對照!A:A,B114)=2,B114&amp;"-●",IF(COUNTIF(股期對照!A:A,B114)=1,B114&amp;"-◎",B114))</f>
        <v>東元-◎</v>
      </c>
      <c r="Y114" s="3" t="s">
        <v>6463</v>
      </c>
      <c r="AB114" s="1" t="s">
        <v>108</v>
      </c>
      <c r="AC114" s="1" t="s">
        <v>1870</v>
      </c>
      <c r="AD114" s="1">
        <v>24.42</v>
      </c>
      <c r="AE114" s="1">
        <v>0.14000000000000001</v>
      </c>
      <c r="AF114" s="1">
        <v>0.13</v>
      </c>
      <c r="AG114" s="1">
        <v>7.05</v>
      </c>
      <c r="AH114" s="1">
        <v>68.259999999999991</v>
      </c>
      <c r="AI114" s="1">
        <v>114</v>
      </c>
      <c r="AJ114" s="1">
        <v>21387966.16</v>
      </c>
      <c r="AK114" s="1">
        <v>-1291</v>
      </c>
      <c r="AL114" s="1">
        <v>-564</v>
      </c>
      <c r="AM114" s="1">
        <v>-413</v>
      </c>
      <c r="AN114" s="1">
        <v>-154</v>
      </c>
      <c r="AO114" s="1">
        <v>846</v>
      </c>
      <c r="AP114" s="1">
        <v>1459943</v>
      </c>
      <c r="AQ114" s="1">
        <v>-0.1</v>
      </c>
      <c r="AR114" s="1">
        <v>32.950000000000003</v>
      </c>
      <c r="AS114" s="1">
        <v>32.4</v>
      </c>
      <c r="AT114" s="1">
        <v>33.6</v>
      </c>
      <c r="AU114" s="1">
        <v>33.200000000000003</v>
      </c>
      <c r="AV114" s="1">
        <v>33.5</v>
      </c>
      <c r="AW114" s="1">
        <v>-0.51460650000000008</v>
      </c>
      <c r="AX114" s="1">
        <v>-0.3</v>
      </c>
      <c r="AY114" s="1" t="s">
        <v>4378</v>
      </c>
      <c r="AZ114" s="1" t="s">
        <v>3524</v>
      </c>
    </row>
    <row r="115" spans="1:52" x14ac:dyDescent="0.25">
      <c r="A115" s="2" t="s">
        <v>109</v>
      </c>
      <c r="B115" s="3" t="s">
        <v>4632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26">
        <v>-8</v>
      </c>
      <c r="K115" s="26">
        <v>-3</v>
      </c>
      <c r="L115" s="35">
        <v>-37</v>
      </c>
      <c r="M115" s="26">
        <v>-71</v>
      </c>
      <c r="N115" s="26">
        <v>6</v>
      </c>
      <c r="O115" s="26">
        <f t="shared" si="5"/>
        <v>153682</v>
      </c>
      <c r="P115" s="25">
        <f t="shared" si="6"/>
        <v>-0.1</v>
      </c>
      <c r="Q115" s="3">
        <v>9.8000000000000007</v>
      </c>
      <c r="R115" s="3">
        <v>10.3</v>
      </c>
      <c r="S115" s="3">
        <v>11.05</v>
      </c>
      <c r="T115" s="3">
        <v>11.35</v>
      </c>
      <c r="U115" s="3">
        <v>10.9</v>
      </c>
      <c r="V115" s="12">
        <f t="shared" si="7"/>
        <v>-1.2585999999999998E-2</v>
      </c>
      <c r="W115" s="3">
        <v>13.54</v>
      </c>
      <c r="X115" s="3" t="str">
        <f ca="1">IF(COUNTIF(股期對照!A:A,B115)=2,B115&amp;"-●",IF(COUNTIF(股期對照!A:A,B115)=1,B115&amp;"-◎",B115))</f>
        <v>正道</v>
      </c>
      <c r="Y115" s="3" t="s">
        <v>6449</v>
      </c>
      <c r="AB115" s="1" t="s">
        <v>109</v>
      </c>
      <c r="AC115" s="1" t="s">
        <v>1871</v>
      </c>
      <c r="AD115" s="1">
        <v>0.71</v>
      </c>
      <c r="AE115" s="1">
        <v>0</v>
      </c>
      <c r="AF115" s="1">
        <v>0.19</v>
      </c>
      <c r="AG115" s="1">
        <v>4.91</v>
      </c>
      <c r="AH115" s="1">
        <v>94.19</v>
      </c>
      <c r="AI115" s="1">
        <v>115</v>
      </c>
      <c r="AJ115" s="1">
        <v>1631617.51</v>
      </c>
      <c r="AK115" s="1">
        <v>-8</v>
      </c>
      <c r="AL115" s="1">
        <v>-3</v>
      </c>
      <c r="AM115" s="1">
        <v>-37</v>
      </c>
      <c r="AN115" s="1">
        <v>-71</v>
      </c>
      <c r="AO115" s="1">
        <v>6</v>
      </c>
      <c r="AP115" s="1">
        <v>153682</v>
      </c>
      <c r="AQ115" s="1">
        <v>-0.1</v>
      </c>
      <c r="AR115" s="1">
        <v>9.8000000000000007</v>
      </c>
      <c r="AS115" s="1">
        <v>10.3</v>
      </c>
      <c r="AT115" s="1">
        <v>11.05</v>
      </c>
      <c r="AU115" s="1">
        <v>11.35</v>
      </c>
      <c r="AV115" s="1">
        <v>10.9</v>
      </c>
      <c r="AW115" s="1">
        <v>-1.2585999999999998E-2</v>
      </c>
      <c r="AX115" s="1">
        <v>13.54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5019</v>
      </c>
      <c r="C116" s="3">
        <v>13.65</v>
      </c>
      <c r="D116" s="3">
        <v>0</v>
      </c>
      <c r="E116" s="3">
        <v>7.0000000000000007E-2</v>
      </c>
      <c r="F116" s="1">
        <f>IF(INDEX(董監!D:D,H116)=0,INDEX(董監!C:C,H116),INDEX(董監!D:D,H116))</f>
        <v>8.2899999999999991</v>
      </c>
      <c r="G116" s="1">
        <f t="shared" si="4"/>
        <v>77.990000000000009</v>
      </c>
      <c r="H116" s="1">
        <f>MATCH(持股比率!A116,董監!A:A,0)</f>
        <v>116</v>
      </c>
      <c r="I116" s="3">
        <v>4108200</v>
      </c>
      <c r="J116" s="26">
        <v>-10</v>
      </c>
      <c r="K116" s="26">
        <v>-31</v>
      </c>
      <c r="L116" s="35">
        <v>-44</v>
      </c>
      <c r="M116" s="26">
        <v>2</v>
      </c>
      <c r="N116" s="26">
        <v>191</v>
      </c>
      <c r="O116" s="26">
        <f t="shared" si="5"/>
        <v>320399</v>
      </c>
      <c r="P116" s="25">
        <f t="shared" si="6"/>
        <v>0</v>
      </c>
      <c r="Q116" s="3">
        <v>62.1</v>
      </c>
      <c r="R116" s="3">
        <v>61.8</v>
      </c>
      <c r="S116" s="3">
        <v>61.6</v>
      </c>
      <c r="T116" s="3">
        <v>61.4</v>
      </c>
      <c r="U116" s="3">
        <v>62.8</v>
      </c>
      <c r="V116" s="12">
        <f t="shared" si="7"/>
        <v>6.8703999999999987E-2</v>
      </c>
      <c r="W116" s="3">
        <v>0.48</v>
      </c>
      <c r="X116" s="3" t="str">
        <f ca="1">IF(COUNTIF(股期對照!A:A,B116)=2,B116&amp;"-●",IF(COUNTIF(股期對照!A:A,B116)=1,B116&amp;"-◎",B116))</f>
        <v>永大</v>
      </c>
      <c r="Y116" s="3" t="s">
        <v>6464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7.0000000000000007E-2</v>
      </c>
      <c r="AG116" s="1">
        <v>8.2899999999999991</v>
      </c>
      <c r="AH116" s="1">
        <v>77.990000000000009</v>
      </c>
      <c r="AI116" s="1">
        <v>116</v>
      </c>
      <c r="AJ116" s="1">
        <v>4108200</v>
      </c>
      <c r="AK116" s="1">
        <v>-10</v>
      </c>
      <c r="AL116" s="1">
        <v>-31</v>
      </c>
      <c r="AM116" s="1">
        <v>-44</v>
      </c>
      <c r="AN116" s="1">
        <v>2</v>
      </c>
      <c r="AO116" s="1">
        <v>191</v>
      </c>
      <c r="AP116" s="1">
        <v>320399</v>
      </c>
      <c r="AQ116" s="1">
        <v>0</v>
      </c>
      <c r="AR116" s="1">
        <v>62.1</v>
      </c>
      <c r="AS116" s="1">
        <v>61.8</v>
      </c>
      <c r="AT116" s="1">
        <v>61.6</v>
      </c>
      <c r="AU116" s="1">
        <v>61.4</v>
      </c>
      <c r="AV116" s="1">
        <v>62.8</v>
      </c>
      <c r="AW116" s="1">
        <v>6.8703999999999987E-2</v>
      </c>
      <c r="AX116" s="1">
        <v>0.48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5020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4.4000000000000004</v>
      </c>
      <c r="R117" s="3">
        <v>4.4800000000000004</v>
      </c>
      <c r="S117" s="3">
        <v>4.49</v>
      </c>
      <c r="T117" s="3">
        <v>4.4000000000000004</v>
      </c>
      <c r="U117" s="3">
        <v>4.37</v>
      </c>
      <c r="V117" s="12">
        <f t="shared" si="7"/>
        <v>0</v>
      </c>
      <c r="W117" s="3">
        <v>-0.68</v>
      </c>
      <c r="X117" s="3" t="str">
        <f ca="1">IF(COUNTIF(股期對照!A:A,B117)=2,B117&amp;"-●",IF(COUNTIF(股期對照!A:A,B117)=1,B117&amp;"-◎",B117))</f>
        <v>瑞利</v>
      </c>
      <c r="Y117" s="3" t="s">
        <v>6449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4.4000000000000004</v>
      </c>
      <c r="AS117" s="1">
        <v>4.4800000000000004</v>
      </c>
      <c r="AT117" s="1">
        <v>4.49</v>
      </c>
      <c r="AU117" s="1">
        <v>4.4000000000000004</v>
      </c>
      <c r="AV117" s="1">
        <v>4.37</v>
      </c>
      <c r="AW117" s="1">
        <v>0</v>
      </c>
      <c r="AX117" s="1">
        <v>-0.68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5021</v>
      </c>
      <c r="C118" s="3">
        <v>9.18</v>
      </c>
      <c r="D118" s="3">
        <v>0.39</v>
      </c>
      <c r="E118" s="3">
        <v>0.28999999999999998</v>
      </c>
      <c r="F118" s="1">
        <f>IF(INDEX(董監!D:D,H118)=0,INDEX(董監!C:C,H118),INDEX(董監!D:D,H118))</f>
        <v>9.9700000000000006</v>
      </c>
      <c r="G118" s="1">
        <f t="shared" si="4"/>
        <v>80.17</v>
      </c>
      <c r="H118" s="1">
        <f>MATCH(持股比率!A118,董監!A:A,0)</f>
        <v>118</v>
      </c>
      <c r="I118" s="3">
        <v>4761343.0999999996</v>
      </c>
      <c r="J118" s="26">
        <v>1837</v>
      </c>
      <c r="K118" s="26">
        <v>-1361</v>
      </c>
      <c r="L118" s="35">
        <v>162</v>
      </c>
      <c r="M118" s="26">
        <v>2672</v>
      </c>
      <c r="N118" s="26">
        <v>-966</v>
      </c>
      <c r="O118" s="26">
        <f t="shared" si="5"/>
        <v>381717</v>
      </c>
      <c r="P118" s="25">
        <f t="shared" si="6"/>
        <v>0.6</v>
      </c>
      <c r="Q118" s="3">
        <v>51.3</v>
      </c>
      <c r="R118" s="3">
        <v>50.4</v>
      </c>
      <c r="S118" s="3">
        <v>50.2</v>
      </c>
      <c r="T118" s="3">
        <v>53</v>
      </c>
      <c r="U118" s="3">
        <v>53</v>
      </c>
      <c r="V118" s="12">
        <f t="shared" si="7"/>
        <v>1.241941</v>
      </c>
      <c r="W118" s="3">
        <v>6.11</v>
      </c>
      <c r="X118" s="3" t="str">
        <f ca="1">IF(COUNTIF(股期對照!A:A,B118)=2,B118&amp;"-●",IF(COUNTIF(股期對照!A:A,B118)=1,B118&amp;"-◎",B118))</f>
        <v>中興電</v>
      </c>
      <c r="Y118" s="3" t="s">
        <v>6465</v>
      </c>
      <c r="AB118" s="1" t="s">
        <v>112</v>
      </c>
      <c r="AC118" s="1" t="s">
        <v>1874</v>
      </c>
      <c r="AD118" s="1">
        <v>9.18</v>
      </c>
      <c r="AE118" s="1">
        <v>0.39</v>
      </c>
      <c r="AF118" s="1">
        <v>0.28999999999999998</v>
      </c>
      <c r="AG118" s="1">
        <v>9.9700000000000006</v>
      </c>
      <c r="AH118" s="1">
        <v>80.17</v>
      </c>
      <c r="AI118" s="1">
        <v>118</v>
      </c>
      <c r="AJ118" s="1">
        <v>4761343.0999999996</v>
      </c>
      <c r="AK118" s="1">
        <v>1837</v>
      </c>
      <c r="AL118" s="1">
        <v>-1361</v>
      </c>
      <c r="AM118" s="1">
        <v>162</v>
      </c>
      <c r="AN118" s="1">
        <v>2672</v>
      </c>
      <c r="AO118" s="1">
        <v>-966</v>
      </c>
      <c r="AP118" s="1">
        <v>381717</v>
      </c>
      <c r="AQ118" s="1">
        <v>0.6</v>
      </c>
      <c r="AR118" s="1">
        <v>51.3</v>
      </c>
      <c r="AS118" s="1">
        <v>50.4</v>
      </c>
      <c r="AT118" s="1">
        <v>50.2</v>
      </c>
      <c r="AU118" s="1">
        <v>53</v>
      </c>
      <c r="AV118" s="1">
        <v>53</v>
      </c>
      <c r="AW118" s="1">
        <v>1.241941</v>
      </c>
      <c r="AX118" s="1">
        <v>6.11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5022</v>
      </c>
      <c r="C119" s="3">
        <v>7.94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76.819999999999993</v>
      </c>
      <c r="H119" s="1">
        <f>MATCH(持股比率!A119,董監!A:A,0)</f>
        <v>119</v>
      </c>
      <c r="I119" s="3">
        <v>2174539.7400000002</v>
      </c>
      <c r="J119" s="26">
        <v>-36</v>
      </c>
      <c r="K119" s="26">
        <v>-71</v>
      </c>
      <c r="L119" s="35">
        <v>21</v>
      </c>
      <c r="M119" s="26">
        <v>256</v>
      </c>
      <c r="N119" s="26">
        <v>244</v>
      </c>
      <c r="O119" s="26">
        <f t="shared" si="5"/>
        <v>167048</v>
      </c>
      <c r="P119" s="25">
        <f t="shared" si="6"/>
        <v>0.2</v>
      </c>
      <c r="Q119" s="3">
        <v>25.05</v>
      </c>
      <c r="R119" s="3">
        <v>25.05</v>
      </c>
      <c r="S119" s="3">
        <v>24.5</v>
      </c>
      <c r="T119" s="3">
        <v>24.85</v>
      </c>
      <c r="U119" s="3">
        <v>25.15</v>
      </c>
      <c r="V119" s="12">
        <f t="shared" si="7"/>
        <v>0.10332349999999998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6463</v>
      </c>
      <c r="AB119" s="1" t="s">
        <v>113</v>
      </c>
      <c r="AC119" s="1" t="s">
        <v>1875</v>
      </c>
      <c r="AD119" s="1">
        <v>7.94</v>
      </c>
      <c r="AE119" s="1">
        <v>0.01</v>
      </c>
      <c r="AF119" s="1">
        <v>0.1</v>
      </c>
      <c r="AG119" s="1">
        <v>15.13</v>
      </c>
      <c r="AH119" s="1">
        <v>76.819999999999993</v>
      </c>
      <c r="AI119" s="1">
        <v>119</v>
      </c>
      <c r="AJ119" s="1">
        <v>2174539.7400000002</v>
      </c>
      <c r="AK119" s="1">
        <v>-36</v>
      </c>
      <c r="AL119" s="1">
        <v>-71</v>
      </c>
      <c r="AM119" s="1">
        <v>21</v>
      </c>
      <c r="AN119" s="1">
        <v>256</v>
      </c>
      <c r="AO119" s="1">
        <v>244</v>
      </c>
      <c r="AP119" s="1">
        <v>167048</v>
      </c>
      <c r="AQ119" s="1">
        <v>0.2</v>
      </c>
      <c r="AR119" s="1">
        <v>25.05</v>
      </c>
      <c r="AS119" s="1">
        <v>25.05</v>
      </c>
      <c r="AT119" s="1">
        <v>24.5</v>
      </c>
      <c r="AU119" s="1">
        <v>24.85</v>
      </c>
      <c r="AV119" s="1">
        <v>25.15</v>
      </c>
      <c r="AW119" s="1">
        <v>0.10332349999999998</v>
      </c>
      <c r="AX119" s="1">
        <v>0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5023</v>
      </c>
      <c r="C120" s="3">
        <v>11.36</v>
      </c>
      <c r="D120" s="3">
        <v>0.37</v>
      </c>
      <c r="E120" s="3">
        <v>0.53</v>
      </c>
      <c r="F120" s="1">
        <f>IF(INDEX(董監!D:D,H120)=0,INDEX(董監!C:C,H120),INDEX(董監!D:D,H120))</f>
        <v>1.78</v>
      </c>
      <c r="G120" s="1">
        <f t="shared" si="4"/>
        <v>85.960000000000008</v>
      </c>
      <c r="H120" s="1">
        <f>MATCH(持股比率!A120,董監!A:A,0)</f>
        <v>120</v>
      </c>
      <c r="I120" s="3">
        <v>1814735</v>
      </c>
      <c r="J120" s="26">
        <v>313</v>
      </c>
      <c r="K120" s="26">
        <v>411</v>
      </c>
      <c r="L120" s="35">
        <v>-317</v>
      </c>
      <c r="M120" s="26">
        <v>-144</v>
      </c>
      <c r="N120" s="26">
        <v>639</v>
      </c>
      <c r="O120" s="26">
        <f t="shared" si="5"/>
        <v>155995</v>
      </c>
      <c r="P120" s="25">
        <f t="shared" si="6"/>
        <v>0.6</v>
      </c>
      <c r="Q120" s="3">
        <v>77.400000000000006</v>
      </c>
      <c r="R120" s="3">
        <v>78.900000000000006</v>
      </c>
      <c r="S120" s="3">
        <v>77.3</v>
      </c>
      <c r="T120" s="3">
        <v>76.599999999999994</v>
      </c>
      <c r="U120" s="3">
        <v>78.599999999999994</v>
      </c>
      <c r="V120" s="12">
        <f t="shared" si="7"/>
        <v>0.71345000000000003</v>
      </c>
      <c r="W120" s="3">
        <v>2.61</v>
      </c>
      <c r="X120" s="3" t="str">
        <f ca="1">IF(COUNTIF(股期對照!A:A,B120)=2,B120&amp;"-●",IF(COUNTIF(股期對照!A:A,B120)=1,B120&amp;"-◎",B120))</f>
        <v>力山</v>
      </c>
      <c r="Y120" s="3" t="s">
        <v>6463</v>
      </c>
      <c r="AB120" s="1" t="s">
        <v>114</v>
      </c>
      <c r="AC120" s="1" t="s">
        <v>1876</v>
      </c>
      <c r="AD120" s="1">
        <v>11.36</v>
      </c>
      <c r="AE120" s="1">
        <v>0.37</v>
      </c>
      <c r="AF120" s="1">
        <v>0.53</v>
      </c>
      <c r="AG120" s="1">
        <v>1.78</v>
      </c>
      <c r="AH120" s="1">
        <v>85.960000000000008</v>
      </c>
      <c r="AI120" s="1">
        <v>120</v>
      </c>
      <c r="AJ120" s="1">
        <v>1814735</v>
      </c>
      <c r="AK120" s="1">
        <v>313</v>
      </c>
      <c r="AL120" s="1">
        <v>411</v>
      </c>
      <c r="AM120" s="1">
        <v>-317</v>
      </c>
      <c r="AN120" s="1">
        <v>-144</v>
      </c>
      <c r="AO120" s="1">
        <v>639</v>
      </c>
      <c r="AP120" s="1">
        <v>155995</v>
      </c>
      <c r="AQ120" s="1">
        <v>0.6</v>
      </c>
      <c r="AR120" s="1">
        <v>77.400000000000006</v>
      </c>
      <c r="AS120" s="1">
        <v>78.900000000000006</v>
      </c>
      <c r="AT120" s="1">
        <v>77.3</v>
      </c>
      <c r="AU120" s="1">
        <v>76.599999999999994</v>
      </c>
      <c r="AV120" s="1">
        <v>78.599999999999994</v>
      </c>
      <c r="AW120" s="1">
        <v>0.71345000000000003</v>
      </c>
      <c r="AX120" s="1">
        <v>2.61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5024</v>
      </c>
      <c r="C121" s="3">
        <v>0.49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</v>
      </c>
      <c r="H121" s="1">
        <f>MATCH(持股比率!A121,董監!A:A,0)</f>
        <v>121</v>
      </c>
      <c r="I121" s="3">
        <v>343947.94</v>
      </c>
      <c r="J121" s="26">
        <v>0</v>
      </c>
      <c r="K121" s="26">
        <v>-8</v>
      </c>
      <c r="L121" s="35">
        <v>0</v>
      </c>
      <c r="M121" s="26">
        <v>-10</v>
      </c>
      <c r="N121" s="26">
        <v>0</v>
      </c>
      <c r="O121" s="26">
        <f t="shared" si="5"/>
        <v>26553</v>
      </c>
      <c r="P121" s="25">
        <f t="shared" si="6"/>
        <v>-0.1</v>
      </c>
      <c r="Q121" s="3">
        <v>22</v>
      </c>
      <c r="R121" s="3">
        <v>21.8</v>
      </c>
      <c r="S121" s="3">
        <v>21.8</v>
      </c>
      <c r="T121" s="3">
        <v>21.7</v>
      </c>
      <c r="U121" s="3">
        <v>21.55</v>
      </c>
      <c r="V121" s="12">
        <f t="shared" si="7"/>
        <v>-3.9139999999999999E-3</v>
      </c>
      <c r="W121" s="3">
        <v>-2.71</v>
      </c>
      <c r="X121" s="3" t="str">
        <f ca="1">IF(COUNTIF(股期對照!A:A,B121)=2,B121&amp;"-●",IF(COUNTIF(股期對照!A:A,B121)=1,B121&amp;"-◎",B121))</f>
        <v>川飛</v>
      </c>
      <c r="Y121" s="3" t="s">
        <v>6443</v>
      </c>
      <c r="AB121" s="1" t="s">
        <v>115</v>
      </c>
      <c r="AC121" s="1" t="s">
        <v>1877</v>
      </c>
      <c r="AD121" s="1">
        <v>0.49</v>
      </c>
      <c r="AE121" s="1">
        <v>0</v>
      </c>
      <c r="AF121" s="1">
        <v>0.01</v>
      </c>
      <c r="AG121" s="1">
        <v>22.3</v>
      </c>
      <c r="AH121" s="1">
        <v>77.2</v>
      </c>
      <c r="AI121" s="1">
        <v>121</v>
      </c>
      <c r="AJ121" s="1">
        <v>343947.94</v>
      </c>
      <c r="AK121" s="1">
        <v>0</v>
      </c>
      <c r="AL121" s="1">
        <v>-8</v>
      </c>
      <c r="AM121" s="1">
        <v>0</v>
      </c>
      <c r="AN121" s="1">
        <v>-10</v>
      </c>
      <c r="AO121" s="1">
        <v>0</v>
      </c>
      <c r="AP121" s="1">
        <v>26553</v>
      </c>
      <c r="AQ121" s="1">
        <v>-0.1</v>
      </c>
      <c r="AR121" s="1">
        <v>22</v>
      </c>
      <c r="AS121" s="1">
        <v>21.8</v>
      </c>
      <c r="AT121" s="1">
        <v>21.8</v>
      </c>
      <c r="AU121" s="1">
        <v>21.7</v>
      </c>
      <c r="AV121" s="1">
        <v>21.55</v>
      </c>
      <c r="AW121" s="1">
        <v>-3.9139999999999999E-3</v>
      </c>
      <c r="AX121" s="1">
        <v>-2.71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5025</v>
      </c>
      <c r="C122" s="3">
        <v>5.25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83.5</v>
      </c>
      <c r="H122" s="1">
        <f>MATCH(持股比率!A122,董監!A:A,0)</f>
        <v>122</v>
      </c>
      <c r="I122" s="3">
        <v>2278250.0699999998</v>
      </c>
      <c r="J122" s="26">
        <v>471</v>
      </c>
      <c r="K122" s="26">
        <v>-304</v>
      </c>
      <c r="L122" s="35">
        <v>-506</v>
      </c>
      <c r="M122" s="26">
        <v>506</v>
      </c>
      <c r="N122" s="26">
        <v>174</v>
      </c>
      <c r="O122" s="26">
        <f t="shared" si="5"/>
        <v>190234</v>
      </c>
      <c r="P122" s="25">
        <f t="shared" si="6"/>
        <v>0.2</v>
      </c>
      <c r="Q122" s="3">
        <v>26.15</v>
      </c>
      <c r="R122" s="3">
        <v>25.6</v>
      </c>
      <c r="S122" s="3">
        <v>24.4</v>
      </c>
      <c r="T122" s="3">
        <v>24.7</v>
      </c>
      <c r="U122" s="3">
        <v>24.7</v>
      </c>
      <c r="V122" s="12">
        <f t="shared" si="7"/>
        <v>8.9838499999999988E-2</v>
      </c>
      <c r="W122" s="3">
        <v>-4.45</v>
      </c>
      <c r="X122" s="3" t="str">
        <f ca="1">IF(COUNTIF(股期對照!A:A,B122)=2,B122&amp;"-●",IF(COUNTIF(股期對照!A:A,B122)=1,B122&amp;"-◎",B122))</f>
        <v>利奇</v>
      </c>
      <c r="Y122" s="3" t="s">
        <v>6462</v>
      </c>
      <c r="AB122" s="1" t="s">
        <v>116</v>
      </c>
      <c r="AC122" s="1" t="s">
        <v>1878</v>
      </c>
      <c r="AD122" s="1">
        <v>5.25</v>
      </c>
      <c r="AE122" s="1">
        <v>0.4</v>
      </c>
      <c r="AF122" s="1">
        <v>0.4</v>
      </c>
      <c r="AG122" s="1">
        <v>10.45</v>
      </c>
      <c r="AH122" s="1">
        <v>83.5</v>
      </c>
      <c r="AI122" s="1">
        <v>122</v>
      </c>
      <c r="AJ122" s="1">
        <v>2278250.0699999998</v>
      </c>
      <c r="AK122" s="1">
        <v>471</v>
      </c>
      <c r="AL122" s="1">
        <v>-304</v>
      </c>
      <c r="AM122" s="1">
        <v>-506</v>
      </c>
      <c r="AN122" s="1">
        <v>506</v>
      </c>
      <c r="AO122" s="1">
        <v>174</v>
      </c>
      <c r="AP122" s="1">
        <v>190234</v>
      </c>
      <c r="AQ122" s="1">
        <v>0.2</v>
      </c>
      <c r="AR122" s="1">
        <v>26.15</v>
      </c>
      <c r="AS122" s="1">
        <v>25.6</v>
      </c>
      <c r="AT122" s="1">
        <v>24.4</v>
      </c>
      <c r="AU122" s="1">
        <v>24.7</v>
      </c>
      <c r="AV122" s="1">
        <v>24.7</v>
      </c>
      <c r="AW122" s="1">
        <v>8.9838499999999988E-2</v>
      </c>
      <c r="AX122" s="1">
        <v>-4.45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5026</v>
      </c>
      <c r="C123" s="3">
        <v>7.12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73.72999999999999</v>
      </c>
      <c r="H123" s="1">
        <f>MATCH(持股比率!A123,董監!A:A,0)</f>
        <v>123</v>
      </c>
      <c r="I123" s="3">
        <v>2610585.48</v>
      </c>
      <c r="J123" s="26">
        <v>162</v>
      </c>
      <c r="K123" s="26">
        <v>-50</v>
      </c>
      <c r="L123" s="35">
        <v>-318</v>
      </c>
      <c r="M123" s="26">
        <v>307</v>
      </c>
      <c r="N123" s="26">
        <v>168</v>
      </c>
      <c r="O123" s="26">
        <f t="shared" si="5"/>
        <v>192478</v>
      </c>
      <c r="P123" s="25">
        <f t="shared" si="6"/>
        <v>0.1</v>
      </c>
      <c r="Q123" s="3">
        <v>42.7</v>
      </c>
      <c r="R123" s="3">
        <v>42.3</v>
      </c>
      <c r="S123" s="3">
        <v>41.05</v>
      </c>
      <c r="T123" s="3">
        <v>42.2</v>
      </c>
      <c r="U123" s="3">
        <v>42.75</v>
      </c>
      <c r="V123" s="12">
        <f t="shared" si="7"/>
        <v>0.11885900000000002</v>
      </c>
      <c r="W123" s="3">
        <v>0.47</v>
      </c>
      <c r="X123" s="3" t="str">
        <f ca="1">IF(COUNTIF(股期對照!A:A,B123)=2,B123&amp;"-●",IF(COUNTIF(股期對照!A:A,B123)=1,B123&amp;"-◎",B123))</f>
        <v>華城</v>
      </c>
      <c r="Y123" s="3" t="s">
        <v>6463</v>
      </c>
      <c r="AB123" s="1" t="s">
        <v>117</v>
      </c>
      <c r="AC123" s="1" t="s">
        <v>1879</v>
      </c>
      <c r="AD123" s="1">
        <v>7.12</v>
      </c>
      <c r="AE123" s="1">
        <v>0.12</v>
      </c>
      <c r="AF123" s="1">
        <v>0.02</v>
      </c>
      <c r="AG123" s="1">
        <v>19.010000000000002</v>
      </c>
      <c r="AH123" s="1">
        <v>73.72999999999999</v>
      </c>
      <c r="AI123" s="1">
        <v>123</v>
      </c>
      <c r="AJ123" s="1">
        <v>2610585.48</v>
      </c>
      <c r="AK123" s="1">
        <v>162</v>
      </c>
      <c r="AL123" s="1">
        <v>-50</v>
      </c>
      <c r="AM123" s="1">
        <v>-318</v>
      </c>
      <c r="AN123" s="1">
        <v>307</v>
      </c>
      <c r="AO123" s="1">
        <v>168</v>
      </c>
      <c r="AP123" s="1">
        <v>192478</v>
      </c>
      <c r="AQ123" s="1">
        <v>0.1</v>
      </c>
      <c r="AR123" s="1">
        <v>42.7</v>
      </c>
      <c r="AS123" s="1">
        <v>42.3</v>
      </c>
      <c r="AT123" s="1">
        <v>41.05</v>
      </c>
      <c r="AU123" s="1">
        <v>42.2</v>
      </c>
      <c r="AV123" s="1">
        <v>42.75</v>
      </c>
      <c r="AW123" s="1">
        <v>0.11885900000000002</v>
      </c>
      <c r="AX123" s="1">
        <v>0.47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5027</v>
      </c>
      <c r="C124" s="3">
        <v>33.450000000000003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6">
        <v>-12</v>
      </c>
      <c r="K124" s="26">
        <v>-5</v>
      </c>
      <c r="L124" s="35">
        <v>-4</v>
      </c>
      <c r="M124" s="26">
        <v>-3</v>
      </c>
      <c r="N124" s="26">
        <v>15</v>
      </c>
      <c r="O124" s="26">
        <f t="shared" si="5"/>
        <v>25728</v>
      </c>
      <c r="P124" s="25">
        <f t="shared" si="6"/>
        <v>0</v>
      </c>
      <c r="Q124" s="3">
        <v>45.7</v>
      </c>
      <c r="R124" s="3">
        <v>45.8</v>
      </c>
      <c r="S124" s="3">
        <v>44.9</v>
      </c>
      <c r="T124" s="3">
        <v>44.65</v>
      </c>
      <c r="U124" s="3">
        <v>45.1</v>
      </c>
      <c r="V124" s="12">
        <f t="shared" si="7"/>
        <v>-4.1445000000000006E-3</v>
      </c>
      <c r="W124" s="3">
        <v>-2.17</v>
      </c>
      <c r="X124" s="3" t="str">
        <f ca="1">IF(COUNTIF(股期對照!A:A,B124)=2,B124&amp;"-●",IF(COUNTIF(股期對照!A:A,B124)=1,B124&amp;"-◎",B124))</f>
        <v>大億</v>
      </c>
      <c r="Y124" s="3" t="s">
        <v>6449</v>
      </c>
      <c r="AB124" s="1" t="s">
        <v>118</v>
      </c>
      <c r="AC124" s="1" t="s">
        <v>1880</v>
      </c>
      <c r="AD124" s="1">
        <v>33.450000000000003</v>
      </c>
      <c r="AE124" s="1">
        <v>0.24</v>
      </c>
      <c r="AF124" s="1">
        <v>0</v>
      </c>
      <c r="AG124" s="1">
        <v>32.56</v>
      </c>
      <c r="AH124" s="1">
        <v>33.75</v>
      </c>
      <c r="AI124" s="1">
        <v>124</v>
      </c>
      <c r="AJ124" s="1">
        <v>762300</v>
      </c>
      <c r="AK124" s="1">
        <v>-12</v>
      </c>
      <c r="AL124" s="1">
        <v>-5</v>
      </c>
      <c r="AM124" s="1">
        <v>-4</v>
      </c>
      <c r="AN124" s="1">
        <v>-3</v>
      </c>
      <c r="AO124" s="1">
        <v>15</v>
      </c>
      <c r="AP124" s="1">
        <v>25728</v>
      </c>
      <c r="AQ124" s="1">
        <v>0</v>
      </c>
      <c r="AR124" s="1">
        <v>45.7</v>
      </c>
      <c r="AS124" s="1">
        <v>45.8</v>
      </c>
      <c r="AT124" s="1">
        <v>44.9</v>
      </c>
      <c r="AU124" s="1">
        <v>44.65</v>
      </c>
      <c r="AV124" s="1">
        <v>45.1</v>
      </c>
      <c r="AW124" s="1">
        <v>-4.1445000000000006E-3</v>
      </c>
      <c r="AX124" s="1">
        <v>-2.17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5028</v>
      </c>
      <c r="C125" s="3">
        <v>5.89</v>
      </c>
      <c r="D125" s="3">
        <v>0.03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85.74</v>
      </c>
      <c r="H125" s="1">
        <f>MATCH(持股比率!A125,董監!A:A,0)</f>
        <v>125</v>
      </c>
      <c r="I125" s="3">
        <v>3128978.81</v>
      </c>
      <c r="J125" s="26">
        <v>67</v>
      </c>
      <c r="K125" s="26">
        <v>13</v>
      </c>
      <c r="L125" s="35">
        <v>-41</v>
      </c>
      <c r="M125" s="26">
        <v>223</v>
      </c>
      <c r="N125" s="26">
        <v>199</v>
      </c>
      <c r="O125" s="26">
        <f t="shared" si="5"/>
        <v>268279</v>
      </c>
      <c r="P125" s="25">
        <f t="shared" si="6"/>
        <v>0.2</v>
      </c>
      <c r="Q125" s="3">
        <v>21.5</v>
      </c>
      <c r="R125" s="3">
        <v>21.5</v>
      </c>
      <c r="S125" s="3">
        <v>21.45</v>
      </c>
      <c r="T125" s="3">
        <v>21.7</v>
      </c>
      <c r="U125" s="3">
        <v>22.2</v>
      </c>
      <c r="V125" s="12">
        <f t="shared" si="7"/>
        <v>0.10097450000000001</v>
      </c>
      <c r="W125" s="3">
        <v>3.74</v>
      </c>
      <c r="X125" s="3" t="str">
        <f ca="1">IF(COUNTIF(股期對照!A:A,B125)=2,B125&amp;"-●",IF(COUNTIF(股期對照!A:A,B125)=1,B125&amp;"-◎",B125))</f>
        <v>堤維西</v>
      </c>
      <c r="Y125" s="3" t="s">
        <v>6449</v>
      </c>
      <c r="AB125" s="1" t="s">
        <v>119</v>
      </c>
      <c r="AC125" s="1" t="s">
        <v>1881</v>
      </c>
      <c r="AD125" s="1">
        <v>5.89</v>
      </c>
      <c r="AE125" s="1">
        <v>0.03</v>
      </c>
      <c r="AF125" s="1">
        <v>0</v>
      </c>
      <c r="AG125" s="1">
        <v>8.34</v>
      </c>
      <c r="AH125" s="1">
        <v>85.74</v>
      </c>
      <c r="AI125" s="1">
        <v>125</v>
      </c>
      <c r="AJ125" s="1">
        <v>3128978.81</v>
      </c>
      <c r="AK125" s="1">
        <v>67</v>
      </c>
      <c r="AL125" s="1">
        <v>13</v>
      </c>
      <c r="AM125" s="1">
        <v>-41</v>
      </c>
      <c r="AN125" s="1">
        <v>223</v>
      </c>
      <c r="AO125" s="1">
        <v>199</v>
      </c>
      <c r="AP125" s="1">
        <v>268279</v>
      </c>
      <c r="AQ125" s="1">
        <v>0.2</v>
      </c>
      <c r="AR125" s="1">
        <v>21.5</v>
      </c>
      <c r="AS125" s="1">
        <v>21.5</v>
      </c>
      <c r="AT125" s="1">
        <v>21.45</v>
      </c>
      <c r="AU125" s="1">
        <v>21.7</v>
      </c>
      <c r="AV125" s="1">
        <v>22.2</v>
      </c>
      <c r="AW125" s="1">
        <v>0.10097450000000001</v>
      </c>
      <c r="AX125" s="1">
        <v>3.74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5029</v>
      </c>
      <c r="C126" s="3">
        <v>1.2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72.27</v>
      </c>
      <c r="H126" s="1">
        <f>MATCH(持股比率!A126,董監!A:A,0)</f>
        <v>126</v>
      </c>
      <c r="I126" s="3">
        <v>1653103.97</v>
      </c>
      <c r="J126" s="26">
        <v>72</v>
      </c>
      <c r="K126" s="26">
        <v>-100</v>
      </c>
      <c r="L126" s="35">
        <v>-110</v>
      </c>
      <c r="M126" s="26">
        <v>130</v>
      </c>
      <c r="N126" s="26">
        <v>250</v>
      </c>
      <c r="O126" s="26">
        <f t="shared" si="5"/>
        <v>119470</v>
      </c>
      <c r="P126" s="25">
        <f t="shared" si="6"/>
        <v>0.2</v>
      </c>
      <c r="Q126" s="3">
        <v>10.5</v>
      </c>
      <c r="R126" s="3">
        <v>10.35</v>
      </c>
      <c r="S126" s="3">
        <v>10.1</v>
      </c>
      <c r="T126" s="3">
        <v>10.199999999999999</v>
      </c>
      <c r="U126" s="3">
        <v>10.4</v>
      </c>
      <c r="V126" s="12">
        <f t="shared" si="7"/>
        <v>2.5360000000000001E-2</v>
      </c>
      <c r="W126" s="3">
        <v>1.46</v>
      </c>
      <c r="X126" s="3" t="str">
        <f ca="1">IF(COUNTIF(股期對照!A:A,B126)=2,B126&amp;"-●",IF(COUNTIF(股期對照!A:A,B126)=1,B126&amp;"-◎",B126))</f>
        <v>耿鼎</v>
      </c>
      <c r="Y126" s="3" t="s">
        <v>6466</v>
      </c>
      <c r="AB126" s="1" t="s">
        <v>120</v>
      </c>
      <c r="AC126" s="1" t="s">
        <v>1882</v>
      </c>
      <c r="AD126" s="1">
        <v>1.2</v>
      </c>
      <c r="AE126" s="1">
        <v>0.23</v>
      </c>
      <c r="AF126" s="1">
        <v>0.02</v>
      </c>
      <c r="AG126" s="1">
        <v>26.28</v>
      </c>
      <c r="AH126" s="1">
        <v>72.27</v>
      </c>
      <c r="AI126" s="1">
        <v>126</v>
      </c>
      <c r="AJ126" s="1">
        <v>1653103.97</v>
      </c>
      <c r="AK126" s="1">
        <v>72</v>
      </c>
      <c r="AL126" s="1">
        <v>-100</v>
      </c>
      <c r="AM126" s="1">
        <v>-110</v>
      </c>
      <c r="AN126" s="1">
        <v>130</v>
      </c>
      <c r="AO126" s="1">
        <v>250</v>
      </c>
      <c r="AP126" s="1">
        <v>119470</v>
      </c>
      <c r="AQ126" s="1">
        <v>0.2</v>
      </c>
      <c r="AR126" s="1">
        <v>10.5</v>
      </c>
      <c r="AS126" s="1">
        <v>10.35</v>
      </c>
      <c r="AT126" s="1">
        <v>10.1</v>
      </c>
      <c r="AU126" s="1">
        <v>10.199999999999999</v>
      </c>
      <c r="AV126" s="1">
        <v>10.4</v>
      </c>
      <c r="AW126" s="1">
        <v>2.5360000000000001E-2</v>
      </c>
      <c r="AX126" s="1">
        <v>1.46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5030</v>
      </c>
      <c r="C127" s="3">
        <v>0.88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21.269999999999996</v>
      </c>
      <c r="H127" s="1">
        <f>MATCH(持股比率!A127,董監!A:A,0)</f>
        <v>127</v>
      </c>
      <c r="I127" s="3">
        <v>734001.35</v>
      </c>
      <c r="J127" s="26">
        <v>-7</v>
      </c>
      <c r="K127" s="26">
        <v>-15</v>
      </c>
      <c r="L127" s="35">
        <v>-7</v>
      </c>
      <c r="M127" s="26">
        <v>10</v>
      </c>
      <c r="N127" s="26">
        <v>65</v>
      </c>
      <c r="O127" s="26">
        <f t="shared" si="5"/>
        <v>15612</v>
      </c>
      <c r="P127" s="25">
        <f t="shared" si="6"/>
        <v>0.3</v>
      </c>
      <c r="Q127" s="3">
        <v>68.8</v>
      </c>
      <c r="R127" s="3">
        <v>68.400000000000006</v>
      </c>
      <c r="S127" s="3">
        <v>68.599999999999994</v>
      </c>
      <c r="T127" s="3">
        <v>68.5</v>
      </c>
      <c r="U127" s="3">
        <v>72.8</v>
      </c>
      <c r="V127" s="12">
        <f t="shared" si="7"/>
        <v>3.4292000000000003E-2</v>
      </c>
      <c r="W127" s="3">
        <v>6.59</v>
      </c>
      <c r="X127" s="3" t="str">
        <f ca="1">IF(COUNTIF(股期對照!A:A,B127)=2,B127&amp;"-●",IF(COUNTIF(股期對照!A:A,B127)=1,B127&amp;"-◎",B127))</f>
        <v>江申</v>
      </c>
      <c r="Y127" s="3" t="s">
        <v>6449</v>
      </c>
      <c r="AB127" s="1" t="s">
        <v>121</v>
      </c>
      <c r="AC127" s="1" t="s">
        <v>1883</v>
      </c>
      <c r="AD127" s="1">
        <v>0.88</v>
      </c>
      <c r="AE127" s="1">
        <v>0.01</v>
      </c>
      <c r="AF127" s="1">
        <v>0</v>
      </c>
      <c r="AG127" s="1">
        <v>77.84</v>
      </c>
      <c r="AH127" s="1">
        <v>21.269999999999996</v>
      </c>
      <c r="AI127" s="1">
        <v>127</v>
      </c>
      <c r="AJ127" s="1">
        <v>734001.35</v>
      </c>
      <c r="AK127" s="1">
        <v>-7</v>
      </c>
      <c r="AL127" s="1">
        <v>-15</v>
      </c>
      <c r="AM127" s="1">
        <v>-7</v>
      </c>
      <c r="AN127" s="1">
        <v>10</v>
      </c>
      <c r="AO127" s="1">
        <v>65</v>
      </c>
      <c r="AP127" s="1">
        <v>15612</v>
      </c>
      <c r="AQ127" s="1">
        <v>0.3</v>
      </c>
      <c r="AR127" s="1">
        <v>68.8</v>
      </c>
      <c r="AS127" s="1">
        <v>68.400000000000006</v>
      </c>
      <c r="AT127" s="1">
        <v>68.599999999999994</v>
      </c>
      <c r="AU127" s="1">
        <v>68.5</v>
      </c>
      <c r="AV127" s="1">
        <v>72.8</v>
      </c>
      <c r="AW127" s="1">
        <v>3.4292000000000003E-2</v>
      </c>
      <c r="AX127" s="1">
        <v>6.59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5031</v>
      </c>
      <c r="C128" s="3">
        <v>5.76</v>
      </c>
      <c r="D128" s="3">
        <v>0</v>
      </c>
      <c r="E128" s="3">
        <v>0.13</v>
      </c>
      <c r="F128" s="1">
        <f>IF(INDEX(董監!D:D,H128)=0,INDEX(董監!C:C,H128),INDEX(董監!D:D,H128))</f>
        <v>29.15</v>
      </c>
      <c r="G128" s="1">
        <f t="shared" si="4"/>
        <v>64.960000000000008</v>
      </c>
      <c r="H128" s="1">
        <f>MATCH(持股比率!A128,董監!A:A,0)</f>
        <v>128</v>
      </c>
      <c r="I128" s="3">
        <v>600000</v>
      </c>
      <c r="J128" s="26">
        <v>234</v>
      </c>
      <c r="K128" s="26">
        <v>-19</v>
      </c>
      <c r="L128" s="35">
        <v>-91</v>
      </c>
      <c r="M128" s="26">
        <v>0</v>
      </c>
      <c r="N128" s="26">
        <v>102</v>
      </c>
      <c r="O128" s="26">
        <f t="shared" si="5"/>
        <v>38976</v>
      </c>
      <c r="P128" s="25">
        <f t="shared" si="6"/>
        <v>0.6</v>
      </c>
      <c r="Q128" s="3">
        <v>50.1</v>
      </c>
      <c r="R128" s="3">
        <v>49.7</v>
      </c>
      <c r="S128" s="3">
        <v>48.5</v>
      </c>
      <c r="T128" s="3">
        <v>49.15</v>
      </c>
      <c r="U128" s="3">
        <v>49.5</v>
      </c>
      <c r="V128" s="12">
        <f t="shared" si="7"/>
        <v>0.114146</v>
      </c>
      <c r="W128" s="3">
        <v>0.41</v>
      </c>
      <c r="X128" s="3" t="str">
        <f ca="1">IF(COUNTIF(股期對照!A:A,B128)=2,B128&amp;"-●",IF(COUNTIF(股期對照!A:A,B128)=1,B128&amp;"-◎",B128))</f>
        <v>日馳</v>
      </c>
      <c r="Y128" s="3" t="s">
        <v>6463</v>
      </c>
      <c r="AB128" s="1" t="s">
        <v>122</v>
      </c>
      <c r="AC128" s="1" t="s">
        <v>1884</v>
      </c>
      <c r="AD128" s="1">
        <v>5.76</v>
      </c>
      <c r="AE128" s="1">
        <v>0</v>
      </c>
      <c r="AF128" s="1">
        <v>0.13</v>
      </c>
      <c r="AG128" s="1">
        <v>29.15</v>
      </c>
      <c r="AH128" s="1">
        <v>64.960000000000008</v>
      </c>
      <c r="AI128" s="1">
        <v>128</v>
      </c>
      <c r="AJ128" s="1">
        <v>600000</v>
      </c>
      <c r="AK128" s="1">
        <v>234</v>
      </c>
      <c r="AL128" s="1">
        <v>-19</v>
      </c>
      <c r="AM128" s="1">
        <v>-91</v>
      </c>
      <c r="AN128" s="1">
        <v>0</v>
      </c>
      <c r="AO128" s="1">
        <v>102</v>
      </c>
      <c r="AP128" s="1">
        <v>38976</v>
      </c>
      <c r="AQ128" s="1">
        <v>0.6</v>
      </c>
      <c r="AR128" s="1">
        <v>50.1</v>
      </c>
      <c r="AS128" s="1">
        <v>49.7</v>
      </c>
      <c r="AT128" s="1">
        <v>48.5</v>
      </c>
      <c r="AU128" s="1">
        <v>49.15</v>
      </c>
      <c r="AV128" s="1">
        <v>49.5</v>
      </c>
      <c r="AW128" s="1">
        <v>0.114146</v>
      </c>
      <c r="AX128" s="1">
        <v>0.41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5032</v>
      </c>
      <c r="C129" s="3">
        <v>11.13</v>
      </c>
      <c r="D129" s="3">
        <v>1.95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71.06</v>
      </c>
      <c r="H129" s="1">
        <f>MATCH(持股比率!A129,董監!A:A,0)</f>
        <v>129</v>
      </c>
      <c r="I129" s="3">
        <v>1385706.4</v>
      </c>
      <c r="J129" s="26">
        <v>-194</v>
      </c>
      <c r="K129" s="26">
        <v>-391</v>
      </c>
      <c r="L129" s="35">
        <v>-222</v>
      </c>
      <c r="M129" s="26">
        <v>16</v>
      </c>
      <c r="N129" s="26">
        <v>366</v>
      </c>
      <c r="O129" s="26">
        <f t="shared" si="5"/>
        <v>98468</v>
      </c>
      <c r="P129" s="25">
        <f t="shared" si="6"/>
        <v>-0.4</v>
      </c>
      <c r="Q129" s="3">
        <v>48.75</v>
      </c>
      <c r="R129" s="3">
        <v>48</v>
      </c>
      <c r="S129" s="3">
        <v>46.7</v>
      </c>
      <c r="T129" s="3">
        <v>46.8</v>
      </c>
      <c r="U129" s="3">
        <v>47.6</v>
      </c>
      <c r="V129" s="12">
        <f t="shared" si="7"/>
        <v>-0.20422499999999996</v>
      </c>
      <c r="W129" s="3">
        <v>-2.56</v>
      </c>
      <c r="X129" s="3" t="str">
        <f ca="1">IF(COUNTIF(股期對照!A:A,B129)=2,B129&amp;"-●",IF(COUNTIF(股期對照!A:A,B129)=1,B129&amp;"-◎",B129))</f>
        <v>鑽全</v>
      </c>
      <c r="Y129" s="3" t="s">
        <v>6463</v>
      </c>
      <c r="AB129" s="1" t="s">
        <v>123</v>
      </c>
      <c r="AC129" s="1" t="s">
        <v>1885</v>
      </c>
      <c r="AD129" s="1">
        <v>11.13</v>
      </c>
      <c r="AE129" s="1">
        <v>1.95</v>
      </c>
      <c r="AF129" s="1">
        <v>0.43</v>
      </c>
      <c r="AG129" s="1">
        <v>15.43</v>
      </c>
      <c r="AH129" s="1">
        <v>71.06</v>
      </c>
      <c r="AI129" s="1">
        <v>129</v>
      </c>
      <c r="AJ129" s="1">
        <v>1385706.4</v>
      </c>
      <c r="AK129" s="1">
        <v>-194</v>
      </c>
      <c r="AL129" s="1">
        <v>-391</v>
      </c>
      <c r="AM129" s="1">
        <v>-222</v>
      </c>
      <c r="AN129" s="1">
        <v>16</v>
      </c>
      <c r="AO129" s="1">
        <v>366</v>
      </c>
      <c r="AP129" s="1">
        <v>98468</v>
      </c>
      <c r="AQ129" s="1">
        <v>-0.4</v>
      </c>
      <c r="AR129" s="1">
        <v>48.75</v>
      </c>
      <c r="AS129" s="1">
        <v>48</v>
      </c>
      <c r="AT129" s="1">
        <v>46.7</v>
      </c>
      <c r="AU129" s="1">
        <v>46.8</v>
      </c>
      <c r="AV129" s="1">
        <v>47.6</v>
      </c>
      <c r="AW129" s="1">
        <v>-0.20422499999999996</v>
      </c>
      <c r="AX129" s="1">
        <v>-2.56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5033</v>
      </c>
      <c r="C130" s="3">
        <v>1.58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88.36</v>
      </c>
      <c r="H130" s="1">
        <f>MATCH(持股比率!A130,董監!A:A,0)</f>
        <v>130</v>
      </c>
      <c r="I130" s="3">
        <v>1993310</v>
      </c>
      <c r="J130" s="26">
        <v>-65</v>
      </c>
      <c r="K130" s="26">
        <v>-10</v>
      </c>
      <c r="L130" s="35">
        <v>-430</v>
      </c>
      <c r="M130" s="26">
        <v>498</v>
      </c>
      <c r="N130" s="26">
        <v>475</v>
      </c>
      <c r="O130" s="26">
        <f t="shared" si="5"/>
        <v>176129</v>
      </c>
      <c r="P130" s="25">
        <f t="shared" si="6"/>
        <v>0.3</v>
      </c>
      <c r="Q130" s="3">
        <v>11.6</v>
      </c>
      <c r="R130" s="3">
        <v>11.25</v>
      </c>
      <c r="S130" s="3">
        <v>11.2</v>
      </c>
      <c r="T130" s="3">
        <v>11.45</v>
      </c>
      <c r="U130" s="3">
        <v>11.85</v>
      </c>
      <c r="V130" s="12">
        <f t="shared" si="7"/>
        <v>5.6483499999999992E-2</v>
      </c>
      <c r="W130" s="3">
        <v>4.87</v>
      </c>
      <c r="X130" s="3" t="str">
        <f ca="1">IF(COUNTIF(股期對照!A:A,B130)=2,B130&amp;"-●",IF(COUNTIF(股期對照!A:A,B130)=1,B130&amp;"-◎",B130))</f>
        <v>恩德</v>
      </c>
      <c r="Y130" s="3" t="s">
        <v>6462</v>
      </c>
      <c r="AB130" s="1" t="s">
        <v>124</v>
      </c>
      <c r="AC130" s="1" t="s">
        <v>1886</v>
      </c>
      <c r="AD130" s="1">
        <v>1.58</v>
      </c>
      <c r="AE130" s="1">
        <v>0</v>
      </c>
      <c r="AF130" s="1">
        <v>0.02</v>
      </c>
      <c r="AG130" s="1">
        <v>10.039999999999999</v>
      </c>
      <c r="AH130" s="1">
        <v>88.36</v>
      </c>
      <c r="AI130" s="1">
        <v>130</v>
      </c>
      <c r="AJ130" s="1">
        <v>1993310</v>
      </c>
      <c r="AK130" s="1">
        <v>-65</v>
      </c>
      <c r="AL130" s="1">
        <v>-10</v>
      </c>
      <c r="AM130" s="1">
        <v>-430</v>
      </c>
      <c r="AN130" s="1">
        <v>498</v>
      </c>
      <c r="AO130" s="1">
        <v>475</v>
      </c>
      <c r="AP130" s="1">
        <v>176129</v>
      </c>
      <c r="AQ130" s="1">
        <v>0.3</v>
      </c>
      <c r="AR130" s="1">
        <v>11.6</v>
      </c>
      <c r="AS130" s="1">
        <v>11.25</v>
      </c>
      <c r="AT130" s="1">
        <v>11.2</v>
      </c>
      <c r="AU130" s="1">
        <v>11.45</v>
      </c>
      <c r="AV130" s="1">
        <v>11.85</v>
      </c>
      <c r="AW130" s="1">
        <v>5.6483499999999992E-2</v>
      </c>
      <c r="AX130" s="1">
        <v>4.87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5034</v>
      </c>
      <c r="C131" s="3">
        <v>0.48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66.36</v>
      </c>
      <c r="H131" s="1">
        <f>MATCH(持股比率!A131,董監!A:A,0)</f>
        <v>131</v>
      </c>
      <c r="I131" s="3">
        <v>959679.82</v>
      </c>
      <c r="J131" s="26">
        <v>5</v>
      </c>
      <c r="K131" s="26">
        <v>-7</v>
      </c>
      <c r="L131" s="35">
        <v>1</v>
      </c>
      <c r="M131" s="26">
        <v>-11</v>
      </c>
      <c r="N131" s="26">
        <v>7</v>
      </c>
      <c r="O131" s="26">
        <f t="shared" si="5"/>
        <v>63684</v>
      </c>
      <c r="P131" s="25">
        <f t="shared" si="6"/>
        <v>0</v>
      </c>
      <c r="Q131" s="3">
        <v>17</v>
      </c>
      <c r="R131" s="3">
        <v>16.850000000000001</v>
      </c>
      <c r="S131" s="3">
        <v>16.850000000000001</v>
      </c>
      <c r="T131" s="3">
        <v>17.100000000000001</v>
      </c>
      <c r="U131" s="3">
        <v>17.149999999999999</v>
      </c>
      <c r="V131" s="12">
        <f t="shared" si="7"/>
        <v>-8.4150000000000067E-4</v>
      </c>
      <c r="W131" s="3">
        <v>0.88</v>
      </c>
      <c r="X131" s="3" t="str">
        <f ca="1">IF(COUNTIF(股期對照!A:A,B131)=2,B131&amp;"-●",IF(COUNTIF(股期對照!A:A,B131)=1,B131&amp;"-◎",B131))</f>
        <v>樂士</v>
      </c>
      <c r="Y131" s="3" t="s">
        <v>6465</v>
      </c>
      <c r="AB131" s="1" t="s">
        <v>125</v>
      </c>
      <c r="AC131" s="1" t="s">
        <v>1887</v>
      </c>
      <c r="AD131" s="1">
        <v>0.48</v>
      </c>
      <c r="AE131" s="1">
        <v>0</v>
      </c>
      <c r="AF131" s="1">
        <v>4.88</v>
      </c>
      <c r="AG131" s="1">
        <v>28.28</v>
      </c>
      <c r="AH131" s="1">
        <v>66.36</v>
      </c>
      <c r="AI131" s="1">
        <v>131</v>
      </c>
      <c r="AJ131" s="1">
        <v>959679.82</v>
      </c>
      <c r="AK131" s="1">
        <v>5</v>
      </c>
      <c r="AL131" s="1">
        <v>-7</v>
      </c>
      <c r="AM131" s="1">
        <v>1</v>
      </c>
      <c r="AN131" s="1">
        <v>-11</v>
      </c>
      <c r="AO131" s="1">
        <v>7</v>
      </c>
      <c r="AP131" s="1">
        <v>63684</v>
      </c>
      <c r="AQ131" s="1">
        <v>0</v>
      </c>
      <c r="AR131" s="1">
        <v>17</v>
      </c>
      <c r="AS131" s="1">
        <v>16.850000000000001</v>
      </c>
      <c r="AT131" s="1">
        <v>16.850000000000001</v>
      </c>
      <c r="AU131" s="1">
        <v>17.100000000000001</v>
      </c>
      <c r="AV131" s="1">
        <v>17.149999999999999</v>
      </c>
      <c r="AW131" s="1">
        <v>-8.4150000000000067E-4</v>
      </c>
      <c r="AX131" s="1">
        <v>0.88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5035</v>
      </c>
      <c r="C132" s="3">
        <v>0.71</v>
      </c>
      <c r="D132" s="3">
        <v>0.22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41.53</v>
      </c>
      <c r="H132" s="1">
        <f>MATCH(持股比率!A132,董監!A:A,0)</f>
        <v>132</v>
      </c>
      <c r="I132" s="3">
        <v>965941.71</v>
      </c>
      <c r="J132" s="26">
        <v>-22</v>
      </c>
      <c r="K132" s="26">
        <v>-2</v>
      </c>
      <c r="L132" s="35">
        <v>-4</v>
      </c>
      <c r="M132" s="26">
        <v>-18</v>
      </c>
      <c r="N132" s="26">
        <v>83</v>
      </c>
      <c r="O132" s="26">
        <f t="shared" si="5"/>
        <v>40116</v>
      </c>
      <c r="P132" s="25">
        <f t="shared" si="6"/>
        <v>0.1</v>
      </c>
      <c r="Q132" s="3">
        <v>35.9</v>
      </c>
      <c r="R132" s="3">
        <v>36</v>
      </c>
      <c r="S132" s="3">
        <v>36.4</v>
      </c>
      <c r="T132" s="3">
        <v>36.9</v>
      </c>
      <c r="U132" s="3">
        <v>40.549999999999997</v>
      </c>
      <c r="V132" s="12">
        <f t="shared" si="7"/>
        <v>1.6940499999999997E-2</v>
      </c>
      <c r="W132" s="3">
        <v>13.27</v>
      </c>
      <c r="X132" s="3" t="str">
        <f ca="1">IF(COUNTIF(股期對照!A:A,B132)=2,B132&amp;"-●",IF(COUNTIF(股期對照!A:A,B132)=1,B132&amp;"-◎",B132))</f>
        <v>亞崴</v>
      </c>
      <c r="Y132" s="3" t="s">
        <v>6462</v>
      </c>
      <c r="AB132" s="1" t="s">
        <v>126</v>
      </c>
      <c r="AC132" s="1" t="s">
        <v>1888</v>
      </c>
      <c r="AD132" s="1">
        <v>0.71</v>
      </c>
      <c r="AE132" s="1">
        <v>0.22</v>
      </c>
      <c r="AF132" s="1">
        <v>0</v>
      </c>
      <c r="AG132" s="1">
        <v>57.54</v>
      </c>
      <c r="AH132" s="1">
        <v>41.53</v>
      </c>
      <c r="AI132" s="1">
        <v>132</v>
      </c>
      <c r="AJ132" s="1">
        <v>965941.71</v>
      </c>
      <c r="AK132" s="1">
        <v>-22</v>
      </c>
      <c r="AL132" s="1">
        <v>-2</v>
      </c>
      <c r="AM132" s="1">
        <v>-4</v>
      </c>
      <c r="AN132" s="1">
        <v>-18</v>
      </c>
      <c r="AO132" s="1">
        <v>83</v>
      </c>
      <c r="AP132" s="1">
        <v>40116</v>
      </c>
      <c r="AQ132" s="1">
        <v>0.1</v>
      </c>
      <c r="AR132" s="1">
        <v>35.9</v>
      </c>
      <c r="AS132" s="1">
        <v>36</v>
      </c>
      <c r="AT132" s="1">
        <v>36.4</v>
      </c>
      <c r="AU132" s="1">
        <v>36.9</v>
      </c>
      <c r="AV132" s="1">
        <v>40.549999999999997</v>
      </c>
      <c r="AW132" s="1">
        <v>1.6940499999999997E-2</v>
      </c>
      <c r="AX132" s="1">
        <v>13.27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5036</v>
      </c>
      <c r="C133" s="3">
        <v>3.74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72.28</v>
      </c>
      <c r="H133" s="1">
        <f>MATCH(持股比率!A133,董監!A:A,0)</f>
        <v>133</v>
      </c>
      <c r="I133" s="3">
        <v>1836080.8</v>
      </c>
      <c r="J133" s="26">
        <v>-112</v>
      </c>
      <c r="K133" s="26">
        <v>-101</v>
      </c>
      <c r="L133" s="35">
        <v>-116</v>
      </c>
      <c r="M133" s="26">
        <v>-32</v>
      </c>
      <c r="N133" s="26">
        <v>-32</v>
      </c>
      <c r="O133" s="26">
        <f t="shared" si="5"/>
        <v>132712</v>
      </c>
      <c r="P133" s="25">
        <f t="shared" si="6"/>
        <v>-0.3</v>
      </c>
      <c r="Q133" s="3">
        <v>14.75</v>
      </c>
      <c r="R133" s="3">
        <v>14.65</v>
      </c>
      <c r="S133" s="3">
        <v>14.2</v>
      </c>
      <c r="T133" s="3">
        <v>14.45</v>
      </c>
      <c r="U133" s="3">
        <v>14.45</v>
      </c>
      <c r="V133" s="12">
        <f t="shared" si="7"/>
        <v>-5.7036499999999997E-2</v>
      </c>
      <c r="W133" s="3">
        <v>-1.7</v>
      </c>
      <c r="X133" s="3" t="str">
        <f ca="1">IF(COUNTIF(股期對照!A:A,B133)=2,B133&amp;"-●",IF(COUNTIF(股期對照!A:A,B133)=1,B133&amp;"-◎",B133))</f>
        <v>高林股</v>
      </c>
      <c r="Y133" s="3" t="s">
        <v>6463</v>
      </c>
      <c r="AB133" s="1" t="s">
        <v>127</v>
      </c>
      <c r="AC133" s="1" t="s">
        <v>1889</v>
      </c>
      <c r="AD133" s="1">
        <v>3.74</v>
      </c>
      <c r="AE133" s="1">
        <v>0.42</v>
      </c>
      <c r="AF133" s="1">
        <v>0</v>
      </c>
      <c r="AG133" s="1">
        <v>23.56</v>
      </c>
      <c r="AH133" s="1">
        <v>72.28</v>
      </c>
      <c r="AI133" s="1">
        <v>133</v>
      </c>
      <c r="AJ133" s="1">
        <v>1836080.8</v>
      </c>
      <c r="AK133" s="1">
        <v>-112</v>
      </c>
      <c r="AL133" s="1">
        <v>-101</v>
      </c>
      <c r="AM133" s="1">
        <v>-116</v>
      </c>
      <c r="AN133" s="1">
        <v>-32</v>
      </c>
      <c r="AO133" s="1">
        <v>-32</v>
      </c>
      <c r="AP133" s="1">
        <v>132712</v>
      </c>
      <c r="AQ133" s="1">
        <v>-0.3</v>
      </c>
      <c r="AR133" s="1">
        <v>14.75</v>
      </c>
      <c r="AS133" s="1">
        <v>14.65</v>
      </c>
      <c r="AT133" s="1">
        <v>14.2</v>
      </c>
      <c r="AU133" s="1">
        <v>14.45</v>
      </c>
      <c r="AV133" s="1">
        <v>14.45</v>
      </c>
      <c r="AW133" s="1">
        <v>-5.7036499999999997E-2</v>
      </c>
      <c r="AX133" s="1">
        <v>-1.7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4792</v>
      </c>
      <c r="C134" s="3">
        <v>13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67.61</v>
      </c>
      <c r="H134" s="1">
        <f>MATCH(持股比率!A134,董監!A:A,0)</f>
        <v>134</v>
      </c>
      <c r="I134" s="3">
        <v>3761221.12</v>
      </c>
      <c r="J134" s="26">
        <v>-87</v>
      </c>
      <c r="K134" s="26">
        <v>-221</v>
      </c>
      <c r="L134" s="35">
        <v>-426</v>
      </c>
      <c r="M134" s="26">
        <v>-170</v>
      </c>
      <c r="N134" s="26">
        <v>-98</v>
      </c>
      <c r="O134" s="26">
        <f t="shared" si="5"/>
        <v>254296</v>
      </c>
      <c r="P134" s="25">
        <f t="shared" si="6"/>
        <v>-0.4</v>
      </c>
      <c r="Q134" s="3">
        <v>32.6</v>
      </c>
      <c r="R134" s="3">
        <v>32.65</v>
      </c>
      <c r="S134" s="3">
        <v>32.1</v>
      </c>
      <c r="T134" s="3">
        <v>32.15</v>
      </c>
      <c r="U134" s="3">
        <v>32.299999999999997</v>
      </c>
      <c r="V134" s="12">
        <f t="shared" si="7"/>
        <v>-0.32357349999999996</v>
      </c>
      <c r="W134" s="3">
        <v>-1.07</v>
      </c>
      <c r="X134" s="3" t="str">
        <f ca="1">IF(COUNTIF(股期對照!A:A,B134)=2,B134&amp;"-●",IF(COUNTIF(股期對照!A:A,B134)=1,B134&amp;"-◎",B134))</f>
        <v>勤美</v>
      </c>
      <c r="Y134" s="3" t="s">
        <v>6467</v>
      </c>
      <c r="AB134" s="1" t="s">
        <v>128</v>
      </c>
      <c r="AC134" s="1" t="s">
        <v>1890</v>
      </c>
      <c r="AD134" s="1">
        <v>13</v>
      </c>
      <c r="AE134" s="1">
        <v>0.05</v>
      </c>
      <c r="AF134" s="1">
        <v>0.15</v>
      </c>
      <c r="AG134" s="1">
        <v>19.190000000000001</v>
      </c>
      <c r="AH134" s="1">
        <v>67.61</v>
      </c>
      <c r="AI134" s="1">
        <v>134</v>
      </c>
      <c r="AJ134" s="1">
        <v>3761221.12</v>
      </c>
      <c r="AK134" s="1">
        <v>-87</v>
      </c>
      <c r="AL134" s="1">
        <v>-221</v>
      </c>
      <c r="AM134" s="1">
        <v>-426</v>
      </c>
      <c r="AN134" s="1">
        <v>-170</v>
      </c>
      <c r="AO134" s="1">
        <v>-98</v>
      </c>
      <c r="AP134" s="1">
        <v>254296</v>
      </c>
      <c r="AQ134" s="1">
        <v>-0.4</v>
      </c>
      <c r="AR134" s="1">
        <v>32.6</v>
      </c>
      <c r="AS134" s="1">
        <v>32.65</v>
      </c>
      <c r="AT134" s="1">
        <v>32.1</v>
      </c>
      <c r="AU134" s="1">
        <v>32.15</v>
      </c>
      <c r="AV134" s="1">
        <v>32.299999999999997</v>
      </c>
      <c r="AW134" s="1">
        <v>-0.32357349999999996</v>
      </c>
      <c r="AX134" s="1">
        <v>-1.07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5037</v>
      </c>
      <c r="C135" s="3">
        <v>8.26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58.650000000000006</v>
      </c>
      <c r="H135" s="1">
        <f>MATCH(持股比率!A135,董監!A:A,0)</f>
        <v>135</v>
      </c>
      <c r="I135" s="3">
        <v>985474.86</v>
      </c>
      <c r="J135" s="26">
        <v>11</v>
      </c>
      <c r="K135" s="26">
        <v>-125</v>
      </c>
      <c r="L135" s="35">
        <v>-132</v>
      </c>
      <c r="M135" s="26">
        <v>13</v>
      </c>
      <c r="N135" s="26">
        <v>87</v>
      </c>
      <c r="O135" s="26">
        <f t="shared" ref="O135:O198" si="9">ROUND((I135/10)*(G135/100),0)</f>
        <v>57798</v>
      </c>
      <c r="P135" s="25">
        <f t="shared" ref="P135:P198" si="10">ROUND(SUM(J135:N135)/O135*100,1)</f>
        <v>-0.3</v>
      </c>
      <c r="Q135" s="3">
        <v>53.1</v>
      </c>
      <c r="R135" s="3">
        <v>52.4</v>
      </c>
      <c r="S135" s="3">
        <v>51.9</v>
      </c>
      <c r="T135" s="3">
        <v>52.2</v>
      </c>
      <c r="U135" s="3">
        <v>57.4</v>
      </c>
      <c r="V135" s="12">
        <f t="shared" ref="V135:V198" si="11">SUMPRODUCT(J135:N135,Q135:U135)/100000</f>
        <v>-7.1443000000000006E-2</v>
      </c>
      <c r="W135" s="3">
        <v>9.33</v>
      </c>
      <c r="X135" s="3" t="str">
        <f ca="1">IF(COUNTIF(股期對照!A:A,B135)=2,B135&amp;"-●",IF(COUNTIF(股期對照!A:A,B135)=1,B135&amp;"-◎",B135))</f>
        <v>車王電</v>
      </c>
      <c r="Y135" s="3" t="s">
        <v>6449</v>
      </c>
      <c r="AB135" s="1" t="s">
        <v>129</v>
      </c>
      <c r="AC135" s="1" t="s">
        <v>1891</v>
      </c>
      <c r="AD135" s="1">
        <v>8.26</v>
      </c>
      <c r="AE135" s="1">
        <v>0.04</v>
      </c>
      <c r="AF135" s="1">
        <v>0</v>
      </c>
      <c r="AG135" s="1">
        <v>33.049999999999997</v>
      </c>
      <c r="AH135" s="1">
        <v>58.650000000000006</v>
      </c>
      <c r="AI135" s="1">
        <v>135</v>
      </c>
      <c r="AJ135" s="1">
        <v>985474.86</v>
      </c>
      <c r="AK135" s="1">
        <v>11</v>
      </c>
      <c r="AL135" s="1">
        <v>-125</v>
      </c>
      <c r="AM135" s="1">
        <v>-132</v>
      </c>
      <c r="AN135" s="1">
        <v>13</v>
      </c>
      <c r="AO135" s="1">
        <v>87</v>
      </c>
      <c r="AP135" s="1">
        <v>57798</v>
      </c>
      <c r="AQ135" s="1">
        <v>-0.3</v>
      </c>
      <c r="AR135" s="1">
        <v>53.1</v>
      </c>
      <c r="AS135" s="1">
        <v>52.4</v>
      </c>
      <c r="AT135" s="1">
        <v>51.9</v>
      </c>
      <c r="AU135" s="1">
        <v>52.2</v>
      </c>
      <c r="AV135" s="1">
        <v>57.4</v>
      </c>
      <c r="AW135" s="1">
        <v>-7.1443000000000006E-2</v>
      </c>
      <c r="AX135" s="1">
        <v>9.33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5038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26">
        <v>2</v>
      </c>
      <c r="K136" s="26">
        <v>-7</v>
      </c>
      <c r="L136" s="35">
        <v>1</v>
      </c>
      <c r="M136" s="26">
        <v>-9</v>
      </c>
      <c r="N136" s="26">
        <v>-2</v>
      </c>
      <c r="O136" s="26">
        <f t="shared" si="9"/>
        <v>47319</v>
      </c>
      <c r="P136" s="25">
        <f t="shared" si="10"/>
        <v>0</v>
      </c>
      <c r="Q136" s="3">
        <v>37.35</v>
      </c>
      <c r="R136" s="3">
        <v>37.4</v>
      </c>
      <c r="S136" s="3">
        <v>37</v>
      </c>
      <c r="T136" s="3">
        <v>36.950000000000003</v>
      </c>
      <c r="U136" s="3">
        <v>37.049999999999997</v>
      </c>
      <c r="V136" s="12">
        <f t="shared" si="11"/>
        <v>-5.5675000000000004E-3</v>
      </c>
      <c r="W136" s="3">
        <v>-0.13</v>
      </c>
      <c r="X136" s="3" t="str">
        <f ca="1">IF(COUNTIF(股期對照!A:A,B136)=2,B136&amp;"-●",IF(COUNTIF(股期對照!A:A,B136)=1,B136&amp;"-◎",B136))</f>
        <v>中宇</v>
      </c>
      <c r="Y136" s="3" t="s">
        <v>6463</v>
      </c>
      <c r="AB136" s="1" t="s">
        <v>130</v>
      </c>
      <c r="AC136" s="1" t="s">
        <v>1892</v>
      </c>
      <c r="AD136" s="1">
        <v>1.32</v>
      </c>
      <c r="AE136" s="1">
        <v>0</v>
      </c>
      <c r="AF136" s="1">
        <v>0</v>
      </c>
      <c r="AG136" s="1">
        <v>60.44</v>
      </c>
      <c r="AH136" s="1">
        <v>38.24</v>
      </c>
      <c r="AI136" s="1">
        <v>136</v>
      </c>
      <c r="AJ136" s="1">
        <v>1237425.52</v>
      </c>
      <c r="AK136" s="1">
        <v>2</v>
      </c>
      <c r="AL136" s="1">
        <v>-7</v>
      </c>
      <c r="AM136" s="1">
        <v>1</v>
      </c>
      <c r="AN136" s="1">
        <v>-9</v>
      </c>
      <c r="AO136" s="1">
        <v>-2</v>
      </c>
      <c r="AP136" s="1">
        <v>47319</v>
      </c>
      <c r="AQ136" s="1">
        <v>0</v>
      </c>
      <c r="AR136" s="1">
        <v>37.35</v>
      </c>
      <c r="AS136" s="1">
        <v>37.4</v>
      </c>
      <c r="AT136" s="1">
        <v>37</v>
      </c>
      <c r="AU136" s="1">
        <v>36.950000000000003</v>
      </c>
      <c r="AV136" s="1">
        <v>37.049999999999997</v>
      </c>
      <c r="AW136" s="1">
        <v>-5.5675000000000004E-3</v>
      </c>
      <c r="AX136" s="1">
        <v>-0.13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5039</v>
      </c>
      <c r="C137" s="3">
        <v>12.55</v>
      </c>
      <c r="D137" s="3">
        <v>0.66</v>
      </c>
      <c r="E137" s="3">
        <v>0.79</v>
      </c>
      <c r="F137" s="1">
        <f>IF(INDEX(董監!D:D,H137)=0,INDEX(董監!C:C,H137),INDEX(董監!D:D,H137))</f>
        <v>12.12</v>
      </c>
      <c r="G137" s="1">
        <f t="shared" si="8"/>
        <v>73.88</v>
      </c>
      <c r="H137" s="1">
        <f>MATCH(持股比率!A137,董監!A:A,0)</f>
        <v>137</v>
      </c>
      <c r="I137" s="3">
        <v>2795175.13</v>
      </c>
      <c r="J137" s="26">
        <v>-122</v>
      </c>
      <c r="K137" s="26">
        <v>500</v>
      </c>
      <c r="L137" s="35">
        <v>192</v>
      </c>
      <c r="M137" s="26">
        <v>-324</v>
      </c>
      <c r="N137" s="26">
        <v>755</v>
      </c>
      <c r="O137" s="26">
        <f t="shared" si="9"/>
        <v>206508</v>
      </c>
      <c r="P137" s="25">
        <f t="shared" si="10"/>
        <v>0.5</v>
      </c>
      <c r="Q137" s="3">
        <v>97</v>
      </c>
      <c r="R137" s="3">
        <v>98.9</v>
      </c>
      <c r="S137" s="3">
        <v>100.5</v>
      </c>
      <c r="T137" s="3">
        <v>100.5</v>
      </c>
      <c r="U137" s="3">
        <v>109</v>
      </c>
      <c r="V137" s="12">
        <f t="shared" si="11"/>
        <v>1.0664499999999999</v>
      </c>
      <c r="W137" s="3">
        <v>12.37</v>
      </c>
      <c r="X137" s="3" t="str">
        <f ca="1">IF(COUNTIF(股期對照!A:A,B137)=2,B137&amp;"-●",IF(COUNTIF(股期對照!A:A,B137)=1,B137&amp;"-◎",B137))</f>
        <v>和大-◎</v>
      </c>
      <c r="Y137" s="3" t="s">
        <v>6449</v>
      </c>
      <c r="AB137" s="1" t="s">
        <v>131</v>
      </c>
      <c r="AC137" s="1" t="s">
        <v>1893</v>
      </c>
      <c r="AD137" s="1">
        <v>12.55</v>
      </c>
      <c r="AE137" s="1">
        <v>0.66</v>
      </c>
      <c r="AF137" s="1">
        <v>0.79</v>
      </c>
      <c r="AG137" s="1">
        <v>12.12</v>
      </c>
      <c r="AH137" s="1">
        <v>73.88</v>
      </c>
      <c r="AI137" s="1">
        <v>137</v>
      </c>
      <c r="AJ137" s="1">
        <v>2795175.13</v>
      </c>
      <c r="AK137" s="1">
        <v>-122</v>
      </c>
      <c r="AL137" s="1">
        <v>500</v>
      </c>
      <c r="AM137" s="1">
        <v>192</v>
      </c>
      <c r="AN137" s="1">
        <v>-324</v>
      </c>
      <c r="AO137" s="1">
        <v>755</v>
      </c>
      <c r="AP137" s="1">
        <v>206508</v>
      </c>
      <c r="AQ137" s="1">
        <v>0.5</v>
      </c>
      <c r="AR137" s="1">
        <v>97</v>
      </c>
      <c r="AS137" s="1">
        <v>98.9</v>
      </c>
      <c r="AT137" s="1">
        <v>100.5</v>
      </c>
      <c r="AU137" s="1">
        <v>100.5</v>
      </c>
      <c r="AV137" s="1">
        <v>109</v>
      </c>
      <c r="AW137" s="1">
        <v>1.0664499999999999</v>
      </c>
      <c r="AX137" s="1">
        <v>12.37</v>
      </c>
      <c r="AY137" s="1" t="s">
        <v>4379</v>
      </c>
      <c r="AZ137" s="1" t="s">
        <v>3519</v>
      </c>
    </row>
    <row r="138" spans="1:52" x14ac:dyDescent="0.25">
      <c r="A138" s="2" t="s">
        <v>132</v>
      </c>
      <c r="B138" s="3" t="s">
        <v>5040</v>
      </c>
      <c r="C138" s="3">
        <v>19.760000000000002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61.019999999999996</v>
      </c>
      <c r="H138" s="1">
        <f>MATCH(持股比率!A138,董監!A:A,0)</f>
        <v>138</v>
      </c>
      <c r="I138" s="3">
        <v>820663.94</v>
      </c>
      <c r="J138" s="26">
        <v>-3</v>
      </c>
      <c r="K138" s="26">
        <v>54</v>
      </c>
      <c r="L138" s="35">
        <v>70</v>
      </c>
      <c r="M138" s="26">
        <v>17</v>
      </c>
      <c r="N138" s="26">
        <v>30</v>
      </c>
      <c r="O138" s="26">
        <f t="shared" si="9"/>
        <v>50077</v>
      </c>
      <c r="P138" s="25">
        <f t="shared" si="10"/>
        <v>0.3</v>
      </c>
      <c r="Q138" s="3">
        <v>149</v>
      </c>
      <c r="R138" s="3">
        <v>149.5</v>
      </c>
      <c r="S138" s="3">
        <v>148</v>
      </c>
      <c r="T138" s="3">
        <v>149</v>
      </c>
      <c r="U138" s="3">
        <v>149</v>
      </c>
      <c r="V138" s="12">
        <f t="shared" si="11"/>
        <v>0.24989</v>
      </c>
      <c r="W138" s="3">
        <v>0.68</v>
      </c>
      <c r="X138" s="3" t="str">
        <f ca="1">IF(COUNTIF(股期對照!A:A,B138)=2,B138&amp;"-●",IF(COUNTIF(股期對照!A:A,B138)=1,B138&amp;"-◎",B138))</f>
        <v>廣隆</v>
      </c>
      <c r="Y138" s="3" t="s">
        <v>6449</v>
      </c>
      <c r="AB138" s="1" t="s">
        <v>132</v>
      </c>
      <c r="AC138" s="1" t="s">
        <v>1894</v>
      </c>
      <c r="AD138" s="1">
        <v>19.760000000000002</v>
      </c>
      <c r="AE138" s="1">
        <v>0.1</v>
      </c>
      <c r="AF138" s="1">
        <v>0.67</v>
      </c>
      <c r="AG138" s="1">
        <v>18.45</v>
      </c>
      <c r="AH138" s="1">
        <v>61.019999999999996</v>
      </c>
      <c r="AI138" s="1">
        <v>138</v>
      </c>
      <c r="AJ138" s="1">
        <v>820663.94</v>
      </c>
      <c r="AK138" s="1">
        <v>-3</v>
      </c>
      <c r="AL138" s="1">
        <v>54</v>
      </c>
      <c r="AM138" s="1">
        <v>70</v>
      </c>
      <c r="AN138" s="1">
        <v>17</v>
      </c>
      <c r="AO138" s="1">
        <v>30</v>
      </c>
      <c r="AP138" s="1">
        <v>50077</v>
      </c>
      <c r="AQ138" s="1">
        <v>0.3</v>
      </c>
      <c r="AR138" s="1">
        <v>149</v>
      </c>
      <c r="AS138" s="1">
        <v>149.5</v>
      </c>
      <c r="AT138" s="1">
        <v>148</v>
      </c>
      <c r="AU138" s="1">
        <v>149</v>
      </c>
      <c r="AV138" s="1">
        <v>149</v>
      </c>
      <c r="AW138" s="1">
        <v>0.24989</v>
      </c>
      <c r="AX138" s="1">
        <v>0.68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5041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13</v>
      </c>
      <c r="R139" s="3">
        <v>12.15</v>
      </c>
      <c r="S139" s="3">
        <v>12.15</v>
      </c>
      <c r="T139" s="3">
        <v>12.95</v>
      </c>
      <c r="U139" s="3">
        <v>12.85</v>
      </c>
      <c r="V139" s="12">
        <f t="shared" si="11"/>
        <v>0</v>
      </c>
      <c r="W139" s="3">
        <v>0.78</v>
      </c>
      <c r="X139" s="3" t="str">
        <f ca="1">IF(COUNTIF(股期對照!A:A,B139)=2,B139&amp;"-●",IF(COUNTIF(股期對照!A:A,B139)=1,B139&amp;"-◎",B139))</f>
        <v>正峰</v>
      </c>
      <c r="Y139" s="3" t="s">
        <v>6462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13</v>
      </c>
      <c r="AS139" s="1">
        <v>12.15</v>
      </c>
      <c r="AT139" s="1">
        <v>12.15</v>
      </c>
      <c r="AU139" s="1">
        <v>12.95</v>
      </c>
      <c r="AV139" s="1">
        <v>12.85</v>
      </c>
      <c r="AW139" s="1">
        <v>0</v>
      </c>
      <c r="AX139" s="1">
        <v>0.78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5042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-1</v>
      </c>
      <c r="K140" s="26">
        <v>-5</v>
      </c>
      <c r="L140" s="35">
        <v>0</v>
      </c>
      <c r="M140" s="26">
        <v>4</v>
      </c>
      <c r="N140" s="26">
        <v>2</v>
      </c>
      <c r="O140" s="26">
        <f t="shared" si="9"/>
        <v>55257</v>
      </c>
      <c r="P140" s="25">
        <f t="shared" si="10"/>
        <v>0</v>
      </c>
      <c r="Q140" s="3">
        <v>18.45</v>
      </c>
      <c r="R140" s="3">
        <v>18.45</v>
      </c>
      <c r="S140" s="3">
        <v>18.149999999999999</v>
      </c>
      <c r="T140" s="3">
        <v>17.850000000000001</v>
      </c>
      <c r="U140" s="3">
        <v>17.600000000000001</v>
      </c>
      <c r="V140" s="12">
        <f t="shared" si="11"/>
        <v>-4.0999999999999946E-5</v>
      </c>
      <c r="W140" s="3">
        <v>-2.4900000000000002</v>
      </c>
      <c r="X140" s="3" t="str">
        <f ca="1">IF(COUNTIF(股期對照!A:A,B140)=2,B140&amp;"-●",IF(COUNTIF(股期對照!A:A,B140)=1,B140&amp;"-◎",B140))</f>
        <v>巨庭</v>
      </c>
      <c r="Y140" s="3" t="s">
        <v>6463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-1</v>
      </c>
      <c r="AL140" s="1">
        <v>-5</v>
      </c>
      <c r="AM140" s="1">
        <v>0</v>
      </c>
      <c r="AN140" s="1">
        <v>4</v>
      </c>
      <c r="AO140" s="1">
        <v>2</v>
      </c>
      <c r="AP140" s="1">
        <v>55257</v>
      </c>
      <c r="AQ140" s="1">
        <v>0</v>
      </c>
      <c r="AR140" s="1">
        <v>18.45</v>
      </c>
      <c r="AS140" s="1">
        <v>18.45</v>
      </c>
      <c r="AT140" s="1">
        <v>18.149999999999999</v>
      </c>
      <c r="AU140" s="1">
        <v>17.850000000000001</v>
      </c>
      <c r="AV140" s="1">
        <v>17.600000000000001</v>
      </c>
      <c r="AW140" s="1">
        <v>-4.0999999999999946E-5</v>
      </c>
      <c r="AX140" s="1">
        <v>-2.4900000000000002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5043</v>
      </c>
      <c r="C141" s="3">
        <v>0.59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78.53</v>
      </c>
      <c r="H141" s="1">
        <f>MATCH(持股比率!A141,董監!A:A,0)</f>
        <v>141</v>
      </c>
      <c r="I141" s="3">
        <v>854736.12</v>
      </c>
      <c r="J141" s="26">
        <v>26</v>
      </c>
      <c r="K141" s="26">
        <v>41</v>
      </c>
      <c r="L141" s="35">
        <v>-2</v>
      </c>
      <c r="M141" s="26">
        <v>2</v>
      </c>
      <c r="N141" s="26">
        <v>-5</v>
      </c>
      <c r="O141" s="26">
        <f t="shared" si="9"/>
        <v>67122</v>
      </c>
      <c r="P141" s="25">
        <f t="shared" si="10"/>
        <v>0.1</v>
      </c>
      <c r="Q141" s="3">
        <v>16.25</v>
      </c>
      <c r="R141" s="3">
        <v>16.600000000000001</v>
      </c>
      <c r="S141" s="3">
        <v>16.5</v>
      </c>
      <c r="T141" s="3">
        <v>16.55</v>
      </c>
      <c r="U141" s="3">
        <v>16.8</v>
      </c>
      <c r="V141" s="12">
        <f t="shared" si="11"/>
        <v>1.0191999999999998E-2</v>
      </c>
      <c r="W141" s="3">
        <v>5</v>
      </c>
      <c r="X141" s="3" t="str">
        <f ca="1">IF(COUNTIF(股期對照!A:A,B141)=2,B141&amp;"-●",IF(COUNTIF(股期對照!A:A,B141)=1,B141&amp;"-◎",B141))</f>
        <v>喬福</v>
      </c>
      <c r="Y141" s="3" t="s">
        <v>4738</v>
      </c>
      <c r="AB141" s="1" t="s">
        <v>135</v>
      </c>
      <c r="AC141" s="1" t="s">
        <v>1897</v>
      </c>
      <c r="AD141" s="1">
        <v>0.59</v>
      </c>
      <c r="AE141" s="1">
        <v>0.1</v>
      </c>
      <c r="AF141" s="1">
        <v>0.02</v>
      </c>
      <c r="AG141" s="1">
        <v>20.76</v>
      </c>
      <c r="AH141" s="1">
        <v>78.53</v>
      </c>
      <c r="AI141" s="1">
        <v>141</v>
      </c>
      <c r="AJ141" s="1">
        <v>854736.12</v>
      </c>
      <c r="AK141" s="1">
        <v>26</v>
      </c>
      <c r="AL141" s="1">
        <v>41</v>
      </c>
      <c r="AM141" s="1">
        <v>-2</v>
      </c>
      <c r="AN141" s="1">
        <v>2</v>
      </c>
      <c r="AO141" s="1">
        <v>-5</v>
      </c>
      <c r="AP141" s="1">
        <v>67122</v>
      </c>
      <c r="AQ141" s="1">
        <v>0.1</v>
      </c>
      <c r="AR141" s="1">
        <v>16.25</v>
      </c>
      <c r="AS141" s="1">
        <v>16.600000000000001</v>
      </c>
      <c r="AT141" s="1">
        <v>16.5</v>
      </c>
      <c r="AU141" s="1">
        <v>16.55</v>
      </c>
      <c r="AV141" s="1">
        <v>16.8</v>
      </c>
      <c r="AW141" s="1">
        <v>1.0191999999999998E-2</v>
      </c>
      <c r="AX141" s="1">
        <v>5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5044</v>
      </c>
      <c r="C142" s="3">
        <v>9.76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51.49</v>
      </c>
      <c r="H142" s="1">
        <f>MATCH(持股比率!A142,董監!A:A,0)</f>
        <v>142</v>
      </c>
      <c r="I142" s="3">
        <v>788000</v>
      </c>
      <c r="J142" s="26">
        <v>-1</v>
      </c>
      <c r="K142" s="26">
        <v>-23</v>
      </c>
      <c r="L142" s="35">
        <v>-33</v>
      </c>
      <c r="M142" s="26">
        <v>6</v>
      </c>
      <c r="N142" s="26">
        <v>3</v>
      </c>
      <c r="O142" s="26">
        <f t="shared" si="9"/>
        <v>40574</v>
      </c>
      <c r="P142" s="25">
        <f t="shared" si="10"/>
        <v>-0.1</v>
      </c>
      <c r="Q142" s="3">
        <v>50.1</v>
      </c>
      <c r="R142" s="3">
        <v>50</v>
      </c>
      <c r="S142" s="3">
        <v>50.4</v>
      </c>
      <c r="T142" s="3">
        <v>50.7</v>
      </c>
      <c r="U142" s="3">
        <v>51.1</v>
      </c>
      <c r="V142" s="12">
        <f t="shared" si="11"/>
        <v>-2.4058000000000003E-2</v>
      </c>
      <c r="W142" s="3">
        <v>3.13</v>
      </c>
      <c r="X142" s="3" t="str">
        <f ca="1">IF(COUNTIF(股期對照!A:A,B142)=2,B142&amp;"-●",IF(COUNTIF(股期對照!A:A,B142)=1,B142&amp;"-◎",B142))</f>
        <v>錩泰</v>
      </c>
      <c r="Y142" s="3" t="s">
        <v>6463</v>
      </c>
      <c r="AB142" s="1" t="s">
        <v>136</v>
      </c>
      <c r="AC142" s="1" t="s">
        <v>1898</v>
      </c>
      <c r="AD142" s="1">
        <v>9.76</v>
      </c>
      <c r="AE142" s="1">
        <v>0</v>
      </c>
      <c r="AF142" s="1">
        <v>0.11</v>
      </c>
      <c r="AG142" s="1">
        <v>38.64</v>
      </c>
      <c r="AH142" s="1">
        <v>51.49</v>
      </c>
      <c r="AI142" s="1">
        <v>142</v>
      </c>
      <c r="AJ142" s="1">
        <v>788000</v>
      </c>
      <c r="AK142" s="1">
        <v>-1</v>
      </c>
      <c r="AL142" s="1">
        <v>-23</v>
      </c>
      <c r="AM142" s="1">
        <v>-33</v>
      </c>
      <c r="AN142" s="1">
        <v>6</v>
      </c>
      <c r="AO142" s="1">
        <v>3</v>
      </c>
      <c r="AP142" s="1">
        <v>40574</v>
      </c>
      <c r="AQ142" s="1">
        <v>-0.1</v>
      </c>
      <c r="AR142" s="1">
        <v>50.1</v>
      </c>
      <c r="AS142" s="1">
        <v>50</v>
      </c>
      <c r="AT142" s="1">
        <v>50.4</v>
      </c>
      <c r="AU142" s="1">
        <v>50.7</v>
      </c>
      <c r="AV142" s="1">
        <v>51.1</v>
      </c>
      <c r="AW142" s="1">
        <v>-2.4058000000000003E-2</v>
      </c>
      <c r="AX142" s="1">
        <v>3.13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5045</v>
      </c>
      <c r="C143" s="3">
        <v>11.66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76.78</v>
      </c>
      <c r="H143" s="1">
        <f>MATCH(持股比率!A143,董監!A:A,0)</f>
        <v>143</v>
      </c>
      <c r="I143" s="3">
        <v>605356.31000000006</v>
      </c>
      <c r="J143" s="26">
        <v>-3</v>
      </c>
      <c r="K143" s="26">
        <v>-22</v>
      </c>
      <c r="L143" s="35">
        <v>-19</v>
      </c>
      <c r="M143" s="26">
        <v>-12</v>
      </c>
      <c r="N143" s="26">
        <v>-8</v>
      </c>
      <c r="O143" s="26">
        <f t="shared" si="9"/>
        <v>46479</v>
      </c>
      <c r="P143" s="25">
        <f t="shared" si="10"/>
        <v>-0.1</v>
      </c>
      <c r="Q143" s="3">
        <v>168.5</v>
      </c>
      <c r="R143" s="3">
        <v>168.5</v>
      </c>
      <c r="S143" s="3">
        <v>167.5</v>
      </c>
      <c r="T143" s="3">
        <v>167</v>
      </c>
      <c r="U143" s="3">
        <v>167.5</v>
      </c>
      <c r="V143" s="12">
        <f t="shared" si="11"/>
        <v>-0.10739</v>
      </c>
      <c r="W143" s="3">
        <v>0.3</v>
      </c>
      <c r="X143" s="3" t="str">
        <f ca="1">IF(COUNTIF(股期對照!A:A,B143)=2,B143&amp;"-●",IF(COUNTIF(股期對照!A:A,B143)=1,B143&amp;"-◎",B143))</f>
        <v>伸興</v>
      </c>
      <c r="Y143" s="3" t="s">
        <v>6463</v>
      </c>
      <c r="AB143" s="1" t="s">
        <v>137</v>
      </c>
      <c r="AC143" s="1" t="s">
        <v>1899</v>
      </c>
      <c r="AD143" s="1">
        <v>11.66</v>
      </c>
      <c r="AE143" s="1">
        <v>0.33</v>
      </c>
      <c r="AF143" s="1">
        <v>0.28000000000000003</v>
      </c>
      <c r="AG143" s="1">
        <v>10.95</v>
      </c>
      <c r="AH143" s="1">
        <v>76.78</v>
      </c>
      <c r="AI143" s="1">
        <v>143</v>
      </c>
      <c r="AJ143" s="1">
        <v>605356.31000000006</v>
      </c>
      <c r="AK143" s="1">
        <v>-3</v>
      </c>
      <c r="AL143" s="1">
        <v>-22</v>
      </c>
      <c r="AM143" s="1">
        <v>-19</v>
      </c>
      <c r="AN143" s="1">
        <v>-12</v>
      </c>
      <c r="AO143" s="1">
        <v>-8</v>
      </c>
      <c r="AP143" s="1">
        <v>46479</v>
      </c>
      <c r="AQ143" s="1">
        <v>-0.1</v>
      </c>
      <c r="AR143" s="1">
        <v>168.5</v>
      </c>
      <c r="AS143" s="1">
        <v>168.5</v>
      </c>
      <c r="AT143" s="1">
        <v>167.5</v>
      </c>
      <c r="AU143" s="1">
        <v>167</v>
      </c>
      <c r="AV143" s="1">
        <v>167.5</v>
      </c>
      <c r="AW143" s="1">
        <v>-0.10739</v>
      </c>
      <c r="AX143" s="1">
        <v>0.3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5046</v>
      </c>
      <c r="C144" s="3">
        <v>11.92</v>
      </c>
      <c r="D144" s="3">
        <v>0.35</v>
      </c>
      <c r="E144" s="3">
        <v>0.12</v>
      </c>
      <c r="F144" s="1">
        <f>IF(INDEX(董監!D:D,H144)=0,INDEX(董監!C:C,H144),INDEX(董監!D:D,H144))</f>
        <v>14.5</v>
      </c>
      <c r="G144" s="1">
        <f t="shared" si="8"/>
        <v>73.11</v>
      </c>
      <c r="H144" s="1">
        <f>MATCH(持股比率!A144,董監!A:A,0)</f>
        <v>144</v>
      </c>
      <c r="I144" s="3">
        <v>1414690</v>
      </c>
      <c r="J144" s="26">
        <v>63</v>
      </c>
      <c r="K144" s="26">
        <v>-6</v>
      </c>
      <c r="L144" s="35">
        <v>-3</v>
      </c>
      <c r="M144" s="26">
        <v>32</v>
      </c>
      <c r="N144" s="26">
        <v>131</v>
      </c>
      <c r="O144" s="26">
        <f t="shared" si="9"/>
        <v>103428</v>
      </c>
      <c r="P144" s="25">
        <f t="shared" si="10"/>
        <v>0.2</v>
      </c>
      <c r="Q144" s="3">
        <v>66.400000000000006</v>
      </c>
      <c r="R144" s="3">
        <v>67.099999999999994</v>
      </c>
      <c r="S144" s="3">
        <v>65.599999999999994</v>
      </c>
      <c r="T144" s="3">
        <v>65.8</v>
      </c>
      <c r="U144" s="3">
        <v>66.900000000000006</v>
      </c>
      <c r="V144" s="12">
        <f t="shared" si="11"/>
        <v>0.14453300000000002</v>
      </c>
      <c r="W144" s="3">
        <v>1.06</v>
      </c>
      <c r="X144" s="3" t="str">
        <f ca="1">IF(COUNTIF(股期對照!A:A,B144)=2,B144&amp;"-●",IF(COUNTIF(股期對照!A:A,B144)=1,B144&amp;"-◎",B144))</f>
        <v>中砂</v>
      </c>
      <c r="Y144" s="3" t="s">
        <v>6462</v>
      </c>
      <c r="AB144" s="1" t="s">
        <v>138</v>
      </c>
      <c r="AC144" s="1" t="s">
        <v>1900</v>
      </c>
      <c r="AD144" s="1">
        <v>11.92</v>
      </c>
      <c r="AE144" s="1">
        <v>0.35</v>
      </c>
      <c r="AF144" s="1">
        <v>0.12</v>
      </c>
      <c r="AG144" s="1">
        <v>14.5</v>
      </c>
      <c r="AH144" s="1">
        <v>73.11</v>
      </c>
      <c r="AI144" s="1">
        <v>144</v>
      </c>
      <c r="AJ144" s="1">
        <v>1414690</v>
      </c>
      <c r="AK144" s="1">
        <v>63</v>
      </c>
      <c r="AL144" s="1">
        <v>-6</v>
      </c>
      <c r="AM144" s="1">
        <v>-3</v>
      </c>
      <c r="AN144" s="1">
        <v>32</v>
      </c>
      <c r="AO144" s="1">
        <v>131</v>
      </c>
      <c r="AP144" s="1">
        <v>103428</v>
      </c>
      <c r="AQ144" s="1">
        <v>0.2</v>
      </c>
      <c r="AR144" s="1">
        <v>66.400000000000006</v>
      </c>
      <c r="AS144" s="1">
        <v>67.099999999999994</v>
      </c>
      <c r="AT144" s="1">
        <v>65.599999999999994</v>
      </c>
      <c r="AU144" s="1">
        <v>65.8</v>
      </c>
      <c r="AV144" s="1">
        <v>66.900000000000006</v>
      </c>
      <c r="AW144" s="1">
        <v>0.14453300000000002</v>
      </c>
      <c r="AX144" s="1">
        <v>1.06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5047</v>
      </c>
      <c r="C145" s="3">
        <v>25.28</v>
      </c>
      <c r="D145" s="3">
        <v>1.36</v>
      </c>
      <c r="E145" s="3">
        <v>1.68</v>
      </c>
      <c r="F145" s="1">
        <f>IF(INDEX(董監!D:D,H145)=0,INDEX(董監!C:C,H145),INDEX(董監!D:D,H145))</f>
        <v>9.19</v>
      </c>
      <c r="G145" s="1">
        <f t="shared" si="8"/>
        <v>62.49</v>
      </c>
      <c r="H145" s="1">
        <f>MATCH(持股比率!A145,董監!A:A,0)</f>
        <v>145</v>
      </c>
      <c r="I145" s="3">
        <v>504165.16</v>
      </c>
      <c r="J145" s="26">
        <v>28</v>
      </c>
      <c r="K145" s="26">
        <v>149</v>
      </c>
      <c r="L145" s="35">
        <v>9</v>
      </c>
      <c r="M145" s="26">
        <v>84</v>
      </c>
      <c r="N145" s="26">
        <v>-41</v>
      </c>
      <c r="O145" s="26">
        <f t="shared" si="9"/>
        <v>31505</v>
      </c>
      <c r="P145" s="25">
        <f t="shared" si="10"/>
        <v>0.7</v>
      </c>
      <c r="Q145" s="3">
        <v>304.5</v>
      </c>
      <c r="R145" s="3">
        <v>307.5</v>
      </c>
      <c r="S145" s="3">
        <v>322.5</v>
      </c>
      <c r="T145" s="3">
        <v>337</v>
      </c>
      <c r="U145" s="3">
        <v>333.5</v>
      </c>
      <c r="V145" s="12">
        <f t="shared" si="11"/>
        <v>0.71880500000000003</v>
      </c>
      <c r="W145" s="3">
        <v>9.17</v>
      </c>
      <c r="X145" s="3" t="str">
        <f ca="1">IF(COUNTIF(股期對照!A:A,B145)=2,B145&amp;"-●",IF(COUNTIF(股期對照!A:A,B145)=1,B145&amp;"-◎",B145))</f>
        <v>精華-●</v>
      </c>
      <c r="Y145" s="3" t="s">
        <v>6468</v>
      </c>
      <c r="AB145" s="1" t="s">
        <v>139</v>
      </c>
      <c r="AC145" s="1" t="s">
        <v>1901</v>
      </c>
      <c r="AD145" s="1">
        <v>25.28</v>
      </c>
      <c r="AE145" s="1">
        <v>1.36</v>
      </c>
      <c r="AF145" s="1">
        <v>1.68</v>
      </c>
      <c r="AG145" s="1">
        <v>9.19</v>
      </c>
      <c r="AH145" s="1">
        <v>62.49</v>
      </c>
      <c r="AI145" s="1">
        <v>145</v>
      </c>
      <c r="AJ145" s="1">
        <v>504165.16</v>
      </c>
      <c r="AK145" s="1">
        <v>28</v>
      </c>
      <c r="AL145" s="1">
        <v>149</v>
      </c>
      <c r="AM145" s="1">
        <v>9</v>
      </c>
      <c r="AN145" s="1">
        <v>84</v>
      </c>
      <c r="AO145" s="1">
        <v>-41</v>
      </c>
      <c r="AP145" s="1">
        <v>31505</v>
      </c>
      <c r="AQ145" s="1">
        <v>0.7</v>
      </c>
      <c r="AR145" s="1">
        <v>304.5</v>
      </c>
      <c r="AS145" s="1">
        <v>307.5</v>
      </c>
      <c r="AT145" s="1">
        <v>322.5</v>
      </c>
      <c r="AU145" s="1">
        <v>337</v>
      </c>
      <c r="AV145" s="1">
        <v>333.5</v>
      </c>
      <c r="AW145" s="1">
        <v>0.71880500000000003</v>
      </c>
      <c r="AX145" s="1">
        <v>9.17</v>
      </c>
      <c r="AY145" s="1" t="s">
        <v>4380</v>
      </c>
      <c r="AZ145" s="1" t="s">
        <v>3526</v>
      </c>
    </row>
    <row r="146" spans="1:52" x14ac:dyDescent="0.25">
      <c r="A146" s="2" t="s">
        <v>140</v>
      </c>
      <c r="B146" s="3" t="s">
        <v>5048</v>
      </c>
      <c r="C146" s="3">
        <v>2.89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78.27000000000001</v>
      </c>
      <c r="H146" s="1">
        <f>MATCH(持股比率!A146,董監!A:A,0)</f>
        <v>146</v>
      </c>
      <c r="I146" s="3">
        <v>1030865.59</v>
      </c>
      <c r="J146" s="26">
        <v>29</v>
      </c>
      <c r="K146" s="26">
        <v>42</v>
      </c>
      <c r="L146" s="35">
        <v>-481</v>
      </c>
      <c r="M146" s="26">
        <v>-90</v>
      </c>
      <c r="N146" s="26">
        <v>112</v>
      </c>
      <c r="O146" s="26">
        <f t="shared" si="9"/>
        <v>80686</v>
      </c>
      <c r="P146" s="25">
        <f t="shared" si="10"/>
        <v>-0.5</v>
      </c>
      <c r="Q146" s="3">
        <v>24.55</v>
      </c>
      <c r="R146" s="3">
        <v>25.7</v>
      </c>
      <c r="S146" s="3">
        <v>24.45</v>
      </c>
      <c r="T146" s="3">
        <v>24.35</v>
      </c>
      <c r="U146" s="3">
        <v>26.75</v>
      </c>
      <c r="V146" s="12">
        <f t="shared" si="11"/>
        <v>-9.1645999999999991E-2</v>
      </c>
      <c r="W146" s="3">
        <v>9.41</v>
      </c>
      <c r="X146" s="3" t="str">
        <f ca="1">IF(COUNTIF(股期對照!A:A,B146)=2,B146&amp;"-●",IF(COUNTIF(股期對照!A:A,B146)=1,B146&amp;"-◎",B146))</f>
        <v>倉佑</v>
      </c>
      <c r="Y146" s="3" t="s">
        <v>4582</v>
      </c>
      <c r="AB146" s="1" t="s">
        <v>140</v>
      </c>
      <c r="AC146" s="1" t="s">
        <v>1902</v>
      </c>
      <c r="AD146" s="1">
        <v>2.89</v>
      </c>
      <c r="AE146" s="1">
        <v>0.24</v>
      </c>
      <c r="AF146" s="1">
        <v>0.04</v>
      </c>
      <c r="AG146" s="1">
        <v>18.559999999999999</v>
      </c>
      <c r="AH146" s="1">
        <v>78.27000000000001</v>
      </c>
      <c r="AI146" s="1">
        <v>146</v>
      </c>
      <c r="AJ146" s="1">
        <v>1030865.59</v>
      </c>
      <c r="AK146" s="1">
        <v>29</v>
      </c>
      <c r="AL146" s="1">
        <v>42</v>
      </c>
      <c r="AM146" s="1">
        <v>-481</v>
      </c>
      <c r="AN146" s="1">
        <v>-90</v>
      </c>
      <c r="AO146" s="1">
        <v>112</v>
      </c>
      <c r="AP146" s="1">
        <v>80686</v>
      </c>
      <c r="AQ146" s="1">
        <v>-0.5</v>
      </c>
      <c r="AR146" s="1">
        <v>24.55</v>
      </c>
      <c r="AS146" s="1">
        <v>25.7</v>
      </c>
      <c r="AT146" s="1">
        <v>24.45</v>
      </c>
      <c r="AU146" s="1">
        <v>24.35</v>
      </c>
      <c r="AV146" s="1">
        <v>26.75</v>
      </c>
      <c r="AW146" s="1">
        <v>-9.1645999999999991E-2</v>
      </c>
      <c r="AX146" s="1">
        <v>9.41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5049</v>
      </c>
      <c r="C147" s="3">
        <v>1.42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83.3</v>
      </c>
      <c r="H147" s="1">
        <f>MATCH(持股比率!A147,董監!A:A,0)</f>
        <v>147</v>
      </c>
      <c r="I147" s="3">
        <v>1206783.8700000001</v>
      </c>
      <c r="J147" s="26">
        <v>32</v>
      </c>
      <c r="K147" s="26">
        <v>23</v>
      </c>
      <c r="L147" s="35">
        <v>-277</v>
      </c>
      <c r="M147" s="26">
        <v>-154</v>
      </c>
      <c r="N147" s="26">
        <v>71</v>
      </c>
      <c r="O147" s="26">
        <f t="shared" si="9"/>
        <v>100525</v>
      </c>
      <c r="P147" s="25">
        <f t="shared" si="10"/>
        <v>-0.3</v>
      </c>
      <c r="Q147" s="3">
        <v>25</v>
      </c>
      <c r="R147" s="3">
        <v>25.6</v>
      </c>
      <c r="S147" s="3">
        <v>24.95</v>
      </c>
      <c r="T147" s="3">
        <v>25.05</v>
      </c>
      <c r="U147" s="3">
        <v>25.15</v>
      </c>
      <c r="V147" s="12">
        <f t="shared" si="11"/>
        <v>-7.5943999999999998E-2</v>
      </c>
      <c r="W147" s="3">
        <v>1.82</v>
      </c>
      <c r="X147" s="3" t="str">
        <f ca="1">IF(COUNTIF(股期對照!A:A,B147)=2,B147&amp;"-●",IF(COUNTIF(股期對照!A:A,B147)=1,B147&amp;"-◎",B147))</f>
        <v>濱川</v>
      </c>
      <c r="Y147" s="3" t="s">
        <v>6469</v>
      </c>
      <c r="AB147" s="1" t="s">
        <v>141</v>
      </c>
      <c r="AC147" s="1" t="s">
        <v>1903</v>
      </c>
      <c r="AD147" s="1">
        <v>1.42</v>
      </c>
      <c r="AE147" s="1">
        <v>0</v>
      </c>
      <c r="AF147" s="1">
        <v>0.12</v>
      </c>
      <c r="AG147" s="1">
        <v>15.16</v>
      </c>
      <c r="AH147" s="1">
        <v>83.3</v>
      </c>
      <c r="AI147" s="1">
        <v>147</v>
      </c>
      <c r="AJ147" s="1">
        <v>1206783.8700000001</v>
      </c>
      <c r="AK147" s="1">
        <v>32</v>
      </c>
      <c r="AL147" s="1">
        <v>23</v>
      </c>
      <c r="AM147" s="1">
        <v>-277</v>
      </c>
      <c r="AN147" s="1">
        <v>-154</v>
      </c>
      <c r="AO147" s="1">
        <v>71</v>
      </c>
      <c r="AP147" s="1">
        <v>100525</v>
      </c>
      <c r="AQ147" s="1">
        <v>-0.3</v>
      </c>
      <c r="AR147" s="1">
        <v>25</v>
      </c>
      <c r="AS147" s="1">
        <v>25.6</v>
      </c>
      <c r="AT147" s="1">
        <v>24.95</v>
      </c>
      <c r="AU147" s="1">
        <v>25.05</v>
      </c>
      <c r="AV147" s="1">
        <v>25.15</v>
      </c>
      <c r="AW147" s="1">
        <v>-7.5943999999999998E-2</v>
      </c>
      <c r="AX147" s="1">
        <v>1.82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5050</v>
      </c>
      <c r="C148" s="3">
        <v>1.72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84.62</v>
      </c>
      <c r="H148" s="1">
        <f>MATCH(持股比率!A148,董監!A:A,0)</f>
        <v>148</v>
      </c>
      <c r="I148" s="3">
        <v>515008.39</v>
      </c>
      <c r="J148" s="26">
        <v>39</v>
      </c>
      <c r="K148" s="26">
        <v>2</v>
      </c>
      <c r="L148" s="35">
        <v>-28</v>
      </c>
      <c r="M148" s="26">
        <v>20</v>
      </c>
      <c r="N148" s="26">
        <v>2</v>
      </c>
      <c r="O148" s="26">
        <f t="shared" si="9"/>
        <v>43580</v>
      </c>
      <c r="P148" s="25">
        <f t="shared" si="10"/>
        <v>0.1</v>
      </c>
      <c r="Q148" s="3">
        <v>16.100000000000001</v>
      </c>
      <c r="R148" s="3">
        <v>16</v>
      </c>
      <c r="S148" s="3">
        <v>15.75</v>
      </c>
      <c r="T148" s="3">
        <v>15.7</v>
      </c>
      <c r="U148" s="3">
        <v>15.85</v>
      </c>
      <c r="V148" s="12">
        <f t="shared" si="11"/>
        <v>5.6460000000000017E-3</v>
      </c>
      <c r="W148" s="3">
        <v>-1.55</v>
      </c>
      <c r="X148" s="3" t="str">
        <f ca="1">IF(COUNTIF(股期對照!A:A,B148)=2,B148&amp;"-●",IF(COUNTIF(股期對照!A:A,B148)=1,B148&amp;"-◎",B148))</f>
        <v>力肯</v>
      </c>
      <c r="Y148" s="3" t="s">
        <v>6463</v>
      </c>
      <c r="AB148" s="1" t="s">
        <v>142</v>
      </c>
      <c r="AC148" s="1" t="s">
        <v>1904</v>
      </c>
      <c r="AD148" s="1">
        <v>1.72</v>
      </c>
      <c r="AE148" s="1">
        <v>0</v>
      </c>
      <c r="AF148" s="1">
        <v>0.26</v>
      </c>
      <c r="AG148" s="1">
        <v>13.4</v>
      </c>
      <c r="AH148" s="1">
        <v>84.62</v>
      </c>
      <c r="AI148" s="1">
        <v>148</v>
      </c>
      <c r="AJ148" s="1">
        <v>515008.39</v>
      </c>
      <c r="AK148" s="1">
        <v>39</v>
      </c>
      <c r="AL148" s="1">
        <v>2</v>
      </c>
      <c r="AM148" s="1">
        <v>-28</v>
      </c>
      <c r="AN148" s="1">
        <v>20</v>
      </c>
      <c r="AO148" s="1">
        <v>2</v>
      </c>
      <c r="AP148" s="1">
        <v>43580</v>
      </c>
      <c r="AQ148" s="1">
        <v>0.1</v>
      </c>
      <c r="AR148" s="1">
        <v>16.100000000000001</v>
      </c>
      <c r="AS148" s="1">
        <v>16</v>
      </c>
      <c r="AT148" s="1">
        <v>15.75</v>
      </c>
      <c r="AU148" s="1">
        <v>15.7</v>
      </c>
      <c r="AV148" s="1">
        <v>15.85</v>
      </c>
      <c r="AW148" s="1">
        <v>5.6460000000000017E-3</v>
      </c>
      <c r="AX148" s="1">
        <v>-1.55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5051</v>
      </c>
      <c r="C149" s="3">
        <v>12.11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73.97</v>
      </c>
      <c r="H149" s="1">
        <f>MATCH(持股比率!A149,董監!A:A,0)</f>
        <v>149</v>
      </c>
      <c r="I149" s="3">
        <v>502302.42</v>
      </c>
      <c r="J149" s="26">
        <v>2</v>
      </c>
      <c r="K149" s="26">
        <v>37</v>
      </c>
      <c r="L149" s="35">
        <v>-2</v>
      </c>
      <c r="M149" s="26">
        <v>-42</v>
      </c>
      <c r="N149" s="26">
        <v>-23</v>
      </c>
      <c r="O149" s="26">
        <f t="shared" si="9"/>
        <v>37155</v>
      </c>
      <c r="P149" s="25">
        <f t="shared" si="10"/>
        <v>-0.1</v>
      </c>
      <c r="Q149" s="3">
        <v>105</v>
      </c>
      <c r="R149" s="3">
        <v>106</v>
      </c>
      <c r="S149" s="3">
        <v>106</v>
      </c>
      <c r="T149" s="3">
        <v>105</v>
      </c>
      <c r="U149" s="3">
        <v>105</v>
      </c>
      <c r="V149" s="12">
        <f t="shared" si="11"/>
        <v>-2.9049999999999999E-2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6455</v>
      </c>
      <c r="AB149" s="1" t="s">
        <v>143</v>
      </c>
      <c r="AC149" s="1" t="s">
        <v>1905</v>
      </c>
      <c r="AD149" s="1">
        <v>12.11</v>
      </c>
      <c r="AE149" s="1">
        <v>1.1299999999999999</v>
      </c>
      <c r="AF149" s="1">
        <v>0.03</v>
      </c>
      <c r="AG149" s="1">
        <v>12.76</v>
      </c>
      <c r="AH149" s="1">
        <v>73.97</v>
      </c>
      <c r="AI149" s="1">
        <v>149</v>
      </c>
      <c r="AJ149" s="1">
        <v>502302.42</v>
      </c>
      <c r="AK149" s="1">
        <v>2</v>
      </c>
      <c r="AL149" s="1">
        <v>37</v>
      </c>
      <c r="AM149" s="1">
        <v>-2</v>
      </c>
      <c r="AN149" s="1">
        <v>-42</v>
      </c>
      <c r="AO149" s="1">
        <v>-23</v>
      </c>
      <c r="AP149" s="1">
        <v>37155</v>
      </c>
      <c r="AQ149" s="1">
        <v>-0.1</v>
      </c>
      <c r="AR149" s="1">
        <v>105</v>
      </c>
      <c r="AS149" s="1">
        <v>106</v>
      </c>
      <c r="AT149" s="1">
        <v>106</v>
      </c>
      <c r="AU149" s="1">
        <v>105</v>
      </c>
      <c r="AV149" s="1">
        <v>105</v>
      </c>
      <c r="AW149" s="1">
        <v>-2.9049999999999999E-2</v>
      </c>
      <c r="AX149" s="1">
        <v>0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5052</v>
      </c>
      <c r="C150" s="3">
        <v>15.03</v>
      </c>
      <c r="D150" s="3">
        <v>0.19</v>
      </c>
      <c r="E150" s="3">
        <v>0.15</v>
      </c>
      <c r="F150" s="1">
        <f>IF(INDEX(董監!D:D,H150)=0,INDEX(董監!C:C,H150),INDEX(董監!D:D,H150))</f>
        <v>10.37</v>
      </c>
      <c r="G150" s="1">
        <f t="shared" si="8"/>
        <v>74.260000000000005</v>
      </c>
      <c r="H150" s="1">
        <f>MATCH(持股比率!A150,董監!A:A,0)</f>
        <v>150</v>
      </c>
      <c r="I150" s="3">
        <v>1237241.71</v>
      </c>
      <c r="J150" s="26">
        <v>-61</v>
      </c>
      <c r="K150" s="26">
        <v>-37</v>
      </c>
      <c r="L150" s="35">
        <v>-278</v>
      </c>
      <c r="M150" s="26">
        <v>-301</v>
      </c>
      <c r="N150" s="26">
        <v>72</v>
      </c>
      <c r="O150" s="26">
        <f t="shared" si="9"/>
        <v>91878</v>
      </c>
      <c r="P150" s="25">
        <f t="shared" si="10"/>
        <v>-0.7</v>
      </c>
      <c r="Q150" s="3">
        <v>84.6</v>
      </c>
      <c r="R150" s="3">
        <v>84.8</v>
      </c>
      <c r="S150" s="3">
        <v>82.6</v>
      </c>
      <c r="T150" s="3">
        <v>81.900000000000006</v>
      </c>
      <c r="U150" s="3">
        <v>82.2</v>
      </c>
      <c r="V150" s="12">
        <f t="shared" si="11"/>
        <v>-0.49994499999999997</v>
      </c>
      <c r="W150" s="3">
        <v>-2.84</v>
      </c>
      <c r="X150" s="3" t="str">
        <f ca="1">IF(COUNTIF(股期對照!A:A,B150)=2,B150&amp;"-●",IF(COUNTIF(股期對照!A:A,B150)=1,B150&amp;"-◎",B150))</f>
        <v>信錦</v>
      </c>
      <c r="Y150" s="3" t="s">
        <v>6470</v>
      </c>
      <c r="AB150" s="1" t="s">
        <v>144</v>
      </c>
      <c r="AC150" s="1" t="s">
        <v>1906</v>
      </c>
      <c r="AD150" s="1">
        <v>15.03</v>
      </c>
      <c r="AE150" s="1">
        <v>0.19</v>
      </c>
      <c r="AF150" s="1">
        <v>0.15</v>
      </c>
      <c r="AG150" s="1">
        <v>10.37</v>
      </c>
      <c r="AH150" s="1">
        <v>74.260000000000005</v>
      </c>
      <c r="AI150" s="1">
        <v>150</v>
      </c>
      <c r="AJ150" s="1">
        <v>1237241.71</v>
      </c>
      <c r="AK150" s="1">
        <v>-61</v>
      </c>
      <c r="AL150" s="1">
        <v>-37</v>
      </c>
      <c r="AM150" s="1">
        <v>-278</v>
      </c>
      <c r="AN150" s="1">
        <v>-301</v>
      </c>
      <c r="AO150" s="1">
        <v>72</v>
      </c>
      <c r="AP150" s="1">
        <v>91878</v>
      </c>
      <c r="AQ150" s="1">
        <v>-0.7</v>
      </c>
      <c r="AR150" s="1">
        <v>84.6</v>
      </c>
      <c r="AS150" s="1">
        <v>84.8</v>
      </c>
      <c r="AT150" s="1">
        <v>82.6</v>
      </c>
      <c r="AU150" s="1">
        <v>81.900000000000006</v>
      </c>
      <c r="AV150" s="1">
        <v>82.2</v>
      </c>
      <c r="AW150" s="1">
        <v>-0.49994499999999997</v>
      </c>
      <c r="AX150" s="1">
        <v>-2.84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4901</v>
      </c>
      <c r="C151" s="3">
        <v>0.22</v>
      </c>
      <c r="D151" s="3">
        <v>0.04</v>
      </c>
      <c r="E151" s="3">
        <v>0.02</v>
      </c>
      <c r="F151" s="1">
        <f>IF(INDEX(董監!D:D,H151)=0,INDEX(董監!C:C,H151),INDEX(董監!D:D,H151))</f>
        <v>42.16</v>
      </c>
      <c r="G151" s="1">
        <f t="shared" si="8"/>
        <v>57.56</v>
      </c>
      <c r="H151" s="1">
        <f>MATCH(持股比率!A151,董監!A:A,0)</f>
        <v>151</v>
      </c>
      <c r="I151" s="3">
        <v>1104003.72</v>
      </c>
      <c r="J151" s="26">
        <v>1</v>
      </c>
      <c r="K151" s="26">
        <v>0</v>
      </c>
      <c r="L151" s="35">
        <v>-17</v>
      </c>
      <c r="M151" s="26">
        <v>61</v>
      </c>
      <c r="N151" s="26">
        <v>42</v>
      </c>
      <c r="O151" s="26">
        <f t="shared" si="9"/>
        <v>63546</v>
      </c>
      <c r="P151" s="25">
        <f t="shared" si="10"/>
        <v>0.1</v>
      </c>
      <c r="Q151" s="3">
        <v>63.2</v>
      </c>
      <c r="R151" s="3">
        <v>63.7</v>
      </c>
      <c r="S151" s="3">
        <v>66.8</v>
      </c>
      <c r="T151" s="3">
        <v>68.099999999999994</v>
      </c>
      <c r="U151" s="3">
        <v>73.8</v>
      </c>
      <c r="V151" s="12">
        <f t="shared" si="11"/>
        <v>6.1812999999999993E-2</v>
      </c>
      <c r="W151" s="3">
        <v>17.52</v>
      </c>
      <c r="X151" s="3" t="str">
        <f ca="1">IF(COUNTIF(股期對照!A:A,B151)=2,B151&amp;"-●",IF(COUNTIF(股期對照!A:A,B151)=1,B151&amp;"-◎",B151))</f>
        <v>程泰</v>
      </c>
      <c r="Y151" s="3" t="s">
        <v>6463</v>
      </c>
      <c r="AB151" s="1" t="s">
        <v>145</v>
      </c>
      <c r="AC151" s="1" t="s">
        <v>1907</v>
      </c>
      <c r="AD151" s="1">
        <v>0.22</v>
      </c>
      <c r="AE151" s="1">
        <v>0.04</v>
      </c>
      <c r="AF151" s="1">
        <v>0.02</v>
      </c>
      <c r="AG151" s="1">
        <v>42.16</v>
      </c>
      <c r="AH151" s="1">
        <v>57.56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-17</v>
      </c>
      <c r="AN151" s="1">
        <v>61</v>
      </c>
      <c r="AO151" s="1">
        <v>42</v>
      </c>
      <c r="AP151" s="1">
        <v>63546</v>
      </c>
      <c r="AQ151" s="1">
        <v>0.1</v>
      </c>
      <c r="AR151" s="1">
        <v>63.2</v>
      </c>
      <c r="AS151" s="1">
        <v>63.7</v>
      </c>
      <c r="AT151" s="1">
        <v>66.8</v>
      </c>
      <c r="AU151" s="1">
        <v>68.099999999999994</v>
      </c>
      <c r="AV151" s="1">
        <v>73.8</v>
      </c>
      <c r="AW151" s="1">
        <v>6.1812999999999993E-2</v>
      </c>
      <c r="AX151" s="1">
        <v>17.52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5053</v>
      </c>
      <c r="C152" s="3">
        <v>1.23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72.819999999999993</v>
      </c>
      <c r="H152" s="1">
        <f>MATCH(持股比率!A152,董監!A:A,0)</f>
        <v>152</v>
      </c>
      <c r="I152" s="3">
        <v>1224705.33</v>
      </c>
      <c r="J152" s="26">
        <v>-2</v>
      </c>
      <c r="K152" s="26">
        <v>-34</v>
      </c>
      <c r="L152" s="35">
        <v>-19</v>
      </c>
      <c r="M152" s="26">
        <v>-35</v>
      </c>
      <c r="N152" s="26">
        <v>-26</v>
      </c>
      <c r="O152" s="26">
        <f t="shared" si="9"/>
        <v>89183</v>
      </c>
      <c r="P152" s="25">
        <f t="shared" si="10"/>
        <v>-0.1</v>
      </c>
      <c r="Q152" s="3">
        <v>11.95</v>
      </c>
      <c r="R152" s="3">
        <v>12.1</v>
      </c>
      <c r="S152" s="3">
        <v>11.8</v>
      </c>
      <c r="T152" s="3">
        <v>12</v>
      </c>
      <c r="U152" s="3">
        <v>12</v>
      </c>
      <c r="V152" s="12">
        <f t="shared" si="11"/>
        <v>-1.3915E-2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6457</v>
      </c>
      <c r="AB152" s="1" t="s">
        <v>146</v>
      </c>
      <c r="AC152" s="1" t="s">
        <v>1908</v>
      </c>
      <c r="AD152" s="1">
        <v>1.23</v>
      </c>
      <c r="AE152" s="1">
        <v>0</v>
      </c>
      <c r="AF152" s="1">
        <v>0</v>
      </c>
      <c r="AG152" s="1">
        <v>25.95</v>
      </c>
      <c r="AH152" s="1">
        <v>72.819999999999993</v>
      </c>
      <c r="AI152" s="1">
        <v>152</v>
      </c>
      <c r="AJ152" s="1">
        <v>1224705.33</v>
      </c>
      <c r="AK152" s="1">
        <v>-2</v>
      </c>
      <c r="AL152" s="1">
        <v>-34</v>
      </c>
      <c r="AM152" s="1">
        <v>-19</v>
      </c>
      <c r="AN152" s="1">
        <v>-35</v>
      </c>
      <c r="AO152" s="1">
        <v>-26</v>
      </c>
      <c r="AP152" s="1">
        <v>89183</v>
      </c>
      <c r="AQ152" s="1">
        <v>-0.1</v>
      </c>
      <c r="AR152" s="1">
        <v>11.95</v>
      </c>
      <c r="AS152" s="1">
        <v>12.1</v>
      </c>
      <c r="AT152" s="1">
        <v>11.8</v>
      </c>
      <c r="AU152" s="1">
        <v>12</v>
      </c>
      <c r="AV152" s="1">
        <v>12</v>
      </c>
      <c r="AW152" s="1">
        <v>-1.3915E-2</v>
      </c>
      <c r="AX152" s="1">
        <v>0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5054</v>
      </c>
      <c r="C153" s="3">
        <v>2.2799999999999998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82.95</v>
      </c>
      <c r="H153" s="1">
        <f>MATCH(持股比率!A153,董監!A:A,0)</f>
        <v>153</v>
      </c>
      <c r="I153" s="3">
        <v>841572.25</v>
      </c>
      <c r="J153" s="26">
        <v>-4</v>
      </c>
      <c r="K153" s="26">
        <v>16</v>
      </c>
      <c r="L153" s="35">
        <v>-51</v>
      </c>
      <c r="M153" s="26">
        <v>4</v>
      </c>
      <c r="N153" s="26">
        <v>38</v>
      </c>
      <c r="O153" s="26">
        <f t="shared" si="9"/>
        <v>69808</v>
      </c>
      <c r="P153" s="25">
        <f t="shared" si="10"/>
        <v>0</v>
      </c>
      <c r="Q153" s="3">
        <v>42</v>
      </c>
      <c r="R153" s="3">
        <v>42.05</v>
      </c>
      <c r="S153" s="3">
        <v>42</v>
      </c>
      <c r="T153" s="3">
        <v>42</v>
      </c>
      <c r="U153" s="3">
        <v>42.1</v>
      </c>
      <c r="V153" s="12">
        <f t="shared" si="11"/>
        <v>1.305999999999999E-3</v>
      </c>
      <c r="W153" s="3">
        <v>0.48</v>
      </c>
      <c r="X153" s="3" t="str">
        <f ca="1">IF(COUNTIF(股期對照!A:A,B153)=2,B153&amp;"-●",IF(COUNTIF(股期對照!A:A,B153)=1,B153&amp;"-◎",B153))</f>
        <v>和勤</v>
      </c>
      <c r="Y153" s="3" t="s">
        <v>6471</v>
      </c>
      <c r="AB153" s="1" t="s">
        <v>147</v>
      </c>
      <c r="AC153" s="1" t="s">
        <v>1909</v>
      </c>
      <c r="AD153" s="1">
        <v>2.2799999999999998</v>
      </c>
      <c r="AE153" s="1">
        <v>0</v>
      </c>
      <c r="AF153" s="1">
        <v>0.45</v>
      </c>
      <c r="AG153" s="1">
        <v>14.32</v>
      </c>
      <c r="AH153" s="1">
        <v>82.95</v>
      </c>
      <c r="AI153" s="1">
        <v>153</v>
      </c>
      <c r="AJ153" s="1">
        <v>841572.25</v>
      </c>
      <c r="AK153" s="1">
        <v>-4</v>
      </c>
      <c r="AL153" s="1">
        <v>16</v>
      </c>
      <c r="AM153" s="1">
        <v>-51</v>
      </c>
      <c r="AN153" s="1">
        <v>4</v>
      </c>
      <c r="AO153" s="1">
        <v>38</v>
      </c>
      <c r="AP153" s="1">
        <v>69808</v>
      </c>
      <c r="AQ153" s="1">
        <v>0</v>
      </c>
      <c r="AR153" s="1">
        <v>42</v>
      </c>
      <c r="AS153" s="1">
        <v>42.05</v>
      </c>
      <c r="AT153" s="1">
        <v>42</v>
      </c>
      <c r="AU153" s="1">
        <v>42</v>
      </c>
      <c r="AV153" s="1">
        <v>42.1</v>
      </c>
      <c r="AW153" s="1">
        <v>1.305999999999999E-3</v>
      </c>
      <c r="AX153" s="1">
        <v>0.48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5055</v>
      </c>
      <c r="C154" s="3">
        <v>25.22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43.61</v>
      </c>
      <c r="H154" s="1">
        <f>MATCH(持股比率!A154,董監!A:A,0)</f>
        <v>154</v>
      </c>
      <c r="I154" s="3">
        <v>653566.18000000005</v>
      </c>
      <c r="J154" s="26">
        <v>15</v>
      </c>
      <c r="K154" s="26">
        <v>-1</v>
      </c>
      <c r="L154" s="35">
        <v>-63</v>
      </c>
      <c r="M154" s="26">
        <v>-34</v>
      </c>
      <c r="N154" s="26">
        <v>-4</v>
      </c>
      <c r="O154" s="26">
        <f t="shared" si="9"/>
        <v>28502</v>
      </c>
      <c r="P154" s="25">
        <f t="shared" si="10"/>
        <v>-0.3</v>
      </c>
      <c r="Q154" s="3">
        <v>28.3</v>
      </c>
      <c r="R154" s="3">
        <v>28.1</v>
      </c>
      <c r="S154" s="3">
        <v>28.25</v>
      </c>
      <c r="T154" s="3">
        <v>27.9</v>
      </c>
      <c r="U154" s="3">
        <v>28.4</v>
      </c>
      <c r="V154" s="12">
        <f t="shared" si="11"/>
        <v>-2.4455499999999998E-2</v>
      </c>
      <c r="W154" s="3">
        <v>1.61</v>
      </c>
      <c r="X154" s="3" t="str">
        <f ca="1">IF(COUNTIF(股期對照!A:A,B154)=2,B154&amp;"-●",IF(COUNTIF(股期對照!A:A,B154)=1,B154&amp;"-◎",B154))</f>
        <v>吉茂</v>
      </c>
      <c r="Y154" s="3" t="s">
        <v>6463</v>
      </c>
      <c r="AB154" s="1" t="s">
        <v>148</v>
      </c>
      <c r="AC154" s="1" t="s">
        <v>1910</v>
      </c>
      <c r="AD154" s="1">
        <v>25.22</v>
      </c>
      <c r="AE154" s="1">
        <v>0.02</v>
      </c>
      <c r="AF154" s="1">
        <v>0</v>
      </c>
      <c r="AG154" s="1">
        <v>31.15</v>
      </c>
      <c r="AH154" s="1">
        <v>43.61</v>
      </c>
      <c r="AI154" s="1">
        <v>154</v>
      </c>
      <c r="AJ154" s="1">
        <v>653566.18000000005</v>
      </c>
      <c r="AK154" s="1">
        <v>15</v>
      </c>
      <c r="AL154" s="1">
        <v>-1</v>
      </c>
      <c r="AM154" s="1">
        <v>-63</v>
      </c>
      <c r="AN154" s="1">
        <v>-34</v>
      </c>
      <c r="AO154" s="1">
        <v>-4</v>
      </c>
      <c r="AP154" s="1">
        <v>28502</v>
      </c>
      <c r="AQ154" s="1">
        <v>-0.3</v>
      </c>
      <c r="AR154" s="1">
        <v>28.3</v>
      </c>
      <c r="AS154" s="1">
        <v>28.1</v>
      </c>
      <c r="AT154" s="1">
        <v>28.25</v>
      </c>
      <c r="AU154" s="1">
        <v>27.9</v>
      </c>
      <c r="AV154" s="1">
        <v>28.4</v>
      </c>
      <c r="AW154" s="1">
        <v>-2.4455499999999998E-2</v>
      </c>
      <c r="AX154" s="1">
        <v>1.61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5056</v>
      </c>
      <c r="C155" s="3">
        <v>6.78</v>
      </c>
      <c r="D155" s="3">
        <v>0</v>
      </c>
      <c r="E155" s="3">
        <v>0.79</v>
      </c>
      <c r="F155" s="1">
        <f>IF(INDEX(董監!D:D,H155)=0,INDEX(董監!C:C,H155),INDEX(董監!D:D,H155))</f>
        <v>22.81</v>
      </c>
      <c r="G155" s="1">
        <f t="shared" si="8"/>
        <v>69.62</v>
      </c>
      <c r="H155" s="1">
        <f>MATCH(持股比率!A155,董監!A:A,0)</f>
        <v>155</v>
      </c>
      <c r="I155" s="3">
        <v>1106175.19</v>
      </c>
      <c r="J155" s="26">
        <v>-167</v>
      </c>
      <c r="K155" s="26">
        <v>-122</v>
      </c>
      <c r="L155" s="35">
        <v>-287</v>
      </c>
      <c r="M155" s="26">
        <v>248</v>
      </c>
      <c r="N155" s="26">
        <v>66</v>
      </c>
      <c r="O155" s="26">
        <f t="shared" si="9"/>
        <v>77012</v>
      </c>
      <c r="P155" s="25">
        <f t="shared" si="10"/>
        <v>-0.3</v>
      </c>
      <c r="Q155" s="3">
        <v>74.3</v>
      </c>
      <c r="R155" s="3">
        <v>73.900000000000006</v>
      </c>
      <c r="S155" s="3">
        <v>72.099999999999994</v>
      </c>
      <c r="T155" s="3">
        <v>73.099999999999994</v>
      </c>
      <c r="U155" s="3">
        <v>73.7</v>
      </c>
      <c r="V155" s="12">
        <f t="shared" si="11"/>
        <v>-0.19123599999999999</v>
      </c>
      <c r="W155" s="3">
        <v>-1.47</v>
      </c>
      <c r="X155" s="3" t="str">
        <f ca="1">IF(COUNTIF(股期對照!A:A,B155)=2,B155&amp;"-●",IF(COUNTIF(股期對照!A:A,B155)=1,B155&amp;"-◎",B155))</f>
        <v>永冠-KY</v>
      </c>
      <c r="Y155" s="3" t="s">
        <v>6463</v>
      </c>
      <c r="AB155" s="1" t="s">
        <v>149</v>
      </c>
      <c r="AC155" s="1" t="s">
        <v>1911</v>
      </c>
      <c r="AD155" s="1">
        <v>6.78</v>
      </c>
      <c r="AE155" s="1">
        <v>0</v>
      </c>
      <c r="AF155" s="1">
        <v>0.79</v>
      </c>
      <c r="AG155" s="1">
        <v>22.81</v>
      </c>
      <c r="AH155" s="1">
        <v>69.62</v>
      </c>
      <c r="AI155" s="1">
        <v>155</v>
      </c>
      <c r="AJ155" s="1">
        <v>1106175.19</v>
      </c>
      <c r="AK155" s="1">
        <v>-167</v>
      </c>
      <c r="AL155" s="1">
        <v>-122</v>
      </c>
      <c r="AM155" s="1">
        <v>-287</v>
      </c>
      <c r="AN155" s="1">
        <v>248</v>
      </c>
      <c r="AO155" s="1">
        <v>66</v>
      </c>
      <c r="AP155" s="1">
        <v>77012</v>
      </c>
      <c r="AQ155" s="1">
        <v>-0.3</v>
      </c>
      <c r="AR155" s="1">
        <v>74.3</v>
      </c>
      <c r="AS155" s="1">
        <v>73.900000000000006</v>
      </c>
      <c r="AT155" s="1">
        <v>72.099999999999994</v>
      </c>
      <c r="AU155" s="1">
        <v>73.099999999999994</v>
      </c>
      <c r="AV155" s="1">
        <v>73.7</v>
      </c>
      <c r="AW155" s="1">
        <v>-0.19123599999999999</v>
      </c>
      <c r="AX155" s="1">
        <v>-1.47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5057</v>
      </c>
      <c r="C156" s="3">
        <v>75.14</v>
      </c>
      <c r="D156" s="3">
        <v>1.22</v>
      </c>
      <c r="E156" s="3">
        <v>0.32</v>
      </c>
      <c r="F156" s="1">
        <f>IF(INDEX(董監!D:D,H156)=0,INDEX(董監!C:C,H156),INDEX(董監!D:D,H156))</f>
        <v>4.12</v>
      </c>
      <c r="G156" s="1">
        <f t="shared" si="8"/>
        <v>19.200000000000003</v>
      </c>
      <c r="H156" s="1">
        <f>MATCH(持股比率!A156,董監!A:A,0)</f>
        <v>156</v>
      </c>
      <c r="I156" s="3">
        <v>1890249.98</v>
      </c>
      <c r="J156" s="26">
        <v>154</v>
      </c>
      <c r="K156" s="26">
        <v>58</v>
      </c>
      <c r="L156" s="35">
        <v>135</v>
      </c>
      <c r="M156" s="26">
        <v>97</v>
      </c>
      <c r="N156" s="26">
        <v>-88</v>
      </c>
      <c r="O156" s="26">
        <f t="shared" si="9"/>
        <v>36293</v>
      </c>
      <c r="P156" s="25">
        <f t="shared" si="10"/>
        <v>1</v>
      </c>
      <c r="Q156" s="3">
        <v>995</v>
      </c>
      <c r="R156" s="3">
        <v>987</v>
      </c>
      <c r="S156" s="3">
        <v>998</v>
      </c>
      <c r="T156" s="3">
        <v>1035</v>
      </c>
      <c r="U156" s="3">
        <v>1045</v>
      </c>
      <c r="V156" s="12">
        <f t="shared" si="11"/>
        <v>3.5364100000000001</v>
      </c>
      <c r="W156" s="3">
        <v>8.2899999999999991</v>
      </c>
      <c r="X156" s="3" t="str">
        <f ca="1">IF(COUNTIF(股期對照!A:A,B156)=2,B156&amp;"-●",IF(COUNTIF(股期對照!A:A,B156)=1,B156&amp;"-◎",B156))</f>
        <v>亞德客-KY-◎</v>
      </c>
      <c r="Y156" s="3" t="s">
        <v>6463</v>
      </c>
      <c r="AB156" s="1" t="s">
        <v>150</v>
      </c>
      <c r="AC156" s="1" t="s">
        <v>1912</v>
      </c>
      <c r="AD156" s="1">
        <v>75.14</v>
      </c>
      <c r="AE156" s="1">
        <v>1.22</v>
      </c>
      <c r="AF156" s="1">
        <v>0.32</v>
      </c>
      <c r="AG156" s="1">
        <v>4.12</v>
      </c>
      <c r="AH156" s="1">
        <v>19.200000000000003</v>
      </c>
      <c r="AI156" s="1">
        <v>156</v>
      </c>
      <c r="AJ156" s="1">
        <v>1890249.98</v>
      </c>
      <c r="AK156" s="1">
        <v>154</v>
      </c>
      <c r="AL156" s="1">
        <v>58</v>
      </c>
      <c r="AM156" s="1">
        <v>135</v>
      </c>
      <c r="AN156" s="1">
        <v>97</v>
      </c>
      <c r="AO156" s="1">
        <v>-88</v>
      </c>
      <c r="AP156" s="1">
        <v>36293</v>
      </c>
      <c r="AQ156" s="1">
        <v>1</v>
      </c>
      <c r="AR156" s="1">
        <v>995</v>
      </c>
      <c r="AS156" s="1">
        <v>987</v>
      </c>
      <c r="AT156" s="1">
        <v>998</v>
      </c>
      <c r="AU156" s="1">
        <v>1035</v>
      </c>
      <c r="AV156" s="1">
        <v>1045</v>
      </c>
      <c r="AW156" s="1">
        <v>3.5364100000000001</v>
      </c>
      <c r="AX156" s="1">
        <v>8.2899999999999991</v>
      </c>
      <c r="AY156" s="1" t="s">
        <v>4381</v>
      </c>
      <c r="AZ156" s="1" t="s">
        <v>3524</v>
      </c>
    </row>
    <row r="157" spans="1:52" x14ac:dyDescent="0.25">
      <c r="A157" s="2" t="s">
        <v>151</v>
      </c>
      <c r="B157" s="3" t="s">
        <v>5058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65.010000000000005</v>
      </c>
      <c r="H157" s="1">
        <f>MATCH(持股比率!A157,董監!A:A,0)</f>
        <v>157</v>
      </c>
      <c r="I157" s="3">
        <v>331648.07</v>
      </c>
      <c r="J157" s="26">
        <v>-2</v>
      </c>
      <c r="K157" s="26">
        <v>-2</v>
      </c>
      <c r="L157" s="35">
        <v>-1</v>
      </c>
      <c r="M157" s="26">
        <v>0</v>
      </c>
      <c r="N157" s="26">
        <v>-2</v>
      </c>
      <c r="O157" s="26">
        <f t="shared" si="9"/>
        <v>21560</v>
      </c>
      <c r="P157" s="25">
        <f t="shared" si="10"/>
        <v>0</v>
      </c>
      <c r="Q157" s="3">
        <v>16.7</v>
      </c>
      <c r="R157" s="3">
        <v>16.8</v>
      </c>
      <c r="S157" s="3">
        <v>16.7</v>
      </c>
      <c r="T157" s="3">
        <v>16.75</v>
      </c>
      <c r="U157" s="3">
        <v>16.649999999999999</v>
      </c>
      <c r="V157" s="12">
        <f t="shared" si="11"/>
        <v>-1.17E-3</v>
      </c>
      <c r="W157" s="3">
        <v>-1.19</v>
      </c>
      <c r="X157" s="3" t="str">
        <f ca="1">IF(COUNTIF(股期對照!A:A,B157)=2,B157&amp;"-●",IF(COUNTIF(股期對照!A:A,B157)=1,B157&amp;"-◎",B157))</f>
        <v>駿吉-KY</v>
      </c>
      <c r="Y157" s="3" t="s">
        <v>6463</v>
      </c>
      <c r="AB157" s="1" t="s">
        <v>151</v>
      </c>
      <c r="AC157" s="1" t="s">
        <v>1913</v>
      </c>
      <c r="AD157" s="1">
        <v>15.59</v>
      </c>
      <c r="AE157" s="1">
        <v>0</v>
      </c>
      <c r="AF157" s="1">
        <v>0.28999999999999998</v>
      </c>
      <c r="AG157" s="1">
        <v>19.11</v>
      </c>
      <c r="AH157" s="1">
        <v>65.010000000000005</v>
      </c>
      <c r="AI157" s="1">
        <v>157</v>
      </c>
      <c r="AJ157" s="1">
        <v>331648.07</v>
      </c>
      <c r="AK157" s="1">
        <v>-2</v>
      </c>
      <c r="AL157" s="1">
        <v>-2</v>
      </c>
      <c r="AM157" s="1">
        <v>-1</v>
      </c>
      <c r="AN157" s="1">
        <v>0</v>
      </c>
      <c r="AO157" s="1">
        <v>-2</v>
      </c>
      <c r="AP157" s="1">
        <v>21560</v>
      </c>
      <c r="AQ157" s="1">
        <v>0</v>
      </c>
      <c r="AR157" s="1">
        <v>16.7</v>
      </c>
      <c r="AS157" s="1">
        <v>16.8</v>
      </c>
      <c r="AT157" s="1">
        <v>16.7</v>
      </c>
      <c r="AU157" s="1">
        <v>16.75</v>
      </c>
      <c r="AV157" s="1">
        <v>16.649999999999999</v>
      </c>
      <c r="AW157" s="1">
        <v>-1.17E-3</v>
      </c>
      <c r="AX157" s="1">
        <v>-1.19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5059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6449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5060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83.94</v>
      </c>
      <c r="H159" s="1">
        <f>MATCH(持股比率!A159,董監!A:A,0)</f>
        <v>159</v>
      </c>
      <c r="I159" s="3">
        <v>352178.99</v>
      </c>
      <c r="J159" s="26">
        <v>-3</v>
      </c>
      <c r="K159" s="26">
        <v>-2</v>
      </c>
      <c r="L159" s="35">
        <v>-5</v>
      </c>
      <c r="M159" s="26">
        <v>-18</v>
      </c>
      <c r="N159" s="26">
        <v>12</v>
      </c>
      <c r="O159" s="26">
        <f t="shared" si="9"/>
        <v>29562</v>
      </c>
      <c r="P159" s="25">
        <f t="shared" si="10"/>
        <v>-0.1</v>
      </c>
      <c r="Q159" s="3">
        <v>92.1</v>
      </c>
      <c r="R159" s="3">
        <v>92.3</v>
      </c>
      <c r="S159" s="3">
        <v>91.3</v>
      </c>
      <c r="T159" s="3">
        <v>90.5</v>
      </c>
      <c r="U159" s="3">
        <v>97.1</v>
      </c>
      <c r="V159" s="12">
        <f t="shared" si="11"/>
        <v>-1.3812000000000003E-2</v>
      </c>
      <c r="W159" s="3">
        <v>4.8600000000000003</v>
      </c>
      <c r="X159" s="3" t="str">
        <f ca="1">IF(COUNTIF(股期對照!A:A,B159)=2,B159&amp;"-●",IF(COUNTIF(股期對照!A:A,B159)=1,B159&amp;"-◎",B159))</f>
        <v>祺驊</v>
      </c>
      <c r="Y159" s="3" t="s">
        <v>4587</v>
      </c>
      <c r="AB159" s="1" t="s">
        <v>153</v>
      </c>
      <c r="AC159" s="1" t="s">
        <v>1915</v>
      </c>
      <c r="AD159" s="1">
        <v>1.76</v>
      </c>
      <c r="AE159" s="1">
        <v>0</v>
      </c>
      <c r="AF159" s="1">
        <v>0.24</v>
      </c>
      <c r="AG159" s="1">
        <v>14.06</v>
      </c>
      <c r="AH159" s="1">
        <v>83.94</v>
      </c>
      <c r="AI159" s="1">
        <v>159</v>
      </c>
      <c r="AJ159" s="1">
        <v>352178.99</v>
      </c>
      <c r="AK159" s="1">
        <v>-3</v>
      </c>
      <c r="AL159" s="1">
        <v>-2</v>
      </c>
      <c r="AM159" s="1">
        <v>-5</v>
      </c>
      <c r="AN159" s="1">
        <v>-18</v>
      </c>
      <c r="AO159" s="1">
        <v>12</v>
      </c>
      <c r="AP159" s="1">
        <v>29562</v>
      </c>
      <c r="AQ159" s="1">
        <v>-0.1</v>
      </c>
      <c r="AR159" s="1">
        <v>92.1</v>
      </c>
      <c r="AS159" s="1">
        <v>92.3</v>
      </c>
      <c r="AT159" s="1">
        <v>91.3</v>
      </c>
      <c r="AU159" s="1">
        <v>90.5</v>
      </c>
      <c r="AV159" s="1">
        <v>97.1</v>
      </c>
      <c r="AW159" s="1">
        <v>-1.3812000000000003E-2</v>
      </c>
      <c r="AX159" s="1">
        <v>4.8600000000000003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5061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-2</v>
      </c>
      <c r="M160" s="26">
        <v>0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29.45</v>
      </c>
      <c r="R160" s="3">
        <v>29.25</v>
      </c>
      <c r="S160" s="3">
        <v>29.05</v>
      </c>
      <c r="T160" s="3">
        <v>29.35</v>
      </c>
      <c r="U160" s="3">
        <v>29.2</v>
      </c>
      <c r="V160" s="12">
        <f t="shared" si="11"/>
        <v>-5.8100000000000003E-4</v>
      </c>
      <c r="W160" s="3">
        <v>0.34</v>
      </c>
      <c r="X160" s="3" t="str">
        <f ca="1">IF(COUNTIF(股期對照!A:A,B160)=2,B160&amp;"-●",IF(COUNTIF(股期對照!A:A,B160)=1,B160&amp;"-◎",B160))</f>
        <v>川寶</v>
      </c>
      <c r="Y160" s="3" t="s">
        <v>6472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0</v>
      </c>
      <c r="AM160" s="1">
        <v>-2</v>
      </c>
      <c r="AN160" s="1">
        <v>0</v>
      </c>
      <c r="AO160" s="1">
        <v>0</v>
      </c>
      <c r="AP160" s="1">
        <v>39586</v>
      </c>
      <c r="AQ160" s="1">
        <v>0</v>
      </c>
      <c r="AR160" s="1">
        <v>29.45</v>
      </c>
      <c r="AS160" s="1">
        <v>29.25</v>
      </c>
      <c r="AT160" s="1">
        <v>29.05</v>
      </c>
      <c r="AU160" s="1">
        <v>29.35</v>
      </c>
      <c r="AV160" s="1">
        <v>29.2</v>
      </c>
      <c r="AW160" s="1">
        <v>-5.8100000000000003E-4</v>
      </c>
      <c r="AX160" s="1">
        <v>0.34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5062</v>
      </c>
      <c r="C161" s="3">
        <v>4.4800000000000004</v>
      </c>
      <c r="D161" s="3">
        <v>1.1399999999999999</v>
      </c>
      <c r="E161" s="3">
        <v>0.54</v>
      </c>
      <c r="F161" s="1">
        <f>IF(INDEX(董監!D:D,H161)=0,INDEX(董監!C:C,H161),INDEX(董監!D:D,H161))</f>
        <v>14.1</v>
      </c>
      <c r="G161" s="1">
        <f t="shared" si="8"/>
        <v>79.740000000000009</v>
      </c>
      <c r="H161" s="1">
        <f>MATCH(持股比率!A161,董監!A:A,0)</f>
        <v>161</v>
      </c>
      <c r="I161" s="3">
        <v>811875.49</v>
      </c>
      <c r="J161" s="26">
        <v>60</v>
      </c>
      <c r="K161" s="26">
        <v>298</v>
      </c>
      <c r="L161" s="35">
        <v>104</v>
      </c>
      <c r="M161" s="26">
        <v>-649</v>
      </c>
      <c r="N161" s="26">
        <v>-117</v>
      </c>
      <c r="O161" s="26">
        <f t="shared" si="9"/>
        <v>64739</v>
      </c>
      <c r="P161" s="25">
        <f t="shared" si="10"/>
        <v>-0.5</v>
      </c>
      <c r="Q161" s="3">
        <v>103</v>
      </c>
      <c r="R161" s="3">
        <v>108</v>
      </c>
      <c r="S161" s="3">
        <v>114</v>
      </c>
      <c r="T161" s="3">
        <v>116</v>
      </c>
      <c r="U161" s="3">
        <v>123.5</v>
      </c>
      <c r="V161" s="12">
        <f t="shared" si="11"/>
        <v>-0.39513500000000001</v>
      </c>
      <c r="W161" s="3">
        <v>21.67</v>
      </c>
      <c r="X161" s="3" t="str">
        <f ca="1">IF(COUNTIF(股期對照!A:A,B161)=2,B161&amp;"-●",IF(COUNTIF(股期對照!A:A,B161)=1,B161&amp;"-◎",B161))</f>
        <v>直得</v>
      </c>
      <c r="Y161" s="3" t="s">
        <v>6463</v>
      </c>
      <c r="AB161" s="1" t="s">
        <v>155</v>
      </c>
      <c r="AC161" s="1" t="s">
        <v>1917</v>
      </c>
      <c r="AD161" s="1">
        <v>4.4800000000000004</v>
      </c>
      <c r="AE161" s="1">
        <v>1.1399999999999999</v>
      </c>
      <c r="AF161" s="1">
        <v>0.54</v>
      </c>
      <c r="AG161" s="1">
        <v>14.1</v>
      </c>
      <c r="AH161" s="1">
        <v>79.740000000000009</v>
      </c>
      <c r="AI161" s="1">
        <v>161</v>
      </c>
      <c r="AJ161" s="1">
        <v>811875.49</v>
      </c>
      <c r="AK161" s="1">
        <v>60</v>
      </c>
      <c r="AL161" s="1">
        <v>298</v>
      </c>
      <c r="AM161" s="1">
        <v>104</v>
      </c>
      <c r="AN161" s="1">
        <v>-649</v>
      </c>
      <c r="AO161" s="1">
        <v>-117</v>
      </c>
      <c r="AP161" s="1">
        <v>64739</v>
      </c>
      <c r="AQ161" s="1">
        <v>-0.5</v>
      </c>
      <c r="AR161" s="1">
        <v>103</v>
      </c>
      <c r="AS161" s="1">
        <v>108</v>
      </c>
      <c r="AT161" s="1">
        <v>114</v>
      </c>
      <c r="AU161" s="1">
        <v>116</v>
      </c>
      <c r="AV161" s="1">
        <v>123.5</v>
      </c>
      <c r="AW161" s="1">
        <v>-0.39513500000000001</v>
      </c>
      <c r="AX161" s="1">
        <v>21.67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5063</v>
      </c>
      <c r="C162" s="3">
        <v>5.88</v>
      </c>
      <c r="D162" s="3">
        <v>0.45</v>
      </c>
      <c r="E162" s="3">
        <v>0.67</v>
      </c>
      <c r="F162" s="1">
        <f>IF(INDEX(董監!D:D,H162)=0,INDEX(董監!C:C,H162),INDEX(董監!D:D,H162))</f>
        <v>9.1300000000000008</v>
      </c>
      <c r="G162" s="1">
        <f t="shared" si="8"/>
        <v>83.87</v>
      </c>
      <c r="H162" s="1">
        <f>MATCH(持股比率!A162,董監!A:A,0)</f>
        <v>162</v>
      </c>
      <c r="I162" s="3">
        <v>1334442.54</v>
      </c>
      <c r="J162" s="26">
        <v>643</v>
      </c>
      <c r="K162" s="26">
        <v>171</v>
      </c>
      <c r="L162" s="35">
        <v>-678</v>
      </c>
      <c r="M162" s="26">
        <v>-307</v>
      </c>
      <c r="N162" s="26">
        <v>-48</v>
      </c>
      <c r="O162" s="26">
        <f t="shared" si="9"/>
        <v>111920</v>
      </c>
      <c r="P162" s="25">
        <f t="shared" si="10"/>
        <v>-0.2</v>
      </c>
      <c r="Q162" s="3">
        <v>102.5</v>
      </c>
      <c r="R162" s="3">
        <v>108.5</v>
      </c>
      <c r="S162" s="3">
        <v>106</v>
      </c>
      <c r="T162" s="3">
        <v>104</v>
      </c>
      <c r="U162" s="3">
        <v>103.5</v>
      </c>
      <c r="V162" s="12">
        <f t="shared" si="11"/>
        <v>-0.24303</v>
      </c>
      <c r="W162" s="3">
        <v>4.12</v>
      </c>
      <c r="X162" s="3" t="str">
        <f ca="1">IF(COUNTIF(股期對照!A:A,B162)=2,B162&amp;"-●",IF(COUNTIF(股期對照!A:A,B162)=1,B162&amp;"-◎",B162))</f>
        <v>岱宇</v>
      </c>
      <c r="Y162" s="3" t="s">
        <v>6473</v>
      </c>
      <c r="AB162" s="1" t="s">
        <v>156</v>
      </c>
      <c r="AC162" s="1" t="s">
        <v>1918</v>
      </c>
      <c r="AD162" s="1">
        <v>5.88</v>
      </c>
      <c r="AE162" s="1">
        <v>0.45</v>
      </c>
      <c r="AF162" s="1">
        <v>0.67</v>
      </c>
      <c r="AG162" s="1">
        <v>9.1300000000000008</v>
      </c>
      <c r="AH162" s="1">
        <v>83.87</v>
      </c>
      <c r="AI162" s="1">
        <v>162</v>
      </c>
      <c r="AJ162" s="1">
        <v>1334442.54</v>
      </c>
      <c r="AK162" s="1">
        <v>643</v>
      </c>
      <c r="AL162" s="1">
        <v>171</v>
      </c>
      <c r="AM162" s="1">
        <v>-678</v>
      </c>
      <c r="AN162" s="1">
        <v>-307</v>
      </c>
      <c r="AO162" s="1">
        <v>-48</v>
      </c>
      <c r="AP162" s="1">
        <v>111920</v>
      </c>
      <c r="AQ162" s="1">
        <v>-0.2</v>
      </c>
      <c r="AR162" s="1">
        <v>102.5</v>
      </c>
      <c r="AS162" s="1">
        <v>108.5</v>
      </c>
      <c r="AT162" s="1">
        <v>106</v>
      </c>
      <c r="AU162" s="1">
        <v>104</v>
      </c>
      <c r="AV162" s="1">
        <v>103.5</v>
      </c>
      <c r="AW162" s="1">
        <v>-0.24303</v>
      </c>
      <c r="AX162" s="1">
        <v>4.12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5064</v>
      </c>
      <c r="C163" s="3">
        <v>12.73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78.33</v>
      </c>
      <c r="H163" s="1">
        <f>MATCH(持股比率!A163,董監!A:A,0)</f>
        <v>163</v>
      </c>
      <c r="I163" s="3">
        <v>754997.64</v>
      </c>
      <c r="J163" s="26">
        <v>18</v>
      </c>
      <c r="K163" s="26">
        <v>4</v>
      </c>
      <c r="L163" s="35">
        <v>-20</v>
      </c>
      <c r="M163" s="26">
        <v>-2</v>
      </c>
      <c r="N163" s="26">
        <v>51</v>
      </c>
      <c r="O163" s="26">
        <f t="shared" si="9"/>
        <v>59139</v>
      </c>
      <c r="P163" s="25">
        <f t="shared" si="10"/>
        <v>0.1</v>
      </c>
      <c r="Q163" s="3">
        <v>41.75</v>
      </c>
      <c r="R163" s="3">
        <v>42.45</v>
      </c>
      <c r="S163" s="3">
        <v>41.9</v>
      </c>
      <c r="T163" s="3">
        <v>42</v>
      </c>
      <c r="U163" s="3">
        <v>43.15</v>
      </c>
      <c r="V163" s="12">
        <f t="shared" si="11"/>
        <v>2.1999499999999998E-2</v>
      </c>
      <c r="W163" s="3">
        <v>2.86</v>
      </c>
      <c r="X163" s="3" t="str">
        <f ca="1">IF(COUNTIF(股期對照!A:A,B163)=2,B163&amp;"-●",IF(COUNTIF(股期對照!A:A,B163)=1,B163&amp;"-◎",B163))</f>
        <v>宏佳騰</v>
      </c>
      <c r="Y163" s="3" t="s">
        <v>4738</v>
      </c>
      <c r="AB163" s="1" t="s">
        <v>157</v>
      </c>
      <c r="AC163" s="1" t="s">
        <v>1919</v>
      </c>
      <c r="AD163" s="1">
        <v>12.73</v>
      </c>
      <c r="AE163" s="1">
        <v>0</v>
      </c>
      <c r="AF163" s="1">
        <v>0.42</v>
      </c>
      <c r="AG163" s="1">
        <v>8.52</v>
      </c>
      <c r="AH163" s="1">
        <v>78.33</v>
      </c>
      <c r="AI163" s="1">
        <v>163</v>
      </c>
      <c r="AJ163" s="1">
        <v>754997.64</v>
      </c>
      <c r="AK163" s="1">
        <v>18</v>
      </c>
      <c r="AL163" s="1">
        <v>4</v>
      </c>
      <c r="AM163" s="1">
        <v>-20</v>
      </c>
      <c r="AN163" s="1">
        <v>-2</v>
      </c>
      <c r="AO163" s="1">
        <v>51</v>
      </c>
      <c r="AP163" s="1">
        <v>59139</v>
      </c>
      <c r="AQ163" s="1">
        <v>0.1</v>
      </c>
      <c r="AR163" s="1">
        <v>41.75</v>
      </c>
      <c r="AS163" s="1">
        <v>42.45</v>
      </c>
      <c r="AT163" s="1">
        <v>41.9</v>
      </c>
      <c r="AU163" s="1">
        <v>42</v>
      </c>
      <c r="AV163" s="1">
        <v>43.15</v>
      </c>
      <c r="AW163" s="1">
        <v>2.1999499999999998E-2</v>
      </c>
      <c r="AX163" s="1">
        <v>2.86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4633</v>
      </c>
      <c r="C164" s="3">
        <v>0.7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82.84</v>
      </c>
      <c r="H164" s="1">
        <f>MATCH(持股比率!A164,董監!A:A,0)</f>
        <v>164</v>
      </c>
      <c r="I164" s="3">
        <v>1916880</v>
      </c>
      <c r="J164" s="26">
        <v>48</v>
      </c>
      <c r="K164" s="26">
        <v>-30</v>
      </c>
      <c r="L164" s="35">
        <v>-264</v>
      </c>
      <c r="M164" s="26">
        <v>263</v>
      </c>
      <c r="N164" s="26">
        <v>31</v>
      </c>
      <c r="O164" s="26">
        <f t="shared" si="9"/>
        <v>158794</v>
      </c>
      <c r="P164" s="25">
        <f t="shared" si="10"/>
        <v>0</v>
      </c>
      <c r="Q164" s="3">
        <v>30.8</v>
      </c>
      <c r="R164" s="3">
        <v>30.4</v>
      </c>
      <c r="S164" s="3">
        <v>28.55</v>
      </c>
      <c r="T164" s="3">
        <v>29.3</v>
      </c>
      <c r="U164" s="3">
        <v>29.4</v>
      </c>
      <c r="V164" s="12">
        <f t="shared" si="11"/>
        <v>1.6465000000000014E-2</v>
      </c>
      <c r="W164" s="3">
        <v>-3.61</v>
      </c>
      <c r="X164" s="3" t="str">
        <f ca="1">IF(COUNTIF(股期對照!A:A,B164)=2,B164&amp;"-●",IF(COUNTIF(股期對照!A:A,B164)=1,B164&amp;"-◎",B164))</f>
        <v>華電</v>
      </c>
      <c r="Y164" s="3" t="s">
        <v>6474</v>
      </c>
      <c r="AB164" s="1" t="s">
        <v>158</v>
      </c>
      <c r="AC164" s="1" t="s">
        <v>1920</v>
      </c>
      <c r="AD164" s="1">
        <v>0.7</v>
      </c>
      <c r="AE164" s="1">
        <v>0</v>
      </c>
      <c r="AF164" s="1">
        <v>0</v>
      </c>
      <c r="AG164" s="1">
        <v>16.46</v>
      </c>
      <c r="AH164" s="1">
        <v>82.84</v>
      </c>
      <c r="AI164" s="1">
        <v>164</v>
      </c>
      <c r="AJ164" s="1">
        <v>1916880</v>
      </c>
      <c r="AK164" s="1">
        <v>48</v>
      </c>
      <c r="AL164" s="1">
        <v>-30</v>
      </c>
      <c r="AM164" s="1">
        <v>-264</v>
      </c>
      <c r="AN164" s="1">
        <v>263</v>
      </c>
      <c r="AO164" s="1">
        <v>31</v>
      </c>
      <c r="AP164" s="1">
        <v>158794</v>
      </c>
      <c r="AQ164" s="1">
        <v>0</v>
      </c>
      <c r="AR164" s="1">
        <v>30.8</v>
      </c>
      <c r="AS164" s="1">
        <v>30.4</v>
      </c>
      <c r="AT164" s="1">
        <v>28.55</v>
      </c>
      <c r="AU164" s="1">
        <v>29.3</v>
      </c>
      <c r="AV164" s="1">
        <v>29.4</v>
      </c>
      <c r="AW164" s="1">
        <v>1.6465000000000014E-2</v>
      </c>
      <c r="AX164" s="1">
        <v>-3.61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5065</v>
      </c>
      <c r="C165" s="3">
        <v>10.94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83.28</v>
      </c>
      <c r="H165" s="1">
        <f>MATCH(持股比率!A165,董監!A:A,0)</f>
        <v>165</v>
      </c>
      <c r="I165" s="3">
        <v>3872000</v>
      </c>
      <c r="J165" s="26">
        <v>35</v>
      </c>
      <c r="K165" s="26">
        <v>-192</v>
      </c>
      <c r="L165" s="35">
        <v>-651</v>
      </c>
      <c r="M165" s="26">
        <v>-200</v>
      </c>
      <c r="N165" s="26">
        <v>-169</v>
      </c>
      <c r="O165" s="26">
        <f t="shared" si="9"/>
        <v>322460</v>
      </c>
      <c r="P165" s="25">
        <f t="shared" si="10"/>
        <v>-0.4</v>
      </c>
      <c r="Q165" s="3">
        <v>29.7</v>
      </c>
      <c r="R165" s="3">
        <v>29.6</v>
      </c>
      <c r="S165" s="3">
        <v>29.4</v>
      </c>
      <c r="T165" s="3">
        <v>29.45</v>
      </c>
      <c r="U165" s="3">
        <v>29.5</v>
      </c>
      <c r="V165" s="12">
        <f t="shared" si="11"/>
        <v>-0.34658600000000001</v>
      </c>
      <c r="W165" s="3">
        <v>-0.34</v>
      </c>
      <c r="X165" s="3" t="str">
        <f ca="1">IF(COUNTIF(股期對照!A:A,B165)=2,B165&amp;"-●",IF(COUNTIF(股期對照!A:A,B165)=1,B165&amp;"-◎",B165))</f>
        <v>聲寶</v>
      </c>
      <c r="Y165" s="3" t="s">
        <v>4892</v>
      </c>
      <c r="AB165" s="1" t="s">
        <v>159</v>
      </c>
      <c r="AC165" s="1" t="s">
        <v>1921</v>
      </c>
      <c r="AD165" s="1">
        <v>10.94</v>
      </c>
      <c r="AE165" s="1">
        <v>0.21</v>
      </c>
      <c r="AF165" s="1">
        <v>0</v>
      </c>
      <c r="AG165" s="1">
        <v>5.57</v>
      </c>
      <c r="AH165" s="1">
        <v>83.28</v>
      </c>
      <c r="AI165" s="1">
        <v>165</v>
      </c>
      <c r="AJ165" s="1">
        <v>3872000</v>
      </c>
      <c r="AK165" s="1">
        <v>35</v>
      </c>
      <c r="AL165" s="1">
        <v>-192</v>
      </c>
      <c r="AM165" s="1">
        <v>-651</v>
      </c>
      <c r="AN165" s="1">
        <v>-200</v>
      </c>
      <c r="AO165" s="1">
        <v>-169</v>
      </c>
      <c r="AP165" s="1">
        <v>322460</v>
      </c>
      <c r="AQ165" s="1">
        <v>-0.4</v>
      </c>
      <c r="AR165" s="1">
        <v>29.7</v>
      </c>
      <c r="AS165" s="1">
        <v>29.6</v>
      </c>
      <c r="AT165" s="1">
        <v>29.4</v>
      </c>
      <c r="AU165" s="1">
        <v>29.45</v>
      </c>
      <c r="AV165" s="1">
        <v>29.5</v>
      </c>
      <c r="AW165" s="1">
        <v>-0.34658600000000001</v>
      </c>
      <c r="AX165" s="1">
        <v>-0.34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4634</v>
      </c>
      <c r="C166" s="3">
        <v>21.39</v>
      </c>
      <c r="D166" s="3">
        <v>0.04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61.85</v>
      </c>
      <c r="H166" s="1">
        <f>MATCH(持股比率!A166,董監!A:A,0)</f>
        <v>166</v>
      </c>
      <c r="I166" s="3">
        <v>34313329.479999997</v>
      </c>
      <c r="J166" s="26">
        <v>-8822</v>
      </c>
      <c r="K166" s="26">
        <v>-2411</v>
      </c>
      <c r="L166" s="35">
        <v>5965</v>
      </c>
      <c r="M166" s="26">
        <v>-6259</v>
      </c>
      <c r="N166" s="26">
        <v>5717</v>
      </c>
      <c r="O166" s="26">
        <f t="shared" si="9"/>
        <v>2122279</v>
      </c>
      <c r="P166" s="25">
        <f t="shared" si="10"/>
        <v>-0.3</v>
      </c>
      <c r="Q166" s="3">
        <v>25.35</v>
      </c>
      <c r="R166" s="3">
        <v>24.75</v>
      </c>
      <c r="S166" s="3">
        <v>24.9</v>
      </c>
      <c r="T166" s="3">
        <v>25.35</v>
      </c>
      <c r="U166" s="3">
        <v>25.55</v>
      </c>
      <c r="V166" s="12">
        <f t="shared" si="11"/>
        <v>-1.4737775000000002</v>
      </c>
      <c r="W166" s="3">
        <v>-1.35</v>
      </c>
      <c r="X166" s="3" t="str">
        <f ca="1">IF(COUNTIF(股期對照!A:A,B166)=2,B166&amp;"-●",IF(COUNTIF(股期對照!A:A,B166)=1,B166&amp;"-◎",B166))</f>
        <v>華新-◎</v>
      </c>
      <c r="Y166" s="3" t="s">
        <v>6474</v>
      </c>
      <c r="AB166" s="1" t="s">
        <v>160</v>
      </c>
      <c r="AC166" s="1" t="s">
        <v>1922</v>
      </c>
      <c r="AD166" s="1">
        <v>21.39</v>
      </c>
      <c r="AE166" s="1">
        <v>0.04</v>
      </c>
      <c r="AF166" s="1">
        <v>3.25</v>
      </c>
      <c r="AG166" s="1">
        <v>13.47</v>
      </c>
      <c r="AH166" s="1">
        <v>61.85</v>
      </c>
      <c r="AI166" s="1">
        <v>166</v>
      </c>
      <c r="AJ166" s="1">
        <v>34313329.479999997</v>
      </c>
      <c r="AK166" s="1">
        <v>-8822</v>
      </c>
      <c r="AL166" s="1">
        <v>-2411</v>
      </c>
      <c r="AM166" s="1">
        <v>5965</v>
      </c>
      <c r="AN166" s="1">
        <v>-6259</v>
      </c>
      <c r="AO166" s="1">
        <v>5717</v>
      </c>
      <c r="AP166" s="1">
        <v>2122279</v>
      </c>
      <c r="AQ166" s="1">
        <v>-0.3</v>
      </c>
      <c r="AR166" s="1">
        <v>25.35</v>
      </c>
      <c r="AS166" s="1">
        <v>24.75</v>
      </c>
      <c r="AT166" s="1">
        <v>24.9</v>
      </c>
      <c r="AU166" s="1">
        <v>25.35</v>
      </c>
      <c r="AV166" s="1">
        <v>25.55</v>
      </c>
      <c r="AW166" s="1">
        <v>-1.4737775000000002</v>
      </c>
      <c r="AX166" s="1">
        <v>-1.35</v>
      </c>
      <c r="AY166" s="1" t="s">
        <v>4382</v>
      </c>
      <c r="AZ166" s="1" t="s">
        <v>3531</v>
      </c>
    </row>
    <row r="167" spans="1:52" x14ac:dyDescent="0.25">
      <c r="A167" s="2" t="s">
        <v>161</v>
      </c>
      <c r="B167" s="3" t="s">
        <v>5066</v>
      </c>
      <c r="C167" s="3">
        <v>3.43</v>
      </c>
      <c r="D167" s="3">
        <v>0.11</v>
      </c>
      <c r="E167" s="3">
        <v>0.1</v>
      </c>
      <c r="F167" s="1">
        <f>IF(INDEX(董監!D:D,H167)=0,INDEX(董監!C:C,H167),INDEX(董監!D:D,H167))</f>
        <v>33.58</v>
      </c>
      <c r="G167" s="1">
        <f t="shared" si="8"/>
        <v>62.78</v>
      </c>
      <c r="H167" s="1">
        <f>MATCH(持股比率!A167,董監!A:A,0)</f>
        <v>167</v>
      </c>
      <c r="I167" s="3">
        <v>6327735.0599999996</v>
      </c>
      <c r="J167" s="26">
        <v>1926</v>
      </c>
      <c r="K167" s="26">
        <v>-1873</v>
      </c>
      <c r="L167" s="35">
        <v>3454</v>
      </c>
      <c r="M167" s="26">
        <v>369</v>
      </c>
      <c r="N167" s="26">
        <v>-5273</v>
      </c>
      <c r="O167" s="26">
        <f t="shared" si="9"/>
        <v>397255</v>
      </c>
      <c r="P167" s="25">
        <f t="shared" si="10"/>
        <v>-0.4</v>
      </c>
      <c r="Q167" s="3">
        <v>25.95</v>
      </c>
      <c r="R167" s="3">
        <v>25</v>
      </c>
      <c r="S167" s="3">
        <v>24.65</v>
      </c>
      <c r="T167" s="3">
        <v>27.1</v>
      </c>
      <c r="U167" s="3">
        <v>26.15</v>
      </c>
      <c r="V167" s="12">
        <f t="shared" si="11"/>
        <v>-0.39593250000000002</v>
      </c>
      <c r="W167" s="3">
        <v>0.57999999999999996</v>
      </c>
      <c r="X167" s="3" t="str">
        <f ca="1">IF(COUNTIF(股期對照!A:A,B167)=2,B167&amp;"-●",IF(COUNTIF(股期對照!A:A,B167)=1,B167&amp;"-◎",B167))</f>
        <v>華榮</v>
      </c>
      <c r="Y167" s="3" t="s">
        <v>6474</v>
      </c>
      <c r="AB167" s="1" t="s">
        <v>161</v>
      </c>
      <c r="AC167" s="1" t="s">
        <v>1923</v>
      </c>
      <c r="AD167" s="1">
        <v>3.43</v>
      </c>
      <c r="AE167" s="1">
        <v>0.11</v>
      </c>
      <c r="AF167" s="1">
        <v>0.1</v>
      </c>
      <c r="AG167" s="1">
        <v>33.58</v>
      </c>
      <c r="AH167" s="1">
        <v>62.78</v>
      </c>
      <c r="AI167" s="1">
        <v>167</v>
      </c>
      <c r="AJ167" s="1">
        <v>6327735.0599999996</v>
      </c>
      <c r="AK167" s="1">
        <v>1926</v>
      </c>
      <c r="AL167" s="1">
        <v>-1873</v>
      </c>
      <c r="AM167" s="1">
        <v>3454</v>
      </c>
      <c r="AN167" s="1">
        <v>369</v>
      </c>
      <c r="AO167" s="1">
        <v>-5273</v>
      </c>
      <c r="AP167" s="1">
        <v>397255</v>
      </c>
      <c r="AQ167" s="1">
        <v>-0.4</v>
      </c>
      <c r="AR167" s="1">
        <v>25.95</v>
      </c>
      <c r="AS167" s="1">
        <v>25</v>
      </c>
      <c r="AT167" s="1">
        <v>24.65</v>
      </c>
      <c r="AU167" s="1">
        <v>27.1</v>
      </c>
      <c r="AV167" s="1">
        <v>26.15</v>
      </c>
      <c r="AW167" s="1">
        <v>-0.39593250000000002</v>
      </c>
      <c r="AX167" s="1">
        <v>0.57999999999999996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5067</v>
      </c>
      <c r="C168" s="3">
        <v>9.48</v>
      </c>
      <c r="D168" s="3">
        <v>0</v>
      </c>
      <c r="E168" s="3">
        <v>0.65</v>
      </c>
      <c r="F168" s="1">
        <f>IF(INDEX(董監!D:D,H168)=0,INDEX(董監!C:C,H168),INDEX(董監!D:D,H168))</f>
        <v>5.35</v>
      </c>
      <c r="G168" s="1">
        <f t="shared" si="8"/>
        <v>84.52</v>
      </c>
      <c r="H168" s="1">
        <f>MATCH(持股比率!A168,董監!A:A,0)</f>
        <v>168</v>
      </c>
      <c r="I168" s="3">
        <v>5950680.2199999997</v>
      </c>
      <c r="J168" s="26">
        <v>2670</v>
      </c>
      <c r="K168" s="26">
        <v>-3716</v>
      </c>
      <c r="L168" s="35">
        <v>5948</v>
      </c>
      <c r="M168" s="26">
        <v>-2584</v>
      </c>
      <c r="N168" s="26">
        <v>473</v>
      </c>
      <c r="O168" s="26">
        <f t="shared" si="9"/>
        <v>502951</v>
      </c>
      <c r="P168" s="25">
        <f t="shared" si="10"/>
        <v>0.6</v>
      </c>
      <c r="Q168" s="3">
        <v>28.45</v>
      </c>
      <c r="R168" s="3">
        <v>27.55</v>
      </c>
      <c r="S168" s="3">
        <v>26.75</v>
      </c>
      <c r="T168" s="3">
        <v>27.7</v>
      </c>
      <c r="U168" s="3">
        <v>27.45</v>
      </c>
      <c r="V168" s="12">
        <f t="shared" si="11"/>
        <v>0.74101750000000011</v>
      </c>
      <c r="W168" s="3">
        <v>-3.17</v>
      </c>
      <c r="X168" s="3" t="str">
        <f ca="1">IF(COUNTIF(股期對照!A:A,B168)=2,B168&amp;"-●",IF(COUNTIF(股期對照!A:A,B168)=1,B168&amp;"-◎",B168))</f>
        <v>大亞</v>
      </c>
      <c r="Y168" s="3" t="s">
        <v>6474</v>
      </c>
      <c r="AB168" s="1" t="s">
        <v>162</v>
      </c>
      <c r="AC168" s="1" t="s">
        <v>1924</v>
      </c>
      <c r="AD168" s="1">
        <v>9.48</v>
      </c>
      <c r="AE168" s="1">
        <v>0</v>
      </c>
      <c r="AF168" s="1">
        <v>0.65</v>
      </c>
      <c r="AG168" s="1">
        <v>5.35</v>
      </c>
      <c r="AH168" s="1">
        <v>84.52</v>
      </c>
      <c r="AI168" s="1">
        <v>168</v>
      </c>
      <c r="AJ168" s="1">
        <v>5950680.2199999997</v>
      </c>
      <c r="AK168" s="1">
        <v>2670</v>
      </c>
      <c r="AL168" s="1">
        <v>-3716</v>
      </c>
      <c r="AM168" s="1">
        <v>5948</v>
      </c>
      <c r="AN168" s="1">
        <v>-2584</v>
      </c>
      <c r="AO168" s="1">
        <v>473</v>
      </c>
      <c r="AP168" s="1">
        <v>502951</v>
      </c>
      <c r="AQ168" s="1">
        <v>0.6</v>
      </c>
      <c r="AR168" s="1">
        <v>28.45</v>
      </c>
      <c r="AS168" s="1">
        <v>27.55</v>
      </c>
      <c r="AT168" s="1">
        <v>26.75</v>
      </c>
      <c r="AU168" s="1">
        <v>27.7</v>
      </c>
      <c r="AV168" s="1">
        <v>27.45</v>
      </c>
      <c r="AW168" s="1">
        <v>0.74101750000000011</v>
      </c>
      <c r="AX168" s="1">
        <v>-3.17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5068</v>
      </c>
      <c r="C169" s="3">
        <v>10.9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80.539999999999992</v>
      </c>
      <c r="H169" s="1">
        <f>MATCH(持股比率!A169,董監!A:A,0)</f>
        <v>169</v>
      </c>
      <c r="I169" s="3">
        <v>3227357.42</v>
      </c>
      <c r="J169" s="26">
        <v>182</v>
      </c>
      <c r="K169" s="26">
        <v>8</v>
      </c>
      <c r="L169" s="35">
        <v>-262</v>
      </c>
      <c r="M169" s="26">
        <v>23</v>
      </c>
      <c r="N169" s="26">
        <v>287</v>
      </c>
      <c r="O169" s="26">
        <f t="shared" si="9"/>
        <v>259931</v>
      </c>
      <c r="P169" s="25">
        <f t="shared" si="10"/>
        <v>0.1</v>
      </c>
      <c r="Q169" s="3">
        <v>11.5</v>
      </c>
      <c r="R169" s="3">
        <v>11.5</v>
      </c>
      <c r="S169" s="3">
        <v>11.25</v>
      </c>
      <c r="T169" s="3">
        <v>11.2</v>
      </c>
      <c r="U169" s="3">
        <v>11.3</v>
      </c>
      <c r="V169" s="12">
        <f t="shared" si="11"/>
        <v>2.7382000000000004E-2</v>
      </c>
      <c r="W169" s="3">
        <v>-2.59</v>
      </c>
      <c r="X169" s="3" t="str">
        <f ca="1">IF(COUNTIF(股期對照!A:A,B169)=2,B169&amp;"-●",IF(COUNTIF(股期對照!A:A,B169)=1,B169&amp;"-◎",B169))</f>
        <v>中電</v>
      </c>
      <c r="Y169" s="3" t="s">
        <v>6463</v>
      </c>
      <c r="AB169" s="1" t="s">
        <v>163</v>
      </c>
      <c r="AC169" s="1" t="s">
        <v>1925</v>
      </c>
      <c r="AD169" s="1">
        <v>10.9</v>
      </c>
      <c r="AE169" s="1">
        <v>0</v>
      </c>
      <c r="AF169" s="1">
        <v>0.04</v>
      </c>
      <c r="AG169" s="1">
        <v>8.52</v>
      </c>
      <c r="AH169" s="1">
        <v>80.539999999999992</v>
      </c>
      <c r="AI169" s="1">
        <v>169</v>
      </c>
      <c r="AJ169" s="1">
        <v>3227357.42</v>
      </c>
      <c r="AK169" s="1">
        <v>182</v>
      </c>
      <c r="AL169" s="1">
        <v>8</v>
      </c>
      <c r="AM169" s="1">
        <v>-262</v>
      </c>
      <c r="AN169" s="1">
        <v>23</v>
      </c>
      <c r="AO169" s="1">
        <v>287</v>
      </c>
      <c r="AP169" s="1">
        <v>259931</v>
      </c>
      <c r="AQ169" s="1">
        <v>0.1</v>
      </c>
      <c r="AR169" s="1">
        <v>11.5</v>
      </c>
      <c r="AS169" s="1">
        <v>11.5</v>
      </c>
      <c r="AT169" s="1">
        <v>11.25</v>
      </c>
      <c r="AU169" s="1">
        <v>11.2</v>
      </c>
      <c r="AV169" s="1">
        <v>11.3</v>
      </c>
      <c r="AW169" s="1">
        <v>2.7382000000000004E-2</v>
      </c>
      <c r="AX169" s="1">
        <v>-2.59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5069</v>
      </c>
      <c r="C170" s="3">
        <v>11.31</v>
      </c>
      <c r="D170" s="3">
        <v>0.02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75.990000000000009</v>
      </c>
      <c r="H170" s="1">
        <f>MATCH(持股比率!A170,董監!A:A,0)</f>
        <v>170</v>
      </c>
      <c r="I170" s="3">
        <v>3160800.63</v>
      </c>
      <c r="J170" s="26">
        <v>-1184</v>
      </c>
      <c r="K170" s="26">
        <v>-1678</v>
      </c>
      <c r="L170" s="35">
        <v>-360</v>
      </c>
      <c r="M170" s="26">
        <v>-301</v>
      </c>
      <c r="N170" s="26">
        <v>-169</v>
      </c>
      <c r="O170" s="26">
        <f t="shared" si="9"/>
        <v>240189</v>
      </c>
      <c r="P170" s="25">
        <f t="shared" si="10"/>
        <v>-1.5</v>
      </c>
      <c r="Q170" s="3">
        <v>26.75</v>
      </c>
      <c r="R170" s="3">
        <v>26.15</v>
      </c>
      <c r="S170" s="3">
        <v>24.4</v>
      </c>
      <c r="T170" s="3">
        <v>24.8</v>
      </c>
      <c r="U170" s="3">
        <v>24.65</v>
      </c>
      <c r="V170" s="12">
        <f t="shared" si="11"/>
        <v>-0.95966350000000011</v>
      </c>
      <c r="W170" s="3">
        <v>-9.0399999999999991</v>
      </c>
      <c r="X170" s="3" t="str">
        <f ca="1">IF(COUNTIF(股期對照!A:A,B170)=2,B170&amp;"-●",IF(COUNTIF(股期對照!A:A,B170)=1,B170&amp;"-◎",B170))</f>
        <v>宏泰</v>
      </c>
      <c r="Y170" s="3" t="s">
        <v>6474</v>
      </c>
      <c r="AB170" s="1" t="s">
        <v>164</v>
      </c>
      <c r="AC170" s="1" t="s">
        <v>1926</v>
      </c>
      <c r="AD170" s="1">
        <v>11.31</v>
      </c>
      <c r="AE170" s="1">
        <v>0.02</v>
      </c>
      <c r="AF170" s="1">
        <v>0.27</v>
      </c>
      <c r="AG170" s="1">
        <v>12.41</v>
      </c>
      <c r="AH170" s="1">
        <v>75.990000000000009</v>
      </c>
      <c r="AI170" s="1">
        <v>170</v>
      </c>
      <c r="AJ170" s="1">
        <v>3160800.63</v>
      </c>
      <c r="AK170" s="1">
        <v>-1184</v>
      </c>
      <c r="AL170" s="1">
        <v>-1678</v>
      </c>
      <c r="AM170" s="1">
        <v>-360</v>
      </c>
      <c r="AN170" s="1">
        <v>-301</v>
      </c>
      <c r="AO170" s="1">
        <v>-169</v>
      </c>
      <c r="AP170" s="1">
        <v>240189</v>
      </c>
      <c r="AQ170" s="1">
        <v>-1.5</v>
      </c>
      <c r="AR170" s="1">
        <v>26.75</v>
      </c>
      <c r="AS170" s="1">
        <v>26.15</v>
      </c>
      <c r="AT170" s="1">
        <v>24.4</v>
      </c>
      <c r="AU170" s="1">
        <v>24.8</v>
      </c>
      <c r="AV170" s="1">
        <v>24.65</v>
      </c>
      <c r="AW170" s="1">
        <v>-0.95966350000000011</v>
      </c>
      <c r="AX170" s="1">
        <v>-9.0399999999999991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4719</v>
      </c>
      <c r="C171" s="3">
        <v>2.13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6">
        <v>-1</v>
      </c>
      <c r="K171" s="26">
        <v>-23</v>
      </c>
      <c r="L171" s="35">
        <v>-22</v>
      </c>
      <c r="M171" s="26">
        <v>-5</v>
      </c>
      <c r="N171" s="26">
        <v>47</v>
      </c>
      <c r="O171" s="26">
        <f t="shared" si="9"/>
        <v>171264</v>
      </c>
      <c r="P171" s="25">
        <f t="shared" si="10"/>
        <v>0</v>
      </c>
      <c r="Q171" s="3">
        <v>34.200000000000003</v>
      </c>
      <c r="R171" s="3">
        <v>34.15</v>
      </c>
      <c r="S171" s="3">
        <v>33.9</v>
      </c>
      <c r="T171" s="3">
        <v>34.049999999999997</v>
      </c>
      <c r="U171" s="3">
        <v>34.35</v>
      </c>
      <c r="V171" s="12">
        <f t="shared" si="11"/>
        <v>-1.2124999999999977E-3</v>
      </c>
      <c r="W171" s="3">
        <v>0.44</v>
      </c>
      <c r="X171" s="3" t="str">
        <f ca="1">IF(COUNTIF(股期對照!A:A,B171)=2,B171&amp;"-●",IF(COUNTIF(股期對照!A:A,B171)=1,B171&amp;"-◎",B171))</f>
        <v>三洋電</v>
      </c>
      <c r="Y171" s="3" t="s">
        <v>6462</v>
      </c>
      <c r="AB171" s="1" t="s">
        <v>165</v>
      </c>
      <c r="AC171" s="1" t="s">
        <v>1927</v>
      </c>
      <c r="AD171" s="1">
        <v>2.13</v>
      </c>
      <c r="AE171" s="1">
        <v>0.02</v>
      </c>
      <c r="AF171" s="1">
        <v>0</v>
      </c>
      <c r="AG171" s="1">
        <v>34.21</v>
      </c>
      <c r="AH171" s="1">
        <v>63.64</v>
      </c>
      <c r="AI171" s="1">
        <v>171</v>
      </c>
      <c r="AJ171" s="1">
        <v>2691134.06</v>
      </c>
      <c r="AK171" s="1">
        <v>-1</v>
      </c>
      <c r="AL171" s="1">
        <v>-23</v>
      </c>
      <c r="AM171" s="1">
        <v>-22</v>
      </c>
      <c r="AN171" s="1">
        <v>-5</v>
      </c>
      <c r="AO171" s="1">
        <v>47</v>
      </c>
      <c r="AP171" s="1">
        <v>171264</v>
      </c>
      <c r="AQ171" s="1">
        <v>0</v>
      </c>
      <c r="AR171" s="1">
        <v>34.200000000000003</v>
      </c>
      <c r="AS171" s="1">
        <v>34.15</v>
      </c>
      <c r="AT171" s="1">
        <v>33.9</v>
      </c>
      <c r="AU171" s="1">
        <v>34.049999999999997</v>
      </c>
      <c r="AV171" s="1">
        <v>34.35</v>
      </c>
      <c r="AW171" s="1">
        <v>-1.2124999999999977E-3</v>
      </c>
      <c r="AX171" s="1">
        <v>0.44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4759</v>
      </c>
      <c r="C172" s="3">
        <v>1.61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74.849999999999994</v>
      </c>
      <c r="H172" s="1">
        <f>MATCH(持股比率!A172,董監!A:A,0)</f>
        <v>172</v>
      </c>
      <c r="I172" s="3">
        <v>1230479.6200000001</v>
      </c>
      <c r="J172" s="26">
        <v>341</v>
      </c>
      <c r="K172" s="26">
        <v>33</v>
      </c>
      <c r="L172" s="35">
        <v>132</v>
      </c>
      <c r="M172" s="26">
        <v>338</v>
      </c>
      <c r="N172" s="26">
        <v>-532</v>
      </c>
      <c r="O172" s="26">
        <f t="shared" si="9"/>
        <v>92101</v>
      </c>
      <c r="P172" s="25">
        <f t="shared" si="10"/>
        <v>0.3</v>
      </c>
      <c r="Q172" s="3">
        <v>40.549999999999997</v>
      </c>
      <c r="R172" s="3">
        <v>40.200000000000003</v>
      </c>
      <c r="S172" s="3">
        <v>40.450000000000003</v>
      </c>
      <c r="T172" s="3">
        <v>42.4</v>
      </c>
      <c r="U172" s="3">
        <v>41</v>
      </c>
      <c r="V172" s="12">
        <f t="shared" si="11"/>
        <v>0.13012750000000001</v>
      </c>
      <c r="W172" s="3">
        <v>2.5</v>
      </c>
      <c r="X172" s="3" t="str">
        <f ca="1">IF(COUNTIF(股期對照!A:A,B172)=2,B172&amp;"-●",IF(COUNTIF(股期對照!A:A,B172)=1,B172&amp;"-◎",B172))</f>
        <v>大山</v>
      </c>
      <c r="Y172" s="3" t="s">
        <v>6474</v>
      </c>
      <c r="AB172" s="1" t="s">
        <v>166</v>
      </c>
      <c r="AC172" s="1" t="s">
        <v>1928</v>
      </c>
      <c r="AD172" s="1">
        <v>1.61</v>
      </c>
      <c r="AE172" s="1">
        <v>0.1</v>
      </c>
      <c r="AF172" s="1">
        <v>0.1</v>
      </c>
      <c r="AG172" s="1">
        <v>23.34</v>
      </c>
      <c r="AH172" s="1">
        <v>74.849999999999994</v>
      </c>
      <c r="AI172" s="1">
        <v>172</v>
      </c>
      <c r="AJ172" s="1">
        <v>1230479.6200000001</v>
      </c>
      <c r="AK172" s="1">
        <v>341</v>
      </c>
      <c r="AL172" s="1">
        <v>33</v>
      </c>
      <c r="AM172" s="1">
        <v>132</v>
      </c>
      <c r="AN172" s="1">
        <v>338</v>
      </c>
      <c r="AO172" s="1">
        <v>-532</v>
      </c>
      <c r="AP172" s="1">
        <v>92101</v>
      </c>
      <c r="AQ172" s="1">
        <v>0.3</v>
      </c>
      <c r="AR172" s="1">
        <v>40.549999999999997</v>
      </c>
      <c r="AS172" s="1">
        <v>40.200000000000003</v>
      </c>
      <c r="AT172" s="1">
        <v>40.450000000000003</v>
      </c>
      <c r="AU172" s="1">
        <v>42.4</v>
      </c>
      <c r="AV172" s="1">
        <v>41</v>
      </c>
      <c r="AW172" s="1">
        <v>0.13012750000000001</v>
      </c>
      <c r="AX172" s="1">
        <v>2.5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5070</v>
      </c>
      <c r="C173" s="3">
        <v>0.53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88.66</v>
      </c>
      <c r="H173" s="1">
        <f>MATCH(持股比率!A173,董監!A:A,0)</f>
        <v>173</v>
      </c>
      <c r="I173" s="3">
        <v>1941485.15</v>
      </c>
      <c r="J173" s="26">
        <v>119</v>
      </c>
      <c r="K173" s="26">
        <v>-83</v>
      </c>
      <c r="L173" s="35">
        <v>223</v>
      </c>
      <c r="M173" s="26">
        <v>298</v>
      </c>
      <c r="N173" s="26">
        <v>-408</v>
      </c>
      <c r="O173" s="26">
        <f t="shared" si="9"/>
        <v>172132</v>
      </c>
      <c r="P173" s="25">
        <f t="shared" si="10"/>
        <v>0.1</v>
      </c>
      <c r="Q173" s="3">
        <v>9.1199999999999992</v>
      </c>
      <c r="R173" s="3">
        <v>9</v>
      </c>
      <c r="S173" s="3">
        <v>8.8000000000000007</v>
      </c>
      <c r="T173" s="3">
        <v>9.4600000000000009</v>
      </c>
      <c r="U173" s="3">
        <v>9.0500000000000007</v>
      </c>
      <c r="V173" s="12">
        <f t="shared" si="11"/>
        <v>1.4273600000000001E-2</v>
      </c>
      <c r="W173" s="3">
        <v>-1.52</v>
      </c>
      <c r="X173" s="3" t="str">
        <f ca="1">IF(COUNTIF(股期對照!A:A,B173)=2,B173&amp;"-●",IF(COUNTIF(股期對照!A:A,B173)=1,B173&amp;"-◎",B173))</f>
        <v>億泰</v>
      </c>
      <c r="Y173" s="3" t="s">
        <v>6474</v>
      </c>
      <c r="AB173" s="1" t="s">
        <v>167</v>
      </c>
      <c r="AC173" s="1" t="s">
        <v>1929</v>
      </c>
      <c r="AD173" s="1">
        <v>0.53</v>
      </c>
      <c r="AE173" s="1">
        <v>0</v>
      </c>
      <c r="AF173" s="1">
        <v>0</v>
      </c>
      <c r="AG173" s="1">
        <v>10.81</v>
      </c>
      <c r="AH173" s="1">
        <v>88.66</v>
      </c>
      <c r="AI173" s="1">
        <v>173</v>
      </c>
      <c r="AJ173" s="1">
        <v>1941485.15</v>
      </c>
      <c r="AK173" s="1">
        <v>119</v>
      </c>
      <c r="AL173" s="1">
        <v>-83</v>
      </c>
      <c r="AM173" s="1">
        <v>223</v>
      </c>
      <c r="AN173" s="1">
        <v>298</v>
      </c>
      <c r="AO173" s="1">
        <v>-408</v>
      </c>
      <c r="AP173" s="1">
        <v>172132</v>
      </c>
      <c r="AQ173" s="1">
        <v>0.1</v>
      </c>
      <c r="AR173" s="1">
        <v>9.1199999999999992</v>
      </c>
      <c r="AS173" s="1">
        <v>9</v>
      </c>
      <c r="AT173" s="1">
        <v>8.8000000000000007</v>
      </c>
      <c r="AU173" s="1">
        <v>9.4600000000000009</v>
      </c>
      <c r="AV173" s="1">
        <v>9.0500000000000007</v>
      </c>
      <c r="AW173" s="1">
        <v>1.4273600000000001E-2</v>
      </c>
      <c r="AX173" s="1">
        <v>-1.52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5071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26">
        <v>62</v>
      </c>
      <c r="K174" s="26">
        <v>-58</v>
      </c>
      <c r="L174" s="35">
        <v>21</v>
      </c>
      <c r="M174" s="26">
        <v>70</v>
      </c>
      <c r="N174" s="26">
        <v>-7</v>
      </c>
      <c r="O174" s="26">
        <f t="shared" si="9"/>
        <v>41496</v>
      </c>
      <c r="P174" s="25">
        <f t="shared" si="10"/>
        <v>0.2</v>
      </c>
      <c r="Q174" s="3">
        <v>19</v>
      </c>
      <c r="R174" s="3">
        <v>18.399999999999999</v>
      </c>
      <c r="S174" s="3">
        <v>17.75</v>
      </c>
      <c r="T174" s="3">
        <v>18.25</v>
      </c>
      <c r="U174" s="3">
        <v>17.95</v>
      </c>
      <c r="V174" s="12">
        <f t="shared" si="11"/>
        <v>1.6354E-2</v>
      </c>
      <c r="W174" s="3">
        <v>-5.53</v>
      </c>
      <c r="X174" s="3" t="str">
        <f ca="1">IF(COUNTIF(股期對照!A:A,B174)=2,B174&amp;"-●",IF(COUNTIF(股期對照!A:A,B174)=1,B174&amp;"-◎",B174))</f>
        <v>榮星</v>
      </c>
      <c r="Y174" s="3" t="s">
        <v>6474</v>
      </c>
      <c r="AB174" s="1" t="s">
        <v>168</v>
      </c>
      <c r="AC174" s="1" t="s">
        <v>1930</v>
      </c>
      <c r="AD174" s="1">
        <v>21.83</v>
      </c>
      <c r="AE174" s="1">
        <v>0</v>
      </c>
      <c r="AF174" s="1">
        <v>0</v>
      </c>
      <c r="AG174" s="1">
        <v>49.4</v>
      </c>
      <c r="AH174" s="1">
        <v>28.77000000000001</v>
      </c>
      <c r="AI174" s="1">
        <v>174</v>
      </c>
      <c r="AJ174" s="1">
        <v>1442332.35</v>
      </c>
      <c r="AK174" s="1">
        <v>62</v>
      </c>
      <c r="AL174" s="1">
        <v>-58</v>
      </c>
      <c r="AM174" s="1">
        <v>21</v>
      </c>
      <c r="AN174" s="1">
        <v>70</v>
      </c>
      <c r="AO174" s="1">
        <v>-7</v>
      </c>
      <c r="AP174" s="1">
        <v>41496</v>
      </c>
      <c r="AQ174" s="1">
        <v>0.2</v>
      </c>
      <c r="AR174" s="1">
        <v>19</v>
      </c>
      <c r="AS174" s="1">
        <v>18.399999999999999</v>
      </c>
      <c r="AT174" s="1">
        <v>17.75</v>
      </c>
      <c r="AU174" s="1">
        <v>18.25</v>
      </c>
      <c r="AV174" s="1">
        <v>17.95</v>
      </c>
      <c r="AW174" s="1">
        <v>1.6354E-2</v>
      </c>
      <c r="AX174" s="1">
        <v>-5.53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4760</v>
      </c>
      <c r="C175" s="3">
        <v>4.07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60.440000000000005</v>
      </c>
      <c r="H175" s="1">
        <f>MATCH(持股比率!A175,董監!A:A,0)</f>
        <v>175</v>
      </c>
      <c r="I175" s="3">
        <v>2408646.84</v>
      </c>
      <c r="J175" s="26">
        <v>-644</v>
      </c>
      <c r="K175" s="26">
        <v>-698</v>
      </c>
      <c r="L175" s="35">
        <v>-49</v>
      </c>
      <c r="M175" s="26">
        <v>212</v>
      </c>
      <c r="N175" s="26">
        <v>-319</v>
      </c>
      <c r="O175" s="26">
        <f t="shared" si="9"/>
        <v>145579</v>
      </c>
      <c r="P175" s="25">
        <f t="shared" si="10"/>
        <v>-1</v>
      </c>
      <c r="Q175" s="3">
        <v>17.7</v>
      </c>
      <c r="R175" s="3">
        <v>17</v>
      </c>
      <c r="S175" s="3">
        <v>16.399999999999999</v>
      </c>
      <c r="T175" s="3">
        <v>16.850000000000001</v>
      </c>
      <c r="U175" s="3">
        <v>16.649999999999999</v>
      </c>
      <c r="V175" s="12">
        <f t="shared" si="11"/>
        <v>-0.25807549999999996</v>
      </c>
      <c r="W175" s="3">
        <v>-8.77</v>
      </c>
      <c r="X175" s="3" t="str">
        <f ca="1">IF(COUNTIF(股期對照!A:A,B175)=2,B175&amp;"-●",IF(COUNTIF(股期對照!A:A,B175)=1,B175&amp;"-◎",B175))</f>
        <v>合機</v>
      </c>
      <c r="Y175" s="3" t="s">
        <v>6474</v>
      </c>
      <c r="AB175" s="1" t="s">
        <v>169</v>
      </c>
      <c r="AC175" s="1" t="s">
        <v>1931</v>
      </c>
      <c r="AD175" s="1">
        <v>4.07</v>
      </c>
      <c r="AE175" s="1">
        <v>0.02</v>
      </c>
      <c r="AF175" s="1">
        <v>0.1</v>
      </c>
      <c r="AG175" s="1">
        <v>35.369999999999997</v>
      </c>
      <c r="AH175" s="1">
        <v>60.440000000000005</v>
      </c>
      <c r="AI175" s="1">
        <v>175</v>
      </c>
      <c r="AJ175" s="1">
        <v>2408646.84</v>
      </c>
      <c r="AK175" s="1">
        <v>-644</v>
      </c>
      <c r="AL175" s="1">
        <v>-698</v>
      </c>
      <c r="AM175" s="1">
        <v>-49</v>
      </c>
      <c r="AN175" s="1">
        <v>212</v>
      </c>
      <c r="AO175" s="1">
        <v>-319</v>
      </c>
      <c r="AP175" s="1">
        <v>145579</v>
      </c>
      <c r="AQ175" s="1">
        <v>-1</v>
      </c>
      <c r="AR175" s="1">
        <v>17.7</v>
      </c>
      <c r="AS175" s="1">
        <v>17</v>
      </c>
      <c r="AT175" s="1">
        <v>16.399999999999999</v>
      </c>
      <c r="AU175" s="1">
        <v>16.850000000000001</v>
      </c>
      <c r="AV175" s="1">
        <v>16.649999999999999</v>
      </c>
      <c r="AW175" s="1">
        <v>-0.25807549999999996</v>
      </c>
      <c r="AX175" s="1">
        <v>-8.77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5072</v>
      </c>
      <c r="C176" s="3">
        <v>45.17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45.339999999999996</v>
      </c>
      <c r="H176" s="1">
        <f>MATCH(持股比率!A176,董監!A:A,0)</f>
        <v>176</v>
      </c>
      <c r="I176" s="3">
        <v>1396098.71</v>
      </c>
      <c r="J176" s="26">
        <v>12</v>
      </c>
      <c r="K176" s="26">
        <v>-22</v>
      </c>
      <c r="L176" s="35">
        <v>-35</v>
      </c>
      <c r="M176" s="26">
        <v>0</v>
      </c>
      <c r="N176" s="26">
        <v>5</v>
      </c>
      <c r="O176" s="26">
        <f t="shared" si="9"/>
        <v>63299</v>
      </c>
      <c r="P176" s="25">
        <f t="shared" si="10"/>
        <v>-0.1</v>
      </c>
      <c r="Q176" s="3">
        <v>25.2</v>
      </c>
      <c r="R176" s="3">
        <v>25.15</v>
      </c>
      <c r="S176" s="3">
        <v>24.8</v>
      </c>
      <c r="T176" s="3">
        <v>25</v>
      </c>
      <c r="U176" s="3">
        <v>25.2</v>
      </c>
      <c r="V176" s="12">
        <f t="shared" si="11"/>
        <v>-9.9290000000000003E-3</v>
      </c>
      <c r="W176" s="3">
        <v>0.6</v>
      </c>
      <c r="X176" s="3" t="str">
        <f ca="1">IF(COUNTIF(股期對照!A:A,B176)=2,B176&amp;"-●",IF(COUNTIF(股期對照!A:A,B176)=1,B176&amp;"-◎",B176))</f>
        <v>艾美特-KY</v>
      </c>
      <c r="Y176" s="3" t="s">
        <v>6464</v>
      </c>
      <c r="AB176" s="1" t="s">
        <v>170</v>
      </c>
      <c r="AC176" s="1" t="s">
        <v>1932</v>
      </c>
      <c r="AD176" s="1">
        <v>45.17</v>
      </c>
      <c r="AE176" s="1">
        <v>0</v>
      </c>
      <c r="AF176" s="1">
        <v>0.13</v>
      </c>
      <c r="AG176" s="1">
        <v>9.36</v>
      </c>
      <c r="AH176" s="1">
        <v>45.339999999999996</v>
      </c>
      <c r="AI176" s="1">
        <v>176</v>
      </c>
      <c r="AJ176" s="1">
        <v>1396098.71</v>
      </c>
      <c r="AK176" s="1">
        <v>12</v>
      </c>
      <c r="AL176" s="1">
        <v>-22</v>
      </c>
      <c r="AM176" s="1">
        <v>-35</v>
      </c>
      <c r="AN176" s="1">
        <v>0</v>
      </c>
      <c r="AO176" s="1">
        <v>5</v>
      </c>
      <c r="AP176" s="1">
        <v>63299</v>
      </c>
      <c r="AQ176" s="1">
        <v>-0.1</v>
      </c>
      <c r="AR176" s="1">
        <v>25.2</v>
      </c>
      <c r="AS176" s="1">
        <v>25.15</v>
      </c>
      <c r="AT176" s="1">
        <v>24.8</v>
      </c>
      <c r="AU176" s="1">
        <v>25</v>
      </c>
      <c r="AV176" s="1">
        <v>25.2</v>
      </c>
      <c r="AW176" s="1">
        <v>-9.9290000000000003E-3</v>
      </c>
      <c r="AX176" s="1">
        <v>0.6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5073</v>
      </c>
      <c r="C177" s="3">
        <v>11.59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74.13</v>
      </c>
      <c r="H177" s="1">
        <f>MATCH(持股比率!A177,董監!A:A,0)</f>
        <v>177</v>
      </c>
      <c r="I177" s="3">
        <v>2980810.8</v>
      </c>
      <c r="J177" s="26">
        <v>346</v>
      </c>
      <c r="K177" s="26">
        <v>602</v>
      </c>
      <c r="L177" s="35">
        <v>-323</v>
      </c>
      <c r="M177" s="26">
        <v>63</v>
      </c>
      <c r="N177" s="26">
        <v>39</v>
      </c>
      <c r="O177" s="26">
        <f t="shared" si="9"/>
        <v>220968</v>
      </c>
      <c r="P177" s="25">
        <f t="shared" si="10"/>
        <v>0.3</v>
      </c>
      <c r="Q177" s="3">
        <v>24.1</v>
      </c>
      <c r="R177" s="3">
        <v>24.6</v>
      </c>
      <c r="S177" s="3">
        <v>24.25</v>
      </c>
      <c r="T177" s="3">
        <v>24.25</v>
      </c>
      <c r="U177" s="3">
        <v>24.2</v>
      </c>
      <c r="V177" s="12">
        <f t="shared" si="11"/>
        <v>0.17786600000000002</v>
      </c>
      <c r="W177" s="3">
        <v>1.26</v>
      </c>
      <c r="X177" s="3" t="str">
        <f ca="1">IF(COUNTIF(股期對照!A:A,B177)=2,B177&amp;"-●",IF(COUNTIF(股期對照!A:A,B177)=1,B177&amp;"-◎",B177))</f>
        <v>中化</v>
      </c>
      <c r="Y177" s="3" t="s">
        <v>6468</v>
      </c>
      <c r="AB177" s="1" t="s">
        <v>171</v>
      </c>
      <c r="AC177" s="1" t="s">
        <v>1933</v>
      </c>
      <c r="AD177" s="1">
        <v>11.59</v>
      </c>
      <c r="AE177" s="1">
        <v>0</v>
      </c>
      <c r="AF177" s="1">
        <v>0.01</v>
      </c>
      <c r="AG177" s="1">
        <v>14.27</v>
      </c>
      <c r="AH177" s="1">
        <v>74.13</v>
      </c>
      <c r="AI177" s="1">
        <v>177</v>
      </c>
      <c r="AJ177" s="1">
        <v>2980810.8</v>
      </c>
      <c r="AK177" s="1">
        <v>346</v>
      </c>
      <c r="AL177" s="1">
        <v>602</v>
      </c>
      <c r="AM177" s="1">
        <v>-323</v>
      </c>
      <c r="AN177" s="1">
        <v>63</v>
      </c>
      <c r="AO177" s="1">
        <v>39</v>
      </c>
      <c r="AP177" s="1">
        <v>220968</v>
      </c>
      <c r="AQ177" s="1">
        <v>0.3</v>
      </c>
      <c r="AR177" s="1">
        <v>24.1</v>
      </c>
      <c r="AS177" s="1">
        <v>24.6</v>
      </c>
      <c r="AT177" s="1">
        <v>24.25</v>
      </c>
      <c r="AU177" s="1">
        <v>24.25</v>
      </c>
      <c r="AV177" s="1">
        <v>24.2</v>
      </c>
      <c r="AW177" s="1">
        <v>0.17786600000000002</v>
      </c>
      <c r="AX177" s="1">
        <v>1.26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5074</v>
      </c>
      <c r="C178" s="3">
        <v>16.010000000000002</v>
      </c>
      <c r="D178" s="3">
        <v>1.53</v>
      </c>
      <c r="E178" s="3">
        <v>0.14000000000000001</v>
      </c>
      <c r="F178" s="1">
        <f>IF(INDEX(董監!D:D,H178)=0,INDEX(董監!C:C,H178),INDEX(董監!D:D,H178))</f>
        <v>41.88</v>
      </c>
      <c r="G178" s="1">
        <f t="shared" si="8"/>
        <v>40.44</v>
      </c>
      <c r="H178" s="1">
        <f>MATCH(持股比率!A178,董監!A:A,0)</f>
        <v>178</v>
      </c>
      <c r="I178" s="3">
        <v>2941329.62</v>
      </c>
      <c r="J178" s="26">
        <v>-54</v>
      </c>
      <c r="K178" s="26">
        <v>-142</v>
      </c>
      <c r="L178" s="35">
        <v>-9</v>
      </c>
      <c r="M178" s="26">
        <v>-19</v>
      </c>
      <c r="N178" s="26">
        <v>-178</v>
      </c>
      <c r="O178" s="26">
        <f t="shared" si="9"/>
        <v>118947</v>
      </c>
      <c r="P178" s="25">
        <f t="shared" si="10"/>
        <v>-0.3</v>
      </c>
      <c r="Q178" s="3">
        <v>52.1</v>
      </c>
      <c r="R178" s="3">
        <v>51.5</v>
      </c>
      <c r="S178" s="3">
        <v>51.8</v>
      </c>
      <c r="T178" s="3">
        <v>51.7</v>
      </c>
      <c r="U178" s="3">
        <v>52.3</v>
      </c>
      <c r="V178" s="12">
        <f t="shared" si="11"/>
        <v>-0.208843</v>
      </c>
      <c r="W178" s="3">
        <v>0.77</v>
      </c>
      <c r="X178" s="3" t="str">
        <f ca="1">IF(COUNTIF(股期對照!A:A,B178)=2,B178&amp;"-●",IF(COUNTIF(股期對照!A:A,B178)=1,B178&amp;"-◎",B178))</f>
        <v>南僑-◎</v>
      </c>
      <c r="Y178" s="3" t="s">
        <v>6441</v>
      </c>
      <c r="AB178" s="1" t="s">
        <v>172</v>
      </c>
      <c r="AC178" s="1" t="s">
        <v>1934</v>
      </c>
      <c r="AD178" s="1">
        <v>16.010000000000002</v>
      </c>
      <c r="AE178" s="1">
        <v>1.53</v>
      </c>
      <c r="AF178" s="1">
        <v>0.14000000000000001</v>
      </c>
      <c r="AG178" s="1">
        <v>41.88</v>
      </c>
      <c r="AH178" s="1">
        <v>40.44</v>
      </c>
      <c r="AI178" s="1">
        <v>178</v>
      </c>
      <c r="AJ178" s="1">
        <v>2941329.62</v>
      </c>
      <c r="AK178" s="1">
        <v>-54</v>
      </c>
      <c r="AL178" s="1">
        <v>-142</v>
      </c>
      <c r="AM178" s="1">
        <v>-9</v>
      </c>
      <c r="AN178" s="1">
        <v>-19</v>
      </c>
      <c r="AO178" s="1">
        <v>-178</v>
      </c>
      <c r="AP178" s="1">
        <v>118947</v>
      </c>
      <c r="AQ178" s="1">
        <v>-0.3</v>
      </c>
      <c r="AR178" s="1">
        <v>52.1</v>
      </c>
      <c r="AS178" s="1">
        <v>51.5</v>
      </c>
      <c r="AT178" s="1">
        <v>51.8</v>
      </c>
      <c r="AU178" s="1">
        <v>51.7</v>
      </c>
      <c r="AV178" s="1">
        <v>52.3</v>
      </c>
      <c r="AW178" s="1">
        <v>-0.208843</v>
      </c>
      <c r="AX178" s="1">
        <v>0.77</v>
      </c>
      <c r="AY178" s="1" t="s">
        <v>4383</v>
      </c>
      <c r="AZ178" s="1" t="s">
        <v>3514</v>
      </c>
    </row>
    <row r="179" spans="1:52" x14ac:dyDescent="0.25">
      <c r="A179" s="2" t="s">
        <v>173</v>
      </c>
      <c r="B179" s="3" t="s">
        <v>4571</v>
      </c>
      <c r="C179" s="3">
        <v>10.61</v>
      </c>
      <c r="D179" s="3">
        <v>0.11</v>
      </c>
      <c r="E179" s="3">
        <v>0.15</v>
      </c>
      <c r="F179" s="1">
        <f>IF(INDEX(董監!D:D,H179)=0,INDEX(董監!C:C,H179),INDEX(董監!D:D,H179))</f>
        <v>12.72</v>
      </c>
      <c r="G179" s="1">
        <f t="shared" si="8"/>
        <v>76.41</v>
      </c>
      <c r="H179" s="1">
        <f>MATCH(持股比率!A179,董監!A:A,0)</f>
        <v>179</v>
      </c>
      <c r="I179" s="3">
        <v>1481373.73</v>
      </c>
      <c r="J179" s="26">
        <v>13</v>
      </c>
      <c r="K179" s="26">
        <v>-42</v>
      </c>
      <c r="L179" s="35">
        <v>3</v>
      </c>
      <c r="M179" s="26">
        <v>37</v>
      </c>
      <c r="N179" s="26">
        <v>106</v>
      </c>
      <c r="O179" s="26">
        <f t="shared" si="9"/>
        <v>113192</v>
      </c>
      <c r="P179" s="25">
        <f t="shared" si="10"/>
        <v>0.1</v>
      </c>
      <c r="Q179" s="3">
        <v>170</v>
      </c>
      <c r="R179" s="3">
        <v>168.5</v>
      </c>
      <c r="S179" s="3">
        <v>167.5</v>
      </c>
      <c r="T179" s="3">
        <v>168.5</v>
      </c>
      <c r="U179" s="3">
        <v>173</v>
      </c>
      <c r="V179" s="12">
        <f t="shared" si="11"/>
        <v>0.20208000000000001</v>
      </c>
      <c r="W179" s="3">
        <v>1.76</v>
      </c>
      <c r="X179" s="3" t="str">
        <f ca="1">IF(COUNTIF(股期對照!A:A,B179)=2,B179&amp;"-●",IF(COUNTIF(股期對照!A:A,B179)=1,B179&amp;"-◎",B179))</f>
        <v>葡萄王-◎</v>
      </c>
      <c r="Y179" s="3" t="s">
        <v>6468</v>
      </c>
      <c r="AB179" s="1" t="s">
        <v>173</v>
      </c>
      <c r="AC179" s="1" t="s">
        <v>1935</v>
      </c>
      <c r="AD179" s="1">
        <v>10.61</v>
      </c>
      <c r="AE179" s="1">
        <v>0.11</v>
      </c>
      <c r="AF179" s="1">
        <v>0.15</v>
      </c>
      <c r="AG179" s="1">
        <v>12.72</v>
      </c>
      <c r="AH179" s="1">
        <v>76.41</v>
      </c>
      <c r="AI179" s="1">
        <v>179</v>
      </c>
      <c r="AJ179" s="1">
        <v>1481373.73</v>
      </c>
      <c r="AK179" s="1">
        <v>13</v>
      </c>
      <c r="AL179" s="1">
        <v>-42</v>
      </c>
      <c r="AM179" s="1">
        <v>3</v>
      </c>
      <c r="AN179" s="1">
        <v>37</v>
      </c>
      <c r="AO179" s="1">
        <v>106</v>
      </c>
      <c r="AP179" s="1">
        <v>113192</v>
      </c>
      <c r="AQ179" s="1">
        <v>0.1</v>
      </c>
      <c r="AR179" s="1">
        <v>170</v>
      </c>
      <c r="AS179" s="1">
        <v>168.5</v>
      </c>
      <c r="AT179" s="1">
        <v>167.5</v>
      </c>
      <c r="AU179" s="1">
        <v>168.5</v>
      </c>
      <c r="AV179" s="1">
        <v>173</v>
      </c>
      <c r="AW179" s="1">
        <v>0.20208000000000001</v>
      </c>
      <c r="AX179" s="1">
        <v>1.76</v>
      </c>
      <c r="AY179" s="1" t="s">
        <v>4384</v>
      </c>
      <c r="AZ179" s="1" t="s">
        <v>3526</v>
      </c>
    </row>
    <row r="180" spans="1:52" x14ac:dyDescent="0.25">
      <c r="A180" s="2" t="s">
        <v>174</v>
      </c>
      <c r="B180" s="3" t="s">
        <v>5075</v>
      </c>
      <c r="C180" s="3">
        <v>6.82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78.710000000000008</v>
      </c>
      <c r="H180" s="1">
        <f>MATCH(持股比率!A180,董監!A:A,0)</f>
        <v>180</v>
      </c>
      <c r="I180" s="3">
        <v>2284418.81</v>
      </c>
      <c r="J180" s="26">
        <v>469</v>
      </c>
      <c r="K180" s="26">
        <v>-1055</v>
      </c>
      <c r="L180" s="35">
        <v>-179</v>
      </c>
      <c r="M180" s="26">
        <v>264</v>
      </c>
      <c r="N180" s="26">
        <v>-1367</v>
      </c>
      <c r="O180" s="26">
        <f t="shared" si="9"/>
        <v>179807</v>
      </c>
      <c r="P180" s="25">
        <f t="shared" si="10"/>
        <v>-1</v>
      </c>
      <c r="Q180" s="3">
        <v>28.2</v>
      </c>
      <c r="R180" s="3">
        <v>30.2</v>
      </c>
      <c r="S180" s="3">
        <v>33.200000000000003</v>
      </c>
      <c r="T180" s="3">
        <v>36.5</v>
      </c>
      <c r="U180" s="3">
        <v>33.1</v>
      </c>
      <c r="V180" s="12">
        <f t="shared" si="11"/>
        <v>-0.60189700000000002</v>
      </c>
      <c r="W180" s="3">
        <v>18.43</v>
      </c>
      <c r="X180" s="3" t="str">
        <f ca="1">IF(COUNTIF(股期對照!A:A,B180)=2,B180&amp;"-●",IF(COUNTIF(股期對照!A:A,B180)=1,B180&amp;"-◎",B180))</f>
        <v>東鹼</v>
      </c>
      <c r="Y180" s="3" t="s">
        <v>6475</v>
      </c>
      <c r="AB180" s="1" t="s">
        <v>174</v>
      </c>
      <c r="AC180" s="1" t="s">
        <v>1936</v>
      </c>
      <c r="AD180" s="1">
        <v>6.82</v>
      </c>
      <c r="AE180" s="1">
        <v>0</v>
      </c>
      <c r="AF180" s="1">
        <v>0.01</v>
      </c>
      <c r="AG180" s="1">
        <v>14.46</v>
      </c>
      <c r="AH180" s="1">
        <v>78.710000000000008</v>
      </c>
      <c r="AI180" s="1">
        <v>180</v>
      </c>
      <c r="AJ180" s="1">
        <v>2284418.81</v>
      </c>
      <c r="AK180" s="1">
        <v>469</v>
      </c>
      <c r="AL180" s="1">
        <v>-1055</v>
      </c>
      <c r="AM180" s="1">
        <v>-179</v>
      </c>
      <c r="AN180" s="1">
        <v>264</v>
      </c>
      <c r="AO180" s="1">
        <v>-1367</v>
      </c>
      <c r="AP180" s="1">
        <v>179807</v>
      </c>
      <c r="AQ180" s="1">
        <v>-1</v>
      </c>
      <c r="AR180" s="1">
        <v>28.2</v>
      </c>
      <c r="AS180" s="1">
        <v>30.2</v>
      </c>
      <c r="AT180" s="1">
        <v>33.200000000000003</v>
      </c>
      <c r="AU180" s="1">
        <v>36.5</v>
      </c>
      <c r="AV180" s="1">
        <v>33.1</v>
      </c>
      <c r="AW180" s="1">
        <v>-0.60189700000000002</v>
      </c>
      <c r="AX180" s="1">
        <v>18.43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5076</v>
      </c>
      <c r="C181" s="3">
        <v>4.66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76.930000000000007</v>
      </c>
      <c r="H181" s="1">
        <f>MATCH(持股比率!A181,董監!A:A,0)</f>
        <v>181</v>
      </c>
      <c r="I181" s="3">
        <v>4770162.72</v>
      </c>
      <c r="J181" s="26">
        <v>1382</v>
      </c>
      <c r="K181" s="26">
        <v>-991</v>
      </c>
      <c r="L181" s="35">
        <v>682</v>
      </c>
      <c r="M181" s="26">
        <v>1045</v>
      </c>
      <c r="N181" s="26">
        <v>-2150</v>
      </c>
      <c r="O181" s="26">
        <f t="shared" si="9"/>
        <v>366969</v>
      </c>
      <c r="P181" s="25">
        <f t="shared" si="10"/>
        <v>0</v>
      </c>
      <c r="Q181" s="3">
        <v>20.8</v>
      </c>
      <c r="R181" s="3">
        <v>20.25</v>
      </c>
      <c r="S181" s="3">
        <v>20.149999999999999</v>
      </c>
      <c r="T181" s="3">
        <v>20.95</v>
      </c>
      <c r="U181" s="3">
        <v>20.5</v>
      </c>
      <c r="V181" s="12">
        <f t="shared" si="11"/>
        <v>2.3790000000000143E-3</v>
      </c>
      <c r="W181" s="3">
        <v>0.99</v>
      </c>
      <c r="X181" s="3" t="str">
        <f ca="1">IF(COUNTIF(股期對照!A:A,B181)=2,B181&amp;"-●",IF(COUNTIF(股期對照!A:A,B181)=1,B181&amp;"-◎",B181))</f>
        <v>和益</v>
      </c>
      <c r="Y181" s="3" t="s">
        <v>6476</v>
      </c>
      <c r="AB181" s="1" t="s">
        <v>175</v>
      </c>
      <c r="AC181" s="1" t="s">
        <v>1937</v>
      </c>
      <c r="AD181" s="1">
        <v>4.66</v>
      </c>
      <c r="AE181" s="1">
        <v>0</v>
      </c>
      <c r="AF181" s="1">
        <v>0</v>
      </c>
      <c r="AG181" s="1">
        <v>18.41</v>
      </c>
      <c r="AH181" s="1">
        <v>76.930000000000007</v>
      </c>
      <c r="AI181" s="1">
        <v>181</v>
      </c>
      <c r="AJ181" s="1">
        <v>4770162.72</v>
      </c>
      <c r="AK181" s="1">
        <v>1382</v>
      </c>
      <c r="AL181" s="1">
        <v>-991</v>
      </c>
      <c r="AM181" s="1">
        <v>682</v>
      </c>
      <c r="AN181" s="1">
        <v>1045</v>
      </c>
      <c r="AO181" s="1">
        <v>-2150</v>
      </c>
      <c r="AP181" s="1">
        <v>366969</v>
      </c>
      <c r="AQ181" s="1">
        <v>0</v>
      </c>
      <c r="AR181" s="1">
        <v>20.8</v>
      </c>
      <c r="AS181" s="1">
        <v>20.25</v>
      </c>
      <c r="AT181" s="1">
        <v>20.149999999999999</v>
      </c>
      <c r="AU181" s="1">
        <v>20.95</v>
      </c>
      <c r="AV181" s="1">
        <v>20.5</v>
      </c>
      <c r="AW181" s="1">
        <v>2.3790000000000143E-3</v>
      </c>
      <c r="AX181" s="1">
        <v>0.99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5077</v>
      </c>
      <c r="C182" s="3">
        <v>10.19</v>
      </c>
      <c r="D182" s="3">
        <v>0.02</v>
      </c>
      <c r="E182" s="3">
        <v>0.34</v>
      </c>
      <c r="F182" s="1">
        <f>IF(INDEX(董監!D:D,H182)=0,INDEX(董監!C:C,H182),INDEX(董監!D:D,H182))</f>
        <v>10.32</v>
      </c>
      <c r="G182" s="1">
        <f t="shared" si="8"/>
        <v>79.13</v>
      </c>
      <c r="H182" s="1">
        <f>MATCH(持股比率!A182,董監!A:A,0)</f>
        <v>182</v>
      </c>
      <c r="I182" s="3">
        <v>8857030.2899999991</v>
      </c>
      <c r="J182" s="26">
        <v>-501</v>
      </c>
      <c r="K182" s="26">
        <v>-2730</v>
      </c>
      <c r="L182" s="35">
        <v>-64</v>
      </c>
      <c r="M182" s="26">
        <v>-188</v>
      </c>
      <c r="N182" s="26">
        <v>-599</v>
      </c>
      <c r="O182" s="26">
        <f t="shared" si="9"/>
        <v>700857</v>
      </c>
      <c r="P182" s="25">
        <f t="shared" si="10"/>
        <v>-0.6</v>
      </c>
      <c r="Q182" s="3">
        <v>21.95</v>
      </c>
      <c r="R182" s="3">
        <v>20.95</v>
      </c>
      <c r="S182" s="3">
        <v>20.85</v>
      </c>
      <c r="T182" s="3">
        <v>21</v>
      </c>
      <c r="U182" s="3">
        <v>21.1</v>
      </c>
      <c r="V182" s="12">
        <f t="shared" si="11"/>
        <v>-0.86111749999999998</v>
      </c>
      <c r="W182" s="3">
        <v>-2.99</v>
      </c>
      <c r="X182" s="3" t="str">
        <f ca="1">IF(COUNTIF(股期對照!A:A,B182)=2,B182&amp;"-●",IF(COUNTIF(股期對照!A:A,B182)=1,B182&amp;"-◎",B182))</f>
        <v>東聯</v>
      </c>
      <c r="Y182" s="3" t="s">
        <v>6445</v>
      </c>
      <c r="AB182" s="1" t="s">
        <v>176</v>
      </c>
      <c r="AC182" s="1" t="s">
        <v>1938</v>
      </c>
      <c r="AD182" s="1">
        <v>10.19</v>
      </c>
      <c r="AE182" s="1">
        <v>0.02</v>
      </c>
      <c r="AF182" s="1">
        <v>0.34</v>
      </c>
      <c r="AG182" s="1">
        <v>10.32</v>
      </c>
      <c r="AH182" s="1">
        <v>79.13</v>
      </c>
      <c r="AI182" s="1">
        <v>182</v>
      </c>
      <c r="AJ182" s="1">
        <v>8857030.2899999991</v>
      </c>
      <c r="AK182" s="1">
        <v>-501</v>
      </c>
      <c r="AL182" s="1">
        <v>-2730</v>
      </c>
      <c r="AM182" s="1">
        <v>-64</v>
      </c>
      <c r="AN182" s="1">
        <v>-188</v>
      </c>
      <c r="AO182" s="1">
        <v>-599</v>
      </c>
      <c r="AP182" s="1">
        <v>700857</v>
      </c>
      <c r="AQ182" s="1">
        <v>-0.6</v>
      </c>
      <c r="AR182" s="1">
        <v>21.95</v>
      </c>
      <c r="AS182" s="1">
        <v>20.95</v>
      </c>
      <c r="AT182" s="1">
        <v>20.85</v>
      </c>
      <c r="AU182" s="1">
        <v>21</v>
      </c>
      <c r="AV182" s="1">
        <v>21.1</v>
      </c>
      <c r="AW182" s="1">
        <v>-0.86111749999999998</v>
      </c>
      <c r="AX182" s="1">
        <v>-2.99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5078</v>
      </c>
      <c r="C183" s="3">
        <v>6.42</v>
      </c>
      <c r="D183" s="3">
        <v>0.22</v>
      </c>
      <c r="E183" s="3">
        <v>0.13</v>
      </c>
      <c r="F183" s="1">
        <f>IF(INDEX(董監!D:D,H183)=0,INDEX(董監!C:C,H183),INDEX(董監!D:D,H183))</f>
        <v>19.11</v>
      </c>
      <c r="G183" s="1">
        <f t="shared" si="8"/>
        <v>74.12</v>
      </c>
      <c r="H183" s="1">
        <f>MATCH(持股比率!A183,董監!A:A,0)</f>
        <v>183</v>
      </c>
      <c r="I183" s="3">
        <v>5477522.2599999998</v>
      </c>
      <c r="J183" s="26">
        <v>-53</v>
      </c>
      <c r="K183" s="26">
        <v>-299</v>
      </c>
      <c r="L183" s="35">
        <v>-200</v>
      </c>
      <c r="M183" s="26">
        <v>942</v>
      </c>
      <c r="N183" s="26">
        <v>145</v>
      </c>
      <c r="O183" s="26">
        <f t="shared" si="9"/>
        <v>405994</v>
      </c>
      <c r="P183" s="25">
        <f t="shared" si="10"/>
        <v>0.1</v>
      </c>
      <c r="Q183" s="3">
        <v>19.25</v>
      </c>
      <c r="R183" s="3">
        <v>19.100000000000001</v>
      </c>
      <c r="S183" s="3">
        <v>18.600000000000001</v>
      </c>
      <c r="T183" s="3">
        <v>18.850000000000001</v>
      </c>
      <c r="U183" s="3">
        <v>18.899999999999999</v>
      </c>
      <c r="V183" s="12">
        <f t="shared" si="11"/>
        <v>0.10046049999999999</v>
      </c>
      <c r="W183" s="3">
        <v>-2.58</v>
      </c>
      <c r="X183" s="3" t="str">
        <f ca="1">IF(COUNTIF(股期對照!A:A,B183)=2,B183&amp;"-●",IF(COUNTIF(股期對照!A:A,B183)=1,B183&amp;"-◎",B183))</f>
        <v>永光</v>
      </c>
      <c r="Y183" s="3" t="s">
        <v>6477</v>
      </c>
      <c r="AB183" s="1" t="s">
        <v>177</v>
      </c>
      <c r="AC183" s="1" t="s">
        <v>1939</v>
      </c>
      <c r="AD183" s="1">
        <v>6.42</v>
      </c>
      <c r="AE183" s="1">
        <v>0.22</v>
      </c>
      <c r="AF183" s="1">
        <v>0.13</v>
      </c>
      <c r="AG183" s="1">
        <v>19.11</v>
      </c>
      <c r="AH183" s="1">
        <v>74.12</v>
      </c>
      <c r="AI183" s="1">
        <v>183</v>
      </c>
      <c r="AJ183" s="1">
        <v>5477522.2599999998</v>
      </c>
      <c r="AK183" s="1">
        <v>-53</v>
      </c>
      <c r="AL183" s="1">
        <v>-299</v>
      </c>
      <c r="AM183" s="1">
        <v>-200</v>
      </c>
      <c r="AN183" s="1">
        <v>942</v>
      </c>
      <c r="AO183" s="1">
        <v>145</v>
      </c>
      <c r="AP183" s="1">
        <v>405994</v>
      </c>
      <c r="AQ183" s="1">
        <v>0.1</v>
      </c>
      <c r="AR183" s="1">
        <v>19.25</v>
      </c>
      <c r="AS183" s="1">
        <v>19.100000000000001</v>
      </c>
      <c r="AT183" s="1">
        <v>18.600000000000001</v>
      </c>
      <c r="AU183" s="1">
        <v>18.850000000000001</v>
      </c>
      <c r="AV183" s="1">
        <v>18.899999999999999</v>
      </c>
      <c r="AW183" s="1">
        <v>0.10046049999999999</v>
      </c>
      <c r="AX183" s="1">
        <v>-2.58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5079</v>
      </c>
      <c r="C184" s="3">
        <v>10.38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76.430000000000007</v>
      </c>
      <c r="H184" s="1">
        <f>MATCH(持股比率!A184,董監!A:A,0)</f>
        <v>184</v>
      </c>
      <c r="I184" s="3">
        <v>4204925.8499999996</v>
      </c>
      <c r="J184" s="26">
        <v>-11</v>
      </c>
      <c r="K184" s="26">
        <v>-78</v>
      </c>
      <c r="L184" s="35">
        <v>-46</v>
      </c>
      <c r="M184" s="26">
        <v>30</v>
      </c>
      <c r="N184" s="26">
        <v>-16</v>
      </c>
      <c r="O184" s="26">
        <f t="shared" si="9"/>
        <v>321382</v>
      </c>
      <c r="P184" s="25">
        <f t="shared" si="10"/>
        <v>0</v>
      </c>
      <c r="Q184" s="3">
        <v>22.15</v>
      </c>
      <c r="R184" s="3">
        <v>22.05</v>
      </c>
      <c r="S184" s="3">
        <v>22.1</v>
      </c>
      <c r="T184" s="3">
        <v>22.4</v>
      </c>
      <c r="U184" s="3">
        <v>22.4</v>
      </c>
      <c r="V184" s="12">
        <f t="shared" si="11"/>
        <v>-2.6665500000000002E-2</v>
      </c>
      <c r="W184" s="3">
        <v>0.9</v>
      </c>
      <c r="X184" s="3" t="str">
        <f ca="1">IF(COUNTIF(股期對照!A:A,B184)=2,B184&amp;"-●",IF(COUNTIF(股期對照!A:A,B184)=1,B184&amp;"-◎",B184))</f>
        <v>興農</v>
      </c>
      <c r="Y184" s="3" t="s">
        <v>6468</v>
      </c>
      <c r="AB184" s="1" t="s">
        <v>178</v>
      </c>
      <c r="AC184" s="1" t="s">
        <v>1940</v>
      </c>
      <c r="AD184" s="1">
        <v>10.38</v>
      </c>
      <c r="AE184" s="1">
        <v>0.02</v>
      </c>
      <c r="AF184" s="1">
        <v>0.1</v>
      </c>
      <c r="AG184" s="1">
        <v>13.07</v>
      </c>
      <c r="AH184" s="1">
        <v>76.430000000000007</v>
      </c>
      <c r="AI184" s="1">
        <v>184</v>
      </c>
      <c r="AJ184" s="1">
        <v>4204925.8499999996</v>
      </c>
      <c r="AK184" s="1">
        <v>-11</v>
      </c>
      <c r="AL184" s="1">
        <v>-78</v>
      </c>
      <c r="AM184" s="1">
        <v>-46</v>
      </c>
      <c r="AN184" s="1">
        <v>30</v>
      </c>
      <c r="AO184" s="1">
        <v>-16</v>
      </c>
      <c r="AP184" s="1">
        <v>321382</v>
      </c>
      <c r="AQ184" s="1">
        <v>0</v>
      </c>
      <c r="AR184" s="1">
        <v>22.15</v>
      </c>
      <c r="AS184" s="1">
        <v>22.05</v>
      </c>
      <c r="AT184" s="1">
        <v>22.1</v>
      </c>
      <c r="AU184" s="1">
        <v>22.4</v>
      </c>
      <c r="AV184" s="1">
        <v>22.4</v>
      </c>
      <c r="AW184" s="1">
        <v>-2.6665500000000002E-2</v>
      </c>
      <c r="AX184" s="1">
        <v>0.9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5080</v>
      </c>
      <c r="C185" s="3">
        <v>4.26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82.73</v>
      </c>
      <c r="H185" s="1">
        <f>MATCH(持股比率!A185,董監!A:A,0)</f>
        <v>185</v>
      </c>
      <c r="I185" s="3">
        <v>1509517</v>
      </c>
      <c r="J185" s="26">
        <v>-3</v>
      </c>
      <c r="K185" s="26">
        <v>-38</v>
      </c>
      <c r="L185" s="35">
        <v>161</v>
      </c>
      <c r="M185" s="26">
        <v>27</v>
      </c>
      <c r="N185" s="26">
        <v>2</v>
      </c>
      <c r="O185" s="26">
        <f t="shared" si="9"/>
        <v>124882</v>
      </c>
      <c r="P185" s="25">
        <f t="shared" si="10"/>
        <v>0.1</v>
      </c>
      <c r="Q185" s="3">
        <v>25.4</v>
      </c>
      <c r="R185" s="3">
        <v>24.9</v>
      </c>
      <c r="S185" s="3">
        <v>23.85</v>
      </c>
      <c r="T185" s="3">
        <v>24.2</v>
      </c>
      <c r="U185" s="3">
        <v>24.4</v>
      </c>
      <c r="V185" s="12">
        <f t="shared" si="11"/>
        <v>3.5196500000000012E-2</v>
      </c>
      <c r="W185" s="3">
        <v>-3.56</v>
      </c>
      <c r="X185" s="3" t="str">
        <f ca="1">IF(COUNTIF(股期對照!A:A,B185)=2,B185&amp;"-●",IF(COUNTIF(股期對照!A:A,B185)=1,B185&amp;"-◎",B185))</f>
        <v>國化</v>
      </c>
      <c r="Y185" s="3" t="s">
        <v>6476</v>
      </c>
      <c r="AB185" s="1" t="s">
        <v>179</v>
      </c>
      <c r="AC185" s="1" t="s">
        <v>1941</v>
      </c>
      <c r="AD185" s="1">
        <v>4.26</v>
      </c>
      <c r="AE185" s="1">
        <v>0.01</v>
      </c>
      <c r="AF185" s="1">
        <v>0.01</v>
      </c>
      <c r="AG185" s="1">
        <v>12.99</v>
      </c>
      <c r="AH185" s="1">
        <v>82.73</v>
      </c>
      <c r="AI185" s="1">
        <v>185</v>
      </c>
      <c r="AJ185" s="1">
        <v>1509517</v>
      </c>
      <c r="AK185" s="1">
        <v>-3</v>
      </c>
      <c r="AL185" s="1">
        <v>-38</v>
      </c>
      <c r="AM185" s="1">
        <v>161</v>
      </c>
      <c r="AN185" s="1">
        <v>27</v>
      </c>
      <c r="AO185" s="1">
        <v>2</v>
      </c>
      <c r="AP185" s="1">
        <v>124882</v>
      </c>
      <c r="AQ185" s="1">
        <v>0.1</v>
      </c>
      <c r="AR185" s="1">
        <v>25.4</v>
      </c>
      <c r="AS185" s="1">
        <v>24.9</v>
      </c>
      <c r="AT185" s="1">
        <v>23.85</v>
      </c>
      <c r="AU185" s="1">
        <v>24.2</v>
      </c>
      <c r="AV185" s="1">
        <v>24.4</v>
      </c>
      <c r="AW185" s="1">
        <v>3.5196500000000012E-2</v>
      </c>
      <c r="AX185" s="1">
        <v>-3.56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5081</v>
      </c>
      <c r="C186" s="3">
        <v>17.649999999999999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72.02000000000001</v>
      </c>
      <c r="H186" s="1">
        <f>MATCH(持股比率!A186,董監!A:A,0)</f>
        <v>186</v>
      </c>
      <c r="I186" s="3">
        <v>10168248.08</v>
      </c>
      <c r="J186" s="26">
        <v>1401</v>
      </c>
      <c r="K186" s="26">
        <v>-1965</v>
      </c>
      <c r="L186" s="35">
        <v>-1921</v>
      </c>
      <c r="M186" s="26">
        <v>9748</v>
      </c>
      <c r="N186" s="26">
        <v>-3819</v>
      </c>
      <c r="O186" s="26">
        <f t="shared" si="9"/>
        <v>732317</v>
      </c>
      <c r="P186" s="25">
        <f t="shared" si="10"/>
        <v>0.5</v>
      </c>
      <c r="Q186" s="3">
        <v>11.8</v>
      </c>
      <c r="R186" s="3">
        <v>11.7</v>
      </c>
      <c r="S186" s="3">
        <v>11.4</v>
      </c>
      <c r="T186" s="3">
        <v>11.9</v>
      </c>
      <c r="U186" s="3">
        <v>11.75</v>
      </c>
      <c r="V186" s="12">
        <f t="shared" si="11"/>
        <v>0.42769849999999993</v>
      </c>
      <c r="W186" s="3">
        <v>1.29</v>
      </c>
      <c r="X186" s="3" t="str">
        <f ca="1">IF(COUNTIF(股期對照!A:A,B186)=2,B186&amp;"-●",IF(COUNTIF(股期對照!A:A,B186)=1,B186&amp;"-◎",B186))</f>
        <v>和桐</v>
      </c>
      <c r="Y186" s="3" t="s">
        <v>6476</v>
      </c>
      <c r="AB186" s="1" t="s">
        <v>180</v>
      </c>
      <c r="AC186" s="1" t="s">
        <v>1942</v>
      </c>
      <c r="AD186" s="1">
        <v>17.649999999999999</v>
      </c>
      <c r="AE186" s="1">
        <v>0</v>
      </c>
      <c r="AF186" s="1">
        <v>0.32</v>
      </c>
      <c r="AG186" s="1">
        <v>10.01</v>
      </c>
      <c r="AH186" s="1">
        <v>72.02000000000001</v>
      </c>
      <c r="AI186" s="1">
        <v>186</v>
      </c>
      <c r="AJ186" s="1">
        <v>10168248.08</v>
      </c>
      <c r="AK186" s="1">
        <v>1401</v>
      </c>
      <c r="AL186" s="1">
        <v>-1965</v>
      </c>
      <c r="AM186" s="1">
        <v>-1921</v>
      </c>
      <c r="AN186" s="1">
        <v>9748</v>
      </c>
      <c r="AO186" s="1">
        <v>-3819</v>
      </c>
      <c r="AP186" s="1">
        <v>732317</v>
      </c>
      <c r="AQ186" s="1">
        <v>0.5</v>
      </c>
      <c r="AR186" s="1">
        <v>11.8</v>
      </c>
      <c r="AS186" s="1">
        <v>11.7</v>
      </c>
      <c r="AT186" s="1">
        <v>11.4</v>
      </c>
      <c r="AU186" s="1">
        <v>11.9</v>
      </c>
      <c r="AV186" s="1">
        <v>11.75</v>
      </c>
      <c r="AW186" s="1">
        <v>0.42769849999999993</v>
      </c>
      <c r="AX186" s="1">
        <v>1.29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5082</v>
      </c>
      <c r="C187" s="3">
        <v>12.71</v>
      </c>
      <c r="D187" s="3">
        <v>0.41</v>
      </c>
      <c r="E187" s="3">
        <v>0.14000000000000001</v>
      </c>
      <c r="F187" s="1">
        <f>IF(INDEX(董監!D:D,H187)=0,INDEX(董監!C:C,H187),INDEX(董監!D:D,H187))</f>
        <v>17.37</v>
      </c>
      <c r="G187" s="1">
        <f t="shared" si="8"/>
        <v>69.37</v>
      </c>
      <c r="H187" s="1">
        <f>MATCH(持股比率!A187,董監!A:A,0)</f>
        <v>187</v>
      </c>
      <c r="I187" s="3">
        <v>12402794.550000001</v>
      </c>
      <c r="J187" s="26">
        <v>154</v>
      </c>
      <c r="K187" s="26">
        <v>-242</v>
      </c>
      <c r="L187" s="35">
        <v>-1361</v>
      </c>
      <c r="M187" s="26">
        <v>442</v>
      </c>
      <c r="N187" s="26">
        <v>1958</v>
      </c>
      <c r="O187" s="26">
        <f t="shared" si="9"/>
        <v>860382</v>
      </c>
      <c r="P187" s="25">
        <f t="shared" si="10"/>
        <v>0.1</v>
      </c>
      <c r="Q187" s="3">
        <v>40.1</v>
      </c>
      <c r="R187" s="3">
        <v>40</v>
      </c>
      <c r="S187" s="3">
        <v>38.799999999999997</v>
      </c>
      <c r="T187" s="3">
        <v>38.9</v>
      </c>
      <c r="U187" s="3">
        <v>39.65</v>
      </c>
      <c r="V187" s="12">
        <f t="shared" si="11"/>
        <v>0.38517100000000004</v>
      </c>
      <c r="W187" s="3">
        <v>-0.63</v>
      </c>
      <c r="X187" s="3" t="str">
        <f ca="1">IF(COUNTIF(股期對照!A:A,B187)=2,B187&amp;"-●",IF(COUNTIF(股期對照!A:A,B187)=1,B187&amp;"-◎",B187))</f>
        <v>長興</v>
      </c>
      <c r="Y187" s="3" t="s">
        <v>6476</v>
      </c>
      <c r="AB187" s="1" t="s">
        <v>181</v>
      </c>
      <c r="AC187" s="1" t="s">
        <v>1943</v>
      </c>
      <c r="AD187" s="1">
        <v>12.71</v>
      </c>
      <c r="AE187" s="1">
        <v>0.41</v>
      </c>
      <c r="AF187" s="1">
        <v>0.14000000000000001</v>
      </c>
      <c r="AG187" s="1">
        <v>17.37</v>
      </c>
      <c r="AH187" s="1">
        <v>69.37</v>
      </c>
      <c r="AI187" s="1">
        <v>187</v>
      </c>
      <c r="AJ187" s="1">
        <v>12402794.550000001</v>
      </c>
      <c r="AK187" s="1">
        <v>154</v>
      </c>
      <c r="AL187" s="1">
        <v>-242</v>
      </c>
      <c r="AM187" s="1">
        <v>-1361</v>
      </c>
      <c r="AN187" s="1">
        <v>442</v>
      </c>
      <c r="AO187" s="1">
        <v>1958</v>
      </c>
      <c r="AP187" s="1">
        <v>860382</v>
      </c>
      <c r="AQ187" s="1">
        <v>0.1</v>
      </c>
      <c r="AR187" s="1">
        <v>40.1</v>
      </c>
      <c r="AS187" s="1">
        <v>40</v>
      </c>
      <c r="AT187" s="1">
        <v>38.799999999999997</v>
      </c>
      <c r="AU187" s="1">
        <v>38.9</v>
      </c>
      <c r="AV187" s="1">
        <v>39.65</v>
      </c>
      <c r="AW187" s="1">
        <v>0.38517100000000004</v>
      </c>
      <c r="AX187" s="1">
        <v>-0.63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5083</v>
      </c>
      <c r="C188" s="3">
        <v>8.14</v>
      </c>
      <c r="D188" s="3">
        <v>0.2</v>
      </c>
      <c r="E188" s="3">
        <v>0.41</v>
      </c>
      <c r="F188" s="1">
        <f>IF(INDEX(董監!D:D,H188)=0,INDEX(董監!C:C,H188),INDEX(董監!D:D,H188))</f>
        <v>5.71</v>
      </c>
      <c r="G188" s="1">
        <f t="shared" si="8"/>
        <v>85.539999999999992</v>
      </c>
      <c r="H188" s="1">
        <f>MATCH(持股比率!A188,董監!A:A,0)</f>
        <v>188</v>
      </c>
      <c r="I188" s="3">
        <v>16213672.17</v>
      </c>
      <c r="J188" s="26">
        <v>1676</v>
      </c>
      <c r="K188" s="26">
        <v>-3902</v>
      </c>
      <c r="L188" s="35">
        <v>1844</v>
      </c>
      <c r="M188" s="26">
        <v>5368</v>
      </c>
      <c r="N188" s="26">
        <v>-366</v>
      </c>
      <c r="O188" s="26">
        <f t="shared" si="9"/>
        <v>1386918</v>
      </c>
      <c r="P188" s="25">
        <f t="shared" si="10"/>
        <v>0.3</v>
      </c>
      <c r="Q188" s="3">
        <v>11</v>
      </c>
      <c r="R188" s="3">
        <v>10.75</v>
      </c>
      <c r="S188" s="3">
        <v>10.4</v>
      </c>
      <c r="T188" s="3">
        <v>10.75</v>
      </c>
      <c r="U188" s="3">
        <v>10.85</v>
      </c>
      <c r="V188" s="12">
        <f t="shared" si="11"/>
        <v>0.49402000000000007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6445</v>
      </c>
      <c r="AB188" s="1" t="s">
        <v>182</v>
      </c>
      <c r="AC188" s="1" t="s">
        <v>1944</v>
      </c>
      <c r="AD188" s="1">
        <v>8.14</v>
      </c>
      <c r="AE188" s="1">
        <v>0.2</v>
      </c>
      <c r="AF188" s="1">
        <v>0.41</v>
      </c>
      <c r="AG188" s="1">
        <v>5.71</v>
      </c>
      <c r="AH188" s="1">
        <v>85.539999999999992</v>
      </c>
      <c r="AI188" s="1">
        <v>188</v>
      </c>
      <c r="AJ188" s="1">
        <v>16213672.17</v>
      </c>
      <c r="AK188" s="1">
        <v>1676</v>
      </c>
      <c r="AL188" s="1">
        <v>-3902</v>
      </c>
      <c r="AM188" s="1">
        <v>1844</v>
      </c>
      <c r="AN188" s="1">
        <v>5368</v>
      </c>
      <c r="AO188" s="1">
        <v>-366</v>
      </c>
      <c r="AP188" s="1">
        <v>1386918</v>
      </c>
      <c r="AQ188" s="1">
        <v>0.3</v>
      </c>
      <c r="AR188" s="1">
        <v>11</v>
      </c>
      <c r="AS188" s="1">
        <v>10.75</v>
      </c>
      <c r="AT188" s="1">
        <v>10.4</v>
      </c>
      <c r="AU188" s="1">
        <v>10.75</v>
      </c>
      <c r="AV188" s="1">
        <v>10.85</v>
      </c>
      <c r="AW188" s="1">
        <v>0.49402000000000007</v>
      </c>
      <c r="AX188" s="1">
        <v>0</v>
      </c>
      <c r="AY188" s="1" t="s">
        <v>4385</v>
      </c>
      <c r="AZ188" s="1" t="s">
        <v>3517</v>
      </c>
    </row>
    <row r="189" spans="1:52" x14ac:dyDescent="0.25">
      <c r="A189" s="2" t="s">
        <v>183</v>
      </c>
      <c r="B189" s="3" t="s">
        <v>5084</v>
      </c>
      <c r="C189" s="3">
        <v>2.39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77.710000000000008</v>
      </c>
      <c r="H189" s="1">
        <f>MATCH(持股比率!A189,董監!A:A,0)</f>
        <v>189</v>
      </c>
      <c r="I189" s="3">
        <v>1786960.89</v>
      </c>
      <c r="J189" s="26">
        <v>193</v>
      </c>
      <c r="K189" s="26">
        <v>56</v>
      </c>
      <c r="L189" s="35">
        <v>-19</v>
      </c>
      <c r="M189" s="26">
        <v>-27</v>
      </c>
      <c r="N189" s="26">
        <v>52</v>
      </c>
      <c r="O189" s="26">
        <f t="shared" si="9"/>
        <v>138865</v>
      </c>
      <c r="P189" s="25">
        <f t="shared" si="10"/>
        <v>0.2</v>
      </c>
      <c r="Q189" s="3">
        <v>39.700000000000003</v>
      </c>
      <c r="R189" s="3">
        <v>39.6</v>
      </c>
      <c r="S189" s="3">
        <v>39.200000000000003</v>
      </c>
      <c r="T189" s="3">
        <v>39.200000000000003</v>
      </c>
      <c r="U189" s="3">
        <v>39.25</v>
      </c>
      <c r="V189" s="12">
        <f t="shared" si="11"/>
        <v>0.10117500000000001</v>
      </c>
      <c r="W189" s="3">
        <v>-0.63</v>
      </c>
      <c r="X189" s="3" t="str">
        <f ca="1">IF(COUNTIF(股期對照!A:A,B189)=2,B189&amp;"-●",IF(COUNTIF(股期對照!A:A,B189)=1,B189&amp;"-◎",B189))</f>
        <v>生達</v>
      </c>
      <c r="Y189" s="3" t="s">
        <v>6468</v>
      </c>
      <c r="AB189" s="1" t="s">
        <v>183</v>
      </c>
      <c r="AC189" s="1" t="s">
        <v>1945</v>
      </c>
      <c r="AD189" s="1">
        <v>2.39</v>
      </c>
      <c r="AE189" s="1">
        <v>0.02</v>
      </c>
      <c r="AF189" s="1">
        <v>0.04</v>
      </c>
      <c r="AG189" s="1">
        <v>19.84</v>
      </c>
      <c r="AH189" s="1">
        <v>77.710000000000008</v>
      </c>
      <c r="AI189" s="1">
        <v>189</v>
      </c>
      <c r="AJ189" s="1">
        <v>1786960.89</v>
      </c>
      <c r="AK189" s="1">
        <v>193</v>
      </c>
      <c r="AL189" s="1">
        <v>56</v>
      </c>
      <c r="AM189" s="1">
        <v>-19</v>
      </c>
      <c r="AN189" s="1">
        <v>-27</v>
      </c>
      <c r="AO189" s="1">
        <v>52</v>
      </c>
      <c r="AP189" s="1">
        <v>138865</v>
      </c>
      <c r="AQ189" s="1">
        <v>0.2</v>
      </c>
      <c r="AR189" s="1">
        <v>39.700000000000003</v>
      </c>
      <c r="AS189" s="1">
        <v>39.6</v>
      </c>
      <c r="AT189" s="1">
        <v>39.200000000000003</v>
      </c>
      <c r="AU189" s="1">
        <v>39.200000000000003</v>
      </c>
      <c r="AV189" s="1">
        <v>39.25</v>
      </c>
      <c r="AW189" s="1">
        <v>0.10117500000000001</v>
      </c>
      <c r="AX189" s="1">
        <v>-0.63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5085</v>
      </c>
      <c r="C190" s="3">
        <v>3.4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87.43</v>
      </c>
      <c r="H190" s="1">
        <f>MATCH(持股比率!A190,董監!A:A,0)</f>
        <v>190</v>
      </c>
      <c r="I190" s="3">
        <v>1889952.42</v>
      </c>
      <c r="J190" s="26">
        <v>27</v>
      </c>
      <c r="K190" s="26">
        <v>-87</v>
      </c>
      <c r="L190" s="35">
        <v>-267</v>
      </c>
      <c r="M190" s="26">
        <v>-69</v>
      </c>
      <c r="N190" s="26">
        <v>-38</v>
      </c>
      <c r="O190" s="26">
        <f t="shared" si="9"/>
        <v>165239</v>
      </c>
      <c r="P190" s="25">
        <f t="shared" si="10"/>
        <v>-0.3</v>
      </c>
      <c r="Q190" s="3">
        <v>9.9700000000000006</v>
      </c>
      <c r="R190" s="3">
        <v>9.91</v>
      </c>
      <c r="S190" s="3">
        <v>9.7100000000000009</v>
      </c>
      <c r="T190" s="3">
        <v>9.6999999999999993</v>
      </c>
      <c r="U190" s="3">
        <v>9.8000000000000007</v>
      </c>
      <c r="V190" s="12">
        <f t="shared" si="11"/>
        <v>-4.2272499999999998E-2</v>
      </c>
      <c r="W190" s="3">
        <v>-1.51</v>
      </c>
      <c r="X190" s="3" t="str">
        <f ca="1">IF(COUNTIF(股期對照!A:A,B190)=2,B190&amp;"-●",IF(COUNTIF(股期對照!A:A,B190)=1,B190&amp;"-◎",B190))</f>
        <v>三晃</v>
      </c>
      <c r="Y190" s="3" t="s">
        <v>6476</v>
      </c>
      <c r="AB190" s="1" t="s">
        <v>184</v>
      </c>
      <c r="AC190" s="1" t="s">
        <v>1946</v>
      </c>
      <c r="AD190" s="1">
        <v>3.4</v>
      </c>
      <c r="AE190" s="1">
        <v>0</v>
      </c>
      <c r="AF190" s="1">
        <v>0</v>
      </c>
      <c r="AG190" s="1">
        <v>9.17</v>
      </c>
      <c r="AH190" s="1">
        <v>87.43</v>
      </c>
      <c r="AI190" s="1">
        <v>190</v>
      </c>
      <c r="AJ190" s="1">
        <v>1889952.42</v>
      </c>
      <c r="AK190" s="1">
        <v>27</v>
      </c>
      <c r="AL190" s="1">
        <v>-87</v>
      </c>
      <c r="AM190" s="1">
        <v>-267</v>
      </c>
      <c r="AN190" s="1">
        <v>-69</v>
      </c>
      <c r="AO190" s="1">
        <v>-38</v>
      </c>
      <c r="AP190" s="1">
        <v>165239</v>
      </c>
      <c r="AQ190" s="1">
        <v>-0.3</v>
      </c>
      <c r="AR190" s="1">
        <v>9.9700000000000006</v>
      </c>
      <c r="AS190" s="1">
        <v>9.91</v>
      </c>
      <c r="AT190" s="1">
        <v>9.7100000000000009</v>
      </c>
      <c r="AU190" s="1">
        <v>9.6999999999999993</v>
      </c>
      <c r="AV190" s="1">
        <v>9.8000000000000007</v>
      </c>
      <c r="AW190" s="1">
        <v>-4.2272499999999998E-2</v>
      </c>
      <c r="AX190" s="1">
        <v>-1.51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5086</v>
      </c>
      <c r="C191" s="3">
        <v>9.67</v>
      </c>
      <c r="D191" s="3">
        <v>0.42</v>
      </c>
      <c r="E191" s="3">
        <v>0.88</v>
      </c>
      <c r="F191" s="1">
        <f>IF(INDEX(董監!D:D,H191)=0,INDEX(董監!C:C,H191),INDEX(董監!D:D,H191))</f>
        <v>24.08</v>
      </c>
      <c r="G191" s="1">
        <f t="shared" si="8"/>
        <v>64.95</v>
      </c>
      <c r="H191" s="1">
        <f>MATCH(持股比率!A191,董監!A:A,0)</f>
        <v>191</v>
      </c>
      <c r="I191" s="3">
        <v>9800000</v>
      </c>
      <c r="J191" s="26">
        <v>-104</v>
      </c>
      <c r="K191" s="26">
        <v>-1145</v>
      </c>
      <c r="L191" s="35">
        <v>-449</v>
      </c>
      <c r="M191" s="26">
        <v>-184</v>
      </c>
      <c r="N191" s="26">
        <v>600</v>
      </c>
      <c r="O191" s="26">
        <f t="shared" si="9"/>
        <v>636510</v>
      </c>
      <c r="P191" s="25">
        <f t="shared" si="10"/>
        <v>-0.2</v>
      </c>
      <c r="Q191" s="3">
        <v>58.5</v>
      </c>
      <c r="R191" s="3">
        <v>57.1</v>
      </c>
      <c r="S191" s="3">
        <v>57.1</v>
      </c>
      <c r="T191" s="3">
        <v>57.3</v>
      </c>
      <c r="U191" s="3">
        <v>58.3</v>
      </c>
      <c r="V191" s="12">
        <f t="shared" si="11"/>
        <v>-0.7266459999999999</v>
      </c>
      <c r="W191" s="3">
        <v>2.1</v>
      </c>
      <c r="X191" s="3" t="str">
        <f ca="1">IF(COUNTIF(股期對照!A:A,B191)=2,B191&amp;"-●",IF(COUNTIF(股期對照!A:A,B191)=1,B191&amp;"-◎",B191))</f>
        <v>台肥-◎</v>
      </c>
      <c r="Y191" s="3" t="s">
        <v>6476</v>
      </c>
      <c r="AB191" s="1" t="s">
        <v>185</v>
      </c>
      <c r="AC191" s="1" t="s">
        <v>1947</v>
      </c>
      <c r="AD191" s="1">
        <v>9.67</v>
      </c>
      <c r="AE191" s="1">
        <v>0.42</v>
      </c>
      <c r="AF191" s="1">
        <v>0.88</v>
      </c>
      <c r="AG191" s="1">
        <v>24.08</v>
      </c>
      <c r="AH191" s="1">
        <v>64.95</v>
      </c>
      <c r="AI191" s="1">
        <v>191</v>
      </c>
      <c r="AJ191" s="1">
        <v>9800000</v>
      </c>
      <c r="AK191" s="1">
        <v>-104</v>
      </c>
      <c r="AL191" s="1">
        <v>-1145</v>
      </c>
      <c r="AM191" s="1">
        <v>-449</v>
      </c>
      <c r="AN191" s="1">
        <v>-184</v>
      </c>
      <c r="AO191" s="1">
        <v>600</v>
      </c>
      <c r="AP191" s="1">
        <v>636510</v>
      </c>
      <c r="AQ191" s="1">
        <v>-0.2</v>
      </c>
      <c r="AR191" s="1">
        <v>58.5</v>
      </c>
      <c r="AS191" s="1">
        <v>57.1</v>
      </c>
      <c r="AT191" s="1">
        <v>57.1</v>
      </c>
      <c r="AU191" s="1">
        <v>57.3</v>
      </c>
      <c r="AV191" s="1">
        <v>58.3</v>
      </c>
      <c r="AW191" s="1">
        <v>-0.7266459999999999</v>
      </c>
      <c r="AX191" s="1">
        <v>2.1</v>
      </c>
      <c r="AY191" s="1" t="s">
        <v>4386</v>
      </c>
      <c r="AZ191" s="1" t="s">
        <v>3533</v>
      </c>
    </row>
    <row r="192" spans="1:52" x14ac:dyDescent="0.25">
      <c r="A192" s="2" t="s">
        <v>186</v>
      </c>
      <c r="B192" s="3" t="s">
        <v>5087</v>
      </c>
      <c r="C192" s="3">
        <v>8.4700000000000006</v>
      </c>
      <c r="D192" s="3">
        <v>0.03</v>
      </c>
      <c r="E192" s="3">
        <v>0.34</v>
      </c>
      <c r="F192" s="1">
        <f>IF(INDEX(董監!D:D,H192)=0,INDEX(董監!C:C,H192),INDEX(董監!D:D,H192))</f>
        <v>34</v>
      </c>
      <c r="G192" s="1">
        <f t="shared" si="8"/>
        <v>57.16</v>
      </c>
      <c r="H192" s="1">
        <f>MATCH(持股比率!A192,董監!A:A,0)</f>
        <v>192</v>
      </c>
      <c r="I192" s="3">
        <v>2369044.7999999998</v>
      </c>
      <c r="J192" s="26">
        <v>-19</v>
      </c>
      <c r="K192" s="26">
        <v>-70</v>
      </c>
      <c r="L192" s="35">
        <v>-63</v>
      </c>
      <c r="M192" s="26">
        <v>-9</v>
      </c>
      <c r="N192" s="26">
        <v>163</v>
      </c>
      <c r="O192" s="26">
        <f t="shared" si="9"/>
        <v>135415</v>
      </c>
      <c r="P192" s="25">
        <f t="shared" si="10"/>
        <v>0</v>
      </c>
      <c r="Q192" s="3">
        <v>109</v>
      </c>
      <c r="R192" s="3">
        <v>108.5</v>
      </c>
      <c r="S192" s="3">
        <v>108</v>
      </c>
      <c r="T192" s="3">
        <v>108</v>
      </c>
      <c r="U192" s="3">
        <v>110.5</v>
      </c>
      <c r="V192" s="12">
        <f t="shared" si="11"/>
        <v>5.6950000000000004E-3</v>
      </c>
      <c r="W192" s="3">
        <v>0.45</v>
      </c>
      <c r="X192" s="3" t="str">
        <f ca="1">IF(COUNTIF(股期對照!A:A,B192)=2,B192&amp;"-●",IF(COUNTIF(股期對照!A:A,B192)=1,B192&amp;"-◎",B192))</f>
        <v>中碳</v>
      </c>
      <c r="Y192" s="3" t="s">
        <v>6476</v>
      </c>
      <c r="AB192" s="1" t="s">
        <v>186</v>
      </c>
      <c r="AC192" s="1" t="s">
        <v>1948</v>
      </c>
      <c r="AD192" s="1">
        <v>8.4700000000000006</v>
      </c>
      <c r="AE192" s="1">
        <v>0.03</v>
      </c>
      <c r="AF192" s="1">
        <v>0.34</v>
      </c>
      <c r="AG192" s="1">
        <v>34</v>
      </c>
      <c r="AH192" s="1">
        <v>57.16</v>
      </c>
      <c r="AI192" s="1">
        <v>192</v>
      </c>
      <c r="AJ192" s="1">
        <v>2369044.7999999998</v>
      </c>
      <c r="AK192" s="1">
        <v>-19</v>
      </c>
      <c r="AL192" s="1">
        <v>-70</v>
      </c>
      <c r="AM192" s="1">
        <v>-63</v>
      </c>
      <c r="AN192" s="1">
        <v>-9</v>
      </c>
      <c r="AO192" s="1">
        <v>163</v>
      </c>
      <c r="AP192" s="1">
        <v>135415</v>
      </c>
      <c r="AQ192" s="1">
        <v>0</v>
      </c>
      <c r="AR192" s="1">
        <v>109</v>
      </c>
      <c r="AS192" s="1">
        <v>108.5</v>
      </c>
      <c r="AT192" s="1">
        <v>108</v>
      </c>
      <c r="AU192" s="1">
        <v>108</v>
      </c>
      <c r="AV192" s="1">
        <v>110.5</v>
      </c>
      <c r="AW192" s="1">
        <v>5.6950000000000004E-3</v>
      </c>
      <c r="AX192" s="1">
        <v>0.45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5088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-7</v>
      </c>
      <c r="K193" s="26">
        <v>-28</v>
      </c>
      <c r="L193" s="35">
        <v>1</v>
      </c>
      <c r="M193" s="26">
        <v>31</v>
      </c>
      <c r="N193" s="26">
        <v>5</v>
      </c>
      <c r="O193" s="26">
        <f t="shared" si="9"/>
        <v>61683</v>
      </c>
      <c r="P193" s="25">
        <f t="shared" si="10"/>
        <v>0</v>
      </c>
      <c r="Q193" s="3">
        <v>15.8</v>
      </c>
      <c r="R193" s="3">
        <v>15.75</v>
      </c>
      <c r="S193" s="3">
        <v>15.8</v>
      </c>
      <c r="T193" s="3">
        <v>15.8</v>
      </c>
      <c r="U193" s="3">
        <v>15.8</v>
      </c>
      <c r="V193" s="12">
        <f t="shared" si="11"/>
        <v>3.2999999999999946E-4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6476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-7</v>
      </c>
      <c r="AL193" s="1">
        <v>-28</v>
      </c>
      <c r="AM193" s="1">
        <v>1</v>
      </c>
      <c r="AN193" s="1">
        <v>31</v>
      </c>
      <c r="AO193" s="1">
        <v>5</v>
      </c>
      <c r="AP193" s="1">
        <v>61683</v>
      </c>
      <c r="AQ193" s="1">
        <v>0</v>
      </c>
      <c r="AR193" s="1">
        <v>15.8</v>
      </c>
      <c r="AS193" s="1">
        <v>15.75</v>
      </c>
      <c r="AT193" s="1">
        <v>15.8</v>
      </c>
      <c r="AU193" s="1">
        <v>15.8</v>
      </c>
      <c r="AV193" s="1">
        <v>15.8</v>
      </c>
      <c r="AW193" s="1">
        <v>3.2999999999999946E-4</v>
      </c>
      <c r="AX193" s="1">
        <v>0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5089</v>
      </c>
      <c r="C194" s="3">
        <v>0.39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</v>
      </c>
      <c r="H194" s="1">
        <f>MATCH(持股比率!A194,董監!A:A,0)</f>
        <v>194</v>
      </c>
      <c r="I194" s="3">
        <v>1818299.78</v>
      </c>
      <c r="J194" s="26">
        <v>-4</v>
      </c>
      <c r="K194" s="26">
        <v>-45</v>
      </c>
      <c r="L194" s="35">
        <v>-17</v>
      </c>
      <c r="M194" s="26">
        <v>47</v>
      </c>
      <c r="N194" s="26">
        <v>-5</v>
      </c>
      <c r="O194" s="26">
        <f t="shared" si="9"/>
        <v>154374</v>
      </c>
      <c r="P194" s="25">
        <f t="shared" si="10"/>
        <v>0</v>
      </c>
      <c r="Q194" s="3">
        <v>20.7</v>
      </c>
      <c r="R194" s="3">
        <v>20.149999999999999</v>
      </c>
      <c r="S194" s="3">
        <v>19.899999999999999</v>
      </c>
      <c r="T194" s="3">
        <v>21.1</v>
      </c>
      <c r="U194" s="3">
        <v>21.2</v>
      </c>
      <c r="V194" s="12">
        <f t="shared" si="11"/>
        <v>-4.4214999999999983E-3</v>
      </c>
      <c r="W194" s="3">
        <v>2.91</v>
      </c>
      <c r="X194" s="3" t="str">
        <f ca="1">IF(COUNTIF(股期對照!A:A,B194)=2,B194&amp;"-●",IF(COUNTIF(股期對照!A:A,B194)=1,B194&amp;"-◎",B194))</f>
        <v>元禎</v>
      </c>
      <c r="Y194" s="3" t="s">
        <v>6476</v>
      </c>
      <c r="AB194" s="1" t="s">
        <v>188</v>
      </c>
      <c r="AC194" s="1" t="s">
        <v>1950</v>
      </c>
      <c r="AD194" s="1">
        <v>0.39</v>
      </c>
      <c r="AE194" s="1">
        <v>0</v>
      </c>
      <c r="AF194" s="1">
        <v>0.01</v>
      </c>
      <c r="AG194" s="1">
        <v>14.7</v>
      </c>
      <c r="AH194" s="1">
        <v>84.9</v>
      </c>
      <c r="AI194" s="1">
        <v>194</v>
      </c>
      <c r="AJ194" s="1">
        <v>1818299.78</v>
      </c>
      <c r="AK194" s="1">
        <v>-4</v>
      </c>
      <c r="AL194" s="1">
        <v>-45</v>
      </c>
      <c r="AM194" s="1">
        <v>-17</v>
      </c>
      <c r="AN194" s="1">
        <v>47</v>
      </c>
      <c r="AO194" s="1">
        <v>-5</v>
      </c>
      <c r="AP194" s="1">
        <v>154374</v>
      </c>
      <c r="AQ194" s="1">
        <v>0</v>
      </c>
      <c r="AR194" s="1">
        <v>20.7</v>
      </c>
      <c r="AS194" s="1">
        <v>20.149999999999999</v>
      </c>
      <c r="AT194" s="1">
        <v>19.899999999999999</v>
      </c>
      <c r="AU194" s="1">
        <v>21.1</v>
      </c>
      <c r="AV194" s="1">
        <v>21.2</v>
      </c>
      <c r="AW194" s="1">
        <v>-4.4214999999999983E-3</v>
      </c>
      <c r="AX194" s="1">
        <v>2.91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5090</v>
      </c>
      <c r="C195" s="3">
        <v>14.51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64.38</v>
      </c>
      <c r="H195" s="1">
        <f>MATCH(持股比率!A195,董監!A:A,0)</f>
        <v>195</v>
      </c>
      <c r="I195" s="3">
        <v>1620000</v>
      </c>
      <c r="J195" s="26">
        <v>-2</v>
      </c>
      <c r="K195" s="26">
        <v>-15</v>
      </c>
      <c r="L195" s="35">
        <v>-16</v>
      </c>
      <c r="M195" s="26">
        <v>1</v>
      </c>
      <c r="N195" s="26">
        <v>2</v>
      </c>
      <c r="O195" s="26">
        <f t="shared" si="9"/>
        <v>104296</v>
      </c>
      <c r="P195" s="25">
        <f t="shared" si="10"/>
        <v>0</v>
      </c>
      <c r="Q195" s="3">
        <v>74.400000000000006</v>
      </c>
      <c r="R195" s="3">
        <v>74.5</v>
      </c>
      <c r="S195" s="3">
        <v>74</v>
      </c>
      <c r="T195" s="3">
        <v>74.400000000000006</v>
      </c>
      <c r="U195" s="3">
        <v>74.099999999999994</v>
      </c>
      <c r="V195" s="12">
        <f t="shared" si="11"/>
        <v>-2.2277000000000002E-2</v>
      </c>
      <c r="W195" s="3">
        <v>-0.4</v>
      </c>
      <c r="X195" s="3" t="str">
        <f ca="1">IF(COUNTIF(股期對照!A:A,B195)=2,B195&amp;"-●",IF(COUNTIF(股期對照!A:A,B195)=1,B195&amp;"-◎",B195))</f>
        <v>永記</v>
      </c>
      <c r="Y195" s="3" t="s">
        <v>6476</v>
      </c>
      <c r="AB195" s="1" t="s">
        <v>189</v>
      </c>
      <c r="AC195" s="1" t="s">
        <v>1951</v>
      </c>
      <c r="AD195" s="1">
        <v>14.51</v>
      </c>
      <c r="AE195" s="1">
        <v>0</v>
      </c>
      <c r="AF195" s="1">
        <v>0.03</v>
      </c>
      <c r="AG195" s="1">
        <v>21.08</v>
      </c>
      <c r="AH195" s="1">
        <v>64.38</v>
      </c>
      <c r="AI195" s="1">
        <v>195</v>
      </c>
      <c r="AJ195" s="1">
        <v>1620000</v>
      </c>
      <c r="AK195" s="1">
        <v>-2</v>
      </c>
      <c r="AL195" s="1">
        <v>-15</v>
      </c>
      <c r="AM195" s="1">
        <v>-16</v>
      </c>
      <c r="AN195" s="1">
        <v>1</v>
      </c>
      <c r="AO195" s="1">
        <v>2</v>
      </c>
      <c r="AP195" s="1">
        <v>104296</v>
      </c>
      <c r="AQ195" s="1">
        <v>0</v>
      </c>
      <c r="AR195" s="1">
        <v>74.400000000000006</v>
      </c>
      <c r="AS195" s="1">
        <v>74.5</v>
      </c>
      <c r="AT195" s="1">
        <v>74</v>
      </c>
      <c r="AU195" s="1">
        <v>74.400000000000006</v>
      </c>
      <c r="AV195" s="1">
        <v>74.099999999999994</v>
      </c>
      <c r="AW195" s="1">
        <v>-2.2277000000000002E-2</v>
      </c>
      <c r="AX195" s="1">
        <v>-0.4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5091</v>
      </c>
      <c r="C196" s="3">
        <v>1.3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76.510000000000005</v>
      </c>
      <c r="H196" s="1">
        <f>MATCH(持股比率!A196,董監!A:A,0)</f>
        <v>196</v>
      </c>
      <c r="I196" s="3">
        <v>1082500</v>
      </c>
      <c r="J196" s="26">
        <v>-3</v>
      </c>
      <c r="K196" s="26">
        <v>-19</v>
      </c>
      <c r="L196" s="35">
        <v>-18</v>
      </c>
      <c r="M196" s="26">
        <v>33</v>
      </c>
      <c r="N196" s="26">
        <v>16</v>
      </c>
      <c r="O196" s="26">
        <f t="shared" si="9"/>
        <v>82822</v>
      </c>
      <c r="P196" s="25">
        <f t="shared" si="10"/>
        <v>0</v>
      </c>
      <c r="Q196" s="3">
        <v>14.7</v>
      </c>
      <c r="R196" s="3">
        <v>14.7</v>
      </c>
      <c r="S196" s="3">
        <v>14.5</v>
      </c>
      <c r="T196" s="3">
        <v>14.75</v>
      </c>
      <c r="U196" s="3">
        <v>14.7</v>
      </c>
      <c r="V196" s="12">
        <f t="shared" si="11"/>
        <v>1.3755000000000002E-3</v>
      </c>
      <c r="W196" s="3">
        <v>1.73</v>
      </c>
      <c r="X196" s="3" t="str">
        <f ca="1">IF(COUNTIF(股期對照!A:A,B196)=2,B196&amp;"-●",IF(COUNTIF(股期對照!A:A,B196)=1,B196&amp;"-◎",B196))</f>
        <v>中華化</v>
      </c>
      <c r="Y196" s="3" t="s">
        <v>4888</v>
      </c>
      <c r="AB196" s="1" t="s">
        <v>190</v>
      </c>
      <c r="AC196" s="1" t="s">
        <v>1952</v>
      </c>
      <c r="AD196" s="1">
        <v>1.3</v>
      </c>
      <c r="AE196" s="1">
        <v>4.7699999999999996</v>
      </c>
      <c r="AF196" s="1">
        <v>0.01</v>
      </c>
      <c r="AG196" s="1">
        <v>17.41</v>
      </c>
      <c r="AH196" s="1">
        <v>76.510000000000005</v>
      </c>
      <c r="AI196" s="1">
        <v>196</v>
      </c>
      <c r="AJ196" s="1">
        <v>1082500</v>
      </c>
      <c r="AK196" s="1">
        <v>-3</v>
      </c>
      <c r="AL196" s="1">
        <v>-19</v>
      </c>
      <c r="AM196" s="1">
        <v>-18</v>
      </c>
      <c r="AN196" s="1">
        <v>33</v>
      </c>
      <c r="AO196" s="1">
        <v>16</v>
      </c>
      <c r="AP196" s="1">
        <v>82822</v>
      </c>
      <c r="AQ196" s="1">
        <v>0</v>
      </c>
      <c r="AR196" s="1">
        <v>14.7</v>
      </c>
      <c r="AS196" s="1">
        <v>14.7</v>
      </c>
      <c r="AT196" s="1">
        <v>14.5</v>
      </c>
      <c r="AU196" s="1">
        <v>14.75</v>
      </c>
      <c r="AV196" s="1">
        <v>14.7</v>
      </c>
      <c r="AW196" s="1">
        <v>1.3755000000000002E-3</v>
      </c>
      <c r="AX196" s="1">
        <v>1.73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5092</v>
      </c>
      <c r="C197" s="3">
        <v>8.4600000000000009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68.41</v>
      </c>
      <c r="H197" s="1">
        <f>MATCH(持股比率!A197,董監!A:A,0)</f>
        <v>197</v>
      </c>
      <c r="I197" s="3">
        <v>632338.51</v>
      </c>
      <c r="J197" s="26">
        <v>-21</v>
      </c>
      <c r="K197" s="26">
        <v>-100</v>
      </c>
      <c r="L197" s="35">
        <v>-66</v>
      </c>
      <c r="M197" s="26">
        <v>-51</v>
      </c>
      <c r="N197" s="26">
        <v>-53</v>
      </c>
      <c r="O197" s="26">
        <f t="shared" si="9"/>
        <v>43258</v>
      </c>
      <c r="P197" s="25">
        <f t="shared" si="10"/>
        <v>-0.7</v>
      </c>
      <c r="Q197" s="3">
        <v>68.5</v>
      </c>
      <c r="R197" s="3">
        <v>68.7</v>
      </c>
      <c r="S197" s="3">
        <v>68</v>
      </c>
      <c r="T197" s="3">
        <v>68.2</v>
      </c>
      <c r="U197" s="3">
        <v>68</v>
      </c>
      <c r="V197" s="12">
        <f t="shared" si="11"/>
        <v>-0.19878700000000002</v>
      </c>
      <c r="W197" s="3">
        <v>-1.31</v>
      </c>
      <c r="X197" s="3" t="str">
        <f ca="1">IF(COUNTIF(股期對照!A:A,B197)=2,B197&amp;"-●",IF(COUNTIF(股期對照!A:A,B197)=1,B197&amp;"-◎",B197))</f>
        <v>花仙子</v>
      </c>
      <c r="Y197" s="3" t="s">
        <v>6476</v>
      </c>
      <c r="AB197" s="1" t="s">
        <v>191</v>
      </c>
      <c r="AC197" s="1" t="s">
        <v>1953</v>
      </c>
      <c r="AD197" s="1">
        <v>8.4600000000000009</v>
      </c>
      <c r="AE197" s="1">
        <v>0</v>
      </c>
      <c r="AF197" s="1">
        <v>0.17</v>
      </c>
      <c r="AG197" s="1">
        <v>22.96</v>
      </c>
      <c r="AH197" s="1">
        <v>68.41</v>
      </c>
      <c r="AI197" s="1">
        <v>197</v>
      </c>
      <c r="AJ197" s="1">
        <v>632338.51</v>
      </c>
      <c r="AK197" s="1">
        <v>-21</v>
      </c>
      <c r="AL197" s="1">
        <v>-100</v>
      </c>
      <c r="AM197" s="1">
        <v>-66</v>
      </c>
      <c r="AN197" s="1">
        <v>-51</v>
      </c>
      <c r="AO197" s="1">
        <v>-53</v>
      </c>
      <c r="AP197" s="1">
        <v>43258</v>
      </c>
      <c r="AQ197" s="1">
        <v>-0.7</v>
      </c>
      <c r="AR197" s="1">
        <v>68.5</v>
      </c>
      <c r="AS197" s="1">
        <v>68.7</v>
      </c>
      <c r="AT197" s="1">
        <v>68</v>
      </c>
      <c r="AU197" s="1">
        <v>68.2</v>
      </c>
      <c r="AV197" s="1">
        <v>68</v>
      </c>
      <c r="AW197" s="1">
        <v>-0.19878700000000002</v>
      </c>
      <c r="AX197" s="1">
        <v>-1.31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4635</v>
      </c>
      <c r="C198" s="3">
        <v>0.95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67.08</v>
      </c>
      <c r="H198" s="1">
        <f>MATCH(持股比率!A198,董監!A:A,0)</f>
        <v>198</v>
      </c>
      <c r="I198" s="3">
        <v>1329152.44</v>
      </c>
      <c r="J198" s="26">
        <v>35</v>
      </c>
      <c r="K198" s="26">
        <v>29</v>
      </c>
      <c r="L198" s="35">
        <v>-77</v>
      </c>
      <c r="M198" s="26">
        <v>61</v>
      </c>
      <c r="N198" s="26">
        <v>-33</v>
      </c>
      <c r="O198" s="26">
        <f t="shared" si="9"/>
        <v>89160</v>
      </c>
      <c r="P198" s="25">
        <f t="shared" si="10"/>
        <v>0</v>
      </c>
      <c r="Q198" s="3">
        <v>20.350000000000001</v>
      </c>
      <c r="R198" s="3">
        <v>20.25</v>
      </c>
      <c r="S198" s="3">
        <v>19.95</v>
      </c>
      <c r="T198" s="3">
        <v>20.05</v>
      </c>
      <c r="U198" s="3">
        <v>20</v>
      </c>
      <c r="V198" s="12">
        <f t="shared" si="11"/>
        <v>3.2640000000000008E-3</v>
      </c>
      <c r="W198" s="3">
        <v>-1.48</v>
      </c>
      <c r="X198" s="3" t="str">
        <f ca="1">IF(COUNTIF(股期對照!A:A,B198)=2,B198&amp;"-●",IF(COUNTIF(股期對照!A:A,B198)=1,B198&amp;"-◎",B198))</f>
        <v>美吾華</v>
      </c>
      <c r="Y198" s="3" t="s">
        <v>6478</v>
      </c>
      <c r="AB198" s="1" t="s">
        <v>192</v>
      </c>
      <c r="AC198" s="1" t="s">
        <v>1954</v>
      </c>
      <c r="AD198" s="1">
        <v>0.95</v>
      </c>
      <c r="AE198" s="1">
        <v>0</v>
      </c>
      <c r="AF198" s="1">
        <v>0.01</v>
      </c>
      <c r="AG198" s="1">
        <v>31.96</v>
      </c>
      <c r="AH198" s="1">
        <v>67.08</v>
      </c>
      <c r="AI198" s="1">
        <v>198</v>
      </c>
      <c r="AJ198" s="1">
        <v>1329152.44</v>
      </c>
      <c r="AK198" s="1">
        <v>35</v>
      </c>
      <c r="AL198" s="1">
        <v>29</v>
      </c>
      <c r="AM198" s="1">
        <v>-77</v>
      </c>
      <c r="AN198" s="1">
        <v>61</v>
      </c>
      <c r="AO198" s="1">
        <v>-33</v>
      </c>
      <c r="AP198" s="1">
        <v>89160</v>
      </c>
      <c r="AQ198" s="1">
        <v>0</v>
      </c>
      <c r="AR198" s="1">
        <v>20.350000000000001</v>
      </c>
      <c r="AS198" s="1">
        <v>20.25</v>
      </c>
      <c r="AT198" s="1">
        <v>19.95</v>
      </c>
      <c r="AU198" s="1">
        <v>20.05</v>
      </c>
      <c r="AV198" s="1">
        <v>20</v>
      </c>
      <c r="AW198" s="1">
        <v>3.2640000000000008E-3</v>
      </c>
      <c r="AX198" s="1">
        <v>-1.48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5093</v>
      </c>
      <c r="C199" s="3">
        <v>0.52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79.19</v>
      </c>
      <c r="H199" s="1">
        <f>MATCH(持股比率!A199,董監!A:A,0)</f>
        <v>199</v>
      </c>
      <c r="I199" s="3">
        <v>424439.57</v>
      </c>
      <c r="J199" s="26">
        <v>-221</v>
      </c>
      <c r="K199" s="26">
        <v>-31</v>
      </c>
      <c r="L199" s="35">
        <v>-19</v>
      </c>
      <c r="M199" s="26">
        <v>4</v>
      </c>
      <c r="N199" s="26">
        <v>54</v>
      </c>
      <c r="O199" s="26">
        <f t="shared" ref="O199:O262" si="13">ROUND((I199/10)*(G199/100),0)</f>
        <v>33611</v>
      </c>
      <c r="P199" s="25">
        <f t="shared" ref="P199:P262" si="14">ROUND(SUM(J199:N199)/O199*100,1)</f>
        <v>-0.6</v>
      </c>
      <c r="Q199" s="3">
        <v>36.4</v>
      </c>
      <c r="R199" s="3">
        <v>35.950000000000003</v>
      </c>
      <c r="S199" s="3">
        <v>34.6</v>
      </c>
      <c r="T199" s="3">
        <v>34.950000000000003</v>
      </c>
      <c r="U199" s="3">
        <v>34.9</v>
      </c>
      <c r="V199" s="12">
        <f t="shared" ref="V199:V262" si="15">SUMPRODUCT(J199:N199,Q199:U199)/100000</f>
        <v>-7.7918500000000002E-2</v>
      </c>
      <c r="W199" s="3">
        <v>-5.68</v>
      </c>
      <c r="X199" s="3" t="str">
        <f ca="1">IF(COUNTIF(股期對照!A:A,B199)=2,B199&amp;"-●",IF(COUNTIF(股期對照!A:A,B199)=1,B199&amp;"-◎",B199))</f>
        <v>毛寶</v>
      </c>
      <c r="Y199" s="3" t="s">
        <v>6476</v>
      </c>
      <c r="AB199" s="1" t="s">
        <v>193</v>
      </c>
      <c r="AC199" s="1" t="s">
        <v>1955</v>
      </c>
      <c r="AD199" s="1">
        <v>0.52</v>
      </c>
      <c r="AE199" s="1">
        <v>0</v>
      </c>
      <c r="AF199" s="1">
        <v>2</v>
      </c>
      <c r="AG199" s="1">
        <v>18.29</v>
      </c>
      <c r="AH199" s="1">
        <v>79.19</v>
      </c>
      <c r="AI199" s="1">
        <v>199</v>
      </c>
      <c r="AJ199" s="1">
        <v>424439.57</v>
      </c>
      <c r="AK199" s="1">
        <v>-221</v>
      </c>
      <c r="AL199" s="1">
        <v>-31</v>
      </c>
      <c r="AM199" s="1">
        <v>-19</v>
      </c>
      <c r="AN199" s="1">
        <v>4</v>
      </c>
      <c r="AO199" s="1">
        <v>54</v>
      </c>
      <c r="AP199" s="1">
        <v>33611</v>
      </c>
      <c r="AQ199" s="1">
        <v>-0.6</v>
      </c>
      <c r="AR199" s="1">
        <v>36.4</v>
      </c>
      <c r="AS199" s="1">
        <v>35.950000000000003</v>
      </c>
      <c r="AT199" s="1">
        <v>34.6</v>
      </c>
      <c r="AU199" s="1">
        <v>34.950000000000003</v>
      </c>
      <c r="AV199" s="1">
        <v>34.9</v>
      </c>
      <c r="AW199" s="1">
        <v>-7.7918500000000002E-2</v>
      </c>
      <c r="AX199" s="1">
        <v>-5.68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4604</v>
      </c>
      <c r="C200" s="3">
        <v>2.86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85.55</v>
      </c>
      <c r="H200" s="1">
        <f>MATCH(持股比率!A200,董監!A:A,0)</f>
        <v>200</v>
      </c>
      <c r="I200" s="3">
        <v>999501.92</v>
      </c>
      <c r="J200" s="26">
        <v>-97</v>
      </c>
      <c r="K200" s="26">
        <v>-30</v>
      </c>
      <c r="L200" s="35">
        <v>-75</v>
      </c>
      <c r="M200" s="26">
        <v>-24</v>
      </c>
      <c r="N200" s="26">
        <v>-17</v>
      </c>
      <c r="O200" s="26">
        <f t="shared" si="13"/>
        <v>85507</v>
      </c>
      <c r="P200" s="25">
        <f t="shared" si="14"/>
        <v>-0.3</v>
      </c>
      <c r="Q200" s="3">
        <v>24.8</v>
      </c>
      <c r="R200" s="3">
        <v>24.55</v>
      </c>
      <c r="S200" s="3">
        <v>24.2</v>
      </c>
      <c r="T200" s="3">
        <v>24.15</v>
      </c>
      <c r="U200" s="3">
        <v>24.1</v>
      </c>
      <c r="V200" s="12">
        <f t="shared" si="15"/>
        <v>-5.9464000000000003E-2</v>
      </c>
      <c r="W200" s="3">
        <v>-2.23</v>
      </c>
      <c r="X200" s="3" t="str">
        <f ca="1">IF(COUNTIF(股期對照!A:A,B200)=2,B200&amp;"-●",IF(COUNTIF(股期對照!A:A,B200)=1,B200&amp;"-◎",B200))</f>
        <v>五鼎</v>
      </c>
      <c r="Y200" s="3" t="s">
        <v>6468</v>
      </c>
      <c r="AB200" s="1" t="s">
        <v>194</v>
      </c>
      <c r="AC200" s="1" t="s">
        <v>1956</v>
      </c>
      <c r="AD200" s="1">
        <v>2.86</v>
      </c>
      <c r="AE200" s="1">
        <v>0.17</v>
      </c>
      <c r="AF200" s="1">
        <v>1.39</v>
      </c>
      <c r="AG200" s="1">
        <v>10.029999999999999</v>
      </c>
      <c r="AH200" s="1">
        <v>85.55</v>
      </c>
      <c r="AI200" s="1">
        <v>200</v>
      </c>
      <c r="AJ200" s="1">
        <v>999501.92</v>
      </c>
      <c r="AK200" s="1">
        <v>-97</v>
      </c>
      <c r="AL200" s="1">
        <v>-30</v>
      </c>
      <c r="AM200" s="1">
        <v>-75</v>
      </c>
      <c r="AN200" s="1">
        <v>-24</v>
      </c>
      <c r="AO200" s="1">
        <v>-17</v>
      </c>
      <c r="AP200" s="1">
        <v>85507</v>
      </c>
      <c r="AQ200" s="1">
        <v>-0.3</v>
      </c>
      <c r="AR200" s="1">
        <v>24.8</v>
      </c>
      <c r="AS200" s="1">
        <v>24.55</v>
      </c>
      <c r="AT200" s="1">
        <v>24.2</v>
      </c>
      <c r="AU200" s="1">
        <v>24.15</v>
      </c>
      <c r="AV200" s="1">
        <v>24.1</v>
      </c>
      <c r="AW200" s="1">
        <v>-5.9464000000000003E-2</v>
      </c>
      <c r="AX200" s="1">
        <v>-2.23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5094</v>
      </c>
      <c r="C201" s="3">
        <v>1.74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82.64</v>
      </c>
      <c r="H201" s="1">
        <f>MATCH(持股比率!A201,董監!A:A,0)</f>
        <v>201</v>
      </c>
      <c r="I201" s="3">
        <v>1677220.22</v>
      </c>
      <c r="J201" s="26">
        <v>-26</v>
      </c>
      <c r="K201" s="26">
        <v>-83</v>
      </c>
      <c r="L201" s="35">
        <v>-285</v>
      </c>
      <c r="M201" s="26">
        <v>-291</v>
      </c>
      <c r="N201" s="26">
        <v>55</v>
      </c>
      <c r="O201" s="26">
        <f t="shared" si="13"/>
        <v>138605</v>
      </c>
      <c r="P201" s="25">
        <f t="shared" si="14"/>
        <v>-0.5</v>
      </c>
      <c r="Q201" s="3">
        <v>30.25</v>
      </c>
      <c r="R201" s="3">
        <v>30.05</v>
      </c>
      <c r="S201" s="3">
        <v>29.65</v>
      </c>
      <c r="T201" s="3">
        <v>29.4</v>
      </c>
      <c r="U201" s="3">
        <v>29.6</v>
      </c>
      <c r="V201" s="12">
        <f t="shared" si="15"/>
        <v>-0.186583</v>
      </c>
      <c r="W201" s="3">
        <v>-1.99</v>
      </c>
      <c r="X201" s="3" t="str">
        <f ca="1">IF(COUNTIF(股期對照!A:A,B201)=2,B201&amp;"-●",IF(COUNTIF(股期對照!A:A,B201)=1,B201&amp;"-◎",B201))</f>
        <v>杏輝</v>
      </c>
      <c r="Y201" s="3" t="s">
        <v>6468</v>
      </c>
      <c r="AB201" s="1" t="s">
        <v>195</v>
      </c>
      <c r="AC201" s="1" t="s">
        <v>1957</v>
      </c>
      <c r="AD201" s="1">
        <v>1.74</v>
      </c>
      <c r="AE201" s="1">
        <v>0.15</v>
      </c>
      <c r="AF201" s="1">
        <v>0.26</v>
      </c>
      <c r="AG201" s="1">
        <v>15.21</v>
      </c>
      <c r="AH201" s="1">
        <v>82.64</v>
      </c>
      <c r="AI201" s="1">
        <v>201</v>
      </c>
      <c r="AJ201" s="1">
        <v>1677220.22</v>
      </c>
      <c r="AK201" s="1">
        <v>-26</v>
      </c>
      <c r="AL201" s="1">
        <v>-83</v>
      </c>
      <c r="AM201" s="1">
        <v>-285</v>
      </c>
      <c r="AN201" s="1">
        <v>-291</v>
      </c>
      <c r="AO201" s="1">
        <v>55</v>
      </c>
      <c r="AP201" s="1">
        <v>138605</v>
      </c>
      <c r="AQ201" s="1">
        <v>-0.5</v>
      </c>
      <c r="AR201" s="1">
        <v>30.25</v>
      </c>
      <c r="AS201" s="1">
        <v>30.05</v>
      </c>
      <c r="AT201" s="1">
        <v>29.65</v>
      </c>
      <c r="AU201" s="1">
        <v>29.4</v>
      </c>
      <c r="AV201" s="1">
        <v>29.6</v>
      </c>
      <c r="AW201" s="1">
        <v>-0.186583</v>
      </c>
      <c r="AX201" s="1">
        <v>-1.99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5095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26">
        <v>-2</v>
      </c>
      <c r="K202" s="26">
        <v>5</v>
      </c>
      <c r="L202" s="35">
        <v>7</v>
      </c>
      <c r="M202" s="26">
        <v>0</v>
      </c>
      <c r="N202" s="26">
        <v>0</v>
      </c>
      <c r="O202" s="26">
        <f t="shared" si="13"/>
        <v>-15206</v>
      </c>
      <c r="P202" s="25">
        <f t="shared" si="14"/>
        <v>-0.1</v>
      </c>
      <c r="Q202" s="3">
        <v>18.3</v>
      </c>
      <c r="R202" s="3">
        <v>18.149999999999999</v>
      </c>
      <c r="S202" s="3">
        <v>18.25</v>
      </c>
      <c r="T202" s="3">
        <v>18.05</v>
      </c>
      <c r="U202" s="3">
        <v>18.100000000000001</v>
      </c>
      <c r="V202" s="12">
        <f t="shared" si="15"/>
        <v>1.8190000000000001E-3</v>
      </c>
      <c r="W202" s="3">
        <v>-0.82</v>
      </c>
      <c r="X202" s="3" t="str">
        <f ca="1">IF(COUNTIF(股期對照!A:A,B202)=2,B202&amp;"-●",IF(COUNTIF(股期對照!A:A,B202)=1,B202&amp;"-◎",B202))</f>
        <v>日勝化</v>
      </c>
      <c r="Y202" s="3" t="s">
        <v>6445</v>
      </c>
      <c r="AB202" s="1" t="s">
        <v>196</v>
      </c>
      <c r="AC202" s="1" t="s">
        <v>1958</v>
      </c>
      <c r="AD202" s="1">
        <v>50.3</v>
      </c>
      <c r="AE202" s="1">
        <v>0</v>
      </c>
      <c r="AF202" s="1">
        <v>0.01</v>
      </c>
      <c r="AG202" s="1">
        <v>64.989999999999995</v>
      </c>
      <c r="AH202" s="1">
        <v>-15.299999999999983</v>
      </c>
      <c r="AI202" s="1">
        <v>202</v>
      </c>
      <c r="AJ202" s="1">
        <v>993880</v>
      </c>
      <c r="AK202" s="1">
        <v>-2</v>
      </c>
      <c r="AL202" s="1">
        <v>5</v>
      </c>
      <c r="AM202" s="1">
        <v>7</v>
      </c>
      <c r="AN202" s="1">
        <v>0</v>
      </c>
      <c r="AO202" s="1">
        <v>0</v>
      </c>
      <c r="AP202" s="1">
        <v>-15206</v>
      </c>
      <c r="AQ202" s="1">
        <v>-0.1</v>
      </c>
      <c r="AR202" s="1">
        <v>18.3</v>
      </c>
      <c r="AS202" s="1">
        <v>18.149999999999999</v>
      </c>
      <c r="AT202" s="1">
        <v>18.25</v>
      </c>
      <c r="AU202" s="1">
        <v>18.05</v>
      </c>
      <c r="AV202" s="1">
        <v>18.100000000000001</v>
      </c>
      <c r="AW202" s="1">
        <v>1.8190000000000001E-3</v>
      </c>
      <c r="AX202" s="1">
        <v>-0.82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5096</v>
      </c>
      <c r="C203" s="3">
        <v>9.02</v>
      </c>
      <c r="D203" s="3">
        <v>7.0000000000000007E-2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27.870000000000005</v>
      </c>
      <c r="H203" s="1">
        <f>MATCH(持股比率!A203,董監!A:A,0)</f>
        <v>203</v>
      </c>
      <c r="I203" s="3">
        <v>3036166.17</v>
      </c>
      <c r="J203" s="26">
        <v>-272</v>
      </c>
      <c r="K203" s="26">
        <v>-47</v>
      </c>
      <c r="L203" s="35">
        <v>-80</v>
      </c>
      <c r="M203" s="26">
        <v>90</v>
      </c>
      <c r="N203" s="26">
        <v>264</v>
      </c>
      <c r="O203" s="26">
        <f t="shared" si="13"/>
        <v>84618</v>
      </c>
      <c r="P203" s="25">
        <f t="shared" si="14"/>
        <v>-0.1</v>
      </c>
      <c r="Q203" s="3">
        <v>79.900000000000006</v>
      </c>
      <c r="R203" s="3">
        <v>79.599999999999994</v>
      </c>
      <c r="S203" s="3">
        <v>77.8</v>
      </c>
      <c r="T203" s="3">
        <v>78</v>
      </c>
      <c r="U203" s="3">
        <v>80</v>
      </c>
      <c r="V203" s="12">
        <f t="shared" si="15"/>
        <v>-3.5580000000000035E-2</v>
      </c>
      <c r="W203" s="3">
        <v>-0.99</v>
      </c>
      <c r="X203" s="3" t="str">
        <f ca="1">IF(COUNTIF(股期對照!A:A,B203)=2,B203&amp;"-●",IF(COUNTIF(股期對照!A:A,B203)=1,B203&amp;"-◎",B203))</f>
        <v>喬山</v>
      </c>
      <c r="Y203" s="3" t="s">
        <v>6468</v>
      </c>
      <c r="AB203" s="1" t="s">
        <v>197</v>
      </c>
      <c r="AC203" s="1" t="s">
        <v>1959</v>
      </c>
      <c r="AD203" s="1">
        <v>9.02</v>
      </c>
      <c r="AE203" s="1">
        <v>7.0000000000000007E-2</v>
      </c>
      <c r="AF203" s="1">
        <v>0.1</v>
      </c>
      <c r="AG203" s="1">
        <v>62.94</v>
      </c>
      <c r="AH203" s="1">
        <v>27.870000000000005</v>
      </c>
      <c r="AI203" s="1">
        <v>203</v>
      </c>
      <c r="AJ203" s="1">
        <v>3036166.17</v>
      </c>
      <c r="AK203" s="1">
        <v>-272</v>
      </c>
      <c r="AL203" s="1">
        <v>-47</v>
      </c>
      <c r="AM203" s="1">
        <v>-80</v>
      </c>
      <c r="AN203" s="1">
        <v>90</v>
      </c>
      <c r="AO203" s="1">
        <v>264</v>
      </c>
      <c r="AP203" s="1">
        <v>84618</v>
      </c>
      <c r="AQ203" s="1">
        <v>-0.1</v>
      </c>
      <c r="AR203" s="1">
        <v>79.900000000000006</v>
      </c>
      <c r="AS203" s="1">
        <v>79.599999999999994</v>
      </c>
      <c r="AT203" s="1">
        <v>77.8</v>
      </c>
      <c r="AU203" s="1">
        <v>78</v>
      </c>
      <c r="AV203" s="1">
        <v>80</v>
      </c>
      <c r="AW203" s="1">
        <v>-3.5580000000000035E-2</v>
      </c>
      <c r="AX203" s="1">
        <v>-0.99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5097</v>
      </c>
      <c r="C204" s="3">
        <v>8.8800000000000008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47.980000000000004</v>
      </c>
      <c r="H204" s="1">
        <f>MATCH(持股比率!A204,董監!A:A,0)</f>
        <v>204</v>
      </c>
      <c r="I204" s="3">
        <v>2000000</v>
      </c>
      <c r="J204" s="26">
        <v>-29</v>
      </c>
      <c r="K204" s="26">
        <v>0</v>
      </c>
      <c r="L204" s="35">
        <v>-22</v>
      </c>
      <c r="M204" s="26">
        <v>16</v>
      </c>
      <c r="N204" s="26">
        <v>58</v>
      </c>
      <c r="O204" s="26">
        <f t="shared" si="13"/>
        <v>95960</v>
      </c>
      <c r="P204" s="25">
        <f t="shared" si="14"/>
        <v>0</v>
      </c>
      <c r="Q204" s="3">
        <v>32.450000000000003</v>
      </c>
      <c r="R204" s="3">
        <v>32.65</v>
      </c>
      <c r="S204" s="3">
        <v>32.299999999999997</v>
      </c>
      <c r="T204" s="3">
        <v>32.450000000000003</v>
      </c>
      <c r="U204" s="3">
        <v>32.6</v>
      </c>
      <c r="V204" s="12">
        <f t="shared" si="15"/>
        <v>7.5835000000000017E-3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6441</v>
      </c>
      <c r="AB204" s="1" t="s">
        <v>198</v>
      </c>
      <c r="AC204" s="1" t="s">
        <v>1960</v>
      </c>
      <c r="AD204" s="1">
        <v>8.8800000000000008</v>
      </c>
      <c r="AE204" s="1">
        <v>0.01</v>
      </c>
      <c r="AF204" s="1">
        <v>0.98</v>
      </c>
      <c r="AG204" s="1">
        <v>42.15</v>
      </c>
      <c r="AH204" s="1">
        <v>47.980000000000004</v>
      </c>
      <c r="AI204" s="1">
        <v>204</v>
      </c>
      <c r="AJ204" s="1">
        <v>2000000</v>
      </c>
      <c r="AK204" s="1">
        <v>-29</v>
      </c>
      <c r="AL204" s="1">
        <v>0</v>
      </c>
      <c r="AM204" s="1">
        <v>-22</v>
      </c>
      <c r="AN204" s="1">
        <v>16</v>
      </c>
      <c r="AO204" s="1">
        <v>58</v>
      </c>
      <c r="AP204" s="1">
        <v>95960</v>
      </c>
      <c r="AQ204" s="1">
        <v>0</v>
      </c>
      <c r="AR204" s="1">
        <v>32.450000000000003</v>
      </c>
      <c r="AS204" s="1">
        <v>32.65</v>
      </c>
      <c r="AT204" s="1">
        <v>32.299999999999997</v>
      </c>
      <c r="AU204" s="1">
        <v>32.450000000000003</v>
      </c>
      <c r="AV204" s="1">
        <v>32.6</v>
      </c>
      <c r="AW204" s="1">
        <v>7.5835000000000017E-3</v>
      </c>
      <c r="AX204" s="1">
        <v>0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4605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-1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16.100000000000001</v>
      </c>
      <c r="R205" s="3">
        <v>15.7</v>
      </c>
      <c r="S205" s="3">
        <v>15.7</v>
      </c>
      <c r="T205" s="3">
        <v>15.65</v>
      </c>
      <c r="U205" s="3">
        <v>15.6</v>
      </c>
      <c r="V205" s="12">
        <f t="shared" si="15"/>
        <v>-1.6100000000000001E-4</v>
      </c>
      <c r="W205" s="3">
        <v>-0.64</v>
      </c>
      <c r="X205" s="3" t="str">
        <f ca="1">IF(COUNTIF(股期對照!A:A,B205)=2,B205&amp;"-●",IF(COUNTIF(股期對照!A:A,B205)=1,B205&amp;"-◎",B205))</f>
        <v>台蠟</v>
      </c>
      <c r="Y205" s="3" t="s">
        <v>6479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-1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16.100000000000001</v>
      </c>
      <c r="AS205" s="1">
        <v>15.7</v>
      </c>
      <c r="AT205" s="1">
        <v>15.7</v>
      </c>
      <c r="AU205" s="1">
        <v>15.65</v>
      </c>
      <c r="AV205" s="1">
        <v>15.6</v>
      </c>
      <c r="AW205" s="1">
        <v>-1.6100000000000001E-4</v>
      </c>
      <c r="AX205" s="1">
        <v>-0.64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4636</v>
      </c>
      <c r="C206" s="3">
        <v>1.22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84.63</v>
      </c>
      <c r="H206" s="1">
        <f>MATCH(持股比率!A206,董監!A:A,0)</f>
        <v>206</v>
      </c>
      <c r="I206" s="3">
        <v>1009884.72</v>
      </c>
      <c r="J206" s="26">
        <v>3</v>
      </c>
      <c r="K206" s="26">
        <v>21</v>
      </c>
      <c r="L206" s="35">
        <v>2</v>
      </c>
      <c r="M206" s="26">
        <v>28</v>
      </c>
      <c r="N206" s="26">
        <v>9</v>
      </c>
      <c r="O206" s="26">
        <f t="shared" si="13"/>
        <v>85467</v>
      </c>
      <c r="P206" s="25">
        <f t="shared" si="14"/>
        <v>0.1</v>
      </c>
      <c r="Q206" s="3">
        <v>38.85</v>
      </c>
      <c r="R206" s="3">
        <v>38.799999999999997</v>
      </c>
      <c r="S206" s="3">
        <v>38.75</v>
      </c>
      <c r="T206" s="3">
        <v>38.75</v>
      </c>
      <c r="U206" s="3">
        <v>38.799999999999997</v>
      </c>
      <c r="V206" s="12">
        <f t="shared" si="15"/>
        <v>2.4430499999999997E-2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6468</v>
      </c>
      <c r="AB206" s="1" t="s">
        <v>200</v>
      </c>
      <c r="AC206" s="1" t="s">
        <v>1962</v>
      </c>
      <c r="AD206" s="1">
        <v>1.22</v>
      </c>
      <c r="AE206" s="1">
        <v>0</v>
      </c>
      <c r="AF206" s="1">
        <v>0</v>
      </c>
      <c r="AG206" s="1">
        <v>14.15</v>
      </c>
      <c r="AH206" s="1">
        <v>84.63</v>
      </c>
      <c r="AI206" s="1">
        <v>206</v>
      </c>
      <c r="AJ206" s="1">
        <v>1009884.72</v>
      </c>
      <c r="AK206" s="1">
        <v>3</v>
      </c>
      <c r="AL206" s="1">
        <v>21</v>
      </c>
      <c r="AM206" s="1">
        <v>2</v>
      </c>
      <c r="AN206" s="1">
        <v>28</v>
      </c>
      <c r="AO206" s="1">
        <v>9</v>
      </c>
      <c r="AP206" s="1">
        <v>85467</v>
      </c>
      <c r="AQ206" s="1">
        <v>0.1</v>
      </c>
      <c r="AR206" s="1">
        <v>38.85</v>
      </c>
      <c r="AS206" s="1">
        <v>38.799999999999997</v>
      </c>
      <c r="AT206" s="1">
        <v>38.75</v>
      </c>
      <c r="AU206" s="1">
        <v>38.75</v>
      </c>
      <c r="AV206" s="1">
        <v>38.799999999999997</v>
      </c>
      <c r="AW206" s="1">
        <v>2.4430499999999997E-2</v>
      </c>
      <c r="AX206" s="1">
        <v>0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5098</v>
      </c>
      <c r="C207" s="3">
        <v>2.02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76.28</v>
      </c>
      <c r="H207" s="1">
        <f>MATCH(持股比率!A207,董監!A:A,0)</f>
        <v>207</v>
      </c>
      <c r="I207" s="3">
        <v>767390.13</v>
      </c>
      <c r="J207" s="26">
        <v>-117</v>
      </c>
      <c r="K207" s="26">
        <v>219</v>
      </c>
      <c r="L207" s="35">
        <v>-109</v>
      </c>
      <c r="M207" s="26">
        <v>733</v>
      </c>
      <c r="N207" s="26">
        <v>-96</v>
      </c>
      <c r="O207" s="26">
        <f t="shared" si="13"/>
        <v>58537</v>
      </c>
      <c r="P207" s="25">
        <f t="shared" si="14"/>
        <v>1.1000000000000001</v>
      </c>
      <c r="Q207" s="3">
        <v>112</v>
      </c>
      <c r="R207" s="3">
        <v>114</v>
      </c>
      <c r="S207" s="3">
        <v>104.5</v>
      </c>
      <c r="T207" s="3">
        <v>101.5</v>
      </c>
      <c r="U207" s="3">
        <v>108.5</v>
      </c>
      <c r="V207" s="12">
        <f t="shared" si="15"/>
        <v>0.64454999999999996</v>
      </c>
      <c r="W207" s="3">
        <v>-5.65</v>
      </c>
      <c r="X207" s="3" t="str">
        <f ca="1">IF(COUNTIF(股期對照!A:A,B207)=2,B207&amp;"-●",IF(COUNTIF(股期對照!A:A,B207)=1,B207&amp;"-◎",B207))</f>
        <v>寶齡富錦</v>
      </c>
      <c r="Y207" s="3" t="s">
        <v>6468</v>
      </c>
      <c r="AB207" s="1" t="s">
        <v>201</v>
      </c>
      <c r="AC207" s="1" t="s">
        <v>1963</v>
      </c>
      <c r="AD207" s="1">
        <v>2.02</v>
      </c>
      <c r="AE207" s="1">
        <v>0</v>
      </c>
      <c r="AF207" s="1">
        <v>0.56999999999999995</v>
      </c>
      <c r="AG207" s="1">
        <v>21.13</v>
      </c>
      <c r="AH207" s="1">
        <v>76.28</v>
      </c>
      <c r="AI207" s="1">
        <v>207</v>
      </c>
      <c r="AJ207" s="1">
        <v>767390.13</v>
      </c>
      <c r="AK207" s="1">
        <v>-117</v>
      </c>
      <c r="AL207" s="1">
        <v>219</v>
      </c>
      <c r="AM207" s="1">
        <v>-109</v>
      </c>
      <c r="AN207" s="1">
        <v>733</v>
      </c>
      <c r="AO207" s="1">
        <v>-96</v>
      </c>
      <c r="AP207" s="1">
        <v>58537</v>
      </c>
      <c r="AQ207" s="1">
        <v>1.1000000000000001</v>
      </c>
      <c r="AR207" s="1">
        <v>112</v>
      </c>
      <c r="AS207" s="1">
        <v>114</v>
      </c>
      <c r="AT207" s="1">
        <v>104.5</v>
      </c>
      <c r="AU207" s="1">
        <v>101.5</v>
      </c>
      <c r="AV207" s="1">
        <v>108.5</v>
      </c>
      <c r="AW207" s="1">
        <v>0.64454999999999996</v>
      </c>
      <c r="AX207" s="1">
        <v>-5.65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5099</v>
      </c>
      <c r="C208" s="3">
        <v>7.26</v>
      </c>
      <c r="D208" s="3">
        <v>0.03</v>
      </c>
      <c r="E208" s="3">
        <v>0.8</v>
      </c>
      <c r="F208" s="1">
        <f>IF(INDEX(董監!D:D,H208)=0,INDEX(董監!C:C,H208),INDEX(董監!D:D,H208))</f>
        <v>26.98</v>
      </c>
      <c r="G208" s="1">
        <f t="shared" si="12"/>
        <v>64.930000000000007</v>
      </c>
      <c r="H208" s="1">
        <f>MATCH(持股比率!A208,董監!A:A,0)</f>
        <v>208</v>
      </c>
      <c r="I208" s="3">
        <v>775600</v>
      </c>
      <c r="J208" s="26">
        <v>132</v>
      </c>
      <c r="K208" s="26">
        <v>261</v>
      </c>
      <c r="L208" s="35">
        <v>-884</v>
      </c>
      <c r="M208" s="26">
        <v>1062</v>
      </c>
      <c r="N208" s="26">
        <v>153</v>
      </c>
      <c r="O208" s="26">
        <f t="shared" si="13"/>
        <v>50360</v>
      </c>
      <c r="P208" s="25">
        <f t="shared" si="14"/>
        <v>1.4</v>
      </c>
      <c r="Q208" s="3">
        <v>64.7</v>
      </c>
      <c r="R208" s="3">
        <v>64.7</v>
      </c>
      <c r="S208" s="3">
        <v>62.5</v>
      </c>
      <c r="T208" s="3">
        <v>65.099999999999994</v>
      </c>
      <c r="U208" s="3">
        <v>65.3</v>
      </c>
      <c r="V208" s="12">
        <f t="shared" si="15"/>
        <v>0.49304199999999998</v>
      </c>
      <c r="W208" s="3">
        <v>1.56</v>
      </c>
      <c r="X208" s="3" t="str">
        <f ca="1">IF(COUNTIF(股期對照!A:A,B208)=2,B208&amp;"-●",IF(COUNTIF(股期對照!A:A,B208)=1,B208&amp;"-◎",B208))</f>
        <v>中化生</v>
      </c>
      <c r="Y208" s="3" t="s">
        <v>6468</v>
      </c>
      <c r="AB208" s="1" t="s">
        <v>202</v>
      </c>
      <c r="AC208" s="1" t="s">
        <v>1964</v>
      </c>
      <c r="AD208" s="1">
        <v>7.26</v>
      </c>
      <c r="AE208" s="1">
        <v>0.03</v>
      </c>
      <c r="AF208" s="1">
        <v>0.8</v>
      </c>
      <c r="AG208" s="1">
        <v>26.98</v>
      </c>
      <c r="AH208" s="1">
        <v>64.930000000000007</v>
      </c>
      <c r="AI208" s="1">
        <v>208</v>
      </c>
      <c r="AJ208" s="1">
        <v>775600</v>
      </c>
      <c r="AK208" s="1">
        <v>132</v>
      </c>
      <c r="AL208" s="1">
        <v>261</v>
      </c>
      <c r="AM208" s="1">
        <v>-884</v>
      </c>
      <c r="AN208" s="1">
        <v>1062</v>
      </c>
      <c r="AO208" s="1">
        <v>153</v>
      </c>
      <c r="AP208" s="1">
        <v>50360</v>
      </c>
      <c r="AQ208" s="1">
        <v>1.4</v>
      </c>
      <c r="AR208" s="1">
        <v>64.7</v>
      </c>
      <c r="AS208" s="1">
        <v>64.7</v>
      </c>
      <c r="AT208" s="1">
        <v>62.5</v>
      </c>
      <c r="AU208" s="1">
        <v>65.099999999999994</v>
      </c>
      <c r="AV208" s="1">
        <v>65.3</v>
      </c>
      <c r="AW208" s="1">
        <v>0.49304199999999998</v>
      </c>
      <c r="AX208" s="1">
        <v>1.56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4902</v>
      </c>
      <c r="C209" s="3">
        <v>2.88</v>
      </c>
      <c r="D209" s="3">
        <v>0.05</v>
      </c>
      <c r="E209" s="3">
        <v>0.13</v>
      </c>
      <c r="F209" s="1">
        <f>IF(INDEX(董監!D:D,H209)=0,INDEX(董監!C:C,H209),INDEX(董監!D:D,H209))</f>
        <v>45.85</v>
      </c>
      <c r="G209" s="1">
        <f t="shared" si="12"/>
        <v>51.089999999999996</v>
      </c>
      <c r="H209" s="1">
        <f>MATCH(持股比率!A209,董監!A:A,0)</f>
        <v>209</v>
      </c>
      <c r="I209" s="3">
        <v>1800000</v>
      </c>
      <c r="J209" s="26">
        <v>156</v>
      </c>
      <c r="K209" s="26">
        <v>-45</v>
      </c>
      <c r="L209" s="35">
        <v>1</v>
      </c>
      <c r="M209" s="26">
        <v>72</v>
      </c>
      <c r="N209" s="26">
        <v>31</v>
      </c>
      <c r="O209" s="26">
        <f t="shared" si="13"/>
        <v>91962</v>
      </c>
      <c r="P209" s="25">
        <f t="shared" si="14"/>
        <v>0.2</v>
      </c>
      <c r="Q209" s="3">
        <v>126</v>
      </c>
      <c r="R209" s="3">
        <v>124</v>
      </c>
      <c r="S209" s="3">
        <v>122</v>
      </c>
      <c r="T209" s="3">
        <v>122.5</v>
      </c>
      <c r="U209" s="3">
        <v>124.5</v>
      </c>
      <c r="V209" s="12">
        <f t="shared" si="15"/>
        <v>0.26877499999999999</v>
      </c>
      <c r="W209" s="3">
        <v>2.4700000000000002</v>
      </c>
      <c r="X209" s="3" t="str">
        <f ca="1">IF(COUNTIF(股期對照!A:A,B209)=2,B209&amp;"-●",IF(COUNTIF(股期對照!A:A,B209)=1,B209&amp;"-◎",B209))</f>
        <v>勝一</v>
      </c>
      <c r="Y209" s="3" t="s">
        <v>6476</v>
      </c>
      <c r="AB209" s="1" t="s">
        <v>203</v>
      </c>
      <c r="AC209" s="1" t="s">
        <v>1965</v>
      </c>
      <c r="AD209" s="1">
        <v>2.88</v>
      </c>
      <c r="AE209" s="1">
        <v>0.05</v>
      </c>
      <c r="AF209" s="1">
        <v>0.13</v>
      </c>
      <c r="AG209" s="1">
        <v>45.85</v>
      </c>
      <c r="AH209" s="1">
        <v>51.089999999999996</v>
      </c>
      <c r="AI209" s="1">
        <v>209</v>
      </c>
      <c r="AJ209" s="1">
        <v>1800000</v>
      </c>
      <c r="AK209" s="1">
        <v>156</v>
      </c>
      <c r="AL209" s="1">
        <v>-45</v>
      </c>
      <c r="AM209" s="1">
        <v>1</v>
      </c>
      <c r="AN209" s="1">
        <v>72</v>
      </c>
      <c r="AO209" s="1">
        <v>31</v>
      </c>
      <c r="AP209" s="1">
        <v>91962</v>
      </c>
      <c r="AQ209" s="1">
        <v>0.2</v>
      </c>
      <c r="AR209" s="1">
        <v>126</v>
      </c>
      <c r="AS209" s="1">
        <v>124</v>
      </c>
      <c r="AT209" s="1">
        <v>122</v>
      </c>
      <c r="AU209" s="1">
        <v>122.5</v>
      </c>
      <c r="AV209" s="1">
        <v>124.5</v>
      </c>
      <c r="AW209" s="1">
        <v>0.26877499999999999</v>
      </c>
      <c r="AX209" s="1">
        <v>2.4700000000000002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5100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0</v>
      </c>
      <c r="K210" s="26">
        <v>1</v>
      </c>
      <c r="L210" s="35">
        <v>-1</v>
      </c>
      <c r="M210" s="26">
        <v>0</v>
      </c>
      <c r="N210" s="26">
        <v>0</v>
      </c>
      <c r="O210" s="26">
        <f t="shared" si="13"/>
        <v>64220</v>
      </c>
      <c r="P210" s="25">
        <f t="shared" si="14"/>
        <v>0</v>
      </c>
      <c r="Q210" s="3">
        <v>17.8</v>
      </c>
      <c r="R210" s="3">
        <v>17.75</v>
      </c>
      <c r="S210" s="3">
        <v>17.75</v>
      </c>
      <c r="T210" s="3">
        <v>17.75</v>
      </c>
      <c r="U210" s="3">
        <v>17.75</v>
      </c>
      <c r="V210" s="12">
        <f t="shared" si="15"/>
        <v>0</v>
      </c>
      <c r="W210" s="3">
        <v>-0.56000000000000005</v>
      </c>
      <c r="X210" s="3" t="str">
        <f ca="1">IF(COUNTIF(股期對照!A:A,B210)=2,B210&amp;"-●",IF(COUNTIF(股期對照!A:A,B210)=1,B210&amp;"-◎",B210))</f>
        <v>展宇</v>
      </c>
      <c r="Y210" s="3" t="s">
        <v>6476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0</v>
      </c>
      <c r="AL210" s="1">
        <v>1</v>
      </c>
      <c r="AM210" s="1">
        <v>-1</v>
      </c>
      <c r="AN210" s="1">
        <v>0</v>
      </c>
      <c r="AO210" s="1">
        <v>0</v>
      </c>
      <c r="AP210" s="1">
        <v>64220</v>
      </c>
      <c r="AQ210" s="1">
        <v>0</v>
      </c>
      <c r="AR210" s="1">
        <v>17.8</v>
      </c>
      <c r="AS210" s="1">
        <v>17.75</v>
      </c>
      <c r="AT210" s="1">
        <v>17.75</v>
      </c>
      <c r="AU210" s="1">
        <v>17.75</v>
      </c>
      <c r="AV210" s="1">
        <v>17.75</v>
      </c>
      <c r="AW210" s="1">
        <v>0</v>
      </c>
      <c r="AX210" s="1">
        <v>-0.56000000000000005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5101</v>
      </c>
      <c r="C211" s="3">
        <v>0.28000000000000003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71.36</v>
      </c>
      <c r="H211" s="1">
        <f>MATCH(持股比率!A211,董監!A:A,0)</f>
        <v>211</v>
      </c>
      <c r="I211" s="3">
        <v>300595.5</v>
      </c>
      <c r="J211" s="26">
        <v>-18</v>
      </c>
      <c r="K211" s="26">
        <v>-6</v>
      </c>
      <c r="L211" s="35">
        <v>-83</v>
      </c>
      <c r="M211" s="26">
        <v>-29</v>
      </c>
      <c r="N211" s="26">
        <v>13</v>
      </c>
      <c r="O211" s="26">
        <f t="shared" si="13"/>
        <v>21450</v>
      </c>
      <c r="P211" s="25">
        <f t="shared" si="14"/>
        <v>-0.6</v>
      </c>
      <c r="Q211" s="3">
        <v>79.400000000000006</v>
      </c>
      <c r="R211" s="3">
        <v>79.3</v>
      </c>
      <c r="S211" s="3">
        <v>77.5</v>
      </c>
      <c r="T211" s="3">
        <v>77.5</v>
      </c>
      <c r="U211" s="3">
        <v>77.900000000000006</v>
      </c>
      <c r="V211" s="12">
        <f t="shared" si="15"/>
        <v>-9.5722999999999989E-2</v>
      </c>
      <c r="W211" s="3">
        <v>-2.38</v>
      </c>
      <c r="X211" s="3" t="str">
        <f ca="1">IF(COUNTIF(股期對照!A:A,B211)=2,B211&amp;"-●",IF(COUNTIF(股期對照!A:A,B211)=1,B211&amp;"-◎",B211))</f>
        <v>生泰</v>
      </c>
      <c r="Y211" s="3" t="s">
        <v>6468</v>
      </c>
      <c r="AB211" s="1" t="s">
        <v>205</v>
      </c>
      <c r="AC211" s="1" t="s">
        <v>1967</v>
      </c>
      <c r="AD211" s="1">
        <v>0.28000000000000003</v>
      </c>
      <c r="AE211" s="1">
        <v>0</v>
      </c>
      <c r="AF211" s="1">
        <v>0</v>
      </c>
      <c r="AG211" s="1">
        <v>28.36</v>
      </c>
      <c r="AH211" s="1">
        <v>71.36</v>
      </c>
      <c r="AI211" s="1">
        <v>211</v>
      </c>
      <c r="AJ211" s="1">
        <v>300595.5</v>
      </c>
      <c r="AK211" s="1">
        <v>-18</v>
      </c>
      <c r="AL211" s="1">
        <v>-6</v>
      </c>
      <c r="AM211" s="1">
        <v>-83</v>
      </c>
      <c r="AN211" s="1">
        <v>-29</v>
      </c>
      <c r="AO211" s="1">
        <v>13</v>
      </c>
      <c r="AP211" s="1">
        <v>21450</v>
      </c>
      <c r="AQ211" s="1">
        <v>-0.6</v>
      </c>
      <c r="AR211" s="1">
        <v>79.400000000000006</v>
      </c>
      <c r="AS211" s="1">
        <v>79.3</v>
      </c>
      <c r="AT211" s="1">
        <v>77.5</v>
      </c>
      <c r="AU211" s="1">
        <v>77.5</v>
      </c>
      <c r="AV211" s="1">
        <v>77.900000000000006</v>
      </c>
      <c r="AW211" s="1">
        <v>-9.5722999999999989E-2</v>
      </c>
      <c r="AX211" s="1">
        <v>-2.38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5102</v>
      </c>
      <c r="C212" s="3">
        <v>0.23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86.49</v>
      </c>
      <c r="H212" s="1">
        <f>MATCH(持股比率!A212,董監!A:A,0)</f>
        <v>212</v>
      </c>
      <c r="I212" s="3">
        <v>474076.05</v>
      </c>
      <c r="J212" s="26">
        <v>2</v>
      </c>
      <c r="K212" s="26">
        <v>21</v>
      </c>
      <c r="L212" s="35">
        <v>-31</v>
      </c>
      <c r="M212" s="26">
        <v>-4</v>
      </c>
      <c r="N212" s="26">
        <v>0</v>
      </c>
      <c r="O212" s="26">
        <f t="shared" si="13"/>
        <v>41003</v>
      </c>
      <c r="P212" s="25">
        <f t="shared" si="14"/>
        <v>0</v>
      </c>
      <c r="Q212" s="3">
        <v>22.2</v>
      </c>
      <c r="R212" s="3">
        <v>23</v>
      </c>
      <c r="S212" s="3">
        <v>22.2</v>
      </c>
      <c r="T212" s="3">
        <v>21.9</v>
      </c>
      <c r="U212" s="3">
        <v>22</v>
      </c>
      <c r="V212" s="12">
        <f t="shared" si="15"/>
        <v>-2.4839999999999997E-3</v>
      </c>
      <c r="W212" s="3">
        <v>-0.9</v>
      </c>
      <c r="X212" s="3" t="str">
        <f ca="1">IF(COUNTIF(股期對照!A:A,B212)=2,B212&amp;"-●",IF(COUNTIF(股期對照!A:A,B212)=1,B212&amp;"-◎",B212))</f>
        <v>合世</v>
      </c>
      <c r="Y212" s="3" t="s">
        <v>6468</v>
      </c>
      <c r="AB212" s="1" t="s">
        <v>206</v>
      </c>
      <c r="AC212" s="1" t="s">
        <v>1968</v>
      </c>
      <c r="AD212" s="1">
        <v>0.23</v>
      </c>
      <c r="AE212" s="1">
        <v>0</v>
      </c>
      <c r="AF212" s="1">
        <v>0</v>
      </c>
      <c r="AG212" s="1">
        <v>13.28</v>
      </c>
      <c r="AH212" s="1">
        <v>86.49</v>
      </c>
      <c r="AI212" s="1">
        <v>212</v>
      </c>
      <c r="AJ212" s="1">
        <v>474076.05</v>
      </c>
      <c r="AK212" s="1">
        <v>2</v>
      </c>
      <c r="AL212" s="1">
        <v>21</v>
      </c>
      <c r="AM212" s="1">
        <v>-31</v>
      </c>
      <c r="AN212" s="1">
        <v>-4</v>
      </c>
      <c r="AO212" s="1">
        <v>0</v>
      </c>
      <c r="AP212" s="1">
        <v>41003</v>
      </c>
      <c r="AQ212" s="1">
        <v>0</v>
      </c>
      <c r="AR212" s="1">
        <v>22.2</v>
      </c>
      <c r="AS212" s="1">
        <v>23</v>
      </c>
      <c r="AT212" s="1">
        <v>22.2</v>
      </c>
      <c r="AU212" s="1">
        <v>21.9</v>
      </c>
      <c r="AV212" s="1">
        <v>22</v>
      </c>
      <c r="AW212" s="1">
        <v>-2.4839999999999997E-3</v>
      </c>
      <c r="AX212" s="1">
        <v>-0.9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5103</v>
      </c>
      <c r="C213" s="3">
        <v>8.14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84.81</v>
      </c>
      <c r="H213" s="1">
        <f>MATCH(持股比率!A213,董監!A:A,0)</f>
        <v>213</v>
      </c>
      <c r="I213" s="3">
        <v>694650</v>
      </c>
      <c r="J213" s="26">
        <v>-9</v>
      </c>
      <c r="K213" s="26">
        <v>86</v>
      </c>
      <c r="L213" s="35">
        <v>40</v>
      </c>
      <c r="M213" s="26">
        <v>-108</v>
      </c>
      <c r="N213" s="26">
        <v>-15</v>
      </c>
      <c r="O213" s="26">
        <f t="shared" si="13"/>
        <v>58913</v>
      </c>
      <c r="P213" s="25">
        <f t="shared" si="14"/>
        <v>0</v>
      </c>
      <c r="Q213" s="3">
        <v>34.35</v>
      </c>
      <c r="R213" s="3">
        <v>35</v>
      </c>
      <c r="S213" s="3">
        <v>35.049999999999997</v>
      </c>
      <c r="T213" s="3">
        <v>34.1</v>
      </c>
      <c r="U213" s="3">
        <v>35</v>
      </c>
      <c r="V213" s="12">
        <f t="shared" si="15"/>
        <v>-1.0494999999999981E-3</v>
      </c>
      <c r="W213" s="3">
        <v>1.89</v>
      </c>
      <c r="X213" s="3" t="str">
        <f ca="1">IF(COUNTIF(股期對照!A:A,B213)=2,B213&amp;"-●",IF(COUNTIF(股期對照!A:A,B213)=1,B213&amp;"-◎",B213))</f>
        <v>和康生</v>
      </c>
      <c r="Y213" s="3" t="s">
        <v>6468</v>
      </c>
      <c r="AB213" s="1" t="s">
        <v>207</v>
      </c>
      <c r="AC213" s="1" t="s">
        <v>1969</v>
      </c>
      <c r="AD213" s="1">
        <v>8.14</v>
      </c>
      <c r="AE213" s="1">
        <v>0</v>
      </c>
      <c r="AF213" s="1">
        <v>0.19</v>
      </c>
      <c r="AG213" s="1">
        <v>6.86</v>
      </c>
      <c r="AH213" s="1">
        <v>84.81</v>
      </c>
      <c r="AI213" s="1">
        <v>213</v>
      </c>
      <c r="AJ213" s="1">
        <v>694650</v>
      </c>
      <c r="AK213" s="1">
        <v>-9</v>
      </c>
      <c r="AL213" s="1">
        <v>86</v>
      </c>
      <c r="AM213" s="1">
        <v>40</v>
      </c>
      <c r="AN213" s="1">
        <v>-108</v>
      </c>
      <c r="AO213" s="1">
        <v>-15</v>
      </c>
      <c r="AP213" s="1">
        <v>58913</v>
      </c>
      <c r="AQ213" s="1">
        <v>0</v>
      </c>
      <c r="AR213" s="1">
        <v>34.35</v>
      </c>
      <c r="AS213" s="1">
        <v>35</v>
      </c>
      <c r="AT213" s="1">
        <v>35.049999999999997</v>
      </c>
      <c r="AU213" s="1">
        <v>34.1</v>
      </c>
      <c r="AV213" s="1">
        <v>35</v>
      </c>
      <c r="AW213" s="1">
        <v>-1.0494999999999981E-3</v>
      </c>
      <c r="AX213" s="1">
        <v>1.89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5104</v>
      </c>
      <c r="C214" s="3">
        <v>3.25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85.85</v>
      </c>
      <c r="H214" s="1">
        <f>MATCH(持股比率!A214,董監!A:A,0)</f>
        <v>214</v>
      </c>
      <c r="I214" s="3">
        <v>496269.24</v>
      </c>
      <c r="J214" s="26">
        <v>176</v>
      </c>
      <c r="K214" s="26">
        <v>66</v>
      </c>
      <c r="L214" s="35">
        <v>-66</v>
      </c>
      <c r="M214" s="26">
        <v>52</v>
      </c>
      <c r="N214" s="26">
        <v>128</v>
      </c>
      <c r="O214" s="26">
        <f t="shared" si="13"/>
        <v>42605</v>
      </c>
      <c r="P214" s="25">
        <f t="shared" si="14"/>
        <v>0.8</v>
      </c>
      <c r="Q214" s="3">
        <v>43.5</v>
      </c>
      <c r="R214" s="3">
        <v>43.15</v>
      </c>
      <c r="S214" s="3">
        <v>42</v>
      </c>
      <c r="T214" s="3">
        <v>41.85</v>
      </c>
      <c r="U214" s="3">
        <v>42.4</v>
      </c>
      <c r="V214" s="12">
        <f t="shared" si="15"/>
        <v>0.15335299999999999</v>
      </c>
      <c r="W214" s="3">
        <v>-3.2</v>
      </c>
      <c r="X214" s="3" t="str">
        <f ca="1">IF(COUNTIF(股期對照!A:A,B214)=2,B214&amp;"-●",IF(COUNTIF(股期對照!A:A,B214)=1,B214&amp;"-◎",B214))</f>
        <v>訊聯</v>
      </c>
      <c r="Y214" s="3" t="s">
        <v>6478</v>
      </c>
      <c r="AB214" s="1" t="s">
        <v>208</v>
      </c>
      <c r="AC214" s="1" t="s">
        <v>1970</v>
      </c>
      <c r="AD214" s="1">
        <v>3.25</v>
      </c>
      <c r="AE214" s="1">
        <v>0</v>
      </c>
      <c r="AF214" s="1">
        <v>0.13</v>
      </c>
      <c r="AG214" s="1">
        <v>10.77</v>
      </c>
      <c r="AH214" s="1">
        <v>85.85</v>
      </c>
      <c r="AI214" s="1">
        <v>214</v>
      </c>
      <c r="AJ214" s="1">
        <v>496269.24</v>
      </c>
      <c r="AK214" s="1">
        <v>176</v>
      </c>
      <c r="AL214" s="1">
        <v>66</v>
      </c>
      <c r="AM214" s="1">
        <v>-66</v>
      </c>
      <c r="AN214" s="1">
        <v>52</v>
      </c>
      <c r="AO214" s="1">
        <v>128</v>
      </c>
      <c r="AP214" s="1">
        <v>42605</v>
      </c>
      <c r="AQ214" s="1">
        <v>0.8</v>
      </c>
      <c r="AR214" s="1">
        <v>43.5</v>
      </c>
      <c r="AS214" s="1">
        <v>43.15</v>
      </c>
      <c r="AT214" s="1">
        <v>42</v>
      </c>
      <c r="AU214" s="1">
        <v>41.85</v>
      </c>
      <c r="AV214" s="1">
        <v>42.4</v>
      </c>
      <c r="AW214" s="1">
        <v>0.15335299999999999</v>
      </c>
      <c r="AX214" s="1">
        <v>-3.2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5105</v>
      </c>
      <c r="C215" s="3">
        <v>11.36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84.67</v>
      </c>
      <c r="H215" s="1">
        <f>MATCH(持股比率!A215,董監!A:A,0)</f>
        <v>215</v>
      </c>
      <c r="I215" s="3">
        <v>5919312.4299999997</v>
      </c>
      <c r="J215" s="26">
        <v>-1448</v>
      </c>
      <c r="K215" s="26">
        <v>-2769</v>
      </c>
      <c r="L215" s="35">
        <v>-1210</v>
      </c>
      <c r="M215" s="26">
        <v>-993</v>
      </c>
      <c r="N215" s="26">
        <v>-25</v>
      </c>
      <c r="O215" s="26">
        <f t="shared" si="13"/>
        <v>501188</v>
      </c>
      <c r="P215" s="25">
        <f t="shared" si="14"/>
        <v>-1.3</v>
      </c>
      <c r="Q215" s="3">
        <v>48.1</v>
      </c>
      <c r="R215" s="3">
        <v>46.5</v>
      </c>
      <c r="S215" s="3">
        <v>44.9</v>
      </c>
      <c r="T215" s="3">
        <v>44.6</v>
      </c>
      <c r="U215" s="3">
        <v>45.3</v>
      </c>
      <c r="V215" s="12">
        <f t="shared" si="15"/>
        <v>-2.9815659999999999</v>
      </c>
      <c r="W215" s="3">
        <v>-4.53</v>
      </c>
      <c r="X215" s="3" t="str">
        <f ca="1">IF(COUNTIF(股期對照!A:A,B215)=2,B215&amp;"-●",IF(COUNTIF(股期對照!A:A,B215)=1,B215&amp;"-◎",B215))</f>
        <v>光洋科</v>
      </c>
      <c r="Y215" s="3" t="s">
        <v>6480</v>
      </c>
      <c r="AB215" s="1" t="s">
        <v>209</v>
      </c>
      <c r="AC215" s="1" t="s">
        <v>1971</v>
      </c>
      <c r="AD215" s="1">
        <v>11.36</v>
      </c>
      <c r="AE215" s="1">
        <v>0.61</v>
      </c>
      <c r="AF215" s="1">
        <v>0</v>
      </c>
      <c r="AG215" s="1">
        <v>3.36</v>
      </c>
      <c r="AH215" s="1">
        <v>84.67</v>
      </c>
      <c r="AI215" s="1">
        <v>215</v>
      </c>
      <c r="AJ215" s="1">
        <v>5919312.4299999997</v>
      </c>
      <c r="AK215" s="1">
        <v>-1448</v>
      </c>
      <c r="AL215" s="1">
        <v>-2769</v>
      </c>
      <c r="AM215" s="1">
        <v>-1210</v>
      </c>
      <c r="AN215" s="1">
        <v>-993</v>
      </c>
      <c r="AO215" s="1">
        <v>-25</v>
      </c>
      <c r="AP215" s="1">
        <v>501188</v>
      </c>
      <c r="AQ215" s="1">
        <v>-1.3</v>
      </c>
      <c r="AR215" s="1">
        <v>48.1</v>
      </c>
      <c r="AS215" s="1">
        <v>46.5</v>
      </c>
      <c r="AT215" s="1">
        <v>44.9</v>
      </c>
      <c r="AU215" s="1">
        <v>44.6</v>
      </c>
      <c r="AV215" s="1">
        <v>45.3</v>
      </c>
      <c r="AW215" s="1">
        <v>-2.9815659999999999</v>
      </c>
      <c r="AX215" s="1">
        <v>-4.53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5106</v>
      </c>
      <c r="C216" s="3">
        <v>0.51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85.64</v>
      </c>
      <c r="H216" s="1">
        <f>MATCH(持股比率!A216,董監!A:A,0)</f>
        <v>216</v>
      </c>
      <c r="I216" s="3">
        <v>610050</v>
      </c>
      <c r="J216" s="26">
        <v>-2</v>
      </c>
      <c r="K216" s="26">
        <v>-10</v>
      </c>
      <c r="L216" s="35">
        <v>-6</v>
      </c>
      <c r="M216" s="26">
        <v>-8</v>
      </c>
      <c r="N216" s="26">
        <v>-5</v>
      </c>
      <c r="O216" s="26">
        <f t="shared" si="13"/>
        <v>52245</v>
      </c>
      <c r="P216" s="25">
        <f t="shared" si="14"/>
        <v>-0.1</v>
      </c>
      <c r="Q216" s="3">
        <v>53.9</v>
      </c>
      <c r="R216" s="3">
        <v>53.8</v>
      </c>
      <c r="S216" s="3">
        <v>53.2</v>
      </c>
      <c r="T216" s="3">
        <v>53.5</v>
      </c>
      <c r="U216" s="3">
        <v>54</v>
      </c>
      <c r="V216" s="12">
        <f t="shared" si="15"/>
        <v>-1.6629999999999999E-2</v>
      </c>
      <c r="W216" s="3">
        <v>0.37</v>
      </c>
      <c r="X216" s="3" t="str">
        <f ca="1">IF(COUNTIF(股期對照!A:A,B216)=2,B216&amp;"-●",IF(COUNTIF(股期對照!A:A,B216)=1,B216&amp;"-◎",B216))</f>
        <v>科妍</v>
      </c>
      <c r="Y216" s="3" t="s">
        <v>6468</v>
      </c>
      <c r="AB216" s="1" t="s">
        <v>210</v>
      </c>
      <c r="AC216" s="1" t="s">
        <v>1972</v>
      </c>
      <c r="AD216" s="1">
        <v>0.51</v>
      </c>
      <c r="AE216" s="1">
        <v>0</v>
      </c>
      <c r="AF216" s="1">
        <v>0.12</v>
      </c>
      <c r="AG216" s="1">
        <v>13.73</v>
      </c>
      <c r="AH216" s="1">
        <v>85.64</v>
      </c>
      <c r="AI216" s="1">
        <v>216</v>
      </c>
      <c r="AJ216" s="1">
        <v>610050</v>
      </c>
      <c r="AK216" s="1">
        <v>-2</v>
      </c>
      <c r="AL216" s="1">
        <v>-10</v>
      </c>
      <c r="AM216" s="1">
        <v>-6</v>
      </c>
      <c r="AN216" s="1">
        <v>-8</v>
      </c>
      <c r="AO216" s="1">
        <v>-5</v>
      </c>
      <c r="AP216" s="1">
        <v>52245</v>
      </c>
      <c r="AQ216" s="1">
        <v>-0.1</v>
      </c>
      <c r="AR216" s="1">
        <v>53.9</v>
      </c>
      <c r="AS216" s="1">
        <v>53.8</v>
      </c>
      <c r="AT216" s="1">
        <v>53.2</v>
      </c>
      <c r="AU216" s="1">
        <v>53.5</v>
      </c>
      <c r="AV216" s="1">
        <v>54</v>
      </c>
      <c r="AW216" s="1">
        <v>-1.6629999999999999E-2</v>
      </c>
      <c r="AX216" s="1">
        <v>0.37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4573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26">
        <v>0</v>
      </c>
      <c r="K217" s="26">
        <v>3</v>
      </c>
      <c r="L217" s="35">
        <v>-1</v>
      </c>
      <c r="M217" s="26">
        <v>0</v>
      </c>
      <c r="N217" s="26">
        <v>1</v>
      </c>
      <c r="O217" s="26">
        <f t="shared" si="13"/>
        <v>23401</v>
      </c>
      <c r="P217" s="25">
        <f t="shared" si="14"/>
        <v>0</v>
      </c>
      <c r="Q217" s="3">
        <v>135.5</v>
      </c>
      <c r="R217" s="3">
        <v>136</v>
      </c>
      <c r="S217" s="3">
        <v>135.5</v>
      </c>
      <c r="T217" s="3">
        <v>135.5</v>
      </c>
      <c r="U217" s="3">
        <v>135.5</v>
      </c>
      <c r="V217" s="12">
        <f t="shared" si="15"/>
        <v>4.0800000000000003E-3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4587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27.78</v>
      </c>
      <c r="AH217" s="1">
        <v>61.14</v>
      </c>
      <c r="AI217" s="1">
        <v>217</v>
      </c>
      <c r="AJ217" s="1">
        <v>382749.43</v>
      </c>
      <c r="AK217" s="1">
        <v>0</v>
      </c>
      <c r="AL217" s="1">
        <v>3</v>
      </c>
      <c r="AM217" s="1">
        <v>-1</v>
      </c>
      <c r="AN217" s="1">
        <v>0</v>
      </c>
      <c r="AO217" s="1">
        <v>1</v>
      </c>
      <c r="AP217" s="1">
        <v>23401</v>
      </c>
      <c r="AQ217" s="1">
        <v>0</v>
      </c>
      <c r="AR217" s="1">
        <v>135.5</v>
      </c>
      <c r="AS217" s="1">
        <v>136</v>
      </c>
      <c r="AT217" s="1">
        <v>135.5</v>
      </c>
      <c r="AU217" s="1">
        <v>135.5</v>
      </c>
      <c r="AV217" s="1">
        <v>135.5</v>
      </c>
      <c r="AW217" s="1">
        <v>4.0800000000000003E-3</v>
      </c>
      <c r="AX217" s="1">
        <v>-0.37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5107</v>
      </c>
      <c r="C218" s="3">
        <v>3.63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31.83</v>
      </c>
      <c r="H218" s="1">
        <f>MATCH(持股比率!A218,董監!A:A,0)</f>
        <v>218</v>
      </c>
      <c r="I218" s="3">
        <v>7907392.2199999997</v>
      </c>
      <c r="J218" s="26">
        <v>-77</v>
      </c>
      <c r="K218" s="26">
        <v>-345</v>
      </c>
      <c r="L218" s="35">
        <v>-265</v>
      </c>
      <c r="M218" s="26">
        <v>-398</v>
      </c>
      <c r="N218" s="26">
        <v>520</v>
      </c>
      <c r="O218" s="26">
        <f t="shared" si="13"/>
        <v>251692</v>
      </c>
      <c r="P218" s="25">
        <f t="shared" si="14"/>
        <v>-0.2</v>
      </c>
      <c r="Q218" s="3">
        <v>27.35</v>
      </c>
      <c r="R218" s="3">
        <v>26.6</v>
      </c>
      <c r="S218" s="3">
        <v>25.9</v>
      </c>
      <c r="T218" s="3">
        <v>25.8</v>
      </c>
      <c r="U218" s="3">
        <v>26.35</v>
      </c>
      <c r="V218" s="12">
        <f t="shared" si="15"/>
        <v>-0.1471285</v>
      </c>
      <c r="W218" s="3">
        <v>-4.3600000000000003</v>
      </c>
      <c r="X218" s="3" t="str">
        <f ca="1">IF(COUNTIF(股期對照!A:A,B218)=2,B218&amp;"-●",IF(COUNTIF(股期對照!A:A,B218)=1,B218&amp;"-◎",B218))</f>
        <v>神隆</v>
      </c>
      <c r="Y218" s="3" t="s">
        <v>6468</v>
      </c>
      <c r="AB218" s="1" t="s">
        <v>212</v>
      </c>
      <c r="AC218" s="1" t="s">
        <v>1974</v>
      </c>
      <c r="AD218" s="1">
        <v>3.63</v>
      </c>
      <c r="AE218" s="1">
        <v>0.03</v>
      </c>
      <c r="AF218" s="1">
        <v>0.11</v>
      </c>
      <c r="AG218" s="1">
        <v>64.400000000000006</v>
      </c>
      <c r="AH218" s="1">
        <v>31.83</v>
      </c>
      <c r="AI218" s="1">
        <v>218</v>
      </c>
      <c r="AJ218" s="1">
        <v>7907392.2199999997</v>
      </c>
      <c r="AK218" s="1">
        <v>-77</v>
      </c>
      <c r="AL218" s="1">
        <v>-345</v>
      </c>
      <c r="AM218" s="1">
        <v>-265</v>
      </c>
      <c r="AN218" s="1">
        <v>-398</v>
      </c>
      <c r="AO218" s="1">
        <v>520</v>
      </c>
      <c r="AP218" s="1">
        <v>251692</v>
      </c>
      <c r="AQ218" s="1">
        <v>-0.2</v>
      </c>
      <c r="AR218" s="1">
        <v>27.35</v>
      </c>
      <c r="AS218" s="1">
        <v>26.6</v>
      </c>
      <c r="AT218" s="1">
        <v>25.9</v>
      </c>
      <c r="AU218" s="1">
        <v>25.8</v>
      </c>
      <c r="AV218" s="1">
        <v>26.35</v>
      </c>
      <c r="AW218" s="1">
        <v>-0.1471285</v>
      </c>
      <c r="AX218" s="1">
        <v>-4.3600000000000003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5108</v>
      </c>
      <c r="C219" s="3">
        <v>74.599999999999994</v>
      </c>
      <c r="D219" s="3">
        <v>0.28000000000000003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-32.419999999999987</v>
      </c>
      <c r="H219" s="1">
        <f>MATCH(持股比率!A219,董監!A:A,0)</f>
        <v>219</v>
      </c>
      <c r="I219" s="3">
        <v>2628713.12</v>
      </c>
      <c r="J219" s="26">
        <v>-177</v>
      </c>
      <c r="K219" s="26">
        <v>-97</v>
      </c>
      <c r="L219" s="35">
        <v>-229</v>
      </c>
      <c r="M219" s="26">
        <v>339</v>
      </c>
      <c r="N219" s="26">
        <v>-41</v>
      </c>
      <c r="O219" s="26">
        <f t="shared" si="13"/>
        <v>-85223</v>
      </c>
      <c r="P219" s="25">
        <f t="shared" si="14"/>
        <v>0.2</v>
      </c>
      <c r="Q219" s="3">
        <v>85.6</v>
      </c>
      <c r="R219" s="3">
        <v>84.9</v>
      </c>
      <c r="S219" s="3">
        <v>82.6</v>
      </c>
      <c r="T219" s="3">
        <v>84.9</v>
      </c>
      <c r="U219" s="3">
        <v>85.3</v>
      </c>
      <c r="V219" s="12">
        <f t="shared" si="15"/>
        <v>-0.17018099999999992</v>
      </c>
      <c r="W219" s="3">
        <v>0</v>
      </c>
      <c r="X219" s="3" t="str">
        <f ca="1">IF(COUNTIF(股期對照!A:A,B219)=2,B219&amp;"-●",IF(COUNTIF(股期對照!A:A,B219)=1,B219&amp;"-◎",B219))</f>
        <v>美時</v>
      </c>
      <c r="Y219" s="3" t="s">
        <v>6473</v>
      </c>
      <c r="AB219" s="1" t="s">
        <v>213</v>
      </c>
      <c r="AC219" s="1" t="s">
        <v>1975</v>
      </c>
      <c r="AD219" s="1">
        <v>74.599999999999994</v>
      </c>
      <c r="AE219" s="1">
        <v>0.28000000000000003</v>
      </c>
      <c r="AF219" s="1">
        <v>0.06</v>
      </c>
      <c r="AG219" s="1">
        <v>57.48</v>
      </c>
      <c r="AH219" s="1">
        <v>-32.419999999999987</v>
      </c>
      <c r="AI219" s="1">
        <v>219</v>
      </c>
      <c r="AJ219" s="1">
        <v>2628713.12</v>
      </c>
      <c r="AK219" s="1">
        <v>-177</v>
      </c>
      <c r="AL219" s="1">
        <v>-97</v>
      </c>
      <c r="AM219" s="1">
        <v>-229</v>
      </c>
      <c r="AN219" s="1">
        <v>339</v>
      </c>
      <c r="AO219" s="1">
        <v>-41</v>
      </c>
      <c r="AP219" s="1">
        <v>-85223</v>
      </c>
      <c r="AQ219" s="1">
        <v>0.2</v>
      </c>
      <c r="AR219" s="1">
        <v>85.6</v>
      </c>
      <c r="AS219" s="1">
        <v>84.9</v>
      </c>
      <c r="AT219" s="1">
        <v>82.6</v>
      </c>
      <c r="AU219" s="1">
        <v>84.9</v>
      </c>
      <c r="AV219" s="1">
        <v>85.3</v>
      </c>
      <c r="AW219" s="1">
        <v>-0.17018099999999992</v>
      </c>
      <c r="AX219" s="1">
        <v>0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4903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83.56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-2</v>
      </c>
      <c r="N220" s="26">
        <v>0</v>
      </c>
      <c r="O220" s="26">
        <f t="shared" si="13"/>
        <v>33439</v>
      </c>
      <c r="P220" s="25">
        <f t="shared" si="14"/>
        <v>0</v>
      </c>
      <c r="Q220" s="3">
        <v>33.049999999999997</v>
      </c>
      <c r="R220" s="3">
        <v>33.15</v>
      </c>
      <c r="S220" s="3">
        <v>33.5</v>
      </c>
      <c r="T220" s="3">
        <v>34.200000000000003</v>
      </c>
      <c r="U220" s="3">
        <v>32.799999999999997</v>
      </c>
      <c r="V220" s="12">
        <f t="shared" si="15"/>
        <v>-6.8400000000000004E-4</v>
      </c>
      <c r="W220" s="3">
        <v>-0.76</v>
      </c>
      <c r="X220" s="3" t="str">
        <f ca="1">IF(COUNTIF(股期對照!A:A,B220)=2,B220&amp;"-●",IF(COUNTIF(股期對照!A:A,B220)=1,B220&amp;"-◎",B220))</f>
        <v>金穎生技</v>
      </c>
      <c r="Y220" s="3" t="s">
        <v>6468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</v>
      </c>
      <c r="AG220" s="1">
        <v>15.9</v>
      </c>
      <c r="AH220" s="1">
        <v>83.56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-2</v>
      </c>
      <c r="AO220" s="1">
        <v>0</v>
      </c>
      <c r="AP220" s="1">
        <v>33439</v>
      </c>
      <c r="AQ220" s="1">
        <v>0</v>
      </c>
      <c r="AR220" s="1">
        <v>33.049999999999997</v>
      </c>
      <c r="AS220" s="1">
        <v>33.15</v>
      </c>
      <c r="AT220" s="1">
        <v>33.5</v>
      </c>
      <c r="AU220" s="1">
        <v>34.200000000000003</v>
      </c>
      <c r="AV220" s="1">
        <v>32.799999999999997</v>
      </c>
      <c r="AW220" s="1">
        <v>-6.8400000000000004E-4</v>
      </c>
      <c r="AX220" s="1">
        <v>-0.76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4794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26">
        <v>-4</v>
      </c>
      <c r="K221" s="26">
        <v>0</v>
      </c>
      <c r="L221" s="35">
        <v>-4</v>
      </c>
      <c r="M221" s="26">
        <v>8</v>
      </c>
      <c r="N221" s="26">
        <v>14</v>
      </c>
      <c r="O221" s="26">
        <f t="shared" si="13"/>
        <v>69467</v>
      </c>
      <c r="P221" s="25">
        <f t="shared" si="14"/>
        <v>0</v>
      </c>
      <c r="Q221" s="3">
        <v>16.350000000000001</v>
      </c>
      <c r="R221" s="3">
        <v>16.149999999999999</v>
      </c>
      <c r="S221" s="3">
        <v>15.7</v>
      </c>
      <c r="T221" s="3">
        <v>15.55</v>
      </c>
      <c r="U221" s="3">
        <v>15.75</v>
      </c>
      <c r="V221" s="12">
        <f t="shared" si="15"/>
        <v>2.1670000000000001E-3</v>
      </c>
      <c r="W221" s="3">
        <v>-4.26</v>
      </c>
      <c r="X221" s="3" t="str">
        <f ca="1">IF(COUNTIF(股期對照!A:A,B221)=2,B221&amp;"-●",IF(COUNTIF(股期對照!A:A,B221)=1,B221&amp;"-◎",B221))</f>
        <v>易威</v>
      </c>
      <c r="Y221" s="3" t="s">
        <v>6468</v>
      </c>
      <c r="AB221" s="1" t="s">
        <v>215</v>
      </c>
      <c r="AC221" s="1" t="s">
        <v>1977</v>
      </c>
      <c r="AD221" s="1">
        <v>13.39</v>
      </c>
      <c r="AE221" s="1">
        <v>0</v>
      </c>
      <c r="AF221" s="1">
        <v>0</v>
      </c>
      <c r="AG221" s="1">
        <v>36.770000000000003</v>
      </c>
      <c r="AH221" s="1">
        <v>49.839999999999996</v>
      </c>
      <c r="AI221" s="1">
        <v>221</v>
      </c>
      <c r="AJ221" s="1">
        <v>1393796.78</v>
      </c>
      <c r="AK221" s="1">
        <v>-4</v>
      </c>
      <c r="AL221" s="1">
        <v>0</v>
      </c>
      <c r="AM221" s="1">
        <v>-4</v>
      </c>
      <c r="AN221" s="1">
        <v>8</v>
      </c>
      <c r="AO221" s="1">
        <v>14</v>
      </c>
      <c r="AP221" s="1">
        <v>69467</v>
      </c>
      <c r="AQ221" s="1">
        <v>0</v>
      </c>
      <c r="AR221" s="1">
        <v>16.350000000000001</v>
      </c>
      <c r="AS221" s="1">
        <v>16.149999999999999</v>
      </c>
      <c r="AT221" s="1">
        <v>15.7</v>
      </c>
      <c r="AU221" s="1">
        <v>15.55</v>
      </c>
      <c r="AV221" s="1">
        <v>15.75</v>
      </c>
      <c r="AW221" s="1">
        <v>2.1670000000000001E-3</v>
      </c>
      <c r="AX221" s="1">
        <v>-4.26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4795</v>
      </c>
      <c r="C222" s="3">
        <v>8.4700000000000006</v>
      </c>
      <c r="D222" s="3">
        <v>1.72</v>
      </c>
      <c r="E222" s="3">
        <v>0.53</v>
      </c>
      <c r="F222" s="1">
        <f>IF(INDEX(董監!D:D,H222)=0,INDEX(董監!C:C,H222),INDEX(董監!D:D,H222))</f>
        <v>43.36</v>
      </c>
      <c r="G222" s="1">
        <f t="shared" si="12"/>
        <v>45.92</v>
      </c>
      <c r="H222" s="1">
        <f>MATCH(持股比率!A222,董監!A:A,0)</f>
        <v>222</v>
      </c>
      <c r="I222" s="3">
        <v>29080608</v>
      </c>
      <c r="J222" s="26">
        <v>3579</v>
      </c>
      <c r="K222" s="26">
        <v>-1477</v>
      </c>
      <c r="L222" s="35">
        <v>7325</v>
      </c>
      <c r="M222" s="26">
        <v>1463</v>
      </c>
      <c r="N222" s="26">
        <v>-2289</v>
      </c>
      <c r="O222" s="26">
        <f t="shared" si="13"/>
        <v>1335382</v>
      </c>
      <c r="P222" s="25">
        <f t="shared" si="14"/>
        <v>0.6</v>
      </c>
      <c r="Q222" s="3">
        <v>33.35</v>
      </c>
      <c r="R222" s="3">
        <v>32.5</v>
      </c>
      <c r="S222" s="3">
        <v>30.8</v>
      </c>
      <c r="T222" s="3">
        <v>32.200000000000003</v>
      </c>
      <c r="U222" s="3">
        <v>33.049999999999997</v>
      </c>
      <c r="V222" s="12">
        <f t="shared" si="15"/>
        <v>2.6842429999999999</v>
      </c>
      <c r="W222" s="3">
        <v>-0.3</v>
      </c>
      <c r="X222" s="3" t="str">
        <f ca="1">IF(COUNTIF(股期對照!A:A,B222)=2,B222&amp;"-●",IF(COUNTIF(股期對照!A:A,B222)=1,B222&amp;"-◎",B222))</f>
        <v>台玻</v>
      </c>
      <c r="Y222" s="3" t="s">
        <v>6481</v>
      </c>
      <c r="AB222" s="1" t="s">
        <v>216</v>
      </c>
      <c r="AC222" s="1" t="s">
        <v>1978</v>
      </c>
      <c r="AD222" s="1">
        <v>8.4700000000000006</v>
      </c>
      <c r="AE222" s="1">
        <v>1.72</v>
      </c>
      <c r="AF222" s="1">
        <v>0.53</v>
      </c>
      <c r="AG222" s="1">
        <v>43.36</v>
      </c>
      <c r="AH222" s="1">
        <v>45.92</v>
      </c>
      <c r="AI222" s="1">
        <v>222</v>
      </c>
      <c r="AJ222" s="1">
        <v>29080608</v>
      </c>
      <c r="AK222" s="1">
        <v>3579</v>
      </c>
      <c r="AL222" s="1">
        <v>-1477</v>
      </c>
      <c r="AM222" s="1">
        <v>7325</v>
      </c>
      <c r="AN222" s="1">
        <v>1463</v>
      </c>
      <c r="AO222" s="1">
        <v>-2289</v>
      </c>
      <c r="AP222" s="1">
        <v>1335382</v>
      </c>
      <c r="AQ222" s="1">
        <v>0.6</v>
      </c>
      <c r="AR222" s="1">
        <v>33.35</v>
      </c>
      <c r="AS222" s="1">
        <v>32.5</v>
      </c>
      <c r="AT222" s="1">
        <v>30.8</v>
      </c>
      <c r="AU222" s="1">
        <v>32.200000000000003</v>
      </c>
      <c r="AV222" s="1">
        <v>33.049999999999997</v>
      </c>
      <c r="AW222" s="1">
        <v>2.6842429999999999</v>
      </c>
      <c r="AX222" s="1">
        <v>-0.3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5109</v>
      </c>
      <c r="C223" s="3">
        <v>0.49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86.36</v>
      </c>
      <c r="H223" s="1">
        <f>MATCH(持股比率!A223,董監!A:A,0)</f>
        <v>223</v>
      </c>
      <c r="I223" s="3">
        <v>1002654</v>
      </c>
      <c r="J223" s="26">
        <v>0</v>
      </c>
      <c r="K223" s="26">
        <v>-28</v>
      </c>
      <c r="L223" s="35">
        <v>-19</v>
      </c>
      <c r="M223" s="26">
        <v>-23</v>
      </c>
      <c r="N223" s="26">
        <v>-5</v>
      </c>
      <c r="O223" s="26">
        <f t="shared" si="13"/>
        <v>86589</v>
      </c>
      <c r="P223" s="25">
        <f t="shared" si="14"/>
        <v>-0.1</v>
      </c>
      <c r="Q223" s="3">
        <v>13.65</v>
      </c>
      <c r="R223" s="3">
        <v>13.55</v>
      </c>
      <c r="S223" s="3">
        <v>13.35</v>
      </c>
      <c r="T223" s="3">
        <v>13.2</v>
      </c>
      <c r="U223" s="3">
        <v>13.6</v>
      </c>
      <c r="V223" s="12">
        <f t="shared" si="15"/>
        <v>-1.0046500000000002E-2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6448</v>
      </c>
      <c r="AB223" s="1" t="s">
        <v>217</v>
      </c>
      <c r="AC223" s="1" t="s">
        <v>1979</v>
      </c>
      <c r="AD223" s="1">
        <v>0.49</v>
      </c>
      <c r="AE223" s="1">
        <v>0</v>
      </c>
      <c r="AF223" s="1">
        <v>0</v>
      </c>
      <c r="AG223" s="1">
        <v>13.15</v>
      </c>
      <c r="AH223" s="1">
        <v>86.36</v>
      </c>
      <c r="AI223" s="1">
        <v>223</v>
      </c>
      <c r="AJ223" s="1">
        <v>1002654</v>
      </c>
      <c r="AK223" s="1">
        <v>0</v>
      </c>
      <c r="AL223" s="1">
        <v>-28</v>
      </c>
      <c r="AM223" s="1">
        <v>-19</v>
      </c>
      <c r="AN223" s="1">
        <v>-23</v>
      </c>
      <c r="AO223" s="1">
        <v>-5</v>
      </c>
      <c r="AP223" s="1">
        <v>86589</v>
      </c>
      <c r="AQ223" s="1">
        <v>-0.1</v>
      </c>
      <c r="AR223" s="1">
        <v>13.65</v>
      </c>
      <c r="AS223" s="1">
        <v>13.55</v>
      </c>
      <c r="AT223" s="1">
        <v>13.35</v>
      </c>
      <c r="AU223" s="1">
        <v>13.2</v>
      </c>
      <c r="AV223" s="1">
        <v>13.6</v>
      </c>
      <c r="AW223" s="1">
        <v>-1.0046500000000002E-2</v>
      </c>
      <c r="AX223" s="1">
        <v>-1.0900000000000001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5110</v>
      </c>
      <c r="C224" s="3">
        <v>10.52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82.48</v>
      </c>
      <c r="H224" s="1">
        <f>MATCH(持股比率!A224,董監!A:A,0)</f>
        <v>224</v>
      </c>
      <c r="I224" s="3">
        <v>4337820.78</v>
      </c>
      <c r="J224" s="26">
        <v>760</v>
      </c>
      <c r="K224" s="26">
        <v>-268</v>
      </c>
      <c r="L224" s="35">
        <v>351</v>
      </c>
      <c r="M224" s="26">
        <v>-307</v>
      </c>
      <c r="N224" s="26">
        <v>1415</v>
      </c>
      <c r="O224" s="26">
        <f t="shared" si="13"/>
        <v>357783</v>
      </c>
      <c r="P224" s="25">
        <f t="shared" si="14"/>
        <v>0.5</v>
      </c>
      <c r="Q224" s="3">
        <v>12.35</v>
      </c>
      <c r="R224" s="3">
        <v>12</v>
      </c>
      <c r="S224" s="3">
        <v>11.8</v>
      </c>
      <c r="T224" s="3">
        <v>12.1</v>
      </c>
      <c r="U224" s="3">
        <v>12.4</v>
      </c>
      <c r="V224" s="12">
        <f t="shared" si="15"/>
        <v>0.24143099999999998</v>
      </c>
      <c r="W224" s="3">
        <v>2.48</v>
      </c>
      <c r="X224" s="3" t="str">
        <f ca="1">IF(COUNTIF(股期對照!A:A,B224)=2,B224&amp;"-●",IF(COUNTIF(股期對照!A:A,B224)=1,B224&amp;"-◎",B224))</f>
        <v>冠軍</v>
      </c>
      <c r="Y224" s="3" t="s">
        <v>6482</v>
      </c>
      <c r="AB224" s="1" t="s">
        <v>218</v>
      </c>
      <c r="AC224" s="1" t="s">
        <v>1980</v>
      </c>
      <c r="AD224" s="1">
        <v>10.52</v>
      </c>
      <c r="AE224" s="1">
        <v>7.0000000000000007E-2</v>
      </c>
      <c r="AF224" s="1">
        <v>0</v>
      </c>
      <c r="AG224" s="1">
        <v>6.93</v>
      </c>
      <c r="AH224" s="1">
        <v>82.48</v>
      </c>
      <c r="AI224" s="1">
        <v>224</v>
      </c>
      <c r="AJ224" s="1">
        <v>4337820.78</v>
      </c>
      <c r="AK224" s="1">
        <v>760</v>
      </c>
      <c r="AL224" s="1">
        <v>-268</v>
      </c>
      <c r="AM224" s="1">
        <v>351</v>
      </c>
      <c r="AN224" s="1">
        <v>-307</v>
      </c>
      <c r="AO224" s="1">
        <v>1415</v>
      </c>
      <c r="AP224" s="1">
        <v>357783</v>
      </c>
      <c r="AQ224" s="1">
        <v>0.5</v>
      </c>
      <c r="AR224" s="1">
        <v>12.35</v>
      </c>
      <c r="AS224" s="1">
        <v>12</v>
      </c>
      <c r="AT224" s="1">
        <v>11.8</v>
      </c>
      <c r="AU224" s="1">
        <v>12.1</v>
      </c>
      <c r="AV224" s="1">
        <v>12.4</v>
      </c>
      <c r="AW224" s="1">
        <v>0.24143099999999998</v>
      </c>
      <c r="AX224" s="1">
        <v>2.48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4904</v>
      </c>
      <c r="C225" s="3">
        <v>4.8499999999999996</v>
      </c>
      <c r="D225" s="3">
        <v>0.02</v>
      </c>
      <c r="E225" s="3">
        <v>0.13</v>
      </c>
      <c r="F225" s="1">
        <f>IF(INDEX(董監!D:D,H225)=0,INDEX(董監!C:C,H225),INDEX(董監!D:D,H225))</f>
        <v>9.5299999999999994</v>
      </c>
      <c r="G225" s="1">
        <f t="shared" si="12"/>
        <v>85.47</v>
      </c>
      <c r="H225" s="1">
        <f>MATCH(持股比率!A225,董監!A:A,0)</f>
        <v>225</v>
      </c>
      <c r="I225" s="3">
        <v>3699966.37</v>
      </c>
      <c r="J225" s="26">
        <v>-9</v>
      </c>
      <c r="K225" s="26">
        <v>6</v>
      </c>
      <c r="L225" s="35">
        <v>-60</v>
      </c>
      <c r="M225" s="26">
        <v>3</v>
      </c>
      <c r="N225" s="26">
        <v>196</v>
      </c>
      <c r="O225" s="26">
        <f t="shared" si="13"/>
        <v>316236</v>
      </c>
      <c r="P225" s="25">
        <f t="shared" si="14"/>
        <v>0</v>
      </c>
      <c r="Q225" s="3">
        <v>56</v>
      </c>
      <c r="R225" s="3">
        <v>57.9</v>
      </c>
      <c r="S225" s="3">
        <v>55.7</v>
      </c>
      <c r="T225" s="3">
        <v>56</v>
      </c>
      <c r="U225" s="3">
        <v>57</v>
      </c>
      <c r="V225" s="12">
        <f t="shared" si="15"/>
        <v>7.8413999999999998E-2</v>
      </c>
      <c r="W225" s="3">
        <v>0.88</v>
      </c>
      <c r="X225" s="3" t="str">
        <f ca="1">IF(COUNTIF(股期對照!A:A,B225)=2,B225&amp;"-●",IF(COUNTIF(股期對照!A:A,B225)=1,B225&amp;"-◎",B225))</f>
        <v>潤隆</v>
      </c>
      <c r="Y225" s="3" t="s">
        <v>6448</v>
      </c>
      <c r="AB225" s="1" t="s">
        <v>219</v>
      </c>
      <c r="AC225" s="1" t="s">
        <v>1981</v>
      </c>
      <c r="AD225" s="1">
        <v>4.8499999999999996</v>
      </c>
      <c r="AE225" s="1">
        <v>0.02</v>
      </c>
      <c r="AF225" s="1">
        <v>0.13</v>
      </c>
      <c r="AG225" s="1">
        <v>9.5299999999999994</v>
      </c>
      <c r="AH225" s="1">
        <v>85.47</v>
      </c>
      <c r="AI225" s="1">
        <v>225</v>
      </c>
      <c r="AJ225" s="1">
        <v>3699966.37</v>
      </c>
      <c r="AK225" s="1">
        <v>-9</v>
      </c>
      <c r="AL225" s="1">
        <v>6</v>
      </c>
      <c r="AM225" s="1">
        <v>-60</v>
      </c>
      <c r="AN225" s="1">
        <v>3</v>
      </c>
      <c r="AO225" s="1">
        <v>196</v>
      </c>
      <c r="AP225" s="1">
        <v>316236</v>
      </c>
      <c r="AQ225" s="1">
        <v>0</v>
      </c>
      <c r="AR225" s="1">
        <v>56</v>
      </c>
      <c r="AS225" s="1">
        <v>57.9</v>
      </c>
      <c r="AT225" s="1">
        <v>55.7</v>
      </c>
      <c r="AU225" s="1">
        <v>56</v>
      </c>
      <c r="AV225" s="1">
        <v>57</v>
      </c>
      <c r="AW225" s="1">
        <v>7.8413999999999998E-2</v>
      </c>
      <c r="AX225" s="1">
        <v>0.88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5111</v>
      </c>
      <c r="C226" s="3">
        <v>2.67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85.01</v>
      </c>
      <c r="H226" s="1">
        <f>MATCH(持股比率!A226,董監!A:A,0)</f>
        <v>226</v>
      </c>
      <c r="I226" s="3">
        <v>1670419.37</v>
      </c>
      <c r="J226" s="26">
        <v>656</v>
      </c>
      <c r="K226" s="26">
        <v>-807</v>
      </c>
      <c r="L226" s="35">
        <v>-174</v>
      </c>
      <c r="M226" s="26">
        <v>477</v>
      </c>
      <c r="N226" s="26">
        <v>567</v>
      </c>
      <c r="O226" s="26">
        <f t="shared" si="13"/>
        <v>142002</v>
      </c>
      <c r="P226" s="25">
        <f t="shared" si="14"/>
        <v>0.5</v>
      </c>
      <c r="Q226" s="3">
        <v>15.45</v>
      </c>
      <c r="R226" s="3">
        <v>15</v>
      </c>
      <c r="S226" s="3">
        <v>14.2</v>
      </c>
      <c r="T226" s="3">
        <v>14.4</v>
      </c>
      <c r="U226" s="3">
        <v>14.6</v>
      </c>
      <c r="V226" s="12">
        <f t="shared" si="15"/>
        <v>0.10706399999999998</v>
      </c>
      <c r="W226" s="3">
        <v>-2.67</v>
      </c>
      <c r="X226" s="3" t="str">
        <f ca="1">IF(COUNTIF(股期對照!A:A,B226)=2,B226&amp;"-●",IF(COUNTIF(股期對照!A:A,B226)=1,B226&amp;"-◎",B226))</f>
        <v>中釉</v>
      </c>
      <c r="Y226" s="3" t="s">
        <v>6481</v>
      </c>
      <c r="AB226" s="1" t="s">
        <v>220</v>
      </c>
      <c r="AC226" s="1" t="s">
        <v>1982</v>
      </c>
      <c r="AD226" s="1">
        <v>2.67</v>
      </c>
      <c r="AE226" s="1">
        <v>0.16</v>
      </c>
      <c r="AF226" s="1">
        <v>0.01</v>
      </c>
      <c r="AG226" s="1">
        <v>12.15</v>
      </c>
      <c r="AH226" s="1">
        <v>85.01</v>
      </c>
      <c r="AI226" s="1">
        <v>226</v>
      </c>
      <c r="AJ226" s="1">
        <v>1670419.37</v>
      </c>
      <c r="AK226" s="1">
        <v>656</v>
      </c>
      <c r="AL226" s="1">
        <v>-807</v>
      </c>
      <c r="AM226" s="1">
        <v>-174</v>
      </c>
      <c r="AN226" s="1">
        <v>477</v>
      </c>
      <c r="AO226" s="1">
        <v>567</v>
      </c>
      <c r="AP226" s="1">
        <v>142002</v>
      </c>
      <c r="AQ226" s="1">
        <v>0.5</v>
      </c>
      <c r="AR226" s="1">
        <v>15.45</v>
      </c>
      <c r="AS226" s="1">
        <v>15</v>
      </c>
      <c r="AT226" s="1">
        <v>14.2</v>
      </c>
      <c r="AU226" s="1">
        <v>14.4</v>
      </c>
      <c r="AV226" s="1">
        <v>14.6</v>
      </c>
      <c r="AW226" s="1">
        <v>0.10706399999999998</v>
      </c>
      <c r="AX226" s="1">
        <v>-2.67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5112</v>
      </c>
      <c r="C227" s="3">
        <v>4.05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87.23</v>
      </c>
      <c r="H227" s="1">
        <f>MATCH(持股比率!A227,董監!A:A,0)</f>
        <v>227</v>
      </c>
      <c r="I227" s="3">
        <v>3698536.1</v>
      </c>
      <c r="J227" s="26">
        <v>594</v>
      </c>
      <c r="K227" s="26">
        <v>-77</v>
      </c>
      <c r="L227" s="35">
        <v>-90</v>
      </c>
      <c r="M227" s="26">
        <v>851</v>
      </c>
      <c r="N227" s="26">
        <v>315</v>
      </c>
      <c r="O227" s="26">
        <f t="shared" si="13"/>
        <v>322623</v>
      </c>
      <c r="P227" s="25">
        <f t="shared" si="14"/>
        <v>0.5</v>
      </c>
      <c r="Q227" s="3">
        <v>11.85</v>
      </c>
      <c r="R227" s="3">
        <v>11.65</v>
      </c>
      <c r="S227" s="3">
        <v>11.25</v>
      </c>
      <c r="T227" s="3">
        <v>11.7</v>
      </c>
      <c r="U227" s="3">
        <v>11.75</v>
      </c>
      <c r="V227" s="12">
        <f t="shared" si="15"/>
        <v>0.18787299999999998</v>
      </c>
      <c r="W227" s="3">
        <v>1.29</v>
      </c>
      <c r="X227" s="3" t="str">
        <f ca="1">IF(COUNTIF(股期對照!A:A,B227)=2,B227&amp;"-●",IF(COUNTIF(股期對照!A:A,B227)=1,B227&amp;"-◎",B227))</f>
        <v>和成</v>
      </c>
      <c r="Y227" s="3" t="s">
        <v>6481</v>
      </c>
      <c r="AB227" s="1" t="s">
        <v>221</v>
      </c>
      <c r="AC227" s="1" t="s">
        <v>1983</v>
      </c>
      <c r="AD227" s="1">
        <v>4.05</v>
      </c>
      <c r="AE227" s="1">
        <v>0.08</v>
      </c>
      <c r="AF227" s="1">
        <v>0.01</v>
      </c>
      <c r="AG227" s="1">
        <v>8.6300000000000008</v>
      </c>
      <c r="AH227" s="1">
        <v>87.23</v>
      </c>
      <c r="AI227" s="1">
        <v>227</v>
      </c>
      <c r="AJ227" s="1">
        <v>3698536.1</v>
      </c>
      <c r="AK227" s="1">
        <v>594</v>
      </c>
      <c r="AL227" s="1">
        <v>-77</v>
      </c>
      <c r="AM227" s="1">
        <v>-90</v>
      </c>
      <c r="AN227" s="1">
        <v>851</v>
      </c>
      <c r="AO227" s="1">
        <v>315</v>
      </c>
      <c r="AP227" s="1">
        <v>322623</v>
      </c>
      <c r="AQ227" s="1">
        <v>0.5</v>
      </c>
      <c r="AR227" s="1">
        <v>11.85</v>
      </c>
      <c r="AS227" s="1">
        <v>11.65</v>
      </c>
      <c r="AT227" s="1">
        <v>11.25</v>
      </c>
      <c r="AU227" s="1">
        <v>11.7</v>
      </c>
      <c r="AV227" s="1">
        <v>11.75</v>
      </c>
      <c r="AW227" s="1">
        <v>0.18787299999999998</v>
      </c>
      <c r="AX227" s="1">
        <v>1.29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5113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0</v>
      </c>
      <c r="M228" s="26">
        <v>0</v>
      </c>
      <c r="N228" s="26">
        <v>-1</v>
      </c>
      <c r="O228" s="26">
        <f t="shared" si="13"/>
        <v>34426</v>
      </c>
      <c r="P228" s="25">
        <f t="shared" si="14"/>
        <v>0</v>
      </c>
      <c r="Q228" s="3">
        <v>18.5</v>
      </c>
      <c r="R228" s="3">
        <v>18.8</v>
      </c>
      <c r="S228" s="3">
        <v>18.75</v>
      </c>
      <c r="T228" s="3">
        <v>18.899999999999999</v>
      </c>
      <c r="U228" s="3">
        <v>18.95</v>
      </c>
      <c r="V228" s="12">
        <f t="shared" si="15"/>
        <v>-1.895E-4</v>
      </c>
      <c r="W228" s="3">
        <v>1.34</v>
      </c>
      <c r="X228" s="3" t="str">
        <f ca="1">IF(COUNTIF(股期對照!A:A,B228)=2,B228&amp;"-●",IF(COUNTIF(股期對照!A:A,B228)=1,B228&amp;"-◎",B228))</f>
        <v>寶利徠</v>
      </c>
      <c r="Y228" s="3" t="s">
        <v>6468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-1</v>
      </c>
      <c r="AP228" s="1">
        <v>34426</v>
      </c>
      <c r="AQ228" s="1">
        <v>0</v>
      </c>
      <c r="AR228" s="1">
        <v>18.5</v>
      </c>
      <c r="AS228" s="1">
        <v>18.8</v>
      </c>
      <c r="AT228" s="1">
        <v>18.75</v>
      </c>
      <c r="AU228" s="1">
        <v>18.899999999999999</v>
      </c>
      <c r="AV228" s="1">
        <v>18.95</v>
      </c>
      <c r="AW228" s="1">
        <v>-1.895E-4</v>
      </c>
      <c r="AX228" s="1">
        <v>1.34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5114</v>
      </c>
      <c r="C229" s="3">
        <v>2.75</v>
      </c>
      <c r="D229" s="3">
        <v>0.04</v>
      </c>
      <c r="E229" s="3">
        <v>0.67</v>
      </c>
      <c r="F229" s="1">
        <f>IF(INDEX(董監!D:D,H229)=0,INDEX(董監!C:C,H229),INDEX(董監!D:D,H229))</f>
        <v>16.489999999999998</v>
      </c>
      <c r="G229" s="1">
        <f t="shared" si="12"/>
        <v>80.05</v>
      </c>
      <c r="H229" s="1">
        <f>MATCH(持股比率!A229,董監!A:A,0)</f>
        <v>229</v>
      </c>
      <c r="I229" s="3">
        <v>4178964.98</v>
      </c>
      <c r="J229" s="26">
        <v>-289</v>
      </c>
      <c r="K229" s="26">
        <v>-1872</v>
      </c>
      <c r="L229" s="35">
        <v>1726</v>
      </c>
      <c r="M229" s="26">
        <v>-1826</v>
      </c>
      <c r="N229" s="26">
        <v>1562</v>
      </c>
      <c r="O229" s="26">
        <f t="shared" si="13"/>
        <v>334526</v>
      </c>
      <c r="P229" s="25">
        <f t="shared" si="14"/>
        <v>-0.2</v>
      </c>
      <c r="Q229" s="3">
        <v>17.600000000000001</v>
      </c>
      <c r="R229" s="3">
        <v>17.25</v>
      </c>
      <c r="S229" s="3">
        <v>17.3</v>
      </c>
      <c r="T229" s="3">
        <v>16.8</v>
      </c>
      <c r="U229" s="3">
        <v>17.100000000000001</v>
      </c>
      <c r="V229" s="12">
        <f t="shared" si="15"/>
        <v>-0.11485200000000001</v>
      </c>
      <c r="W229" s="3">
        <v>-2.84</v>
      </c>
      <c r="X229" s="3" t="str">
        <f ca="1">IF(COUNTIF(股期對照!A:A,B229)=2,B229&amp;"-●",IF(COUNTIF(股期對照!A:A,B229)=1,B229&amp;"-◎",B229))</f>
        <v>富喬</v>
      </c>
      <c r="Y229" s="3" t="s">
        <v>6483</v>
      </c>
      <c r="AB229" s="1" t="s">
        <v>223</v>
      </c>
      <c r="AC229" s="1" t="s">
        <v>1985</v>
      </c>
      <c r="AD229" s="1">
        <v>2.75</v>
      </c>
      <c r="AE229" s="1">
        <v>0.04</v>
      </c>
      <c r="AF229" s="1">
        <v>0.67</v>
      </c>
      <c r="AG229" s="1">
        <v>16.489999999999998</v>
      </c>
      <c r="AH229" s="1">
        <v>80.05</v>
      </c>
      <c r="AI229" s="1">
        <v>229</v>
      </c>
      <c r="AJ229" s="1">
        <v>4178964.98</v>
      </c>
      <c r="AK229" s="1">
        <v>-289</v>
      </c>
      <c r="AL229" s="1">
        <v>-1872</v>
      </c>
      <c r="AM229" s="1">
        <v>1726</v>
      </c>
      <c r="AN229" s="1">
        <v>-1826</v>
      </c>
      <c r="AO229" s="1">
        <v>1562</v>
      </c>
      <c r="AP229" s="1">
        <v>334526</v>
      </c>
      <c r="AQ229" s="1">
        <v>-0.2</v>
      </c>
      <c r="AR229" s="1">
        <v>17.600000000000001</v>
      </c>
      <c r="AS229" s="1">
        <v>17.25</v>
      </c>
      <c r="AT229" s="1">
        <v>17.3</v>
      </c>
      <c r="AU229" s="1">
        <v>16.8</v>
      </c>
      <c r="AV229" s="1">
        <v>17.100000000000001</v>
      </c>
      <c r="AW229" s="1">
        <v>-0.11485200000000001</v>
      </c>
      <c r="AX229" s="1">
        <v>-2.84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5115</v>
      </c>
      <c r="C230" s="3">
        <v>1.86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78.47</v>
      </c>
      <c r="H230" s="1">
        <f>MATCH(持股比率!A230,董監!A:A,0)</f>
        <v>230</v>
      </c>
      <c r="I230" s="3">
        <v>726000</v>
      </c>
      <c r="J230" s="26">
        <v>-25</v>
      </c>
      <c r="K230" s="26">
        <v>3</v>
      </c>
      <c r="L230" s="35">
        <v>-9</v>
      </c>
      <c r="M230" s="26">
        <v>-14</v>
      </c>
      <c r="N230" s="26">
        <v>7</v>
      </c>
      <c r="O230" s="26">
        <f t="shared" si="13"/>
        <v>56969</v>
      </c>
      <c r="P230" s="25">
        <f t="shared" si="14"/>
        <v>-0.1</v>
      </c>
      <c r="Q230" s="3">
        <v>38</v>
      </c>
      <c r="R230" s="3">
        <v>37.450000000000003</v>
      </c>
      <c r="S230" s="3">
        <v>37.65</v>
      </c>
      <c r="T230" s="3">
        <v>38.049999999999997</v>
      </c>
      <c r="U230" s="3">
        <v>38.15</v>
      </c>
      <c r="V230" s="12">
        <f t="shared" si="15"/>
        <v>-1.4421499999999999E-2</v>
      </c>
      <c r="W230" s="3">
        <v>0.66</v>
      </c>
      <c r="X230" s="3" t="str">
        <f ca="1">IF(COUNTIF(股期對照!A:A,B230)=2,B230&amp;"-●",IF(COUNTIF(股期對照!A:A,B230)=1,B230&amp;"-◎",B230))</f>
        <v>凱撒衛</v>
      </c>
      <c r="Y230" s="3" t="s">
        <v>6484</v>
      </c>
      <c r="AB230" s="1" t="s">
        <v>224</v>
      </c>
      <c r="AC230" s="1" t="s">
        <v>1986</v>
      </c>
      <c r="AD230" s="1">
        <v>1.86</v>
      </c>
      <c r="AE230" s="1">
        <v>0.41</v>
      </c>
      <c r="AF230" s="1">
        <v>0.3</v>
      </c>
      <c r="AG230" s="1">
        <v>18.96</v>
      </c>
      <c r="AH230" s="1">
        <v>78.47</v>
      </c>
      <c r="AI230" s="1">
        <v>230</v>
      </c>
      <c r="AJ230" s="1">
        <v>726000</v>
      </c>
      <c r="AK230" s="1">
        <v>-25</v>
      </c>
      <c r="AL230" s="1">
        <v>3</v>
      </c>
      <c r="AM230" s="1">
        <v>-9</v>
      </c>
      <c r="AN230" s="1">
        <v>-14</v>
      </c>
      <c r="AO230" s="1">
        <v>7</v>
      </c>
      <c r="AP230" s="1">
        <v>56969</v>
      </c>
      <c r="AQ230" s="1">
        <v>-0.1</v>
      </c>
      <c r="AR230" s="1">
        <v>38</v>
      </c>
      <c r="AS230" s="1">
        <v>37.450000000000003</v>
      </c>
      <c r="AT230" s="1">
        <v>37.65</v>
      </c>
      <c r="AU230" s="1">
        <v>38.049999999999997</v>
      </c>
      <c r="AV230" s="1">
        <v>38.15</v>
      </c>
      <c r="AW230" s="1">
        <v>-1.4421499999999999E-2</v>
      </c>
      <c r="AX230" s="1">
        <v>0.66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5116</v>
      </c>
      <c r="C231" s="3">
        <v>14.59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79.539999999999992</v>
      </c>
      <c r="H231" s="1">
        <f>MATCH(持股比率!A231,董監!A:A,0)</f>
        <v>231</v>
      </c>
      <c r="I231" s="3">
        <v>2600391.21</v>
      </c>
      <c r="J231" s="26">
        <v>35</v>
      </c>
      <c r="K231" s="26">
        <v>197</v>
      </c>
      <c r="L231" s="35">
        <v>-216</v>
      </c>
      <c r="M231" s="26">
        <v>-4</v>
      </c>
      <c r="N231" s="26">
        <v>168</v>
      </c>
      <c r="O231" s="26">
        <f t="shared" si="13"/>
        <v>206835</v>
      </c>
      <c r="P231" s="25">
        <f t="shared" si="14"/>
        <v>0.1</v>
      </c>
      <c r="Q231" s="3">
        <v>56.4</v>
      </c>
      <c r="R231" s="3">
        <v>57.5</v>
      </c>
      <c r="S231" s="3">
        <v>63.2</v>
      </c>
      <c r="T231" s="3">
        <v>69.5</v>
      </c>
      <c r="U231" s="3">
        <v>72.2</v>
      </c>
      <c r="V231" s="12">
        <f t="shared" si="15"/>
        <v>0.115019</v>
      </c>
      <c r="W231" s="3">
        <v>29.16</v>
      </c>
      <c r="X231" s="3" t="str">
        <f ca="1">IF(COUNTIF(股期對照!A:A,B231)=2,B231&amp;"-●",IF(COUNTIF(股期對照!A:A,B231)=1,B231&amp;"-◎",B231))</f>
        <v>士紙</v>
      </c>
      <c r="Y231" s="3" t="s">
        <v>6485</v>
      </c>
      <c r="AB231" s="1" t="s">
        <v>225</v>
      </c>
      <c r="AC231" s="1" t="s">
        <v>1987</v>
      </c>
      <c r="AD231" s="1">
        <v>14.59</v>
      </c>
      <c r="AE231" s="1">
        <v>0</v>
      </c>
      <c r="AF231" s="1">
        <v>0.02</v>
      </c>
      <c r="AG231" s="1">
        <v>5.85</v>
      </c>
      <c r="AH231" s="1">
        <v>79.539999999999992</v>
      </c>
      <c r="AI231" s="1">
        <v>231</v>
      </c>
      <c r="AJ231" s="1">
        <v>2600391.21</v>
      </c>
      <c r="AK231" s="1">
        <v>35</v>
      </c>
      <c r="AL231" s="1">
        <v>197</v>
      </c>
      <c r="AM231" s="1">
        <v>-216</v>
      </c>
      <c r="AN231" s="1">
        <v>-4</v>
      </c>
      <c r="AO231" s="1">
        <v>168</v>
      </c>
      <c r="AP231" s="1">
        <v>206835</v>
      </c>
      <c r="AQ231" s="1">
        <v>0.1</v>
      </c>
      <c r="AR231" s="1">
        <v>56.4</v>
      </c>
      <c r="AS231" s="1">
        <v>57.5</v>
      </c>
      <c r="AT231" s="1">
        <v>63.2</v>
      </c>
      <c r="AU231" s="1">
        <v>69.5</v>
      </c>
      <c r="AV231" s="1">
        <v>72.2</v>
      </c>
      <c r="AW231" s="1">
        <v>0.115019</v>
      </c>
      <c r="AX231" s="1">
        <v>29.16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4606</v>
      </c>
      <c r="C232" s="3">
        <v>14.04</v>
      </c>
      <c r="D232" s="3">
        <v>1.22</v>
      </c>
      <c r="E232" s="3">
        <v>0.15</v>
      </c>
      <c r="F232" s="1">
        <f>IF(INDEX(董監!D:D,H232)=0,INDEX(董監!C:C,H232),INDEX(董監!D:D,H232))</f>
        <v>12.09</v>
      </c>
      <c r="G232" s="1">
        <f t="shared" si="12"/>
        <v>72.5</v>
      </c>
      <c r="H232" s="1">
        <f>MATCH(持股比率!A232,董監!A:A,0)</f>
        <v>232</v>
      </c>
      <c r="I232" s="3">
        <v>11082745.220000001</v>
      </c>
      <c r="J232" s="26">
        <v>-511</v>
      </c>
      <c r="K232" s="26">
        <v>494</v>
      </c>
      <c r="L232" s="35">
        <v>-480</v>
      </c>
      <c r="M232" s="26">
        <v>-4481</v>
      </c>
      <c r="N232" s="26">
        <v>303</v>
      </c>
      <c r="O232" s="26">
        <f t="shared" si="13"/>
        <v>803499</v>
      </c>
      <c r="P232" s="25">
        <f t="shared" si="14"/>
        <v>-0.6</v>
      </c>
      <c r="Q232" s="3">
        <v>44.05</v>
      </c>
      <c r="R232" s="3">
        <v>44.3</v>
      </c>
      <c r="S232" s="3">
        <v>45.8</v>
      </c>
      <c r="T232" s="3">
        <v>45.25</v>
      </c>
      <c r="U232" s="3">
        <v>44.8</v>
      </c>
      <c r="V232" s="12">
        <f t="shared" si="15"/>
        <v>-2.1180020000000002</v>
      </c>
      <c r="W232" s="3">
        <v>2.17</v>
      </c>
      <c r="X232" s="3" t="str">
        <f ca="1">IF(COUNTIF(股期對照!A:A,B232)=2,B232&amp;"-●",IF(COUNTIF(股期對照!A:A,B232)=1,B232&amp;"-◎",B232))</f>
        <v>正隆</v>
      </c>
      <c r="Y232" s="3" t="s">
        <v>6486</v>
      </c>
      <c r="AB232" s="1" t="s">
        <v>226</v>
      </c>
      <c r="AC232" s="1" t="s">
        <v>1988</v>
      </c>
      <c r="AD232" s="1">
        <v>14.04</v>
      </c>
      <c r="AE232" s="1">
        <v>1.22</v>
      </c>
      <c r="AF232" s="1">
        <v>0.15</v>
      </c>
      <c r="AG232" s="1">
        <v>12.09</v>
      </c>
      <c r="AH232" s="1">
        <v>72.5</v>
      </c>
      <c r="AI232" s="1">
        <v>232</v>
      </c>
      <c r="AJ232" s="1">
        <v>11082745.220000001</v>
      </c>
      <c r="AK232" s="1">
        <v>-511</v>
      </c>
      <c r="AL232" s="1">
        <v>494</v>
      </c>
      <c r="AM232" s="1">
        <v>-480</v>
      </c>
      <c r="AN232" s="1">
        <v>-4481</v>
      </c>
      <c r="AO232" s="1">
        <v>303</v>
      </c>
      <c r="AP232" s="1">
        <v>803499</v>
      </c>
      <c r="AQ232" s="1">
        <v>-0.6</v>
      </c>
      <c r="AR232" s="1">
        <v>44.05</v>
      </c>
      <c r="AS232" s="1">
        <v>44.3</v>
      </c>
      <c r="AT232" s="1">
        <v>45.8</v>
      </c>
      <c r="AU232" s="1">
        <v>45.25</v>
      </c>
      <c r="AV232" s="1">
        <v>44.8</v>
      </c>
      <c r="AW232" s="1">
        <v>-2.1180020000000002</v>
      </c>
      <c r="AX232" s="1">
        <v>2.17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5117</v>
      </c>
      <c r="C233" s="3">
        <v>2.91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38.97</v>
      </c>
      <c r="H233" s="1">
        <f>MATCH(持股比率!A233,董監!A:A,0)</f>
        <v>233</v>
      </c>
      <c r="I233" s="3">
        <v>11028353.16</v>
      </c>
      <c r="J233" s="26">
        <v>-950</v>
      </c>
      <c r="K233" s="26">
        <v>-339</v>
      </c>
      <c r="L233" s="35">
        <v>1420</v>
      </c>
      <c r="M233" s="26">
        <v>-1471</v>
      </c>
      <c r="N233" s="26">
        <v>2747</v>
      </c>
      <c r="O233" s="26">
        <f t="shared" si="13"/>
        <v>429775</v>
      </c>
      <c r="P233" s="25">
        <f t="shared" si="14"/>
        <v>0.3</v>
      </c>
      <c r="Q233" s="3">
        <v>27.5</v>
      </c>
      <c r="R233" s="3">
        <v>27.2</v>
      </c>
      <c r="S233" s="3">
        <v>28</v>
      </c>
      <c r="T233" s="3">
        <v>28.3</v>
      </c>
      <c r="U233" s="3">
        <v>28.7</v>
      </c>
      <c r="V233" s="12">
        <f t="shared" si="15"/>
        <v>0.41623799999999989</v>
      </c>
      <c r="W233" s="3">
        <v>6.1</v>
      </c>
      <c r="X233" s="3" t="str">
        <f ca="1">IF(COUNTIF(股期對照!A:A,B233)=2,B233&amp;"-●",IF(COUNTIF(股期對照!A:A,B233)=1,B233&amp;"-◎",B233))</f>
        <v>華紙</v>
      </c>
      <c r="Y233" s="3" t="s">
        <v>6485</v>
      </c>
      <c r="AB233" s="1" t="s">
        <v>227</v>
      </c>
      <c r="AC233" s="1" t="s">
        <v>1989</v>
      </c>
      <c r="AD233" s="1">
        <v>2.91</v>
      </c>
      <c r="AE233" s="1">
        <v>0.38</v>
      </c>
      <c r="AF233" s="1">
        <v>0.11</v>
      </c>
      <c r="AG233" s="1">
        <v>57.63</v>
      </c>
      <c r="AH233" s="1">
        <v>38.97</v>
      </c>
      <c r="AI233" s="1">
        <v>233</v>
      </c>
      <c r="AJ233" s="1">
        <v>11028353.16</v>
      </c>
      <c r="AK233" s="1">
        <v>-950</v>
      </c>
      <c r="AL233" s="1">
        <v>-339</v>
      </c>
      <c r="AM233" s="1">
        <v>1420</v>
      </c>
      <c r="AN233" s="1">
        <v>-1471</v>
      </c>
      <c r="AO233" s="1">
        <v>2747</v>
      </c>
      <c r="AP233" s="1">
        <v>429775</v>
      </c>
      <c r="AQ233" s="1">
        <v>0.3</v>
      </c>
      <c r="AR233" s="1">
        <v>27.5</v>
      </c>
      <c r="AS233" s="1">
        <v>27.2</v>
      </c>
      <c r="AT233" s="1">
        <v>28</v>
      </c>
      <c r="AU233" s="1">
        <v>28.3</v>
      </c>
      <c r="AV233" s="1">
        <v>28.7</v>
      </c>
      <c r="AW233" s="1">
        <v>0.41623799999999989</v>
      </c>
      <c r="AX233" s="1">
        <v>6.1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5118</v>
      </c>
      <c r="C234" s="3">
        <v>1.1399999999999999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63.87</v>
      </c>
      <c r="H234" s="1">
        <f>MATCH(持股比率!A234,董監!A:A,0)</f>
        <v>234</v>
      </c>
      <c r="I234" s="3">
        <v>1510000</v>
      </c>
      <c r="J234" s="26">
        <v>96</v>
      </c>
      <c r="K234" s="26">
        <v>50</v>
      </c>
      <c r="L234" s="35">
        <v>379</v>
      </c>
      <c r="M234" s="26">
        <v>677</v>
      </c>
      <c r="N234" s="26">
        <v>-869</v>
      </c>
      <c r="O234" s="26">
        <f t="shared" si="13"/>
        <v>96444</v>
      </c>
      <c r="P234" s="25">
        <f t="shared" si="14"/>
        <v>0.3</v>
      </c>
      <c r="Q234" s="3">
        <v>20.350000000000001</v>
      </c>
      <c r="R234" s="3">
        <v>20.399999999999999</v>
      </c>
      <c r="S234" s="3">
        <v>20.85</v>
      </c>
      <c r="T234" s="3">
        <v>21.65</v>
      </c>
      <c r="U234" s="3">
        <v>21.35</v>
      </c>
      <c r="V234" s="12">
        <f t="shared" si="15"/>
        <v>6.9796499999999984E-2</v>
      </c>
      <c r="W234" s="3">
        <v>5.96</v>
      </c>
      <c r="X234" s="3" t="str">
        <f ca="1">IF(COUNTIF(股期對照!A:A,B234)=2,B234&amp;"-●",IF(COUNTIF(股期對照!A:A,B234)=1,B234&amp;"-◎",B234))</f>
        <v>寶隆</v>
      </c>
      <c r="Y234" s="3" t="s">
        <v>6485</v>
      </c>
      <c r="AB234" s="1" t="s">
        <v>228</v>
      </c>
      <c r="AC234" s="1" t="s">
        <v>1990</v>
      </c>
      <c r="AD234" s="1">
        <v>1.1399999999999999</v>
      </c>
      <c r="AE234" s="1">
        <v>0</v>
      </c>
      <c r="AF234" s="1">
        <v>0</v>
      </c>
      <c r="AG234" s="1">
        <v>34.99</v>
      </c>
      <c r="AH234" s="1">
        <v>63.87</v>
      </c>
      <c r="AI234" s="1">
        <v>234</v>
      </c>
      <c r="AJ234" s="1">
        <v>1510000</v>
      </c>
      <c r="AK234" s="1">
        <v>96</v>
      </c>
      <c r="AL234" s="1">
        <v>50</v>
      </c>
      <c r="AM234" s="1">
        <v>379</v>
      </c>
      <c r="AN234" s="1">
        <v>677</v>
      </c>
      <c r="AO234" s="1">
        <v>-869</v>
      </c>
      <c r="AP234" s="1">
        <v>96444</v>
      </c>
      <c r="AQ234" s="1">
        <v>0.3</v>
      </c>
      <c r="AR234" s="1">
        <v>20.350000000000001</v>
      </c>
      <c r="AS234" s="1">
        <v>20.399999999999999</v>
      </c>
      <c r="AT234" s="1">
        <v>20.85</v>
      </c>
      <c r="AU234" s="1">
        <v>21.65</v>
      </c>
      <c r="AV234" s="1">
        <v>21.35</v>
      </c>
      <c r="AW234" s="1">
        <v>6.9796499999999984E-2</v>
      </c>
      <c r="AX234" s="1">
        <v>5.96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5119</v>
      </c>
      <c r="C235" s="3">
        <v>16.82</v>
      </c>
      <c r="D235" s="3">
        <v>1.1499999999999999</v>
      </c>
      <c r="E235" s="3">
        <v>0.28999999999999998</v>
      </c>
      <c r="F235" s="1">
        <f>IF(INDEX(董監!D:D,H235)=0,INDEX(董監!C:C,H235),INDEX(董監!D:D,H235))</f>
        <v>5.79</v>
      </c>
      <c r="G235" s="1">
        <f t="shared" si="12"/>
        <v>75.95</v>
      </c>
      <c r="H235" s="1">
        <f>MATCH(持股比率!A235,董監!A:A,0)</f>
        <v>235</v>
      </c>
      <c r="I235" s="3">
        <v>16603714.949999999</v>
      </c>
      <c r="J235" s="26">
        <v>-4495</v>
      </c>
      <c r="K235" s="26">
        <v>-2393</v>
      </c>
      <c r="L235" s="35">
        <v>-46</v>
      </c>
      <c r="M235" s="26">
        <v>-8523</v>
      </c>
      <c r="N235" s="26">
        <v>-2461</v>
      </c>
      <c r="O235" s="26">
        <f t="shared" si="13"/>
        <v>1261052</v>
      </c>
      <c r="P235" s="25">
        <f t="shared" si="14"/>
        <v>-1.4</v>
      </c>
      <c r="Q235" s="3">
        <v>44.3</v>
      </c>
      <c r="R235" s="3">
        <v>43.25</v>
      </c>
      <c r="S235" s="3">
        <v>44.45</v>
      </c>
      <c r="T235" s="3">
        <v>44.45</v>
      </c>
      <c r="U235" s="3">
        <v>44</v>
      </c>
      <c r="V235" s="12">
        <f t="shared" si="15"/>
        <v>-7.9180180000000009</v>
      </c>
      <c r="W235" s="3">
        <v>0.11</v>
      </c>
      <c r="X235" s="3" t="str">
        <f ca="1">IF(COUNTIF(股期對照!A:A,B235)=2,B235&amp;"-●",IF(COUNTIF(股期對照!A:A,B235)=1,B235&amp;"-◎",B235))</f>
        <v>永豐餘-◎</v>
      </c>
      <c r="Y235" s="3" t="s">
        <v>6486</v>
      </c>
      <c r="AB235" s="1" t="s">
        <v>229</v>
      </c>
      <c r="AC235" s="1" t="s">
        <v>1991</v>
      </c>
      <c r="AD235" s="1">
        <v>16.82</v>
      </c>
      <c r="AE235" s="1">
        <v>1.1499999999999999</v>
      </c>
      <c r="AF235" s="1">
        <v>0.28999999999999998</v>
      </c>
      <c r="AG235" s="1">
        <v>5.79</v>
      </c>
      <c r="AH235" s="1">
        <v>75.95</v>
      </c>
      <c r="AI235" s="1">
        <v>235</v>
      </c>
      <c r="AJ235" s="1">
        <v>16603714.949999999</v>
      </c>
      <c r="AK235" s="1">
        <v>-4495</v>
      </c>
      <c r="AL235" s="1">
        <v>-2393</v>
      </c>
      <c r="AM235" s="1">
        <v>-46</v>
      </c>
      <c r="AN235" s="1">
        <v>-8523</v>
      </c>
      <c r="AO235" s="1">
        <v>-2461</v>
      </c>
      <c r="AP235" s="1">
        <v>1261052</v>
      </c>
      <c r="AQ235" s="1">
        <v>-1.4</v>
      </c>
      <c r="AR235" s="1">
        <v>44.3</v>
      </c>
      <c r="AS235" s="1">
        <v>43.25</v>
      </c>
      <c r="AT235" s="1">
        <v>44.45</v>
      </c>
      <c r="AU235" s="1">
        <v>44.45</v>
      </c>
      <c r="AV235" s="1">
        <v>44</v>
      </c>
      <c r="AW235" s="1">
        <v>-7.9180180000000009</v>
      </c>
      <c r="AX235" s="1">
        <v>0.11</v>
      </c>
      <c r="AY235" s="1" t="s">
        <v>4387</v>
      </c>
      <c r="AZ235" s="1" t="s">
        <v>3536</v>
      </c>
    </row>
    <row r="236" spans="1:52" x14ac:dyDescent="0.25">
      <c r="A236" s="2" t="s">
        <v>230</v>
      </c>
      <c r="B236" s="3" t="s">
        <v>5120</v>
      </c>
      <c r="C236" s="3">
        <v>11.12</v>
      </c>
      <c r="D236" s="3">
        <v>1.69</v>
      </c>
      <c r="E236" s="3">
        <v>0.55000000000000004</v>
      </c>
      <c r="F236" s="1">
        <f>IF(INDEX(董監!D:D,H236)=0,INDEX(董監!C:C,H236),INDEX(董監!D:D,H236))</f>
        <v>36.49</v>
      </c>
      <c r="G236" s="1">
        <f t="shared" si="12"/>
        <v>50.15</v>
      </c>
      <c r="H236" s="1">
        <f>MATCH(持股比率!A236,董監!A:A,0)</f>
        <v>236</v>
      </c>
      <c r="I236" s="3">
        <v>12776857.27</v>
      </c>
      <c r="J236" s="26">
        <v>1435</v>
      </c>
      <c r="K236" s="26">
        <v>2786</v>
      </c>
      <c r="L236" s="35">
        <v>6448</v>
      </c>
      <c r="M236" s="26">
        <v>3387</v>
      </c>
      <c r="N236" s="26">
        <v>-2883</v>
      </c>
      <c r="O236" s="26">
        <f t="shared" si="13"/>
        <v>640759</v>
      </c>
      <c r="P236" s="25">
        <f t="shared" si="14"/>
        <v>1.7</v>
      </c>
      <c r="Q236" s="3">
        <v>26.05</v>
      </c>
      <c r="R236" s="3">
        <v>26.2</v>
      </c>
      <c r="S236" s="3">
        <v>27.2</v>
      </c>
      <c r="T236" s="3">
        <v>28.35</v>
      </c>
      <c r="U236" s="3">
        <v>28</v>
      </c>
      <c r="V236" s="12">
        <f t="shared" si="15"/>
        <v>3.01058</v>
      </c>
      <c r="W236" s="3">
        <v>8.74</v>
      </c>
      <c r="X236" s="3" t="str">
        <f ca="1">IF(COUNTIF(股期對照!A:A,B236)=2,B236&amp;"-●",IF(COUNTIF(股期對照!A:A,B236)=1,B236&amp;"-◎",B236))</f>
        <v>榮成-◎</v>
      </c>
      <c r="Y236" s="3" t="s">
        <v>6485</v>
      </c>
      <c r="AB236" s="1" t="s">
        <v>230</v>
      </c>
      <c r="AC236" s="1" t="s">
        <v>1992</v>
      </c>
      <c r="AD236" s="1">
        <v>11.12</v>
      </c>
      <c r="AE236" s="1">
        <v>1.69</v>
      </c>
      <c r="AF236" s="1">
        <v>0.55000000000000004</v>
      </c>
      <c r="AG236" s="1">
        <v>36.49</v>
      </c>
      <c r="AH236" s="1">
        <v>50.15</v>
      </c>
      <c r="AI236" s="1">
        <v>236</v>
      </c>
      <c r="AJ236" s="1">
        <v>12776857.27</v>
      </c>
      <c r="AK236" s="1">
        <v>1435</v>
      </c>
      <c r="AL236" s="1">
        <v>2786</v>
      </c>
      <c r="AM236" s="1">
        <v>6448</v>
      </c>
      <c r="AN236" s="1">
        <v>3387</v>
      </c>
      <c r="AO236" s="1">
        <v>-2883</v>
      </c>
      <c r="AP236" s="1">
        <v>640759</v>
      </c>
      <c r="AQ236" s="1">
        <v>1.7</v>
      </c>
      <c r="AR236" s="1">
        <v>26.05</v>
      </c>
      <c r="AS236" s="1">
        <v>26.2</v>
      </c>
      <c r="AT236" s="1">
        <v>27.2</v>
      </c>
      <c r="AU236" s="1">
        <v>28.35</v>
      </c>
      <c r="AV236" s="1">
        <v>28</v>
      </c>
      <c r="AW236" s="1">
        <v>3.01058</v>
      </c>
      <c r="AX236" s="1">
        <v>8.74</v>
      </c>
      <c r="AY236" s="1" t="s">
        <v>4388</v>
      </c>
      <c r="AZ236" s="1" t="s">
        <v>3536</v>
      </c>
    </row>
    <row r="237" spans="1:52" x14ac:dyDescent="0.25">
      <c r="A237" s="2" t="s">
        <v>231</v>
      </c>
      <c r="B237" s="3" t="s">
        <v>4905</v>
      </c>
      <c r="C237" s="3">
        <v>19.309999999999999</v>
      </c>
      <c r="D237" s="3">
        <v>1.07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58.769999999999996</v>
      </c>
      <c r="H237" s="1">
        <f>MATCH(持股比率!A237,董監!A:A,0)</f>
        <v>237</v>
      </c>
      <c r="I237" s="3">
        <v>157731289.96000001</v>
      </c>
      <c r="J237" s="26">
        <v>-20041</v>
      </c>
      <c r="K237" s="26">
        <v>-37526</v>
      </c>
      <c r="L237" s="35">
        <v>-24190</v>
      </c>
      <c r="M237" s="26">
        <v>3147</v>
      </c>
      <c r="N237" s="26">
        <v>7061</v>
      </c>
      <c r="O237" s="26">
        <f t="shared" si="13"/>
        <v>9269868</v>
      </c>
      <c r="P237" s="25">
        <f t="shared" si="14"/>
        <v>-0.8</v>
      </c>
      <c r="Q237" s="3">
        <v>35.450000000000003</v>
      </c>
      <c r="R237" s="3">
        <v>35</v>
      </c>
      <c r="S237" s="3">
        <v>34.299999999999997</v>
      </c>
      <c r="T237" s="3">
        <v>36.15</v>
      </c>
      <c r="U237" s="3">
        <v>35.4</v>
      </c>
      <c r="V237" s="12">
        <f t="shared" si="15"/>
        <v>-24.898570000000003</v>
      </c>
      <c r="W237" s="3">
        <v>-0.28000000000000003</v>
      </c>
      <c r="X237" s="3" t="str">
        <f ca="1">IF(COUNTIF(股期對照!A:A,B237)=2,B237&amp;"-●",IF(COUNTIF(股期對照!A:A,B237)=1,B237&amp;"-◎",B237))</f>
        <v>中鋼-◎</v>
      </c>
      <c r="Y237" s="3" t="s">
        <v>6467</v>
      </c>
      <c r="AB237" s="1" t="s">
        <v>231</v>
      </c>
      <c r="AC237" s="1" t="s">
        <v>1993</v>
      </c>
      <c r="AD237" s="1">
        <v>19.309999999999999</v>
      </c>
      <c r="AE237" s="1">
        <v>1.07</v>
      </c>
      <c r="AF237" s="1">
        <v>0.75</v>
      </c>
      <c r="AG237" s="1">
        <v>20.100000000000001</v>
      </c>
      <c r="AH237" s="1">
        <v>58.769999999999996</v>
      </c>
      <c r="AI237" s="1">
        <v>237</v>
      </c>
      <c r="AJ237" s="1">
        <v>157731289.96000001</v>
      </c>
      <c r="AK237" s="1">
        <v>-20041</v>
      </c>
      <c r="AL237" s="1">
        <v>-37526</v>
      </c>
      <c r="AM237" s="1">
        <v>-24190</v>
      </c>
      <c r="AN237" s="1">
        <v>3147</v>
      </c>
      <c r="AO237" s="1">
        <v>7061</v>
      </c>
      <c r="AP237" s="1">
        <v>9269868</v>
      </c>
      <c r="AQ237" s="1">
        <v>-0.8</v>
      </c>
      <c r="AR237" s="1">
        <v>35.450000000000003</v>
      </c>
      <c r="AS237" s="1">
        <v>35</v>
      </c>
      <c r="AT237" s="1">
        <v>34.299999999999997</v>
      </c>
      <c r="AU237" s="1">
        <v>36.15</v>
      </c>
      <c r="AV237" s="1">
        <v>35.4</v>
      </c>
      <c r="AW237" s="1">
        <v>-24.898570000000003</v>
      </c>
      <c r="AX237" s="1">
        <v>-0.28000000000000003</v>
      </c>
      <c r="AY237" s="1" t="s">
        <v>4389</v>
      </c>
      <c r="AZ237" s="1" t="s">
        <v>3525</v>
      </c>
    </row>
    <row r="238" spans="1:52" x14ac:dyDescent="0.25">
      <c r="A238" s="2" t="s">
        <v>232</v>
      </c>
      <c r="B238" s="3" t="s">
        <v>5121</v>
      </c>
      <c r="C238" s="3">
        <v>22.18</v>
      </c>
      <c r="D238" s="3">
        <v>3.44</v>
      </c>
      <c r="E238" s="3">
        <v>0.66</v>
      </c>
      <c r="F238" s="1">
        <f>IF(INDEX(董監!D:D,H238)=0,INDEX(董監!C:C,H238),INDEX(董監!D:D,H238))</f>
        <v>21.18</v>
      </c>
      <c r="G238" s="1">
        <f t="shared" si="12"/>
        <v>52.54</v>
      </c>
      <c r="H238" s="1">
        <f>MATCH(持股比率!A238,董監!A:A,0)</f>
        <v>238</v>
      </c>
      <c r="I238" s="3">
        <v>10898713.699999999</v>
      </c>
      <c r="J238" s="26">
        <v>-1573</v>
      </c>
      <c r="K238" s="26">
        <v>1205</v>
      </c>
      <c r="L238" s="35">
        <v>-3195</v>
      </c>
      <c r="M238" s="26">
        <v>-133</v>
      </c>
      <c r="N238" s="26">
        <v>-3722</v>
      </c>
      <c r="O238" s="26">
        <f t="shared" si="13"/>
        <v>572618</v>
      </c>
      <c r="P238" s="25">
        <f t="shared" si="14"/>
        <v>-1.3</v>
      </c>
      <c r="Q238" s="3">
        <v>48.1</v>
      </c>
      <c r="R238" s="3">
        <v>47.95</v>
      </c>
      <c r="S238" s="3">
        <v>46.5</v>
      </c>
      <c r="T238" s="3">
        <v>49</v>
      </c>
      <c r="U238" s="3">
        <v>47.35</v>
      </c>
      <c r="V238" s="12">
        <f t="shared" si="15"/>
        <v>-3.4920274999999998</v>
      </c>
      <c r="W238" s="3">
        <v>-2.37</v>
      </c>
      <c r="X238" s="3" t="str">
        <f ca="1">IF(COUNTIF(股期對照!A:A,B238)=2,B238&amp;"-●",IF(COUNTIF(股期對照!A:A,B238)=1,B238&amp;"-◎",B238))</f>
        <v>東和鋼鐵</v>
      </c>
      <c r="Y238" s="3" t="s">
        <v>6467</v>
      </c>
      <c r="AB238" s="1" t="s">
        <v>232</v>
      </c>
      <c r="AC238" s="1" t="s">
        <v>1994</v>
      </c>
      <c r="AD238" s="1">
        <v>22.18</v>
      </c>
      <c r="AE238" s="1">
        <v>3.44</v>
      </c>
      <c r="AF238" s="1">
        <v>0.66</v>
      </c>
      <c r="AG238" s="1">
        <v>21.18</v>
      </c>
      <c r="AH238" s="1">
        <v>52.54</v>
      </c>
      <c r="AI238" s="1">
        <v>238</v>
      </c>
      <c r="AJ238" s="1">
        <v>10898713.699999999</v>
      </c>
      <c r="AK238" s="1">
        <v>-1573</v>
      </c>
      <c r="AL238" s="1">
        <v>1205</v>
      </c>
      <c r="AM238" s="1">
        <v>-3195</v>
      </c>
      <c r="AN238" s="1">
        <v>-133</v>
      </c>
      <c r="AO238" s="1">
        <v>-3722</v>
      </c>
      <c r="AP238" s="1">
        <v>572618</v>
      </c>
      <c r="AQ238" s="1">
        <v>-1.3</v>
      </c>
      <c r="AR238" s="1">
        <v>48.1</v>
      </c>
      <c r="AS238" s="1">
        <v>47.95</v>
      </c>
      <c r="AT238" s="1">
        <v>46.5</v>
      </c>
      <c r="AU238" s="1">
        <v>49</v>
      </c>
      <c r="AV238" s="1">
        <v>47.35</v>
      </c>
      <c r="AW238" s="1">
        <v>-3.4920274999999998</v>
      </c>
      <c r="AX238" s="1">
        <v>-2.37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4762</v>
      </c>
      <c r="C239" s="3">
        <v>0.22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26.22</v>
      </c>
      <c r="H239" s="1">
        <f>MATCH(持股比率!A239,董監!A:A,0)</f>
        <v>239</v>
      </c>
      <c r="I239" s="3">
        <v>5306516.13</v>
      </c>
      <c r="J239" s="26">
        <v>-232</v>
      </c>
      <c r="K239" s="26">
        <v>-179</v>
      </c>
      <c r="L239" s="35">
        <v>-541</v>
      </c>
      <c r="M239" s="26">
        <v>3033</v>
      </c>
      <c r="N239" s="26">
        <v>-3308</v>
      </c>
      <c r="O239" s="26">
        <f t="shared" si="13"/>
        <v>139137</v>
      </c>
      <c r="P239" s="25">
        <f t="shared" si="14"/>
        <v>-0.9</v>
      </c>
      <c r="Q239" s="3">
        <v>14.55</v>
      </c>
      <c r="R239" s="3">
        <v>14.35</v>
      </c>
      <c r="S239" s="3">
        <v>13.85</v>
      </c>
      <c r="T239" s="3">
        <v>15.2</v>
      </c>
      <c r="U239" s="3">
        <v>14.55</v>
      </c>
      <c r="V239" s="12">
        <f t="shared" si="15"/>
        <v>-0.154669</v>
      </c>
      <c r="W239" s="3">
        <v>1.39</v>
      </c>
      <c r="X239" s="3" t="str">
        <f ca="1">IF(COUNTIF(股期對照!A:A,B239)=2,B239&amp;"-●",IF(COUNTIF(股期對照!A:A,B239)=1,B239&amp;"-◎",B239))</f>
        <v>燁興</v>
      </c>
      <c r="Y239" s="3" t="s">
        <v>6487</v>
      </c>
      <c r="AB239" s="1" t="s">
        <v>233</v>
      </c>
      <c r="AC239" s="1" t="s">
        <v>1995</v>
      </c>
      <c r="AD239" s="1">
        <v>0.22</v>
      </c>
      <c r="AE239" s="1">
        <v>0</v>
      </c>
      <c r="AF239" s="1">
        <v>0</v>
      </c>
      <c r="AG239" s="1">
        <v>73.56</v>
      </c>
      <c r="AH239" s="1">
        <v>26.22</v>
      </c>
      <c r="AI239" s="1">
        <v>239</v>
      </c>
      <c r="AJ239" s="1">
        <v>5306516.13</v>
      </c>
      <c r="AK239" s="1">
        <v>-232</v>
      </c>
      <c r="AL239" s="1">
        <v>-179</v>
      </c>
      <c r="AM239" s="1">
        <v>-541</v>
      </c>
      <c r="AN239" s="1">
        <v>3033</v>
      </c>
      <c r="AO239" s="1">
        <v>-3308</v>
      </c>
      <c r="AP239" s="1">
        <v>139137</v>
      </c>
      <c r="AQ239" s="1">
        <v>-0.9</v>
      </c>
      <c r="AR239" s="1">
        <v>14.55</v>
      </c>
      <c r="AS239" s="1">
        <v>14.35</v>
      </c>
      <c r="AT239" s="1">
        <v>13.85</v>
      </c>
      <c r="AU239" s="1">
        <v>15.2</v>
      </c>
      <c r="AV239" s="1">
        <v>14.55</v>
      </c>
      <c r="AW239" s="1">
        <v>-0.154669</v>
      </c>
      <c r="AX239" s="1">
        <v>1.39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5122</v>
      </c>
      <c r="C240" s="3">
        <v>7.29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56.370000000000005</v>
      </c>
      <c r="H240" s="1">
        <f>MATCH(持股比率!A240,董監!A:A,0)</f>
        <v>240</v>
      </c>
      <c r="I240" s="3">
        <v>2008522.93</v>
      </c>
      <c r="J240" s="26">
        <v>29</v>
      </c>
      <c r="K240" s="26">
        <v>-44</v>
      </c>
      <c r="L240" s="35">
        <v>-72</v>
      </c>
      <c r="M240" s="26">
        <v>672</v>
      </c>
      <c r="N240" s="26">
        <v>-756</v>
      </c>
      <c r="O240" s="26">
        <f t="shared" si="13"/>
        <v>113220</v>
      </c>
      <c r="P240" s="25">
        <f t="shared" si="14"/>
        <v>-0.2</v>
      </c>
      <c r="Q240" s="3">
        <v>18.5</v>
      </c>
      <c r="R240" s="3">
        <v>18.600000000000001</v>
      </c>
      <c r="S240" s="3">
        <v>18.2</v>
      </c>
      <c r="T240" s="3">
        <v>20</v>
      </c>
      <c r="U240" s="3">
        <v>19.350000000000001</v>
      </c>
      <c r="V240" s="12">
        <f t="shared" si="15"/>
        <v>-2.7808999999999997E-2</v>
      </c>
      <c r="W240" s="3">
        <v>5.16</v>
      </c>
      <c r="X240" s="3" t="str">
        <f ca="1">IF(COUNTIF(股期對照!A:A,B240)=2,B240&amp;"-●",IF(COUNTIF(股期對照!A:A,B240)=1,B240&amp;"-◎",B240))</f>
        <v>高興昌</v>
      </c>
      <c r="Y240" s="3" t="s">
        <v>6488</v>
      </c>
      <c r="AB240" s="1" t="s">
        <v>234</v>
      </c>
      <c r="AC240" s="1" t="s">
        <v>1996</v>
      </c>
      <c r="AD240" s="1">
        <v>7.29</v>
      </c>
      <c r="AE240" s="1">
        <v>1.9</v>
      </c>
      <c r="AF240" s="1">
        <v>0</v>
      </c>
      <c r="AG240" s="1">
        <v>34.44</v>
      </c>
      <c r="AH240" s="1">
        <v>56.370000000000005</v>
      </c>
      <c r="AI240" s="1">
        <v>240</v>
      </c>
      <c r="AJ240" s="1">
        <v>2008522.93</v>
      </c>
      <c r="AK240" s="1">
        <v>29</v>
      </c>
      <c r="AL240" s="1">
        <v>-44</v>
      </c>
      <c r="AM240" s="1">
        <v>-72</v>
      </c>
      <c r="AN240" s="1">
        <v>672</v>
      </c>
      <c r="AO240" s="1">
        <v>-756</v>
      </c>
      <c r="AP240" s="1">
        <v>113220</v>
      </c>
      <c r="AQ240" s="1">
        <v>-0.2</v>
      </c>
      <c r="AR240" s="1">
        <v>18.5</v>
      </c>
      <c r="AS240" s="1">
        <v>18.600000000000001</v>
      </c>
      <c r="AT240" s="1">
        <v>18.2</v>
      </c>
      <c r="AU240" s="1">
        <v>20</v>
      </c>
      <c r="AV240" s="1">
        <v>19.350000000000001</v>
      </c>
      <c r="AW240" s="1">
        <v>-2.7808999999999997E-2</v>
      </c>
      <c r="AX240" s="1">
        <v>5.16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5123</v>
      </c>
      <c r="C241" s="3">
        <v>1.37</v>
      </c>
      <c r="D241" s="3">
        <v>0.05</v>
      </c>
      <c r="E241" s="3">
        <v>0.4</v>
      </c>
      <c r="F241" s="1">
        <f>IF(INDEX(董監!D:D,H241)=0,INDEX(董監!C:C,H241),INDEX(董監!D:D,H241))</f>
        <v>39.44</v>
      </c>
      <c r="G241" s="1">
        <f t="shared" si="12"/>
        <v>58.74</v>
      </c>
      <c r="H241" s="1">
        <f>MATCH(持股比率!A241,董監!A:A,0)</f>
        <v>241</v>
      </c>
      <c r="I241" s="3">
        <v>3596221.65</v>
      </c>
      <c r="J241" s="26">
        <v>612</v>
      </c>
      <c r="K241" s="26">
        <v>-63</v>
      </c>
      <c r="L241" s="35">
        <v>-205</v>
      </c>
      <c r="M241" s="26">
        <v>564</v>
      </c>
      <c r="N241" s="26">
        <v>-472</v>
      </c>
      <c r="O241" s="26">
        <f t="shared" si="13"/>
        <v>211242</v>
      </c>
      <c r="P241" s="25">
        <f t="shared" si="14"/>
        <v>0.2</v>
      </c>
      <c r="Q241" s="3">
        <v>61.3</v>
      </c>
      <c r="R241" s="3">
        <v>59.4</v>
      </c>
      <c r="S241" s="3">
        <v>55.5</v>
      </c>
      <c r="T241" s="3">
        <v>61</v>
      </c>
      <c r="U241" s="3">
        <v>61.4</v>
      </c>
      <c r="V241" s="12">
        <f t="shared" si="15"/>
        <v>0.27819100000000002</v>
      </c>
      <c r="W241" s="3">
        <v>-0.16</v>
      </c>
      <c r="X241" s="3" t="str">
        <f ca="1">IF(COUNTIF(股期對照!A:A,B241)=2,B241&amp;"-●",IF(COUNTIF(股期對照!A:A,B241)=1,B241&amp;"-◎",B241))</f>
        <v>第一銅</v>
      </c>
      <c r="Y241" s="3" t="s">
        <v>6487</v>
      </c>
      <c r="AB241" s="1" t="s">
        <v>235</v>
      </c>
      <c r="AC241" s="1" t="s">
        <v>1997</v>
      </c>
      <c r="AD241" s="1">
        <v>1.37</v>
      </c>
      <c r="AE241" s="1">
        <v>0.05</v>
      </c>
      <c r="AF241" s="1">
        <v>0.4</v>
      </c>
      <c r="AG241" s="1">
        <v>39.44</v>
      </c>
      <c r="AH241" s="1">
        <v>58.74</v>
      </c>
      <c r="AI241" s="1">
        <v>241</v>
      </c>
      <c r="AJ241" s="1">
        <v>3596221.65</v>
      </c>
      <c r="AK241" s="1">
        <v>612</v>
      </c>
      <c r="AL241" s="1">
        <v>-63</v>
      </c>
      <c r="AM241" s="1">
        <v>-205</v>
      </c>
      <c r="AN241" s="1">
        <v>564</v>
      </c>
      <c r="AO241" s="1">
        <v>-472</v>
      </c>
      <c r="AP241" s="1">
        <v>211242</v>
      </c>
      <c r="AQ241" s="1">
        <v>0.2</v>
      </c>
      <c r="AR241" s="1">
        <v>61.3</v>
      </c>
      <c r="AS241" s="1">
        <v>59.4</v>
      </c>
      <c r="AT241" s="1">
        <v>55.5</v>
      </c>
      <c r="AU241" s="1">
        <v>61</v>
      </c>
      <c r="AV241" s="1">
        <v>61.4</v>
      </c>
      <c r="AW241" s="1">
        <v>0.27819100000000002</v>
      </c>
      <c r="AX241" s="1">
        <v>-0.16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5124</v>
      </c>
      <c r="C242" s="3">
        <v>1.89</v>
      </c>
      <c r="D242" s="3">
        <v>0.04</v>
      </c>
      <c r="E242" s="3">
        <v>0.18</v>
      </c>
      <c r="F242" s="1">
        <f>IF(INDEX(董監!D:D,H242)=0,INDEX(董監!C:C,H242),INDEX(董監!D:D,H242))</f>
        <v>21.04</v>
      </c>
      <c r="G242" s="1">
        <f t="shared" si="12"/>
        <v>76.849999999999994</v>
      </c>
      <c r="H242" s="1">
        <f>MATCH(持股比率!A242,董監!A:A,0)</f>
        <v>242</v>
      </c>
      <c r="I242" s="3">
        <v>6476553.9000000004</v>
      </c>
      <c r="J242" s="26">
        <v>-4864</v>
      </c>
      <c r="K242" s="26">
        <v>3642</v>
      </c>
      <c r="L242" s="35">
        <v>-7186</v>
      </c>
      <c r="M242" s="26">
        <v>3866</v>
      </c>
      <c r="N242" s="26">
        <v>-3310</v>
      </c>
      <c r="O242" s="26">
        <f t="shared" si="13"/>
        <v>497723</v>
      </c>
      <c r="P242" s="25">
        <f t="shared" si="14"/>
        <v>-1.6</v>
      </c>
      <c r="Q242" s="3">
        <v>22.4</v>
      </c>
      <c r="R242" s="3">
        <v>23.65</v>
      </c>
      <c r="S242" s="3">
        <v>22.85</v>
      </c>
      <c r="T242" s="3">
        <v>25.1</v>
      </c>
      <c r="U242" s="3">
        <v>23.9</v>
      </c>
      <c r="V242" s="12">
        <f t="shared" si="15"/>
        <v>-1.6909280000000002</v>
      </c>
      <c r="W242" s="3">
        <v>6.46</v>
      </c>
      <c r="X242" s="3" t="str">
        <f ca="1">IF(COUNTIF(股期對照!A:A,B242)=2,B242&amp;"-●",IF(COUNTIF(股期對照!A:A,B242)=1,B242&amp;"-◎",B242))</f>
        <v>春源</v>
      </c>
      <c r="Y242" s="3" t="s">
        <v>6467</v>
      </c>
      <c r="AB242" s="1" t="s">
        <v>236</v>
      </c>
      <c r="AC242" s="1" t="s">
        <v>1998</v>
      </c>
      <c r="AD242" s="1">
        <v>1.89</v>
      </c>
      <c r="AE242" s="1">
        <v>0.04</v>
      </c>
      <c r="AF242" s="1">
        <v>0.18</v>
      </c>
      <c r="AG242" s="1">
        <v>21.04</v>
      </c>
      <c r="AH242" s="1">
        <v>76.849999999999994</v>
      </c>
      <c r="AI242" s="1">
        <v>242</v>
      </c>
      <c r="AJ242" s="1">
        <v>6476553.9000000004</v>
      </c>
      <c r="AK242" s="1">
        <v>-4864</v>
      </c>
      <c r="AL242" s="1">
        <v>3642</v>
      </c>
      <c r="AM242" s="1">
        <v>-7186</v>
      </c>
      <c r="AN242" s="1">
        <v>3866</v>
      </c>
      <c r="AO242" s="1">
        <v>-3310</v>
      </c>
      <c r="AP242" s="1">
        <v>497723</v>
      </c>
      <c r="AQ242" s="1">
        <v>-1.6</v>
      </c>
      <c r="AR242" s="1">
        <v>22.4</v>
      </c>
      <c r="AS242" s="1">
        <v>23.65</v>
      </c>
      <c r="AT242" s="1">
        <v>22.85</v>
      </c>
      <c r="AU242" s="1">
        <v>25.1</v>
      </c>
      <c r="AV242" s="1">
        <v>23.9</v>
      </c>
      <c r="AW242" s="1">
        <v>-1.6909280000000002</v>
      </c>
      <c r="AX242" s="1">
        <v>6.46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5125</v>
      </c>
      <c r="C243" s="3">
        <v>1.07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69.56</v>
      </c>
      <c r="H243" s="1">
        <f>MATCH(持股比率!A243,董監!A:A,0)</f>
        <v>243</v>
      </c>
      <c r="I243" s="3">
        <v>2877740</v>
      </c>
      <c r="J243" s="26">
        <v>-251</v>
      </c>
      <c r="K243" s="26">
        <v>-254</v>
      </c>
      <c r="L243" s="35">
        <v>-339</v>
      </c>
      <c r="M243" s="26">
        <v>1038</v>
      </c>
      <c r="N243" s="26">
        <v>-1006</v>
      </c>
      <c r="O243" s="26">
        <f t="shared" si="13"/>
        <v>200176</v>
      </c>
      <c r="P243" s="25">
        <f t="shared" si="14"/>
        <v>-0.4</v>
      </c>
      <c r="Q243" s="3">
        <v>28.45</v>
      </c>
      <c r="R243" s="3">
        <v>27.9</v>
      </c>
      <c r="S243" s="3">
        <v>26.15</v>
      </c>
      <c r="T243" s="3">
        <v>28.75</v>
      </c>
      <c r="U243" s="3">
        <v>27.75</v>
      </c>
      <c r="V243" s="12">
        <f t="shared" si="15"/>
        <v>-0.21166400000000002</v>
      </c>
      <c r="W243" s="3">
        <v>-0.18</v>
      </c>
      <c r="X243" s="3" t="str">
        <f ca="1">IF(COUNTIF(股期對照!A:A,B243)=2,B243&amp;"-●",IF(COUNTIF(股期對照!A:A,B243)=1,B243&amp;"-◎",B243))</f>
        <v>春雨</v>
      </c>
      <c r="Y243" s="3" t="s">
        <v>6467</v>
      </c>
      <c r="AB243" s="1" t="s">
        <v>237</v>
      </c>
      <c r="AC243" s="1" t="s">
        <v>1999</v>
      </c>
      <c r="AD243" s="1">
        <v>1.07</v>
      </c>
      <c r="AE243" s="1">
        <v>0.04</v>
      </c>
      <c r="AF243" s="1">
        <v>0</v>
      </c>
      <c r="AG243" s="1">
        <v>29.33</v>
      </c>
      <c r="AH243" s="1">
        <v>69.56</v>
      </c>
      <c r="AI243" s="1">
        <v>243</v>
      </c>
      <c r="AJ243" s="1">
        <v>2877740</v>
      </c>
      <c r="AK243" s="1">
        <v>-251</v>
      </c>
      <c r="AL243" s="1">
        <v>-254</v>
      </c>
      <c r="AM243" s="1">
        <v>-339</v>
      </c>
      <c r="AN243" s="1">
        <v>1038</v>
      </c>
      <c r="AO243" s="1">
        <v>-1006</v>
      </c>
      <c r="AP243" s="1">
        <v>200176</v>
      </c>
      <c r="AQ243" s="1">
        <v>-0.4</v>
      </c>
      <c r="AR243" s="1">
        <v>28.45</v>
      </c>
      <c r="AS243" s="1">
        <v>27.9</v>
      </c>
      <c r="AT243" s="1">
        <v>26.15</v>
      </c>
      <c r="AU243" s="1">
        <v>28.75</v>
      </c>
      <c r="AV243" s="1">
        <v>27.75</v>
      </c>
      <c r="AW243" s="1">
        <v>-0.21166400000000002</v>
      </c>
      <c r="AX243" s="1">
        <v>-0.18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5126</v>
      </c>
      <c r="C244" s="3">
        <v>9.42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47.05</v>
      </c>
      <c r="H244" s="1">
        <f>MATCH(持股比率!A244,董監!A:A,0)</f>
        <v>244</v>
      </c>
      <c r="I244" s="3">
        <v>2000000</v>
      </c>
      <c r="J244" s="26">
        <v>64</v>
      </c>
      <c r="K244" s="26">
        <v>60</v>
      </c>
      <c r="L244" s="35">
        <v>-452</v>
      </c>
      <c r="M244" s="26">
        <v>-387</v>
      </c>
      <c r="N244" s="26">
        <v>-488</v>
      </c>
      <c r="O244" s="26">
        <f t="shared" si="13"/>
        <v>94100</v>
      </c>
      <c r="P244" s="25">
        <f t="shared" si="14"/>
        <v>-1.3</v>
      </c>
      <c r="Q244" s="3">
        <v>42.25</v>
      </c>
      <c r="R244" s="3">
        <v>42.2</v>
      </c>
      <c r="S244" s="3">
        <v>41.75</v>
      </c>
      <c r="T244" s="3">
        <v>42.75</v>
      </c>
      <c r="U244" s="3">
        <v>42.7</v>
      </c>
      <c r="V244" s="12">
        <f t="shared" si="15"/>
        <v>-0.51016850000000002</v>
      </c>
      <c r="W244" s="3">
        <v>1.43</v>
      </c>
      <c r="X244" s="3" t="str">
        <f ca="1">IF(COUNTIF(股期對照!A:A,B244)=2,B244&amp;"-●",IF(COUNTIF(股期對照!A:A,B244)=1,B244&amp;"-◎",B244))</f>
        <v>中鋼構</v>
      </c>
      <c r="Y244" s="3" t="s">
        <v>6467</v>
      </c>
      <c r="AB244" s="1" t="s">
        <v>238</v>
      </c>
      <c r="AC244" s="1" t="s">
        <v>2000</v>
      </c>
      <c r="AD244" s="1">
        <v>9.42</v>
      </c>
      <c r="AE244" s="1">
        <v>0.05</v>
      </c>
      <c r="AF244" s="1">
        <v>0.46</v>
      </c>
      <c r="AG244" s="1">
        <v>43.02</v>
      </c>
      <c r="AH244" s="1">
        <v>47.05</v>
      </c>
      <c r="AI244" s="1">
        <v>244</v>
      </c>
      <c r="AJ244" s="1">
        <v>2000000</v>
      </c>
      <c r="AK244" s="1">
        <v>64</v>
      </c>
      <c r="AL244" s="1">
        <v>60</v>
      </c>
      <c r="AM244" s="1">
        <v>-452</v>
      </c>
      <c r="AN244" s="1">
        <v>-387</v>
      </c>
      <c r="AO244" s="1">
        <v>-488</v>
      </c>
      <c r="AP244" s="1">
        <v>94100</v>
      </c>
      <c r="AQ244" s="1">
        <v>-1.3</v>
      </c>
      <c r="AR244" s="1">
        <v>42.25</v>
      </c>
      <c r="AS244" s="1">
        <v>42.2</v>
      </c>
      <c r="AT244" s="1">
        <v>41.75</v>
      </c>
      <c r="AU244" s="1">
        <v>42.75</v>
      </c>
      <c r="AV244" s="1">
        <v>42.7</v>
      </c>
      <c r="AW244" s="1">
        <v>-0.51016850000000002</v>
      </c>
      <c r="AX244" s="1">
        <v>1.43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5127</v>
      </c>
      <c r="C245" s="3">
        <v>7.3</v>
      </c>
      <c r="D245" s="3">
        <v>0.19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51.029999999999994</v>
      </c>
      <c r="H245" s="1">
        <f>MATCH(持股比率!A245,董監!A:A,0)</f>
        <v>245</v>
      </c>
      <c r="I245" s="3">
        <v>14355444.460000001</v>
      </c>
      <c r="J245" s="26">
        <v>-14023</v>
      </c>
      <c r="K245" s="26">
        <v>-9451</v>
      </c>
      <c r="L245" s="35">
        <v>-4903</v>
      </c>
      <c r="M245" s="26">
        <v>17818</v>
      </c>
      <c r="N245" s="26">
        <v>-14020</v>
      </c>
      <c r="O245" s="26">
        <f t="shared" si="13"/>
        <v>732558</v>
      </c>
      <c r="P245" s="25">
        <f t="shared" si="14"/>
        <v>-3.4</v>
      </c>
      <c r="Q245" s="3">
        <v>50.8</v>
      </c>
      <c r="R245" s="3">
        <v>50</v>
      </c>
      <c r="S245" s="3">
        <v>47</v>
      </c>
      <c r="T245" s="3">
        <v>51.7</v>
      </c>
      <c r="U245" s="3">
        <v>48.25</v>
      </c>
      <c r="V245" s="12">
        <f t="shared" si="15"/>
        <v>-11.706337999999999</v>
      </c>
      <c r="W245" s="3">
        <v>-4.2699999999999996</v>
      </c>
      <c r="X245" s="3" t="str">
        <f ca="1">IF(COUNTIF(股期對照!A:A,B245)=2,B245&amp;"-●",IF(COUNTIF(股期對照!A:A,B245)=1,B245&amp;"-◎",B245))</f>
        <v>中鴻</v>
      </c>
      <c r="Y245" s="3" t="s">
        <v>6488</v>
      </c>
      <c r="AB245" s="1" t="s">
        <v>239</v>
      </c>
      <c r="AC245" s="1" t="s">
        <v>2001</v>
      </c>
      <c r="AD245" s="1">
        <v>7.3</v>
      </c>
      <c r="AE245" s="1">
        <v>0.19</v>
      </c>
      <c r="AF245" s="1">
        <v>0.89</v>
      </c>
      <c r="AG245" s="1">
        <v>40.590000000000003</v>
      </c>
      <c r="AH245" s="1">
        <v>51.029999999999994</v>
      </c>
      <c r="AI245" s="1">
        <v>245</v>
      </c>
      <c r="AJ245" s="1">
        <v>14355444.460000001</v>
      </c>
      <c r="AK245" s="1">
        <v>-14023</v>
      </c>
      <c r="AL245" s="1">
        <v>-9451</v>
      </c>
      <c r="AM245" s="1">
        <v>-4903</v>
      </c>
      <c r="AN245" s="1">
        <v>17818</v>
      </c>
      <c r="AO245" s="1">
        <v>-14020</v>
      </c>
      <c r="AP245" s="1">
        <v>732558</v>
      </c>
      <c r="AQ245" s="1">
        <v>-3.4</v>
      </c>
      <c r="AR245" s="1">
        <v>50.8</v>
      </c>
      <c r="AS245" s="1">
        <v>50</v>
      </c>
      <c r="AT245" s="1">
        <v>47</v>
      </c>
      <c r="AU245" s="1">
        <v>51.7</v>
      </c>
      <c r="AV245" s="1">
        <v>48.25</v>
      </c>
      <c r="AW245" s="1">
        <v>-11.706337999999999</v>
      </c>
      <c r="AX245" s="1">
        <v>-4.2699999999999996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5128</v>
      </c>
      <c r="C246" s="3">
        <v>9.83</v>
      </c>
      <c r="D246" s="3">
        <v>0.14000000000000001</v>
      </c>
      <c r="E246" s="3">
        <v>0.12</v>
      </c>
      <c r="F246" s="1">
        <f>IF(INDEX(董監!D:D,H246)=0,INDEX(董監!C:C,H246),INDEX(董監!D:D,H246))</f>
        <v>12.99</v>
      </c>
      <c r="G246" s="1">
        <f t="shared" si="12"/>
        <v>76.92</v>
      </c>
      <c r="H246" s="1">
        <f>MATCH(持股比率!A246,董監!A:A,0)</f>
        <v>246</v>
      </c>
      <c r="I246" s="3">
        <v>5815994.2400000002</v>
      </c>
      <c r="J246" s="26">
        <v>-715</v>
      </c>
      <c r="K246" s="26">
        <v>-814</v>
      </c>
      <c r="L246" s="35">
        <v>-612</v>
      </c>
      <c r="M246" s="26">
        <v>-199</v>
      </c>
      <c r="N246" s="26">
        <v>148</v>
      </c>
      <c r="O246" s="26">
        <f t="shared" si="13"/>
        <v>447366</v>
      </c>
      <c r="P246" s="25">
        <f t="shared" si="14"/>
        <v>-0.5</v>
      </c>
      <c r="Q246" s="3">
        <v>73.099999999999994</v>
      </c>
      <c r="R246" s="3">
        <v>74.3</v>
      </c>
      <c r="S246" s="3">
        <v>71.5</v>
      </c>
      <c r="T246" s="3">
        <v>74</v>
      </c>
      <c r="U246" s="3">
        <v>74.099999999999994</v>
      </c>
      <c r="V246" s="12">
        <f t="shared" si="15"/>
        <v>-1.6026389999999999</v>
      </c>
      <c r="W246" s="3">
        <v>0.41</v>
      </c>
      <c r="X246" s="3" t="str">
        <f ca="1">IF(COUNTIF(股期對照!A:A,B246)=2,B246&amp;"-●",IF(COUNTIF(股期對照!A:A,B246)=1,B246&amp;"-◎",B246))</f>
        <v>豐興</v>
      </c>
      <c r="Y246" s="3" t="s">
        <v>6467</v>
      </c>
      <c r="AB246" s="1" t="s">
        <v>240</v>
      </c>
      <c r="AC246" s="1" t="s">
        <v>2002</v>
      </c>
      <c r="AD246" s="1">
        <v>9.83</v>
      </c>
      <c r="AE246" s="1">
        <v>0.14000000000000001</v>
      </c>
      <c r="AF246" s="1">
        <v>0.12</v>
      </c>
      <c r="AG246" s="1">
        <v>12.99</v>
      </c>
      <c r="AH246" s="1">
        <v>76.92</v>
      </c>
      <c r="AI246" s="1">
        <v>246</v>
      </c>
      <c r="AJ246" s="1">
        <v>5815994.2400000002</v>
      </c>
      <c r="AK246" s="1">
        <v>-715</v>
      </c>
      <c r="AL246" s="1">
        <v>-814</v>
      </c>
      <c r="AM246" s="1">
        <v>-612</v>
      </c>
      <c r="AN246" s="1">
        <v>-199</v>
      </c>
      <c r="AO246" s="1">
        <v>148</v>
      </c>
      <c r="AP246" s="1">
        <v>447366</v>
      </c>
      <c r="AQ246" s="1">
        <v>-0.5</v>
      </c>
      <c r="AR246" s="1">
        <v>73.099999999999994</v>
      </c>
      <c r="AS246" s="1">
        <v>74.3</v>
      </c>
      <c r="AT246" s="1">
        <v>71.5</v>
      </c>
      <c r="AU246" s="1">
        <v>74</v>
      </c>
      <c r="AV246" s="1">
        <v>74.099999999999994</v>
      </c>
      <c r="AW246" s="1">
        <v>-1.6026389999999999</v>
      </c>
      <c r="AX246" s="1">
        <v>0.41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5129</v>
      </c>
      <c r="C247" s="3">
        <v>1.1000000000000001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58.47</v>
      </c>
      <c r="H247" s="1">
        <f>MATCH(持股比率!A247,董監!A:A,0)</f>
        <v>247</v>
      </c>
      <c r="I247" s="3">
        <v>3418674.62</v>
      </c>
      <c r="J247" s="26">
        <v>-226</v>
      </c>
      <c r="K247" s="26">
        <v>-840</v>
      </c>
      <c r="L247" s="35">
        <v>-321</v>
      </c>
      <c r="M247" s="26">
        <v>654</v>
      </c>
      <c r="N247" s="26">
        <v>-1055</v>
      </c>
      <c r="O247" s="26">
        <f t="shared" si="13"/>
        <v>199890</v>
      </c>
      <c r="P247" s="25">
        <f t="shared" si="14"/>
        <v>-0.9</v>
      </c>
      <c r="Q247" s="3">
        <v>22.6</v>
      </c>
      <c r="R247" s="3">
        <v>22.25</v>
      </c>
      <c r="S247" s="3">
        <v>21</v>
      </c>
      <c r="T247" s="3">
        <v>23.1</v>
      </c>
      <c r="U247" s="3">
        <v>22.5</v>
      </c>
      <c r="V247" s="12">
        <f t="shared" si="15"/>
        <v>-0.39168699999999995</v>
      </c>
      <c r="W247" s="3">
        <v>0.67</v>
      </c>
      <c r="X247" s="3" t="str">
        <f ca="1">IF(COUNTIF(股期對照!A:A,B247)=2,B247&amp;"-●",IF(COUNTIF(股期對照!A:A,B247)=1,B247&amp;"-◎",B247))</f>
        <v>官田鋼</v>
      </c>
      <c r="Y247" s="3" t="s">
        <v>6467</v>
      </c>
      <c r="AB247" s="1" t="s">
        <v>241</v>
      </c>
      <c r="AC247" s="1" t="s">
        <v>2003</v>
      </c>
      <c r="AD247" s="1">
        <v>1.1000000000000001</v>
      </c>
      <c r="AE247" s="1">
        <v>0</v>
      </c>
      <c r="AF247" s="1">
        <v>8.7200000000000006</v>
      </c>
      <c r="AG247" s="1">
        <v>31.71</v>
      </c>
      <c r="AH247" s="1">
        <v>58.47</v>
      </c>
      <c r="AI247" s="1">
        <v>247</v>
      </c>
      <c r="AJ247" s="1">
        <v>3418674.62</v>
      </c>
      <c r="AK247" s="1">
        <v>-226</v>
      </c>
      <c r="AL247" s="1">
        <v>-840</v>
      </c>
      <c r="AM247" s="1">
        <v>-321</v>
      </c>
      <c r="AN247" s="1">
        <v>654</v>
      </c>
      <c r="AO247" s="1">
        <v>-1055</v>
      </c>
      <c r="AP247" s="1">
        <v>199890</v>
      </c>
      <c r="AQ247" s="1">
        <v>-0.9</v>
      </c>
      <c r="AR247" s="1">
        <v>22.6</v>
      </c>
      <c r="AS247" s="1">
        <v>22.25</v>
      </c>
      <c r="AT247" s="1">
        <v>21</v>
      </c>
      <c r="AU247" s="1">
        <v>23.1</v>
      </c>
      <c r="AV247" s="1">
        <v>22.5</v>
      </c>
      <c r="AW247" s="1">
        <v>-0.39168699999999995</v>
      </c>
      <c r="AX247" s="1">
        <v>0.67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5130</v>
      </c>
      <c r="C248" s="3">
        <v>1.54</v>
      </c>
      <c r="D248" s="3">
        <v>0.03</v>
      </c>
      <c r="E248" s="3">
        <v>0.9</v>
      </c>
      <c r="F248" s="1">
        <f>IF(INDEX(董監!D:D,H248)=0,INDEX(董監!C:C,H248),INDEX(董監!D:D,H248))</f>
        <v>16.71</v>
      </c>
      <c r="G248" s="1">
        <f t="shared" si="12"/>
        <v>80.819999999999993</v>
      </c>
      <c r="H248" s="1">
        <f>MATCH(持股比率!A248,董監!A:A,0)</f>
        <v>248</v>
      </c>
      <c r="I248" s="3">
        <v>2225261</v>
      </c>
      <c r="J248" s="26">
        <v>71</v>
      </c>
      <c r="K248" s="26">
        <v>-329</v>
      </c>
      <c r="L248" s="35">
        <v>680</v>
      </c>
      <c r="M248" s="26">
        <v>-158</v>
      </c>
      <c r="N248" s="26">
        <v>-1546</v>
      </c>
      <c r="O248" s="26">
        <f t="shared" si="13"/>
        <v>179846</v>
      </c>
      <c r="P248" s="25">
        <f t="shared" si="14"/>
        <v>-0.7</v>
      </c>
      <c r="Q248" s="3">
        <v>31.4</v>
      </c>
      <c r="R248" s="3">
        <v>30.9</v>
      </c>
      <c r="S248" s="3">
        <v>30.1</v>
      </c>
      <c r="T248" s="3">
        <v>32.85</v>
      </c>
      <c r="U248" s="3">
        <v>31.75</v>
      </c>
      <c r="V248" s="12">
        <f t="shared" si="15"/>
        <v>-0.41744500000000001</v>
      </c>
      <c r="W248" s="3">
        <v>1.1100000000000001</v>
      </c>
      <c r="X248" s="3" t="str">
        <f ca="1">IF(COUNTIF(股期對照!A:A,B248)=2,B248&amp;"-●",IF(COUNTIF(股期對照!A:A,B248)=1,B248&amp;"-◎",B248))</f>
        <v>美亞</v>
      </c>
      <c r="Y248" s="3" t="s">
        <v>6467</v>
      </c>
      <c r="AB248" s="1" t="s">
        <v>242</v>
      </c>
      <c r="AC248" s="1" t="s">
        <v>2004</v>
      </c>
      <c r="AD248" s="1">
        <v>1.54</v>
      </c>
      <c r="AE248" s="1">
        <v>0.03</v>
      </c>
      <c r="AF248" s="1">
        <v>0.9</v>
      </c>
      <c r="AG248" s="1">
        <v>16.71</v>
      </c>
      <c r="AH248" s="1">
        <v>80.819999999999993</v>
      </c>
      <c r="AI248" s="1">
        <v>248</v>
      </c>
      <c r="AJ248" s="1">
        <v>2225261</v>
      </c>
      <c r="AK248" s="1">
        <v>71</v>
      </c>
      <c r="AL248" s="1">
        <v>-329</v>
      </c>
      <c r="AM248" s="1">
        <v>680</v>
      </c>
      <c r="AN248" s="1">
        <v>-158</v>
      </c>
      <c r="AO248" s="1">
        <v>-1546</v>
      </c>
      <c r="AP248" s="1">
        <v>179846</v>
      </c>
      <c r="AQ248" s="1">
        <v>-0.7</v>
      </c>
      <c r="AR248" s="1">
        <v>31.4</v>
      </c>
      <c r="AS248" s="1">
        <v>30.9</v>
      </c>
      <c r="AT248" s="1">
        <v>30.1</v>
      </c>
      <c r="AU248" s="1">
        <v>32.85</v>
      </c>
      <c r="AV248" s="1">
        <v>31.75</v>
      </c>
      <c r="AW248" s="1">
        <v>-0.41744500000000001</v>
      </c>
      <c r="AX248" s="1">
        <v>1.1100000000000001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5131</v>
      </c>
      <c r="C249" s="3">
        <v>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90.32</v>
      </c>
      <c r="H249" s="1">
        <f>MATCH(持股比率!A249,董監!A:A,0)</f>
        <v>249</v>
      </c>
      <c r="I249" s="3">
        <v>4797519.76</v>
      </c>
      <c r="J249" s="26">
        <v>124</v>
      </c>
      <c r="K249" s="26">
        <v>371</v>
      </c>
      <c r="L249" s="35">
        <v>212</v>
      </c>
      <c r="M249" s="26">
        <v>4633</v>
      </c>
      <c r="N249" s="26">
        <v>-1695</v>
      </c>
      <c r="O249" s="26">
        <f t="shared" si="13"/>
        <v>433312</v>
      </c>
      <c r="P249" s="25">
        <f t="shared" si="14"/>
        <v>0.8</v>
      </c>
      <c r="Q249" s="3">
        <v>15.4</v>
      </c>
      <c r="R249" s="3">
        <v>15.1</v>
      </c>
      <c r="S249" s="3">
        <v>14.8</v>
      </c>
      <c r="T249" s="3">
        <v>16.25</v>
      </c>
      <c r="U249" s="3">
        <v>16.600000000000001</v>
      </c>
      <c r="V249" s="12">
        <f t="shared" si="15"/>
        <v>0.57798550000000004</v>
      </c>
      <c r="W249" s="3">
        <v>10.67</v>
      </c>
      <c r="X249" s="3" t="str">
        <f ca="1">IF(COUNTIF(股期對照!A:A,B249)=2,B249&amp;"-●",IF(COUNTIF(股期對照!A:A,B249)=1,B249&amp;"-◎",B249))</f>
        <v>聚亨</v>
      </c>
      <c r="Y249" s="3" t="s">
        <v>6487</v>
      </c>
      <c r="AB249" s="1" t="s">
        <v>243</v>
      </c>
      <c r="AC249" s="1" t="s">
        <v>2005</v>
      </c>
      <c r="AD249" s="1">
        <v>4</v>
      </c>
      <c r="AE249" s="1">
        <v>0</v>
      </c>
      <c r="AF249" s="1">
        <v>0.01</v>
      </c>
      <c r="AG249" s="1">
        <v>5.67</v>
      </c>
      <c r="AH249" s="1">
        <v>90.32</v>
      </c>
      <c r="AI249" s="1">
        <v>249</v>
      </c>
      <c r="AJ249" s="1">
        <v>4797519.76</v>
      </c>
      <c r="AK249" s="1">
        <v>124</v>
      </c>
      <c r="AL249" s="1">
        <v>371</v>
      </c>
      <c r="AM249" s="1">
        <v>212</v>
      </c>
      <c r="AN249" s="1">
        <v>4633</v>
      </c>
      <c r="AO249" s="1">
        <v>-1695</v>
      </c>
      <c r="AP249" s="1">
        <v>433312</v>
      </c>
      <c r="AQ249" s="1">
        <v>0.8</v>
      </c>
      <c r="AR249" s="1">
        <v>15.4</v>
      </c>
      <c r="AS249" s="1">
        <v>15.1</v>
      </c>
      <c r="AT249" s="1">
        <v>14.8</v>
      </c>
      <c r="AU249" s="1">
        <v>16.25</v>
      </c>
      <c r="AV249" s="1">
        <v>16.600000000000001</v>
      </c>
      <c r="AW249" s="1">
        <v>0.57798550000000004</v>
      </c>
      <c r="AX249" s="1">
        <v>10.67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5132</v>
      </c>
      <c r="C250" s="3">
        <v>6.98</v>
      </c>
      <c r="D250" s="3">
        <v>0</v>
      </c>
      <c r="E250" s="3">
        <v>0.38</v>
      </c>
      <c r="F250" s="1">
        <f>IF(INDEX(董監!D:D,H250)=0,INDEX(董監!C:C,H250),INDEX(董監!D:D,H250))</f>
        <v>3.27</v>
      </c>
      <c r="G250" s="1">
        <f t="shared" si="12"/>
        <v>89.37</v>
      </c>
      <c r="H250" s="1">
        <f>MATCH(持股比率!A250,董監!A:A,0)</f>
        <v>250</v>
      </c>
      <c r="I250" s="3">
        <v>18905695.18</v>
      </c>
      <c r="J250" s="26">
        <v>-1562</v>
      </c>
      <c r="K250" s="26">
        <v>875</v>
      </c>
      <c r="L250" s="35">
        <v>73</v>
      </c>
      <c r="M250" s="26">
        <v>20982</v>
      </c>
      <c r="N250" s="26">
        <v>-11341</v>
      </c>
      <c r="O250" s="26">
        <f t="shared" si="13"/>
        <v>1689602</v>
      </c>
      <c r="P250" s="25">
        <f t="shared" si="14"/>
        <v>0.5</v>
      </c>
      <c r="Q250" s="3">
        <v>23.2</v>
      </c>
      <c r="R250" s="3">
        <v>23.1</v>
      </c>
      <c r="S250" s="3">
        <v>22.1</v>
      </c>
      <c r="T250" s="3">
        <v>24.3</v>
      </c>
      <c r="U250" s="3">
        <v>23.75</v>
      </c>
      <c r="V250" s="12">
        <f t="shared" si="15"/>
        <v>2.2610125000000005</v>
      </c>
      <c r="W250" s="3">
        <v>2.81</v>
      </c>
      <c r="X250" s="3" t="str">
        <f ca="1">IF(COUNTIF(股期對照!A:A,B250)=2,B250&amp;"-●",IF(COUNTIF(股期對照!A:A,B250)=1,B250&amp;"-◎",B250))</f>
        <v>燁輝</v>
      </c>
      <c r="Y250" s="3" t="s">
        <v>6489</v>
      </c>
      <c r="AB250" s="1" t="s">
        <v>244</v>
      </c>
      <c r="AC250" s="1" t="s">
        <v>2006</v>
      </c>
      <c r="AD250" s="1">
        <v>6.98</v>
      </c>
      <c r="AE250" s="1">
        <v>0</v>
      </c>
      <c r="AF250" s="1">
        <v>0.38</v>
      </c>
      <c r="AG250" s="1">
        <v>3.27</v>
      </c>
      <c r="AH250" s="1">
        <v>89.37</v>
      </c>
      <c r="AI250" s="1">
        <v>250</v>
      </c>
      <c r="AJ250" s="1">
        <v>18905695.18</v>
      </c>
      <c r="AK250" s="1">
        <v>-1562</v>
      </c>
      <c r="AL250" s="1">
        <v>875</v>
      </c>
      <c r="AM250" s="1">
        <v>73</v>
      </c>
      <c r="AN250" s="1">
        <v>20982</v>
      </c>
      <c r="AO250" s="1">
        <v>-11341</v>
      </c>
      <c r="AP250" s="1">
        <v>1689602</v>
      </c>
      <c r="AQ250" s="1">
        <v>0.5</v>
      </c>
      <c r="AR250" s="1">
        <v>23.2</v>
      </c>
      <c r="AS250" s="1">
        <v>23.1</v>
      </c>
      <c r="AT250" s="1">
        <v>22.1</v>
      </c>
      <c r="AU250" s="1">
        <v>24.3</v>
      </c>
      <c r="AV250" s="1">
        <v>23.75</v>
      </c>
      <c r="AW250" s="1">
        <v>2.2610125000000005</v>
      </c>
      <c r="AX250" s="1">
        <v>2.81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5133</v>
      </c>
      <c r="C251" s="3">
        <v>0.27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73.069999999999993</v>
      </c>
      <c r="H251" s="1">
        <f>MATCH(持股比率!A251,董監!A:A,0)</f>
        <v>251</v>
      </c>
      <c r="I251" s="3">
        <v>975000</v>
      </c>
      <c r="J251" s="26">
        <v>-15</v>
      </c>
      <c r="K251" s="26">
        <v>-44</v>
      </c>
      <c r="L251" s="35">
        <v>-31</v>
      </c>
      <c r="M251" s="26">
        <v>149</v>
      </c>
      <c r="N251" s="26">
        <v>-169</v>
      </c>
      <c r="O251" s="26">
        <f t="shared" si="13"/>
        <v>71243</v>
      </c>
      <c r="P251" s="25">
        <f t="shared" si="14"/>
        <v>-0.2</v>
      </c>
      <c r="Q251" s="3">
        <v>17.55</v>
      </c>
      <c r="R251" s="3">
        <v>17.100000000000001</v>
      </c>
      <c r="S251" s="3">
        <v>16.75</v>
      </c>
      <c r="T251" s="3">
        <v>18.399999999999999</v>
      </c>
      <c r="U251" s="3">
        <v>18.649999999999999</v>
      </c>
      <c r="V251" s="12">
        <f t="shared" si="15"/>
        <v>-1.94515E-2</v>
      </c>
      <c r="W251" s="3">
        <v>5.97</v>
      </c>
      <c r="X251" s="3" t="str">
        <f ca="1">IF(COUNTIF(股期對照!A:A,B251)=2,B251&amp;"-●",IF(COUNTIF(股期對照!A:A,B251)=1,B251&amp;"-◎",B251))</f>
        <v>志聯</v>
      </c>
      <c r="Y251" s="3" t="s">
        <v>6487</v>
      </c>
      <c r="AB251" s="1" t="s">
        <v>245</v>
      </c>
      <c r="AC251" s="1" t="s">
        <v>2007</v>
      </c>
      <c r="AD251" s="1">
        <v>0.27</v>
      </c>
      <c r="AE251" s="1">
        <v>0</v>
      </c>
      <c r="AF251" s="1">
        <v>0.05</v>
      </c>
      <c r="AG251" s="1">
        <v>26.61</v>
      </c>
      <c r="AH251" s="1">
        <v>73.069999999999993</v>
      </c>
      <c r="AI251" s="1">
        <v>251</v>
      </c>
      <c r="AJ251" s="1">
        <v>975000</v>
      </c>
      <c r="AK251" s="1">
        <v>-15</v>
      </c>
      <c r="AL251" s="1">
        <v>-44</v>
      </c>
      <c r="AM251" s="1">
        <v>-31</v>
      </c>
      <c r="AN251" s="1">
        <v>149</v>
      </c>
      <c r="AO251" s="1">
        <v>-169</v>
      </c>
      <c r="AP251" s="1">
        <v>71243</v>
      </c>
      <c r="AQ251" s="1">
        <v>-0.2</v>
      </c>
      <c r="AR251" s="1">
        <v>17.55</v>
      </c>
      <c r="AS251" s="1">
        <v>17.100000000000001</v>
      </c>
      <c r="AT251" s="1">
        <v>16.75</v>
      </c>
      <c r="AU251" s="1">
        <v>18.399999999999999</v>
      </c>
      <c r="AV251" s="1">
        <v>18.649999999999999</v>
      </c>
      <c r="AW251" s="1">
        <v>-1.94515E-2</v>
      </c>
      <c r="AX251" s="1">
        <v>5.97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5134</v>
      </c>
      <c r="C252" s="3">
        <v>0.64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86.77</v>
      </c>
      <c r="H252" s="1">
        <f>MATCH(持股比率!A252,董監!A:A,0)</f>
        <v>252</v>
      </c>
      <c r="I252" s="3">
        <v>2811672.62</v>
      </c>
      <c r="J252" s="26">
        <v>-38</v>
      </c>
      <c r="K252" s="26">
        <v>-62</v>
      </c>
      <c r="L252" s="35">
        <v>-58</v>
      </c>
      <c r="M252" s="26">
        <v>-52</v>
      </c>
      <c r="N252" s="26">
        <v>-32</v>
      </c>
      <c r="O252" s="26">
        <f t="shared" si="13"/>
        <v>243969</v>
      </c>
      <c r="P252" s="25">
        <f t="shared" si="14"/>
        <v>-0.1</v>
      </c>
      <c r="Q252" s="3">
        <v>3.9</v>
      </c>
      <c r="R252" s="3">
        <v>3.8</v>
      </c>
      <c r="S252" s="3">
        <v>3.6</v>
      </c>
      <c r="T252" s="3">
        <v>3.71</v>
      </c>
      <c r="U252" s="3">
        <v>3.67</v>
      </c>
      <c r="V252" s="12">
        <f t="shared" si="15"/>
        <v>-9.0295999999999987E-3</v>
      </c>
      <c r="W252" s="3">
        <v>-4.68</v>
      </c>
      <c r="X252" s="3" t="str">
        <f ca="1">IF(COUNTIF(股期對照!A:A,B252)=2,B252&amp;"-●",IF(COUNTIF(股期對照!A:A,B252)=1,B252&amp;"-◎",B252))</f>
        <v>千興</v>
      </c>
      <c r="Y252" s="3" t="s">
        <v>6467</v>
      </c>
      <c r="AB252" s="1" t="s">
        <v>246</v>
      </c>
      <c r="AC252" s="1" t="s">
        <v>2008</v>
      </c>
      <c r="AD252" s="1">
        <v>0.64</v>
      </c>
      <c r="AE252" s="1">
        <v>0</v>
      </c>
      <c r="AF252" s="1">
        <v>0</v>
      </c>
      <c r="AG252" s="1">
        <v>12.59</v>
      </c>
      <c r="AH252" s="1">
        <v>86.77</v>
      </c>
      <c r="AI252" s="1">
        <v>252</v>
      </c>
      <c r="AJ252" s="1">
        <v>2811672.62</v>
      </c>
      <c r="AK252" s="1">
        <v>-38</v>
      </c>
      <c r="AL252" s="1">
        <v>-62</v>
      </c>
      <c r="AM252" s="1">
        <v>-58</v>
      </c>
      <c r="AN252" s="1">
        <v>-52</v>
      </c>
      <c r="AO252" s="1">
        <v>-32</v>
      </c>
      <c r="AP252" s="1">
        <v>243969</v>
      </c>
      <c r="AQ252" s="1">
        <v>-0.1</v>
      </c>
      <c r="AR252" s="1">
        <v>3.9</v>
      </c>
      <c r="AS252" s="1">
        <v>3.8</v>
      </c>
      <c r="AT252" s="1">
        <v>3.6</v>
      </c>
      <c r="AU252" s="1">
        <v>3.71</v>
      </c>
      <c r="AV252" s="1">
        <v>3.67</v>
      </c>
      <c r="AW252" s="1">
        <v>-9.0295999999999987E-3</v>
      </c>
      <c r="AX252" s="1">
        <v>-4.68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5135</v>
      </c>
      <c r="C253" s="3">
        <v>19.399999999999999</v>
      </c>
      <c r="D253" s="3">
        <v>1.49</v>
      </c>
      <c r="E253" s="3">
        <v>3.9</v>
      </c>
      <c r="F253" s="1">
        <f>IF(INDEX(董監!D:D,H253)=0,INDEX(董監!C:C,H253),INDEX(董監!D:D,H253))</f>
        <v>8</v>
      </c>
      <c r="G253" s="1">
        <f t="shared" si="12"/>
        <v>67.210000000000008</v>
      </c>
      <c r="H253" s="1">
        <f>MATCH(持股比率!A253,董監!A:A,0)</f>
        <v>253</v>
      </c>
      <c r="I253" s="3">
        <v>16584658.529999999</v>
      </c>
      <c r="J253" s="26">
        <v>1053</v>
      </c>
      <c r="K253" s="26">
        <v>-550</v>
      </c>
      <c r="L253" s="35">
        <v>625</v>
      </c>
      <c r="M253" s="26">
        <v>8793</v>
      </c>
      <c r="N253" s="26">
        <v>-10124</v>
      </c>
      <c r="O253" s="26">
        <f t="shared" si="13"/>
        <v>1114655</v>
      </c>
      <c r="P253" s="25">
        <f t="shared" si="14"/>
        <v>0</v>
      </c>
      <c r="Q253" s="3">
        <v>45.95</v>
      </c>
      <c r="R253" s="3">
        <v>45.5</v>
      </c>
      <c r="S253" s="3">
        <v>43.8</v>
      </c>
      <c r="T253" s="3">
        <v>48</v>
      </c>
      <c r="U253" s="3">
        <v>45.8</v>
      </c>
      <c r="V253" s="12">
        <f t="shared" si="15"/>
        <v>9.1201500000000227E-2</v>
      </c>
      <c r="W253" s="3">
        <v>0.11</v>
      </c>
      <c r="X253" s="3" t="str">
        <f ca="1">IF(COUNTIF(股期對照!A:A,B253)=2,B253&amp;"-●",IF(COUNTIF(股期對照!A:A,B253)=1,B253&amp;"-◎",B253))</f>
        <v>大成鋼-◎</v>
      </c>
      <c r="Y253" s="3" t="s">
        <v>6467</v>
      </c>
      <c r="AB253" s="1" t="s">
        <v>247</v>
      </c>
      <c r="AC253" s="1" t="s">
        <v>2009</v>
      </c>
      <c r="AD253" s="1">
        <v>19.399999999999999</v>
      </c>
      <c r="AE253" s="1">
        <v>1.49</v>
      </c>
      <c r="AF253" s="1">
        <v>3.9</v>
      </c>
      <c r="AG253" s="1">
        <v>8</v>
      </c>
      <c r="AH253" s="1">
        <v>67.210000000000008</v>
      </c>
      <c r="AI253" s="1">
        <v>253</v>
      </c>
      <c r="AJ253" s="1">
        <v>16584658.529999999</v>
      </c>
      <c r="AK253" s="1">
        <v>1053</v>
      </c>
      <c r="AL253" s="1">
        <v>-550</v>
      </c>
      <c r="AM253" s="1">
        <v>625</v>
      </c>
      <c r="AN253" s="1">
        <v>8793</v>
      </c>
      <c r="AO253" s="1">
        <v>-10124</v>
      </c>
      <c r="AP253" s="1">
        <v>1114655</v>
      </c>
      <c r="AQ253" s="1">
        <v>0</v>
      </c>
      <c r="AR253" s="1">
        <v>45.95</v>
      </c>
      <c r="AS253" s="1">
        <v>45.5</v>
      </c>
      <c r="AT253" s="1">
        <v>43.8</v>
      </c>
      <c r="AU253" s="1">
        <v>48</v>
      </c>
      <c r="AV253" s="1">
        <v>45.8</v>
      </c>
      <c r="AW253" s="1">
        <v>9.1201500000000227E-2</v>
      </c>
      <c r="AX253" s="1">
        <v>0.11</v>
      </c>
      <c r="AY253" s="1" t="s">
        <v>4390</v>
      </c>
      <c r="AZ253" s="1" t="s">
        <v>3525</v>
      </c>
    </row>
    <row r="254" spans="1:52" x14ac:dyDescent="0.25">
      <c r="A254" s="2" t="s">
        <v>248</v>
      </c>
      <c r="B254" s="3" t="s">
        <v>5136</v>
      </c>
      <c r="C254" s="3">
        <v>1.02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85.46</v>
      </c>
      <c r="H254" s="1">
        <f>MATCH(持股比率!A254,董監!A:A,0)</f>
        <v>254</v>
      </c>
      <c r="I254" s="3">
        <v>3257148</v>
      </c>
      <c r="J254" s="26">
        <v>-126</v>
      </c>
      <c r="K254" s="26">
        <v>57</v>
      </c>
      <c r="L254" s="35">
        <v>223</v>
      </c>
      <c r="M254" s="26">
        <v>34</v>
      </c>
      <c r="N254" s="26">
        <v>-1849</v>
      </c>
      <c r="O254" s="26">
        <f t="shared" si="13"/>
        <v>278356</v>
      </c>
      <c r="P254" s="25">
        <f t="shared" si="14"/>
        <v>-0.6</v>
      </c>
      <c r="Q254" s="3">
        <v>46.3</v>
      </c>
      <c r="R254" s="3">
        <v>47.2</v>
      </c>
      <c r="S254" s="3">
        <v>51.9</v>
      </c>
      <c r="T254" s="3">
        <v>57</v>
      </c>
      <c r="U254" s="3">
        <v>51.8</v>
      </c>
      <c r="V254" s="12">
        <f t="shared" si="15"/>
        <v>-0.85409899999999994</v>
      </c>
      <c r="W254" s="3">
        <v>13.85</v>
      </c>
      <c r="X254" s="3" t="str">
        <f ca="1">IF(COUNTIF(股期對照!A:A,B254)=2,B254&amp;"-●",IF(COUNTIF(股期對照!A:A,B254)=1,B254&amp;"-◎",B254))</f>
        <v>威致</v>
      </c>
      <c r="Y254" s="3" t="s">
        <v>6467</v>
      </c>
      <c r="AB254" s="1" t="s">
        <v>248</v>
      </c>
      <c r="AC254" s="1" t="s">
        <v>2010</v>
      </c>
      <c r="AD254" s="1">
        <v>1.02</v>
      </c>
      <c r="AE254" s="1">
        <v>0.13</v>
      </c>
      <c r="AF254" s="1">
        <v>0.17</v>
      </c>
      <c r="AG254" s="1">
        <v>13.22</v>
      </c>
      <c r="AH254" s="1">
        <v>85.46</v>
      </c>
      <c r="AI254" s="1">
        <v>254</v>
      </c>
      <c r="AJ254" s="1">
        <v>3257148</v>
      </c>
      <c r="AK254" s="1">
        <v>-126</v>
      </c>
      <c r="AL254" s="1">
        <v>57</v>
      </c>
      <c r="AM254" s="1">
        <v>223</v>
      </c>
      <c r="AN254" s="1">
        <v>34</v>
      </c>
      <c r="AO254" s="1">
        <v>-1849</v>
      </c>
      <c r="AP254" s="1">
        <v>278356</v>
      </c>
      <c r="AQ254" s="1">
        <v>-0.6</v>
      </c>
      <c r="AR254" s="1">
        <v>46.3</v>
      </c>
      <c r="AS254" s="1">
        <v>47.2</v>
      </c>
      <c r="AT254" s="1">
        <v>51.9</v>
      </c>
      <c r="AU254" s="1">
        <v>57</v>
      </c>
      <c r="AV254" s="1">
        <v>51.8</v>
      </c>
      <c r="AW254" s="1">
        <v>-0.85409899999999994</v>
      </c>
      <c r="AX254" s="1">
        <v>13.85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4763</v>
      </c>
      <c r="C255" s="3">
        <v>69.650000000000006</v>
      </c>
      <c r="D255" s="3">
        <v>1.07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-36.569999999999993</v>
      </c>
      <c r="H255" s="1">
        <f>MATCH(持股比率!A255,董監!A:A,0)</f>
        <v>255</v>
      </c>
      <c r="I255" s="3">
        <v>3211800</v>
      </c>
      <c r="J255" s="26">
        <v>1286</v>
      </c>
      <c r="K255" s="26">
        <v>343</v>
      </c>
      <c r="L255" s="35">
        <v>-273</v>
      </c>
      <c r="M255" s="26">
        <v>1499</v>
      </c>
      <c r="N255" s="26">
        <v>-2855</v>
      </c>
      <c r="O255" s="26">
        <f t="shared" si="13"/>
        <v>-117456</v>
      </c>
      <c r="P255" s="25">
        <f t="shared" si="14"/>
        <v>0</v>
      </c>
      <c r="Q255" s="3">
        <v>37.15</v>
      </c>
      <c r="R255" s="3">
        <v>37</v>
      </c>
      <c r="S255" s="3">
        <v>35.200000000000003</v>
      </c>
      <c r="T255" s="3">
        <v>38.700000000000003</v>
      </c>
      <c r="U255" s="3">
        <v>37.15</v>
      </c>
      <c r="V255" s="12">
        <f t="shared" si="15"/>
        <v>2.8043500000000058E-2</v>
      </c>
      <c r="W255" s="3">
        <v>2.48</v>
      </c>
      <c r="X255" s="3" t="str">
        <f ca="1">IF(COUNTIF(股期對照!A:A,B255)=2,B255&amp;"-●",IF(COUNTIF(股期對照!A:A,B255)=1,B255&amp;"-◎",B255))</f>
        <v>盛餘</v>
      </c>
      <c r="Y255" s="3" t="s">
        <v>6467</v>
      </c>
      <c r="AB255" s="1" t="s">
        <v>249</v>
      </c>
      <c r="AC255" s="1" t="s">
        <v>2011</v>
      </c>
      <c r="AD255" s="1">
        <v>69.650000000000006</v>
      </c>
      <c r="AE255" s="1">
        <v>1.07</v>
      </c>
      <c r="AF255" s="1">
        <v>0.09</v>
      </c>
      <c r="AG255" s="1">
        <v>65.760000000000005</v>
      </c>
      <c r="AH255" s="1">
        <v>-36.569999999999993</v>
      </c>
      <c r="AI255" s="1">
        <v>255</v>
      </c>
      <c r="AJ255" s="1">
        <v>3211800</v>
      </c>
      <c r="AK255" s="1">
        <v>1286</v>
      </c>
      <c r="AL255" s="1">
        <v>343</v>
      </c>
      <c r="AM255" s="1">
        <v>-273</v>
      </c>
      <c r="AN255" s="1">
        <v>1499</v>
      </c>
      <c r="AO255" s="1">
        <v>-2855</v>
      </c>
      <c r="AP255" s="1">
        <v>-117456</v>
      </c>
      <c r="AQ255" s="1">
        <v>0</v>
      </c>
      <c r="AR255" s="1">
        <v>37.15</v>
      </c>
      <c r="AS255" s="1">
        <v>37</v>
      </c>
      <c r="AT255" s="1">
        <v>35.200000000000003</v>
      </c>
      <c r="AU255" s="1">
        <v>38.700000000000003</v>
      </c>
      <c r="AV255" s="1">
        <v>37.15</v>
      </c>
      <c r="AW255" s="1">
        <v>2.8043500000000058E-2</v>
      </c>
      <c r="AX255" s="1">
        <v>2.48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5137</v>
      </c>
      <c r="C256" s="3">
        <v>1.25</v>
      </c>
      <c r="D256" s="3">
        <v>0.16</v>
      </c>
      <c r="E256" s="3">
        <v>0.12</v>
      </c>
      <c r="F256" s="1">
        <f>IF(INDEX(董監!D:D,H256)=0,INDEX(董監!C:C,H256),INDEX(董監!D:D,H256))</f>
        <v>17</v>
      </c>
      <c r="G256" s="1">
        <f t="shared" si="12"/>
        <v>81.47</v>
      </c>
      <c r="H256" s="1">
        <f>MATCH(持股比率!A256,董監!A:A,0)</f>
        <v>256</v>
      </c>
      <c r="I256" s="3">
        <v>2805260.27</v>
      </c>
      <c r="J256" s="26">
        <v>-445</v>
      </c>
      <c r="K256" s="26">
        <v>276</v>
      </c>
      <c r="L256" s="35">
        <v>250</v>
      </c>
      <c r="M256" s="26">
        <v>1949</v>
      </c>
      <c r="N256" s="26">
        <v>-2618</v>
      </c>
      <c r="O256" s="26">
        <f t="shared" si="13"/>
        <v>228545</v>
      </c>
      <c r="P256" s="25">
        <f t="shared" si="14"/>
        <v>-0.3</v>
      </c>
      <c r="Q256" s="3">
        <v>23.65</v>
      </c>
      <c r="R256" s="3">
        <v>22.8</v>
      </c>
      <c r="S256" s="3">
        <v>22.25</v>
      </c>
      <c r="T256" s="3">
        <v>24.45</v>
      </c>
      <c r="U256" s="3">
        <v>23.3</v>
      </c>
      <c r="V256" s="12">
        <f t="shared" si="15"/>
        <v>-0.12015300000000002</v>
      </c>
      <c r="W256" s="3">
        <v>-2.1</v>
      </c>
      <c r="X256" s="3" t="str">
        <f ca="1">IF(COUNTIF(股期對照!A:A,B256)=2,B256&amp;"-●",IF(COUNTIF(股期對照!A:A,B256)=1,B256&amp;"-◎",B256))</f>
        <v>彰源</v>
      </c>
      <c r="Y256" s="3" t="s">
        <v>6488</v>
      </c>
      <c r="AB256" s="1" t="s">
        <v>250</v>
      </c>
      <c r="AC256" s="1" t="s">
        <v>2012</v>
      </c>
      <c r="AD256" s="1">
        <v>1.25</v>
      </c>
      <c r="AE256" s="1">
        <v>0.16</v>
      </c>
      <c r="AF256" s="1">
        <v>0.12</v>
      </c>
      <c r="AG256" s="1">
        <v>17</v>
      </c>
      <c r="AH256" s="1">
        <v>81.47</v>
      </c>
      <c r="AI256" s="1">
        <v>256</v>
      </c>
      <c r="AJ256" s="1">
        <v>2805260.27</v>
      </c>
      <c r="AK256" s="1">
        <v>-445</v>
      </c>
      <c r="AL256" s="1">
        <v>276</v>
      </c>
      <c r="AM256" s="1">
        <v>250</v>
      </c>
      <c r="AN256" s="1">
        <v>1949</v>
      </c>
      <c r="AO256" s="1">
        <v>-2618</v>
      </c>
      <c r="AP256" s="1">
        <v>228545</v>
      </c>
      <c r="AQ256" s="1">
        <v>-0.3</v>
      </c>
      <c r="AR256" s="1">
        <v>23.65</v>
      </c>
      <c r="AS256" s="1">
        <v>22.8</v>
      </c>
      <c r="AT256" s="1">
        <v>22.25</v>
      </c>
      <c r="AU256" s="1">
        <v>24.45</v>
      </c>
      <c r="AV256" s="1">
        <v>23.3</v>
      </c>
      <c r="AW256" s="1">
        <v>-0.12015300000000002</v>
      </c>
      <c r="AX256" s="1">
        <v>-2.1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5138</v>
      </c>
      <c r="C257" s="3">
        <v>10.48</v>
      </c>
      <c r="D257" s="3">
        <v>2.96</v>
      </c>
      <c r="E257" s="3">
        <v>0.89</v>
      </c>
      <c r="F257" s="1">
        <f>IF(INDEX(董監!D:D,H257)=0,INDEX(董監!C:C,H257),INDEX(董監!D:D,H257))</f>
        <v>15.91</v>
      </c>
      <c r="G257" s="1">
        <f t="shared" si="12"/>
        <v>69.759999999999991</v>
      </c>
      <c r="H257" s="1">
        <f>MATCH(持股比率!A257,董監!A:A,0)</f>
        <v>257</v>
      </c>
      <c r="I257" s="3">
        <v>3082861.07</v>
      </c>
      <c r="J257" s="26">
        <v>-711</v>
      </c>
      <c r="K257" s="26">
        <v>806</v>
      </c>
      <c r="L257" s="35">
        <v>-228</v>
      </c>
      <c r="M257" s="26">
        <v>2784</v>
      </c>
      <c r="N257" s="26">
        <v>-5543</v>
      </c>
      <c r="O257" s="26">
        <f t="shared" si="13"/>
        <v>215060</v>
      </c>
      <c r="P257" s="25">
        <f t="shared" si="14"/>
        <v>-1.3</v>
      </c>
      <c r="Q257" s="3">
        <v>64.7</v>
      </c>
      <c r="R257" s="3">
        <v>64.3</v>
      </c>
      <c r="S257" s="3">
        <v>63.2</v>
      </c>
      <c r="T257" s="3">
        <v>69.5</v>
      </c>
      <c r="U257" s="3">
        <v>65.599999999999994</v>
      </c>
      <c r="V257" s="12">
        <f t="shared" si="15"/>
        <v>-1.787183</v>
      </c>
      <c r="W257" s="3">
        <v>2.02</v>
      </c>
      <c r="X257" s="3" t="str">
        <f ca="1">IF(COUNTIF(股期對照!A:A,B257)=2,B257&amp;"-●",IF(COUNTIF(股期對照!A:A,B257)=1,B257&amp;"-◎",B257))</f>
        <v>新光鋼</v>
      </c>
      <c r="Y257" s="3" t="s">
        <v>6467</v>
      </c>
      <c r="AB257" s="1" t="s">
        <v>251</v>
      </c>
      <c r="AC257" s="1" t="s">
        <v>2013</v>
      </c>
      <c r="AD257" s="1">
        <v>10.48</v>
      </c>
      <c r="AE257" s="1">
        <v>2.96</v>
      </c>
      <c r="AF257" s="1">
        <v>0.89</v>
      </c>
      <c r="AG257" s="1">
        <v>15.91</v>
      </c>
      <c r="AH257" s="1">
        <v>69.759999999999991</v>
      </c>
      <c r="AI257" s="1">
        <v>257</v>
      </c>
      <c r="AJ257" s="1">
        <v>3082861.07</v>
      </c>
      <c r="AK257" s="1">
        <v>-711</v>
      </c>
      <c r="AL257" s="1">
        <v>806</v>
      </c>
      <c r="AM257" s="1">
        <v>-228</v>
      </c>
      <c r="AN257" s="1">
        <v>2784</v>
      </c>
      <c r="AO257" s="1">
        <v>-5543</v>
      </c>
      <c r="AP257" s="1">
        <v>215060</v>
      </c>
      <c r="AQ257" s="1">
        <v>-1.3</v>
      </c>
      <c r="AR257" s="1">
        <v>64.7</v>
      </c>
      <c r="AS257" s="1">
        <v>64.3</v>
      </c>
      <c r="AT257" s="1">
        <v>63.2</v>
      </c>
      <c r="AU257" s="1">
        <v>69.5</v>
      </c>
      <c r="AV257" s="1">
        <v>65.599999999999994</v>
      </c>
      <c r="AW257" s="1">
        <v>-1.787183</v>
      </c>
      <c r="AX257" s="1">
        <v>2.02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5139</v>
      </c>
      <c r="C258" s="3">
        <v>1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74.459999999999994</v>
      </c>
      <c r="H258" s="1">
        <f>MATCH(持股比率!A258,董監!A:A,0)</f>
        <v>258</v>
      </c>
      <c r="I258" s="3">
        <v>1305215.45</v>
      </c>
      <c r="J258" s="26">
        <v>97</v>
      </c>
      <c r="K258" s="26">
        <v>12</v>
      </c>
      <c r="L258" s="35">
        <v>-276</v>
      </c>
      <c r="M258" s="26">
        <v>1325</v>
      </c>
      <c r="N258" s="26">
        <v>-2317</v>
      </c>
      <c r="O258" s="26">
        <f t="shared" si="13"/>
        <v>97186</v>
      </c>
      <c r="P258" s="25">
        <f t="shared" si="14"/>
        <v>-1.2</v>
      </c>
      <c r="Q258" s="3">
        <v>20.25</v>
      </c>
      <c r="R258" s="3">
        <v>19.95</v>
      </c>
      <c r="S258" s="3">
        <v>18.95</v>
      </c>
      <c r="T258" s="3">
        <v>20.8</v>
      </c>
      <c r="U258" s="3">
        <v>20.149999999999999</v>
      </c>
      <c r="V258" s="12">
        <f t="shared" si="15"/>
        <v>-0.22154099999999996</v>
      </c>
      <c r="W258" s="3">
        <v>0.75</v>
      </c>
      <c r="X258" s="3" t="str">
        <f ca="1">IF(COUNTIF(股期對照!A:A,B258)=2,B258&amp;"-●",IF(COUNTIF(股期對照!A:A,B258)=1,B258&amp;"-◎",B258))</f>
        <v>新鋼</v>
      </c>
      <c r="Y258" s="3" t="s">
        <v>6467</v>
      </c>
      <c r="AB258" s="1" t="s">
        <v>252</v>
      </c>
      <c r="AC258" s="1" t="s">
        <v>2014</v>
      </c>
      <c r="AD258" s="1">
        <v>1</v>
      </c>
      <c r="AE258" s="1">
        <v>0</v>
      </c>
      <c r="AF258" s="1">
        <v>0.01</v>
      </c>
      <c r="AG258" s="1">
        <v>24.53</v>
      </c>
      <c r="AH258" s="1">
        <v>74.459999999999994</v>
      </c>
      <c r="AI258" s="1">
        <v>258</v>
      </c>
      <c r="AJ258" s="1">
        <v>1305215.45</v>
      </c>
      <c r="AK258" s="1">
        <v>97</v>
      </c>
      <c r="AL258" s="1">
        <v>12</v>
      </c>
      <c r="AM258" s="1">
        <v>-276</v>
      </c>
      <c r="AN258" s="1">
        <v>1325</v>
      </c>
      <c r="AO258" s="1">
        <v>-2317</v>
      </c>
      <c r="AP258" s="1">
        <v>97186</v>
      </c>
      <c r="AQ258" s="1">
        <v>-1.2</v>
      </c>
      <c r="AR258" s="1">
        <v>20.25</v>
      </c>
      <c r="AS258" s="1">
        <v>19.95</v>
      </c>
      <c r="AT258" s="1">
        <v>18.95</v>
      </c>
      <c r="AU258" s="1">
        <v>20.8</v>
      </c>
      <c r="AV258" s="1">
        <v>20.149999999999999</v>
      </c>
      <c r="AW258" s="1">
        <v>-0.22154099999999996</v>
      </c>
      <c r="AX258" s="1">
        <v>0.75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4637</v>
      </c>
      <c r="C259" s="3">
        <v>0.27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87.93</v>
      </c>
      <c r="H259" s="1">
        <f>MATCH(持股比率!A259,董監!A:A,0)</f>
        <v>259</v>
      </c>
      <c r="I259" s="3">
        <v>806945.36</v>
      </c>
      <c r="J259" s="26">
        <v>22</v>
      </c>
      <c r="K259" s="26">
        <v>139</v>
      </c>
      <c r="L259" s="35">
        <v>-75</v>
      </c>
      <c r="M259" s="26">
        <v>841</v>
      </c>
      <c r="N259" s="26">
        <v>-1542</v>
      </c>
      <c r="O259" s="26">
        <f t="shared" si="13"/>
        <v>70955</v>
      </c>
      <c r="P259" s="25">
        <f t="shared" si="14"/>
        <v>-0.9</v>
      </c>
      <c r="Q259" s="3">
        <v>17.899999999999999</v>
      </c>
      <c r="R259" s="3">
        <v>17.75</v>
      </c>
      <c r="S259" s="3">
        <v>17</v>
      </c>
      <c r="T259" s="3">
        <v>18.7</v>
      </c>
      <c r="U259" s="3">
        <v>17.8</v>
      </c>
      <c r="V259" s="12">
        <f t="shared" si="15"/>
        <v>-0.10134850000000002</v>
      </c>
      <c r="W259" s="3">
        <v>0.85</v>
      </c>
      <c r="X259" s="3" t="str">
        <f ca="1">IF(COUNTIF(股期對照!A:A,B259)=2,B259&amp;"-●",IF(COUNTIF(股期對照!A:A,B259)=1,B259&amp;"-◎",B259))</f>
        <v>佳大</v>
      </c>
      <c r="Y259" s="3" t="s">
        <v>6467</v>
      </c>
      <c r="AB259" s="1" t="s">
        <v>253</v>
      </c>
      <c r="AC259" s="1" t="s">
        <v>2015</v>
      </c>
      <c r="AD259" s="1">
        <v>0.27</v>
      </c>
      <c r="AE259" s="1">
        <v>0</v>
      </c>
      <c r="AF259" s="1">
        <v>0.02</v>
      </c>
      <c r="AG259" s="1">
        <v>11.78</v>
      </c>
      <c r="AH259" s="1">
        <v>87.93</v>
      </c>
      <c r="AI259" s="1">
        <v>259</v>
      </c>
      <c r="AJ259" s="1">
        <v>806945.36</v>
      </c>
      <c r="AK259" s="1">
        <v>22</v>
      </c>
      <c r="AL259" s="1">
        <v>139</v>
      </c>
      <c r="AM259" s="1">
        <v>-75</v>
      </c>
      <c r="AN259" s="1">
        <v>841</v>
      </c>
      <c r="AO259" s="1">
        <v>-1542</v>
      </c>
      <c r="AP259" s="1">
        <v>70955</v>
      </c>
      <c r="AQ259" s="1">
        <v>-0.9</v>
      </c>
      <c r="AR259" s="1">
        <v>17.899999999999999</v>
      </c>
      <c r="AS259" s="1">
        <v>17.75</v>
      </c>
      <c r="AT259" s="1">
        <v>17</v>
      </c>
      <c r="AU259" s="1">
        <v>18.7</v>
      </c>
      <c r="AV259" s="1">
        <v>17.8</v>
      </c>
      <c r="AW259" s="1">
        <v>-0.10134850000000002</v>
      </c>
      <c r="AX259" s="1">
        <v>0.85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5140</v>
      </c>
      <c r="C260" s="3">
        <v>7.01</v>
      </c>
      <c r="D260" s="3">
        <v>0.99</v>
      </c>
      <c r="E260" s="3">
        <v>0.28999999999999998</v>
      </c>
      <c r="F260" s="1">
        <f>IF(INDEX(董監!D:D,H260)=0,INDEX(董監!C:C,H260),INDEX(董監!D:D,H260))</f>
        <v>16.91</v>
      </c>
      <c r="G260" s="1">
        <f t="shared" si="12"/>
        <v>74.8</v>
      </c>
      <c r="H260" s="1">
        <f>MATCH(持股比率!A260,董監!A:A,0)</f>
        <v>260</v>
      </c>
      <c r="I260" s="3">
        <v>4371307.43</v>
      </c>
      <c r="J260" s="26">
        <v>-541</v>
      </c>
      <c r="K260" s="26">
        <v>-1243</v>
      </c>
      <c r="L260" s="35">
        <v>-1338</v>
      </c>
      <c r="M260" s="26">
        <v>1361</v>
      </c>
      <c r="N260" s="26">
        <v>-401</v>
      </c>
      <c r="O260" s="26">
        <f t="shared" si="13"/>
        <v>326974</v>
      </c>
      <c r="P260" s="25">
        <f t="shared" si="14"/>
        <v>-0.7</v>
      </c>
      <c r="Q260" s="3">
        <v>30.65</v>
      </c>
      <c r="R260" s="3">
        <v>30.3</v>
      </c>
      <c r="S260" s="3">
        <v>29.5</v>
      </c>
      <c r="T260" s="3">
        <v>30.9</v>
      </c>
      <c r="U260" s="3">
        <v>30.6</v>
      </c>
      <c r="V260" s="12">
        <f t="shared" si="15"/>
        <v>-0.63931249999999995</v>
      </c>
      <c r="W260" s="3">
        <v>-0.49</v>
      </c>
      <c r="X260" s="3" t="str">
        <f ca="1">IF(COUNTIF(股期對照!A:A,B260)=2,B260&amp;"-●",IF(COUNTIF(股期對照!A:A,B260)=1,B260&amp;"-◎",B260))</f>
        <v>允強</v>
      </c>
      <c r="Y260" s="3" t="s">
        <v>6467</v>
      </c>
      <c r="AB260" s="1" t="s">
        <v>254</v>
      </c>
      <c r="AC260" s="1" t="s">
        <v>2016</v>
      </c>
      <c r="AD260" s="1">
        <v>7.01</v>
      </c>
      <c r="AE260" s="1">
        <v>0.99</v>
      </c>
      <c r="AF260" s="1">
        <v>0.28999999999999998</v>
      </c>
      <c r="AG260" s="1">
        <v>16.91</v>
      </c>
      <c r="AH260" s="1">
        <v>74.8</v>
      </c>
      <c r="AI260" s="1">
        <v>260</v>
      </c>
      <c r="AJ260" s="1">
        <v>4371307.43</v>
      </c>
      <c r="AK260" s="1">
        <v>-541</v>
      </c>
      <c r="AL260" s="1">
        <v>-1243</v>
      </c>
      <c r="AM260" s="1">
        <v>-1338</v>
      </c>
      <c r="AN260" s="1">
        <v>1361</v>
      </c>
      <c r="AO260" s="1">
        <v>-401</v>
      </c>
      <c r="AP260" s="1">
        <v>326974</v>
      </c>
      <c r="AQ260" s="1">
        <v>-0.7</v>
      </c>
      <c r="AR260" s="1">
        <v>30.65</v>
      </c>
      <c r="AS260" s="1">
        <v>30.3</v>
      </c>
      <c r="AT260" s="1">
        <v>29.5</v>
      </c>
      <c r="AU260" s="1">
        <v>30.9</v>
      </c>
      <c r="AV260" s="1">
        <v>30.6</v>
      </c>
      <c r="AW260" s="1">
        <v>-0.63931249999999995</v>
      </c>
      <c r="AX260" s="1">
        <v>-0.49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5141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0</v>
      </c>
      <c r="K261" s="26">
        <v>0</v>
      </c>
      <c r="L261" s="35">
        <v>0</v>
      </c>
      <c r="M261" s="26">
        <v>1</v>
      </c>
      <c r="N261" s="26">
        <v>1</v>
      </c>
      <c r="O261" s="26">
        <f t="shared" si="13"/>
        <v>191660</v>
      </c>
      <c r="P261" s="25">
        <f t="shared" si="14"/>
        <v>0</v>
      </c>
      <c r="Q261" s="3">
        <v>37.6</v>
      </c>
      <c r="R261" s="3">
        <v>37.85</v>
      </c>
      <c r="S261" s="3">
        <v>37.299999999999997</v>
      </c>
      <c r="T261" s="3">
        <v>37.450000000000003</v>
      </c>
      <c r="U261" s="3">
        <v>36.9</v>
      </c>
      <c r="V261" s="12">
        <f t="shared" si="15"/>
        <v>7.4349999999999991E-4</v>
      </c>
      <c r="W261" s="3">
        <v>-1.86</v>
      </c>
      <c r="X261" s="3" t="str">
        <f ca="1">IF(COUNTIF(股期對照!A:A,B261)=2,B261&amp;"-●",IF(COUNTIF(股期對照!A:A,B261)=1,B261&amp;"-◎",B261))</f>
        <v>唐榮</v>
      </c>
      <c r="Y261" s="3" t="s">
        <v>6467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1</v>
      </c>
      <c r="AO261" s="1">
        <v>1</v>
      </c>
      <c r="AP261" s="1">
        <v>191660</v>
      </c>
      <c r="AQ261" s="1">
        <v>0</v>
      </c>
      <c r="AR261" s="1">
        <v>37.6</v>
      </c>
      <c r="AS261" s="1">
        <v>37.85</v>
      </c>
      <c r="AT261" s="1">
        <v>37.299999999999997</v>
      </c>
      <c r="AU261" s="1">
        <v>37.450000000000003</v>
      </c>
      <c r="AV261" s="1">
        <v>36.9</v>
      </c>
      <c r="AW261" s="1">
        <v>7.4349999999999991E-4</v>
      </c>
      <c r="AX261" s="1">
        <v>-1.86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5142</v>
      </c>
      <c r="C262" s="3">
        <v>1.18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65.97</v>
      </c>
      <c r="H262" s="1">
        <f>MATCH(持股比率!A262,董監!A:A,0)</f>
        <v>262</v>
      </c>
      <c r="I262" s="3">
        <v>1812645.22</v>
      </c>
      <c r="J262" s="26">
        <v>-486</v>
      </c>
      <c r="K262" s="26">
        <v>88</v>
      </c>
      <c r="L262" s="35">
        <v>124</v>
      </c>
      <c r="M262" s="26">
        <v>-299</v>
      </c>
      <c r="N262" s="26">
        <v>-5131</v>
      </c>
      <c r="O262" s="26">
        <f t="shared" si="13"/>
        <v>119580</v>
      </c>
      <c r="P262" s="25">
        <f t="shared" si="14"/>
        <v>-4.8</v>
      </c>
      <c r="Q262" s="3">
        <v>47.2</v>
      </c>
      <c r="R262" s="3">
        <v>48.15</v>
      </c>
      <c r="S262" s="3">
        <v>52.9</v>
      </c>
      <c r="T262" s="3">
        <v>58.1</v>
      </c>
      <c r="U262" s="3">
        <v>52.3</v>
      </c>
      <c r="V262" s="12">
        <f t="shared" si="15"/>
        <v>-2.978656</v>
      </c>
      <c r="W262" s="3">
        <v>12.47</v>
      </c>
      <c r="X262" s="3" t="str">
        <f ca="1">IF(COUNTIF(股期對照!A:A,B262)=2,B262&amp;"-●",IF(COUNTIF(股期對照!A:A,B262)=1,B262&amp;"-◎",B262))</f>
        <v>海光</v>
      </c>
      <c r="Y262" s="3" t="s">
        <v>6467</v>
      </c>
      <c r="AB262" s="1" t="s">
        <v>256</v>
      </c>
      <c r="AC262" s="1" t="s">
        <v>2018</v>
      </c>
      <c r="AD262" s="1">
        <v>1.18</v>
      </c>
      <c r="AE262" s="1">
        <v>0</v>
      </c>
      <c r="AF262" s="1">
        <v>0.26</v>
      </c>
      <c r="AG262" s="1">
        <v>32.590000000000003</v>
      </c>
      <c r="AH262" s="1">
        <v>65.97</v>
      </c>
      <c r="AI262" s="1">
        <v>262</v>
      </c>
      <c r="AJ262" s="1">
        <v>1812645.22</v>
      </c>
      <c r="AK262" s="1">
        <v>-486</v>
      </c>
      <c r="AL262" s="1">
        <v>88</v>
      </c>
      <c r="AM262" s="1">
        <v>124</v>
      </c>
      <c r="AN262" s="1">
        <v>-299</v>
      </c>
      <c r="AO262" s="1">
        <v>-5131</v>
      </c>
      <c r="AP262" s="1">
        <v>119580</v>
      </c>
      <c r="AQ262" s="1">
        <v>-4.8</v>
      </c>
      <c r="AR262" s="1">
        <v>47.2</v>
      </c>
      <c r="AS262" s="1">
        <v>48.15</v>
      </c>
      <c r="AT262" s="1">
        <v>52.9</v>
      </c>
      <c r="AU262" s="1">
        <v>58.1</v>
      </c>
      <c r="AV262" s="1">
        <v>52.3</v>
      </c>
      <c r="AW262" s="1">
        <v>-2.978656</v>
      </c>
      <c r="AX262" s="1">
        <v>12.47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5143</v>
      </c>
      <c r="C263" s="3">
        <v>48.43</v>
      </c>
      <c r="D263" s="3">
        <v>1.42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35.02000000000001</v>
      </c>
      <c r="H263" s="1">
        <f>MATCH(持股比率!A263,董監!A:A,0)</f>
        <v>263</v>
      </c>
      <c r="I263" s="3">
        <v>3308662.52</v>
      </c>
      <c r="J263" s="26">
        <v>-68</v>
      </c>
      <c r="K263" s="26">
        <v>1093</v>
      </c>
      <c r="L263" s="35">
        <v>-44</v>
      </c>
      <c r="M263" s="26">
        <v>10</v>
      </c>
      <c r="N263" s="26">
        <v>814</v>
      </c>
      <c r="O263" s="26">
        <f t="shared" ref="O263:O326" si="17">ROUND((I263/10)*(G263/100),0)</f>
        <v>115869</v>
      </c>
      <c r="P263" s="25">
        <f t="shared" ref="P263:P326" si="18">ROUND(SUM(J263:N263)/O263*100,1)</f>
        <v>1.6</v>
      </c>
      <c r="Q263" s="3">
        <v>383.5</v>
      </c>
      <c r="R263" s="3">
        <v>400</v>
      </c>
      <c r="S263" s="3">
        <v>392</v>
      </c>
      <c r="T263" s="3">
        <v>392</v>
      </c>
      <c r="U263" s="3">
        <v>400.5</v>
      </c>
      <c r="V263" s="12">
        <f t="shared" ref="V263:V326" si="19">SUMPRODUCT(J263:N263,Q263:U263)/100000</f>
        <v>7.2380100000000001</v>
      </c>
      <c r="W263" s="3">
        <v>3.76</v>
      </c>
      <c r="X263" s="3" t="str">
        <f ca="1">IF(COUNTIF(股期對照!A:A,B263)=2,B263&amp;"-●",IF(COUNTIF(股期對照!A:A,B263)=1,B263&amp;"-◎",B263))</f>
        <v>上銀-●</v>
      </c>
      <c r="Y263" s="3" t="s">
        <v>6463</v>
      </c>
      <c r="AB263" s="1" t="s">
        <v>257</v>
      </c>
      <c r="AC263" s="1" t="s">
        <v>2019</v>
      </c>
      <c r="AD263" s="1">
        <v>48.43</v>
      </c>
      <c r="AE263" s="1">
        <v>1.42</v>
      </c>
      <c r="AF263" s="1">
        <v>2.84</v>
      </c>
      <c r="AG263" s="1">
        <v>12.29</v>
      </c>
      <c r="AH263" s="1">
        <v>35.02000000000001</v>
      </c>
      <c r="AI263" s="1">
        <v>263</v>
      </c>
      <c r="AJ263" s="1">
        <v>3308662.52</v>
      </c>
      <c r="AK263" s="1">
        <v>-68</v>
      </c>
      <c r="AL263" s="1">
        <v>1093</v>
      </c>
      <c r="AM263" s="1">
        <v>-44</v>
      </c>
      <c r="AN263" s="1">
        <v>10</v>
      </c>
      <c r="AO263" s="1">
        <v>814</v>
      </c>
      <c r="AP263" s="1">
        <v>115869</v>
      </c>
      <c r="AQ263" s="1">
        <v>1.6</v>
      </c>
      <c r="AR263" s="1">
        <v>383.5</v>
      </c>
      <c r="AS263" s="1">
        <v>400</v>
      </c>
      <c r="AT263" s="1">
        <v>392</v>
      </c>
      <c r="AU263" s="1">
        <v>392</v>
      </c>
      <c r="AV263" s="1">
        <v>400.5</v>
      </c>
      <c r="AW263" s="1">
        <v>7.2380100000000001</v>
      </c>
      <c r="AX263" s="1">
        <v>3.76</v>
      </c>
      <c r="AY263" s="1" t="s">
        <v>4391</v>
      </c>
      <c r="AZ263" s="1" t="s">
        <v>3524</v>
      </c>
    </row>
    <row r="264" spans="1:52" x14ac:dyDescent="0.25">
      <c r="A264" s="2" t="s">
        <v>258</v>
      </c>
      <c r="B264" s="3" t="s">
        <v>5144</v>
      </c>
      <c r="C264" s="3">
        <v>18.68</v>
      </c>
      <c r="D264" s="3">
        <v>1.27</v>
      </c>
      <c r="E264" s="3">
        <v>0.51</v>
      </c>
      <c r="F264" s="1">
        <f>IF(INDEX(董監!D:D,H264)=0,INDEX(董監!C:C,H264),INDEX(董監!D:D,H264))</f>
        <v>17.46</v>
      </c>
      <c r="G264" s="1">
        <f t="shared" si="16"/>
        <v>62.08</v>
      </c>
      <c r="H264" s="1">
        <f>MATCH(持股比率!A264,董監!A:A,0)</f>
        <v>264</v>
      </c>
      <c r="I264" s="3">
        <v>952970.72</v>
      </c>
      <c r="J264" s="26">
        <v>-148</v>
      </c>
      <c r="K264" s="26">
        <v>-74</v>
      </c>
      <c r="L264" s="35">
        <v>6</v>
      </c>
      <c r="M264" s="26">
        <v>116</v>
      </c>
      <c r="N264" s="26">
        <v>33</v>
      </c>
      <c r="O264" s="26">
        <f t="shared" si="17"/>
        <v>59160</v>
      </c>
      <c r="P264" s="25">
        <f t="shared" si="18"/>
        <v>-0.1</v>
      </c>
      <c r="Q264" s="3">
        <v>402.5</v>
      </c>
      <c r="R264" s="3">
        <v>395.5</v>
      </c>
      <c r="S264" s="3">
        <v>397.5</v>
      </c>
      <c r="T264" s="3">
        <v>401</v>
      </c>
      <c r="U264" s="3">
        <v>405.5</v>
      </c>
      <c r="V264" s="12">
        <f t="shared" si="19"/>
        <v>-0.26554499999999998</v>
      </c>
      <c r="W264" s="3">
        <v>-1.46</v>
      </c>
      <c r="X264" s="3" t="str">
        <f ca="1">IF(COUNTIF(股期對照!A:A,B264)=2,B264&amp;"-●",IF(COUNTIF(股期對照!A:A,B264)=1,B264&amp;"-◎",B264))</f>
        <v>川湖-◎</v>
      </c>
      <c r="Y264" s="3" t="s">
        <v>6471</v>
      </c>
      <c r="AB264" s="1" t="s">
        <v>258</v>
      </c>
      <c r="AC264" s="1" t="s">
        <v>2020</v>
      </c>
      <c r="AD264" s="1">
        <v>18.68</v>
      </c>
      <c r="AE264" s="1">
        <v>1.27</v>
      </c>
      <c r="AF264" s="1">
        <v>0.51</v>
      </c>
      <c r="AG264" s="1">
        <v>17.46</v>
      </c>
      <c r="AH264" s="1">
        <v>62.08</v>
      </c>
      <c r="AI264" s="1">
        <v>264</v>
      </c>
      <c r="AJ264" s="1">
        <v>952970.72</v>
      </c>
      <c r="AK264" s="1">
        <v>-148</v>
      </c>
      <c r="AL264" s="1">
        <v>-74</v>
      </c>
      <c r="AM264" s="1">
        <v>6</v>
      </c>
      <c r="AN264" s="1">
        <v>116</v>
      </c>
      <c r="AO264" s="1">
        <v>33</v>
      </c>
      <c r="AP264" s="1">
        <v>59160</v>
      </c>
      <c r="AQ264" s="1">
        <v>-0.1</v>
      </c>
      <c r="AR264" s="1">
        <v>402.5</v>
      </c>
      <c r="AS264" s="1">
        <v>395.5</v>
      </c>
      <c r="AT264" s="1">
        <v>397.5</v>
      </c>
      <c r="AU264" s="1">
        <v>401</v>
      </c>
      <c r="AV264" s="1">
        <v>405.5</v>
      </c>
      <c r="AW264" s="1">
        <v>-0.26554499999999998</v>
      </c>
      <c r="AX264" s="1">
        <v>-1.46</v>
      </c>
      <c r="AY264" s="1" t="s">
        <v>4392</v>
      </c>
      <c r="AZ264" s="1" t="s">
        <v>3529</v>
      </c>
    </row>
    <row r="265" spans="1:52" x14ac:dyDescent="0.25">
      <c r="A265" s="2" t="s">
        <v>259</v>
      </c>
      <c r="B265" s="3" t="s">
        <v>4764</v>
      </c>
      <c r="C265" s="3">
        <v>0.41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79.900000000000006</v>
      </c>
      <c r="H265" s="1">
        <f>MATCH(持股比率!A265,董監!A:A,0)</f>
        <v>265</v>
      </c>
      <c r="I265" s="3">
        <v>469287.58</v>
      </c>
      <c r="J265" s="26">
        <v>-14</v>
      </c>
      <c r="K265" s="26">
        <v>-11</v>
      </c>
      <c r="L265" s="35">
        <v>-11</v>
      </c>
      <c r="M265" s="26">
        <v>-3</v>
      </c>
      <c r="N265" s="26">
        <v>5</v>
      </c>
      <c r="O265" s="26">
        <f t="shared" si="17"/>
        <v>37496</v>
      </c>
      <c r="P265" s="25">
        <f t="shared" si="18"/>
        <v>-0.1</v>
      </c>
      <c r="Q265" s="3">
        <v>19.649999999999999</v>
      </c>
      <c r="R265" s="3">
        <v>19.7</v>
      </c>
      <c r="S265" s="3">
        <v>18.899999999999999</v>
      </c>
      <c r="T265" s="3">
        <v>19.149999999999999</v>
      </c>
      <c r="U265" s="3">
        <v>18.8</v>
      </c>
      <c r="V265" s="12">
        <f t="shared" si="19"/>
        <v>-6.6314999999999994E-3</v>
      </c>
      <c r="W265" s="3">
        <v>-3.59</v>
      </c>
      <c r="X265" s="3" t="str">
        <f ca="1">IF(COUNTIF(股期對照!A:A,B265)=2,B265&amp;"-●",IF(COUNTIF(股期對照!A:A,B265)=1,B265&amp;"-◎",B265))</f>
        <v>風青</v>
      </c>
      <c r="Y265" s="3" t="s">
        <v>6474</v>
      </c>
      <c r="AB265" s="1" t="s">
        <v>259</v>
      </c>
      <c r="AC265" s="1" t="s">
        <v>2021</v>
      </c>
      <c r="AD265" s="1">
        <v>0.41</v>
      </c>
      <c r="AE265" s="1">
        <v>0</v>
      </c>
      <c r="AF265" s="1">
        <v>0.01</v>
      </c>
      <c r="AG265" s="1">
        <v>19.68</v>
      </c>
      <c r="AH265" s="1">
        <v>79.900000000000006</v>
      </c>
      <c r="AI265" s="1">
        <v>265</v>
      </c>
      <c r="AJ265" s="1">
        <v>469287.58</v>
      </c>
      <c r="AK265" s="1">
        <v>-14</v>
      </c>
      <c r="AL265" s="1">
        <v>-11</v>
      </c>
      <c r="AM265" s="1">
        <v>-11</v>
      </c>
      <c r="AN265" s="1">
        <v>-3</v>
      </c>
      <c r="AO265" s="1">
        <v>5</v>
      </c>
      <c r="AP265" s="1">
        <v>37496</v>
      </c>
      <c r="AQ265" s="1">
        <v>-0.1</v>
      </c>
      <c r="AR265" s="1">
        <v>19.649999999999999</v>
      </c>
      <c r="AS265" s="1">
        <v>19.7</v>
      </c>
      <c r="AT265" s="1">
        <v>18.899999999999999</v>
      </c>
      <c r="AU265" s="1">
        <v>19.149999999999999</v>
      </c>
      <c r="AV265" s="1">
        <v>18.8</v>
      </c>
      <c r="AW265" s="1">
        <v>-6.6314999999999994E-3</v>
      </c>
      <c r="AX265" s="1">
        <v>-3.59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5145</v>
      </c>
      <c r="C266" s="3">
        <v>10.92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70.52000000000001</v>
      </c>
      <c r="H266" s="1">
        <f>MATCH(持股比率!A266,董監!A:A,0)</f>
        <v>266</v>
      </c>
      <c r="I266" s="3">
        <v>1630141.52</v>
      </c>
      <c r="J266" s="26">
        <v>-2</v>
      </c>
      <c r="K266" s="26">
        <v>-30</v>
      </c>
      <c r="L266" s="35">
        <v>-56</v>
      </c>
      <c r="M266" s="26">
        <v>2</v>
      </c>
      <c r="N266" s="26">
        <v>-19</v>
      </c>
      <c r="O266" s="26">
        <f t="shared" si="17"/>
        <v>114958</v>
      </c>
      <c r="P266" s="25">
        <f t="shared" si="18"/>
        <v>-0.1</v>
      </c>
      <c r="Q266" s="3">
        <v>27.45</v>
      </c>
      <c r="R266" s="3">
        <v>27.7</v>
      </c>
      <c r="S266" s="3">
        <v>27.15</v>
      </c>
      <c r="T266" s="3">
        <v>26.8</v>
      </c>
      <c r="U266" s="3">
        <v>26.6</v>
      </c>
      <c r="V266" s="12">
        <f t="shared" si="19"/>
        <v>-2.8580999999999999E-2</v>
      </c>
      <c r="W266" s="3">
        <v>-4.32</v>
      </c>
      <c r="X266" s="3" t="str">
        <f ca="1">IF(COUNTIF(股期對照!A:A,B266)=2,B266&amp;"-●",IF(COUNTIF(股期對照!A:A,B266)=1,B266&amp;"-◎",B266))</f>
        <v>橋椿</v>
      </c>
      <c r="Y266" s="3" t="s">
        <v>4580</v>
      </c>
      <c r="AB266" s="1" t="s">
        <v>260</v>
      </c>
      <c r="AC266" s="1" t="s">
        <v>2022</v>
      </c>
      <c r="AD266" s="1">
        <v>10.92</v>
      </c>
      <c r="AE266" s="1">
        <v>0</v>
      </c>
      <c r="AF266" s="1">
        <v>0.16</v>
      </c>
      <c r="AG266" s="1">
        <v>18.399999999999999</v>
      </c>
      <c r="AH266" s="1">
        <v>70.52000000000001</v>
      </c>
      <c r="AI266" s="1">
        <v>266</v>
      </c>
      <c r="AJ266" s="1">
        <v>1630141.52</v>
      </c>
      <c r="AK266" s="1">
        <v>-2</v>
      </c>
      <c r="AL266" s="1">
        <v>-30</v>
      </c>
      <c r="AM266" s="1">
        <v>-56</v>
      </c>
      <c r="AN266" s="1">
        <v>2</v>
      </c>
      <c r="AO266" s="1">
        <v>-19</v>
      </c>
      <c r="AP266" s="1">
        <v>114958</v>
      </c>
      <c r="AQ266" s="1">
        <v>-0.1</v>
      </c>
      <c r="AR266" s="1">
        <v>27.45</v>
      </c>
      <c r="AS266" s="1">
        <v>27.7</v>
      </c>
      <c r="AT266" s="1">
        <v>27.15</v>
      </c>
      <c r="AU266" s="1">
        <v>26.8</v>
      </c>
      <c r="AV266" s="1">
        <v>26.6</v>
      </c>
      <c r="AW266" s="1">
        <v>-2.8580999999999999E-2</v>
      </c>
      <c r="AX266" s="1">
        <v>-4.32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5146</v>
      </c>
      <c r="C267" s="3">
        <v>1.25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0</v>
      </c>
      <c r="M267" s="26">
        <v>-5</v>
      </c>
      <c r="N267" s="26">
        <v>0</v>
      </c>
      <c r="O267" s="26">
        <f t="shared" si="17"/>
        <v>38250</v>
      </c>
      <c r="P267" s="25">
        <f t="shared" si="18"/>
        <v>0</v>
      </c>
      <c r="Q267" s="3">
        <v>34.950000000000003</v>
      </c>
      <c r="R267" s="3">
        <v>34.6</v>
      </c>
      <c r="S267" s="3">
        <v>34.549999999999997</v>
      </c>
      <c r="T267" s="3">
        <v>34.85</v>
      </c>
      <c r="U267" s="3">
        <v>35.049999999999997</v>
      </c>
      <c r="V267" s="12">
        <f t="shared" si="19"/>
        <v>-1.7424999999999999E-3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6467</v>
      </c>
      <c r="AB267" s="1" t="s">
        <v>261</v>
      </c>
      <c r="AC267" s="1" t="s">
        <v>2023</v>
      </c>
      <c r="AD267" s="1">
        <v>1.25</v>
      </c>
      <c r="AE267" s="1">
        <v>0</v>
      </c>
      <c r="AF267" s="1">
        <v>0.05</v>
      </c>
      <c r="AG267" s="1">
        <v>13.7</v>
      </c>
      <c r="AH267" s="1">
        <v>85</v>
      </c>
      <c r="AI267" s="1">
        <v>267</v>
      </c>
      <c r="AJ267" s="1">
        <v>450000</v>
      </c>
      <c r="AK267" s="1">
        <v>0</v>
      </c>
      <c r="AL267" s="1">
        <v>0</v>
      </c>
      <c r="AM267" s="1">
        <v>0</v>
      </c>
      <c r="AN267" s="1">
        <v>-5</v>
      </c>
      <c r="AO267" s="1">
        <v>0</v>
      </c>
      <c r="AP267" s="1">
        <v>38250</v>
      </c>
      <c r="AQ267" s="1">
        <v>0</v>
      </c>
      <c r="AR267" s="1">
        <v>34.950000000000003</v>
      </c>
      <c r="AS267" s="1">
        <v>34.6</v>
      </c>
      <c r="AT267" s="1">
        <v>34.549999999999997</v>
      </c>
      <c r="AU267" s="1">
        <v>34.85</v>
      </c>
      <c r="AV267" s="1">
        <v>35.049999999999997</v>
      </c>
      <c r="AW267" s="1">
        <v>-1.7424999999999999E-3</v>
      </c>
      <c r="AX267" s="1">
        <v>0.14000000000000001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5147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26">
        <v>0</v>
      </c>
      <c r="K268" s="26">
        <v>1</v>
      </c>
      <c r="L268" s="35">
        <v>-1</v>
      </c>
      <c r="M268" s="26">
        <v>10</v>
      </c>
      <c r="N268" s="26">
        <v>1</v>
      </c>
      <c r="O268" s="26">
        <f t="shared" si="17"/>
        <v>58190</v>
      </c>
      <c r="P268" s="25">
        <f t="shared" si="18"/>
        <v>0</v>
      </c>
      <c r="Q268" s="3">
        <v>16</v>
      </c>
      <c r="R268" s="3">
        <v>15.95</v>
      </c>
      <c r="S268" s="3">
        <v>15.8</v>
      </c>
      <c r="T268" s="3">
        <v>16.149999999999999</v>
      </c>
      <c r="U268" s="3">
        <v>16</v>
      </c>
      <c r="V268" s="12">
        <f t="shared" si="19"/>
        <v>1.7765000000000001E-3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6467</v>
      </c>
      <c r="AB268" s="1" t="s">
        <v>262</v>
      </c>
      <c r="AC268" s="1" t="s">
        <v>2024</v>
      </c>
      <c r="AD268" s="1">
        <v>0.17</v>
      </c>
      <c r="AE268" s="1">
        <v>0</v>
      </c>
      <c r="AF268" s="1">
        <v>0.01</v>
      </c>
      <c r="AG268" s="1">
        <v>16.25</v>
      </c>
      <c r="AH268" s="1">
        <v>83.57</v>
      </c>
      <c r="AI268" s="1">
        <v>268</v>
      </c>
      <c r="AJ268" s="1">
        <v>696300</v>
      </c>
      <c r="AK268" s="1">
        <v>0</v>
      </c>
      <c r="AL268" s="1">
        <v>1</v>
      </c>
      <c r="AM268" s="1">
        <v>-1</v>
      </c>
      <c r="AN268" s="1">
        <v>10</v>
      </c>
      <c r="AO268" s="1">
        <v>1</v>
      </c>
      <c r="AP268" s="1">
        <v>58190</v>
      </c>
      <c r="AQ268" s="1">
        <v>0</v>
      </c>
      <c r="AR268" s="1">
        <v>16</v>
      </c>
      <c r="AS268" s="1">
        <v>15.95</v>
      </c>
      <c r="AT268" s="1">
        <v>15.8</v>
      </c>
      <c r="AU268" s="1">
        <v>16.149999999999999</v>
      </c>
      <c r="AV268" s="1">
        <v>16</v>
      </c>
      <c r="AW268" s="1">
        <v>1.7765000000000001E-3</v>
      </c>
      <c r="AX268" s="1">
        <v>-0.31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5148</v>
      </c>
      <c r="C269" s="3">
        <v>1.86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87.22</v>
      </c>
      <c r="H269" s="1">
        <f>MATCH(持股比率!A269,董監!A:A,0)</f>
        <v>269</v>
      </c>
      <c r="I269" s="3">
        <v>453235</v>
      </c>
      <c r="J269" s="26">
        <v>7</v>
      </c>
      <c r="K269" s="26">
        <v>13</v>
      </c>
      <c r="L269" s="35">
        <v>-6</v>
      </c>
      <c r="M269" s="26">
        <v>27</v>
      </c>
      <c r="N269" s="26">
        <v>4</v>
      </c>
      <c r="O269" s="26">
        <f t="shared" si="17"/>
        <v>39531</v>
      </c>
      <c r="P269" s="25">
        <f t="shared" si="18"/>
        <v>0.1</v>
      </c>
      <c r="Q269" s="3">
        <v>49.05</v>
      </c>
      <c r="R269" s="3">
        <v>48.8</v>
      </c>
      <c r="S269" s="3">
        <v>47.9</v>
      </c>
      <c r="T269" s="3">
        <v>48.2</v>
      </c>
      <c r="U269" s="3">
        <v>48.5</v>
      </c>
      <c r="V269" s="12">
        <f t="shared" si="19"/>
        <v>2.1857499999999998E-2</v>
      </c>
      <c r="W269" s="3">
        <v>-0.61</v>
      </c>
      <c r="X269" s="3" t="str">
        <f ca="1">IF(COUNTIF(股期對照!A:A,B269)=2,B269&amp;"-●",IF(COUNTIF(股期對照!A:A,B269)=1,B269&amp;"-◎",B269))</f>
        <v>世豐</v>
      </c>
      <c r="Y269" s="3" t="s">
        <v>6467</v>
      </c>
      <c r="AB269" s="1" t="s">
        <v>263</v>
      </c>
      <c r="AC269" s="1" t="s">
        <v>2025</v>
      </c>
      <c r="AD269" s="1">
        <v>1.86</v>
      </c>
      <c r="AE269" s="1">
        <v>0</v>
      </c>
      <c r="AF269" s="1">
        <v>0</v>
      </c>
      <c r="AG269" s="1">
        <v>10.92</v>
      </c>
      <c r="AH269" s="1">
        <v>87.22</v>
      </c>
      <c r="AI269" s="1">
        <v>269</v>
      </c>
      <c r="AJ269" s="1">
        <v>453235</v>
      </c>
      <c r="AK269" s="1">
        <v>7</v>
      </c>
      <c r="AL269" s="1">
        <v>13</v>
      </c>
      <c r="AM269" s="1">
        <v>-6</v>
      </c>
      <c r="AN269" s="1">
        <v>27</v>
      </c>
      <c r="AO269" s="1">
        <v>4</v>
      </c>
      <c r="AP269" s="1">
        <v>39531</v>
      </c>
      <c r="AQ269" s="1">
        <v>0.1</v>
      </c>
      <c r="AR269" s="1">
        <v>49.05</v>
      </c>
      <c r="AS269" s="1">
        <v>48.8</v>
      </c>
      <c r="AT269" s="1">
        <v>47.9</v>
      </c>
      <c r="AU269" s="1">
        <v>48.2</v>
      </c>
      <c r="AV269" s="1">
        <v>48.5</v>
      </c>
      <c r="AW269" s="1">
        <v>2.1857499999999998E-2</v>
      </c>
      <c r="AX269" s="1">
        <v>-0.61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5149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0</v>
      </c>
      <c r="K270" s="26">
        <v>-1</v>
      </c>
      <c r="L270" s="35">
        <v>-1</v>
      </c>
      <c r="M270" s="26">
        <v>1</v>
      </c>
      <c r="N270" s="26">
        <v>3</v>
      </c>
      <c r="O270" s="26">
        <f t="shared" si="17"/>
        <v>22511</v>
      </c>
      <c r="P270" s="25">
        <f t="shared" si="18"/>
        <v>0</v>
      </c>
      <c r="Q270" s="3">
        <v>52.6</v>
      </c>
      <c r="R270" s="3">
        <v>53.2</v>
      </c>
      <c r="S270" s="3">
        <v>51.8</v>
      </c>
      <c r="T270" s="3">
        <v>52.5</v>
      </c>
      <c r="U270" s="3">
        <v>53</v>
      </c>
      <c r="V270" s="12">
        <f t="shared" si="19"/>
        <v>1.065E-3</v>
      </c>
      <c r="W270" s="3">
        <v>0.76</v>
      </c>
      <c r="X270" s="3" t="str">
        <f ca="1">IF(COUNTIF(股期對照!A:A,B270)=2,B270&amp;"-●",IF(COUNTIF(股期對照!A:A,B270)=1,B270&amp;"-◎",B270))</f>
        <v>世德</v>
      </c>
      <c r="Y270" s="3" t="s">
        <v>6466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0</v>
      </c>
      <c r="AL270" s="1">
        <v>-1</v>
      </c>
      <c r="AM270" s="1">
        <v>-1</v>
      </c>
      <c r="AN270" s="1">
        <v>1</v>
      </c>
      <c r="AO270" s="1">
        <v>3</v>
      </c>
      <c r="AP270" s="1">
        <v>22511</v>
      </c>
      <c r="AQ270" s="1">
        <v>0</v>
      </c>
      <c r="AR270" s="1">
        <v>52.6</v>
      </c>
      <c r="AS270" s="1">
        <v>53.2</v>
      </c>
      <c r="AT270" s="1">
        <v>51.8</v>
      </c>
      <c r="AU270" s="1">
        <v>52.5</v>
      </c>
      <c r="AV270" s="1">
        <v>53</v>
      </c>
      <c r="AW270" s="1">
        <v>1.065E-3</v>
      </c>
      <c r="AX270" s="1">
        <v>0.76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5150</v>
      </c>
      <c r="C271" s="3">
        <v>12.02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60.629999999999995</v>
      </c>
      <c r="H271" s="1">
        <f>MATCH(持股比率!A271,董監!A:A,0)</f>
        <v>271</v>
      </c>
      <c r="I271" s="3">
        <v>451381.77</v>
      </c>
      <c r="J271" s="26">
        <v>-2</v>
      </c>
      <c r="K271" s="26">
        <v>-10</v>
      </c>
      <c r="L271" s="35">
        <v>-2</v>
      </c>
      <c r="M271" s="26">
        <v>-2</v>
      </c>
      <c r="N271" s="26">
        <v>-4</v>
      </c>
      <c r="O271" s="26">
        <f t="shared" si="17"/>
        <v>27367</v>
      </c>
      <c r="P271" s="25">
        <f t="shared" si="18"/>
        <v>-0.1</v>
      </c>
      <c r="Q271" s="3">
        <v>12.25</v>
      </c>
      <c r="R271" s="3">
        <v>12.3</v>
      </c>
      <c r="S271" s="3">
        <v>12</v>
      </c>
      <c r="T271" s="3">
        <v>12.25</v>
      </c>
      <c r="U271" s="3">
        <v>12.15</v>
      </c>
      <c r="V271" s="12">
        <f t="shared" si="19"/>
        <v>-2.4459999999999998E-3</v>
      </c>
      <c r="W271" s="3">
        <v>-1.62</v>
      </c>
      <c r="X271" s="3" t="str">
        <f ca="1">IF(COUNTIF(股期對照!A:A,B271)=2,B271&amp;"-●",IF(COUNTIF(股期對照!A:A,B271)=1,B271&amp;"-◎",B271))</f>
        <v>嘉鋼</v>
      </c>
      <c r="Y271" s="3" t="s">
        <v>6463</v>
      </c>
      <c r="AB271" s="1" t="s">
        <v>265</v>
      </c>
      <c r="AC271" s="1" t="s">
        <v>2027</v>
      </c>
      <c r="AD271" s="1">
        <v>12.02</v>
      </c>
      <c r="AE271" s="1">
        <v>0</v>
      </c>
      <c r="AF271" s="1">
        <v>0</v>
      </c>
      <c r="AG271" s="1">
        <v>27.35</v>
      </c>
      <c r="AH271" s="1">
        <v>60.629999999999995</v>
      </c>
      <c r="AI271" s="1">
        <v>271</v>
      </c>
      <c r="AJ271" s="1">
        <v>451381.77</v>
      </c>
      <c r="AK271" s="1">
        <v>-2</v>
      </c>
      <c r="AL271" s="1">
        <v>-10</v>
      </c>
      <c r="AM271" s="1">
        <v>-2</v>
      </c>
      <c r="AN271" s="1">
        <v>-2</v>
      </c>
      <c r="AO271" s="1">
        <v>-4</v>
      </c>
      <c r="AP271" s="1">
        <v>27367</v>
      </c>
      <c r="AQ271" s="1">
        <v>-0.1</v>
      </c>
      <c r="AR271" s="1">
        <v>12.25</v>
      </c>
      <c r="AS271" s="1">
        <v>12.3</v>
      </c>
      <c r="AT271" s="1">
        <v>12</v>
      </c>
      <c r="AU271" s="1">
        <v>12.25</v>
      </c>
      <c r="AV271" s="1">
        <v>12.15</v>
      </c>
      <c r="AW271" s="1">
        <v>-2.4459999999999998E-3</v>
      </c>
      <c r="AX271" s="1">
        <v>-1.62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5151</v>
      </c>
      <c r="C272" s="3">
        <v>0.79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69.260000000000005</v>
      </c>
      <c r="H272" s="1">
        <f>MATCH(持股比率!A272,董監!A:A,0)</f>
        <v>272</v>
      </c>
      <c r="I272" s="3">
        <v>1563868.36</v>
      </c>
      <c r="J272" s="26">
        <v>-1171</v>
      </c>
      <c r="K272" s="26">
        <v>-100</v>
      </c>
      <c r="L272" s="35">
        <v>-193</v>
      </c>
      <c r="M272" s="26">
        <v>1958</v>
      </c>
      <c r="N272" s="26">
        <v>-1492</v>
      </c>
      <c r="O272" s="26">
        <f t="shared" si="17"/>
        <v>108314</v>
      </c>
      <c r="P272" s="25">
        <f t="shared" si="18"/>
        <v>-0.9</v>
      </c>
      <c r="Q272" s="3">
        <v>28.1</v>
      </c>
      <c r="R272" s="3">
        <v>27.05</v>
      </c>
      <c r="S272" s="3">
        <v>25.9</v>
      </c>
      <c r="T272" s="3">
        <v>28.2</v>
      </c>
      <c r="U272" s="3">
        <v>26.65</v>
      </c>
      <c r="V272" s="12">
        <f t="shared" si="19"/>
        <v>-0.25154999999999994</v>
      </c>
      <c r="W272" s="3">
        <v>-4.4800000000000004</v>
      </c>
      <c r="X272" s="3" t="str">
        <f ca="1">IF(COUNTIF(股期對照!A:A,B272)=2,B272&amp;"-●",IF(COUNTIF(股期對照!A:A,B272)=1,B272&amp;"-◎",B272))</f>
        <v>運錩</v>
      </c>
      <c r="Y272" s="3" t="s">
        <v>6488</v>
      </c>
      <c r="AB272" s="1" t="s">
        <v>266</v>
      </c>
      <c r="AC272" s="1" t="s">
        <v>2028</v>
      </c>
      <c r="AD272" s="1">
        <v>0.79</v>
      </c>
      <c r="AE272" s="1">
        <v>0</v>
      </c>
      <c r="AF272" s="1">
        <v>0.05</v>
      </c>
      <c r="AG272" s="1">
        <v>29.9</v>
      </c>
      <c r="AH272" s="1">
        <v>69.260000000000005</v>
      </c>
      <c r="AI272" s="1">
        <v>272</v>
      </c>
      <c r="AJ272" s="1">
        <v>1563868.36</v>
      </c>
      <c r="AK272" s="1">
        <v>-1171</v>
      </c>
      <c r="AL272" s="1">
        <v>-100</v>
      </c>
      <c r="AM272" s="1">
        <v>-193</v>
      </c>
      <c r="AN272" s="1">
        <v>1958</v>
      </c>
      <c r="AO272" s="1">
        <v>-1492</v>
      </c>
      <c r="AP272" s="1">
        <v>108314</v>
      </c>
      <c r="AQ272" s="1">
        <v>-0.9</v>
      </c>
      <c r="AR272" s="1">
        <v>28.1</v>
      </c>
      <c r="AS272" s="1">
        <v>27.05</v>
      </c>
      <c r="AT272" s="1">
        <v>25.9</v>
      </c>
      <c r="AU272" s="1">
        <v>28.2</v>
      </c>
      <c r="AV272" s="1">
        <v>26.65</v>
      </c>
      <c r="AW272" s="1">
        <v>-0.25154999999999994</v>
      </c>
      <c r="AX272" s="1">
        <v>-4.4800000000000004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5152</v>
      </c>
      <c r="C273" s="3">
        <v>0.12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</v>
      </c>
      <c r="H273" s="1">
        <f>MATCH(持股比率!A273,董監!A:A,0)</f>
        <v>273</v>
      </c>
      <c r="I273" s="3">
        <v>357828</v>
      </c>
      <c r="J273" s="26">
        <v>0</v>
      </c>
      <c r="K273" s="26">
        <v>9</v>
      </c>
      <c r="L273" s="35">
        <v>1</v>
      </c>
      <c r="M273" s="26">
        <v>0</v>
      </c>
      <c r="N273" s="26">
        <v>-1</v>
      </c>
      <c r="O273" s="26">
        <f t="shared" si="17"/>
        <v>27216</v>
      </c>
      <c r="P273" s="25">
        <f t="shared" si="18"/>
        <v>0</v>
      </c>
      <c r="Q273" s="3">
        <v>30.1</v>
      </c>
      <c r="R273" s="3">
        <v>29.7</v>
      </c>
      <c r="S273" s="3">
        <v>28.2</v>
      </c>
      <c r="T273" s="3">
        <v>28.8</v>
      </c>
      <c r="U273" s="3">
        <v>27.95</v>
      </c>
      <c r="V273" s="12">
        <f t="shared" si="19"/>
        <v>2.6754999999999999E-3</v>
      </c>
      <c r="W273" s="3">
        <v>-4.12</v>
      </c>
      <c r="X273" s="3" t="str">
        <f ca="1">IF(COUNTIF(股期對照!A:A,B273)=2,B273&amp;"-●",IF(COUNTIF(股期對照!A:A,B273)=1,B273&amp;"-◎",B273))</f>
        <v>精湛</v>
      </c>
      <c r="Y273" s="3" t="s">
        <v>6462</v>
      </c>
      <c r="AB273" s="1" t="s">
        <v>267</v>
      </c>
      <c r="AC273" s="1" t="s">
        <v>2029</v>
      </c>
      <c r="AD273" s="1">
        <v>0.12</v>
      </c>
      <c r="AE273" s="1">
        <v>0</v>
      </c>
      <c r="AF273" s="1">
        <v>0</v>
      </c>
      <c r="AG273" s="1">
        <v>23.82</v>
      </c>
      <c r="AH273" s="1">
        <v>76.06</v>
      </c>
      <c r="AI273" s="1">
        <v>273</v>
      </c>
      <c r="AJ273" s="1">
        <v>357828</v>
      </c>
      <c r="AK273" s="1">
        <v>0</v>
      </c>
      <c r="AL273" s="1">
        <v>9</v>
      </c>
      <c r="AM273" s="1">
        <v>1</v>
      </c>
      <c r="AN273" s="1">
        <v>0</v>
      </c>
      <c r="AO273" s="1">
        <v>-1</v>
      </c>
      <c r="AP273" s="1">
        <v>27216</v>
      </c>
      <c r="AQ273" s="1">
        <v>0</v>
      </c>
      <c r="AR273" s="1">
        <v>30.1</v>
      </c>
      <c r="AS273" s="1">
        <v>29.7</v>
      </c>
      <c r="AT273" s="1">
        <v>28.2</v>
      </c>
      <c r="AU273" s="1">
        <v>28.8</v>
      </c>
      <c r="AV273" s="1">
        <v>27.95</v>
      </c>
      <c r="AW273" s="1">
        <v>2.6754999999999999E-3</v>
      </c>
      <c r="AX273" s="1">
        <v>-4.12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5153</v>
      </c>
      <c r="C274" s="3">
        <v>6.16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88.84</v>
      </c>
      <c r="H274" s="1">
        <f>MATCH(持股比率!A274,董監!A:A,0)</f>
        <v>274</v>
      </c>
      <c r="I274" s="3">
        <v>8339349.04</v>
      </c>
      <c r="J274" s="26">
        <v>98</v>
      </c>
      <c r="K274" s="26">
        <v>80</v>
      </c>
      <c r="L274" s="35">
        <v>-33</v>
      </c>
      <c r="M274" s="26">
        <v>868</v>
      </c>
      <c r="N274" s="26">
        <v>527</v>
      </c>
      <c r="O274" s="26">
        <f t="shared" si="17"/>
        <v>740868</v>
      </c>
      <c r="P274" s="25">
        <f t="shared" si="18"/>
        <v>0.2</v>
      </c>
      <c r="Q274" s="3">
        <v>38.299999999999997</v>
      </c>
      <c r="R274" s="3">
        <v>38.450000000000003</v>
      </c>
      <c r="S274" s="3">
        <v>38.15</v>
      </c>
      <c r="T274" s="3">
        <v>38</v>
      </c>
      <c r="U274" s="3">
        <v>38.299999999999997</v>
      </c>
      <c r="V274" s="12">
        <f t="shared" si="19"/>
        <v>0.5873855</v>
      </c>
      <c r="W274" s="3">
        <v>0.26</v>
      </c>
      <c r="X274" s="3" t="str">
        <f ca="1">IF(COUNTIF(股期對照!A:A,B274)=2,B274&amp;"-●",IF(COUNTIF(股期對照!A:A,B274)=1,B274&amp;"-◎",B274))</f>
        <v>南港</v>
      </c>
      <c r="Y274" s="3" t="s">
        <v>6490</v>
      </c>
      <c r="AB274" s="1" t="s">
        <v>268</v>
      </c>
      <c r="AC274" s="1" t="s">
        <v>2030</v>
      </c>
      <c r="AD274" s="1">
        <v>6.16</v>
      </c>
      <c r="AE274" s="1">
        <v>0.62</v>
      </c>
      <c r="AF274" s="1">
        <v>0.31</v>
      </c>
      <c r="AG274" s="1">
        <v>4.07</v>
      </c>
      <c r="AH274" s="1">
        <v>88.84</v>
      </c>
      <c r="AI274" s="1">
        <v>274</v>
      </c>
      <c r="AJ274" s="1">
        <v>8339349.04</v>
      </c>
      <c r="AK274" s="1">
        <v>98</v>
      </c>
      <c r="AL274" s="1">
        <v>80</v>
      </c>
      <c r="AM274" s="1">
        <v>-33</v>
      </c>
      <c r="AN274" s="1">
        <v>868</v>
      </c>
      <c r="AO274" s="1">
        <v>527</v>
      </c>
      <c r="AP274" s="1">
        <v>740868</v>
      </c>
      <c r="AQ274" s="1">
        <v>0.2</v>
      </c>
      <c r="AR274" s="1">
        <v>38.299999999999997</v>
      </c>
      <c r="AS274" s="1">
        <v>38.450000000000003</v>
      </c>
      <c r="AT274" s="1">
        <v>38.15</v>
      </c>
      <c r="AU274" s="1">
        <v>38</v>
      </c>
      <c r="AV274" s="1">
        <v>38.299999999999997</v>
      </c>
      <c r="AW274" s="1">
        <v>0.5873855</v>
      </c>
      <c r="AX274" s="1">
        <v>0.26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5154</v>
      </c>
      <c r="C275" s="3">
        <v>4.58</v>
      </c>
      <c r="D275" s="3">
        <v>0.62</v>
      </c>
      <c r="E275" s="3">
        <v>0.18</v>
      </c>
      <c r="F275" s="1">
        <f>IF(INDEX(董監!D:D,H275)=0,INDEX(董監!C:C,H275),INDEX(董監!D:D,H275))</f>
        <v>27.47</v>
      </c>
      <c r="G275" s="1">
        <f t="shared" si="16"/>
        <v>67.150000000000006</v>
      </c>
      <c r="H275" s="1">
        <f>MATCH(持股比率!A275,董監!A:A,0)</f>
        <v>275</v>
      </c>
      <c r="I275" s="3">
        <v>4733292.07</v>
      </c>
      <c r="J275" s="26">
        <v>80</v>
      </c>
      <c r="K275" s="26">
        <v>445</v>
      </c>
      <c r="L275" s="35">
        <v>-374</v>
      </c>
      <c r="M275" s="26">
        <v>378</v>
      </c>
      <c r="N275" s="26">
        <v>798</v>
      </c>
      <c r="O275" s="26">
        <f t="shared" si="17"/>
        <v>317841</v>
      </c>
      <c r="P275" s="25">
        <f t="shared" si="18"/>
        <v>0.4</v>
      </c>
      <c r="Q275" s="3">
        <v>28.3</v>
      </c>
      <c r="R275" s="3">
        <v>28.65</v>
      </c>
      <c r="S275" s="3">
        <v>28.1</v>
      </c>
      <c r="T275" s="3">
        <v>28.25</v>
      </c>
      <c r="U275" s="3">
        <v>28.55</v>
      </c>
      <c r="V275" s="12">
        <f t="shared" si="19"/>
        <v>0.3796525</v>
      </c>
      <c r="W275" s="3">
        <v>-3.55</v>
      </c>
      <c r="X275" s="3" t="str">
        <f ca="1">IF(COUNTIF(股期對照!A:A,B275)=2,B275&amp;"-●",IF(COUNTIF(股期對照!A:A,B275)=1,B275&amp;"-◎",B275))</f>
        <v>泰豐</v>
      </c>
      <c r="Y275" s="3" t="s">
        <v>6491</v>
      </c>
      <c r="AB275" s="1" t="s">
        <v>269</v>
      </c>
      <c r="AC275" s="1" t="s">
        <v>2031</v>
      </c>
      <c r="AD275" s="1">
        <v>4.58</v>
      </c>
      <c r="AE275" s="1">
        <v>0.62</v>
      </c>
      <c r="AF275" s="1">
        <v>0.18</v>
      </c>
      <c r="AG275" s="1">
        <v>27.47</v>
      </c>
      <c r="AH275" s="1">
        <v>67.150000000000006</v>
      </c>
      <c r="AI275" s="1">
        <v>275</v>
      </c>
      <c r="AJ275" s="1">
        <v>4733292.07</v>
      </c>
      <c r="AK275" s="1">
        <v>80</v>
      </c>
      <c r="AL275" s="1">
        <v>445</v>
      </c>
      <c r="AM275" s="1">
        <v>-374</v>
      </c>
      <c r="AN275" s="1">
        <v>378</v>
      </c>
      <c r="AO275" s="1">
        <v>798</v>
      </c>
      <c r="AP275" s="1">
        <v>317841</v>
      </c>
      <c r="AQ275" s="1">
        <v>0.4</v>
      </c>
      <c r="AR275" s="1">
        <v>28.3</v>
      </c>
      <c r="AS275" s="1">
        <v>28.65</v>
      </c>
      <c r="AT275" s="1">
        <v>28.1</v>
      </c>
      <c r="AU275" s="1">
        <v>28.25</v>
      </c>
      <c r="AV275" s="1">
        <v>28.55</v>
      </c>
      <c r="AW275" s="1">
        <v>0.3796525</v>
      </c>
      <c r="AX275" s="1">
        <v>-3.55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4906</v>
      </c>
      <c r="C276" s="3">
        <v>30.39</v>
      </c>
      <c r="D276" s="3">
        <v>2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53.19</v>
      </c>
      <c r="H276" s="1">
        <f>MATCH(持股比率!A276,董監!A:A,0)</f>
        <v>276</v>
      </c>
      <c r="I276" s="3">
        <v>8257099.7800000003</v>
      </c>
      <c r="J276" s="26">
        <v>3261</v>
      </c>
      <c r="K276" s="26">
        <v>-3707</v>
      </c>
      <c r="L276" s="35">
        <v>411</v>
      </c>
      <c r="M276" s="26">
        <v>5009</v>
      </c>
      <c r="N276" s="26">
        <v>-503</v>
      </c>
      <c r="O276" s="26">
        <f t="shared" si="17"/>
        <v>439195</v>
      </c>
      <c r="P276" s="25">
        <f t="shared" si="18"/>
        <v>1</v>
      </c>
      <c r="Q276" s="3">
        <v>35.5</v>
      </c>
      <c r="R276" s="3">
        <v>34.049999999999997</v>
      </c>
      <c r="S276" s="3">
        <v>33.1</v>
      </c>
      <c r="T276" s="3">
        <v>34.799999999999997</v>
      </c>
      <c r="U276" s="3">
        <v>34.9</v>
      </c>
      <c r="V276" s="12">
        <f t="shared" si="19"/>
        <v>1.5990474999999997</v>
      </c>
      <c r="W276" s="3">
        <v>1.45</v>
      </c>
      <c r="X276" s="3" t="str">
        <f ca="1">IF(COUNTIF(股期對照!A:A,B276)=2,B276&amp;"-●",IF(COUNTIF(股期對照!A:A,B276)=1,B276&amp;"-◎",B276))</f>
        <v>台橡</v>
      </c>
      <c r="Y276" s="3" t="s">
        <v>6492</v>
      </c>
      <c r="AB276" s="1" t="s">
        <v>270</v>
      </c>
      <c r="AC276" s="1" t="s">
        <v>2032</v>
      </c>
      <c r="AD276" s="1">
        <v>30.39</v>
      </c>
      <c r="AE276" s="1">
        <v>2</v>
      </c>
      <c r="AF276" s="1">
        <v>0.27</v>
      </c>
      <c r="AG276" s="1">
        <v>14.15</v>
      </c>
      <c r="AH276" s="1">
        <v>53.19</v>
      </c>
      <c r="AI276" s="1">
        <v>276</v>
      </c>
      <c r="AJ276" s="1">
        <v>8257099.7800000003</v>
      </c>
      <c r="AK276" s="1">
        <v>3261</v>
      </c>
      <c r="AL276" s="1">
        <v>-3707</v>
      </c>
      <c r="AM276" s="1">
        <v>411</v>
      </c>
      <c r="AN276" s="1">
        <v>5009</v>
      </c>
      <c r="AO276" s="1">
        <v>-503</v>
      </c>
      <c r="AP276" s="1">
        <v>439195</v>
      </c>
      <c r="AQ276" s="1">
        <v>1</v>
      </c>
      <c r="AR276" s="1">
        <v>35.5</v>
      </c>
      <c r="AS276" s="1">
        <v>34.049999999999997</v>
      </c>
      <c r="AT276" s="1">
        <v>33.1</v>
      </c>
      <c r="AU276" s="1">
        <v>34.799999999999997</v>
      </c>
      <c r="AV276" s="1">
        <v>34.9</v>
      </c>
      <c r="AW276" s="1">
        <v>1.5990474999999997</v>
      </c>
      <c r="AX276" s="1">
        <v>1.45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5155</v>
      </c>
      <c r="C277" s="3">
        <v>12.91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61.85</v>
      </c>
      <c r="H277" s="1">
        <f>MATCH(持股比率!A277,董監!A:A,0)</f>
        <v>277</v>
      </c>
      <c r="I277" s="3">
        <v>9847336.25</v>
      </c>
      <c r="J277" s="26">
        <v>-890</v>
      </c>
      <c r="K277" s="26">
        <v>-939</v>
      </c>
      <c r="L277" s="35">
        <v>-772</v>
      </c>
      <c r="M277" s="26">
        <v>1089</v>
      </c>
      <c r="N277" s="26">
        <v>481</v>
      </c>
      <c r="O277" s="26">
        <f t="shared" si="17"/>
        <v>609058</v>
      </c>
      <c r="P277" s="25">
        <f t="shared" si="18"/>
        <v>-0.2</v>
      </c>
      <c r="Q277" s="3">
        <v>25.55</v>
      </c>
      <c r="R277" s="3">
        <v>25.4</v>
      </c>
      <c r="S277" s="3">
        <v>24.55</v>
      </c>
      <c r="T277" s="3">
        <v>24.95</v>
      </c>
      <c r="U277" s="3">
        <v>25.8</v>
      </c>
      <c r="V277" s="12">
        <f t="shared" si="19"/>
        <v>-0.2596234999999999</v>
      </c>
      <c r="W277" s="3">
        <v>1.18</v>
      </c>
      <c r="X277" s="3" t="str">
        <f ca="1">IF(COUNTIF(股期對照!A:A,B277)=2,B277&amp;"-●",IF(COUNTIF(股期對照!A:A,B277)=1,B277&amp;"-◎",B277))</f>
        <v>國際中橡</v>
      </c>
      <c r="Y277" s="3" t="s">
        <v>6490</v>
      </c>
      <c r="AB277" s="1" t="s">
        <v>271</v>
      </c>
      <c r="AC277" s="1" t="s">
        <v>2033</v>
      </c>
      <c r="AD277" s="1">
        <v>12.91</v>
      </c>
      <c r="AE277" s="1">
        <v>0</v>
      </c>
      <c r="AF277" s="1">
        <v>0.02</v>
      </c>
      <c r="AG277" s="1">
        <v>25.22</v>
      </c>
      <c r="AH277" s="1">
        <v>61.85</v>
      </c>
      <c r="AI277" s="1">
        <v>277</v>
      </c>
      <c r="AJ277" s="1">
        <v>9847336.25</v>
      </c>
      <c r="AK277" s="1">
        <v>-890</v>
      </c>
      <c r="AL277" s="1">
        <v>-939</v>
      </c>
      <c r="AM277" s="1">
        <v>-772</v>
      </c>
      <c r="AN277" s="1">
        <v>1089</v>
      </c>
      <c r="AO277" s="1">
        <v>481</v>
      </c>
      <c r="AP277" s="1">
        <v>609058</v>
      </c>
      <c r="AQ277" s="1">
        <v>-0.2</v>
      </c>
      <c r="AR277" s="1">
        <v>25.55</v>
      </c>
      <c r="AS277" s="1">
        <v>25.4</v>
      </c>
      <c r="AT277" s="1">
        <v>24.55</v>
      </c>
      <c r="AU277" s="1">
        <v>24.95</v>
      </c>
      <c r="AV277" s="1">
        <v>25.8</v>
      </c>
      <c r="AW277" s="1">
        <v>-0.2596234999999999</v>
      </c>
      <c r="AX277" s="1">
        <v>1.18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5156</v>
      </c>
      <c r="C278" s="3">
        <v>18.13</v>
      </c>
      <c r="D278" s="3">
        <v>0.63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72.27000000000001</v>
      </c>
      <c r="H278" s="1">
        <f>MATCH(持股比率!A278,董監!A:A,0)</f>
        <v>278</v>
      </c>
      <c r="I278" s="3">
        <v>32414155.359999999</v>
      </c>
      <c r="J278" s="26">
        <v>144</v>
      </c>
      <c r="K278" s="26">
        <v>-3232</v>
      </c>
      <c r="L278" s="35">
        <v>-131</v>
      </c>
      <c r="M278" s="26">
        <v>911</v>
      </c>
      <c r="N278" s="26">
        <v>2973</v>
      </c>
      <c r="O278" s="26">
        <f t="shared" si="17"/>
        <v>2342571</v>
      </c>
      <c r="P278" s="25">
        <f t="shared" si="18"/>
        <v>0</v>
      </c>
      <c r="Q278" s="3">
        <v>45.3</v>
      </c>
      <c r="R278" s="3">
        <v>44.45</v>
      </c>
      <c r="S278" s="3">
        <v>44.3</v>
      </c>
      <c r="T278" s="3">
        <v>44.95</v>
      </c>
      <c r="U278" s="3">
        <v>46</v>
      </c>
      <c r="V278" s="12">
        <f t="shared" si="19"/>
        <v>0.34764950000000011</v>
      </c>
      <c r="W278" s="3">
        <v>1.1000000000000001</v>
      </c>
      <c r="X278" s="3" t="str">
        <f ca="1">IF(COUNTIF(股期對照!A:A,B278)=2,B278&amp;"-●",IF(COUNTIF(股期對照!A:A,B278)=1,B278&amp;"-◎",B278))</f>
        <v>正新-◎</v>
      </c>
      <c r="Y278" s="3" t="s">
        <v>4742</v>
      </c>
      <c r="AB278" s="1" t="s">
        <v>272</v>
      </c>
      <c r="AC278" s="1" t="s">
        <v>2034</v>
      </c>
      <c r="AD278" s="1">
        <v>18.13</v>
      </c>
      <c r="AE278" s="1">
        <v>0.63</v>
      </c>
      <c r="AF278" s="1">
        <v>0.87</v>
      </c>
      <c r="AG278" s="1">
        <v>8.1</v>
      </c>
      <c r="AH278" s="1">
        <v>72.27000000000001</v>
      </c>
      <c r="AI278" s="1">
        <v>278</v>
      </c>
      <c r="AJ278" s="1">
        <v>32414155.359999999</v>
      </c>
      <c r="AK278" s="1">
        <v>144</v>
      </c>
      <c r="AL278" s="1">
        <v>-3232</v>
      </c>
      <c r="AM278" s="1">
        <v>-131</v>
      </c>
      <c r="AN278" s="1">
        <v>911</v>
      </c>
      <c r="AO278" s="1">
        <v>2973</v>
      </c>
      <c r="AP278" s="1">
        <v>2342571</v>
      </c>
      <c r="AQ278" s="1">
        <v>0</v>
      </c>
      <c r="AR278" s="1">
        <v>45.3</v>
      </c>
      <c r="AS278" s="1">
        <v>44.45</v>
      </c>
      <c r="AT278" s="1">
        <v>44.3</v>
      </c>
      <c r="AU278" s="1">
        <v>44.95</v>
      </c>
      <c r="AV278" s="1">
        <v>46</v>
      </c>
      <c r="AW278" s="1">
        <v>0.34764950000000011</v>
      </c>
      <c r="AX278" s="1">
        <v>1.1000000000000001</v>
      </c>
      <c r="AY278" s="1" t="s">
        <v>4393</v>
      </c>
      <c r="AZ278" s="1" t="s">
        <v>3537</v>
      </c>
    </row>
    <row r="279" spans="1:52" x14ac:dyDescent="0.25">
      <c r="A279" s="2" t="s">
        <v>273</v>
      </c>
      <c r="B279" s="3" t="s">
        <v>5157</v>
      </c>
      <c r="C279" s="3">
        <v>8.51</v>
      </c>
      <c r="D279" s="3">
        <v>0.51</v>
      </c>
      <c r="E279" s="3">
        <v>1.21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26">
        <v>-406</v>
      </c>
      <c r="K279" s="26">
        <v>-303</v>
      </c>
      <c r="L279" s="35">
        <v>-291</v>
      </c>
      <c r="M279" s="26">
        <v>-99</v>
      </c>
      <c r="N279" s="26">
        <v>1093</v>
      </c>
      <c r="O279" s="26">
        <f t="shared" si="17"/>
        <v>589480</v>
      </c>
      <c r="P279" s="25">
        <f t="shared" si="18"/>
        <v>0</v>
      </c>
      <c r="Q279" s="3">
        <v>40.200000000000003</v>
      </c>
      <c r="R279" s="3">
        <v>40.049999999999997</v>
      </c>
      <c r="S279" s="3">
        <v>39.1</v>
      </c>
      <c r="T279" s="3">
        <v>39.200000000000003</v>
      </c>
      <c r="U279" s="3">
        <v>40.700000000000003</v>
      </c>
      <c r="V279" s="12">
        <f t="shared" si="19"/>
        <v>7.6985000000000586E-3</v>
      </c>
      <c r="W279" s="3">
        <v>0.87</v>
      </c>
      <c r="X279" s="3" t="str">
        <f ca="1">IF(COUNTIF(股期對照!A:A,B279)=2,B279&amp;"-●",IF(COUNTIF(股期對照!A:A,B279)=1,B279&amp;"-◎",B279))</f>
        <v>建大</v>
      </c>
      <c r="Y279" s="3" t="s">
        <v>6492</v>
      </c>
      <c r="AB279" s="1" t="s">
        <v>273</v>
      </c>
      <c r="AC279" s="1" t="s">
        <v>2035</v>
      </c>
      <c r="AD279" s="1">
        <v>8.51</v>
      </c>
      <c r="AE279" s="1">
        <v>0.51</v>
      </c>
      <c r="AF279" s="1">
        <v>1.21</v>
      </c>
      <c r="AG279" s="1">
        <v>24.95</v>
      </c>
      <c r="AH279" s="1">
        <v>64.819999999999993</v>
      </c>
      <c r="AI279" s="1">
        <v>279</v>
      </c>
      <c r="AJ279" s="1">
        <v>9094100</v>
      </c>
      <c r="AK279" s="1">
        <v>-406</v>
      </c>
      <c r="AL279" s="1">
        <v>-303</v>
      </c>
      <c r="AM279" s="1">
        <v>-291</v>
      </c>
      <c r="AN279" s="1">
        <v>-99</v>
      </c>
      <c r="AO279" s="1">
        <v>1093</v>
      </c>
      <c r="AP279" s="1">
        <v>589480</v>
      </c>
      <c r="AQ279" s="1">
        <v>0</v>
      </c>
      <c r="AR279" s="1">
        <v>40.200000000000003</v>
      </c>
      <c r="AS279" s="1">
        <v>40.049999999999997</v>
      </c>
      <c r="AT279" s="1">
        <v>39.1</v>
      </c>
      <c r="AU279" s="1">
        <v>39.200000000000003</v>
      </c>
      <c r="AV279" s="1">
        <v>40.700000000000003</v>
      </c>
      <c r="AW279" s="1">
        <v>7.6985000000000586E-3</v>
      </c>
      <c r="AX279" s="1">
        <v>0.87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4721</v>
      </c>
      <c r="C280" s="3">
        <v>11.75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70.42</v>
      </c>
      <c r="H280" s="1">
        <f>MATCH(持股比率!A280,董監!A:A,0)</f>
        <v>280</v>
      </c>
      <c r="I280" s="3">
        <v>3423260</v>
      </c>
      <c r="J280" s="26">
        <v>-86</v>
      </c>
      <c r="K280" s="26">
        <v>-182</v>
      </c>
      <c r="L280" s="35">
        <v>-268</v>
      </c>
      <c r="M280" s="26">
        <v>-160</v>
      </c>
      <c r="N280" s="26">
        <v>-7</v>
      </c>
      <c r="O280" s="26">
        <f t="shared" si="17"/>
        <v>241066</v>
      </c>
      <c r="P280" s="25">
        <f t="shared" si="18"/>
        <v>-0.3</v>
      </c>
      <c r="Q280" s="3">
        <v>24.55</v>
      </c>
      <c r="R280" s="3">
        <v>24.45</v>
      </c>
      <c r="S280" s="3">
        <v>24.3</v>
      </c>
      <c r="T280" s="3">
        <v>24.35</v>
      </c>
      <c r="U280" s="3">
        <v>24.55</v>
      </c>
      <c r="V280" s="12">
        <f t="shared" si="19"/>
        <v>-0.17141449999999997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6492</v>
      </c>
      <c r="AB280" s="1" t="s">
        <v>274</v>
      </c>
      <c r="AC280" s="1" t="s">
        <v>2036</v>
      </c>
      <c r="AD280" s="1">
        <v>11.75</v>
      </c>
      <c r="AE280" s="1">
        <v>0.11</v>
      </c>
      <c r="AF280" s="1">
        <v>0.49</v>
      </c>
      <c r="AG280" s="1">
        <v>17.23</v>
      </c>
      <c r="AH280" s="1">
        <v>70.42</v>
      </c>
      <c r="AI280" s="1">
        <v>280</v>
      </c>
      <c r="AJ280" s="1">
        <v>3423260</v>
      </c>
      <c r="AK280" s="1">
        <v>-86</v>
      </c>
      <c r="AL280" s="1">
        <v>-182</v>
      </c>
      <c r="AM280" s="1">
        <v>-268</v>
      </c>
      <c r="AN280" s="1">
        <v>-160</v>
      </c>
      <c r="AO280" s="1">
        <v>-7</v>
      </c>
      <c r="AP280" s="1">
        <v>241066</v>
      </c>
      <c r="AQ280" s="1">
        <v>-0.3</v>
      </c>
      <c r="AR280" s="1">
        <v>24.55</v>
      </c>
      <c r="AS280" s="1">
        <v>24.45</v>
      </c>
      <c r="AT280" s="1">
        <v>24.3</v>
      </c>
      <c r="AU280" s="1">
        <v>24.35</v>
      </c>
      <c r="AV280" s="1">
        <v>24.55</v>
      </c>
      <c r="AW280" s="1">
        <v>-0.17141449999999997</v>
      </c>
      <c r="AX280" s="1">
        <v>0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5158</v>
      </c>
      <c r="C281" s="3">
        <v>12</v>
      </c>
      <c r="D281" s="3">
        <v>3.54</v>
      </c>
      <c r="E281" s="3">
        <v>0.23</v>
      </c>
      <c r="F281" s="1">
        <f>IF(INDEX(董監!D:D,H281)=0,INDEX(董監!C:C,H281),INDEX(董監!D:D,H281))</f>
        <v>39.25</v>
      </c>
      <c r="G281" s="1">
        <f t="shared" si="16"/>
        <v>44.980000000000004</v>
      </c>
      <c r="H281" s="1">
        <f>MATCH(持股比率!A281,董監!A:A,0)</f>
        <v>281</v>
      </c>
      <c r="I281" s="3">
        <v>4924166.59</v>
      </c>
      <c r="J281" s="26">
        <v>2339</v>
      </c>
      <c r="K281" s="26">
        <v>41</v>
      </c>
      <c r="L281" s="35">
        <v>3109</v>
      </c>
      <c r="M281" s="26">
        <v>3792</v>
      </c>
      <c r="N281" s="26">
        <v>1584</v>
      </c>
      <c r="O281" s="26">
        <f t="shared" si="17"/>
        <v>221489</v>
      </c>
      <c r="P281" s="25">
        <f t="shared" si="18"/>
        <v>4.9000000000000004</v>
      </c>
      <c r="Q281" s="3">
        <v>141</v>
      </c>
      <c r="R281" s="3">
        <v>144</v>
      </c>
      <c r="S281" s="3">
        <v>144.5</v>
      </c>
      <c r="T281" s="3">
        <v>148.5</v>
      </c>
      <c r="U281" s="3">
        <v>150</v>
      </c>
      <c r="V281" s="12">
        <f t="shared" si="19"/>
        <v>15.856655</v>
      </c>
      <c r="W281" s="3">
        <v>8.6999999999999993</v>
      </c>
      <c r="X281" s="3" t="str">
        <f ca="1">IF(COUNTIF(股期對照!A:A,B281)=2,B281&amp;"-●",IF(COUNTIF(股期對照!A:A,B281)=1,B281&amp;"-◎",B281))</f>
        <v>南帝</v>
      </c>
      <c r="Y281" s="3" t="s">
        <v>6491</v>
      </c>
      <c r="AB281" s="1" t="s">
        <v>275</v>
      </c>
      <c r="AC281" s="1" t="s">
        <v>2037</v>
      </c>
      <c r="AD281" s="1">
        <v>12</v>
      </c>
      <c r="AE281" s="1">
        <v>3.54</v>
      </c>
      <c r="AF281" s="1">
        <v>0.23</v>
      </c>
      <c r="AG281" s="1">
        <v>39.25</v>
      </c>
      <c r="AH281" s="1">
        <v>44.980000000000004</v>
      </c>
      <c r="AI281" s="1">
        <v>281</v>
      </c>
      <c r="AJ281" s="1">
        <v>4924166.59</v>
      </c>
      <c r="AK281" s="1">
        <v>2339</v>
      </c>
      <c r="AL281" s="1">
        <v>41</v>
      </c>
      <c r="AM281" s="1">
        <v>3109</v>
      </c>
      <c r="AN281" s="1">
        <v>3792</v>
      </c>
      <c r="AO281" s="1">
        <v>1584</v>
      </c>
      <c r="AP281" s="1">
        <v>221489</v>
      </c>
      <c r="AQ281" s="1">
        <v>4.9000000000000004</v>
      </c>
      <c r="AR281" s="1">
        <v>141</v>
      </c>
      <c r="AS281" s="1">
        <v>144</v>
      </c>
      <c r="AT281" s="1">
        <v>144.5</v>
      </c>
      <c r="AU281" s="1">
        <v>148.5</v>
      </c>
      <c r="AV281" s="1">
        <v>150</v>
      </c>
      <c r="AW281" s="1">
        <v>15.856655</v>
      </c>
      <c r="AX281" s="1">
        <v>8.6999999999999993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5159</v>
      </c>
      <c r="C282" s="3">
        <v>14.98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70.210000000000008</v>
      </c>
      <c r="H282" s="1">
        <f>MATCH(持股比率!A282,董監!A:A,0)</f>
        <v>282</v>
      </c>
      <c r="I282" s="3">
        <v>2793491.34</v>
      </c>
      <c r="J282" s="26">
        <v>-46</v>
      </c>
      <c r="K282" s="26">
        <v>0</v>
      </c>
      <c r="L282" s="35">
        <v>-197</v>
      </c>
      <c r="M282" s="26">
        <v>78</v>
      </c>
      <c r="N282" s="26">
        <v>142</v>
      </c>
      <c r="O282" s="26">
        <f t="shared" si="17"/>
        <v>196131</v>
      </c>
      <c r="P282" s="25">
        <f t="shared" si="18"/>
        <v>0</v>
      </c>
      <c r="Q282" s="3">
        <v>18.3</v>
      </c>
      <c r="R282" s="3">
        <v>18.25</v>
      </c>
      <c r="S282" s="3">
        <v>18</v>
      </c>
      <c r="T282" s="3">
        <v>18.2</v>
      </c>
      <c r="U282" s="3">
        <v>18.399999999999999</v>
      </c>
      <c r="V282" s="12">
        <f t="shared" si="19"/>
        <v>-3.5540000000000055E-3</v>
      </c>
      <c r="W282" s="3">
        <v>0.55000000000000004</v>
      </c>
      <c r="X282" s="3" t="str">
        <f ca="1">IF(COUNTIF(股期對照!A:A,B282)=2,B282&amp;"-●",IF(COUNTIF(股期對照!A:A,B282)=1,B282&amp;"-◎",B282))</f>
        <v>華豐</v>
      </c>
      <c r="Y282" s="3" t="s">
        <v>6492</v>
      </c>
      <c r="AB282" s="1" t="s">
        <v>276</v>
      </c>
      <c r="AC282" s="1" t="s">
        <v>2038</v>
      </c>
      <c r="AD282" s="1">
        <v>14.98</v>
      </c>
      <c r="AE282" s="1">
        <v>0</v>
      </c>
      <c r="AF282" s="1">
        <v>0</v>
      </c>
      <c r="AG282" s="1">
        <v>14.81</v>
      </c>
      <c r="AH282" s="1">
        <v>70.210000000000008</v>
      </c>
      <c r="AI282" s="1">
        <v>282</v>
      </c>
      <c r="AJ282" s="1">
        <v>2793491.34</v>
      </c>
      <c r="AK282" s="1">
        <v>-46</v>
      </c>
      <c r="AL282" s="1">
        <v>0</v>
      </c>
      <c r="AM282" s="1">
        <v>-197</v>
      </c>
      <c r="AN282" s="1">
        <v>78</v>
      </c>
      <c r="AO282" s="1">
        <v>142</v>
      </c>
      <c r="AP282" s="1">
        <v>196131</v>
      </c>
      <c r="AQ282" s="1">
        <v>0</v>
      </c>
      <c r="AR282" s="1">
        <v>18.3</v>
      </c>
      <c r="AS282" s="1">
        <v>18.25</v>
      </c>
      <c r="AT282" s="1">
        <v>18</v>
      </c>
      <c r="AU282" s="1">
        <v>18.2</v>
      </c>
      <c r="AV282" s="1">
        <v>18.399999999999999</v>
      </c>
      <c r="AW282" s="1">
        <v>-3.5540000000000055E-3</v>
      </c>
      <c r="AX282" s="1">
        <v>0.55000000000000004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5160</v>
      </c>
      <c r="C283" s="3">
        <v>2.21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82.27</v>
      </c>
      <c r="H283" s="1">
        <f>MATCH(持股比率!A283,董監!A:A,0)</f>
        <v>283</v>
      </c>
      <c r="I283" s="3">
        <v>709015.52</v>
      </c>
      <c r="J283" s="26">
        <v>-4</v>
      </c>
      <c r="K283" s="26">
        <v>0</v>
      </c>
      <c r="L283" s="35">
        <v>-8</v>
      </c>
      <c r="M283" s="26">
        <v>-12</v>
      </c>
      <c r="N283" s="26">
        <v>5</v>
      </c>
      <c r="O283" s="26">
        <f t="shared" si="17"/>
        <v>58331</v>
      </c>
      <c r="P283" s="25">
        <f t="shared" si="18"/>
        <v>0</v>
      </c>
      <c r="Q283" s="3">
        <v>131.5</v>
      </c>
      <c r="R283" s="3">
        <v>130.5</v>
      </c>
      <c r="S283" s="3">
        <v>130.5</v>
      </c>
      <c r="T283" s="3">
        <v>129.5</v>
      </c>
      <c r="U283" s="3">
        <v>130</v>
      </c>
      <c r="V283" s="12">
        <f t="shared" si="19"/>
        <v>-2.4740000000000002E-2</v>
      </c>
      <c r="W283" s="3">
        <v>-1.1399999999999999</v>
      </c>
      <c r="X283" s="3" t="str">
        <f ca="1">IF(COUNTIF(股期對照!A:A,B283)=2,B283&amp;"-●",IF(COUNTIF(股期對照!A:A,B283)=1,B283&amp;"-◎",B283))</f>
        <v>鑫永銓</v>
      </c>
      <c r="Y283" s="3" t="s">
        <v>6491</v>
      </c>
      <c r="AB283" s="1" t="s">
        <v>277</v>
      </c>
      <c r="AC283" s="1" t="s">
        <v>2039</v>
      </c>
      <c r="AD283" s="1">
        <v>2.21</v>
      </c>
      <c r="AE283" s="1">
        <v>0</v>
      </c>
      <c r="AF283" s="1">
        <v>0.02</v>
      </c>
      <c r="AG283" s="1">
        <v>15.5</v>
      </c>
      <c r="AH283" s="1">
        <v>82.27</v>
      </c>
      <c r="AI283" s="1">
        <v>283</v>
      </c>
      <c r="AJ283" s="1">
        <v>709015.52</v>
      </c>
      <c r="AK283" s="1">
        <v>-4</v>
      </c>
      <c r="AL283" s="1">
        <v>0</v>
      </c>
      <c r="AM283" s="1">
        <v>-8</v>
      </c>
      <c r="AN283" s="1">
        <v>-12</v>
      </c>
      <c r="AO283" s="1">
        <v>5</v>
      </c>
      <c r="AP283" s="1">
        <v>58331</v>
      </c>
      <c r="AQ283" s="1">
        <v>0</v>
      </c>
      <c r="AR283" s="1">
        <v>131.5</v>
      </c>
      <c r="AS283" s="1">
        <v>130.5</v>
      </c>
      <c r="AT283" s="1">
        <v>130.5</v>
      </c>
      <c r="AU283" s="1">
        <v>129.5</v>
      </c>
      <c r="AV283" s="1">
        <v>130</v>
      </c>
      <c r="AW283" s="1">
        <v>-2.4740000000000002E-2</v>
      </c>
      <c r="AX283" s="1">
        <v>-1.1399999999999999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5161</v>
      </c>
      <c r="C284" s="3">
        <v>45.15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47.14</v>
      </c>
      <c r="H284" s="1">
        <f>MATCH(持股比率!A284,董監!A:A,0)</f>
        <v>284</v>
      </c>
      <c r="I284" s="3">
        <v>903663.75</v>
      </c>
      <c r="J284" s="26">
        <v>-6</v>
      </c>
      <c r="K284" s="26">
        <v>-6</v>
      </c>
      <c r="L284" s="35">
        <v>-15</v>
      </c>
      <c r="M284" s="26">
        <v>1</v>
      </c>
      <c r="N284" s="26">
        <v>9</v>
      </c>
      <c r="O284" s="26">
        <f t="shared" si="17"/>
        <v>42599</v>
      </c>
      <c r="P284" s="25">
        <f t="shared" si="18"/>
        <v>0</v>
      </c>
      <c r="Q284" s="3">
        <v>46.8</v>
      </c>
      <c r="R284" s="3">
        <v>46.8</v>
      </c>
      <c r="S284" s="3">
        <v>46.4</v>
      </c>
      <c r="T284" s="3">
        <v>46.65</v>
      </c>
      <c r="U284" s="3">
        <v>47.25</v>
      </c>
      <c r="V284" s="12">
        <f t="shared" si="19"/>
        <v>-7.8569999999999977E-3</v>
      </c>
      <c r="W284" s="3">
        <v>1.07</v>
      </c>
      <c r="X284" s="3" t="str">
        <f ca="1">IF(COUNTIF(股期對照!A:A,B284)=2,B284&amp;"-●",IF(COUNTIF(股期對照!A:A,B284)=1,B284&amp;"-◎",B284))</f>
        <v>六暉-KY</v>
      </c>
      <c r="Y284" s="3" t="s">
        <v>4582</v>
      </c>
      <c r="AB284" s="1" t="s">
        <v>278</v>
      </c>
      <c r="AC284" s="1" t="s">
        <v>2040</v>
      </c>
      <c r="AD284" s="1">
        <v>45.15</v>
      </c>
      <c r="AE284" s="1">
        <v>0</v>
      </c>
      <c r="AF284" s="1">
        <v>0.02</v>
      </c>
      <c r="AG284" s="1">
        <v>7.69</v>
      </c>
      <c r="AH284" s="1">
        <v>47.14</v>
      </c>
      <c r="AI284" s="1">
        <v>284</v>
      </c>
      <c r="AJ284" s="1">
        <v>903663.75</v>
      </c>
      <c r="AK284" s="1">
        <v>-6</v>
      </c>
      <c r="AL284" s="1">
        <v>-6</v>
      </c>
      <c r="AM284" s="1">
        <v>-15</v>
      </c>
      <c r="AN284" s="1">
        <v>1</v>
      </c>
      <c r="AO284" s="1">
        <v>9</v>
      </c>
      <c r="AP284" s="1">
        <v>42599</v>
      </c>
      <c r="AQ284" s="1">
        <v>0</v>
      </c>
      <c r="AR284" s="1">
        <v>46.8</v>
      </c>
      <c r="AS284" s="1">
        <v>46.8</v>
      </c>
      <c r="AT284" s="1">
        <v>46.4</v>
      </c>
      <c r="AU284" s="1">
        <v>46.65</v>
      </c>
      <c r="AV284" s="1">
        <v>47.25</v>
      </c>
      <c r="AW284" s="1">
        <v>-7.8569999999999977E-3</v>
      </c>
      <c r="AX284" s="1">
        <v>1.07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5162</v>
      </c>
      <c r="C285" s="3">
        <v>8.32</v>
      </c>
      <c r="D285" s="3">
        <v>0.43</v>
      </c>
      <c r="E285" s="3">
        <v>0.57999999999999996</v>
      </c>
      <c r="F285" s="1">
        <f>IF(INDEX(董監!D:D,H285)=0,INDEX(董監!C:C,H285),INDEX(董監!D:D,H285))</f>
        <v>35.880000000000003</v>
      </c>
      <c r="G285" s="1">
        <f t="shared" si="16"/>
        <v>54.79</v>
      </c>
      <c r="H285" s="1">
        <f>MATCH(持股比率!A285,董監!A:A,0)</f>
        <v>285</v>
      </c>
      <c r="I285" s="3">
        <v>10000000</v>
      </c>
      <c r="J285" s="26">
        <v>-184</v>
      </c>
      <c r="K285" s="26">
        <v>-341</v>
      </c>
      <c r="L285" s="35">
        <v>-2347</v>
      </c>
      <c r="M285" s="26">
        <v>710</v>
      </c>
      <c r="N285" s="26">
        <v>3596</v>
      </c>
      <c r="O285" s="26">
        <f t="shared" si="17"/>
        <v>547900</v>
      </c>
      <c r="P285" s="25">
        <f t="shared" si="18"/>
        <v>0.3</v>
      </c>
      <c r="Q285" s="3">
        <v>40.200000000000003</v>
      </c>
      <c r="R285" s="3">
        <v>40.5</v>
      </c>
      <c r="S285" s="3">
        <v>39.5</v>
      </c>
      <c r="T285" s="3">
        <v>40</v>
      </c>
      <c r="U285" s="3">
        <v>41.6</v>
      </c>
      <c r="V285" s="12">
        <f t="shared" si="19"/>
        <v>0.64079799999999998</v>
      </c>
      <c r="W285" s="3">
        <v>3.87</v>
      </c>
      <c r="X285" s="3" t="str">
        <f ca="1">IF(COUNTIF(股期對照!A:A,B285)=2,B285&amp;"-●",IF(COUNTIF(股期對照!A:A,B285)=1,B285&amp;"-◎",B285))</f>
        <v>裕隆-◎</v>
      </c>
      <c r="Y285" s="3" t="s">
        <v>6493</v>
      </c>
      <c r="AB285" s="1" t="s">
        <v>279</v>
      </c>
      <c r="AC285" s="1" t="s">
        <v>2041</v>
      </c>
      <c r="AD285" s="1">
        <v>8.32</v>
      </c>
      <c r="AE285" s="1">
        <v>0.43</v>
      </c>
      <c r="AF285" s="1">
        <v>0.57999999999999996</v>
      </c>
      <c r="AG285" s="1">
        <v>35.880000000000003</v>
      </c>
      <c r="AH285" s="1">
        <v>54.79</v>
      </c>
      <c r="AI285" s="1">
        <v>285</v>
      </c>
      <c r="AJ285" s="1">
        <v>10000000</v>
      </c>
      <c r="AK285" s="1">
        <v>-184</v>
      </c>
      <c r="AL285" s="1">
        <v>-341</v>
      </c>
      <c r="AM285" s="1">
        <v>-2347</v>
      </c>
      <c r="AN285" s="1">
        <v>710</v>
      </c>
      <c r="AO285" s="1">
        <v>3596</v>
      </c>
      <c r="AP285" s="1">
        <v>547900</v>
      </c>
      <c r="AQ285" s="1">
        <v>0.3</v>
      </c>
      <c r="AR285" s="1">
        <v>40.200000000000003</v>
      </c>
      <c r="AS285" s="1">
        <v>40.5</v>
      </c>
      <c r="AT285" s="1">
        <v>39.5</v>
      </c>
      <c r="AU285" s="1">
        <v>40</v>
      </c>
      <c r="AV285" s="1">
        <v>41.6</v>
      </c>
      <c r="AW285" s="1">
        <v>0.64079799999999998</v>
      </c>
      <c r="AX285" s="1">
        <v>3.87</v>
      </c>
      <c r="AY285" s="1" t="s">
        <v>4394</v>
      </c>
      <c r="AZ285" s="1" t="s">
        <v>3538</v>
      </c>
    </row>
    <row r="286" spans="1:52" x14ac:dyDescent="0.25">
      <c r="A286" s="2" t="s">
        <v>280</v>
      </c>
      <c r="B286" s="3" t="s">
        <v>5163</v>
      </c>
      <c r="C286" s="3">
        <v>29.57</v>
      </c>
      <c r="D286" s="3">
        <v>7.0000000000000007E-2</v>
      </c>
      <c r="E286" s="3">
        <v>0.23</v>
      </c>
      <c r="F286" s="1">
        <f>IF(INDEX(董監!D:D,H286)=0,INDEX(董監!C:C,H286),INDEX(董監!D:D,H286))</f>
        <v>52.44</v>
      </c>
      <c r="G286" s="1">
        <f t="shared" si="16"/>
        <v>17.689999999999998</v>
      </c>
      <c r="H286" s="1">
        <f>MATCH(持股比率!A286,董監!A:A,0)</f>
        <v>286</v>
      </c>
      <c r="I286" s="3">
        <v>5536203.4199999999</v>
      </c>
      <c r="J286" s="26">
        <v>41</v>
      </c>
      <c r="K286" s="26">
        <v>-510</v>
      </c>
      <c r="L286" s="35">
        <v>-567</v>
      </c>
      <c r="M286" s="26">
        <v>-43</v>
      </c>
      <c r="N286" s="26">
        <v>383</v>
      </c>
      <c r="O286" s="26">
        <f t="shared" si="17"/>
        <v>97935</v>
      </c>
      <c r="P286" s="25">
        <f t="shared" si="18"/>
        <v>-0.7</v>
      </c>
      <c r="Q286" s="3">
        <v>72.8</v>
      </c>
      <c r="R286" s="3">
        <v>72.3</v>
      </c>
      <c r="S286" s="3">
        <v>71.900000000000006</v>
      </c>
      <c r="T286" s="3">
        <v>72</v>
      </c>
      <c r="U286" s="3">
        <v>72.3</v>
      </c>
      <c r="V286" s="12">
        <f t="shared" si="19"/>
        <v>-0.50060600000000011</v>
      </c>
      <c r="W286" s="3">
        <v>-0.28000000000000003</v>
      </c>
      <c r="X286" s="3" t="str">
        <f ca="1">IF(COUNTIF(股期對照!A:A,B286)=2,B286&amp;"-●",IF(COUNTIF(股期對照!A:A,B286)=1,B286&amp;"-◎",B286))</f>
        <v>中華</v>
      </c>
      <c r="Y286" s="3" t="s">
        <v>6493</v>
      </c>
      <c r="AB286" s="1" t="s">
        <v>280</v>
      </c>
      <c r="AC286" s="1" t="s">
        <v>2042</v>
      </c>
      <c r="AD286" s="1">
        <v>29.57</v>
      </c>
      <c r="AE286" s="1">
        <v>7.0000000000000007E-2</v>
      </c>
      <c r="AF286" s="1">
        <v>0.23</v>
      </c>
      <c r="AG286" s="1">
        <v>52.44</v>
      </c>
      <c r="AH286" s="1">
        <v>17.689999999999998</v>
      </c>
      <c r="AI286" s="1">
        <v>286</v>
      </c>
      <c r="AJ286" s="1">
        <v>5536203.4199999999</v>
      </c>
      <c r="AK286" s="1">
        <v>41</v>
      </c>
      <c r="AL286" s="1">
        <v>-510</v>
      </c>
      <c r="AM286" s="1">
        <v>-567</v>
      </c>
      <c r="AN286" s="1">
        <v>-43</v>
      </c>
      <c r="AO286" s="1">
        <v>383</v>
      </c>
      <c r="AP286" s="1">
        <v>97935</v>
      </c>
      <c r="AQ286" s="1">
        <v>-0.7</v>
      </c>
      <c r="AR286" s="1">
        <v>72.8</v>
      </c>
      <c r="AS286" s="1">
        <v>72.3</v>
      </c>
      <c r="AT286" s="1">
        <v>71.900000000000006</v>
      </c>
      <c r="AU286" s="1">
        <v>72</v>
      </c>
      <c r="AV286" s="1">
        <v>72.3</v>
      </c>
      <c r="AW286" s="1">
        <v>-0.50060600000000011</v>
      </c>
      <c r="AX286" s="1">
        <v>-0.28000000000000003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5164</v>
      </c>
      <c r="C287" s="3">
        <v>10.43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80.87</v>
      </c>
      <c r="H287" s="1">
        <f>MATCH(持股比率!A287,董監!A:A,0)</f>
        <v>287</v>
      </c>
      <c r="I287" s="3">
        <v>8030776.04</v>
      </c>
      <c r="J287" s="26">
        <v>249</v>
      </c>
      <c r="K287" s="26">
        <v>141</v>
      </c>
      <c r="L287" s="35">
        <v>-53</v>
      </c>
      <c r="M287" s="26">
        <v>136</v>
      </c>
      <c r="N287" s="26">
        <v>234</v>
      </c>
      <c r="O287" s="26">
        <f t="shared" si="17"/>
        <v>649449</v>
      </c>
      <c r="P287" s="25">
        <f t="shared" si="18"/>
        <v>0.1</v>
      </c>
      <c r="Q287" s="3">
        <v>29.3</v>
      </c>
      <c r="R287" s="3">
        <v>29.5</v>
      </c>
      <c r="S287" s="3">
        <v>29.55</v>
      </c>
      <c r="T287" s="3">
        <v>29.55</v>
      </c>
      <c r="U287" s="3">
        <v>29.8</v>
      </c>
      <c r="V287" s="12">
        <f t="shared" si="19"/>
        <v>0.20881050000000004</v>
      </c>
      <c r="W287" s="3">
        <v>2.76</v>
      </c>
      <c r="X287" s="3" t="str">
        <f ca="1">IF(COUNTIF(股期對照!A:A,B287)=2,B287&amp;"-●",IF(COUNTIF(股期對照!A:A,B287)=1,B287&amp;"-◎",B287))</f>
        <v>三陽工業</v>
      </c>
      <c r="Y287" s="3" t="s">
        <v>6493</v>
      </c>
      <c r="AB287" s="1" t="s">
        <v>281</v>
      </c>
      <c r="AC287" s="1" t="s">
        <v>2043</v>
      </c>
      <c r="AD287" s="1">
        <v>10.43</v>
      </c>
      <c r="AE287" s="1">
        <v>0.06</v>
      </c>
      <c r="AF287" s="1">
        <v>0.68</v>
      </c>
      <c r="AG287" s="1">
        <v>7.96</v>
      </c>
      <c r="AH287" s="1">
        <v>80.87</v>
      </c>
      <c r="AI287" s="1">
        <v>287</v>
      </c>
      <c r="AJ287" s="1">
        <v>8030776.04</v>
      </c>
      <c r="AK287" s="1">
        <v>249</v>
      </c>
      <c r="AL287" s="1">
        <v>141</v>
      </c>
      <c r="AM287" s="1">
        <v>-53</v>
      </c>
      <c r="AN287" s="1">
        <v>136</v>
      </c>
      <c r="AO287" s="1">
        <v>234</v>
      </c>
      <c r="AP287" s="1">
        <v>649449</v>
      </c>
      <c r="AQ287" s="1">
        <v>0.1</v>
      </c>
      <c r="AR287" s="1">
        <v>29.3</v>
      </c>
      <c r="AS287" s="1">
        <v>29.5</v>
      </c>
      <c r="AT287" s="1">
        <v>29.55</v>
      </c>
      <c r="AU287" s="1">
        <v>29.55</v>
      </c>
      <c r="AV287" s="1">
        <v>29.8</v>
      </c>
      <c r="AW287" s="1">
        <v>0.20881050000000004</v>
      </c>
      <c r="AX287" s="1">
        <v>2.76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5165</v>
      </c>
      <c r="C288" s="3">
        <v>23.59</v>
      </c>
      <c r="D288" s="3">
        <v>0.81</v>
      </c>
      <c r="E288" s="3">
        <v>0.04</v>
      </c>
      <c r="F288" s="1">
        <f>IF(INDEX(董監!D:D,H288)=0,INDEX(董監!C:C,H288),INDEX(董監!D:D,H288))</f>
        <v>19.21</v>
      </c>
      <c r="G288" s="1">
        <f t="shared" si="16"/>
        <v>56.35</v>
      </c>
      <c r="H288" s="1">
        <f>MATCH(持股比率!A288,董監!A:A,0)</f>
        <v>288</v>
      </c>
      <c r="I288" s="3">
        <v>5461791.8399999999</v>
      </c>
      <c r="J288" s="26">
        <v>-123</v>
      </c>
      <c r="K288" s="26">
        <v>-56</v>
      </c>
      <c r="L288" s="35">
        <v>-151</v>
      </c>
      <c r="M288" s="26">
        <v>80</v>
      </c>
      <c r="N288" s="26">
        <v>648</v>
      </c>
      <c r="O288" s="26">
        <f t="shared" si="17"/>
        <v>307772</v>
      </c>
      <c r="P288" s="25">
        <f t="shared" si="18"/>
        <v>0.1</v>
      </c>
      <c r="Q288" s="3">
        <v>581</v>
      </c>
      <c r="R288" s="3">
        <v>576</v>
      </c>
      <c r="S288" s="3">
        <v>571</v>
      </c>
      <c r="T288" s="3">
        <v>574</v>
      </c>
      <c r="U288" s="3">
        <v>608</v>
      </c>
      <c r="V288" s="12">
        <f t="shared" si="19"/>
        <v>2.4996399999999999</v>
      </c>
      <c r="W288" s="3">
        <v>2.7</v>
      </c>
      <c r="X288" s="3" t="str">
        <f ca="1">IF(COUNTIF(股期對照!A:A,B288)=2,B288&amp;"-●",IF(COUNTIF(股期對照!A:A,B288)=1,B288&amp;"-◎",B288))</f>
        <v>和泰車</v>
      </c>
      <c r="Y288" s="3" t="s">
        <v>6493</v>
      </c>
      <c r="AB288" s="1" t="s">
        <v>282</v>
      </c>
      <c r="AC288" s="1" t="s">
        <v>2044</v>
      </c>
      <c r="AD288" s="1">
        <v>23.59</v>
      </c>
      <c r="AE288" s="1">
        <v>0.81</v>
      </c>
      <c r="AF288" s="1">
        <v>0.04</v>
      </c>
      <c r="AG288" s="1">
        <v>19.21</v>
      </c>
      <c r="AH288" s="1">
        <v>56.35</v>
      </c>
      <c r="AI288" s="1">
        <v>288</v>
      </c>
      <c r="AJ288" s="1">
        <v>5461791.8399999999</v>
      </c>
      <c r="AK288" s="1">
        <v>-123</v>
      </c>
      <c r="AL288" s="1">
        <v>-56</v>
      </c>
      <c r="AM288" s="1">
        <v>-151</v>
      </c>
      <c r="AN288" s="1">
        <v>80</v>
      </c>
      <c r="AO288" s="1">
        <v>648</v>
      </c>
      <c r="AP288" s="1">
        <v>307772</v>
      </c>
      <c r="AQ288" s="1">
        <v>0.1</v>
      </c>
      <c r="AR288" s="1">
        <v>581</v>
      </c>
      <c r="AS288" s="1">
        <v>576</v>
      </c>
      <c r="AT288" s="1">
        <v>571</v>
      </c>
      <c r="AU288" s="1">
        <v>574</v>
      </c>
      <c r="AV288" s="1">
        <v>608</v>
      </c>
      <c r="AW288" s="1">
        <v>2.4996399999999999</v>
      </c>
      <c r="AX288" s="1">
        <v>2.7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5166</v>
      </c>
      <c r="C289" s="3">
        <v>4.17</v>
      </c>
      <c r="D289" s="3">
        <v>0</v>
      </c>
      <c r="E289" s="3">
        <v>0.13</v>
      </c>
      <c r="F289" s="1">
        <f>IF(INDEX(董監!D:D,H289)=0,INDEX(董監!C:C,H289),INDEX(董監!D:D,H289))</f>
        <v>42.88</v>
      </c>
      <c r="G289" s="1">
        <f t="shared" si="16"/>
        <v>52.82</v>
      </c>
      <c r="H289" s="1">
        <f>MATCH(持股比率!A289,董監!A:A,0)</f>
        <v>289</v>
      </c>
      <c r="I289" s="3">
        <v>9230554.9299999997</v>
      </c>
      <c r="J289" s="26">
        <v>624</v>
      </c>
      <c r="K289" s="26">
        <v>2579</v>
      </c>
      <c r="L289" s="35">
        <v>4567</v>
      </c>
      <c r="M289" s="26">
        <v>80</v>
      </c>
      <c r="N289" s="26">
        <v>-6836</v>
      </c>
      <c r="O289" s="26">
        <f t="shared" si="17"/>
        <v>487558</v>
      </c>
      <c r="P289" s="25">
        <f t="shared" si="18"/>
        <v>0.2</v>
      </c>
      <c r="Q289" s="3">
        <v>27.1</v>
      </c>
      <c r="R289" s="3">
        <v>28.3</v>
      </c>
      <c r="S289" s="3">
        <v>31.1</v>
      </c>
      <c r="T289" s="3">
        <v>31.25</v>
      </c>
      <c r="U289" s="3">
        <v>28.15</v>
      </c>
      <c r="V289" s="12">
        <f t="shared" si="19"/>
        <v>0.41996400000000023</v>
      </c>
      <c r="W289" s="3">
        <v>5.63</v>
      </c>
      <c r="X289" s="3" t="str">
        <f ca="1">IF(COUNTIF(股期對照!A:A,B289)=2,B289&amp;"-●",IF(COUNTIF(股期對照!A:A,B289)=1,B289&amp;"-◎",B289))</f>
        <v>台船</v>
      </c>
      <c r="Y289" s="3" t="s">
        <v>6494</v>
      </c>
      <c r="AB289" s="1" t="s">
        <v>283</v>
      </c>
      <c r="AC289" s="1" t="s">
        <v>2045</v>
      </c>
      <c r="AD289" s="1">
        <v>4.17</v>
      </c>
      <c r="AE289" s="1">
        <v>0</v>
      </c>
      <c r="AF289" s="1">
        <v>0.13</v>
      </c>
      <c r="AG289" s="1">
        <v>42.88</v>
      </c>
      <c r="AH289" s="1">
        <v>52.82</v>
      </c>
      <c r="AI289" s="1">
        <v>289</v>
      </c>
      <c r="AJ289" s="1">
        <v>9230554.9299999997</v>
      </c>
      <c r="AK289" s="1">
        <v>624</v>
      </c>
      <c r="AL289" s="1">
        <v>2579</v>
      </c>
      <c r="AM289" s="1">
        <v>4567</v>
      </c>
      <c r="AN289" s="1">
        <v>80</v>
      </c>
      <c r="AO289" s="1">
        <v>-6836</v>
      </c>
      <c r="AP289" s="1">
        <v>487558</v>
      </c>
      <c r="AQ289" s="1">
        <v>0.2</v>
      </c>
      <c r="AR289" s="1">
        <v>27.1</v>
      </c>
      <c r="AS289" s="1">
        <v>28.3</v>
      </c>
      <c r="AT289" s="1">
        <v>31.1</v>
      </c>
      <c r="AU289" s="1">
        <v>31.25</v>
      </c>
      <c r="AV289" s="1">
        <v>28.15</v>
      </c>
      <c r="AW289" s="1">
        <v>0.41996400000000023</v>
      </c>
      <c r="AX289" s="1">
        <v>5.63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5167</v>
      </c>
      <c r="C290" s="3">
        <v>0.74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74.490000000000009</v>
      </c>
      <c r="H290" s="1">
        <f>MATCH(持股比率!A290,董監!A:A,0)</f>
        <v>290</v>
      </c>
      <c r="I290" s="3">
        <v>4199819.63</v>
      </c>
      <c r="J290" s="26">
        <v>-35</v>
      </c>
      <c r="K290" s="26">
        <v>-268</v>
      </c>
      <c r="L290" s="35">
        <v>69</v>
      </c>
      <c r="M290" s="26">
        <v>164</v>
      </c>
      <c r="N290" s="26">
        <v>-148</v>
      </c>
      <c r="O290" s="26">
        <f t="shared" si="17"/>
        <v>312845</v>
      </c>
      <c r="P290" s="25">
        <f t="shared" si="18"/>
        <v>-0.1</v>
      </c>
      <c r="Q290" s="3">
        <v>56.4</v>
      </c>
      <c r="R290" s="3">
        <v>55.4</v>
      </c>
      <c r="S290" s="3">
        <v>60.9</v>
      </c>
      <c r="T290" s="3">
        <v>66.900000000000006</v>
      </c>
      <c r="U290" s="3">
        <v>69.8</v>
      </c>
      <c r="V290" s="12">
        <f t="shared" si="19"/>
        <v>-0.11977899999999998</v>
      </c>
      <c r="W290" s="3">
        <v>30.47</v>
      </c>
      <c r="X290" s="3" t="str">
        <f ca="1">IF(COUNTIF(股期對照!A:A,B290)=2,B290&amp;"-●",IF(COUNTIF(股期對照!A:A,B290)=1,B290&amp;"-◎",B290))</f>
        <v>長榮鋼</v>
      </c>
      <c r="Y290" s="3" t="s">
        <v>6467</v>
      </c>
      <c r="AB290" s="1" t="s">
        <v>284</v>
      </c>
      <c r="AC290" s="1" t="s">
        <v>2046</v>
      </c>
      <c r="AD290" s="1">
        <v>0.74</v>
      </c>
      <c r="AE290" s="1">
        <v>0</v>
      </c>
      <c r="AF290" s="1">
        <v>0</v>
      </c>
      <c r="AG290" s="1">
        <v>24.77</v>
      </c>
      <c r="AH290" s="1">
        <v>74.490000000000009</v>
      </c>
      <c r="AI290" s="1">
        <v>290</v>
      </c>
      <c r="AJ290" s="1">
        <v>4199819.63</v>
      </c>
      <c r="AK290" s="1">
        <v>-35</v>
      </c>
      <c r="AL290" s="1">
        <v>-268</v>
      </c>
      <c r="AM290" s="1">
        <v>69</v>
      </c>
      <c r="AN290" s="1">
        <v>164</v>
      </c>
      <c r="AO290" s="1">
        <v>-148</v>
      </c>
      <c r="AP290" s="1">
        <v>312845</v>
      </c>
      <c r="AQ290" s="1">
        <v>-0.1</v>
      </c>
      <c r="AR290" s="1">
        <v>56.4</v>
      </c>
      <c r="AS290" s="1">
        <v>55.4</v>
      </c>
      <c r="AT290" s="1">
        <v>60.9</v>
      </c>
      <c r="AU290" s="1">
        <v>66.900000000000006</v>
      </c>
      <c r="AV290" s="1">
        <v>69.8</v>
      </c>
      <c r="AW290" s="1">
        <v>-0.11977899999999998</v>
      </c>
      <c r="AX290" s="1">
        <v>30.47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5168</v>
      </c>
      <c r="C291" s="3">
        <v>0.28999999999999998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58.760000000000005</v>
      </c>
      <c r="H291" s="1">
        <f>MATCH(持股比率!A291,董監!A:A,0)</f>
        <v>291</v>
      </c>
      <c r="I291" s="3">
        <v>423250</v>
      </c>
      <c r="J291" s="26">
        <v>0</v>
      </c>
      <c r="K291" s="26">
        <v>0</v>
      </c>
      <c r="L291" s="35">
        <v>-2</v>
      </c>
      <c r="M291" s="26">
        <v>-1</v>
      </c>
      <c r="N291" s="26">
        <v>-3</v>
      </c>
      <c r="O291" s="26">
        <f t="shared" si="17"/>
        <v>24870</v>
      </c>
      <c r="P291" s="25">
        <f t="shared" si="18"/>
        <v>0</v>
      </c>
      <c r="Q291" s="3">
        <v>25.3</v>
      </c>
      <c r="R291" s="3">
        <v>25.1</v>
      </c>
      <c r="S291" s="3">
        <v>25.1</v>
      </c>
      <c r="T291" s="3">
        <v>25.8</v>
      </c>
      <c r="U291" s="3">
        <v>25.8</v>
      </c>
      <c r="V291" s="12">
        <f t="shared" si="19"/>
        <v>-1.534E-3</v>
      </c>
      <c r="W291" s="3">
        <v>1.98</v>
      </c>
      <c r="X291" s="3" t="str">
        <f ca="1">IF(COUNTIF(股期對照!A:A,B291)=2,B291&amp;"-●",IF(COUNTIF(股期對照!A:A,B291)=1,B291&amp;"-◎",B291))</f>
        <v>大甲</v>
      </c>
      <c r="Y291" s="3" t="s">
        <v>6467</v>
      </c>
      <c r="AB291" s="1" t="s">
        <v>285</v>
      </c>
      <c r="AC291" s="1" t="s">
        <v>2047</v>
      </c>
      <c r="AD291" s="1">
        <v>0.28999999999999998</v>
      </c>
      <c r="AE291" s="1">
        <v>0.04</v>
      </c>
      <c r="AF291" s="1">
        <v>0</v>
      </c>
      <c r="AG291" s="1">
        <v>40.909999999999997</v>
      </c>
      <c r="AH291" s="1">
        <v>58.760000000000005</v>
      </c>
      <c r="AI291" s="1">
        <v>291</v>
      </c>
      <c r="AJ291" s="1">
        <v>423250</v>
      </c>
      <c r="AK291" s="1">
        <v>0</v>
      </c>
      <c r="AL291" s="1">
        <v>0</v>
      </c>
      <c r="AM291" s="1">
        <v>-2</v>
      </c>
      <c r="AN291" s="1">
        <v>-1</v>
      </c>
      <c r="AO291" s="1">
        <v>-3</v>
      </c>
      <c r="AP291" s="1">
        <v>24870</v>
      </c>
      <c r="AQ291" s="1">
        <v>0</v>
      </c>
      <c r="AR291" s="1">
        <v>25.3</v>
      </c>
      <c r="AS291" s="1">
        <v>25.1</v>
      </c>
      <c r="AT291" s="1">
        <v>25.1</v>
      </c>
      <c r="AU291" s="1">
        <v>25.8</v>
      </c>
      <c r="AV291" s="1">
        <v>25.8</v>
      </c>
      <c r="AW291" s="1">
        <v>-1.534E-3</v>
      </c>
      <c r="AX291" s="1">
        <v>1.98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5169</v>
      </c>
      <c r="C292" s="3">
        <v>40.85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-21</v>
      </c>
      <c r="K292" s="26">
        <v>-68</v>
      </c>
      <c r="L292" s="35">
        <v>-39</v>
      </c>
      <c r="M292" s="26">
        <v>-4</v>
      </c>
      <c r="N292" s="26">
        <v>147</v>
      </c>
      <c r="O292" s="26">
        <f t="shared" si="17"/>
        <v>-87210</v>
      </c>
      <c r="P292" s="25">
        <f t="shared" si="18"/>
        <v>0</v>
      </c>
      <c r="Q292" s="3">
        <v>271.5</v>
      </c>
      <c r="R292" s="3">
        <v>266</v>
      </c>
      <c r="S292" s="3">
        <v>266</v>
      </c>
      <c r="T292" s="3">
        <v>267</v>
      </c>
      <c r="U292" s="3">
        <v>273</v>
      </c>
      <c r="V292" s="12">
        <f t="shared" si="19"/>
        <v>4.8994999999999997E-2</v>
      </c>
      <c r="W292" s="3">
        <v>-0.36</v>
      </c>
      <c r="X292" s="3" t="str">
        <f ca="1">IF(COUNTIF(股期對照!A:A,B292)=2,B292&amp;"-●",IF(COUNTIF(股期對照!A:A,B292)=1,B292&amp;"-◎",B292))</f>
        <v>裕日車</v>
      </c>
      <c r="Y292" s="3" t="s">
        <v>6493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0.12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-21</v>
      </c>
      <c r="AL292" s="1">
        <v>-68</v>
      </c>
      <c r="AM292" s="1">
        <v>-39</v>
      </c>
      <c r="AN292" s="1">
        <v>-4</v>
      </c>
      <c r="AO292" s="1">
        <v>147</v>
      </c>
      <c r="AP292" s="1">
        <v>-87210</v>
      </c>
      <c r="AQ292" s="1">
        <v>0</v>
      </c>
      <c r="AR292" s="1">
        <v>271.5</v>
      </c>
      <c r="AS292" s="1">
        <v>266</v>
      </c>
      <c r="AT292" s="1">
        <v>266</v>
      </c>
      <c r="AU292" s="1">
        <v>267</v>
      </c>
      <c r="AV292" s="1">
        <v>273</v>
      </c>
      <c r="AW292" s="1">
        <v>4.8994999999999997E-2</v>
      </c>
      <c r="AX292" s="1">
        <v>-0.36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5170</v>
      </c>
      <c r="C293" s="3">
        <v>5.71</v>
      </c>
      <c r="D293" s="3">
        <v>0</v>
      </c>
      <c r="E293" s="3">
        <v>0.62</v>
      </c>
      <c r="F293" s="1">
        <f>IF(INDEX(董監!D:D,H293)=0,INDEX(董監!C:C,H293),INDEX(董監!D:D,H293))</f>
        <v>25.58</v>
      </c>
      <c r="G293" s="1">
        <f t="shared" si="16"/>
        <v>68.09</v>
      </c>
      <c r="H293" s="1">
        <f>MATCH(持股比率!A293,董監!A:A,0)</f>
        <v>293</v>
      </c>
      <c r="I293" s="3">
        <v>757802.81</v>
      </c>
      <c r="J293" s="26">
        <v>-27</v>
      </c>
      <c r="K293" s="26">
        <v>-19</v>
      </c>
      <c r="L293" s="35">
        <v>4</v>
      </c>
      <c r="M293" s="26">
        <v>27</v>
      </c>
      <c r="N293" s="26">
        <v>169</v>
      </c>
      <c r="O293" s="26">
        <f t="shared" si="17"/>
        <v>51599</v>
      </c>
      <c r="P293" s="25">
        <f t="shared" si="18"/>
        <v>0.3</v>
      </c>
      <c r="Q293" s="3">
        <v>70</v>
      </c>
      <c r="R293" s="3">
        <v>69.7</v>
      </c>
      <c r="S293" s="3">
        <v>69.7</v>
      </c>
      <c r="T293" s="3">
        <v>70</v>
      </c>
      <c r="U293" s="3">
        <v>73.3</v>
      </c>
      <c r="V293" s="12">
        <f t="shared" si="19"/>
        <v>0.113422</v>
      </c>
      <c r="W293" s="3">
        <v>5.16</v>
      </c>
      <c r="X293" s="3" t="str">
        <f ca="1">IF(COUNTIF(股期對照!A:A,B293)=2,B293&amp;"-●",IF(COUNTIF(股期對照!A:A,B293)=1,B293&amp;"-◎",B293))</f>
        <v>劍麟</v>
      </c>
      <c r="Y293" s="3" t="s">
        <v>6449</v>
      </c>
      <c r="AB293" s="1" t="s">
        <v>287</v>
      </c>
      <c r="AC293" s="1" t="s">
        <v>2049</v>
      </c>
      <c r="AD293" s="1">
        <v>5.71</v>
      </c>
      <c r="AE293" s="1">
        <v>0</v>
      </c>
      <c r="AF293" s="1">
        <v>0.62</v>
      </c>
      <c r="AG293" s="1">
        <v>25.58</v>
      </c>
      <c r="AH293" s="1">
        <v>68.09</v>
      </c>
      <c r="AI293" s="1">
        <v>293</v>
      </c>
      <c r="AJ293" s="1">
        <v>757802.81</v>
      </c>
      <c r="AK293" s="1">
        <v>-27</v>
      </c>
      <c r="AL293" s="1">
        <v>-19</v>
      </c>
      <c r="AM293" s="1">
        <v>4</v>
      </c>
      <c r="AN293" s="1">
        <v>27</v>
      </c>
      <c r="AO293" s="1">
        <v>169</v>
      </c>
      <c r="AP293" s="1">
        <v>51599</v>
      </c>
      <c r="AQ293" s="1">
        <v>0.3</v>
      </c>
      <c r="AR293" s="1">
        <v>70</v>
      </c>
      <c r="AS293" s="1">
        <v>69.7</v>
      </c>
      <c r="AT293" s="1">
        <v>69.7</v>
      </c>
      <c r="AU293" s="1">
        <v>70</v>
      </c>
      <c r="AV293" s="1">
        <v>73.3</v>
      </c>
      <c r="AW293" s="1">
        <v>0.113422</v>
      </c>
      <c r="AX293" s="1">
        <v>5.16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5171</v>
      </c>
      <c r="C294" s="3">
        <v>0.57999999999999996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80.010000000000005</v>
      </c>
      <c r="H294" s="1">
        <f>MATCH(持股比率!A294,董監!A:A,0)</f>
        <v>294</v>
      </c>
      <c r="I294" s="3">
        <v>399131.94</v>
      </c>
      <c r="J294" s="26">
        <v>43</v>
      </c>
      <c r="K294" s="26">
        <v>-1</v>
      </c>
      <c r="L294" s="35">
        <v>-7</v>
      </c>
      <c r="M294" s="26">
        <v>-6</v>
      </c>
      <c r="N294" s="26">
        <v>3</v>
      </c>
      <c r="O294" s="26">
        <f t="shared" si="17"/>
        <v>31935</v>
      </c>
      <c r="P294" s="25">
        <f t="shared" si="18"/>
        <v>0.1</v>
      </c>
      <c r="Q294" s="3">
        <v>15.95</v>
      </c>
      <c r="R294" s="3">
        <v>15.75</v>
      </c>
      <c r="S294" s="3">
        <v>15.4</v>
      </c>
      <c r="T294" s="3">
        <v>15.3</v>
      </c>
      <c r="U294" s="3">
        <v>15.6</v>
      </c>
      <c r="V294" s="12">
        <f t="shared" si="19"/>
        <v>5.1730000000000005E-3</v>
      </c>
      <c r="W294" s="3">
        <v>-0.64</v>
      </c>
      <c r="X294" s="3" t="str">
        <f ca="1">IF(COUNTIF(股期對照!A:A,B294)=2,B294&amp;"-●",IF(COUNTIF(股期對照!A:A,B294)=1,B294&amp;"-◎",B294))</f>
        <v>泰茂</v>
      </c>
      <c r="Y294" s="3" t="s">
        <v>6452</v>
      </c>
      <c r="AB294" s="1" t="s">
        <v>288</v>
      </c>
      <c r="AC294" s="1" t="s">
        <v>2050</v>
      </c>
      <c r="AD294" s="1">
        <v>0.57999999999999996</v>
      </c>
      <c r="AE294" s="1">
        <v>0</v>
      </c>
      <c r="AF294" s="1">
        <v>0</v>
      </c>
      <c r="AG294" s="1">
        <v>19.41</v>
      </c>
      <c r="AH294" s="1">
        <v>80.010000000000005</v>
      </c>
      <c r="AI294" s="1">
        <v>294</v>
      </c>
      <c r="AJ294" s="1">
        <v>399131.94</v>
      </c>
      <c r="AK294" s="1">
        <v>43</v>
      </c>
      <c r="AL294" s="1">
        <v>-1</v>
      </c>
      <c r="AM294" s="1">
        <v>-7</v>
      </c>
      <c r="AN294" s="1">
        <v>-6</v>
      </c>
      <c r="AO294" s="1">
        <v>3</v>
      </c>
      <c r="AP294" s="1">
        <v>31935</v>
      </c>
      <c r="AQ294" s="1">
        <v>0.1</v>
      </c>
      <c r="AR294" s="1">
        <v>15.95</v>
      </c>
      <c r="AS294" s="1">
        <v>15.75</v>
      </c>
      <c r="AT294" s="1">
        <v>15.4</v>
      </c>
      <c r="AU294" s="1">
        <v>15.3</v>
      </c>
      <c r="AV294" s="1">
        <v>15.6</v>
      </c>
      <c r="AW294" s="1">
        <v>5.1730000000000005E-3</v>
      </c>
      <c r="AX294" s="1">
        <v>-0.64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5172</v>
      </c>
      <c r="C295" s="3">
        <v>9.01</v>
      </c>
      <c r="D295" s="3">
        <v>1.85</v>
      </c>
      <c r="E295" s="3">
        <v>0.28000000000000003</v>
      </c>
      <c r="F295" s="1">
        <f>IF(INDEX(董監!D:D,H295)=0,INDEX(董監!C:C,H295),INDEX(董監!D:D,H295))</f>
        <v>23.46</v>
      </c>
      <c r="G295" s="1">
        <f t="shared" si="16"/>
        <v>65.400000000000006</v>
      </c>
      <c r="H295" s="1">
        <f>MATCH(持股比率!A295,董監!A:A,0)</f>
        <v>295</v>
      </c>
      <c r="I295" s="3">
        <v>1219166.6499999999</v>
      </c>
      <c r="J295" s="26">
        <v>48</v>
      </c>
      <c r="K295" s="26">
        <v>73</v>
      </c>
      <c r="L295" s="35">
        <v>-424</v>
      </c>
      <c r="M295" s="26">
        <v>662</v>
      </c>
      <c r="N295" s="26">
        <v>144</v>
      </c>
      <c r="O295" s="26">
        <f t="shared" si="17"/>
        <v>79733</v>
      </c>
      <c r="P295" s="25">
        <f t="shared" si="18"/>
        <v>0.6</v>
      </c>
      <c r="Q295" s="3">
        <v>190</v>
      </c>
      <c r="R295" s="3">
        <v>193</v>
      </c>
      <c r="S295" s="3">
        <v>184.5</v>
      </c>
      <c r="T295" s="3">
        <v>198</v>
      </c>
      <c r="U295" s="3">
        <v>217.5</v>
      </c>
      <c r="V295" s="12">
        <f t="shared" si="19"/>
        <v>1.0737699999999999</v>
      </c>
      <c r="W295" s="3">
        <v>15.38</v>
      </c>
      <c r="X295" s="3" t="str">
        <f ca="1">IF(COUNTIF(股期對照!A:A,B295)=2,B295&amp;"-●",IF(COUNTIF(股期對照!A:A,B295)=1,B295&amp;"-◎",B295))</f>
        <v>為升-◎</v>
      </c>
      <c r="Y295" s="3" t="s">
        <v>6449</v>
      </c>
      <c r="AB295" s="1" t="s">
        <v>289</v>
      </c>
      <c r="AC295" s="1" t="s">
        <v>2051</v>
      </c>
      <c r="AD295" s="1">
        <v>9.01</v>
      </c>
      <c r="AE295" s="1">
        <v>1.85</v>
      </c>
      <c r="AF295" s="1">
        <v>0.28000000000000003</v>
      </c>
      <c r="AG295" s="1">
        <v>23.46</v>
      </c>
      <c r="AH295" s="1">
        <v>65.400000000000006</v>
      </c>
      <c r="AI295" s="1">
        <v>295</v>
      </c>
      <c r="AJ295" s="1">
        <v>1219166.6499999999</v>
      </c>
      <c r="AK295" s="1">
        <v>48</v>
      </c>
      <c r="AL295" s="1">
        <v>73</v>
      </c>
      <c r="AM295" s="1">
        <v>-424</v>
      </c>
      <c r="AN295" s="1">
        <v>662</v>
      </c>
      <c r="AO295" s="1">
        <v>144</v>
      </c>
      <c r="AP295" s="1">
        <v>79733</v>
      </c>
      <c r="AQ295" s="1">
        <v>0.6</v>
      </c>
      <c r="AR295" s="1">
        <v>190</v>
      </c>
      <c r="AS295" s="1">
        <v>193</v>
      </c>
      <c r="AT295" s="1">
        <v>184.5</v>
      </c>
      <c r="AU295" s="1">
        <v>198</v>
      </c>
      <c r="AV295" s="1">
        <v>217.5</v>
      </c>
      <c r="AW295" s="1">
        <v>1.0737699999999999</v>
      </c>
      <c r="AX295" s="1">
        <v>15.38</v>
      </c>
      <c r="AY295" s="1" t="s">
        <v>4395</v>
      </c>
      <c r="AZ295" s="1" t="s">
        <v>3519</v>
      </c>
    </row>
    <row r="296" spans="1:52" x14ac:dyDescent="0.25">
      <c r="A296" s="2" t="s">
        <v>290</v>
      </c>
      <c r="B296" s="3" t="s">
        <v>5173</v>
      </c>
      <c r="C296" s="3">
        <v>15.86</v>
      </c>
      <c r="D296" s="3">
        <v>10.97</v>
      </c>
      <c r="E296" s="3">
        <v>1.1299999999999999</v>
      </c>
      <c r="F296" s="1">
        <f>IF(INDEX(董監!D:D,H296)=0,INDEX(董監!C:C,H296),INDEX(董監!D:D,H296))</f>
        <v>9.67</v>
      </c>
      <c r="G296" s="1">
        <f t="shared" si="16"/>
        <v>62.370000000000005</v>
      </c>
      <c r="H296" s="1">
        <f>MATCH(持股比率!A296,董監!A:A,0)</f>
        <v>296</v>
      </c>
      <c r="I296" s="3">
        <v>602880.89</v>
      </c>
      <c r="J296" s="26">
        <v>110</v>
      </c>
      <c r="K296" s="26">
        <v>47</v>
      </c>
      <c r="L296" s="35">
        <v>430</v>
      </c>
      <c r="M296" s="26">
        <v>605</v>
      </c>
      <c r="N296" s="26">
        <v>209</v>
      </c>
      <c r="O296" s="26">
        <f t="shared" si="17"/>
        <v>37602</v>
      </c>
      <c r="P296" s="25">
        <f t="shared" si="18"/>
        <v>3.7</v>
      </c>
      <c r="Q296" s="3">
        <v>126.5</v>
      </c>
      <c r="R296" s="3">
        <v>125</v>
      </c>
      <c r="S296" s="3">
        <v>125</v>
      </c>
      <c r="T296" s="3">
        <v>129</v>
      </c>
      <c r="U296" s="3">
        <v>137</v>
      </c>
      <c r="V296" s="12">
        <f t="shared" si="19"/>
        <v>1.8021799999999999</v>
      </c>
      <c r="W296" s="3">
        <v>7.03</v>
      </c>
      <c r="X296" s="3" t="str">
        <f ca="1">IF(COUNTIF(股期對照!A:A,B296)=2,B296&amp;"-●",IF(COUNTIF(股期對照!A:A,B296)=1,B296&amp;"-◎",B296))</f>
        <v>宇隆</v>
      </c>
      <c r="Y296" s="3" t="s">
        <v>6449</v>
      </c>
      <c r="AB296" s="1" t="s">
        <v>290</v>
      </c>
      <c r="AC296" s="1" t="s">
        <v>2052</v>
      </c>
      <c r="AD296" s="1">
        <v>15.86</v>
      </c>
      <c r="AE296" s="1">
        <v>10.97</v>
      </c>
      <c r="AF296" s="1">
        <v>1.1299999999999999</v>
      </c>
      <c r="AG296" s="1">
        <v>9.67</v>
      </c>
      <c r="AH296" s="1">
        <v>62.370000000000005</v>
      </c>
      <c r="AI296" s="1">
        <v>296</v>
      </c>
      <c r="AJ296" s="1">
        <v>602880.89</v>
      </c>
      <c r="AK296" s="1">
        <v>110</v>
      </c>
      <c r="AL296" s="1">
        <v>47</v>
      </c>
      <c r="AM296" s="1">
        <v>430</v>
      </c>
      <c r="AN296" s="1">
        <v>605</v>
      </c>
      <c r="AO296" s="1">
        <v>209</v>
      </c>
      <c r="AP296" s="1">
        <v>37602</v>
      </c>
      <c r="AQ296" s="1">
        <v>3.7</v>
      </c>
      <c r="AR296" s="1">
        <v>126.5</v>
      </c>
      <c r="AS296" s="1">
        <v>125</v>
      </c>
      <c r="AT296" s="1">
        <v>125</v>
      </c>
      <c r="AU296" s="1">
        <v>129</v>
      </c>
      <c r="AV296" s="1">
        <v>137</v>
      </c>
      <c r="AW296" s="1">
        <v>1.8021799999999999</v>
      </c>
      <c r="AX296" s="1">
        <v>7.03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4638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1</v>
      </c>
      <c r="K297" s="26">
        <v>0</v>
      </c>
      <c r="L297" s="35">
        <v>-1</v>
      </c>
      <c r="M297" s="26">
        <v>1</v>
      </c>
      <c r="N297" s="26">
        <v>-1</v>
      </c>
      <c r="O297" s="26">
        <f t="shared" si="17"/>
        <v>21674</v>
      </c>
      <c r="P297" s="25">
        <f t="shared" si="18"/>
        <v>0</v>
      </c>
      <c r="Q297" s="3">
        <v>42.25</v>
      </c>
      <c r="R297" s="3">
        <v>42.15</v>
      </c>
      <c r="S297" s="3">
        <v>41.7</v>
      </c>
      <c r="T297" s="3">
        <v>42.2</v>
      </c>
      <c r="U297" s="3">
        <v>42.2</v>
      </c>
      <c r="V297" s="12">
        <f t="shared" si="19"/>
        <v>5.4999999999999719E-6</v>
      </c>
      <c r="W297" s="3">
        <v>0.96</v>
      </c>
      <c r="X297" s="3" t="str">
        <f ca="1">IF(COUNTIF(股期對照!A:A,B297)=2,B297&amp;"-●",IF(COUNTIF(股期對照!A:A,B297)=1,B297&amp;"-◎",B297))</f>
        <v>謚源</v>
      </c>
      <c r="Y297" s="3" t="s">
        <v>6449</v>
      </c>
      <c r="AB297" s="1" t="s">
        <v>291</v>
      </c>
      <c r="AC297" s="1" t="s">
        <v>2053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1</v>
      </c>
      <c r="AO297" s="1">
        <v>-1</v>
      </c>
      <c r="AP297" s="1">
        <v>21674</v>
      </c>
      <c r="AQ297" s="1">
        <v>0</v>
      </c>
      <c r="AR297" s="1">
        <v>42.25</v>
      </c>
      <c r="AS297" s="1">
        <v>42.15</v>
      </c>
      <c r="AT297" s="1">
        <v>41.7</v>
      </c>
      <c r="AU297" s="1">
        <v>42.2</v>
      </c>
      <c r="AV297" s="1">
        <v>42.2</v>
      </c>
      <c r="AW297" s="1">
        <v>5.4999999999999719E-6</v>
      </c>
      <c r="AX297" s="1">
        <v>0.96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5174</v>
      </c>
      <c r="C298" s="3">
        <v>34.18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40.739999999999995</v>
      </c>
      <c r="H298" s="1">
        <f>MATCH(持股比率!A298,董監!A:A,0)</f>
        <v>298</v>
      </c>
      <c r="I298" s="3">
        <v>457597.03</v>
      </c>
      <c r="J298" s="26">
        <v>-1</v>
      </c>
      <c r="K298" s="26">
        <v>-5</v>
      </c>
      <c r="L298" s="35">
        <v>4</v>
      </c>
      <c r="M298" s="26">
        <v>11</v>
      </c>
      <c r="N298" s="26">
        <v>-10</v>
      </c>
      <c r="O298" s="26">
        <f t="shared" si="17"/>
        <v>18643</v>
      </c>
      <c r="P298" s="25">
        <f t="shared" si="18"/>
        <v>0</v>
      </c>
      <c r="Q298" s="3">
        <v>27.05</v>
      </c>
      <c r="R298" s="3">
        <v>27.7</v>
      </c>
      <c r="S298" s="3">
        <v>27.5</v>
      </c>
      <c r="T298" s="3">
        <v>27.6</v>
      </c>
      <c r="U298" s="3">
        <v>26.75</v>
      </c>
      <c r="V298" s="12">
        <f t="shared" si="19"/>
        <v>-1.9449999999999988E-4</v>
      </c>
      <c r="W298" s="3">
        <v>-5.14</v>
      </c>
      <c r="X298" s="3" t="str">
        <f ca="1">IF(COUNTIF(股期對照!A:A,B298)=2,B298&amp;"-●",IF(COUNTIF(股期對照!A:A,B298)=1,B298&amp;"-◎",B298))</f>
        <v>百達-KY</v>
      </c>
      <c r="Y298" s="3" t="s">
        <v>6449</v>
      </c>
      <c r="AB298" s="1" t="s">
        <v>292</v>
      </c>
      <c r="AC298" s="1" t="s">
        <v>2054</v>
      </c>
      <c r="AD298" s="1">
        <v>34.18</v>
      </c>
      <c r="AE298" s="1">
        <v>0.67</v>
      </c>
      <c r="AF298" s="1">
        <v>0.02</v>
      </c>
      <c r="AG298" s="1">
        <v>24.39</v>
      </c>
      <c r="AH298" s="1">
        <v>40.739999999999995</v>
      </c>
      <c r="AI298" s="1">
        <v>298</v>
      </c>
      <c r="AJ298" s="1">
        <v>457597.03</v>
      </c>
      <c r="AK298" s="1">
        <v>-1</v>
      </c>
      <c r="AL298" s="1">
        <v>-5</v>
      </c>
      <c r="AM298" s="1">
        <v>4</v>
      </c>
      <c r="AN298" s="1">
        <v>11</v>
      </c>
      <c r="AO298" s="1">
        <v>-10</v>
      </c>
      <c r="AP298" s="1">
        <v>18643</v>
      </c>
      <c r="AQ298" s="1">
        <v>0</v>
      </c>
      <c r="AR298" s="1">
        <v>27.05</v>
      </c>
      <c r="AS298" s="1">
        <v>27.7</v>
      </c>
      <c r="AT298" s="1">
        <v>27.5</v>
      </c>
      <c r="AU298" s="1">
        <v>27.6</v>
      </c>
      <c r="AV298" s="1">
        <v>26.75</v>
      </c>
      <c r="AW298" s="1">
        <v>-1.9449999999999988E-4</v>
      </c>
      <c r="AX298" s="1">
        <v>-5.14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5175</v>
      </c>
      <c r="C299" s="3">
        <v>76.75</v>
      </c>
      <c r="D299" s="3">
        <v>1.04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-16.900000000000006</v>
      </c>
      <c r="H299" s="1">
        <f>MATCH(持股比率!A299,董監!A:A,0)</f>
        <v>299</v>
      </c>
      <c r="I299" s="3">
        <v>1180070</v>
      </c>
      <c r="J299" s="26">
        <v>-32</v>
      </c>
      <c r="K299" s="26">
        <v>-210</v>
      </c>
      <c r="L299" s="35">
        <v>-59</v>
      </c>
      <c r="M299" s="26">
        <v>29</v>
      </c>
      <c r="N299" s="26">
        <v>6</v>
      </c>
      <c r="O299" s="26">
        <f t="shared" si="17"/>
        <v>-19943</v>
      </c>
      <c r="P299" s="25">
        <f t="shared" si="18"/>
        <v>1.3</v>
      </c>
      <c r="Q299" s="3">
        <v>93.8</v>
      </c>
      <c r="R299" s="3">
        <v>90</v>
      </c>
      <c r="S299" s="3">
        <v>87.4</v>
      </c>
      <c r="T299" s="3">
        <v>85.8</v>
      </c>
      <c r="U299" s="3">
        <v>87.4</v>
      </c>
      <c r="V299" s="12">
        <f t="shared" si="19"/>
        <v>-0.24045599999999995</v>
      </c>
      <c r="W299" s="3">
        <v>-3.43</v>
      </c>
      <c r="X299" s="3" t="str">
        <f ca="1">IF(COUNTIF(股期對照!A:A,B299)=2,B299&amp;"-●",IF(COUNTIF(股期對照!A:A,B299)=1,B299&amp;"-◎",B299))</f>
        <v>英利-KY</v>
      </c>
      <c r="Y299" s="3" t="s">
        <v>6449</v>
      </c>
      <c r="AB299" s="1" t="s">
        <v>293</v>
      </c>
      <c r="AC299" s="1" t="s">
        <v>2055</v>
      </c>
      <c r="AD299" s="1">
        <v>76.75</v>
      </c>
      <c r="AE299" s="1">
        <v>1.04</v>
      </c>
      <c r="AF299" s="1">
        <v>0.04</v>
      </c>
      <c r="AG299" s="1">
        <v>39.07</v>
      </c>
      <c r="AH299" s="1">
        <v>-16.900000000000006</v>
      </c>
      <c r="AI299" s="1">
        <v>299</v>
      </c>
      <c r="AJ299" s="1">
        <v>1180070</v>
      </c>
      <c r="AK299" s="1">
        <v>-32</v>
      </c>
      <c r="AL299" s="1">
        <v>-210</v>
      </c>
      <c r="AM299" s="1">
        <v>-59</v>
      </c>
      <c r="AN299" s="1">
        <v>29</v>
      </c>
      <c r="AO299" s="1">
        <v>6</v>
      </c>
      <c r="AP299" s="1">
        <v>-19943</v>
      </c>
      <c r="AQ299" s="1">
        <v>1.3</v>
      </c>
      <c r="AR299" s="1">
        <v>93.8</v>
      </c>
      <c r="AS299" s="1">
        <v>90</v>
      </c>
      <c r="AT299" s="1">
        <v>87.4</v>
      </c>
      <c r="AU299" s="1">
        <v>85.8</v>
      </c>
      <c r="AV299" s="1">
        <v>87.4</v>
      </c>
      <c r="AW299" s="1">
        <v>-0.24045599999999995</v>
      </c>
      <c r="AX299" s="1">
        <v>-3.43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5176</v>
      </c>
      <c r="C300" s="3">
        <v>22.4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</v>
      </c>
      <c r="H300" s="1">
        <f>MATCH(持股比率!A300,董監!A:A,0)</f>
        <v>300</v>
      </c>
      <c r="I300" s="3">
        <v>896023.06</v>
      </c>
      <c r="J300" s="26">
        <v>8</v>
      </c>
      <c r="K300" s="26">
        <v>0</v>
      </c>
      <c r="L300" s="35">
        <v>5</v>
      </c>
      <c r="M300" s="26">
        <v>-3</v>
      </c>
      <c r="N300" s="26">
        <v>28</v>
      </c>
      <c r="O300" s="26">
        <f t="shared" si="17"/>
        <v>58241</v>
      </c>
      <c r="P300" s="25">
        <f t="shared" si="18"/>
        <v>0.1</v>
      </c>
      <c r="Q300" s="3">
        <v>55.1</v>
      </c>
      <c r="R300" s="3">
        <v>54.9</v>
      </c>
      <c r="S300" s="3">
        <v>54.7</v>
      </c>
      <c r="T300" s="3">
        <v>54.2</v>
      </c>
      <c r="U300" s="3">
        <v>54.9</v>
      </c>
      <c r="V300" s="12">
        <f t="shared" si="19"/>
        <v>2.0889000000000001E-2</v>
      </c>
      <c r="W300" s="3">
        <v>0.55000000000000004</v>
      </c>
      <c r="X300" s="3" t="str">
        <f ca="1">IF(COUNTIF(股期對照!A:A,B300)=2,B300&amp;"-●",IF(COUNTIF(股期對照!A:A,B300)=1,B300&amp;"-◎",B300))</f>
        <v>艾姆勒</v>
      </c>
      <c r="Y300" s="3" t="s">
        <v>6449</v>
      </c>
      <c r="AB300" s="1" t="s">
        <v>294</v>
      </c>
      <c r="AC300" s="1" t="s">
        <v>2056</v>
      </c>
      <c r="AD300" s="1">
        <v>22.4</v>
      </c>
      <c r="AE300" s="1">
        <v>0.03</v>
      </c>
      <c r="AF300" s="1">
        <v>0</v>
      </c>
      <c r="AG300" s="1">
        <v>12.57</v>
      </c>
      <c r="AH300" s="1">
        <v>65</v>
      </c>
      <c r="AI300" s="1">
        <v>300</v>
      </c>
      <c r="AJ300" s="1">
        <v>896023.06</v>
      </c>
      <c r="AK300" s="1">
        <v>8</v>
      </c>
      <c r="AL300" s="1">
        <v>0</v>
      </c>
      <c r="AM300" s="1">
        <v>5</v>
      </c>
      <c r="AN300" s="1">
        <v>-3</v>
      </c>
      <c r="AO300" s="1">
        <v>28</v>
      </c>
      <c r="AP300" s="1">
        <v>58241</v>
      </c>
      <c r="AQ300" s="1">
        <v>0.1</v>
      </c>
      <c r="AR300" s="1">
        <v>55.1</v>
      </c>
      <c r="AS300" s="1">
        <v>54.9</v>
      </c>
      <c r="AT300" s="1">
        <v>54.7</v>
      </c>
      <c r="AU300" s="1">
        <v>54.2</v>
      </c>
      <c r="AV300" s="1">
        <v>54.9</v>
      </c>
      <c r="AW300" s="1">
        <v>2.0889000000000001E-2</v>
      </c>
      <c r="AX300" s="1">
        <v>0.55000000000000004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5177</v>
      </c>
      <c r="C301" s="3">
        <v>44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29.200000000000003</v>
      </c>
      <c r="H301" s="1">
        <f>MATCH(持股比率!A301,董監!A:A,0)</f>
        <v>301</v>
      </c>
      <c r="I301" s="3">
        <v>456685.29</v>
      </c>
      <c r="J301" s="26">
        <v>0</v>
      </c>
      <c r="K301" s="26">
        <v>5</v>
      </c>
      <c r="L301" s="35">
        <v>6</v>
      </c>
      <c r="M301" s="26">
        <v>-51</v>
      </c>
      <c r="N301" s="26">
        <v>30</v>
      </c>
      <c r="O301" s="26">
        <f t="shared" si="17"/>
        <v>13335</v>
      </c>
      <c r="P301" s="25">
        <f t="shared" si="18"/>
        <v>-0.1</v>
      </c>
      <c r="Q301" s="3">
        <v>11.6</v>
      </c>
      <c r="R301" s="3">
        <v>11.4</v>
      </c>
      <c r="S301" s="3">
        <v>11.5</v>
      </c>
      <c r="T301" s="3">
        <v>11.95</v>
      </c>
      <c r="U301" s="3">
        <v>11.8</v>
      </c>
      <c r="V301" s="12">
        <f t="shared" si="19"/>
        <v>-1.2944999999999992E-3</v>
      </c>
      <c r="W301" s="3">
        <v>-0.84</v>
      </c>
      <c r="X301" s="3" t="str">
        <f ca="1">IF(COUNTIF(股期對照!A:A,B301)=2,B301&amp;"-●",IF(COUNTIF(股期對照!A:A,B301)=1,B301&amp;"-◎",B301))</f>
        <v>宏旭-KY</v>
      </c>
      <c r="Y301" s="3" t="s">
        <v>6452</v>
      </c>
      <c r="AB301" s="1" t="s">
        <v>295</v>
      </c>
      <c r="AC301" s="1" t="s">
        <v>2057</v>
      </c>
      <c r="AD301" s="1">
        <v>44</v>
      </c>
      <c r="AE301" s="1">
        <v>0</v>
      </c>
      <c r="AF301" s="1">
        <v>0.05</v>
      </c>
      <c r="AG301" s="1">
        <v>26.75</v>
      </c>
      <c r="AH301" s="1">
        <v>29.200000000000003</v>
      </c>
      <c r="AI301" s="1">
        <v>301</v>
      </c>
      <c r="AJ301" s="1">
        <v>456685.29</v>
      </c>
      <c r="AK301" s="1">
        <v>0</v>
      </c>
      <c r="AL301" s="1">
        <v>5</v>
      </c>
      <c r="AM301" s="1">
        <v>6</v>
      </c>
      <c r="AN301" s="1">
        <v>-51</v>
      </c>
      <c r="AO301" s="1">
        <v>30</v>
      </c>
      <c r="AP301" s="1">
        <v>13335</v>
      </c>
      <c r="AQ301" s="1">
        <v>-0.1</v>
      </c>
      <c r="AR301" s="1">
        <v>11.6</v>
      </c>
      <c r="AS301" s="1">
        <v>11.4</v>
      </c>
      <c r="AT301" s="1">
        <v>11.5</v>
      </c>
      <c r="AU301" s="1">
        <v>11.95</v>
      </c>
      <c r="AV301" s="1">
        <v>11.8</v>
      </c>
      <c r="AW301" s="1">
        <v>-1.2944999999999992E-3</v>
      </c>
      <c r="AX301" s="1">
        <v>-0.84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5178</v>
      </c>
      <c r="C302" s="3">
        <v>0.52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72.460000000000008</v>
      </c>
      <c r="H302" s="1">
        <f>MATCH(持股比率!A302,董監!A:A,0)</f>
        <v>302</v>
      </c>
      <c r="I302" s="3">
        <v>807087.35</v>
      </c>
      <c r="J302" s="26">
        <v>-7</v>
      </c>
      <c r="K302" s="26">
        <v>29</v>
      </c>
      <c r="L302" s="35">
        <v>-2</v>
      </c>
      <c r="M302" s="26">
        <v>6</v>
      </c>
      <c r="N302" s="26">
        <v>19</v>
      </c>
      <c r="O302" s="26">
        <f t="shared" si="17"/>
        <v>58482</v>
      </c>
      <c r="P302" s="25">
        <f t="shared" si="18"/>
        <v>0.1</v>
      </c>
      <c r="Q302" s="3">
        <v>225</v>
      </c>
      <c r="R302" s="3">
        <v>227</v>
      </c>
      <c r="S302" s="3">
        <v>225.5</v>
      </c>
      <c r="T302" s="3">
        <v>225</v>
      </c>
      <c r="U302" s="3">
        <v>226.5</v>
      </c>
      <c r="V302" s="12">
        <f t="shared" si="19"/>
        <v>0.102105</v>
      </c>
      <c r="W302" s="3">
        <v>1.1200000000000001</v>
      </c>
      <c r="X302" s="3" t="str">
        <f ca="1">IF(COUNTIF(股期對照!A:A,B302)=2,B302&amp;"-●",IF(COUNTIF(股期對照!A:A,B302)=1,B302&amp;"-◎",B302))</f>
        <v>汎德永業</v>
      </c>
      <c r="Y302" s="3" t="s">
        <v>6493</v>
      </c>
      <c r="AB302" s="1" t="s">
        <v>296</v>
      </c>
      <c r="AC302" s="1" t="s">
        <v>2058</v>
      </c>
      <c r="AD302" s="1">
        <v>0.52</v>
      </c>
      <c r="AE302" s="1">
        <v>0</v>
      </c>
      <c r="AF302" s="1">
        <v>0</v>
      </c>
      <c r="AG302" s="1">
        <v>27.02</v>
      </c>
      <c r="AH302" s="1">
        <v>72.460000000000008</v>
      </c>
      <c r="AI302" s="1">
        <v>302</v>
      </c>
      <c r="AJ302" s="1">
        <v>807087.35</v>
      </c>
      <c r="AK302" s="1">
        <v>-7</v>
      </c>
      <c r="AL302" s="1">
        <v>29</v>
      </c>
      <c r="AM302" s="1">
        <v>-2</v>
      </c>
      <c r="AN302" s="1">
        <v>6</v>
      </c>
      <c r="AO302" s="1">
        <v>19</v>
      </c>
      <c r="AP302" s="1">
        <v>58482</v>
      </c>
      <c r="AQ302" s="1">
        <v>0.1</v>
      </c>
      <c r="AR302" s="1">
        <v>225</v>
      </c>
      <c r="AS302" s="1">
        <v>227</v>
      </c>
      <c r="AT302" s="1">
        <v>225.5</v>
      </c>
      <c r="AU302" s="1">
        <v>225</v>
      </c>
      <c r="AV302" s="1">
        <v>226.5</v>
      </c>
      <c r="AW302" s="1">
        <v>0.102105</v>
      </c>
      <c r="AX302" s="1">
        <v>1.1200000000000001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5179</v>
      </c>
      <c r="C303" s="3">
        <v>51.01</v>
      </c>
      <c r="D303" s="3">
        <v>1.03</v>
      </c>
      <c r="E303" s="3">
        <v>3.11</v>
      </c>
      <c r="F303" s="1">
        <f>IF(INDEX(董監!D:D,H303)=0,INDEX(董監!C:C,H303),INDEX(董監!D:D,H303))</f>
        <v>6.12</v>
      </c>
      <c r="G303" s="1">
        <f t="shared" si="16"/>
        <v>38.730000000000004</v>
      </c>
      <c r="H303" s="1">
        <f>MATCH(持股比率!A303,董監!A:A,0)</f>
        <v>303</v>
      </c>
      <c r="I303" s="3">
        <v>23508670.32</v>
      </c>
      <c r="J303" s="26">
        <v>292</v>
      </c>
      <c r="K303" s="26">
        <v>-2530</v>
      </c>
      <c r="L303" s="35">
        <v>-3131</v>
      </c>
      <c r="M303" s="26">
        <v>-2297</v>
      </c>
      <c r="N303" s="26">
        <v>-913</v>
      </c>
      <c r="O303" s="26">
        <f t="shared" si="17"/>
        <v>910491</v>
      </c>
      <c r="P303" s="25">
        <f t="shared" si="18"/>
        <v>-0.9</v>
      </c>
      <c r="Q303" s="3">
        <v>66.3</v>
      </c>
      <c r="R303" s="3">
        <v>64.900000000000006</v>
      </c>
      <c r="S303" s="3">
        <v>64.5</v>
      </c>
      <c r="T303" s="3">
        <v>63.6</v>
      </c>
      <c r="U303" s="3">
        <v>64.099999999999994</v>
      </c>
      <c r="V303" s="12">
        <f t="shared" si="19"/>
        <v>-5.5139940000000003</v>
      </c>
      <c r="W303" s="3">
        <v>-3.17</v>
      </c>
      <c r="X303" s="3" t="str">
        <f ca="1">IF(COUNTIF(股期對照!A:A,B303)=2,B303&amp;"-●",IF(COUNTIF(股期對照!A:A,B303)=1,B303&amp;"-◎",B303))</f>
        <v>光寶科-◎</v>
      </c>
      <c r="Y303" s="3" t="s">
        <v>6495</v>
      </c>
      <c r="AB303" s="1" t="s">
        <v>297</v>
      </c>
      <c r="AC303" s="1" t="s">
        <v>2059</v>
      </c>
      <c r="AD303" s="1">
        <v>51.01</v>
      </c>
      <c r="AE303" s="1">
        <v>1.03</v>
      </c>
      <c r="AF303" s="1">
        <v>3.11</v>
      </c>
      <c r="AG303" s="1">
        <v>6.12</v>
      </c>
      <c r="AH303" s="1">
        <v>38.730000000000004</v>
      </c>
      <c r="AI303" s="1">
        <v>303</v>
      </c>
      <c r="AJ303" s="1">
        <v>23508670.32</v>
      </c>
      <c r="AK303" s="1">
        <v>292</v>
      </c>
      <c r="AL303" s="1">
        <v>-2530</v>
      </c>
      <c r="AM303" s="1">
        <v>-3131</v>
      </c>
      <c r="AN303" s="1">
        <v>-2297</v>
      </c>
      <c r="AO303" s="1">
        <v>-913</v>
      </c>
      <c r="AP303" s="1">
        <v>910491</v>
      </c>
      <c r="AQ303" s="1">
        <v>-0.9</v>
      </c>
      <c r="AR303" s="1">
        <v>66.3</v>
      </c>
      <c r="AS303" s="1">
        <v>64.900000000000006</v>
      </c>
      <c r="AT303" s="1">
        <v>64.5</v>
      </c>
      <c r="AU303" s="1">
        <v>63.6</v>
      </c>
      <c r="AV303" s="1">
        <v>64.099999999999994</v>
      </c>
      <c r="AW303" s="1">
        <v>-5.5139940000000003</v>
      </c>
      <c r="AX303" s="1">
        <v>-3.17</v>
      </c>
      <c r="AY303" s="1" t="s">
        <v>4396</v>
      </c>
      <c r="AZ303" s="1" t="s">
        <v>3540</v>
      </c>
    </row>
    <row r="304" spans="1:52" x14ac:dyDescent="0.25">
      <c r="A304" s="2" t="s">
        <v>298</v>
      </c>
      <c r="B304" s="3" t="s">
        <v>5180</v>
      </c>
      <c r="C304" s="3">
        <v>5.99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67.38</v>
      </c>
      <c r="H304" s="1">
        <f>MATCH(持股比率!A304,董監!A:A,0)</f>
        <v>304</v>
      </c>
      <c r="I304" s="3">
        <v>1663028.81</v>
      </c>
      <c r="J304" s="26">
        <v>141</v>
      </c>
      <c r="K304" s="26">
        <v>-45</v>
      </c>
      <c r="L304" s="35">
        <v>-163</v>
      </c>
      <c r="M304" s="26">
        <v>-38</v>
      </c>
      <c r="N304" s="26">
        <v>121</v>
      </c>
      <c r="O304" s="26">
        <f t="shared" si="17"/>
        <v>112055</v>
      </c>
      <c r="P304" s="25">
        <f t="shared" si="18"/>
        <v>0</v>
      </c>
      <c r="Q304" s="3">
        <v>17.75</v>
      </c>
      <c r="R304" s="3">
        <v>17.649999999999999</v>
      </c>
      <c r="S304" s="3">
        <v>17.100000000000001</v>
      </c>
      <c r="T304" s="3">
        <v>17.05</v>
      </c>
      <c r="U304" s="3">
        <v>17.399999999999999</v>
      </c>
      <c r="V304" s="12">
        <f t="shared" si="19"/>
        <v>3.7869999999999935E-3</v>
      </c>
      <c r="W304" s="3">
        <v>0.87</v>
      </c>
      <c r="X304" s="3" t="str">
        <f ca="1">IF(COUNTIF(股期對照!A:A,B304)=2,B304&amp;"-●",IF(COUNTIF(股期對照!A:A,B304)=1,B304&amp;"-◎",B304))</f>
        <v>麗正</v>
      </c>
      <c r="Y304" s="3" t="s">
        <v>6496</v>
      </c>
      <c r="AB304" s="1" t="s">
        <v>298</v>
      </c>
      <c r="AC304" s="1" t="s">
        <v>2060</v>
      </c>
      <c r="AD304" s="1">
        <v>5.99</v>
      </c>
      <c r="AE304" s="1">
        <v>0</v>
      </c>
      <c r="AF304" s="1">
        <v>0</v>
      </c>
      <c r="AG304" s="1">
        <v>26.63</v>
      </c>
      <c r="AH304" s="1">
        <v>67.38</v>
      </c>
      <c r="AI304" s="1">
        <v>304</v>
      </c>
      <c r="AJ304" s="1">
        <v>1663028.81</v>
      </c>
      <c r="AK304" s="1">
        <v>141</v>
      </c>
      <c r="AL304" s="1">
        <v>-45</v>
      </c>
      <c r="AM304" s="1">
        <v>-163</v>
      </c>
      <c r="AN304" s="1">
        <v>-38</v>
      </c>
      <c r="AO304" s="1">
        <v>121</v>
      </c>
      <c r="AP304" s="1">
        <v>112055</v>
      </c>
      <c r="AQ304" s="1">
        <v>0</v>
      </c>
      <c r="AR304" s="1">
        <v>17.75</v>
      </c>
      <c r="AS304" s="1">
        <v>17.649999999999999</v>
      </c>
      <c r="AT304" s="1">
        <v>17.100000000000001</v>
      </c>
      <c r="AU304" s="1">
        <v>17.05</v>
      </c>
      <c r="AV304" s="1">
        <v>17.399999999999999</v>
      </c>
      <c r="AW304" s="1">
        <v>3.7869999999999935E-3</v>
      </c>
      <c r="AX304" s="1">
        <v>0.87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5181</v>
      </c>
      <c r="C305" s="3">
        <v>37.01</v>
      </c>
      <c r="D305" s="3">
        <v>3.46</v>
      </c>
      <c r="E305" s="3">
        <v>1.41</v>
      </c>
      <c r="F305" s="1">
        <f>IF(INDEX(董監!D:D,H305)=0,INDEX(董監!C:C,H305),INDEX(董監!D:D,H305))</f>
        <v>6.35</v>
      </c>
      <c r="G305" s="1">
        <f t="shared" si="16"/>
        <v>51.77</v>
      </c>
      <c r="H305" s="1">
        <f>MATCH(持股比率!A305,董監!A:A,0)</f>
        <v>305</v>
      </c>
      <c r="I305" s="3">
        <v>124232694.93000001</v>
      </c>
      <c r="J305" s="26">
        <v>12862</v>
      </c>
      <c r="K305" s="26">
        <v>-15622</v>
      </c>
      <c r="L305" s="35">
        <v>-22224</v>
      </c>
      <c r="M305" s="26">
        <v>-9187</v>
      </c>
      <c r="N305" s="26">
        <v>46046</v>
      </c>
      <c r="O305" s="26">
        <f t="shared" si="17"/>
        <v>6431527</v>
      </c>
      <c r="P305" s="25">
        <f t="shared" si="18"/>
        <v>0.2</v>
      </c>
      <c r="Q305" s="3">
        <v>53.3</v>
      </c>
      <c r="R305" s="3">
        <v>52.2</v>
      </c>
      <c r="S305" s="3">
        <v>51.2</v>
      </c>
      <c r="T305" s="3">
        <v>51</v>
      </c>
      <c r="U305" s="3">
        <v>53</v>
      </c>
      <c r="V305" s="12">
        <f t="shared" si="19"/>
        <v>7.0410839999999988</v>
      </c>
      <c r="W305" s="3">
        <v>1.1499999999999999</v>
      </c>
      <c r="X305" s="3" t="str">
        <f ca="1">IF(COUNTIF(股期對照!A:A,B305)=2,B305&amp;"-●",IF(COUNTIF(股期對照!A:A,B305)=1,B305&amp;"-◎",B305))</f>
        <v>聯電-◎</v>
      </c>
      <c r="Y305" s="3" t="s">
        <v>6497</v>
      </c>
      <c r="AB305" s="1" t="s">
        <v>299</v>
      </c>
      <c r="AC305" s="1" t="s">
        <v>2061</v>
      </c>
      <c r="AD305" s="1">
        <v>37.01</v>
      </c>
      <c r="AE305" s="1">
        <v>3.46</v>
      </c>
      <c r="AF305" s="1">
        <v>1.41</v>
      </c>
      <c r="AG305" s="1">
        <v>6.35</v>
      </c>
      <c r="AH305" s="1">
        <v>51.77</v>
      </c>
      <c r="AI305" s="1">
        <v>305</v>
      </c>
      <c r="AJ305" s="1">
        <v>124232694.93000001</v>
      </c>
      <c r="AK305" s="1">
        <v>12862</v>
      </c>
      <c r="AL305" s="1">
        <v>-15622</v>
      </c>
      <c r="AM305" s="1">
        <v>-22224</v>
      </c>
      <c r="AN305" s="1">
        <v>-9187</v>
      </c>
      <c r="AO305" s="1">
        <v>46046</v>
      </c>
      <c r="AP305" s="1">
        <v>6431527</v>
      </c>
      <c r="AQ305" s="1">
        <v>0.2</v>
      </c>
      <c r="AR305" s="1">
        <v>53.3</v>
      </c>
      <c r="AS305" s="1">
        <v>52.2</v>
      </c>
      <c r="AT305" s="1">
        <v>51.2</v>
      </c>
      <c r="AU305" s="1">
        <v>51</v>
      </c>
      <c r="AV305" s="1">
        <v>53</v>
      </c>
      <c r="AW305" s="1">
        <v>7.0410839999999988</v>
      </c>
      <c r="AX305" s="1">
        <v>1.1499999999999999</v>
      </c>
      <c r="AY305" s="1" t="s">
        <v>4397</v>
      </c>
      <c r="AZ305" s="1" t="s">
        <v>3542</v>
      </c>
    </row>
    <row r="306" spans="1:52" x14ac:dyDescent="0.25">
      <c r="A306" s="2" t="s">
        <v>300</v>
      </c>
      <c r="B306" s="3" t="s">
        <v>5182</v>
      </c>
      <c r="C306" s="3">
        <v>7.07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71.34</v>
      </c>
      <c r="H306" s="1">
        <f>MATCH(持股比率!A306,董監!A:A,0)</f>
        <v>306</v>
      </c>
      <c r="I306" s="3">
        <v>2056608.27</v>
      </c>
      <c r="J306" s="26">
        <v>69</v>
      </c>
      <c r="K306" s="26">
        <v>-115</v>
      </c>
      <c r="L306" s="35">
        <v>-366</v>
      </c>
      <c r="M306" s="26">
        <v>137</v>
      </c>
      <c r="N306" s="26">
        <v>142</v>
      </c>
      <c r="O306" s="26">
        <f t="shared" si="17"/>
        <v>146718</v>
      </c>
      <c r="P306" s="25">
        <f t="shared" si="18"/>
        <v>-0.1</v>
      </c>
      <c r="Q306" s="3">
        <v>8.6999999999999993</v>
      </c>
      <c r="R306" s="3">
        <v>8.69</v>
      </c>
      <c r="S306" s="3">
        <v>8.27</v>
      </c>
      <c r="T306" s="3">
        <v>8.4</v>
      </c>
      <c r="U306" s="3">
        <v>8.48</v>
      </c>
      <c r="V306" s="12">
        <f t="shared" si="19"/>
        <v>-1.0709099999999996E-2</v>
      </c>
      <c r="W306" s="3">
        <v>-1.51</v>
      </c>
      <c r="X306" s="3" t="str">
        <f ca="1">IF(COUNTIF(股期對照!A:A,B306)=2,B306&amp;"-●",IF(COUNTIF(股期對照!A:A,B306)=1,B306&amp;"-◎",B306))</f>
        <v>全友</v>
      </c>
      <c r="Y306" s="3" t="s">
        <v>6498</v>
      </c>
      <c r="AB306" s="1" t="s">
        <v>300</v>
      </c>
      <c r="AC306" s="1" t="s">
        <v>2062</v>
      </c>
      <c r="AD306" s="1">
        <v>7.07</v>
      </c>
      <c r="AE306" s="1">
        <v>0</v>
      </c>
      <c r="AF306" s="1">
        <v>0.06</v>
      </c>
      <c r="AG306" s="1">
        <v>21.53</v>
      </c>
      <c r="AH306" s="1">
        <v>71.34</v>
      </c>
      <c r="AI306" s="1">
        <v>306</v>
      </c>
      <c r="AJ306" s="1">
        <v>2056608.27</v>
      </c>
      <c r="AK306" s="1">
        <v>69</v>
      </c>
      <c r="AL306" s="1">
        <v>-115</v>
      </c>
      <c r="AM306" s="1">
        <v>-366</v>
      </c>
      <c r="AN306" s="1">
        <v>137</v>
      </c>
      <c r="AO306" s="1">
        <v>142</v>
      </c>
      <c r="AP306" s="1">
        <v>146718</v>
      </c>
      <c r="AQ306" s="1">
        <v>-0.1</v>
      </c>
      <c r="AR306" s="1">
        <v>8.6999999999999993</v>
      </c>
      <c r="AS306" s="1">
        <v>8.69</v>
      </c>
      <c r="AT306" s="1">
        <v>8.27</v>
      </c>
      <c r="AU306" s="1">
        <v>8.4</v>
      </c>
      <c r="AV306" s="1">
        <v>8.48</v>
      </c>
      <c r="AW306" s="1">
        <v>-1.0709099999999996E-2</v>
      </c>
      <c r="AX306" s="1">
        <v>-1.51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5183</v>
      </c>
      <c r="C307" s="3">
        <v>69.849999999999994</v>
      </c>
      <c r="D307" s="3">
        <v>0.54</v>
      </c>
      <c r="E307" s="3">
        <v>0.28000000000000003</v>
      </c>
      <c r="F307" s="1">
        <f>IF(INDEX(董監!D:D,H307)=0,INDEX(董監!C:C,H307),INDEX(董監!D:D,H307))</f>
        <v>7.37</v>
      </c>
      <c r="G307" s="1">
        <f t="shared" si="16"/>
        <v>21.959999999999994</v>
      </c>
      <c r="H307" s="1">
        <f>MATCH(持股比率!A307,董監!A:A,0)</f>
        <v>307</v>
      </c>
      <c r="I307" s="3">
        <v>25975433.289999999</v>
      </c>
      <c r="J307" s="26">
        <v>515</v>
      </c>
      <c r="K307" s="26">
        <v>2000</v>
      </c>
      <c r="L307" s="35">
        <v>-116</v>
      </c>
      <c r="M307" s="26">
        <v>2390</v>
      </c>
      <c r="N307" s="26">
        <v>-647</v>
      </c>
      <c r="O307" s="26">
        <f t="shared" si="17"/>
        <v>570421</v>
      </c>
      <c r="P307" s="25">
        <f t="shared" si="18"/>
        <v>0.7</v>
      </c>
      <c r="Q307" s="3">
        <v>299.5</v>
      </c>
      <c r="R307" s="3">
        <v>299.5</v>
      </c>
      <c r="S307" s="3">
        <v>294</v>
      </c>
      <c r="T307" s="3">
        <v>296</v>
      </c>
      <c r="U307" s="3">
        <v>296</v>
      </c>
      <c r="V307" s="12">
        <f t="shared" si="19"/>
        <v>12.350664999999999</v>
      </c>
      <c r="W307" s="3">
        <v>-2.31</v>
      </c>
      <c r="X307" s="3" t="str">
        <f ca="1">IF(COUNTIF(股期對照!A:A,B307)=2,B307&amp;"-●",IF(COUNTIF(股期對照!A:A,B307)=1,B307&amp;"-◎",B307))</f>
        <v>台達電-◎</v>
      </c>
      <c r="Y307" s="3" t="s">
        <v>6495</v>
      </c>
      <c r="AB307" s="1" t="s">
        <v>301</v>
      </c>
      <c r="AC307" s="1" t="s">
        <v>2063</v>
      </c>
      <c r="AD307" s="1">
        <v>69.849999999999994</v>
      </c>
      <c r="AE307" s="1">
        <v>0.54</v>
      </c>
      <c r="AF307" s="1">
        <v>0.28000000000000003</v>
      </c>
      <c r="AG307" s="1">
        <v>7.37</v>
      </c>
      <c r="AH307" s="1">
        <v>21.959999999999994</v>
      </c>
      <c r="AI307" s="1">
        <v>307</v>
      </c>
      <c r="AJ307" s="1">
        <v>25975433.289999999</v>
      </c>
      <c r="AK307" s="1">
        <v>515</v>
      </c>
      <c r="AL307" s="1">
        <v>2000</v>
      </c>
      <c r="AM307" s="1">
        <v>-116</v>
      </c>
      <c r="AN307" s="1">
        <v>2390</v>
      </c>
      <c r="AO307" s="1">
        <v>-647</v>
      </c>
      <c r="AP307" s="1">
        <v>570421</v>
      </c>
      <c r="AQ307" s="1">
        <v>0.7</v>
      </c>
      <c r="AR307" s="1">
        <v>299.5</v>
      </c>
      <c r="AS307" s="1">
        <v>299.5</v>
      </c>
      <c r="AT307" s="1">
        <v>294</v>
      </c>
      <c r="AU307" s="1">
        <v>296</v>
      </c>
      <c r="AV307" s="1">
        <v>296</v>
      </c>
      <c r="AW307" s="1">
        <v>12.350664999999999</v>
      </c>
      <c r="AX307" s="1">
        <v>-2.31</v>
      </c>
      <c r="AY307" s="1" t="s">
        <v>4398</v>
      </c>
      <c r="AZ307" s="1" t="s">
        <v>3540</v>
      </c>
    </row>
    <row r="308" spans="1:52" x14ac:dyDescent="0.25">
      <c r="A308" s="2" t="s">
        <v>302</v>
      </c>
      <c r="B308" s="3" t="s">
        <v>5184</v>
      </c>
      <c r="C308" s="3">
        <v>11.74</v>
      </c>
      <c r="D308" s="3">
        <v>0.02</v>
      </c>
      <c r="E308" s="3">
        <v>1.48</v>
      </c>
      <c r="F308" s="1">
        <f>IF(INDEX(董監!D:D,H308)=0,INDEX(董監!C:C,H308),INDEX(董監!D:D,H308))</f>
        <v>9.24</v>
      </c>
      <c r="G308" s="1">
        <f t="shared" si="16"/>
        <v>77.52</v>
      </c>
      <c r="H308" s="1">
        <f>MATCH(持股比率!A308,董監!A:A,0)</f>
        <v>308</v>
      </c>
      <c r="I308" s="3">
        <v>14685182.109999999</v>
      </c>
      <c r="J308" s="26">
        <v>1142</v>
      </c>
      <c r="K308" s="26">
        <v>-2495</v>
      </c>
      <c r="L308" s="35">
        <v>-4740</v>
      </c>
      <c r="M308" s="26">
        <v>-1292</v>
      </c>
      <c r="N308" s="26">
        <v>-1047</v>
      </c>
      <c r="O308" s="26">
        <f t="shared" si="17"/>
        <v>1138395</v>
      </c>
      <c r="P308" s="25">
        <f t="shared" si="18"/>
        <v>-0.7</v>
      </c>
      <c r="Q308" s="3">
        <v>13.1</v>
      </c>
      <c r="R308" s="3">
        <v>13</v>
      </c>
      <c r="S308" s="3">
        <v>12.71</v>
      </c>
      <c r="T308" s="3">
        <v>12.75</v>
      </c>
      <c r="U308" s="3">
        <v>12.9</v>
      </c>
      <c r="V308" s="12">
        <f t="shared" si="19"/>
        <v>-1.0769950000000001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6495</v>
      </c>
      <c r="AB308" s="1" t="s">
        <v>302</v>
      </c>
      <c r="AC308" s="1" t="s">
        <v>2064</v>
      </c>
      <c r="AD308" s="1">
        <v>11.74</v>
      </c>
      <c r="AE308" s="1">
        <v>0.02</v>
      </c>
      <c r="AF308" s="1">
        <v>1.48</v>
      </c>
      <c r="AG308" s="1">
        <v>9.24</v>
      </c>
      <c r="AH308" s="1">
        <v>77.52</v>
      </c>
      <c r="AI308" s="1">
        <v>308</v>
      </c>
      <c r="AJ308" s="1">
        <v>14685182.109999999</v>
      </c>
      <c r="AK308" s="1">
        <v>1142</v>
      </c>
      <c r="AL308" s="1">
        <v>-2495</v>
      </c>
      <c r="AM308" s="1">
        <v>-4740</v>
      </c>
      <c r="AN308" s="1">
        <v>-1292</v>
      </c>
      <c r="AO308" s="1">
        <v>-1047</v>
      </c>
      <c r="AP308" s="1">
        <v>1138395</v>
      </c>
      <c r="AQ308" s="1">
        <v>-0.7</v>
      </c>
      <c r="AR308" s="1">
        <v>13.1</v>
      </c>
      <c r="AS308" s="1">
        <v>13</v>
      </c>
      <c r="AT308" s="1">
        <v>12.71</v>
      </c>
      <c r="AU308" s="1">
        <v>12.75</v>
      </c>
      <c r="AV308" s="1">
        <v>12.9</v>
      </c>
      <c r="AW308" s="1">
        <v>-1.0769950000000001</v>
      </c>
      <c r="AX308" s="1">
        <v>0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5185</v>
      </c>
      <c r="C309" s="3">
        <v>12.96</v>
      </c>
      <c r="D309" s="3">
        <v>0.51</v>
      </c>
      <c r="E309" s="3">
        <v>1.84</v>
      </c>
      <c r="F309" s="1">
        <f>IF(INDEX(董監!D:D,H309)=0,INDEX(董監!C:C,H309),INDEX(董監!D:D,H309))</f>
        <v>9.34</v>
      </c>
      <c r="G309" s="1">
        <f t="shared" si="16"/>
        <v>75.349999999999994</v>
      </c>
      <c r="H309" s="1">
        <f>MATCH(持股比率!A309,董監!A:A,0)</f>
        <v>309</v>
      </c>
      <c r="I309" s="3">
        <v>11918205.890000001</v>
      </c>
      <c r="J309" s="26">
        <v>-7373</v>
      </c>
      <c r="K309" s="26">
        <v>-4241</v>
      </c>
      <c r="L309" s="35">
        <v>-2284</v>
      </c>
      <c r="M309" s="26">
        <v>2119</v>
      </c>
      <c r="N309" s="26">
        <v>12472</v>
      </c>
      <c r="O309" s="26">
        <f t="shared" si="17"/>
        <v>898037</v>
      </c>
      <c r="P309" s="25">
        <f t="shared" si="18"/>
        <v>0.1</v>
      </c>
      <c r="Q309" s="3">
        <v>41</v>
      </c>
      <c r="R309" s="3">
        <v>40.549999999999997</v>
      </c>
      <c r="S309" s="3">
        <v>39.4</v>
      </c>
      <c r="T309" s="3">
        <v>40.200000000000003</v>
      </c>
      <c r="U309" s="3">
        <v>43.4</v>
      </c>
      <c r="V309" s="12">
        <f t="shared" si="19"/>
        <v>0.62213449999999892</v>
      </c>
      <c r="W309" s="3">
        <v>5.72</v>
      </c>
      <c r="X309" s="3" t="str">
        <f ca="1">IF(COUNTIF(股期對照!A:A,B309)=2,B309&amp;"-●",IF(COUNTIF(股期對照!A:A,B309)=1,B309&amp;"-◎",B309))</f>
        <v>華通-◎</v>
      </c>
      <c r="Y309" s="3" t="s">
        <v>6499</v>
      </c>
      <c r="AB309" s="1" t="s">
        <v>303</v>
      </c>
      <c r="AC309" s="1" t="s">
        <v>2065</v>
      </c>
      <c r="AD309" s="1">
        <v>12.96</v>
      </c>
      <c r="AE309" s="1">
        <v>0.51</v>
      </c>
      <c r="AF309" s="1">
        <v>1.84</v>
      </c>
      <c r="AG309" s="1">
        <v>9.34</v>
      </c>
      <c r="AH309" s="1">
        <v>75.349999999999994</v>
      </c>
      <c r="AI309" s="1">
        <v>309</v>
      </c>
      <c r="AJ309" s="1">
        <v>11918205.890000001</v>
      </c>
      <c r="AK309" s="1">
        <v>-7373</v>
      </c>
      <c r="AL309" s="1">
        <v>-4241</v>
      </c>
      <c r="AM309" s="1">
        <v>-2284</v>
      </c>
      <c r="AN309" s="1">
        <v>2119</v>
      </c>
      <c r="AO309" s="1">
        <v>12472</v>
      </c>
      <c r="AP309" s="1">
        <v>898037</v>
      </c>
      <c r="AQ309" s="1">
        <v>0.1</v>
      </c>
      <c r="AR309" s="1">
        <v>41</v>
      </c>
      <c r="AS309" s="1">
        <v>40.549999999999997</v>
      </c>
      <c r="AT309" s="1">
        <v>39.4</v>
      </c>
      <c r="AU309" s="1">
        <v>40.200000000000003</v>
      </c>
      <c r="AV309" s="1">
        <v>43.4</v>
      </c>
      <c r="AW309" s="1">
        <v>0.62213449999999892</v>
      </c>
      <c r="AX309" s="1">
        <v>5.72</v>
      </c>
      <c r="AY309" s="1" t="s">
        <v>4399</v>
      </c>
      <c r="AZ309" s="1" t="s">
        <v>3544</v>
      </c>
    </row>
    <row r="310" spans="1:52" x14ac:dyDescent="0.25">
      <c r="A310" s="2" t="s">
        <v>304</v>
      </c>
      <c r="B310" s="3" t="s">
        <v>4639</v>
      </c>
      <c r="C310" s="3">
        <v>7.24</v>
      </c>
      <c r="D310" s="3">
        <v>0.15</v>
      </c>
      <c r="E310" s="3">
        <v>0.52</v>
      </c>
      <c r="F310" s="1">
        <f>IF(INDEX(董監!D:D,H310)=0,INDEX(董監!C:C,H310),INDEX(董監!D:D,H310))</f>
        <v>26.91</v>
      </c>
      <c r="G310" s="1">
        <f t="shared" si="16"/>
        <v>65.180000000000007</v>
      </c>
      <c r="H310" s="1">
        <f>MATCH(持股比率!A310,董監!A:A,0)</f>
        <v>310</v>
      </c>
      <c r="I310" s="3">
        <v>2280283.2000000002</v>
      </c>
      <c r="J310" s="26">
        <v>133</v>
      </c>
      <c r="K310" s="26">
        <v>1303</v>
      </c>
      <c r="L310" s="35">
        <v>550</v>
      </c>
      <c r="M310" s="26">
        <v>2023</v>
      </c>
      <c r="N310" s="26">
        <v>-935</v>
      </c>
      <c r="O310" s="26">
        <f t="shared" si="17"/>
        <v>148629</v>
      </c>
      <c r="P310" s="25">
        <f t="shared" si="18"/>
        <v>2.1</v>
      </c>
      <c r="Q310" s="3">
        <v>53.5</v>
      </c>
      <c r="R310" s="3">
        <v>52.2</v>
      </c>
      <c r="S310" s="3">
        <v>50.3</v>
      </c>
      <c r="T310" s="3">
        <v>52</v>
      </c>
      <c r="U310" s="3">
        <v>51.5</v>
      </c>
      <c r="V310" s="12">
        <f t="shared" si="19"/>
        <v>1.598406</v>
      </c>
      <c r="W310" s="3">
        <v>-3.01</v>
      </c>
      <c r="X310" s="3" t="str">
        <f ca="1">IF(COUNTIF(股期對照!A:A,B310)=2,B310&amp;"-●",IF(COUNTIF(股期對照!A:A,B310)=1,B310&amp;"-◎",B310))</f>
        <v>台揚</v>
      </c>
      <c r="Y310" s="3" t="s">
        <v>6500</v>
      </c>
      <c r="AB310" s="1" t="s">
        <v>304</v>
      </c>
      <c r="AC310" s="1" t="s">
        <v>2066</v>
      </c>
      <c r="AD310" s="1">
        <v>7.24</v>
      </c>
      <c r="AE310" s="1">
        <v>0.15</v>
      </c>
      <c r="AF310" s="1">
        <v>0.52</v>
      </c>
      <c r="AG310" s="1">
        <v>26.91</v>
      </c>
      <c r="AH310" s="1">
        <v>65.180000000000007</v>
      </c>
      <c r="AI310" s="1">
        <v>310</v>
      </c>
      <c r="AJ310" s="1">
        <v>2280283.2000000002</v>
      </c>
      <c r="AK310" s="1">
        <v>133</v>
      </c>
      <c r="AL310" s="1">
        <v>1303</v>
      </c>
      <c r="AM310" s="1">
        <v>550</v>
      </c>
      <c r="AN310" s="1">
        <v>2023</v>
      </c>
      <c r="AO310" s="1">
        <v>-935</v>
      </c>
      <c r="AP310" s="1">
        <v>148629</v>
      </c>
      <c r="AQ310" s="1">
        <v>2.1</v>
      </c>
      <c r="AR310" s="1">
        <v>53.5</v>
      </c>
      <c r="AS310" s="1">
        <v>52.2</v>
      </c>
      <c r="AT310" s="1">
        <v>50.3</v>
      </c>
      <c r="AU310" s="1">
        <v>52</v>
      </c>
      <c r="AV310" s="1">
        <v>51.5</v>
      </c>
      <c r="AW310" s="1">
        <v>1.598406</v>
      </c>
      <c r="AX310" s="1">
        <v>-3.01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5186</v>
      </c>
      <c r="C311" s="3">
        <v>25.63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55.56</v>
      </c>
      <c r="H311" s="1">
        <f>MATCH(持股比率!A311,董監!A:A,0)</f>
        <v>311</v>
      </c>
      <c r="I311" s="3">
        <v>1827405.36</v>
      </c>
      <c r="J311" s="26">
        <v>-3</v>
      </c>
      <c r="K311" s="26">
        <v>-172</v>
      </c>
      <c r="L311" s="35">
        <v>-129</v>
      </c>
      <c r="M311" s="26">
        <v>3</v>
      </c>
      <c r="N311" s="26">
        <v>459</v>
      </c>
      <c r="O311" s="26">
        <f t="shared" si="17"/>
        <v>101531</v>
      </c>
      <c r="P311" s="25">
        <f t="shared" si="18"/>
        <v>0.2</v>
      </c>
      <c r="Q311" s="3">
        <v>29.95</v>
      </c>
      <c r="R311" s="3">
        <v>29.3</v>
      </c>
      <c r="S311" s="3">
        <v>28.85</v>
      </c>
      <c r="T311" s="3">
        <v>28.75</v>
      </c>
      <c r="U311" s="3">
        <v>30.1</v>
      </c>
      <c r="V311" s="12">
        <f t="shared" si="19"/>
        <v>5.0510500000000014E-2</v>
      </c>
      <c r="W311" s="3">
        <v>0.84</v>
      </c>
      <c r="X311" s="3" t="str">
        <f ca="1">IF(COUNTIF(股期對照!A:A,B311)=2,B311&amp;"-●",IF(COUNTIF(股期對照!A:A,B311)=1,B311&amp;"-◎",B311))</f>
        <v>楠梓電</v>
      </c>
      <c r="Y311" s="3" t="s">
        <v>6499</v>
      </c>
      <c r="AB311" s="1" t="s">
        <v>305</v>
      </c>
      <c r="AC311" s="1" t="s">
        <v>2067</v>
      </c>
      <c r="AD311" s="1">
        <v>25.63</v>
      </c>
      <c r="AE311" s="1">
        <v>0</v>
      </c>
      <c r="AF311" s="1">
        <v>0.01</v>
      </c>
      <c r="AG311" s="1">
        <v>18.8</v>
      </c>
      <c r="AH311" s="1">
        <v>55.56</v>
      </c>
      <c r="AI311" s="1">
        <v>311</v>
      </c>
      <c r="AJ311" s="1">
        <v>1827405.36</v>
      </c>
      <c r="AK311" s="1">
        <v>-3</v>
      </c>
      <c r="AL311" s="1">
        <v>-172</v>
      </c>
      <c r="AM311" s="1">
        <v>-129</v>
      </c>
      <c r="AN311" s="1">
        <v>3</v>
      </c>
      <c r="AO311" s="1">
        <v>459</v>
      </c>
      <c r="AP311" s="1">
        <v>101531</v>
      </c>
      <c r="AQ311" s="1">
        <v>0.2</v>
      </c>
      <c r="AR311" s="1">
        <v>29.95</v>
      </c>
      <c r="AS311" s="1">
        <v>29.3</v>
      </c>
      <c r="AT311" s="1">
        <v>28.85</v>
      </c>
      <c r="AU311" s="1">
        <v>28.75</v>
      </c>
      <c r="AV311" s="1">
        <v>30.1</v>
      </c>
      <c r="AW311" s="1">
        <v>5.0510500000000014E-2</v>
      </c>
      <c r="AX311" s="1">
        <v>0.84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4796</v>
      </c>
      <c r="C312" s="3">
        <v>48.84</v>
      </c>
      <c r="D312" s="3">
        <v>0.54</v>
      </c>
      <c r="E312" s="3">
        <v>0.88</v>
      </c>
      <c r="F312" s="1">
        <f>IF(INDEX(董監!D:D,H312)=0,INDEX(董監!C:C,H312),INDEX(董監!D:D,H312))</f>
        <v>9.75</v>
      </c>
      <c r="G312" s="1">
        <f t="shared" si="16"/>
        <v>39.989999999999995</v>
      </c>
      <c r="H312" s="1">
        <f>MATCH(持股比率!A312,董監!A:A,0)</f>
        <v>312</v>
      </c>
      <c r="I312" s="3">
        <v>138629906.09</v>
      </c>
      <c r="J312" s="26">
        <v>-4342</v>
      </c>
      <c r="K312" s="26">
        <v>-6722</v>
      </c>
      <c r="L312" s="35">
        <v>-14703</v>
      </c>
      <c r="M312" s="26">
        <v>687</v>
      </c>
      <c r="N312" s="26">
        <v>10303</v>
      </c>
      <c r="O312" s="26">
        <f t="shared" si="17"/>
        <v>5543810</v>
      </c>
      <c r="P312" s="25">
        <f t="shared" si="18"/>
        <v>-0.3</v>
      </c>
      <c r="Q312" s="3">
        <v>113</v>
      </c>
      <c r="R312" s="3">
        <v>111.5</v>
      </c>
      <c r="S312" s="3">
        <v>108.5</v>
      </c>
      <c r="T312" s="3">
        <v>108.5</v>
      </c>
      <c r="U312" s="3">
        <v>111.5</v>
      </c>
      <c r="V312" s="12">
        <f t="shared" si="19"/>
        <v>-16.121005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6495</v>
      </c>
      <c r="AB312" s="1" t="s">
        <v>306</v>
      </c>
      <c r="AC312" s="1" t="s">
        <v>2068</v>
      </c>
      <c r="AD312" s="1">
        <v>48.84</v>
      </c>
      <c r="AE312" s="1">
        <v>0.54</v>
      </c>
      <c r="AF312" s="1">
        <v>0.88</v>
      </c>
      <c r="AG312" s="1">
        <v>9.75</v>
      </c>
      <c r="AH312" s="1">
        <v>39.989999999999995</v>
      </c>
      <c r="AI312" s="1">
        <v>312</v>
      </c>
      <c r="AJ312" s="1">
        <v>138629906.09</v>
      </c>
      <c r="AK312" s="1">
        <v>-4342</v>
      </c>
      <c r="AL312" s="1">
        <v>-6722</v>
      </c>
      <c r="AM312" s="1">
        <v>-14703</v>
      </c>
      <c r="AN312" s="1">
        <v>687</v>
      </c>
      <c r="AO312" s="1">
        <v>10303</v>
      </c>
      <c r="AP312" s="1">
        <v>5543810</v>
      </c>
      <c r="AQ312" s="1">
        <v>-0.3</v>
      </c>
      <c r="AR312" s="1">
        <v>113</v>
      </c>
      <c r="AS312" s="1">
        <v>111.5</v>
      </c>
      <c r="AT312" s="1">
        <v>108.5</v>
      </c>
      <c r="AU312" s="1">
        <v>108.5</v>
      </c>
      <c r="AV312" s="1">
        <v>111.5</v>
      </c>
      <c r="AW312" s="1">
        <v>-16.121005</v>
      </c>
      <c r="AX312" s="1">
        <v>0</v>
      </c>
      <c r="AY312" s="1" t="s">
        <v>4400</v>
      </c>
      <c r="AZ312" s="1" t="s">
        <v>3540</v>
      </c>
    </row>
    <row r="313" spans="1:52" x14ac:dyDescent="0.25">
      <c r="A313" s="2" t="s">
        <v>307</v>
      </c>
      <c r="B313" s="3" t="s">
        <v>5187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7.5</v>
      </c>
      <c r="R313" s="3">
        <v>7.23</v>
      </c>
      <c r="S313" s="3">
        <v>7.08</v>
      </c>
      <c r="T313" s="3">
        <v>7.06</v>
      </c>
      <c r="U313" s="3">
        <v>7.04</v>
      </c>
      <c r="V313" s="12">
        <f t="shared" si="19"/>
        <v>0</v>
      </c>
      <c r="W313" s="3">
        <v>-0.28000000000000003</v>
      </c>
      <c r="X313" s="3" t="str">
        <f ca="1">IF(COUNTIF(股期對照!A:A,B313)=2,B313&amp;"-●",IF(COUNTIF(股期對照!A:A,B313)=1,B313&amp;"-◎",B313))</f>
        <v>東訊</v>
      </c>
      <c r="Y313" s="3" t="s">
        <v>6500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7.5</v>
      </c>
      <c r="AS313" s="1">
        <v>7.23</v>
      </c>
      <c r="AT313" s="1">
        <v>7.08</v>
      </c>
      <c r="AU313" s="1">
        <v>7.06</v>
      </c>
      <c r="AV313" s="1">
        <v>7.04</v>
      </c>
      <c r="AW313" s="1">
        <v>0</v>
      </c>
      <c r="AX313" s="1">
        <v>-0.28000000000000003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5188</v>
      </c>
      <c r="C314" s="3">
        <v>11.25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78.760000000000005</v>
      </c>
      <c r="H314" s="1">
        <f>MATCH(持股比率!A314,董監!A:A,0)</f>
        <v>314</v>
      </c>
      <c r="I314" s="3">
        <v>11588812</v>
      </c>
      <c r="J314" s="26">
        <v>1173</v>
      </c>
      <c r="K314" s="26">
        <v>-3453</v>
      </c>
      <c r="L314" s="35">
        <v>-4388</v>
      </c>
      <c r="M314" s="26">
        <v>-2054</v>
      </c>
      <c r="N314" s="26">
        <v>1374</v>
      </c>
      <c r="O314" s="26">
        <f t="shared" si="17"/>
        <v>912735</v>
      </c>
      <c r="P314" s="25">
        <f t="shared" si="18"/>
        <v>-0.8</v>
      </c>
      <c r="Q314" s="3">
        <v>10.15</v>
      </c>
      <c r="R314" s="3">
        <v>9.9499999999999993</v>
      </c>
      <c r="S314" s="3">
        <v>9.75</v>
      </c>
      <c r="T314" s="3">
        <v>9.7799999999999994</v>
      </c>
      <c r="U314" s="3">
        <v>9.9600000000000009</v>
      </c>
      <c r="V314" s="12">
        <f t="shared" si="19"/>
        <v>-0.71637479999999987</v>
      </c>
      <c r="W314" s="3">
        <v>-0.3</v>
      </c>
      <c r="X314" s="3" t="str">
        <f ca="1">IF(COUNTIF(股期對照!A:A,B314)=2,B314&amp;"-●",IF(COUNTIF(股期對照!A:A,B314)=1,B314&amp;"-◎",B314))</f>
        <v>中環-◎</v>
      </c>
      <c r="Y314" s="3" t="s">
        <v>6501</v>
      </c>
      <c r="AB314" s="1" t="s">
        <v>308</v>
      </c>
      <c r="AC314" s="1" t="s">
        <v>2070</v>
      </c>
      <c r="AD314" s="1">
        <v>11.25</v>
      </c>
      <c r="AE314" s="1">
        <v>0.04</v>
      </c>
      <c r="AF314" s="1">
        <v>0.35</v>
      </c>
      <c r="AG314" s="1">
        <v>9.6</v>
      </c>
      <c r="AH314" s="1">
        <v>78.760000000000005</v>
      </c>
      <c r="AI314" s="1">
        <v>314</v>
      </c>
      <c r="AJ314" s="1">
        <v>11588812</v>
      </c>
      <c r="AK314" s="1">
        <v>1173</v>
      </c>
      <c r="AL314" s="1">
        <v>-3453</v>
      </c>
      <c r="AM314" s="1">
        <v>-4388</v>
      </c>
      <c r="AN314" s="1">
        <v>-2054</v>
      </c>
      <c r="AO314" s="1">
        <v>1374</v>
      </c>
      <c r="AP314" s="1">
        <v>912735</v>
      </c>
      <c r="AQ314" s="1">
        <v>-0.8</v>
      </c>
      <c r="AR314" s="1">
        <v>10.15</v>
      </c>
      <c r="AS314" s="1">
        <v>9.9499999999999993</v>
      </c>
      <c r="AT314" s="1">
        <v>9.75</v>
      </c>
      <c r="AU314" s="1">
        <v>9.7799999999999994</v>
      </c>
      <c r="AV314" s="1">
        <v>9.9600000000000009</v>
      </c>
      <c r="AW314" s="1">
        <v>-0.71637479999999987</v>
      </c>
      <c r="AX314" s="1">
        <v>-0.3</v>
      </c>
      <c r="AY314" s="1" t="s">
        <v>4401</v>
      </c>
      <c r="AZ314" s="1" t="s">
        <v>3534</v>
      </c>
    </row>
    <row r="315" spans="1:52" x14ac:dyDescent="0.25">
      <c r="A315" s="2" t="s">
        <v>309</v>
      </c>
      <c r="B315" s="3" t="s">
        <v>5189</v>
      </c>
      <c r="C315" s="3">
        <v>47.83</v>
      </c>
      <c r="D315" s="3">
        <v>2.16</v>
      </c>
      <c r="E315" s="3">
        <v>2.96</v>
      </c>
      <c r="F315" s="1">
        <f>IF(INDEX(董監!D:D,H315)=0,INDEX(董監!C:C,H315),INDEX(董監!D:D,H315))</f>
        <v>5.39</v>
      </c>
      <c r="G315" s="1">
        <f t="shared" si="16"/>
        <v>41.660000000000004</v>
      </c>
      <c r="H315" s="1">
        <f>MATCH(持股比率!A315,董監!A:A,0)</f>
        <v>315</v>
      </c>
      <c r="I315" s="3">
        <v>44071466.25</v>
      </c>
      <c r="J315" s="26">
        <v>1843</v>
      </c>
      <c r="K315" s="26">
        <v>1091</v>
      </c>
      <c r="L315" s="35">
        <v>-1500</v>
      </c>
      <c r="M315" s="26">
        <v>-14579</v>
      </c>
      <c r="N315" s="26">
        <v>-5951</v>
      </c>
      <c r="O315" s="26">
        <f t="shared" si="17"/>
        <v>1836017</v>
      </c>
      <c r="P315" s="25">
        <f t="shared" si="18"/>
        <v>-1</v>
      </c>
      <c r="Q315" s="3">
        <v>23.05</v>
      </c>
      <c r="R315" s="3">
        <v>23.05</v>
      </c>
      <c r="S315" s="3">
        <v>22.6</v>
      </c>
      <c r="T315" s="3">
        <v>22.3</v>
      </c>
      <c r="U315" s="3">
        <v>22.1</v>
      </c>
      <c r="V315" s="12">
        <f t="shared" si="19"/>
        <v>-4.2290009999999993</v>
      </c>
      <c r="W315" s="3">
        <v>-3.91</v>
      </c>
      <c r="X315" s="3" t="str">
        <f ca="1">IF(COUNTIF(股期對照!A:A,B315)=2,B315&amp;"-●",IF(COUNTIF(股期對照!A:A,B315)=1,B315&amp;"-◎",B315))</f>
        <v>仁寶-◎</v>
      </c>
      <c r="Y315" s="3" t="s">
        <v>6502</v>
      </c>
      <c r="AB315" s="1" t="s">
        <v>309</v>
      </c>
      <c r="AC315" s="1" t="s">
        <v>2071</v>
      </c>
      <c r="AD315" s="1">
        <v>47.83</v>
      </c>
      <c r="AE315" s="1">
        <v>2.16</v>
      </c>
      <c r="AF315" s="1">
        <v>2.96</v>
      </c>
      <c r="AG315" s="1">
        <v>5.39</v>
      </c>
      <c r="AH315" s="1">
        <v>41.660000000000004</v>
      </c>
      <c r="AI315" s="1">
        <v>315</v>
      </c>
      <c r="AJ315" s="1">
        <v>44071466.25</v>
      </c>
      <c r="AK315" s="1">
        <v>1843</v>
      </c>
      <c r="AL315" s="1">
        <v>1091</v>
      </c>
      <c r="AM315" s="1">
        <v>-1500</v>
      </c>
      <c r="AN315" s="1">
        <v>-14579</v>
      </c>
      <c r="AO315" s="1">
        <v>-5951</v>
      </c>
      <c r="AP315" s="1">
        <v>1836017</v>
      </c>
      <c r="AQ315" s="1">
        <v>-1</v>
      </c>
      <c r="AR315" s="1">
        <v>23.05</v>
      </c>
      <c r="AS315" s="1">
        <v>23.05</v>
      </c>
      <c r="AT315" s="1">
        <v>22.6</v>
      </c>
      <c r="AU315" s="1">
        <v>22.3</v>
      </c>
      <c r="AV315" s="1">
        <v>22.1</v>
      </c>
      <c r="AW315" s="1">
        <v>-4.2290009999999993</v>
      </c>
      <c r="AX315" s="1">
        <v>-3.91</v>
      </c>
      <c r="AY315" s="1" t="s">
        <v>4402</v>
      </c>
      <c r="AZ315" s="1" t="s">
        <v>3546</v>
      </c>
    </row>
    <row r="316" spans="1:52" x14ac:dyDescent="0.25">
      <c r="A316" s="2" t="s">
        <v>310</v>
      </c>
      <c r="B316" s="3" t="s">
        <v>5190</v>
      </c>
      <c r="C316" s="3">
        <v>44.26</v>
      </c>
      <c r="D316" s="3">
        <v>1.47</v>
      </c>
      <c r="E316" s="3">
        <v>2.97</v>
      </c>
      <c r="F316" s="1">
        <f>IF(INDEX(董監!D:D,H316)=0,INDEX(董監!C:C,H316),INDEX(董監!D:D,H316))</f>
        <v>8.2200000000000006</v>
      </c>
      <c r="G316" s="1">
        <f t="shared" si="16"/>
        <v>43.080000000000005</v>
      </c>
      <c r="H316" s="1">
        <f>MATCH(持股比率!A316,董監!A:A,0)</f>
        <v>316</v>
      </c>
      <c r="I316" s="3">
        <v>4988838.57</v>
      </c>
      <c r="J316" s="26">
        <v>1611</v>
      </c>
      <c r="K316" s="26">
        <v>-136</v>
      </c>
      <c r="L316" s="35">
        <v>649</v>
      </c>
      <c r="M316" s="26">
        <v>339</v>
      </c>
      <c r="N316" s="26">
        <v>793</v>
      </c>
      <c r="O316" s="26">
        <f t="shared" si="17"/>
        <v>214919</v>
      </c>
      <c r="P316" s="25">
        <f t="shared" si="18"/>
        <v>1.5</v>
      </c>
      <c r="Q316" s="3">
        <v>545</v>
      </c>
      <c r="R316" s="3">
        <v>540</v>
      </c>
      <c r="S316" s="3">
        <v>527</v>
      </c>
      <c r="T316" s="3">
        <v>525</v>
      </c>
      <c r="U316" s="3">
        <v>534</v>
      </c>
      <c r="V316" s="12">
        <f t="shared" si="19"/>
        <v>17.480149999999998</v>
      </c>
      <c r="W316" s="3">
        <v>0.56000000000000005</v>
      </c>
      <c r="X316" s="3" t="str">
        <f ca="1">IF(COUNTIF(股期對照!A:A,B316)=2,B316&amp;"-●",IF(COUNTIF(股期對照!A:A,B316)=1,B316&amp;"-◎",B316))</f>
        <v>國巨-●</v>
      </c>
      <c r="Y316" s="3" t="s">
        <v>6503</v>
      </c>
      <c r="AB316" s="1" t="s">
        <v>310</v>
      </c>
      <c r="AC316" s="1" t="s">
        <v>2072</v>
      </c>
      <c r="AD316" s="1">
        <v>44.26</v>
      </c>
      <c r="AE316" s="1">
        <v>1.47</v>
      </c>
      <c r="AF316" s="1">
        <v>2.97</v>
      </c>
      <c r="AG316" s="1">
        <v>8.2200000000000006</v>
      </c>
      <c r="AH316" s="1">
        <v>43.080000000000005</v>
      </c>
      <c r="AI316" s="1">
        <v>316</v>
      </c>
      <c r="AJ316" s="1">
        <v>4988838.57</v>
      </c>
      <c r="AK316" s="1">
        <v>1611</v>
      </c>
      <c r="AL316" s="1">
        <v>-136</v>
      </c>
      <c r="AM316" s="1">
        <v>649</v>
      </c>
      <c r="AN316" s="1">
        <v>339</v>
      </c>
      <c r="AO316" s="1">
        <v>793</v>
      </c>
      <c r="AP316" s="1">
        <v>214919</v>
      </c>
      <c r="AQ316" s="1">
        <v>1.5</v>
      </c>
      <c r="AR316" s="1">
        <v>545</v>
      </c>
      <c r="AS316" s="1">
        <v>540</v>
      </c>
      <c r="AT316" s="1">
        <v>527</v>
      </c>
      <c r="AU316" s="1">
        <v>525</v>
      </c>
      <c r="AV316" s="1">
        <v>534</v>
      </c>
      <c r="AW316" s="1">
        <v>17.480149999999998</v>
      </c>
      <c r="AX316" s="1">
        <v>0.56000000000000005</v>
      </c>
      <c r="AY316" s="1" t="s">
        <v>4403</v>
      </c>
      <c r="AZ316" s="1" t="s">
        <v>3547</v>
      </c>
    </row>
    <row r="317" spans="1:52" x14ac:dyDescent="0.25">
      <c r="A317" s="2" t="s">
        <v>311</v>
      </c>
      <c r="B317" s="3" t="s">
        <v>4797</v>
      </c>
      <c r="C317" s="3">
        <v>9.52</v>
      </c>
      <c r="D317" s="3">
        <v>0.02</v>
      </c>
      <c r="E317" s="3">
        <v>1.6</v>
      </c>
      <c r="F317" s="1">
        <f>IF(INDEX(董監!D:D,H317)=0,INDEX(董監!C:C,H317),INDEX(董監!D:D,H317))</f>
        <v>3.92</v>
      </c>
      <c r="G317" s="1">
        <f t="shared" si="16"/>
        <v>84.94</v>
      </c>
      <c r="H317" s="1">
        <f>MATCH(持股比率!A317,董監!A:A,0)</f>
        <v>317</v>
      </c>
      <c r="I317" s="3">
        <v>5183462.82</v>
      </c>
      <c r="J317" s="26">
        <v>-6605</v>
      </c>
      <c r="K317" s="26">
        <v>916</v>
      </c>
      <c r="L317" s="35">
        <v>-4316</v>
      </c>
      <c r="M317" s="26">
        <v>-1862</v>
      </c>
      <c r="N317" s="26">
        <v>1145</v>
      </c>
      <c r="O317" s="26">
        <f t="shared" si="17"/>
        <v>440283</v>
      </c>
      <c r="P317" s="25">
        <f t="shared" si="18"/>
        <v>-2.4</v>
      </c>
      <c r="Q317" s="3">
        <v>40.450000000000003</v>
      </c>
      <c r="R317" s="3">
        <v>42.4</v>
      </c>
      <c r="S317" s="3">
        <v>40.6</v>
      </c>
      <c r="T317" s="3">
        <v>39.75</v>
      </c>
      <c r="U317" s="3">
        <v>41.5</v>
      </c>
      <c r="V317" s="12">
        <f t="shared" si="19"/>
        <v>-4.3006045000000004</v>
      </c>
      <c r="W317" s="3">
        <v>-0.48</v>
      </c>
      <c r="X317" s="3" t="str">
        <f ca="1">IF(COUNTIF(股期對照!A:A,B317)=2,B317&amp;"-●",IF(COUNTIF(股期對照!A:A,B317)=1,B317&amp;"-◎",B317))</f>
        <v>廣宇-◎</v>
      </c>
      <c r="Y317" s="3" t="s">
        <v>6504</v>
      </c>
      <c r="AB317" s="1" t="s">
        <v>311</v>
      </c>
      <c r="AC317" s="1" t="s">
        <v>2073</v>
      </c>
      <c r="AD317" s="1">
        <v>9.52</v>
      </c>
      <c r="AE317" s="1">
        <v>0.02</v>
      </c>
      <c r="AF317" s="1">
        <v>1.6</v>
      </c>
      <c r="AG317" s="1">
        <v>3.92</v>
      </c>
      <c r="AH317" s="1">
        <v>84.94</v>
      </c>
      <c r="AI317" s="1">
        <v>317</v>
      </c>
      <c r="AJ317" s="1">
        <v>5183462.82</v>
      </c>
      <c r="AK317" s="1">
        <v>-6605</v>
      </c>
      <c r="AL317" s="1">
        <v>916</v>
      </c>
      <c r="AM317" s="1">
        <v>-4316</v>
      </c>
      <c r="AN317" s="1">
        <v>-1862</v>
      </c>
      <c r="AO317" s="1">
        <v>1145</v>
      </c>
      <c r="AP317" s="1">
        <v>440283</v>
      </c>
      <c r="AQ317" s="1">
        <v>-2.4</v>
      </c>
      <c r="AR317" s="1">
        <v>40.450000000000003</v>
      </c>
      <c r="AS317" s="1">
        <v>42.4</v>
      </c>
      <c r="AT317" s="1">
        <v>40.6</v>
      </c>
      <c r="AU317" s="1">
        <v>39.75</v>
      </c>
      <c r="AV317" s="1">
        <v>41.5</v>
      </c>
      <c r="AW317" s="1">
        <v>-4.3006045000000004</v>
      </c>
      <c r="AX317" s="1">
        <v>-0.48</v>
      </c>
      <c r="AY317" s="1" t="s">
        <v>4404</v>
      </c>
      <c r="AZ317" s="1" t="s">
        <v>3528</v>
      </c>
    </row>
    <row r="318" spans="1:52" x14ac:dyDescent="0.25">
      <c r="A318" s="2" t="s">
        <v>312</v>
      </c>
      <c r="B318" s="3" t="s">
        <v>4798</v>
      </c>
      <c r="C318" s="3">
        <v>15.13</v>
      </c>
      <c r="D318" s="3">
        <v>0.04</v>
      </c>
      <c r="E318" s="3">
        <v>0.34</v>
      </c>
      <c r="F318" s="1">
        <f>IF(INDEX(董監!D:D,H318)=0,INDEX(董監!C:C,H318),INDEX(董監!D:D,H318))</f>
        <v>1.07</v>
      </c>
      <c r="G318" s="1">
        <f t="shared" si="16"/>
        <v>83.42</v>
      </c>
      <c r="H318" s="1">
        <f>MATCH(持股比率!A318,董監!A:A,0)</f>
        <v>318</v>
      </c>
      <c r="I318" s="3">
        <v>5568610.3300000001</v>
      </c>
      <c r="J318" s="26">
        <v>6770</v>
      </c>
      <c r="K318" s="26">
        <v>-4055</v>
      </c>
      <c r="L318" s="35">
        <v>1183</v>
      </c>
      <c r="M318" s="26">
        <v>300</v>
      </c>
      <c r="N318" s="26">
        <v>5381</v>
      </c>
      <c r="O318" s="26">
        <f t="shared" si="17"/>
        <v>464533</v>
      </c>
      <c r="P318" s="25">
        <f t="shared" si="18"/>
        <v>2.1</v>
      </c>
      <c r="Q318" s="3">
        <v>20.7</v>
      </c>
      <c r="R318" s="3">
        <v>21.15</v>
      </c>
      <c r="S318" s="3">
        <v>21.1</v>
      </c>
      <c r="T318" s="3">
        <v>20.85</v>
      </c>
      <c r="U318" s="3">
        <v>21.2</v>
      </c>
      <c r="V318" s="12">
        <f t="shared" si="19"/>
        <v>1.9966925</v>
      </c>
      <c r="W318" s="3">
        <v>8.44</v>
      </c>
      <c r="X318" s="3" t="str">
        <f ca="1">IF(COUNTIF(股期對照!A:A,B318)=2,B318&amp;"-●",IF(COUNTIF(股期對照!A:A,B318)=1,B318&amp;"-◎",B318))</f>
        <v>華泰</v>
      </c>
      <c r="Y318" s="3" t="s">
        <v>6505</v>
      </c>
      <c r="AB318" s="1" t="s">
        <v>312</v>
      </c>
      <c r="AC318" s="1" t="s">
        <v>2074</v>
      </c>
      <c r="AD318" s="1">
        <v>15.13</v>
      </c>
      <c r="AE318" s="1">
        <v>0.04</v>
      </c>
      <c r="AF318" s="1">
        <v>0.34</v>
      </c>
      <c r="AG318" s="1">
        <v>1.07</v>
      </c>
      <c r="AH318" s="1">
        <v>83.42</v>
      </c>
      <c r="AI318" s="1">
        <v>318</v>
      </c>
      <c r="AJ318" s="1">
        <v>5568610.3300000001</v>
      </c>
      <c r="AK318" s="1">
        <v>6770</v>
      </c>
      <c r="AL318" s="1">
        <v>-4055</v>
      </c>
      <c r="AM318" s="1">
        <v>1183</v>
      </c>
      <c r="AN318" s="1">
        <v>300</v>
      </c>
      <c r="AO318" s="1">
        <v>5381</v>
      </c>
      <c r="AP318" s="1">
        <v>464533</v>
      </c>
      <c r="AQ318" s="1">
        <v>2.1</v>
      </c>
      <c r="AR318" s="1">
        <v>20.7</v>
      </c>
      <c r="AS318" s="1">
        <v>21.15</v>
      </c>
      <c r="AT318" s="1">
        <v>21.1</v>
      </c>
      <c r="AU318" s="1">
        <v>20.85</v>
      </c>
      <c r="AV318" s="1">
        <v>21.2</v>
      </c>
      <c r="AW318" s="1">
        <v>1.9966925</v>
      </c>
      <c r="AX318" s="1">
        <v>8.44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5191</v>
      </c>
      <c r="C319" s="3">
        <v>74.61</v>
      </c>
      <c r="D319" s="3">
        <v>0.34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17.799999999999997</v>
      </c>
      <c r="H319" s="1">
        <f>MATCH(持股比率!A319,董監!A:A,0)</f>
        <v>319</v>
      </c>
      <c r="I319" s="3">
        <v>259303804.58000001</v>
      </c>
      <c r="J319" s="26">
        <v>2108</v>
      </c>
      <c r="K319" s="26">
        <v>40</v>
      </c>
      <c r="L319" s="35">
        <v>-28802</v>
      </c>
      <c r="M319" s="26">
        <v>-10239</v>
      </c>
      <c r="N319" s="26">
        <v>17775</v>
      </c>
      <c r="O319" s="26">
        <f t="shared" si="17"/>
        <v>4615608</v>
      </c>
      <c r="P319" s="25">
        <f t="shared" si="18"/>
        <v>-0.4</v>
      </c>
      <c r="Q319" s="3">
        <v>606</v>
      </c>
      <c r="R319" s="3">
        <v>603</v>
      </c>
      <c r="S319" s="3">
        <v>583</v>
      </c>
      <c r="T319" s="3">
        <v>578</v>
      </c>
      <c r="U319" s="3">
        <v>595</v>
      </c>
      <c r="V319" s="12">
        <f t="shared" si="19"/>
        <v>-108.32015</v>
      </c>
      <c r="W319" s="3">
        <v>-1.24</v>
      </c>
      <c r="X319" s="3" t="str">
        <f ca="1">IF(COUNTIF(股期對照!A:A,B319)=2,B319&amp;"-●",IF(COUNTIF(股期對照!A:A,B319)=1,B319&amp;"-◎",B319))</f>
        <v>台積電-●</v>
      </c>
      <c r="Y319" s="3" t="s">
        <v>6497</v>
      </c>
      <c r="AB319" s="1" t="s">
        <v>313</v>
      </c>
      <c r="AC319" s="1" t="s">
        <v>2075</v>
      </c>
      <c r="AD319" s="1">
        <v>74.61</v>
      </c>
      <c r="AE319" s="1">
        <v>0.34</v>
      </c>
      <c r="AF319" s="1">
        <v>0.66</v>
      </c>
      <c r="AG319" s="1">
        <v>6.59</v>
      </c>
      <c r="AH319" s="1">
        <v>17.799999999999997</v>
      </c>
      <c r="AI319" s="1">
        <v>319</v>
      </c>
      <c r="AJ319" s="1">
        <v>259303804.58000001</v>
      </c>
      <c r="AK319" s="1">
        <v>2108</v>
      </c>
      <c r="AL319" s="1">
        <v>40</v>
      </c>
      <c r="AM319" s="1">
        <v>-28802</v>
      </c>
      <c r="AN319" s="1">
        <v>-10239</v>
      </c>
      <c r="AO319" s="1">
        <v>17775</v>
      </c>
      <c r="AP319" s="1">
        <v>4615608</v>
      </c>
      <c r="AQ319" s="1">
        <v>-0.4</v>
      </c>
      <c r="AR319" s="1">
        <v>606</v>
      </c>
      <c r="AS319" s="1">
        <v>603</v>
      </c>
      <c r="AT319" s="1">
        <v>583</v>
      </c>
      <c r="AU319" s="1">
        <v>578</v>
      </c>
      <c r="AV319" s="1">
        <v>595</v>
      </c>
      <c r="AW319" s="1">
        <v>-108.32015</v>
      </c>
      <c r="AX319" s="1">
        <v>-1.24</v>
      </c>
      <c r="AY319" s="1" t="s">
        <v>4405</v>
      </c>
      <c r="AZ319" s="1" t="s">
        <v>3542</v>
      </c>
    </row>
    <row r="320" spans="1:52" x14ac:dyDescent="0.25">
      <c r="A320" s="2" t="s">
        <v>314</v>
      </c>
      <c r="B320" s="3" t="s">
        <v>5192</v>
      </c>
      <c r="C320" s="3">
        <v>8.65</v>
      </c>
      <c r="D320" s="3">
        <v>0.02</v>
      </c>
      <c r="E320" s="3">
        <v>0.35</v>
      </c>
      <c r="F320" s="1">
        <f>IF(INDEX(董監!D:D,H320)=0,INDEX(董監!C:C,H320),INDEX(董監!D:D,H320))</f>
        <v>12.36</v>
      </c>
      <c r="G320" s="1">
        <f t="shared" si="16"/>
        <v>78.62</v>
      </c>
      <c r="H320" s="1">
        <f>MATCH(持股比率!A320,董監!A:A,0)</f>
        <v>320</v>
      </c>
      <c r="I320" s="3">
        <v>5574029.6799999997</v>
      </c>
      <c r="J320" s="26">
        <v>535</v>
      </c>
      <c r="K320" s="26">
        <v>-321</v>
      </c>
      <c r="L320" s="35">
        <v>-974</v>
      </c>
      <c r="M320" s="26">
        <v>-200</v>
      </c>
      <c r="N320" s="26">
        <v>1081</v>
      </c>
      <c r="O320" s="26">
        <f t="shared" si="17"/>
        <v>438230</v>
      </c>
      <c r="P320" s="25">
        <f t="shared" si="18"/>
        <v>0</v>
      </c>
      <c r="Q320" s="3">
        <v>22.6</v>
      </c>
      <c r="R320" s="3">
        <v>22.5</v>
      </c>
      <c r="S320" s="3">
        <v>21.85</v>
      </c>
      <c r="T320" s="3">
        <v>21.7</v>
      </c>
      <c r="U320" s="3">
        <v>23</v>
      </c>
      <c r="V320" s="12">
        <f t="shared" si="19"/>
        <v>4.1095999999999987E-2</v>
      </c>
      <c r="W320" s="3">
        <v>2.91</v>
      </c>
      <c r="X320" s="3" t="str">
        <f ca="1">IF(COUNTIF(股期對照!A:A,B320)=2,B320&amp;"-●",IF(COUNTIF(股期對照!A:A,B320)=1,B320&amp;"-◎",B320))</f>
        <v>精英-◎</v>
      </c>
      <c r="Y320" s="3" t="s">
        <v>6506</v>
      </c>
      <c r="AB320" s="1" t="s">
        <v>314</v>
      </c>
      <c r="AC320" s="1" t="s">
        <v>2076</v>
      </c>
      <c r="AD320" s="1">
        <v>8.65</v>
      </c>
      <c r="AE320" s="1">
        <v>0.02</v>
      </c>
      <c r="AF320" s="1">
        <v>0.35</v>
      </c>
      <c r="AG320" s="1">
        <v>12.36</v>
      </c>
      <c r="AH320" s="1">
        <v>78.62</v>
      </c>
      <c r="AI320" s="1">
        <v>320</v>
      </c>
      <c r="AJ320" s="1">
        <v>5574029.6799999997</v>
      </c>
      <c r="AK320" s="1">
        <v>535</v>
      </c>
      <c r="AL320" s="1">
        <v>-321</v>
      </c>
      <c r="AM320" s="1">
        <v>-974</v>
      </c>
      <c r="AN320" s="1">
        <v>-200</v>
      </c>
      <c r="AO320" s="1">
        <v>1081</v>
      </c>
      <c r="AP320" s="1">
        <v>438230</v>
      </c>
      <c r="AQ320" s="1">
        <v>0</v>
      </c>
      <c r="AR320" s="1">
        <v>22.6</v>
      </c>
      <c r="AS320" s="1">
        <v>22.5</v>
      </c>
      <c r="AT320" s="1">
        <v>21.85</v>
      </c>
      <c r="AU320" s="1">
        <v>21.7</v>
      </c>
      <c r="AV320" s="1">
        <v>23</v>
      </c>
      <c r="AW320" s="1">
        <v>4.1095999999999987E-2</v>
      </c>
      <c r="AX320" s="1">
        <v>2.91</v>
      </c>
      <c r="AY320" s="1" t="s">
        <v>4406</v>
      </c>
      <c r="AZ320" s="1" t="s">
        <v>3549</v>
      </c>
    </row>
    <row r="321" spans="1:52" x14ac:dyDescent="0.25">
      <c r="A321" s="2" t="s">
        <v>315</v>
      </c>
      <c r="B321" s="3" t="s">
        <v>4799</v>
      </c>
      <c r="C321" s="3">
        <v>9.02</v>
      </c>
      <c r="D321" s="3">
        <v>0</v>
      </c>
      <c r="E321" s="3">
        <v>0.25</v>
      </c>
      <c r="F321" s="1">
        <f>IF(INDEX(董監!D:D,H321)=0,INDEX(董監!C:C,H321),INDEX(董監!D:D,H321))</f>
        <v>5.25</v>
      </c>
      <c r="G321" s="1">
        <f t="shared" si="16"/>
        <v>85.48</v>
      </c>
      <c r="H321" s="1">
        <f>MATCH(持股比率!A321,董監!A:A,0)</f>
        <v>321</v>
      </c>
      <c r="I321" s="3">
        <v>6519961.6600000001</v>
      </c>
      <c r="J321" s="26">
        <v>721</v>
      </c>
      <c r="K321" s="26">
        <v>-108</v>
      </c>
      <c r="L321" s="35">
        <v>-1578</v>
      </c>
      <c r="M321" s="26">
        <v>-977</v>
      </c>
      <c r="N321" s="26">
        <v>1350</v>
      </c>
      <c r="O321" s="26">
        <f t="shared" si="17"/>
        <v>557326</v>
      </c>
      <c r="P321" s="25">
        <f t="shared" si="18"/>
        <v>-0.1</v>
      </c>
      <c r="Q321" s="3">
        <v>19.149999999999999</v>
      </c>
      <c r="R321" s="3">
        <v>18.8</v>
      </c>
      <c r="S321" s="3">
        <v>18.399999999999999</v>
      </c>
      <c r="T321" s="3">
        <v>18.100000000000001</v>
      </c>
      <c r="U321" s="3">
        <v>18.95</v>
      </c>
      <c r="V321" s="12">
        <f t="shared" si="19"/>
        <v>-9.3596499999999944E-2</v>
      </c>
      <c r="W321" s="3">
        <v>0.53</v>
      </c>
      <c r="X321" s="3" t="str">
        <f ca="1">IF(COUNTIF(股期對照!A:A,B321)=2,B321&amp;"-●",IF(COUNTIF(股期對照!A:A,B321)=1,B321&amp;"-◎",B321))</f>
        <v>友訊-◎</v>
      </c>
      <c r="Y321" s="3" t="s">
        <v>6507</v>
      </c>
      <c r="AB321" s="1" t="s">
        <v>315</v>
      </c>
      <c r="AC321" s="1" t="s">
        <v>2077</v>
      </c>
      <c r="AD321" s="1">
        <v>9.02</v>
      </c>
      <c r="AE321" s="1">
        <v>0</v>
      </c>
      <c r="AF321" s="1">
        <v>0.25</v>
      </c>
      <c r="AG321" s="1">
        <v>5.25</v>
      </c>
      <c r="AH321" s="1">
        <v>85.48</v>
      </c>
      <c r="AI321" s="1">
        <v>321</v>
      </c>
      <c r="AJ321" s="1">
        <v>6519961.6600000001</v>
      </c>
      <c r="AK321" s="1">
        <v>721</v>
      </c>
      <c r="AL321" s="1">
        <v>-108</v>
      </c>
      <c r="AM321" s="1">
        <v>-1578</v>
      </c>
      <c r="AN321" s="1">
        <v>-977</v>
      </c>
      <c r="AO321" s="1">
        <v>1350</v>
      </c>
      <c r="AP321" s="1">
        <v>557326</v>
      </c>
      <c r="AQ321" s="1">
        <v>-0.1</v>
      </c>
      <c r="AR321" s="1">
        <v>19.149999999999999</v>
      </c>
      <c r="AS321" s="1">
        <v>18.8</v>
      </c>
      <c r="AT321" s="1">
        <v>18.399999999999999</v>
      </c>
      <c r="AU321" s="1">
        <v>18.100000000000001</v>
      </c>
      <c r="AV321" s="1">
        <v>18.95</v>
      </c>
      <c r="AW321" s="1">
        <v>-9.3596499999999944E-2</v>
      </c>
      <c r="AX321" s="1">
        <v>0.53</v>
      </c>
      <c r="AY321" s="1" t="s">
        <v>4407</v>
      </c>
      <c r="AZ321" s="1" t="s">
        <v>3550</v>
      </c>
    </row>
    <row r="322" spans="1:52" x14ac:dyDescent="0.25">
      <c r="A322" s="2" t="s">
        <v>316</v>
      </c>
      <c r="B322" s="3" t="s">
        <v>5193</v>
      </c>
      <c r="C322" s="3">
        <v>15.05</v>
      </c>
      <c r="D322" s="3">
        <v>3.33</v>
      </c>
      <c r="E322" s="3">
        <v>1.28</v>
      </c>
      <c r="F322" s="1">
        <f>IF(INDEX(董監!D:D,H322)=0,INDEX(董監!C:C,H322),INDEX(董監!D:D,H322))</f>
        <v>2.74</v>
      </c>
      <c r="G322" s="1">
        <f t="shared" si="16"/>
        <v>77.599999999999994</v>
      </c>
      <c r="H322" s="1">
        <f>MATCH(持股比率!A322,董監!A:A,0)</f>
        <v>322</v>
      </c>
      <c r="I322" s="3">
        <v>18561270.02</v>
      </c>
      <c r="J322" s="26">
        <v>7713</v>
      </c>
      <c r="K322" s="26">
        <v>3888</v>
      </c>
      <c r="L322" s="35">
        <v>-5993</v>
      </c>
      <c r="M322" s="26">
        <v>-4120</v>
      </c>
      <c r="N322" s="26">
        <v>4089</v>
      </c>
      <c r="O322" s="26">
        <f t="shared" si="17"/>
        <v>1440355</v>
      </c>
      <c r="P322" s="25">
        <f t="shared" si="18"/>
        <v>0.4</v>
      </c>
      <c r="Q322" s="3">
        <v>44.7</v>
      </c>
      <c r="R322" s="3">
        <v>45.1</v>
      </c>
      <c r="S322" s="3">
        <v>43.55</v>
      </c>
      <c r="T322" s="3">
        <v>42.3</v>
      </c>
      <c r="U322" s="3">
        <v>42.85</v>
      </c>
      <c r="V322" s="12">
        <f t="shared" si="19"/>
        <v>2.6006240000000003</v>
      </c>
      <c r="W322" s="3">
        <v>-2.39</v>
      </c>
      <c r="X322" s="3" t="str">
        <f ca="1">IF(COUNTIF(股期對照!A:A,B322)=2,B322&amp;"-●",IF(COUNTIF(股期對照!A:A,B322)=1,B322&amp;"-◎",B322))</f>
        <v>旺宏-◎</v>
      </c>
      <c r="Y322" s="3" t="s">
        <v>6508</v>
      </c>
      <c r="AB322" s="1" t="s">
        <v>316</v>
      </c>
      <c r="AC322" s="1" t="s">
        <v>2078</v>
      </c>
      <c r="AD322" s="1">
        <v>15.05</v>
      </c>
      <c r="AE322" s="1">
        <v>3.33</v>
      </c>
      <c r="AF322" s="1">
        <v>1.28</v>
      </c>
      <c r="AG322" s="1">
        <v>2.74</v>
      </c>
      <c r="AH322" s="1">
        <v>77.599999999999994</v>
      </c>
      <c r="AI322" s="1">
        <v>322</v>
      </c>
      <c r="AJ322" s="1">
        <v>18561270.02</v>
      </c>
      <c r="AK322" s="1">
        <v>7713</v>
      </c>
      <c r="AL322" s="1">
        <v>3888</v>
      </c>
      <c r="AM322" s="1">
        <v>-5993</v>
      </c>
      <c r="AN322" s="1">
        <v>-4120</v>
      </c>
      <c r="AO322" s="1">
        <v>4089</v>
      </c>
      <c r="AP322" s="1">
        <v>1440355</v>
      </c>
      <c r="AQ322" s="1">
        <v>0.4</v>
      </c>
      <c r="AR322" s="1">
        <v>44.7</v>
      </c>
      <c r="AS322" s="1">
        <v>45.1</v>
      </c>
      <c r="AT322" s="1">
        <v>43.55</v>
      </c>
      <c r="AU322" s="1">
        <v>42.3</v>
      </c>
      <c r="AV322" s="1">
        <v>42.85</v>
      </c>
      <c r="AW322" s="1">
        <v>2.6006240000000003</v>
      </c>
      <c r="AX322" s="1">
        <v>-2.39</v>
      </c>
      <c r="AY322" s="1" t="s">
        <v>4408</v>
      </c>
      <c r="AZ322" s="1" t="s">
        <v>3551</v>
      </c>
    </row>
    <row r="323" spans="1:52" x14ac:dyDescent="0.25">
      <c r="A323" s="2" t="s">
        <v>317</v>
      </c>
      <c r="B323" s="3" t="s">
        <v>5194</v>
      </c>
      <c r="C323" s="3">
        <v>3.67</v>
      </c>
      <c r="D323" s="3">
        <v>2.09</v>
      </c>
      <c r="E323" s="3">
        <v>1.6</v>
      </c>
      <c r="F323" s="1">
        <f>IF(INDEX(董監!D:D,H323)=0,INDEX(董監!C:C,H323),INDEX(董監!D:D,H323))</f>
        <v>6.81</v>
      </c>
      <c r="G323" s="1">
        <f t="shared" si="16"/>
        <v>85.83</v>
      </c>
      <c r="H323" s="1">
        <f>MATCH(持股比率!A323,董監!A:A,0)</f>
        <v>323</v>
      </c>
      <c r="I323" s="3">
        <v>2527136.11</v>
      </c>
      <c r="J323" s="26">
        <v>1363</v>
      </c>
      <c r="K323" s="26">
        <v>-1301</v>
      </c>
      <c r="L323" s="35">
        <v>-433</v>
      </c>
      <c r="M323" s="26">
        <v>517</v>
      </c>
      <c r="N323" s="26">
        <v>489</v>
      </c>
      <c r="O323" s="26">
        <f t="shared" si="17"/>
        <v>216904</v>
      </c>
      <c r="P323" s="25">
        <f t="shared" si="18"/>
        <v>0.3</v>
      </c>
      <c r="Q323" s="3">
        <v>89.6</v>
      </c>
      <c r="R323" s="3">
        <v>87.5</v>
      </c>
      <c r="S323" s="3">
        <v>82.4</v>
      </c>
      <c r="T323" s="3">
        <v>82.1</v>
      </c>
      <c r="U323" s="3">
        <v>84.3</v>
      </c>
      <c r="V323" s="12">
        <f t="shared" si="19"/>
        <v>0.56276499999999974</v>
      </c>
      <c r="W323" s="3">
        <v>-3.66</v>
      </c>
      <c r="X323" s="3" t="str">
        <f ca="1">IF(COUNTIF(股期對照!A:A,B323)=2,B323&amp;"-●",IF(COUNTIF(股期對照!A:A,B323)=1,B323&amp;"-◎",B323))</f>
        <v>光罩</v>
      </c>
      <c r="Y323" s="3" t="s">
        <v>6509</v>
      </c>
      <c r="AB323" s="1" t="s">
        <v>317</v>
      </c>
      <c r="AC323" s="1" t="s">
        <v>2079</v>
      </c>
      <c r="AD323" s="1">
        <v>3.67</v>
      </c>
      <c r="AE323" s="1">
        <v>2.09</v>
      </c>
      <c r="AF323" s="1">
        <v>1.6</v>
      </c>
      <c r="AG323" s="1">
        <v>6.81</v>
      </c>
      <c r="AH323" s="1">
        <v>85.83</v>
      </c>
      <c r="AI323" s="1">
        <v>323</v>
      </c>
      <c r="AJ323" s="1">
        <v>2527136.11</v>
      </c>
      <c r="AK323" s="1">
        <v>1363</v>
      </c>
      <c r="AL323" s="1">
        <v>-1301</v>
      </c>
      <c r="AM323" s="1">
        <v>-433</v>
      </c>
      <c r="AN323" s="1">
        <v>517</v>
      </c>
      <c r="AO323" s="1">
        <v>489</v>
      </c>
      <c r="AP323" s="1">
        <v>216904</v>
      </c>
      <c r="AQ323" s="1">
        <v>0.3</v>
      </c>
      <c r="AR323" s="1">
        <v>89.6</v>
      </c>
      <c r="AS323" s="1">
        <v>87.5</v>
      </c>
      <c r="AT323" s="1">
        <v>82.4</v>
      </c>
      <c r="AU323" s="1">
        <v>82.1</v>
      </c>
      <c r="AV323" s="1">
        <v>84.3</v>
      </c>
      <c r="AW323" s="1">
        <v>0.56276499999999974</v>
      </c>
      <c r="AX323" s="1">
        <v>-3.66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5195</v>
      </c>
      <c r="C324" s="3">
        <v>14.09</v>
      </c>
      <c r="D324" s="3">
        <v>0.22</v>
      </c>
      <c r="E324" s="3">
        <v>0.65</v>
      </c>
      <c r="F324" s="1">
        <f>IF(INDEX(董監!D:D,H324)=0,INDEX(董監!C:C,H324),INDEX(董監!D:D,H324))</f>
        <v>8.2899999999999991</v>
      </c>
      <c r="G324" s="1">
        <f t="shared" si="16"/>
        <v>76.75</v>
      </c>
      <c r="H324" s="1">
        <f>MATCH(持股比率!A324,董監!A:A,0)</f>
        <v>324</v>
      </c>
      <c r="I324" s="3">
        <v>3786228.46</v>
      </c>
      <c r="J324" s="26">
        <v>497</v>
      </c>
      <c r="K324" s="26">
        <v>-2735</v>
      </c>
      <c r="L324" s="35">
        <v>-1593</v>
      </c>
      <c r="M324" s="26">
        <v>-3256</v>
      </c>
      <c r="N324" s="26">
        <v>764</v>
      </c>
      <c r="O324" s="26">
        <f t="shared" si="17"/>
        <v>290593</v>
      </c>
      <c r="P324" s="25">
        <f t="shared" si="18"/>
        <v>-2.2000000000000002</v>
      </c>
      <c r="Q324" s="3">
        <v>25.75</v>
      </c>
      <c r="R324" s="3">
        <v>25.55</v>
      </c>
      <c r="S324" s="3">
        <v>25.8</v>
      </c>
      <c r="T324" s="3">
        <v>25.75</v>
      </c>
      <c r="U324" s="3">
        <v>26.45</v>
      </c>
      <c r="V324" s="12">
        <f t="shared" si="19"/>
        <v>-1.6181510000000001</v>
      </c>
      <c r="W324" s="3">
        <v>3.52</v>
      </c>
      <c r="X324" s="3" t="str">
        <f ca="1">IF(COUNTIF(股期對照!A:A,B324)=2,B324&amp;"-●",IF(COUNTIF(股期對照!A:A,B324)=1,B324&amp;"-◎",B324))</f>
        <v>光磊-◎</v>
      </c>
      <c r="Y324" s="3" t="s">
        <v>6496</v>
      </c>
      <c r="AB324" s="1" t="s">
        <v>318</v>
      </c>
      <c r="AC324" s="1" t="s">
        <v>2080</v>
      </c>
      <c r="AD324" s="1">
        <v>14.09</v>
      </c>
      <c r="AE324" s="1">
        <v>0.22</v>
      </c>
      <c r="AF324" s="1">
        <v>0.65</v>
      </c>
      <c r="AG324" s="1">
        <v>8.2899999999999991</v>
      </c>
      <c r="AH324" s="1">
        <v>76.75</v>
      </c>
      <c r="AI324" s="1">
        <v>324</v>
      </c>
      <c r="AJ324" s="1">
        <v>3786228.46</v>
      </c>
      <c r="AK324" s="1">
        <v>497</v>
      </c>
      <c r="AL324" s="1">
        <v>-2735</v>
      </c>
      <c r="AM324" s="1">
        <v>-1593</v>
      </c>
      <c r="AN324" s="1">
        <v>-3256</v>
      </c>
      <c r="AO324" s="1">
        <v>764</v>
      </c>
      <c r="AP324" s="1">
        <v>290593</v>
      </c>
      <c r="AQ324" s="1">
        <v>-2.2000000000000002</v>
      </c>
      <c r="AR324" s="1">
        <v>25.75</v>
      </c>
      <c r="AS324" s="1">
        <v>25.55</v>
      </c>
      <c r="AT324" s="1">
        <v>25.8</v>
      </c>
      <c r="AU324" s="1">
        <v>25.75</v>
      </c>
      <c r="AV324" s="1">
        <v>26.45</v>
      </c>
      <c r="AW324" s="1">
        <v>-1.6181510000000001</v>
      </c>
      <c r="AX324" s="1">
        <v>3.52</v>
      </c>
      <c r="AY324" s="1" t="s">
        <v>4409</v>
      </c>
      <c r="AZ324" s="1" t="s">
        <v>3541</v>
      </c>
    </row>
    <row r="325" spans="1:52" x14ac:dyDescent="0.25">
      <c r="A325" s="2" t="s">
        <v>319</v>
      </c>
      <c r="B325" s="3" t="s">
        <v>4765</v>
      </c>
      <c r="C325" s="3">
        <v>4.5599999999999996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64.099999999999994</v>
      </c>
      <c r="H325" s="1">
        <f>MATCH(持股比率!A325,董監!A:A,0)</f>
        <v>325</v>
      </c>
      <c r="I325" s="3">
        <v>1561651.44</v>
      </c>
      <c r="J325" s="26">
        <v>232</v>
      </c>
      <c r="K325" s="26">
        <v>-634</v>
      </c>
      <c r="L325" s="35">
        <v>-649</v>
      </c>
      <c r="M325" s="26">
        <v>-88</v>
      </c>
      <c r="N325" s="26">
        <v>842</v>
      </c>
      <c r="O325" s="26">
        <f t="shared" si="17"/>
        <v>100102</v>
      </c>
      <c r="P325" s="25">
        <f t="shared" si="18"/>
        <v>-0.3</v>
      </c>
      <c r="Q325" s="3">
        <v>34.200000000000003</v>
      </c>
      <c r="R325" s="3">
        <v>35.25</v>
      </c>
      <c r="S325" s="3">
        <v>33.450000000000003</v>
      </c>
      <c r="T325" s="3">
        <v>32.799999999999997</v>
      </c>
      <c r="U325" s="3">
        <v>36.049999999999997</v>
      </c>
      <c r="V325" s="12">
        <f t="shared" si="19"/>
        <v>-8.6554500000000048E-2</v>
      </c>
      <c r="W325" s="3">
        <v>6.66</v>
      </c>
      <c r="X325" s="3" t="str">
        <f ca="1">IF(COUNTIF(股期對照!A:A,B325)=2,B325&amp;"-●",IF(COUNTIF(股期對照!A:A,B325)=1,B325&amp;"-◎",B325))</f>
        <v>茂矽</v>
      </c>
      <c r="Y325" s="3" t="s">
        <v>6510</v>
      </c>
      <c r="AB325" s="1" t="s">
        <v>319</v>
      </c>
      <c r="AC325" s="1" t="s">
        <v>2081</v>
      </c>
      <c r="AD325" s="1">
        <v>4.5599999999999996</v>
      </c>
      <c r="AE325" s="1">
        <v>0</v>
      </c>
      <c r="AF325" s="1">
        <v>0</v>
      </c>
      <c r="AG325" s="1">
        <v>31.34</v>
      </c>
      <c r="AH325" s="1">
        <v>64.099999999999994</v>
      </c>
      <c r="AI325" s="1">
        <v>325</v>
      </c>
      <c r="AJ325" s="1">
        <v>1561651.44</v>
      </c>
      <c r="AK325" s="1">
        <v>232</v>
      </c>
      <c r="AL325" s="1">
        <v>-634</v>
      </c>
      <c r="AM325" s="1">
        <v>-649</v>
      </c>
      <c r="AN325" s="1">
        <v>-88</v>
      </c>
      <c r="AO325" s="1">
        <v>842</v>
      </c>
      <c r="AP325" s="1">
        <v>100102</v>
      </c>
      <c r="AQ325" s="1">
        <v>-0.3</v>
      </c>
      <c r="AR325" s="1">
        <v>34.200000000000003</v>
      </c>
      <c r="AS325" s="1">
        <v>35.25</v>
      </c>
      <c r="AT325" s="1">
        <v>33.450000000000003</v>
      </c>
      <c r="AU325" s="1">
        <v>32.799999999999997</v>
      </c>
      <c r="AV325" s="1">
        <v>36.049999999999997</v>
      </c>
      <c r="AW325" s="1">
        <v>-8.6554500000000048E-2</v>
      </c>
      <c r="AX325" s="1">
        <v>6.66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5196</v>
      </c>
      <c r="C326" s="3">
        <v>21.77</v>
      </c>
      <c r="D326" s="3">
        <v>1.7</v>
      </c>
      <c r="E326" s="3">
        <v>0.33</v>
      </c>
      <c r="F326" s="1">
        <f>IF(INDEX(董監!D:D,H326)=0,INDEX(董監!C:C,H326),INDEX(董監!D:D,H326))</f>
        <v>30.12</v>
      </c>
      <c r="G326" s="1">
        <f t="shared" si="16"/>
        <v>46.08</v>
      </c>
      <c r="H326" s="1">
        <f>MATCH(持股比率!A326,董監!A:A,0)</f>
        <v>326</v>
      </c>
      <c r="I326" s="3">
        <v>39800001.93</v>
      </c>
      <c r="J326" s="26">
        <v>800</v>
      </c>
      <c r="K326" s="26">
        <v>8900</v>
      </c>
      <c r="L326" s="35">
        <v>-34245</v>
      </c>
      <c r="M326" s="26">
        <v>-11875</v>
      </c>
      <c r="N326" s="26">
        <v>-9187</v>
      </c>
      <c r="O326" s="26">
        <f t="shared" si="17"/>
        <v>1833984</v>
      </c>
      <c r="P326" s="25">
        <f t="shared" si="18"/>
        <v>-2.5</v>
      </c>
      <c r="Q326" s="3">
        <v>34.450000000000003</v>
      </c>
      <c r="R326" s="3">
        <v>34.549999999999997</v>
      </c>
      <c r="S326" s="3">
        <v>33.1</v>
      </c>
      <c r="T326" s="3">
        <v>32.5</v>
      </c>
      <c r="U326" s="3">
        <v>33.5</v>
      </c>
      <c r="V326" s="12">
        <f t="shared" si="19"/>
        <v>-14.921564999999999</v>
      </c>
      <c r="W326" s="3">
        <v>-0.45</v>
      </c>
      <c r="X326" s="3" t="str">
        <f ca="1">IF(COUNTIF(股期對照!A:A,B326)=2,B326&amp;"-●",IF(COUNTIF(股期對照!A:A,B326)=1,B326&amp;"-◎",B326))</f>
        <v>華邦電-◎</v>
      </c>
      <c r="Y326" s="3" t="s">
        <v>6508</v>
      </c>
      <c r="AB326" s="1" t="s">
        <v>320</v>
      </c>
      <c r="AC326" s="1" t="s">
        <v>2082</v>
      </c>
      <c r="AD326" s="1">
        <v>21.77</v>
      </c>
      <c r="AE326" s="1">
        <v>1.7</v>
      </c>
      <c r="AF326" s="1">
        <v>0.33</v>
      </c>
      <c r="AG326" s="1">
        <v>30.12</v>
      </c>
      <c r="AH326" s="1">
        <v>46.08</v>
      </c>
      <c r="AI326" s="1">
        <v>326</v>
      </c>
      <c r="AJ326" s="1">
        <v>39800001.93</v>
      </c>
      <c r="AK326" s="1">
        <v>800</v>
      </c>
      <c r="AL326" s="1">
        <v>8900</v>
      </c>
      <c r="AM326" s="1">
        <v>-34245</v>
      </c>
      <c r="AN326" s="1">
        <v>-11875</v>
      </c>
      <c r="AO326" s="1">
        <v>-9187</v>
      </c>
      <c r="AP326" s="1">
        <v>1833984</v>
      </c>
      <c r="AQ326" s="1">
        <v>-2.5</v>
      </c>
      <c r="AR326" s="1">
        <v>34.450000000000003</v>
      </c>
      <c r="AS326" s="1">
        <v>34.549999999999997</v>
      </c>
      <c r="AT326" s="1">
        <v>33.1</v>
      </c>
      <c r="AU326" s="1">
        <v>32.5</v>
      </c>
      <c r="AV326" s="1">
        <v>33.5</v>
      </c>
      <c r="AW326" s="1">
        <v>-14.921564999999999</v>
      </c>
      <c r="AX326" s="1">
        <v>-0.45</v>
      </c>
      <c r="AY326" s="1" t="s">
        <v>4410</v>
      </c>
      <c r="AZ326" s="1" t="s">
        <v>3551</v>
      </c>
    </row>
    <row r="327" spans="1:52" x14ac:dyDescent="0.25">
      <c r="A327" s="2" t="s">
        <v>321</v>
      </c>
      <c r="B327" s="3" t="s">
        <v>4907</v>
      </c>
      <c r="C327" s="3">
        <v>70.599999999999994</v>
      </c>
      <c r="D327" s="3">
        <v>0.8</v>
      </c>
      <c r="E327" s="3">
        <v>1.61</v>
      </c>
      <c r="F327" s="1">
        <f>IF(INDEX(董監!D:D,H327)=0,INDEX(董監!C:C,H327),INDEX(董監!D:D,H327))</f>
        <v>1.68</v>
      </c>
      <c r="G327" s="1">
        <f t="shared" ref="G327:G390" si="20">100-SUM(C327:F327)</f>
        <v>25.310000000000002</v>
      </c>
      <c r="H327" s="1">
        <f>MATCH(持股比率!A327,董監!A:A,0)</f>
        <v>327</v>
      </c>
      <c r="I327" s="3">
        <v>5594673.9699999997</v>
      </c>
      <c r="J327" s="26">
        <v>-137</v>
      </c>
      <c r="K327" s="26">
        <v>-525</v>
      </c>
      <c r="L327" s="35">
        <v>162</v>
      </c>
      <c r="M327" s="26">
        <v>131</v>
      </c>
      <c r="N327" s="26">
        <v>972</v>
      </c>
      <c r="O327" s="26">
        <f t="shared" ref="O327:O390" si="21">ROUND((I327/10)*(G327/100),0)</f>
        <v>141601</v>
      </c>
      <c r="P327" s="25">
        <f t="shared" ref="P327:P390" si="22">ROUND(SUM(J327:N327)/O327*100,1)</f>
        <v>0.4</v>
      </c>
      <c r="Q327" s="3">
        <v>293</v>
      </c>
      <c r="R327" s="3">
        <v>295</v>
      </c>
      <c r="S327" s="3">
        <v>298</v>
      </c>
      <c r="T327" s="3">
        <v>300</v>
      </c>
      <c r="U327" s="3">
        <v>315.5</v>
      </c>
      <c r="V327" s="12">
        <f t="shared" ref="V327:V390" si="23">SUMPRODUCT(J327:N327,Q327:U327)/100000</f>
        <v>1.9922599999999999</v>
      </c>
      <c r="W327" s="3">
        <v>6.95</v>
      </c>
      <c r="X327" s="3" t="str">
        <f ca="1">IF(COUNTIF(股期對照!A:A,B327)=2,B327&amp;"-●",IF(COUNTIF(股期對照!A:A,B327)=1,B327&amp;"-◎",B327))</f>
        <v>智邦-◎</v>
      </c>
      <c r="Y327" s="3" t="s">
        <v>6511</v>
      </c>
      <c r="AB327" s="1" t="s">
        <v>321</v>
      </c>
      <c r="AC327" s="1" t="s">
        <v>2083</v>
      </c>
      <c r="AD327" s="1">
        <v>70.599999999999994</v>
      </c>
      <c r="AE327" s="1">
        <v>0.8</v>
      </c>
      <c r="AF327" s="1">
        <v>1.61</v>
      </c>
      <c r="AG327" s="1">
        <v>1.68</v>
      </c>
      <c r="AH327" s="1">
        <v>25.310000000000002</v>
      </c>
      <c r="AI327" s="1">
        <v>327</v>
      </c>
      <c r="AJ327" s="1">
        <v>5594673.9699999997</v>
      </c>
      <c r="AK327" s="1">
        <v>-137</v>
      </c>
      <c r="AL327" s="1">
        <v>-525</v>
      </c>
      <c r="AM327" s="1">
        <v>162</v>
      </c>
      <c r="AN327" s="1">
        <v>131</v>
      </c>
      <c r="AO327" s="1">
        <v>972</v>
      </c>
      <c r="AP327" s="1">
        <v>141601</v>
      </c>
      <c r="AQ327" s="1">
        <v>0.4</v>
      </c>
      <c r="AR327" s="1">
        <v>293</v>
      </c>
      <c r="AS327" s="1">
        <v>295</v>
      </c>
      <c r="AT327" s="1">
        <v>298</v>
      </c>
      <c r="AU327" s="1">
        <v>300</v>
      </c>
      <c r="AV327" s="1">
        <v>315.5</v>
      </c>
      <c r="AW327" s="1">
        <v>1.9922599999999999</v>
      </c>
      <c r="AX327" s="1">
        <v>6.95</v>
      </c>
      <c r="AY327" s="1" t="s">
        <v>4411</v>
      </c>
      <c r="AZ327" s="1" t="s">
        <v>3550</v>
      </c>
    </row>
    <row r="328" spans="1:52" x14ac:dyDescent="0.25">
      <c r="A328" s="2" t="s">
        <v>322</v>
      </c>
      <c r="B328" s="3" t="s">
        <v>5197</v>
      </c>
      <c r="C328" s="3">
        <v>35.64</v>
      </c>
      <c r="D328" s="3">
        <v>0</v>
      </c>
      <c r="E328" s="3">
        <v>3.48</v>
      </c>
      <c r="F328" s="1">
        <f>IF(INDEX(董監!D:D,H328)=0,INDEX(董監!C:C,H328),INDEX(董監!D:D,H328))</f>
        <v>19.489999999999998</v>
      </c>
      <c r="G328" s="1">
        <f t="shared" si="20"/>
        <v>41.39</v>
      </c>
      <c r="H328" s="1">
        <f>MATCH(持股比率!A328,董監!A:A,0)</f>
        <v>328</v>
      </c>
      <c r="I328" s="3">
        <v>16679469.68</v>
      </c>
      <c r="J328" s="26">
        <v>-450</v>
      </c>
      <c r="K328" s="26">
        <v>-5273</v>
      </c>
      <c r="L328" s="35">
        <v>-5191</v>
      </c>
      <c r="M328" s="26">
        <v>-4185</v>
      </c>
      <c r="N328" s="26">
        <v>-3898</v>
      </c>
      <c r="O328" s="26">
        <f t="shared" si="21"/>
        <v>690363</v>
      </c>
      <c r="P328" s="25">
        <f t="shared" si="22"/>
        <v>-2.8</v>
      </c>
      <c r="Q328" s="3">
        <v>53</v>
      </c>
      <c r="R328" s="3">
        <v>51.5</v>
      </c>
      <c r="S328" s="3">
        <v>49.85</v>
      </c>
      <c r="T328" s="3">
        <v>49.8</v>
      </c>
      <c r="U328" s="3">
        <v>50.4</v>
      </c>
      <c r="V328" s="12">
        <f t="shared" si="23"/>
        <v>-9.5905304999999998</v>
      </c>
      <c r="W328" s="3">
        <v>-5.08</v>
      </c>
      <c r="X328" s="3" t="str">
        <f ca="1">IF(COUNTIF(股期對照!A:A,B328)=2,B328&amp;"-●",IF(COUNTIF(股期對照!A:A,B328)=1,B328&amp;"-◎",B328))</f>
        <v>聯強-◎</v>
      </c>
      <c r="Y328" s="3" t="s">
        <v>6512</v>
      </c>
      <c r="AB328" s="1" t="s">
        <v>322</v>
      </c>
      <c r="AC328" s="1" t="s">
        <v>2084</v>
      </c>
      <c r="AD328" s="1">
        <v>35.64</v>
      </c>
      <c r="AE328" s="1">
        <v>0</v>
      </c>
      <c r="AF328" s="1">
        <v>3.48</v>
      </c>
      <c r="AG328" s="1">
        <v>19.489999999999998</v>
      </c>
      <c r="AH328" s="1">
        <v>41.39</v>
      </c>
      <c r="AI328" s="1">
        <v>328</v>
      </c>
      <c r="AJ328" s="1">
        <v>16679469.68</v>
      </c>
      <c r="AK328" s="1">
        <v>-450</v>
      </c>
      <c r="AL328" s="1">
        <v>-5273</v>
      </c>
      <c r="AM328" s="1">
        <v>-5191</v>
      </c>
      <c r="AN328" s="1">
        <v>-4185</v>
      </c>
      <c r="AO328" s="1">
        <v>-3898</v>
      </c>
      <c r="AP328" s="1">
        <v>690363</v>
      </c>
      <c r="AQ328" s="1">
        <v>-2.8</v>
      </c>
      <c r="AR328" s="1">
        <v>53</v>
      </c>
      <c r="AS328" s="1">
        <v>51.5</v>
      </c>
      <c r="AT328" s="1">
        <v>49.85</v>
      </c>
      <c r="AU328" s="1">
        <v>49.8</v>
      </c>
      <c r="AV328" s="1">
        <v>50.4</v>
      </c>
      <c r="AW328" s="1">
        <v>-9.5905304999999998</v>
      </c>
      <c r="AX328" s="1">
        <v>-5.08</v>
      </c>
      <c r="AY328" s="1" t="s">
        <v>4412</v>
      </c>
      <c r="AZ328" s="1" t="s">
        <v>3554</v>
      </c>
    </row>
    <row r="329" spans="1:52" x14ac:dyDescent="0.25">
      <c r="A329" s="2" t="s">
        <v>323</v>
      </c>
      <c r="B329" s="3" t="s">
        <v>5198</v>
      </c>
      <c r="C329" s="3">
        <v>1.17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79.55</v>
      </c>
      <c r="H329" s="1">
        <f>MATCH(持股比率!A329,董監!A:A,0)</f>
        <v>329</v>
      </c>
      <c r="I329" s="3">
        <v>967835.68</v>
      </c>
      <c r="J329" s="26">
        <v>66</v>
      </c>
      <c r="K329" s="26">
        <v>-24</v>
      </c>
      <c r="L329" s="35">
        <v>30</v>
      </c>
      <c r="M329" s="26">
        <v>107</v>
      </c>
      <c r="N329" s="26">
        <v>-50</v>
      </c>
      <c r="O329" s="26">
        <f t="shared" si="21"/>
        <v>76991</v>
      </c>
      <c r="P329" s="25">
        <f t="shared" si="22"/>
        <v>0.2</v>
      </c>
      <c r="Q329" s="3">
        <v>97.4</v>
      </c>
      <c r="R329" s="3">
        <v>97.2</v>
      </c>
      <c r="S329" s="3">
        <v>97.2</v>
      </c>
      <c r="T329" s="3">
        <v>98.2</v>
      </c>
      <c r="U329" s="3">
        <v>97.9</v>
      </c>
      <c r="V329" s="12">
        <f t="shared" si="23"/>
        <v>0.12623999999999999</v>
      </c>
      <c r="W329" s="3">
        <v>1.98</v>
      </c>
      <c r="X329" s="3" t="str">
        <f ca="1">IF(COUNTIF(股期對照!A:A,B329)=2,B329&amp;"-●",IF(COUNTIF(股期對照!A:A,B329)=1,B329&amp;"-◎",B329))</f>
        <v>海悅</v>
      </c>
      <c r="Y329" s="3" t="s">
        <v>6457</v>
      </c>
      <c r="AB329" s="1" t="s">
        <v>323</v>
      </c>
      <c r="AC329" s="1" t="s">
        <v>2085</v>
      </c>
      <c r="AD329" s="1">
        <v>1.17</v>
      </c>
      <c r="AE329" s="1">
        <v>0</v>
      </c>
      <c r="AF329" s="1">
        <v>0.02</v>
      </c>
      <c r="AG329" s="1">
        <v>19.260000000000002</v>
      </c>
      <c r="AH329" s="1">
        <v>79.55</v>
      </c>
      <c r="AI329" s="1">
        <v>329</v>
      </c>
      <c r="AJ329" s="1">
        <v>967835.68</v>
      </c>
      <c r="AK329" s="1">
        <v>66</v>
      </c>
      <c r="AL329" s="1">
        <v>-24</v>
      </c>
      <c r="AM329" s="1">
        <v>30</v>
      </c>
      <c r="AN329" s="1">
        <v>107</v>
      </c>
      <c r="AO329" s="1">
        <v>-50</v>
      </c>
      <c r="AP329" s="1">
        <v>76991</v>
      </c>
      <c r="AQ329" s="1">
        <v>0.2</v>
      </c>
      <c r="AR329" s="1">
        <v>97.4</v>
      </c>
      <c r="AS329" s="1">
        <v>97.2</v>
      </c>
      <c r="AT329" s="1">
        <v>97.2</v>
      </c>
      <c r="AU329" s="1">
        <v>98.2</v>
      </c>
      <c r="AV329" s="1">
        <v>97.9</v>
      </c>
      <c r="AW329" s="1">
        <v>0.12623999999999999</v>
      </c>
      <c r="AX329" s="1">
        <v>1.98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4908</v>
      </c>
      <c r="C330" s="3">
        <v>12.21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84.45</v>
      </c>
      <c r="H330" s="1">
        <f>MATCH(持股比率!A330,董監!A:A,0)</f>
        <v>330</v>
      </c>
      <c r="I330" s="3">
        <v>6936796.6299999999</v>
      </c>
      <c r="J330" s="26">
        <v>71</v>
      </c>
      <c r="K330" s="26">
        <v>-579</v>
      </c>
      <c r="L330" s="35">
        <v>-1143</v>
      </c>
      <c r="M330" s="26">
        <v>-220</v>
      </c>
      <c r="N330" s="26">
        <v>125</v>
      </c>
      <c r="O330" s="26">
        <f t="shared" si="21"/>
        <v>585812</v>
      </c>
      <c r="P330" s="25">
        <f t="shared" si="22"/>
        <v>-0.3</v>
      </c>
      <c r="Q330" s="3">
        <v>9.77</v>
      </c>
      <c r="R330" s="3">
        <v>9.64</v>
      </c>
      <c r="S330" s="3">
        <v>9.31</v>
      </c>
      <c r="T330" s="3">
        <v>9.32</v>
      </c>
      <c r="U330" s="3">
        <v>9.43</v>
      </c>
      <c r="V330" s="12">
        <f t="shared" si="23"/>
        <v>-0.16400870000000004</v>
      </c>
      <c r="W330" s="3">
        <v>-2.58</v>
      </c>
      <c r="X330" s="3" t="str">
        <f ca="1">IF(COUNTIF(股期對照!A:A,B330)=2,B330&amp;"-●",IF(COUNTIF(股期對照!A:A,B330)=1,B330&amp;"-◎",B330))</f>
        <v>錸德</v>
      </c>
      <c r="Y330" s="3" t="s">
        <v>6480</v>
      </c>
      <c r="AB330" s="1" t="s">
        <v>324</v>
      </c>
      <c r="AC330" s="1" t="s">
        <v>2086</v>
      </c>
      <c r="AD330" s="1">
        <v>12.21</v>
      </c>
      <c r="AE330" s="1">
        <v>0.02</v>
      </c>
      <c r="AF330" s="1">
        <v>0.05</v>
      </c>
      <c r="AG330" s="1">
        <v>3.27</v>
      </c>
      <c r="AH330" s="1">
        <v>84.45</v>
      </c>
      <c r="AI330" s="1">
        <v>330</v>
      </c>
      <c r="AJ330" s="1">
        <v>6936796.6299999999</v>
      </c>
      <c r="AK330" s="1">
        <v>71</v>
      </c>
      <c r="AL330" s="1">
        <v>-579</v>
      </c>
      <c r="AM330" s="1">
        <v>-1143</v>
      </c>
      <c r="AN330" s="1">
        <v>-220</v>
      </c>
      <c r="AO330" s="1">
        <v>125</v>
      </c>
      <c r="AP330" s="1">
        <v>585812</v>
      </c>
      <c r="AQ330" s="1">
        <v>-0.3</v>
      </c>
      <c r="AR330" s="1">
        <v>9.77</v>
      </c>
      <c r="AS330" s="1">
        <v>9.64</v>
      </c>
      <c r="AT330" s="1">
        <v>9.31</v>
      </c>
      <c r="AU330" s="1">
        <v>9.32</v>
      </c>
      <c r="AV330" s="1">
        <v>9.43</v>
      </c>
      <c r="AW330" s="1">
        <v>-0.16400870000000004</v>
      </c>
      <c r="AX330" s="1">
        <v>-2.58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5199</v>
      </c>
      <c r="C331" s="3">
        <v>17.239999999999998</v>
      </c>
      <c r="D331" s="3">
        <v>12.79</v>
      </c>
      <c r="E331" s="3">
        <v>1.06</v>
      </c>
      <c r="F331" s="1">
        <f>IF(INDEX(董監!D:D,H331)=0,INDEX(董監!C:C,H331),INDEX(董監!D:D,H331))</f>
        <v>12.15</v>
      </c>
      <c r="G331" s="1">
        <f t="shared" si="20"/>
        <v>56.760000000000005</v>
      </c>
      <c r="H331" s="1">
        <f>MATCH(持股比率!A331,董監!A:A,0)</f>
        <v>331</v>
      </c>
      <c r="I331" s="3">
        <v>1821402.49</v>
      </c>
      <c r="J331" s="26">
        <v>365</v>
      </c>
      <c r="K331" s="26">
        <v>330</v>
      </c>
      <c r="L331" s="35">
        <v>364</v>
      </c>
      <c r="M331" s="26">
        <v>998</v>
      </c>
      <c r="N331" s="26">
        <v>115</v>
      </c>
      <c r="O331" s="26">
        <f t="shared" si="21"/>
        <v>103383</v>
      </c>
      <c r="P331" s="25">
        <f t="shared" si="22"/>
        <v>2.1</v>
      </c>
      <c r="Q331" s="3">
        <v>110</v>
      </c>
      <c r="R331" s="3">
        <v>111</v>
      </c>
      <c r="S331" s="3">
        <v>110.5</v>
      </c>
      <c r="T331" s="3">
        <v>119</v>
      </c>
      <c r="U331" s="3">
        <v>127</v>
      </c>
      <c r="V331" s="12">
        <f t="shared" si="23"/>
        <v>2.5036900000000002</v>
      </c>
      <c r="W331" s="3">
        <v>27</v>
      </c>
      <c r="X331" s="3" t="str">
        <f ca="1">IF(COUNTIF(股期對照!A:A,B331)=2,B331&amp;"-●",IF(COUNTIF(股期對照!A:A,B331)=1,B331&amp;"-◎",B331))</f>
        <v>順德</v>
      </c>
      <c r="Y331" s="3" t="s">
        <v>6509</v>
      </c>
      <c r="AB331" s="1" t="s">
        <v>325</v>
      </c>
      <c r="AC331" s="1" t="s">
        <v>2087</v>
      </c>
      <c r="AD331" s="1">
        <v>17.239999999999998</v>
      </c>
      <c r="AE331" s="1">
        <v>12.79</v>
      </c>
      <c r="AF331" s="1">
        <v>1.06</v>
      </c>
      <c r="AG331" s="1">
        <v>12.15</v>
      </c>
      <c r="AH331" s="1">
        <v>56.760000000000005</v>
      </c>
      <c r="AI331" s="1">
        <v>331</v>
      </c>
      <c r="AJ331" s="1">
        <v>1821402.49</v>
      </c>
      <c r="AK331" s="1">
        <v>365</v>
      </c>
      <c r="AL331" s="1">
        <v>330</v>
      </c>
      <c r="AM331" s="1">
        <v>364</v>
      </c>
      <c r="AN331" s="1">
        <v>998</v>
      </c>
      <c r="AO331" s="1">
        <v>115</v>
      </c>
      <c r="AP331" s="1">
        <v>103383</v>
      </c>
      <c r="AQ331" s="1">
        <v>2.1</v>
      </c>
      <c r="AR331" s="1">
        <v>110</v>
      </c>
      <c r="AS331" s="1">
        <v>111</v>
      </c>
      <c r="AT331" s="1">
        <v>110.5</v>
      </c>
      <c r="AU331" s="1">
        <v>119</v>
      </c>
      <c r="AV331" s="1">
        <v>127</v>
      </c>
      <c r="AW331" s="1">
        <v>2.5036900000000002</v>
      </c>
      <c r="AX331" s="1">
        <v>27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5200</v>
      </c>
      <c r="C332" s="3">
        <v>24.62</v>
      </c>
      <c r="D332" s="3">
        <v>1.08</v>
      </c>
      <c r="E332" s="3">
        <v>2.33</v>
      </c>
      <c r="F332" s="1">
        <f>IF(INDEX(董監!D:D,H332)=0,INDEX(董監!C:C,H332),INDEX(董監!D:D,H332))</f>
        <v>17.59</v>
      </c>
      <c r="G332" s="1">
        <f t="shared" si="20"/>
        <v>54.379999999999995</v>
      </c>
      <c r="H332" s="1">
        <f>MATCH(持股比率!A332,董監!A:A,0)</f>
        <v>332</v>
      </c>
      <c r="I332" s="3">
        <v>19667819.579999998</v>
      </c>
      <c r="J332" s="26">
        <v>2135</v>
      </c>
      <c r="K332" s="26">
        <v>1032</v>
      </c>
      <c r="L332" s="35">
        <v>-1621</v>
      </c>
      <c r="M332" s="26">
        <v>-970</v>
      </c>
      <c r="N332" s="26">
        <v>978</v>
      </c>
      <c r="O332" s="26">
        <f t="shared" si="21"/>
        <v>1069536</v>
      </c>
      <c r="P332" s="25">
        <f t="shared" si="22"/>
        <v>0.1</v>
      </c>
      <c r="Q332" s="3">
        <v>30.1</v>
      </c>
      <c r="R332" s="3">
        <v>30.1</v>
      </c>
      <c r="S332" s="3">
        <v>29.75</v>
      </c>
      <c r="T332" s="3">
        <v>29.9</v>
      </c>
      <c r="U332" s="3">
        <v>30.25</v>
      </c>
      <c r="V332" s="12">
        <f t="shared" si="23"/>
        <v>0.47683449999999999</v>
      </c>
      <c r="W332" s="3">
        <v>2.37</v>
      </c>
      <c r="X332" s="3" t="str">
        <f ca="1">IF(COUNTIF(股期對照!A:A,B332)=2,B332&amp;"-●",IF(COUNTIF(股期對照!A:A,B332)=1,B332&amp;"-◎",B332))</f>
        <v>佳世達-◎</v>
      </c>
      <c r="Y332" s="3" t="s">
        <v>6513</v>
      </c>
      <c r="AB332" s="1" t="s">
        <v>326</v>
      </c>
      <c r="AC332" s="1" t="s">
        <v>2088</v>
      </c>
      <c r="AD332" s="1">
        <v>24.62</v>
      </c>
      <c r="AE332" s="1">
        <v>1.08</v>
      </c>
      <c r="AF332" s="1">
        <v>2.33</v>
      </c>
      <c r="AG332" s="1">
        <v>17.59</v>
      </c>
      <c r="AH332" s="1">
        <v>54.379999999999995</v>
      </c>
      <c r="AI332" s="1">
        <v>332</v>
      </c>
      <c r="AJ332" s="1">
        <v>19667819.579999998</v>
      </c>
      <c r="AK332" s="1">
        <v>2135</v>
      </c>
      <c r="AL332" s="1">
        <v>1032</v>
      </c>
      <c r="AM332" s="1">
        <v>-1621</v>
      </c>
      <c r="AN332" s="1">
        <v>-970</v>
      </c>
      <c r="AO332" s="1">
        <v>978</v>
      </c>
      <c r="AP332" s="1">
        <v>1069536</v>
      </c>
      <c r="AQ332" s="1">
        <v>0.1</v>
      </c>
      <c r="AR332" s="1">
        <v>30.1</v>
      </c>
      <c r="AS332" s="1">
        <v>30.1</v>
      </c>
      <c r="AT332" s="1">
        <v>29.75</v>
      </c>
      <c r="AU332" s="1">
        <v>29.9</v>
      </c>
      <c r="AV332" s="1">
        <v>30.25</v>
      </c>
      <c r="AW332" s="1">
        <v>0.47683449999999999</v>
      </c>
      <c r="AX332" s="1">
        <v>2.37</v>
      </c>
      <c r="AY332" s="1" t="s">
        <v>4413</v>
      </c>
      <c r="AZ332" s="1" t="s">
        <v>3540</v>
      </c>
    </row>
    <row r="333" spans="1:52" x14ac:dyDescent="0.25">
      <c r="A333" s="2" t="s">
        <v>327</v>
      </c>
      <c r="B333" s="3" t="s">
        <v>4640</v>
      </c>
      <c r="C333" s="3">
        <v>41.77</v>
      </c>
      <c r="D333" s="3">
        <v>0.13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53.089999999999989</v>
      </c>
      <c r="H333" s="1">
        <f>MATCH(持股比率!A333,董監!A:A,0)</f>
        <v>333</v>
      </c>
      <c r="I333" s="3">
        <v>30478538.280000001</v>
      </c>
      <c r="J333" s="26">
        <v>-4511</v>
      </c>
      <c r="K333" s="26">
        <v>7056</v>
      </c>
      <c r="L333" s="35">
        <v>-1612</v>
      </c>
      <c r="M333" s="26">
        <v>-28127</v>
      </c>
      <c r="N333" s="26">
        <v>-6723</v>
      </c>
      <c r="O333" s="26">
        <f t="shared" si="21"/>
        <v>1618106</v>
      </c>
      <c r="P333" s="25">
        <f t="shared" si="22"/>
        <v>-2.1</v>
      </c>
      <c r="Q333" s="3">
        <v>31.6</v>
      </c>
      <c r="R333" s="3">
        <v>32.049999999999997</v>
      </c>
      <c r="S333" s="3">
        <v>31.55</v>
      </c>
      <c r="T333" s="3">
        <v>30.8</v>
      </c>
      <c r="U333" s="3">
        <v>30.8</v>
      </c>
      <c r="V333" s="12">
        <f t="shared" si="23"/>
        <v>-10.406414</v>
      </c>
      <c r="W333" s="3">
        <v>-2.84</v>
      </c>
      <c r="X333" s="3" t="str">
        <f ca="1">IF(COUNTIF(股期對照!A:A,B333)=2,B333&amp;"-●",IF(COUNTIF(股期對照!A:A,B333)=1,B333&amp;"-◎",B333))</f>
        <v>宏碁-◎</v>
      </c>
      <c r="Y333" s="3" t="s">
        <v>6502</v>
      </c>
      <c r="AB333" s="1" t="s">
        <v>327</v>
      </c>
      <c r="AC333" s="1" t="s">
        <v>2089</v>
      </c>
      <c r="AD333" s="1">
        <v>41.77</v>
      </c>
      <c r="AE333" s="1">
        <v>0.13</v>
      </c>
      <c r="AF333" s="1">
        <v>1.34</v>
      </c>
      <c r="AG333" s="1">
        <v>3.67</v>
      </c>
      <c r="AH333" s="1">
        <v>53.089999999999989</v>
      </c>
      <c r="AI333" s="1">
        <v>333</v>
      </c>
      <c r="AJ333" s="1">
        <v>30478538.280000001</v>
      </c>
      <c r="AK333" s="1">
        <v>-4511</v>
      </c>
      <c r="AL333" s="1">
        <v>7056</v>
      </c>
      <c r="AM333" s="1">
        <v>-1612</v>
      </c>
      <c r="AN333" s="1">
        <v>-28127</v>
      </c>
      <c r="AO333" s="1">
        <v>-6723</v>
      </c>
      <c r="AP333" s="1">
        <v>1618106</v>
      </c>
      <c r="AQ333" s="1">
        <v>-2.1</v>
      </c>
      <c r="AR333" s="1">
        <v>31.6</v>
      </c>
      <c r="AS333" s="1">
        <v>32.049999999999997</v>
      </c>
      <c r="AT333" s="1">
        <v>31.55</v>
      </c>
      <c r="AU333" s="1">
        <v>30.8</v>
      </c>
      <c r="AV333" s="1">
        <v>30.8</v>
      </c>
      <c r="AW333" s="1">
        <v>-10.406414</v>
      </c>
      <c r="AX333" s="1">
        <v>-2.84</v>
      </c>
      <c r="AY333" s="1" t="s">
        <v>4414</v>
      </c>
      <c r="AZ333" s="1" t="s">
        <v>3546</v>
      </c>
    </row>
    <row r="334" spans="1:52" x14ac:dyDescent="0.25">
      <c r="A334" s="2" t="s">
        <v>328</v>
      </c>
      <c r="B334" s="3" t="s">
        <v>4641</v>
      </c>
      <c r="C334" s="3">
        <v>20.18</v>
      </c>
      <c r="D334" s="3">
        <v>1.53</v>
      </c>
      <c r="E334" s="3">
        <v>0.8</v>
      </c>
      <c r="F334" s="1">
        <f>IF(INDEX(董監!D:D,H334)=0,INDEX(董監!C:C,H334),INDEX(董監!D:D,H334))</f>
        <v>6.01</v>
      </c>
      <c r="G334" s="1">
        <f t="shared" si="20"/>
        <v>71.47999999999999</v>
      </c>
      <c r="H334" s="1">
        <f>MATCH(持股比率!A334,董監!A:A,0)</f>
        <v>334</v>
      </c>
      <c r="I334" s="3">
        <v>14144851.92</v>
      </c>
      <c r="J334" s="26">
        <v>700</v>
      </c>
      <c r="K334" s="26">
        <v>1623</v>
      </c>
      <c r="L334" s="35">
        <v>-1655</v>
      </c>
      <c r="M334" s="26">
        <v>238</v>
      </c>
      <c r="N334" s="26">
        <v>1926</v>
      </c>
      <c r="O334" s="26">
        <f t="shared" si="21"/>
        <v>1011074</v>
      </c>
      <c r="P334" s="25">
        <f t="shared" si="22"/>
        <v>0.3</v>
      </c>
      <c r="Q334" s="3">
        <v>65</v>
      </c>
      <c r="R334" s="3">
        <v>65.7</v>
      </c>
      <c r="S334" s="3">
        <v>64.2</v>
      </c>
      <c r="T334" s="3">
        <v>63.9</v>
      </c>
      <c r="U334" s="3">
        <v>65.099999999999994</v>
      </c>
      <c r="V334" s="12">
        <f t="shared" si="23"/>
        <v>1.8647089999999999</v>
      </c>
      <c r="W334" s="3">
        <v>0.77</v>
      </c>
      <c r="X334" s="3" t="str">
        <f ca="1">IF(COUNTIF(股期對照!A:A,B334)=2,B334&amp;"-●",IF(COUNTIF(股期對照!A:A,B334)=1,B334&amp;"-◎",B334))</f>
        <v>鴻準-◎</v>
      </c>
      <c r="Y334" s="3" t="s">
        <v>6514</v>
      </c>
      <c r="AB334" s="1" t="s">
        <v>328</v>
      </c>
      <c r="AC334" s="1" t="s">
        <v>2090</v>
      </c>
      <c r="AD334" s="1">
        <v>20.18</v>
      </c>
      <c r="AE334" s="1">
        <v>1.53</v>
      </c>
      <c r="AF334" s="1">
        <v>0.8</v>
      </c>
      <c r="AG334" s="1">
        <v>6.01</v>
      </c>
      <c r="AH334" s="1">
        <v>71.47999999999999</v>
      </c>
      <c r="AI334" s="1">
        <v>334</v>
      </c>
      <c r="AJ334" s="1">
        <v>14144851.92</v>
      </c>
      <c r="AK334" s="1">
        <v>700</v>
      </c>
      <c r="AL334" s="1">
        <v>1623</v>
      </c>
      <c r="AM334" s="1">
        <v>-1655</v>
      </c>
      <c r="AN334" s="1">
        <v>238</v>
      </c>
      <c r="AO334" s="1">
        <v>1926</v>
      </c>
      <c r="AP334" s="1">
        <v>1011074</v>
      </c>
      <c r="AQ334" s="1">
        <v>0.3</v>
      </c>
      <c r="AR334" s="1">
        <v>65</v>
      </c>
      <c r="AS334" s="1">
        <v>65.7</v>
      </c>
      <c r="AT334" s="1">
        <v>64.2</v>
      </c>
      <c r="AU334" s="1">
        <v>63.9</v>
      </c>
      <c r="AV334" s="1">
        <v>65.099999999999994</v>
      </c>
      <c r="AW334" s="1">
        <v>1.8647089999999999</v>
      </c>
      <c r="AX334" s="1">
        <v>0.77</v>
      </c>
      <c r="AY334" s="1" t="s">
        <v>4415</v>
      </c>
      <c r="AZ334" s="1" t="s">
        <v>3555</v>
      </c>
    </row>
    <row r="335" spans="1:52" x14ac:dyDescent="0.25">
      <c r="A335" s="2" t="s">
        <v>329</v>
      </c>
      <c r="B335" s="3" t="s">
        <v>4642</v>
      </c>
      <c r="C335" s="3">
        <v>18.260000000000002</v>
      </c>
      <c r="D335" s="3">
        <v>0.5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69.45</v>
      </c>
      <c r="H335" s="1">
        <f>MATCH(持股比率!A335,董監!A:A,0)</f>
        <v>335</v>
      </c>
      <c r="I335" s="3">
        <v>3974954.2</v>
      </c>
      <c r="J335" s="26">
        <v>267</v>
      </c>
      <c r="K335" s="26">
        <v>26</v>
      </c>
      <c r="L335" s="35">
        <v>-50</v>
      </c>
      <c r="M335" s="26">
        <v>338</v>
      </c>
      <c r="N335" s="26">
        <v>-451</v>
      </c>
      <c r="O335" s="26">
        <f t="shared" si="21"/>
        <v>276061</v>
      </c>
      <c r="P335" s="25">
        <f t="shared" si="22"/>
        <v>0</v>
      </c>
      <c r="Q335" s="3">
        <v>30.5</v>
      </c>
      <c r="R335" s="3">
        <v>31.1</v>
      </c>
      <c r="S335" s="3">
        <v>30.4</v>
      </c>
      <c r="T335" s="3">
        <v>31.1</v>
      </c>
      <c r="U335" s="3">
        <v>34.200000000000003</v>
      </c>
      <c r="V335" s="12">
        <f t="shared" si="23"/>
        <v>2.5197000000000008E-2</v>
      </c>
      <c r="W335" s="3">
        <v>12.69</v>
      </c>
      <c r="X335" s="3" t="str">
        <f ca="1">IF(COUNTIF(股期對照!A:A,B335)=2,B335&amp;"-●",IF(COUNTIF(股期對照!A:A,B335)=1,B335&amp;"-◎",B335))</f>
        <v>敬鵬-◎</v>
      </c>
      <c r="Y335" s="3" t="s">
        <v>6499</v>
      </c>
      <c r="AB335" s="1" t="s">
        <v>329</v>
      </c>
      <c r="AC335" s="1" t="s">
        <v>2091</v>
      </c>
      <c r="AD335" s="1">
        <v>18.260000000000002</v>
      </c>
      <c r="AE335" s="1">
        <v>0.5</v>
      </c>
      <c r="AF335" s="1">
        <v>0.09</v>
      </c>
      <c r="AG335" s="1">
        <v>11.7</v>
      </c>
      <c r="AH335" s="1">
        <v>69.45</v>
      </c>
      <c r="AI335" s="1">
        <v>335</v>
      </c>
      <c r="AJ335" s="1">
        <v>3974954.2</v>
      </c>
      <c r="AK335" s="1">
        <v>267</v>
      </c>
      <c r="AL335" s="1">
        <v>26</v>
      </c>
      <c r="AM335" s="1">
        <v>-50</v>
      </c>
      <c r="AN335" s="1">
        <v>338</v>
      </c>
      <c r="AO335" s="1">
        <v>-451</v>
      </c>
      <c r="AP335" s="1">
        <v>276061</v>
      </c>
      <c r="AQ335" s="1">
        <v>0</v>
      </c>
      <c r="AR335" s="1">
        <v>30.5</v>
      </c>
      <c r="AS335" s="1">
        <v>31.1</v>
      </c>
      <c r="AT335" s="1">
        <v>30.4</v>
      </c>
      <c r="AU335" s="1">
        <v>31.1</v>
      </c>
      <c r="AV335" s="1">
        <v>34.200000000000003</v>
      </c>
      <c r="AW335" s="1">
        <v>2.5197000000000008E-2</v>
      </c>
      <c r="AX335" s="1">
        <v>12.69</v>
      </c>
      <c r="AY335" s="1" t="s">
        <v>4416</v>
      </c>
      <c r="AZ335" s="1" t="s">
        <v>3544</v>
      </c>
    </row>
    <row r="336" spans="1:52" x14ac:dyDescent="0.25">
      <c r="A336" s="2" t="s">
        <v>330</v>
      </c>
      <c r="B336" s="3" t="s">
        <v>5201</v>
      </c>
      <c r="C336" s="3">
        <v>22.94</v>
      </c>
      <c r="D336" s="3">
        <v>1.98</v>
      </c>
      <c r="E336" s="3">
        <v>2.92</v>
      </c>
      <c r="F336" s="1">
        <f>IF(INDEX(董監!D:D,H336)=0,INDEX(董監!C:C,H336),INDEX(董監!D:D,H336))</f>
        <v>12.46</v>
      </c>
      <c r="G336" s="1">
        <f t="shared" si="20"/>
        <v>59.699999999999996</v>
      </c>
      <c r="H336" s="1">
        <f>MATCH(持股比率!A336,董監!A:A,0)</f>
        <v>336</v>
      </c>
      <c r="I336" s="3">
        <v>35874750.659999996</v>
      </c>
      <c r="J336" s="26">
        <v>4027</v>
      </c>
      <c r="K336" s="26">
        <v>-6214</v>
      </c>
      <c r="L336" s="35">
        <v>-9402</v>
      </c>
      <c r="M336" s="26">
        <v>-5225</v>
      </c>
      <c r="N336" s="26">
        <v>-2122</v>
      </c>
      <c r="O336" s="26">
        <f t="shared" si="21"/>
        <v>2141723</v>
      </c>
      <c r="P336" s="25">
        <f t="shared" si="22"/>
        <v>-0.9</v>
      </c>
      <c r="Q336" s="3">
        <v>26.1</v>
      </c>
      <c r="R336" s="3">
        <v>26.15</v>
      </c>
      <c r="S336" s="3">
        <v>25.5</v>
      </c>
      <c r="T336" s="3">
        <v>25.35</v>
      </c>
      <c r="U336" s="3">
        <v>25.7</v>
      </c>
      <c r="V336" s="12">
        <f t="shared" si="23"/>
        <v>-4.8413155000000003</v>
      </c>
      <c r="W336" s="3">
        <v>1.38</v>
      </c>
      <c r="X336" s="3" t="str">
        <f ca="1">IF(COUNTIF(股期對照!A:A,B336)=2,B336&amp;"-●",IF(COUNTIF(股期對照!A:A,B336)=1,B336&amp;"-◎",B336))</f>
        <v>英業達-◎</v>
      </c>
      <c r="Y336" s="3" t="s">
        <v>6515</v>
      </c>
      <c r="AB336" s="1" t="s">
        <v>330</v>
      </c>
      <c r="AC336" s="1" t="s">
        <v>2092</v>
      </c>
      <c r="AD336" s="1">
        <v>22.94</v>
      </c>
      <c r="AE336" s="1">
        <v>1.98</v>
      </c>
      <c r="AF336" s="1">
        <v>2.92</v>
      </c>
      <c r="AG336" s="1">
        <v>12.46</v>
      </c>
      <c r="AH336" s="1">
        <v>59.699999999999996</v>
      </c>
      <c r="AI336" s="1">
        <v>336</v>
      </c>
      <c r="AJ336" s="1">
        <v>35874750.659999996</v>
      </c>
      <c r="AK336" s="1">
        <v>4027</v>
      </c>
      <c r="AL336" s="1">
        <v>-6214</v>
      </c>
      <c r="AM336" s="1">
        <v>-9402</v>
      </c>
      <c r="AN336" s="1">
        <v>-5225</v>
      </c>
      <c r="AO336" s="1">
        <v>-2122</v>
      </c>
      <c r="AP336" s="1">
        <v>2141723</v>
      </c>
      <c r="AQ336" s="1">
        <v>-0.9</v>
      </c>
      <c r="AR336" s="1">
        <v>26.1</v>
      </c>
      <c r="AS336" s="1">
        <v>26.15</v>
      </c>
      <c r="AT336" s="1">
        <v>25.5</v>
      </c>
      <c r="AU336" s="1">
        <v>25.35</v>
      </c>
      <c r="AV336" s="1">
        <v>25.7</v>
      </c>
      <c r="AW336" s="1">
        <v>-4.8413155000000003</v>
      </c>
      <c r="AX336" s="1">
        <v>1.38</v>
      </c>
      <c r="AY336" s="1" t="s">
        <v>4417</v>
      </c>
      <c r="AZ336" s="1" t="s">
        <v>3546</v>
      </c>
    </row>
    <row r="337" spans="1:52" x14ac:dyDescent="0.25">
      <c r="A337" s="2" t="s">
        <v>331</v>
      </c>
      <c r="B337" s="3" t="s">
        <v>5202</v>
      </c>
      <c r="C337" s="3">
        <v>55.25</v>
      </c>
      <c r="D337" s="3">
        <v>1.56</v>
      </c>
      <c r="E337" s="3">
        <v>2.44</v>
      </c>
      <c r="F337" s="1">
        <f>IF(INDEX(董監!D:D,H337)=0,INDEX(董監!C:C,H337),INDEX(董監!D:D,H337))</f>
        <v>5.52</v>
      </c>
      <c r="G337" s="1">
        <f t="shared" si="20"/>
        <v>35.230000000000004</v>
      </c>
      <c r="H337" s="1">
        <f>MATCH(持股比率!A337,董監!A:A,0)</f>
        <v>337</v>
      </c>
      <c r="I337" s="3">
        <v>7427602.7999999998</v>
      </c>
      <c r="J337" s="26">
        <v>-538</v>
      </c>
      <c r="K337" s="26">
        <v>-1080</v>
      </c>
      <c r="L337" s="35">
        <v>194</v>
      </c>
      <c r="M337" s="26">
        <v>-2559</v>
      </c>
      <c r="N337" s="26">
        <v>-742</v>
      </c>
      <c r="O337" s="26">
        <f t="shared" si="21"/>
        <v>261674</v>
      </c>
      <c r="P337" s="25">
        <f t="shared" si="22"/>
        <v>-1.8</v>
      </c>
      <c r="Q337" s="3">
        <v>388</v>
      </c>
      <c r="R337" s="3">
        <v>385</v>
      </c>
      <c r="S337" s="3">
        <v>383</v>
      </c>
      <c r="T337" s="3">
        <v>375</v>
      </c>
      <c r="U337" s="3">
        <v>374</v>
      </c>
      <c r="V337" s="12">
        <f t="shared" si="23"/>
        <v>-17.873750000000001</v>
      </c>
      <c r="W337" s="3">
        <v>-3.61</v>
      </c>
      <c r="X337" s="3" t="str">
        <f ca="1">IF(COUNTIF(股期對照!A:A,B337)=2,B337&amp;"-●",IF(COUNTIF(股期對照!A:A,B337)=1,B337&amp;"-◎",B337))</f>
        <v>華碩-◎</v>
      </c>
      <c r="Y337" s="3" t="s">
        <v>4746</v>
      </c>
      <c r="AB337" s="1" t="s">
        <v>331</v>
      </c>
      <c r="AC337" s="1" t="s">
        <v>2093</v>
      </c>
      <c r="AD337" s="1">
        <v>55.25</v>
      </c>
      <c r="AE337" s="1">
        <v>1.56</v>
      </c>
      <c r="AF337" s="1">
        <v>2.44</v>
      </c>
      <c r="AG337" s="1">
        <v>5.52</v>
      </c>
      <c r="AH337" s="1">
        <v>35.230000000000004</v>
      </c>
      <c r="AI337" s="1">
        <v>337</v>
      </c>
      <c r="AJ337" s="1">
        <v>7427602.7999999998</v>
      </c>
      <c r="AK337" s="1">
        <v>-538</v>
      </c>
      <c r="AL337" s="1">
        <v>-1080</v>
      </c>
      <c r="AM337" s="1">
        <v>194</v>
      </c>
      <c r="AN337" s="1">
        <v>-2559</v>
      </c>
      <c r="AO337" s="1">
        <v>-742</v>
      </c>
      <c r="AP337" s="1">
        <v>261674</v>
      </c>
      <c r="AQ337" s="1">
        <v>-1.8</v>
      </c>
      <c r="AR337" s="1">
        <v>388</v>
      </c>
      <c r="AS337" s="1">
        <v>385</v>
      </c>
      <c r="AT337" s="1">
        <v>383</v>
      </c>
      <c r="AU337" s="1">
        <v>375</v>
      </c>
      <c r="AV337" s="1">
        <v>374</v>
      </c>
      <c r="AW337" s="1">
        <v>-17.873750000000001</v>
      </c>
      <c r="AX337" s="1">
        <v>-3.61</v>
      </c>
      <c r="AY337" s="1" t="s">
        <v>4418</v>
      </c>
      <c r="AZ337" s="1" t="s">
        <v>3546</v>
      </c>
    </row>
    <row r="338" spans="1:52" x14ac:dyDescent="0.25">
      <c r="A338" s="2" t="s">
        <v>332</v>
      </c>
      <c r="B338" s="3" t="s">
        <v>4766</v>
      </c>
      <c r="C338" s="3">
        <v>0.68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87.89</v>
      </c>
      <c r="H338" s="1">
        <f>MATCH(持股比率!A338,董監!A:A,0)</f>
        <v>338</v>
      </c>
      <c r="I338" s="3">
        <v>946161.72</v>
      </c>
      <c r="J338" s="26">
        <v>173</v>
      </c>
      <c r="K338" s="26">
        <v>-468</v>
      </c>
      <c r="L338" s="35">
        <v>-136</v>
      </c>
      <c r="M338" s="26">
        <v>36</v>
      </c>
      <c r="N338" s="26">
        <v>136</v>
      </c>
      <c r="O338" s="26">
        <f t="shared" si="21"/>
        <v>83158</v>
      </c>
      <c r="P338" s="25">
        <f t="shared" si="22"/>
        <v>-0.3</v>
      </c>
      <c r="Q338" s="3">
        <v>14.6</v>
      </c>
      <c r="R338" s="3">
        <v>14.75</v>
      </c>
      <c r="S338" s="3">
        <v>14.15</v>
      </c>
      <c r="T338" s="3">
        <v>14.05</v>
      </c>
      <c r="U338" s="3">
        <v>14.1</v>
      </c>
      <c r="V338" s="12">
        <f t="shared" si="23"/>
        <v>-3.8782000000000004E-2</v>
      </c>
      <c r="W338" s="3">
        <v>1.44</v>
      </c>
      <c r="X338" s="3" t="str">
        <f ca="1">IF(COUNTIF(股期對照!A:A,B338)=2,B338&amp;"-●",IF(COUNTIF(股期對照!A:A,B338)=1,B338&amp;"-◎",B338))</f>
        <v>廷鑫</v>
      </c>
      <c r="Y338" s="3" t="s">
        <v>6516</v>
      </c>
      <c r="AB338" s="1" t="s">
        <v>332</v>
      </c>
      <c r="AC338" s="1" t="s">
        <v>2094</v>
      </c>
      <c r="AD338" s="1">
        <v>0.68</v>
      </c>
      <c r="AE338" s="1">
        <v>0</v>
      </c>
      <c r="AF338" s="1">
        <v>0</v>
      </c>
      <c r="AG338" s="1">
        <v>11.43</v>
      </c>
      <c r="AH338" s="1">
        <v>87.89</v>
      </c>
      <c r="AI338" s="1">
        <v>338</v>
      </c>
      <c r="AJ338" s="1">
        <v>946161.72</v>
      </c>
      <c r="AK338" s="1">
        <v>173</v>
      </c>
      <c r="AL338" s="1">
        <v>-468</v>
      </c>
      <c r="AM338" s="1">
        <v>-136</v>
      </c>
      <c r="AN338" s="1">
        <v>36</v>
      </c>
      <c r="AO338" s="1">
        <v>136</v>
      </c>
      <c r="AP338" s="1">
        <v>83158</v>
      </c>
      <c r="AQ338" s="1">
        <v>-0.3</v>
      </c>
      <c r="AR338" s="1">
        <v>14.6</v>
      </c>
      <c r="AS338" s="1">
        <v>14.75</v>
      </c>
      <c r="AT338" s="1">
        <v>14.15</v>
      </c>
      <c r="AU338" s="1">
        <v>14.05</v>
      </c>
      <c r="AV338" s="1">
        <v>14.1</v>
      </c>
      <c r="AW338" s="1">
        <v>-3.8782000000000004E-2</v>
      </c>
      <c r="AX338" s="1">
        <v>1.44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5203</v>
      </c>
      <c r="C339" s="3">
        <v>1.9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79.510000000000005</v>
      </c>
      <c r="H339" s="1">
        <f>MATCH(持股比率!A339,董監!A:A,0)</f>
        <v>339</v>
      </c>
      <c r="I339" s="3">
        <v>1714710.52</v>
      </c>
      <c r="J339" s="26">
        <v>-39</v>
      </c>
      <c r="K339" s="26">
        <v>-25</v>
      </c>
      <c r="L339" s="35">
        <v>-162</v>
      </c>
      <c r="M339" s="26">
        <v>-20</v>
      </c>
      <c r="N339" s="26">
        <v>32</v>
      </c>
      <c r="O339" s="26">
        <f t="shared" si="21"/>
        <v>136337</v>
      </c>
      <c r="P339" s="25">
        <f t="shared" si="22"/>
        <v>-0.2</v>
      </c>
      <c r="Q339" s="3">
        <v>17.399999999999999</v>
      </c>
      <c r="R339" s="3">
        <v>17.350000000000001</v>
      </c>
      <c r="S339" s="3">
        <v>17.05</v>
      </c>
      <c r="T339" s="3">
        <v>17.100000000000001</v>
      </c>
      <c r="U339" s="3">
        <v>17.399999999999999</v>
      </c>
      <c r="V339" s="12">
        <f t="shared" si="23"/>
        <v>-3.6596499999999997E-2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6517</v>
      </c>
      <c r="AB339" s="1" t="s">
        <v>333</v>
      </c>
      <c r="AC339" s="1" t="s">
        <v>2095</v>
      </c>
      <c r="AD339" s="1">
        <v>1.9</v>
      </c>
      <c r="AE339" s="1">
        <v>0</v>
      </c>
      <c r="AF339" s="1">
        <v>0</v>
      </c>
      <c r="AG339" s="1">
        <v>18.59</v>
      </c>
      <c r="AH339" s="1">
        <v>79.510000000000005</v>
      </c>
      <c r="AI339" s="1">
        <v>339</v>
      </c>
      <c r="AJ339" s="1">
        <v>1714710.52</v>
      </c>
      <c r="AK339" s="1">
        <v>-39</v>
      </c>
      <c r="AL339" s="1">
        <v>-25</v>
      </c>
      <c r="AM339" s="1">
        <v>-162</v>
      </c>
      <c r="AN339" s="1">
        <v>-20</v>
      </c>
      <c r="AO339" s="1">
        <v>32</v>
      </c>
      <c r="AP339" s="1">
        <v>136337</v>
      </c>
      <c r="AQ339" s="1">
        <v>-0.2</v>
      </c>
      <c r="AR339" s="1">
        <v>17.399999999999999</v>
      </c>
      <c r="AS339" s="1">
        <v>17.350000000000001</v>
      </c>
      <c r="AT339" s="1">
        <v>17.05</v>
      </c>
      <c r="AU339" s="1">
        <v>17.100000000000001</v>
      </c>
      <c r="AV339" s="1">
        <v>17.399999999999999</v>
      </c>
      <c r="AW339" s="1">
        <v>-3.6596499999999997E-2</v>
      </c>
      <c r="AX339" s="1">
        <v>0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5204</v>
      </c>
      <c r="C340" s="3">
        <v>70.08</v>
      </c>
      <c r="D340" s="3">
        <v>0.38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24.340000000000003</v>
      </c>
      <c r="H340" s="1">
        <f>MATCH(持股比率!A340,董監!A:A,0)</f>
        <v>340</v>
      </c>
      <c r="I340" s="3">
        <v>4216315.37</v>
      </c>
      <c r="J340" s="26">
        <v>-5</v>
      </c>
      <c r="K340" s="26">
        <v>-121</v>
      </c>
      <c r="L340" s="35">
        <v>7</v>
      </c>
      <c r="M340" s="26">
        <v>-132</v>
      </c>
      <c r="N340" s="26">
        <v>17</v>
      </c>
      <c r="O340" s="26">
        <f t="shared" si="21"/>
        <v>102625</v>
      </c>
      <c r="P340" s="25">
        <f t="shared" si="22"/>
        <v>-0.2</v>
      </c>
      <c r="Q340" s="3">
        <v>193.38</v>
      </c>
      <c r="R340" s="3">
        <v>189.97</v>
      </c>
      <c r="S340" s="3">
        <v>190.45</v>
      </c>
      <c r="T340" s="3">
        <v>188.5</v>
      </c>
      <c r="U340" s="3">
        <v>191</v>
      </c>
      <c r="V340" s="12">
        <f t="shared" si="23"/>
        <v>-0.44255119999999998</v>
      </c>
      <c r="W340" s="3">
        <v>-2.2200000000000002</v>
      </c>
      <c r="X340" s="3" t="str">
        <f ca="1">IF(COUNTIF(股期對照!A:A,B340)=2,B340&amp;"-●",IF(COUNTIF(股期對照!A:A,B340)=1,B340&amp;"-◎",B340))</f>
        <v>致茂-◎</v>
      </c>
      <c r="Y340" s="3" t="s">
        <v>6518</v>
      </c>
      <c r="AB340" s="1" t="s">
        <v>334</v>
      </c>
      <c r="AC340" s="1" t="s">
        <v>2096</v>
      </c>
      <c r="AD340" s="1">
        <v>70.08</v>
      </c>
      <c r="AE340" s="1">
        <v>0.38</v>
      </c>
      <c r="AF340" s="1">
        <v>0.16</v>
      </c>
      <c r="AG340" s="1">
        <v>5.04</v>
      </c>
      <c r="AH340" s="1">
        <v>24.340000000000003</v>
      </c>
      <c r="AI340" s="1">
        <v>340</v>
      </c>
      <c r="AJ340" s="1">
        <v>4216315.37</v>
      </c>
      <c r="AK340" s="1">
        <v>-5</v>
      </c>
      <c r="AL340" s="1">
        <v>-121</v>
      </c>
      <c r="AM340" s="1">
        <v>7</v>
      </c>
      <c r="AN340" s="1">
        <v>-132</v>
      </c>
      <c r="AO340" s="1">
        <v>17</v>
      </c>
      <c r="AP340" s="1">
        <v>102625</v>
      </c>
      <c r="AQ340" s="1">
        <v>-0.2</v>
      </c>
      <c r="AR340" s="1">
        <v>193.38</v>
      </c>
      <c r="AS340" s="1">
        <v>189.97</v>
      </c>
      <c r="AT340" s="1">
        <v>190.45</v>
      </c>
      <c r="AU340" s="1">
        <v>188.5</v>
      </c>
      <c r="AV340" s="1">
        <v>191</v>
      </c>
      <c r="AW340" s="1">
        <v>-0.44255119999999998</v>
      </c>
      <c r="AX340" s="1">
        <v>-2.2200000000000002</v>
      </c>
      <c r="AY340" s="1" t="s">
        <v>4419</v>
      </c>
      <c r="AZ340" s="1" t="s">
        <v>3558</v>
      </c>
    </row>
    <row r="341" spans="1:52" x14ac:dyDescent="0.25">
      <c r="A341" s="2" t="s">
        <v>335</v>
      </c>
      <c r="B341" s="3" t="s">
        <v>5205</v>
      </c>
      <c r="C341" s="3">
        <v>10.42</v>
      </c>
      <c r="D341" s="3">
        <v>0.16</v>
      </c>
      <c r="E341" s="3">
        <v>0.06</v>
      </c>
      <c r="F341" s="1">
        <f>IF(INDEX(董監!D:D,H341)=0,INDEX(董監!C:C,H341),INDEX(董監!D:D,H341))</f>
        <v>9.6199999999999992</v>
      </c>
      <c r="G341" s="1">
        <f t="shared" si="20"/>
        <v>79.740000000000009</v>
      </c>
      <c r="H341" s="1">
        <f>MATCH(持股比率!A341,董監!A:A,0)</f>
        <v>341</v>
      </c>
      <c r="I341" s="3">
        <v>6597630</v>
      </c>
      <c r="J341" s="26">
        <v>-99</v>
      </c>
      <c r="K341" s="26">
        <v>54</v>
      </c>
      <c r="L341" s="35">
        <v>100</v>
      </c>
      <c r="M341" s="26">
        <v>208</v>
      </c>
      <c r="N341" s="26">
        <v>320</v>
      </c>
      <c r="O341" s="26">
        <f t="shared" si="21"/>
        <v>526095</v>
      </c>
      <c r="P341" s="25">
        <f t="shared" si="22"/>
        <v>0.1</v>
      </c>
      <c r="Q341" s="3">
        <v>30.15</v>
      </c>
      <c r="R341" s="3">
        <v>30.25</v>
      </c>
      <c r="S341" s="3">
        <v>30.15</v>
      </c>
      <c r="T341" s="3">
        <v>30.2</v>
      </c>
      <c r="U341" s="3">
        <v>30.85</v>
      </c>
      <c r="V341" s="12">
        <f t="shared" si="23"/>
        <v>0.17817250000000001</v>
      </c>
      <c r="W341" s="3">
        <v>2.4900000000000002</v>
      </c>
      <c r="X341" s="3" t="str">
        <f ca="1">IF(COUNTIF(股期對照!A:A,B341)=2,B341&amp;"-●",IF(COUNTIF(股期對照!A:A,B341)=1,B341&amp;"-◎",B341))</f>
        <v>藍天</v>
      </c>
      <c r="Y341" s="3" t="s">
        <v>6502</v>
      </c>
      <c r="AB341" s="1" t="s">
        <v>335</v>
      </c>
      <c r="AC341" s="1" t="s">
        <v>2097</v>
      </c>
      <c r="AD341" s="1">
        <v>10.42</v>
      </c>
      <c r="AE341" s="1">
        <v>0.16</v>
      </c>
      <c r="AF341" s="1">
        <v>0.06</v>
      </c>
      <c r="AG341" s="1">
        <v>9.6199999999999992</v>
      </c>
      <c r="AH341" s="1">
        <v>79.740000000000009</v>
      </c>
      <c r="AI341" s="1">
        <v>341</v>
      </c>
      <c r="AJ341" s="1">
        <v>6597630</v>
      </c>
      <c r="AK341" s="1">
        <v>-99</v>
      </c>
      <c r="AL341" s="1">
        <v>54</v>
      </c>
      <c r="AM341" s="1">
        <v>100</v>
      </c>
      <c r="AN341" s="1">
        <v>208</v>
      </c>
      <c r="AO341" s="1">
        <v>320</v>
      </c>
      <c r="AP341" s="1">
        <v>526095</v>
      </c>
      <c r="AQ341" s="1">
        <v>0.1</v>
      </c>
      <c r="AR341" s="1">
        <v>30.15</v>
      </c>
      <c r="AS341" s="1">
        <v>30.25</v>
      </c>
      <c r="AT341" s="1">
        <v>30.15</v>
      </c>
      <c r="AU341" s="1">
        <v>30.2</v>
      </c>
      <c r="AV341" s="1">
        <v>30.85</v>
      </c>
      <c r="AW341" s="1">
        <v>0.17817250000000001</v>
      </c>
      <c r="AX341" s="1">
        <v>2.4900000000000002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5206</v>
      </c>
      <c r="C342" s="3">
        <v>5.46</v>
      </c>
      <c r="D342" s="3">
        <v>0</v>
      </c>
      <c r="E342" s="3">
        <v>1.07</v>
      </c>
      <c r="F342" s="1">
        <f>IF(INDEX(董監!D:D,H342)=0,INDEX(董監!C:C,H342),INDEX(董監!D:D,H342))</f>
        <v>25.93</v>
      </c>
      <c r="G342" s="1">
        <f t="shared" si="20"/>
        <v>67.539999999999992</v>
      </c>
      <c r="H342" s="1">
        <f>MATCH(持股比率!A342,董監!A:A,0)</f>
        <v>342</v>
      </c>
      <c r="I342" s="3">
        <v>6309674.7300000004</v>
      </c>
      <c r="J342" s="26">
        <v>5167</v>
      </c>
      <c r="K342" s="26">
        <v>-3862</v>
      </c>
      <c r="L342" s="35">
        <v>-894</v>
      </c>
      <c r="M342" s="26">
        <v>2338</v>
      </c>
      <c r="N342" s="26">
        <v>1833</v>
      </c>
      <c r="O342" s="26">
        <f t="shared" si="21"/>
        <v>426155</v>
      </c>
      <c r="P342" s="25">
        <f t="shared" si="22"/>
        <v>1.1000000000000001</v>
      </c>
      <c r="Q342" s="3">
        <v>21.9</v>
      </c>
      <c r="R342" s="3">
        <v>21.4</v>
      </c>
      <c r="S342" s="3">
        <v>20.65</v>
      </c>
      <c r="T342" s="3">
        <v>20.85</v>
      </c>
      <c r="U342" s="3">
        <v>21.3</v>
      </c>
      <c r="V342" s="12">
        <f t="shared" si="23"/>
        <v>0.99839600000000006</v>
      </c>
      <c r="W342" s="3">
        <v>0.24</v>
      </c>
      <c r="X342" s="3" t="str">
        <f ca="1">IF(COUNTIF(股期對照!A:A,B342)=2,B342&amp;"-●",IF(COUNTIF(股期對照!A:A,B342)=1,B342&amp;"-◎",B342))</f>
        <v>矽統</v>
      </c>
      <c r="Y342" s="3" t="s">
        <v>6519</v>
      </c>
      <c r="AB342" s="1" t="s">
        <v>336</v>
      </c>
      <c r="AC342" s="1" t="s">
        <v>2098</v>
      </c>
      <c r="AD342" s="1">
        <v>5.46</v>
      </c>
      <c r="AE342" s="1">
        <v>0</v>
      </c>
      <c r="AF342" s="1">
        <v>1.07</v>
      </c>
      <c r="AG342" s="1">
        <v>25.93</v>
      </c>
      <c r="AH342" s="1">
        <v>67.539999999999992</v>
      </c>
      <c r="AI342" s="1">
        <v>342</v>
      </c>
      <c r="AJ342" s="1">
        <v>6309674.7300000004</v>
      </c>
      <c r="AK342" s="1">
        <v>5167</v>
      </c>
      <c r="AL342" s="1">
        <v>-3862</v>
      </c>
      <c r="AM342" s="1">
        <v>-894</v>
      </c>
      <c r="AN342" s="1">
        <v>2338</v>
      </c>
      <c r="AO342" s="1">
        <v>1833</v>
      </c>
      <c r="AP342" s="1">
        <v>426155</v>
      </c>
      <c r="AQ342" s="1">
        <v>1.1000000000000001</v>
      </c>
      <c r="AR342" s="1">
        <v>21.9</v>
      </c>
      <c r="AS342" s="1">
        <v>21.4</v>
      </c>
      <c r="AT342" s="1">
        <v>20.65</v>
      </c>
      <c r="AU342" s="1">
        <v>20.85</v>
      </c>
      <c r="AV342" s="1">
        <v>21.3</v>
      </c>
      <c r="AW342" s="1">
        <v>0.99839600000000006</v>
      </c>
      <c r="AX342" s="1">
        <v>0.24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5207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3.07</v>
      </c>
      <c r="R343" s="3">
        <v>3.11</v>
      </c>
      <c r="S343" s="3">
        <v>3.15</v>
      </c>
      <c r="T343" s="3">
        <v>3.17</v>
      </c>
      <c r="U343" s="3">
        <v>3.13</v>
      </c>
      <c r="V343" s="12">
        <f t="shared" si="23"/>
        <v>0</v>
      </c>
      <c r="W343" s="3">
        <v>-0.95</v>
      </c>
      <c r="X343" s="3" t="str">
        <f ca="1">IF(COUNTIF(股期對照!A:A,B343)=2,B343&amp;"-●",IF(COUNTIF(股期對照!A:A,B343)=1,B343&amp;"-◎",B343))</f>
        <v>倫飛</v>
      </c>
      <c r="Y343" s="3" t="s">
        <v>6502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3.07</v>
      </c>
      <c r="AS343" s="1">
        <v>3.11</v>
      </c>
      <c r="AT343" s="1">
        <v>3.15</v>
      </c>
      <c r="AU343" s="1">
        <v>3.17</v>
      </c>
      <c r="AV343" s="1">
        <v>3.13</v>
      </c>
      <c r="AW343" s="1">
        <v>0</v>
      </c>
      <c r="AX343" s="1">
        <v>-0.95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5208</v>
      </c>
      <c r="C344" s="3">
        <v>5.86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84.73</v>
      </c>
      <c r="H344" s="1">
        <f>MATCH(持股比率!A344,董監!A:A,0)</f>
        <v>344</v>
      </c>
      <c r="I344" s="3">
        <v>2245284.96</v>
      </c>
      <c r="J344" s="26">
        <v>648</v>
      </c>
      <c r="K344" s="26">
        <v>-623</v>
      </c>
      <c r="L344" s="35">
        <v>-377</v>
      </c>
      <c r="M344" s="26">
        <v>-661</v>
      </c>
      <c r="N344" s="26">
        <v>158</v>
      </c>
      <c r="O344" s="26">
        <f t="shared" si="21"/>
        <v>190243</v>
      </c>
      <c r="P344" s="25">
        <f t="shared" si="22"/>
        <v>-0.4</v>
      </c>
      <c r="Q344" s="3">
        <v>12.5</v>
      </c>
      <c r="R344" s="3">
        <v>12.2</v>
      </c>
      <c r="S344" s="3">
        <v>12</v>
      </c>
      <c r="T344" s="3">
        <v>11.85</v>
      </c>
      <c r="U344" s="3">
        <v>11.95</v>
      </c>
      <c r="V344" s="12">
        <f t="shared" si="23"/>
        <v>-9.969349999999999E-2</v>
      </c>
      <c r="W344" s="3">
        <v>-2.0499999999999998</v>
      </c>
      <c r="X344" s="3" t="str">
        <f ca="1">IF(COUNTIF(股期對照!A:A,B344)=2,B344&amp;"-●",IF(COUNTIF(股期對照!A:A,B344)=1,B344&amp;"-◎",B344))</f>
        <v>昆盈</v>
      </c>
      <c r="Y344" s="3" t="s">
        <v>6498</v>
      </c>
      <c r="AB344" s="1" t="s">
        <v>338</v>
      </c>
      <c r="AC344" s="1" t="s">
        <v>2100</v>
      </c>
      <c r="AD344" s="1">
        <v>5.86</v>
      </c>
      <c r="AE344" s="1">
        <v>1.33</v>
      </c>
      <c r="AF344" s="1">
        <v>0.02</v>
      </c>
      <c r="AG344" s="1">
        <v>8.06</v>
      </c>
      <c r="AH344" s="1">
        <v>84.73</v>
      </c>
      <c r="AI344" s="1">
        <v>344</v>
      </c>
      <c r="AJ344" s="1">
        <v>2245284.96</v>
      </c>
      <c r="AK344" s="1">
        <v>648</v>
      </c>
      <c r="AL344" s="1">
        <v>-623</v>
      </c>
      <c r="AM344" s="1">
        <v>-377</v>
      </c>
      <c r="AN344" s="1">
        <v>-661</v>
      </c>
      <c r="AO344" s="1">
        <v>158</v>
      </c>
      <c r="AP344" s="1">
        <v>190243</v>
      </c>
      <c r="AQ344" s="1">
        <v>-0.4</v>
      </c>
      <c r="AR344" s="1">
        <v>12.5</v>
      </c>
      <c r="AS344" s="1">
        <v>12.2</v>
      </c>
      <c r="AT344" s="1">
        <v>12</v>
      </c>
      <c r="AU344" s="1">
        <v>11.85</v>
      </c>
      <c r="AV344" s="1">
        <v>11.95</v>
      </c>
      <c r="AW344" s="1">
        <v>-9.969349999999999E-2</v>
      </c>
      <c r="AX344" s="1">
        <v>-2.0499999999999998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4643</v>
      </c>
      <c r="C345" s="3">
        <v>11.49</v>
      </c>
      <c r="D345" s="3">
        <v>0.02</v>
      </c>
      <c r="E345" s="3">
        <v>0.6</v>
      </c>
      <c r="F345" s="1">
        <f>IF(INDEX(董監!D:D,H345)=0,INDEX(董監!C:C,H345),INDEX(董監!D:D,H345))</f>
        <v>6.44</v>
      </c>
      <c r="G345" s="1">
        <f t="shared" si="20"/>
        <v>81.45</v>
      </c>
      <c r="H345" s="1">
        <f>MATCH(持股比率!A345,董監!A:A,0)</f>
        <v>345</v>
      </c>
      <c r="I345" s="3">
        <v>6194071.75</v>
      </c>
      <c r="J345" s="26">
        <v>1519</v>
      </c>
      <c r="K345" s="26">
        <v>-333</v>
      </c>
      <c r="L345" s="35">
        <v>317</v>
      </c>
      <c r="M345" s="26">
        <v>3053</v>
      </c>
      <c r="N345" s="26">
        <v>-1859</v>
      </c>
      <c r="O345" s="26">
        <f t="shared" si="21"/>
        <v>504507</v>
      </c>
      <c r="P345" s="25">
        <f t="shared" si="22"/>
        <v>0.5</v>
      </c>
      <c r="Q345" s="3">
        <v>22.25</v>
      </c>
      <c r="R345" s="3">
        <v>22.15</v>
      </c>
      <c r="S345" s="3">
        <v>21.85</v>
      </c>
      <c r="T345" s="3">
        <v>22.25</v>
      </c>
      <c r="U345" s="3">
        <v>22.65</v>
      </c>
      <c r="V345" s="12">
        <f t="shared" si="23"/>
        <v>0.59171150000000006</v>
      </c>
      <c r="W345" s="3">
        <v>3.66</v>
      </c>
      <c r="X345" s="3" t="str">
        <f ca="1">IF(COUNTIF(股期對照!A:A,B345)=2,B345&amp;"-●",IF(COUNTIF(股期對照!A:A,B345)=1,B345&amp;"-◎",B345))</f>
        <v>燿華</v>
      </c>
      <c r="Y345" s="3" t="s">
        <v>6499</v>
      </c>
      <c r="AB345" s="1" t="s">
        <v>339</v>
      </c>
      <c r="AC345" s="1" t="s">
        <v>2101</v>
      </c>
      <c r="AD345" s="1">
        <v>11.49</v>
      </c>
      <c r="AE345" s="1">
        <v>0.02</v>
      </c>
      <c r="AF345" s="1">
        <v>0.6</v>
      </c>
      <c r="AG345" s="1">
        <v>6.44</v>
      </c>
      <c r="AH345" s="1">
        <v>81.45</v>
      </c>
      <c r="AI345" s="1">
        <v>345</v>
      </c>
      <c r="AJ345" s="1">
        <v>6194071.75</v>
      </c>
      <c r="AK345" s="1">
        <v>1519</v>
      </c>
      <c r="AL345" s="1">
        <v>-333</v>
      </c>
      <c r="AM345" s="1">
        <v>317</v>
      </c>
      <c r="AN345" s="1">
        <v>3053</v>
      </c>
      <c r="AO345" s="1">
        <v>-1859</v>
      </c>
      <c r="AP345" s="1">
        <v>504507</v>
      </c>
      <c r="AQ345" s="1">
        <v>0.5</v>
      </c>
      <c r="AR345" s="1">
        <v>22.25</v>
      </c>
      <c r="AS345" s="1">
        <v>22.15</v>
      </c>
      <c r="AT345" s="1">
        <v>21.85</v>
      </c>
      <c r="AU345" s="1">
        <v>22.25</v>
      </c>
      <c r="AV345" s="1">
        <v>22.65</v>
      </c>
      <c r="AW345" s="1">
        <v>0.59171150000000006</v>
      </c>
      <c r="AX345" s="1">
        <v>3.66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5209</v>
      </c>
      <c r="C346" s="3">
        <v>13.63</v>
      </c>
      <c r="D346" s="3">
        <v>7.47</v>
      </c>
      <c r="E346" s="3">
        <v>2.0699999999999998</v>
      </c>
      <c r="F346" s="1">
        <f>IF(INDEX(董監!D:D,H346)=0,INDEX(董監!C:C,H346),INDEX(董監!D:D,H346))</f>
        <v>26.1</v>
      </c>
      <c r="G346" s="1">
        <f t="shared" si="20"/>
        <v>50.73</v>
      </c>
      <c r="H346" s="1">
        <f>MATCH(持股比率!A346,董監!A:A,0)</f>
        <v>346</v>
      </c>
      <c r="I346" s="3">
        <v>5464878.4100000001</v>
      </c>
      <c r="J346" s="26">
        <v>1207</v>
      </c>
      <c r="K346" s="26">
        <v>-593</v>
      </c>
      <c r="L346" s="35">
        <v>17419</v>
      </c>
      <c r="M346" s="26">
        <v>-8205</v>
      </c>
      <c r="N346" s="26">
        <v>4731</v>
      </c>
      <c r="O346" s="26">
        <f t="shared" si="21"/>
        <v>277233</v>
      </c>
      <c r="P346" s="25">
        <f t="shared" si="22"/>
        <v>5.3</v>
      </c>
      <c r="Q346" s="3">
        <v>59.3</v>
      </c>
      <c r="R346" s="3">
        <v>58.2</v>
      </c>
      <c r="S346" s="3">
        <v>62.2</v>
      </c>
      <c r="T346" s="3">
        <v>61.2</v>
      </c>
      <c r="U346" s="3">
        <v>67.3</v>
      </c>
      <c r="V346" s="12">
        <f t="shared" si="23"/>
        <v>9.3677460000000004</v>
      </c>
      <c r="W346" s="3">
        <v>14.26</v>
      </c>
      <c r="X346" s="3" t="str">
        <f ca="1">IF(COUNTIF(股期對照!A:A,B346)=2,B346&amp;"-●",IF(COUNTIF(股期對照!A:A,B346)=1,B346&amp;"-◎",B346))</f>
        <v>金像電</v>
      </c>
      <c r="Y346" s="3" t="s">
        <v>6499</v>
      </c>
      <c r="AB346" s="1" t="s">
        <v>340</v>
      </c>
      <c r="AC346" s="1" t="s">
        <v>2102</v>
      </c>
      <c r="AD346" s="1">
        <v>13.63</v>
      </c>
      <c r="AE346" s="1">
        <v>7.47</v>
      </c>
      <c r="AF346" s="1">
        <v>2.0699999999999998</v>
      </c>
      <c r="AG346" s="1">
        <v>26.1</v>
      </c>
      <c r="AH346" s="1">
        <v>50.73</v>
      </c>
      <c r="AI346" s="1">
        <v>346</v>
      </c>
      <c r="AJ346" s="1">
        <v>5464878.4100000001</v>
      </c>
      <c r="AK346" s="1">
        <v>1207</v>
      </c>
      <c r="AL346" s="1">
        <v>-593</v>
      </c>
      <c r="AM346" s="1">
        <v>17419</v>
      </c>
      <c r="AN346" s="1">
        <v>-8205</v>
      </c>
      <c r="AO346" s="1">
        <v>4731</v>
      </c>
      <c r="AP346" s="1">
        <v>277233</v>
      </c>
      <c r="AQ346" s="1">
        <v>5.3</v>
      </c>
      <c r="AR346" s="1">
        <v>59.3</v>
      </c>
      <c r="AS346" s="1">
        <v>58.2</v>
      </c>
      <c r="AT346" s="1">
        <v>62.2</v>
      </c>
      <c r="AU346" s="1">
        <v>61.2</v>
      </c>
      <c r="AV346" s="1">
        <v>67.3</v>
      </c>
      <c r="AW346" s="1">
        <v>9.3677460000000004</v>
      </c>
      <c r="AX346" s="1">
        <v>14.26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5210</v>
      </c>
      <c r="C347" s="3">
        <v>16.18</v>
      </c>
      <c r="D347" s="3">
        <v>0.27</v>
      </c>
      <c r="E347" s="3">
        <v>7.0000000000000007E-2</v>
      </c>
      <c r="F347" s="1">
        <f>IF(INDEX(董監!D:D,H347)=0,INDEX(董監!C:C,H347),INDEX(董監!D:D,H347))</f>
        <v>4.5999999999999996</v>
      </c>
      <c r="G347" s="1">
        <f t="shared" si="20"/>
        <v>78.88</v>
      </c>
      <c r="H347" s="1">
        <f>MATCH(持股比率!A347,董監!A:A,0)</f>
        <v>347</v>
      </c>
      <c r="I347" s="3">
        <v>3801023.44</v>
      </c>
      <c r="J347" s="26">
        <v>1080</v>
      </c>
      <c r="K347" s="26">
        <v>-11642</v>
      </c>
      <c r="L347" s="35">
        <v>-3794</v>
      </c>
      <c r="M347" s="26">
        <v>-1980</v>
      </c>
      <c r="N347" s="26">
        <v>1026</v>
      </c>
      <c r="O347" s="26">
        <f t="shared" si="21"/>
        <v>299825</v>
      </c>
      <c r="P347" s="25">
        <f t="shared" si="22"/>
        <v>-5.0999999999999996</v>
      </c>
      <c r="Q347" s="3">
        <v>20.8</v>
      </c>
      <c r="R347" s="3">
        <v>19.45</v>
      </c>
      <c r="S347" s="3">
        <v>18.5</v>
      </c>
      <c r="T347" s="3">
        <v>18.45</v>
      </c>
      <c r="U347" s="3">
        <v>18.95</v>
      </c>
      <c r="V347" s="12">
        <f t="shared" si="23"/>
        <v>-2.9125019999999999</v>
      </c>
      <c r="W347" s="3">
        <v>-0.26</v>
      </c>
      <c r="X347" s="3" t="str">
        <f ca="1">IF(COUNTIF(股期對照!A:A,B347)=2,B347&amp;"-●",IF(COUNTIF(股期對照!A:A,B347)=1,B347&amp;"-◎",B347))</f>
        <v>菱生</v>
      </c>
      <c r="Y347" s="3" t="s">
        <v>6520</v>
      </c>
      <c r="AB347" s="1" t="s">
        <v>341</v>
      </c>
      <c r="AC347" s="1" t="s">
        <v>2103</v>
      </c>
      <c r="AD347" s="1">
        <v>16.18</v>
      </c>
      <c r="AE347" s="1">
        <v>0.27</v>
      </c>
      <c r="AF347" s="1">
        <v>7.0000000000000007E-2</v>
      </c>
      <c r="AG347" s="1">
        <v>4.5999999999999996</v>
      </c>
      <c r="AH347" s="1">
        <v>78.88</v>
      </c>
      <c r="AI347" s="1">
        <v>347</v>
      </c>
      <c r="AJ347" s="1">
        <v>3801023.44</v>
      </c>
      <c r="AK347" s="1">
        <v>1080</v>
      </c>
      <c r="AL347" s="1">
        <v>-11642</v>
      </c>
      <c r="AM347" s="1">
        <v>-3794</v>
      </c>
      <c r="AN347" s="1">
        <v>-1980</v>
      </c>
      <c r="AO347" s="1">
        <v>1026</v>
      </c>
      <c r="AP347" s="1">
        <v>299825</v>
      </c>
      <c r="AQ347" s="1">
        <v>-5.0999999999999996</v>
      </c>
      <c r="AR347" s="1">
        <v>20.8</v>
      </c>
      <c r="AS347" s="1">
        <v>19.45</v>
      </c>
      <c r="AT347" s="1">
        <v>18.5</v>
      </c>
      <c r="AU347" s="1">
        <v>18.45</v>
      </c>
      <c r="AV347" s="1">
        <v>18.95</v>
      </c>
      <c r="AW347" s="1">
        <v>-2.9125019999999999</v>
      </c>
      <c r="AX347" s="1">
        <v>-0.26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5211</v>
      </c>
      <c r="C348" s="3">
        <v>19.190000000000001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76.209999999999994</v>
      </c>
      <c r="H348" s="1">
        <f>MATCH(持股比率!A348,董監!A:A,0)</f>
        <v>348</v>
      </c>
      <c r="I348" s="3">
        <v>23395366.850000001</v>
      </c>
      <c r="J348" s="26">
        <v>-1128</v>
      </c>
      <c r="K348" s="26">
        <v>-1464</v>
      </c>
      <c r="L348" s="35">
        <v>-4198</v>
      </c>
      <c r="M348" s="26">
        <v>1769</v>
      </c>
      <c r="N348" s="26">
        <v>3901</v>
      </c>
      <c r="O348" s="26">
        <f t="shared" si="21"/>
        <v>1782961</v>
      </c>
      <c r="P348" s="25">
        <f t="shared" si="22"/>
        <v>-0.1</v>
      </c>
      <c r="Q348" s="3">
        <v>25.35</v>
      </c>
      <c r="R348" s="3">
        <v>24.9</v>
      </c>
      <c r="S348" s="3">
        <v>23.7</v>
      </c>
      <c r="T348" s="3">
        <v>23.85</v>
      </c>
      <c r="U348" s="3">
        <v>24.3</v>
      </c>
      <c r="V348" s="12">
        <f t="shared" si="23"/>
        <v>-0.27556050000000004</v>
      </c>
      <c r="W348" s="3">
        <v>-4.5199999999999996</v>
      </c>
      <c r="X348" s="3" t="str">
        <f ca="1">IF(COUNTIF(股期對照!A:A,B348)=2,B348&amp;"-●",IF(COUNTIF(股期對照!A:A,B348)=1,B348&amp;"-◎",B348))</f>
        <v>大同</v>
      </c>
      <c r="Y348" s="3" t="s">
        <v>6463</v>
      </c>
      <c r="AB348" s="1" t="s">
        <v>342</v>
      </c>
      <c r="AC348" s="1" t="s">
        <v>2104</v>
      </c>
      <c r="AD348" s="1">
        <v>19.190000000000001</v>
      </c>
      <c r="AE348" s="1">
        <v>0.69</v>
      </c>
      <c r="AF348" s="1">
        <v>1.1299999999999999</v>
      </c>
      <c r="AG348" s="1">
        <v>2.78</v>
      </c>
      <c r="AH348" s="1">
        <v>76.209999999999994</v>
      </c>
      <c r="AI348" s="1">
        <v>348</v>
      </c>
      <c r="AJ348" s="1">
        <v>23395366.850000001</v>
      </c>
      <c r="AK348" s="1">
        <v>-1128</v>
      </c>
      <c r="AL348" s="1">
        <v>-1464</v>
      </c>
      <c r="AM348" s="1">
        <v>-4198</v>
      </c>
      <c r="AN348" s="1">
        <v>1769</v>
      </c>
      <c r="AO348" s="1">
        <v>3901</v>
      </c>
      <c r="AP348" s="1">
        <v>1782961</v>
      </c>
      <c r="AQ348" s="1">
        <v>-0.1</v>
      </c>
      <c r="AR348" s="1">
        <v>25.35</v>
      </c>
      <c r="AS348" s="1">
        <v>24.9</v>
      </c>
      <c r="AT348" s="1">
        <v>23.7</v>
      </c>
      <c r="AU348" s="1">
        <v>23.85</v>
      </c>
      <c r="AV348" s="1">
        <v>24.3</v>
      </c>
      <c r="AW348" s="1">
        <v>-0.27556050000000004</v>
      </c>
      <c r="AX348" s="1">
        <v>-4.5199999999999996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5212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0</v>
      </c>
      <c r="K349" s="26">
        <v>-30</v>
      </c>
      <c r="L349" s="35">
        <v>-18</v>
      </c>
      <c r="M349" s="26">
        <v>-1</v>
      </c>
      <c r="N349" s="26">
        <v>73</v>
      </c>
      <c r="O349" s="26">
        <f t="shared" si="21"/>
        <v>107401</v>
      </c>
      <c r="P349" s="25">
        <f t="shared" si="22"/>
        <v>0</v>
      </c>
      <c r="Q349" s="3">
        <v>92.5</v>
      </c>
      <c r="R349" s="3">
        <v>91.9</v>
      </c>
      <c r="S349" s="3">
        <v>91.4</v>
      </c>
      <c r="T349" s="3">
        <v>92.2</v>
      </c>
      <c r="U349" s="3">
        <v>93.3</v>
      </c>
      <c r="V349" s="12">
        <f t="shared" si="23"/>
        <v>2.3165000000000002E-2</v>
      </c>
      <c r="W349" s="3">
        <v>0.86</v>
      </c>
      <c r="X349" s="3" t="str">
        <f ca="1">IF(COUNTIF(股期對照!A:A,B349)=2,B349&amp;"-●",IF(COUNTIF(股期對照!A:A,B349)=1,B349&amp;"-◎",B349))</f>
        <v>震旦行</v>
      </c>
      <c r="Y349" s="3" t="s">
        <v>6512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0</v>
      </c>
      <c r="AL349" s="1">
        <v>-30</v>
      </c>
      <c r="AM349" s="1">
        <v>-18</v>
      </c>
      <c r="AN349" s="1">
        <v>-1</v>
      </c>
      <c r="AO349" s="1">
        <v>73</v>
      </c>
      <c r="AP349" s="1">
        <v>107401</v>
      </c>
      <c r="AQ349" s="1">
        <v>0</v>
      </c>
      <c r="AR349" s="1">
        <v>92.5</v>
      </c>
      <c r="AS349" s="1">
        <v>91.9</v>
      </c>
      <c r="AT349" s="1">
        <v>91.4</v>
      </c>
      <c r="AU349" s="1">
        <v>92.2</v>
      </c>
      <c r="AV349" s="1">
        <v>93.3</v>
      </c>
      <c r="AW349" s="1">
        <v>2.3165000000000002E-2</v>
      </c>
      <c r="AX349" s="1">
        <v>0.86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5213</v>
      </c>
      <c r="C350" s="3">
        <v>8.61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81.03</v>
      </c>
      <c r="H350" s="1">
        <f>MATCH(持股比率!A350,董監!A:A,0)</f>
        <v>350</v>
      </c>
      <c r="I350" s="3">
        <v>2823628.12</v>
      </c>
      <c r="J350" s="26">
        <v>18</v>
      </c>
      <c r="K350" s="26">
        <v>-37</v>
      </c>
      <c r="L350" s="35">
        <v>-108</v>
      </c>
      <c r="M350" s="26">
        <v>-33</v>
      </c>
      <c r="N350" s="26">
        <v>-35</v>
      </c>
      <c r="O350" s="26">
        <f t="shared" si="21"/>
        <v>228799</v>
      </c>
      <c r="P350" s="25">
        <f t="shared" si="22"/>
        <v>-0.1</v>
      </c>
      <c r="Q350" s="3">
        <v>15.45</v>
      </c>
      <c r="R350" s="3">
        <v>15.45</v>
      </c>
      <c r="S350" s="3">
        <v>15.35</v>
      </c>
      <c r="T350" s="3">
        <v>15.35</v>
      </c>
      <c r="U350" s="3">
        <v>15.55</v>
      </c>
      <c r="V350" s="12">
        <f t="shared" si="23"/>
        <v>-3.00215E-2</v>
      </c>
      <c r="W350" s="3">
        <v>0.65</v>
      </c>
      <c r="X350" s="3" t="str">
        <f ca="1">IF(COUNTIF(股期對照!A:A,B350)=2,B350&amp;"-●",IF(COUNTIF(股期對照!A:A,B350)=1,B350&amp;"-◎",B350))</f>
        <v>佳能</v>
      </c>
      <c r="Y350" s="3" t="s">
        <v>6521</v>
      </c>
      <c r="AB350" s="1" t="s">
        <v>344</v>
      </c>
      <c r="AC350" s="1" t="s">
        <v>2106</v>
      </c>
      <c r="AD350" s="1">
        <v>8.61</v>
      </c>
      <c r="AE350" s="1">
        <v>0.32</v>
      </c>
      <c r="AF350" s="1">
        <v>0.26</v>
      </c>
      <c r="AG350" s="1">
        <v>9.7799999999999994</v>
      </c>
      <c r="AH350" s="1">
        <v>81.03</v>
      </c>
      <c r="AI350" s="1">
        <v>350</v>
      </c>
      <c r="AJ350" s="1">
        <v>2823628.12</v>
      </c>
      <c r="AK350" s="1">
        <v>18</v>
      </c>
      <c r="AL350" s="1">
        <v>-37</v>
      </c>
      <c r="AM350" s="1">
        <v>-108</v>
      </c>
      <c r="AN350" s="1">
        <v>-33</v>
      </c>
      <c r="AO350" s="1">
        <v>-35</v>
      </c>
      <c r="AP350" s="1">
        <v>228799</v>
      </c>
      <c r="AQ350" s="1">
        <v>-0.1</v>
      </c>
      <c r="AR350" s="1">
        <v>15.45</v>
      </c>
      <c r="AS350" s="1">
        <v>15.45</v>
      </c>
      <c r="AT350" s="1">
        <v>15.35</v>
      </c>
      <c r="AU350" s="1">
        <v>15.35</v>
      </c>
      <c r="AV350" s="1">
        <v>15.55</v>
      </c>
      <c r="AW350" s="1">
        <v>-3.00215E-2</v>
      </c>
      <c r="AX350" s="1">
        <v>0.65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5214</v>
      </c>
      <c r="C351" s="3">
        <v>6.07</v>
      </c>
      <c r="D351" s="3">
        <v>1.28</v>
      </c>
      <c r="E351" s="3">
        <v>0.85</v>
      </c>
      <c r="F351" s="1">
        <f>IF(INDEX(董監!D:D,H351)=0,INDEX(董監!C:C,H351),INDEX(董監!D:D,H351))</f>
        <v>6.63</v>
      </c>
      <c r="G351" s="1">
        <f t="shared" si="20"/>
        <v>85.17</v>
      </c>
      <c r="H351" s="1">
        <f>MATCH(持股比率!A351,董監!A:A,0)</f>
        <v>351</v>
      </c>
      <c r="I351" s="3">
        <v>1358441.68</v>
      </c>
      <c r="J351" s="26">
        <v>1562</v>
      </c>
      <c r="K351" s="26">
        <v>-1363</v>
      </c>
      <c r="L351" s="35">
        <v>887</v>
      </c>
      <c r="M351" s="26">
        <v>-1114</v>
      </c>
      <c r="N351" s="26">
        <v>440</v>
      </c>
      <c r="O351" s="26">
        <f t="shared" si="21"/>
        <v>115698</v>
      </c>
      <c r="P351" s="25">
        <f t="shared" si="22"/>
        <v>0.4</v>
      </c>
      <c r="Q351" s="3">
        <v>117.5</v>
      </c>
      <c r="R351" s="3">
        <v>117</v>
      </c>
      <c r="S351" s="3">
        <v>113.5</v>
      </c>
      <c r="T351" s="3">
        <v>112</v>
      </c>
      <c r="U351" s="3">
        <v>115.5</v>
      </c>
      <c r="V351" s="12">
        <f t="shared" si="23"/>
        <v>0.50790500000000005</v>
      </c>
      <c r="W351" s="3">
        <v>7.94</v>
      </c>
      <c r="X351" s="3" t="str">
        <f ca="1">IF(COUNTIF(股期對照!A:A,B351)=2,B351&amp;"-●",IF(COUNTIF(股期對照!A:A,B351)=1,B351&amp;"-◎",B351))</f>
        <v>凱美</v>
      </c>
      <c r="Y351" s="3" t="s">
        <v>6503</v>
      </c>
      <c r="AB351" s="1" t="s">
        <v>345</v>
      </c>
      <c r="AC351" s="1" t="s">
        <v>2107</v>
      </c>
      <c r="AD351" s="1">
        <v>6.07</v>
      </c>
      <c r="AE351" s="1">
        <v>1.28</v>
      </c>
      <c r="AF351" s="1">
        <v>0.85</v>
      </c>
      <c r="AG351" s="1">
        <v>6.63</v>
      </c>
      <c r="AH351" s="1">
        <v>85.17</v>
      </c>
      <c r="AI351" s="1">
        <v>351</v>
      </c>
      <c r="AJ351" s="1">
        <v>1358441.68</v>
      </c>
      <c r="AK351" s="1">
        <v>1562</v>
      </c>
      <c r="AL351" s="1">
        <v>-1363</v>
      </c>
      <c r="AM351" s="1">
        <v>887</v>
      </c>
      <c r="AN351" s="1">
        <v>-1114</v>
      </c>
      <c r="AO351" s="1">
        <v>440</v>
      </c>
      <c r="AP351" s="1">
        <v>115698</v>
      </c>
      <c r="AQ351" s="1">
        <v>0.4</v>
      </c>
      <c r="AR351" s="1">
        <v>117.5</v>
      </c>
      <c r="AS351" s="1">
        <v>117</v>
      </c>
      <c r="AT351" s="1">
        <v>113.5</v>
      </c>
      <c r="AU351" s="1">
        <v>112</v>
      </c>
      <c r="AV351" s="1">
        <v>115.5</v>
      </c>
      <c r="AW351" s="1">
        <v>0.50790500000000005</v>
      </c>
      <c r="AX351" s="1">
        <v>7.94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4645</v>
      </c>
      <c r="C352" s="3">
        <v>30.41</v>
      </c>
      <c r="D352" s="3">
        <v>3.19</v>
      </c>
      <c r="E352" s="3">
        <v>5.81</v>
      </c>
      <c r="F352" s="1">
        <f>IF(INDEX(董監!D:D,H352)=0,INDEX(董監!C:C,H352),INDEX(董監!D:D,H352))</f>
        <v>10.77</v>
      </c>
      <c r="G352" s="1">
        <f t="shared" si="20"/>
        <v>49.819999999999993</v>
      </c>
      <c r="H352" s="1">
        <f>MATCH(持股比率!A352,董監!A:A,0)</f>
        <v>352</v>
      </c>
      <c r="I352" s="3">
        <v>6356888.8600000003</v>
      </c>
      <c r="J352" s="26">
        <v>2702</v>
      </c>
      <c r="K352" s="26">
        <v>670</v>
      </c>
      <c r="L352" s="35">
        <v>-5729</v>
      </c>
      <c r="M352" s="26">
        <v>-6526</v>
      </c>
      <c r="N352" s="26">
        <v>-2989</v>
      </c>
      <c r="O352" s="26">
        <f t="shared" si="21"/>
        <v>316700</v>
      </c>
      <c r="P352" s="25">
        <f t="shared" si="22"/>
        <v>-3.7</v>
      </c>
      <c r="Q352" s="3">
        <v>116</v>
      </c>
      <c r="R352" s="3">
        <v>125</v>
      </c>
      <c r="S352" s="3">
        <v>118</v>
      </c>
      <c r="T352" s="3">
        <v>111</v>
      </c>
      <c r="U352" s="3">
        <v>110.5</v>
      </c>
      <c r="V352" s="12">
        <f t="shared" si="23"/>
        <v>-13.335105</v>
      </c>
      <c r="W352" s="3">
        <v>-1.34</v>
      </c>
      <c r="X352" s="3" t="str">
        <f ca="1">IF(COUNTIF(股期對照!A:A,B352)=2,B352&amp;"-●",IF(COUNTIF(股期對照!A:A,B352)=1,B352&amp;"-◎",B352))</f>
        <v>技嘉-◎</v>
      </c>
      <c r="Y352" s="3" t="s">
        <v>6522</v>
      </c>
      <c r="AB352" s="1" t="s">
        <v>346</v>
      </c>
      <c r="AC352" s="1" t="s">
        <v>2108</v>
      </c>
      <c r="AD352" s="1">
        <v>30.41</v>
      </c>
      <c r="AE352" s="1">
        <v>3.19</v>
      </c>
      <c r="AF352" s="1">
        <v>5.81</v>
      </c>
      <c r="AG352" s="1">
        <v>10.77</v>
      </c>
      <c r="AH352" s="1">
        <v>49.819999999999993</v>
      </c>
      <c r="AI352" s="1">
        <v>352</v>
      </c>
      <c r="AJ352" s="1">
        <v>6356888.8600000003</v>
      </c>
      <c r="AK352" s="1">
        <v>2702</v>
      </c>
      <c r="AL352" s="1">
        <v>670</v>
      </c>
      <c r="AM352" s="1">
        <v>-5729</v>
      </c>
      <c r="AN352" s="1">
        <v>-6526</v>
      </c>
      <c r="AO352" s="1">
        <v>-2989</v>
      </c>
      <c r="AP352" s="1">
        <v>316700</v>
      </c>
      <c r="AQ352" s="1">
        <v>-3.7</v>
      </c>
      <c r="AR352" s="1">
        <v>116</v>
      </c>
      <c r="AS352" s="1">
        <v>125</v>
      </c>
      <c r="AT352" s="1">
        <v>118</v>
      </c>
      <c r="AU352" s="1">
        <v>111</v>
      </c>
      <c r="AV352" s="1">
        <v>110.5</v>
      </c>
      <c r="AW352" s="1">
        <v>-13.335105</v>
      </c>
      <c r="AX352" s="1">
        <v>-1.34</v>
      </c>
      <c r="AY352" s="1" t="s">
        <v>4420</v>
      </c>
      <c r="AZ352" s="1" t="s">
        <v>3549</v>
      </c>
    </row>
    <row r="353" spans="1:52" x14ac:dyDescent="0.25">
      <c r="A353" s="2" t="s">
        <v>347</v>
      </c>
      <c r="B353" s="3" t="s">
        <v>5215</v>
      </c>
      <c r="C353" s="3">
        <v>46.26</v>
      </c>
      <c r="D353" s="3">
        <v>1.6</v>
      </c>
      <c r="E353" s="3">
        <v>3.81</v>
      </c>
      <c r="F353" s="1">
        <f>IF(INDEX(董監!D:D,H353)=0,INDEX(董監!C:C,H353),INDEX(董監!D:D,H353))</f>
        <v>13.89</v>
      </c>
      <c r="G353" s="1">
        <f t="shared" si="20"/>
        <v>34.44</v>
      </c>
      <c r="H353" s="1">
        <f>MATCH(持股比率!A353,董監!A:A,0)</f>
        <v>353</v>
      </c>
      <c r="I353" s="3">
        <v>8448561.9900000002</v>
      </c>
      <c r="J353" s="26">
        <v>1011</v>
      </c>
      <c r="K353" s="26">
        <v>1400</v>
      </c>
      <c r="L353" s="35">
        <v>27</v>
      </c>
      <c r="M353" s="26">
        <v>-3237</v>
      </c>
      <c r="N353" s="26">
        <v>-1876</v>
      </c>
      <c r="O353" s="26">
        <f t="shared" si="21"/>
        <v>290968</v>
      </c>
      <c r="P353" s="25">
        <f t="shared" si="22"/>
        <v>-0.9</v>
      </c>
      <c r="Q353" s="3">
        <v>172</v>
      </c>
      <c r="R353" s="3">
        <v>181</v>
      </c>
      <c r="S353" s="3">
        <v>178.5</v>
      </c>
      <c r="T353" s="3">
        <v>169.5</v>
      </c>
      <c r="U353" s="3">
        <v>165</v>
      </c>
      <c r="V353" s="12">
        <f t="shared" si="23"/>
        <v>-4.2610000000000001</v>
      </c>
      <c r="W353" s="3">
        <v>-3.23</v>
      </c>
      <c r="X353" s="3" t="str">
        <f ca="1">IF(COUNTIF(股期對照!A:A,B353)=2,B353&amp;"-●",IF(COUNTIF(股期對照!A:A,B353)=1,B353&amp;"-◎",B353))</f>
        <v>微星-◎</v>
      </c>
      <c r="Y353" s="3" t="s">
        <v>6506</v>
      </c>
      <c r="AB353" s="1" t="s">
        <v>347</v>
      </c>
      <c r="AC353" s="1" t="s">
        <v>2109</v>
      </c>
      <c r="AD353" s="1">
        <v>46.26</v>
      </c>
      <c r="AE353" s="1">
        <v>1.6</v>
      </c>
      <c r="AF353" s="1">
        <v>3.81</v>
      </c>
      <c r="AG353" s="1">
        <v>13.89</v>
      </c>
      <c r="AH353" s="1">
        <v>34.44</v>
      </c>
      <c r="AI353" s="1">
        <v>353</v>
      </c>
      <c r="AJ353" s="1">
        <v>8448561.9900000002</v>
      </c>
      <c r="AK353" s="1">
        <v>1011</v>
      </c>
      <c r="AL353" s="1">
        <v>1400</v>
      </c>
      <c r="AM353" s="1">
        <v>27</v>
      </c>
      <c r="AN353" s="1">
        <v>-3237</v>
      </c>
      <c r="AO353" s="1">
        <v>-1876</v>
      </c>
      <c r="AP353" s="1">
        <v>290968</v>
      </c>
      <c r="AQ353" s="1">
        <v>-0.9</v>
      </c>
      <c r="AR353" s="1">
        <v>172</v>
      </c>
      <c r="AS353" s="1">
        <v>181</v>
      </c>
      <c r="AT353" s="1">
        <v>178.5</v>
      </c>
      <c r="AU353" s="1">
        <v>169.5</v>
      </c>
      <c r="AV353" s="1">
        <v>165</v>
      </c>
      <c r="AW353" s="1">
        <v>-4.2610000000000001</v>
      </c>
      <c r="AX353" s="1">
        <v>-3.23</v>
      </c>
      <c r="AY353" s="1" t="s">
        <v>4421</v>
      </c>
      <c r="AZ353" s="1" t="s">
        <v>3549</v>
      </c>
    </row>
    <row r="354" spans="1:52" x14ac:dyDescent="0.25">
      <c r="A354" s="2" t="s">
        <v>348</v>
      </c>
      <c r="B354" s="3" t="s">
        <v>5216</v>
      </c>
      <c r="C354" s="3">
        <v>61.99</v>
      </c>
      <c r="D354" s="3">
        <v>2.46</v>
      </c>
      <c r="E354" s="3">
        <v>1.48</v>
      </c>
      <c r="F354" s="1">
        <f>IF(INDEX(董監!D:D,H354)=0,INDEX(董監!C:C,H354),INDEX(董監!D:D,H354))</f>
        <v>6.68</v>
      </c>
      <c r="G354" s="1">
        <f t="shared" si="20"/>
        <v>27.389999999999986</v>
      </c>
      <c r="H354" s="1">
        <f>MATCH(持股比率!A354,董監!A:A,0)</f>
        <v>354</v>
      </c>
      <c r="I354" s="3">
        <v>5106848.75</v>
      </c>
      <c r="J354" s="26">
        <v>95</v>
      </c>
      <c r="K354" s="26">
        <v>-161</v>
      </c>
      <c r="L354" s="35">
        <v>-292</v>
      </c>
      <c r="M354" s="26">
        <v>-587</v>
      </c>
      <c r="N354" s="26">
        <v>-1760</v>
      </c>
      <c r="O354" s="26">
        <f t="shared" si="21"/>
        <v>139877</v>
      </c>
      <c r="P354" s="25">
        <f t="shared" si="22"/>
        <v>-1.9</v>
      </c>
      <c r="Q354" s="3">
        <v>519</v>
      </c>
      <c r="R354" s="3">
        <v>516</v>
      </c>
      <c r="S354" s="3">
        <v>499.5</v>
      </c>
      <c r="T354" s="3">
        <v>487</v>
      </c>
      <c r="U354" s="3">
        <v>484</v>
      </c>
      <c r="V354" s="12">
        <f t="shared" si="23"/>
        <v>-13.17334</v>
      </c>
      <c r="W354" s="3">
        <v>-6.2</v>
      </c>
      <c r="X354" s="3" t="str">
        <f ca="1">IF(COUNTIF(股期對照!A:A,B354)=2,B354&amp;"-●",IF(COUNTIF(股期對照!A:A,B354)=1,B354&amp;"-◎",B354))</f>
        <v>瑞昱-●</v>
      </c>
      <c r="Y354" s="3" t="s">
        <v>6519</v>
      </c>
      <c r="AB354" s="1" t="s">
        <v>348</v>
      </c>
      <c r="AC354" s="1" t="s">
        <v>2110</v>
      </c>
      <c r="AD354" s="1">
        <v>61.99</v>
      </c>
      <c r="AE354" s="1">
        <v>2.46</v>
      </c>
      <c r="AF354" s="1">
        <v>1.48</v>
      </c>
      <c r="AG354" s="1">
        <v>6.68</v>
      </c>
      <c r="AH354" s="1">
        <v>27.389999999999986</v>
      </c>
      <c r="AI354" s="1">
        <v>354</v>
      </c>
      <c r="AJ354" s="1">
        <v>5106848.75</v>
      </c>
      <c r="AK354" s="1">
        <v>95</v>
      </c>
      <c r="AL354" s="1">
        <v>-161</v>
      </c>
      <c r="AM354" s="1">
        <v>-292</v>
      </c>
      <c r="AN354" s="1">
        <v>-587</v>
      </c>
      <c r="AO354" s="1">
        <v>-1760</v>
      </c>
      <c r="AP354" s="1">
        <v>139877</v>
      </c>
      <c r="AQ354" s="1">
        <v>-1.9</v>
      </c>
      <c r="AR354" s="1">
        <v>519</v>
      </c>
      <c r="AS354" s="1">
        <v>516</v>
      </c>
      <c r="AT354" s="1">
        <v>499.5</v>
      </c>
      <c r="AU354" s="1">
        <v>487</v>
      </c>
      <c r="AV354" s="1">
        <v>484</v>
      </c>
      <c r="AW354" s="1">
        <v>-13.17334</v>
      </c>
      <c r="AX354" s="1">
        <v>-6.2</v>
      </c>
      <c r="AY354" s="1" t="s">
        <v>4422</v>
      </c>
      <c r="AZ354" s="1" t="s">
        <v>3559</v>
      </c>
    </row>
    <row r="355" spans="1:52" x14ac:dyDescent="0.25">
      <c r="A355" s="2" t="s">
        <v>349</v>
      </c>
      <c r="B355" s="3" t="s">
        <v>5217</v>
      </c>
      <c r="C355" s="3">
        <v>1.78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91.22</v>
      </c>
      <c r="H355" s="1">
        <f>MATCH(持股比率!A355,董監!A:A,0)</f>
        <v>355</v>
      </c>
      <c r="I355" s="3">
        <v>1794440.84</v>
      </c>
      <c r="J355" s="26">
        <v>119</v>
      </c>
      <c r="K355" s="26">
        <v>97</v>
      </c>
      <c r="L355" s="35">
        <v>-691</v>
      </c>
      <c r="M355" s="26">
        <v>-61</v>
      </c>
      <c r="N355" s="26">
        <v>-156</v>
      </c>
      <c r="O355" s="26">
        <f t="shared" si="21"/>
        <v>163689</v>
      </c>
      <c r="P355" s="25">
        <f t="shared" si="22"/>
        <v>-0.4</v>
      </c>
      <c r="Q355" s="3">
        <v>12.25</v>
      </c>
      <c r="R355" s="3">
        <v>12.5</v>
      </c>
      <c r="S355" s="3">
        <v>12.15</v>
      </c>
      <c r="T355" s="3">
        <v>12.05</v>
      </c>
      <c r="U355" s="3">
        <v>11.95</v>
      </c>
      <c r="V355" s="12">
        <f t="shared" si="23"/>
        <v>-8.3246500000000001E-2</v>
      </c>
      <c r="W355" s="3">
        <v>-1.24</v>
      </c>
      <c r="X355" s="3" t="str">
        <f ca="1">IF(COUNTIF(股期對照!A:A,B355)=2,B355&amp;"-●",IF(COUNTIF(股期對照!A:A,B355)=1,B355&amp;"-◎",B355))</f>
        <v>虹光</v>
      </c>
      <c r="Y355" s="3" t="s">
        <v>6498</v>
      </c>
      <c r="AB355" s="1" t="s">
        <v>349</v>
      </c>
      <c r="AC355" s="1" t="s">
        <v>2111</v>
      </c>
      <c r="AD355" s="1">
        <v>1.78</v>
      </c>
      <c r="AE355" s="1">
        <v>0.11</v>
      </c>
      <c r="AF355" s="1">
        <v>0.11</v>
      </c>
      <c r="AG355" s="1">
        <v>6.78</v>
      </c>
      <c r="AH355" s="1">
        <v>91.22</v>
      </c>
      <c r="AI355" s="1">
        <v>355</v>
      </c>
      <c r="AJ355" s="1">
        <v>1794440.84</v>
      </c>
      <c r="AK355" s="1">
        <v>119</v>
      </c>
      <c r="AL355" s="1">
        <v>97</v>
      </c>
      <c r="AM355" s="1">
        <v>-691</v>
      </c>
      <c r="AN355" s="1">
        <v>-61</v>
      </c>
      <c r="AO355" s="1">
        <v>-156</v>
      </c>
      <c r="AP355" s="1">
        <v>163689</v>
      </c>
      <c r="AQ355" s="1">
        <v>-0.4</v>
      </c>
      <c r="AR355" s="1">
        <v>12.25</v>
      </c>
      <c r="AS355" s="1">
        <v>12.5</v>
      </c>
      <c r="AT355" s="1">
        <v>12.15</v>
      </c>
      <c r="AU355" s="1">
        <v>12.05</v>
      </c>
      <c r="AV355" s="1">
        <v>11.95</v>
      </c>
      <c r="AW355" s="1">
        <v>-8.3246500000000001E-2</v>
      </c>
      <c r="AX355" s="1">
        <v>-1.24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5218</v>
      </c>
      <c r="C356" s="3">
        <v>27.66</v>
      </c>
      <c r="D356" s="3">
        <v>1.4</v>
      </c>
      <c r="E356" s="3">
        <v>2.0099999999999998</v>
      </c>
      <c r="F356" s="1">
        <f>IF(INDEX(董監!D:D,H356)=0,INDEX(董監!C:C,H356),INDEX(董監!D:D,H356))</f>
        <v>13.04</v>
      </c>
      <c r="G356" s="1">
        <f t="shared" si="20"/>
        <v>55.89</v>
      </c>
      <c r="H356" s="1">
        <f>MATCH(持股比率!A356,董監!A:A,0)</f>
        <v>356</v>
      </c>
      <c r="I356" s="3">
        <v>38626274.32</v>
      </c>
      <c r="J356" s="26">
        <v>-8049</v>
      </c>
      <c r="K356" s="26">
        <v>-5653</v>
      </c>
      <c r="L356" s="35">
        <v>-2296</v>
      </c>
      <c r="M356" s="26">
        <v>-7275</v>
      </c>
      <c r="N356" s="26">
        <v>299</v>
      </c>
      <c r="O356" s="26">
        <f t="shared" si="21"/>
        <v>2158822</v>
      </c>
      <c r="P356" s="25">
        <f t="shared" si="22"/>
        <v>-1.1000000000000001</v>
      </c>
      <c r="Q356" s="3">
        <v>87.6</v>
      </c>
      <c r="R356" s="3">
        <v>87</v>
      </c>
      <c r="S356" s="3">
        <v>87.1</v>
      </c>
      <c r="T356" s="3">
        <v>86.2</v>
      </c>
      <c r="U356" s="3">
        <v>87</v>
      </c>
      <c r="V356" s="12">
        <f t="shared" si="23"/>
        <v>-19.979769999999998</v>
      </c>
      <c r="W356" s="3">
        <v>-1.47</v>
      </c>
      <c r="X356" s="3" t="str">
        <f ca="1">IF(COUNTIF(股期對照!A:A,B356)=2,B356&amp;"-●",IF(COUNTIF(股期對照!A:A,B356)=1,B356&amp;"-◎",B356))</f>
        <v>廣達-◎</v>
      </c>
      <c r="Y356" s="3" t="s">
        <v>6502</v>
      </c>
      <c r="AB356" s="1" t="s">
        <v>350</v>
      </c>
      <c r="AC356" s="1" t="s">
        <v>2112</v>
      </c>
      <c r="AD356" s="1">
        <v>27.66</v>
      </c>
      <c r="AE356" s="1">
        <v>1.4</v>
      </c>
      <c r="AF356" s="1">
        <v>2.0099999999999998</v>
      </c>
      <c r="AG356" s="1">
        <v>13.04</v>
      </c>
      <c r="AH356" s="1">
        <v>55.89</v>
      </c>
      <c r="AI356" s="1">
        <v>356</v>
      </c>
      <c r="AJ356" s="1">
        <v>38626274.32</v>
      </c>
      <c r="AK356" s="1">
        <v>-8049</v>
      </c>
      <c r="AL356" s="1">
        <v>-5653</v>
      </c>
      <c r="AM356" s="1">
        <v>-2296</v>
      </c>
      <c r="AN356" s="1">
        <v>-7275</v>
      </c>
      <c r="AO356" s="1">
        <v>299</v>
      </c>
      <c r="AP356" s="1">
        <v>2158822</v>
      </c>
      <c r="AQ356" s="1">
        <v>-1.1000000000000001</v>
      </c>
      <c r="AR356" s="1">
        <v>87.6</v>
      </c>
      <c r="AS356" s="1">
        <v>87</v>
      </c>
      <c r="AT356" s="1">
        <v>87.1</v>
      </c>
      <c r="AU356" s="1">
        <v>86.2</v>
      </c>
      <c r="AV356" s="1">
        <v>87</v>
      </c>
      <c r="AW356" s="1">
        <v>-19.979769999999998</v>
      </c>
      <c r="AX356" s="1">
        <v>-1.47</v>
      </c>
      <c r="AY356" s="1" t="s">
        <v>4423</v>
      </c>
      <c r="AZ356" s="1" t="s">
        <v>3546</v>
      </c>
    </row>
    <row r="357" spans="1:52" x14ac:dyDescent="0.25">
      <c r="A357" s="2" t="s">
        <v>351</v>
      </c>
      <c r="B357" s="3" t="s">
        <v>5219</v>
      </c>
      <c r="C357" s="3">
        <v>30.29</v>
      </c>
      <c r="D357" s="3">
        <v>5.73</v>
      </c>
      <c r="E357" s="3">
        <v>0.42</v>
      </c>
      <c r="F357" s="1">
        <f>IF(INDEX(董監!D:D,H357)=0,INDEX(董監!C:C,H357),INDEX(董監!D:D,H357))</f>
        <v>9.23</v>
      </c>
      <c r="G357" s="1">
        <f t="shared" si="20"/>
        <v>54.33</v>
      </c>
      <c r="H357" s="1">
        <f>MATCH(持股比率!A357,董監!A:A,0)</f>
        <v>357</v>
      </c>
      <c r="I357" s="3">
        <v>3329182.99</v>
      </c>
      <c r="J357" s="26">
        <v>-508</v>
      </c>
      <c r="K357" s="26">
        <v>1432</v>
      </c>
      <c r="L357" s="35">
        <v>1013</v>
      </c>
      <c r="M357" s="26">
        <v>-1280</v>
      </c>
      <c r="N357" s="26">
        <v>2386</v>
      </c>
      <c r="O357" s="26">
        <f t="shared" si="21"/>
        <v>180875</v>
      </c>
      <c r="P357" s="25">
        <f t="shared" si="22"/>
        <v>1.7</v>
      </c>
      <c r="Q357" s="3">
        <v>214</v>
      </c>
      <c r="R357" s="3">
        <v>212</v>
      </c>
      <c r="S357" s="3">
        <v>213.5</v>
      </c>
      <c r="T357" s="3">
        <v>204.5</v>
      </c>
      <c r="U357" s="3">
        <v>213.5</v>
      </c>
      <c r="V357" s="12">
        <f t="shared" si="23"/>
        <v>6.5879849999999998</v>
      </c>
      <c r="W357" s="3">
        <v>1.67</v>
      </c>
      <c r="X357" s="3" t="str">
        <f ca="1">IF(COUNTIF(股期對照!A:A,B357)=2,B357&amp;"-●",IF(COUNTIF(股期對照!A:A,B357)=1,B357&amp;"-◎",B357))</f>
        <v>台光電-◎</v>
      </c>
      <c r="Y357" s="3" t="s">
        <v>6483</v>
      </c>
      <c r="AB357" s="1" t="s">
        <v>351</v>
      </c>
      <c r="AC357" s="1" t="s">
        <v>2113</v>
      </c>
      <c r="AD357" s="1">
        <v>30.29</v>
      </c>
      <c r="AE357" s="1">
        <v>5.73</v>
      </c>
      <c r="AF357" s="1">
        <v>0.42</v>
      </c>
      <c r="AG357" s="1">
        <v>9.23</v>
      </c>
      <c r="AH357" s="1">
        <v>54.33</v>
      </c>
      <c r="AI357" s="1">
        <v>357</v>
      </c>
      <c r="AJ357" s="1">
        <v>3329182.99</v>
      </c>
      <c r="AK357" s="1">
        <v>-508</v>
      </c>
      <c r="AL357" s="1">
        <v>1432</v>
      </c>
      <c r="AM357" s="1">
        <v>1013</v>
      </c>
      <c r="AN357" s="1">
        <v>-1280</v>
      </c>
      <c r="AO357" s="1">
        <v>2386</v>
      </c>
      <c r="AP357" s="1">
        <v>180875</v>
      </c>
      <c r="AQ357" s="1">
        <v>1.7</v>
      </c>
      <c r="AR357" s="1">
        <v>214</v>
      </c>
      <c r="AS357" s="1">
        <v>212</v>
      </c>
      <c r="AT357" s="1">
        <v>213.5</v>
      </c>
      <c r="AU357" s="1">
        <v>204.5</v>
      </c>
      <c r="AV357" s="1">
        <v>213.5</v>
      </c>
      <c r="AW357" s="1">
        <v>6.5879849999999998</v>
      </c>
      <c r="AX357" s="1">
        <v>1.67</v>
      </c>
      <c r="AY357" s="1" t="s">
        <v>4424</v>
      </c>
      <c r="AZ357" s="1" t="s">
        <v>3530</v>
      </c>
    </row>
    <row r="358" spans="1:52" x14ac:dyDescent="0.25">
      <c r="A358" s="2" t="s">
        <v>352</v>
      </c>
      <c r="B358" s="3" t="s">
        <v>5220</v>
      </c>
      <c r="C358" s="3">
        <v>37.76</v>
      </c>
      <c r="D358" s="3">
        <v>1.72</v>
      </c>
      <c r="E358" s="3">
        <v>3.16</v>
      </c>
      <c r="F358" s="1">
        <f>IF(INDEX(董監!D:D,H358)=0,INDEX(董監!C:C,H358),INDEX(董監!D:D,H358))</f>
        <v>11.16</v>
      </c>
      <c r="G358" s="1">
        <f t="shared" si="20"/>
        <v>46.2</v>
      </c>
      <c r="H358" s="1">
        <f>MATCH(持股比率!A358,董監!A:A,0)</f>
        <v>358</v>
      </c>
      <c r="I358" s="3">
        <v>7452927.4900000002</v>
      </c>
      <c r="J358" s="26">
        <v>-1422</v>
      </c>
      <c r="K358" s="26">
        <v>74</v>
      </c>
      <c r="L358" s="35">
        <v>-1940</v>
      </c>
      <c r="M358" s="26">
        <v>-980</v>
      </c>
      <c r="N358" s="26">
        <v>607</v>
      </c>
      <c r="O358" s="26">
        <f t="shared" si="21"/>
        <v>344325</v>
      </c>
      <c r="P358" s="25">
        <f t="shared" si="22"/>
        <v>-1.1000000000000001</v>
      </c>
      <c r="Q358" s="3">
        <v>78.7</v>
      </c>
      <c r="R358" s="3">
        <v>80.3</v>
      </c>
      <c r="S358" s="3">
        <v>79</v>
      </c>
      <c r="T358" s="3">
        <v>79</v>
      </c>
      <c r="U358" s="3">
        <v>80.3</v>
      </c>
      <c r="V358" s="12">
        <f t="shared" si="23"/>
        <v>-2.8790710000000002</v>
      </c>
      <c r="W358" s="3">
        <v>1.77</v>
      </c>
      <c r="X358" s="3" t="str">
        <f ca="1">IF(COUNTIF(股期對照!A:A,B358)=2,B358&amp;"-●",IF(COUNTIF(股期對照!A:A,B358)=1,B358&amp;"-◎",B358))</f>
        <v>群光</v>
      </c>
      <c r="Y358" s="3" t="s">
        <v>6517</v>
      </c>
      <c r="AB358" s="1" t="s">
        <v>352</v>
      </c>
      <c r="AC358" s="1" t="s">
        <v>2114</v>
      </c>
      <c r="AD358" s="1">
        <v>37.76</v>
      </c>
      <c r="AE358" s="1">
        <v>1.72</v>
      </c>
      <c r="AF358" s="1">
        <v>3.16</v>
      </c>
      <c r="AG358" s="1">
        <v>11.16</v>
      </c>
      <c r="AH358" s="1">
        <v>46.2</v>
      </c>
      <c r="AI358" s="1">
        <v>358</v>
      </c>
      <c r="AJ358" s="1">
        <v>7452927.4900000002</v>
      </c>
      <c r="AK358" s="1">
        <v>-1422</v>
      </c>
      <c r="AL358" s="1">
        <v>74</v>
      </c>
      <c r="AM358" s="1">
        <v>-1940</v>
      </c>
      <c r="AN358" s="1">
        <v>-980</v>
      </c>
      <c r="AO358" s="1">
        <v>607</v>
      </c>
      <c r="AP358" s="1">
        <v>344325</v>
      </c>
      <c r="AQ358" s="1">
        <v>-1.1000000000000001</v>
      </c>
      <c r="AR358" s="1">
        <v>78.7</v>
      </c>
      <c r="AS358" s="1">
        <v>80.3</v>
      </c>
      <c r="AT358" s="1">
        <v>79</v>
      </c>
      <c r="AU358" s="1">
        <v>79</v>
      </c>
      <c r="AV358" s="1">
        <v>80.3</v>
      </c>
      <c r="AW358" s="1">
        <v>-2.8790710000000002</v>
      </c>
      <c r="AX358" s="1">
        <v>1.77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5221</v>
      </c>
      <c r="C359" s="3">
        <v>1.94</v>
      </c>
      <c r="D359" s="3">
        <v>5.96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58.88</v>
      </c>
      <c r="H359" s="1">
        <f>MATCH(持股比率!A359,董監!A:A,0)</f>
        <v>359</v>
      </c>
      <c r="I359" s="3">
        <v>1962979.52</v>
      </c>
      <c r="J359" s="26">
        <v>181</v>
      </c>
      <c r="K359" s="26">
        <v>-47</v>
      </c>
      <c r="L359" s="35">
        <v>-334</v>
      </c>
      <c r="M359" s="26">
        <v>-110</v>
      </c>
      <c r="N359" s="26">
        <v>227</v>
      </c>
      <c r="O359" s="26">
        <f t="shared" si="21"/>
        <v>115580</v>
      </c>
      <c r="P359" s="25">
        <f t="shared" si="22"/>
        <v>-0.1</v>
      </c>
      <c r="Q359" s="3">
        <v>54.5</v>
      </c>
      <c r="R359" s="3">
        <v>54.2</v>
      </c>
      <c r="S359" s="3">
        <v>52.9</v>
      </c>
      <c r="T359" s="3">
        <v>52.4</v>
      </c>
      <c r="U359" s="3">
        <v>54.6</v>
      </c>
      <c r="V359" s="12">
        <f t="shared" si="23"/>
        <v>-3.7212999999999975E-2</v>
      </c>
      <c r="W359" s="3">
        <v>-0.18</v>
      </c>
      <c r="X359" s="3" t="str">
        <f ca="1">IF(COUNTIF(股期對照!A:A,B359)=2,B359&amp;"-●",IF(COUNTIF(股期對照!A:A,B359)=1,B359&amp;"-◎",B359))</f>
        <v>精元</v>
      </c>
      <c r="Y359" s="3" t="s">
        <v>6523</v>
      </c>
      <c r="AB359" s="1" t="s">
        <v>353</v>
      </c>
      <c r="AC359" s="1" t="s">
        <v>2115</v>
      </c>
      <c r="AD359" s="1">
        <v>1.94</v>
      </c>
      <c r="AE359" s="1">
        <v>5.96</v>
      </c>
      <c r="AF359" s="1">
        <v>0.04</v>
      </c>
      <c r="AG359" s="1">
        <v>33.18</v>
      </c>
      <c r="AH359" s="1">
        <v>58.88</v>
      </c>
      <c r="AI359" s="1">
        <v>359</v>
      </c>
      <c r="AJ359" s="1">
        <v>1962979.52</v>
      </c>
      <c r="AK359" s="1">
        <v>181</v>
      </c>
      <c r="AL359" s="1">
        <v>-47</v>
      </c>
      <c r="AM359" s="1">
        <v>-334</v>
      </c>
      <c r="AN359" s="1">
        <v>-110</v>
      </c>
      <c r="AO359" s="1">
        <v>227</v>
      </c>
      <c r="AP359" s="1">
        <v>115580</v>
      </c>
      <c r="AQ359" s="1">
        <v>-0.1</v>
      </c>
      <c r="AR359" s="1">
        <v>54.5</v>
      </c>
      <c r="AS359" s="1">
        <v>54.2</v>
      </c>
      <c r="AT359" s="1">
        <v>52.9</v>
      </c>
      <c r="AU359" s="1">
        <v>52.4</v>
      </c>
      <c r="AV359" s="1">
        <v>54.6</v>
      </c>
      <c r="AW359" s="1">
        <v>-3.7212999999999975E-2</v>
      </c>
      <c r="AX359" s="1">
        <v>-0.18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5222</v>
      </c>
      <c r="C360" s="3">
        <v>7.74</v>
      </c>
      <c r="D360" s="3">
        <v>0.02</v>
      </c>
      <c r="E360" s="3">
        <v>0.06</v>
      </c>
      <c r="F360" s="1">
        <f>IF(INDEX(董監!D:D,H360)=0,INDEX(董監!C:C,H360),INDEX(董監!D:D,H360))</f>
        <v>9.4499999999999993</v>
      </c>
      <c r="G360" s="1">
        <f t="shared" si="20"/>
        <v>82.73</v>
      </c>
      <c r="H360" s="1">
        <f>MATCH(持股比率!A360,董監!A:A,0)</f>
        <v>360</v>
      </c>
      <c r="I360" s="3">
        <v>4943959.41</v>
      </c>
      <c r="J360" s="26">
        <v>199</v>
      </c>
      <c r="K360" s="26">
        <v>-1718</v>
      </c>
      <c r="L360" s="35">
        <v>-988</v>
      </c>
      <c r="M360" s="26">
        <v>-888</v>
      </c>
      <c r="N360" s="26">
        <v>205</v>
      </c>
      <c r="O360" s="26">
        <f t="shared" si="21"/>
        <v>409014</v>
      </c>
      <c r="P360" s="25">
        <f t="shared" si="22"/>
        <v>-0.8</v>
      </c>
      <c r="Q360" s="3">
        <v>53.7</v>
      </c>
      <c r="R360" s="3">
        <v>52.1</v>
      </c>
      <c r="S360" s="3">
        <v>54.7</v>
      </c>
      <c r="T360" s="3">
        <v>54.7</v>
      </c>
      <c r="U360" s="3">
        <v>55.3</v>
      </c>
      <c r="V360" s="12">
        <f t="shared" si="23"/>
        <v>-1.701022</v>
      </c>
      <c r="W360" s="3">
        <v>5.53</v>
      </c>
      <c r="X360" s="3" t="str">
        <f ca="1">IF(COUNTIF(股期對照!A:A,B360)=2,B360&amp;"-●",IF(COUNTIF(股期對照!A:A,B360)=1,B360&amp;"-◎",B360))</f>
        <v>威盛</v>
      </c>
      <c r="Y360" s="3" t="s">
        <v>6519</v>
      </c>
      <c r="AB360" s="1" t="s">
        <v>354</v>
      </c>
      <c r="AC360" s="1" t="s">
        <v>2116</v>
      </c>
      <c r="AD360" s="1">
        <v>7.74</v>
      </c>
      <c r="AE360" s="1">
        <v>0.02</v>
      </c>
      <c r="AF360" s="1">
        <v>0.06</v>
      </c>
      <c r="AG360" s="1">
        <v>9.4499999999999993</v>
      </c>
      <c r="AH360" s="1">
        <v>82.73</v>
      </c>
      <c r="AI360" s="1">
        <v>360</v>
      </c>
      <c r="AJ360" s="1">
        <v>4943959.41</v>
      </c>
      <c r="AK360" s="1">
        <v>199</v>
      </c>
      <c r="AL360" s="1">
        <v>-1718</v>
      </c>
      <c r="AM360" s="1">
        <v>-988</v>
      </c>
      <c r="AN360" s="1">
        <v>-888</v>
      </c>
      <c r="AO360" s="1">
        <v>205</v>
      </c>
      <c r="AP360" s="1">
        <v>409014</v>
      </c>
      <c r="AQ360" s="1">
        <v>-0.8</v>
      </c>
      <c r="AR360" s="1">
        <v>53.7</v>
      </c>
      <c r="AS360" s="1">
        <v>52.1</v>
      </c>
      <c r="AT360" s="1">
        <v>54.7</v>
      </c>
      <c r="AU360" s="1">
        <v>54.7</v>
      </c>
      <c r="AV360" s="1">
        <v>55.3</v>
      </c>
      <c r="AW360" s="1">
        <v>-1.701022</v>
      </c>
      <c r="AX360" s="1">
        <v>5.53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5223</v>
      </c>
      <c r="C361" s="3">
        <v>2.72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67.91</v>
      </c>
      <c r="H361" s="1">
        <f>MATCH(持股比率!A361,董監!A:A,0)</f>
        <v>361</v>
      </c>
      <c r="I361" s="3">
        <v>2140216.02</v>
      </c>
      <c r="J361" s="26">
        <v>-2818</v>
      </c>
      <c r="K361" s="26">
        <v>129</v>
      </c>
      <c r="L361" s="35">
        <v>-438</v>
      </c>
      <c r="M361" s="26">
        <v>-69</v>
      </c>
      <c r="N361" s="26">
        <v>92</v>
      </c>
      <c r="O361" s="26">
        <f t="shared" si="21"/>
        <v>145342</v>
      </c>
      <c r="P361" s="25">
        <f t="shared" si="22"/>
        <v>-2.1</v>
      </c>
      <c r="Q361" s="3">
        <v>28.25</v>
      </c>
      <c r="R361" s="3">
        <v>28.9</v>
      </c>
      <c r="S361" s="3">
        <v>28.55</v>
      </c>
      <c r="T361" s="3">
        <v>27.95</v>
      </c>
      <c r="U361" s="3">
        <v>28.15</v>
      </c>
      <c r="V361" s="12">
        <f t="shared" si="23"/>
        <v>-0.87724049999999987</v>
      </c>
      <c r="W361" s="3">
        <v>0.36</v>
      </c>
      <c r="X361" s="3" t="str">
        <f ca="1">IF(COUNTIF(股期對照!A:A,B361)=2,B361&amp;"-●",IF(COUNTIF(股期對照!A:A,B361)=1,B361&amp;"-◎",B361))</f>
        <v>云辰</v>
      </c>
      <c r="Y361" s="3" t="s">
        <v>6524</v>
      </c>
      <c r="AB361" s="1" t="s">
        <v>355</v>
      </c>
      <c r="AC361" s="1" t="s">
        <v>2117</v>
      </c>
      <c r="AD361" s="1">
        <v>2.72</v>
      </c>
      <c r="AE361" s="1">
        <v>0.01</v>
      </c>
      <c r="AF361" s="1">
        <v>0.08</v>
      </c>
      <c r="AG361" s="1">
        <v>29.28</v>
      </c>
      <c r="AH361" s="1">
        <v>67.91</v>
      </c>
      <c r="AI361" s="1">
        <v>361</v>
      </c>
      <c r="AJ361" s="1">
        <v>2140216.02</v>
      </c>
      <c r="AK361" s="1">
        <v>-2818</v>
      </c>
      <c r="AL361" s="1">
        <v>129</v>
      </c>
      <c r="AM361" s="1">
        <v>-438</v>
      </c>
      <c r="AN361" s="1">
        <v>-69</v>
      </c>
      <c r="AO361" s="1">
        <v>92</v>
      </c>
      <c r="AP361" s="1">
        <v>145342</v>
      </c>
      <c r="AQ361" s="1">
        <v>-2.1</v>
      </c>
      <c r="AR361" s="1">
        <v>28.25</v>
      </c>
      <c r="AS361" s="1">
        <v>28.9</v>
      </c>
      <c r="AT361" s="1">
        <v>28.55</v>
      </c>
      <c r="AU361" s="1">
        <v>27.95</v>
      </c>
      <c r="AV361" s="1">
        <v>28.15</v>
      </c>
      <c r="AW361" s="1">
        <v>-0.87724049999999987</v>
      </c>
      <c r="AX361" s="1">
        <v>0.36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5224</v>
      </c>
      <c r="C362" s="3">
        <v>12.89</v>
      </c>
      <c r="D362" s="3">
        <v>2.84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63.18</v>
      </c>
      <c r="H362" s="1">
        <f>MATCH(持股比率!A362,董監!A:A,0)</f>
        <v>362</v>
      </c>
      <c r="I362" s="3">
        <v>5123269.4000000004</v>
      </c>
      <c r="J362" s="26">
        <v>-209</v>
      </c>
      <c r="K362" s="26">
        <v>-602</v>
      </c>
      <c r="L362" s="35">
        <v>-786</v>
      </c>
      <c r="M362" s="26">
        <v>-218</v>
      </c>
      <c r="N362" s="26">
        <v>577</v>
      </c>
      <c r="O362" s="26">
        <f t="shared" si="21"/>
        <v>323688</v>
      </c>
      <c r="P362" s="25">
        <f t="shared" si="22"/>
        <v>-0.4</v>
      </c>
      <c r="Q362" s="3">
        <v>41.15</v>
      </c>
      <c r="R362" s="3">
        <v>40.9</v>
      </c>
      <c r="S362" s="3">
        <v>40.1</v>
      </c>
      <c r="T362" s="3">
        <v>40.200000000000003</v>
      </c>
      <c r="U362" s="3">
        <v>41.05</v>
      </c>
      <c r="V362" s="12">
        <f t="shared" si="23"/>
        <v>-0.4981850000000001</v>
      </c>
      <c r="W362" s="3">
        <v>1.23</v>
      </c>
      <c r="X362" s="3" t="str">
        <f ca="1">IF(COUNTIF(股期對照!A:A,B362)=2,B362&amp;"-●",IF(COUNTIF(股期對照!A:A,B362)=1,B362&amp;"-◎",B362))</f>
        <v>正崴-◎</v>
      </c>
      <c r="Y362" s="3" t="s">
        <v>6470</v>
      </c>
      <c r="AB362" s="1" t="s">
        <v>356</v>
      </c>
      <c r="AC362" s="1" t="s">
        <v>2118</v>
      </c>
      <c r="AD362" s="1">
        <v>12.89</v>
      </c>
      <c r="AE362" s="1">
        <v>2.84</v>
      </c>
      <c r="AF362" s="1">
        <v>0.84</v>
      </c>
      <c r="AG362" s="1">
        <v>20.25</v>
      </c>
      <c r="AH362" s="1">
        <v>63.18</v>
      </c>
      <c r="AI362" s="1">
        <v>362</v>
      </c>
      <c r="AJ362" s="1">
        <v>5123269.4000000004</v>
      </c>
      <c r="AK362" s="1">
        <v>-209</v>
      </c>
      <c r="AL362" s="1">
        <v>-602</v>
      </c>
      <c r="AM362" s="1">
        <v>-786</v>
      </c>
      <c r="AN362" s="1">
        <v>-218</v>
      </c>
      <c r="AO362" s="1">
        <v>577</v>
      </c>
      <c r="AP362" s="1">
        <v>323688</v>
      </c>
      <c r="AQ362" s="1">
        <v>-0.4</v>
      </c>
      <c r="AR362" s="1">
        <v>41.15</v>
      </c>
      <c r="AS362" s="1">
        <v>40.9</v>
      </c>
      <c r="AT362" s="1">
        <v>40.1</v>
      </c>
      <c r="AU362" s="1">
        <v>40.200000000000003</v>
      </c>
      <c r="AV362" s="1">
        <v>41.05</v>
      </c>
      <c r="AW362" s="1">
        <v>-0.4981850000000001</v>
      </c>
      <c r="AX362" s="1">
        <v>1.23</v>
      </c>
      <c r="AY362" s="1" t="s">
        <v>4425</v>
      </c>
      <c r="AZ362" s="1" t="s">
        <v>3528</v>
      </c>
    </row>
    <row r="363" spans="1:52" x14ac:dyDescent="0.25">
      <c r="A363" s="2" t="s">
        <v>357</v>
      </c>
      <c r="B363" s="3" t="s">
        <v>5225</v>
      </c>
      <c r="C363" s="3">
        <v>40.880000000000003</v>
      </c>
      <c r="D363" s="3">
        <v>2.2400000000000002</v>
      </c>
      <c r="E363" s="3">
        <v>1.66</v>
      </c>
      <c r="F363" s="1">
        <f>IF(INDEX(董監!D:D,H363)=0,INDEX(董監!C:C,H363),INDEX(董監!D:D,H363))</f>
        <v>7.81</v>
      </c>
      <c r="G363" s="1">
        <f t="shared" si="20"/>
        <v>47.41</v>
      </c>
      <c r="H363" s="1">
        <f>MATCH(持股比率!A363,董監!A:A,0)</f>
        <v>363</v>
      </c>
      <c r="I363" s="3">
        <v>4433930.8600000003</v>
      </c>
      <c r="J363" s="26">
        <v>3439</v>
      </c>
      <c r="K363" s="26">
        <v>25</v>
      </c>
      <c r="L363" s="35">
        <v>3702</v>
      </c>
      <c r="M363" s="26">
        <v>-515</v>
      </c>
      <c r="N363" s="26">
        <v>3262</v>
      </c>
      <c r="O363" s="26">
        <f t="shared" si="21"/>
        <v>210213</v>
      </c>
      <c r="P363" s="25">
        <f t="shared" si="22"/>
        <v>4.7</v>
      </c>
      <c r="Q363" s="3">
        <v>50.5</v>
      </c>
      <c r="R363" s="3">
        <v>50.1</v>
      </c>
      <c r="S363" s="3">
        <v>50.5</v>
      </c>
      <c r="T363" s="3">
        <v>50.2</v>
      </c>
      <c r="U363" s="3">
        <v>51.7</v>
      </c>
      <c r="V363" s="12">
        <f t="shared" si="23"/>
        <v>5.0466540000000002</v>
      </c>
      <c r="W363" s="3">
        <v>4.55</v>
      </c>
      <c r="X363" s="3" t="str">
        <f ca="1">IF(COUNTIF(股期對照!A:A,B363)=2,B363&amp;"-●",IF(COUNTIF(股期對照!A:A,B363)=1,B363&amp;"-◎",B363))</f>
        <v>億光-◎</v>
      </c>
      <c r="Y363" s="3" t="s">
        <v>6525</v>
      </c>
      <c r="AB363" s="1" t="s">
        <v>357</v>
      </c>
      <c r="AC363" s="1" t="s">
        <v>2119</v>
      </c>
      <c r="AD363" s="1">
        <v>40.880000000000003</v>
      </c>
      <c r="AE363" s="1">
        <v>2.2400000000000002</v>
      </c>
      <c r="AF363" s="1">
        <v>1.66</v>
      </c>
      <c r="AG363" s="1">
        <v>7.81</v>
      </c>
      <c r="AH363" s="1">
        <v>47.41</v>
      </c>
      <c r="AI363" s="1">
        <v>363</v>
      </c>
      <c r="AJ363" s="1">
        <v>4433930.8600000003</v>
      </c>
      <c r="AK363" s="1">
        <v>3439</v>
      </c>
      <c r="AL363" s="1">
        <v>25</v>
      </c>
      <c r="AM363" s="1">
        <v>3702</v>
      </c>
      <c r="AN363" s="1">
        <v>-515</v>
      </c>
      <c r="AO363" s="1">
        <v>3262</v>
      </c>
      <c r="AP363" s="1">
        <v>210213</v>
      </c>
      <c r="AQ363" s="1">
        <v>4.7</v>
      </c>
      <c r="AR363" s="1">
        <v>50.5</v>
      </c>
      <c r="AS363" s="1">
        <v>50.1</v>
      </c>
      <c r="AT363" s="1">
        <v>50.5</v>
      </c>
      <c r="AU363" s="1">
        <v>50.2</v>
      </c>
      <c r="AV363" s="1">
        <v>51.7</v>
      </c>
      <c r="AW363" s="1">
        <v>5.0466540000000002</v>
      </c>
      <c r="AX363" s="1">
        <v>4.55</v>
      </c>
      <c r="AY363" s="1" t="s">
        <v>4426</v>
      </c>
      <c r="AZ363" s="1" t="s">
        <v>3541</v>
      </c>
    </row>
    <row r="364" spans="1:52" x14ac:dyDescent="0.25">
      <c r="A364" s="2" t="s">
        <v>358</v>
      </c>
      <c r="B364" s="3" t="s">
        <v>5226</v>
      </c>
      <c r="C364" s="3">
        <v>40.92</v>
      </c>
      <c r="D364" s="3">
        <v>0.69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28.230000000000004</v>
      </c>
      <c r="H364" s="1">
        <f>MATCH(持股比率!A364,董監!A:A,0)</f>
        <v>364</v>
      </c>
      <c r="I364" s="3">
        <v>7726405.1100000003</v>
      </c>
      <c r="J364" s="26">
        <v>29</v>
      </c>
      <c r="K364" s="26">
        <v>-19</v>
      </c>
      <c r="L364" s="35">
        <v>-189</v>
      </c>
      <c r="M364" s="26">
        <v>-243</v>
      </c>
      <c r="N364" s="26">
        <v>193</v>
      </c>
      <c r="O364" s="26">
        <f t="shared" si="21"/>
        <v>218116</v>
      </c>
      <c r="P364" s="25">
        <f t="shared" si="22"/>
        <v>-0.1</v>
      </c>
      <c r="Q364" s="3">
        <v>334.5</v>
      </c>
      <c r="R364" s="3">
        <v>338.5</v>
      </c>
      <c r="S364" s="3">
        <v>332</v>
      </c>
      <c r="T364" s="3">
        <v>327.5</v>
      </c>
      <c r="U364" s="3">
        <v>341.5</v>
      </c>
      <c r="V364" s="12">
        <f t="shared" si="23"/>
        <v>-0.73151999999999995</v>
      </c>
      <c r="W364" s="3">
        <v>3.8</v>
      </c>
      <c r="X364" s="3" t="str">
        <f ca="1">IF(COUNTIF(股期對照!A:A,B364)=2,B364&amp;"-●",IF(COUNTIF(股期對照!A:A,B364)=1,B364&amp;"-◎",B364))</f>
        <v>研華</v>
      </c>
      <c r="Y364" s="3" t="s">
        <v>6526</v>
      </c>
      <c r="AB364" s="1" t="s">
        <v>358</v>
      </c>
      <c r="AC364" s="1" t="s">
        <v>2120</v>
      </c>
      <c r="AD364" s="1">
        <v>40.92</v>
      </c>
      <c r="AE364" s="1">
        <v>0.69</v>
      </c>
      <c r="AF364" s="1">
        <v>0.11</v>
      </c>
      <c r="AG364" s="1">
        <v>30.05</v>
      </c>
      <c r="AH364" s="1">
        <v>28.230000000000004</v>
      </c>
      <c r="AI364" s="1">
        <v>364</v>
      </c>
      <c r="AJ364" s="1">
        <v>7726405.1100000003</v>
      </c>
      <c r="AK364" s="1">
        <v>29</v>
      </c>
      <c r="AL364" s="1">
        <v>-19</v>
      </c>
      <c r="AM364" s="1">
        <v>-189</v>
      </c>
      <c r="AN364" s="1">
        <v>-243</v>
      </c>
      <c r="AO364" s="1">
        <v>193</v>
      </c>
      <c r="AP364" s="1">
        <v>218116</v>
      </c>
      <c r="AQ364" s="1">
        <v>-0.1</v>
      </c>
      <c r="AR364" s="1">
        <v>334.5</v>
      </c>
      <c r="AS364" s="1">
        <v>338.5</v>
      </c>
      <c r="AT364" s="1">
        <v>332</v>
      </c>
      <c r="AU364" s="1">
        <v>327.5</v>
      </c>
      <c r="AV364" s="1">
        <v>341.5</v>
      </c>
      <c r="AW364" s="1">
        <v>-0.73151999999999995</v>
      </c>
      <c r="AX364" s="1">
        <v>3.8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5227</v>
      </c>
      <c r="C365" s="3">
        <v>21.44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31.099999999999994</v>
      </c>
      <c r="H365" s="1">
        <f>MATCH(持股比率!A365,董監!A:A,0)</f>
        <v>365</v>
      </c>
      <c r="I365" s="3">
        <v>1146888.57</v>
      </c>
      <c r="J365" s="26">
        <v>-1</v>
      </c>
      <c r="K365" s="26">
        <v>-8</v>
      </c>
      <c r="L365" s="35">
        <v>1</v>
      </c>
      <c r="M365" s="26">
        <v>4</v>
      </c>
      <c r="N365" s="26">
        <v>31</v>
      </c>
      <c r="O365" s="26">
        <f t="shared" si="21"/>
        <v>35668</v>
      </c>
      <c r="P365" s="25">
        <f t="shared" si="22"/>
        <v>0.1</v>
      </c>
      <c r="Q365" s="3">
        <v>64.900000000000006</v>
      </c>
      <c r="R365" s="3">
        <v>64.900000000000006</v>
      </c>
      <c r="S365" s="3">
        <v>64.400000000000006</v>
      </c>
      <c r="T365" s="3">
        <v>64.400000000000006</v>
      </c>
      <c r="U365" s="3">
        <v>65</v>
      </c>
      <c r="V365" s="12">
        <f t="shared" si="23"/>
        <v>1.7528999999999999E-2</v>
      </c>
      <c r="W365" s="3">
        <v>0.46</v>
      </c>
      <c r="X365" s="3" t="str">
        <f ca="1">IF(COUNTIF(股期對照!A:A,B365)=2,B365&amp;"-●",IF(COUNTIF(股期對照!A:A,B365)=1,B365&amp;"-◎",B365))</f>
        <v>友通</v>
      </c>
      <c r="Y365" s="3" t="s">
        <v>6522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2.42</v>
      </c>
      <c r="AG365" s="1">
        <v>44.99</v>
      </c>
      <c r="AH365" s="1">
        <v>31.099999999999994</v>
      </c>
      <c r="AI365" s="1">
        <v>365</v>
      </c>
      <c r="AJ365" s="1">
        <v>1146888.57</v>
      </c>
      <c r="AK365" s="1">
        <v>-1</v>
      </c>
      <c r="AL365" s="1">
        <v>-8</v>
      </c>
      <c r="AM365" s="1">
        <v>1</v>
      </c>
      <c r="AN365" s="1">
        <v>4</v>
      </c>
      <c r="AO365" s="1">
        <v>31</v>
      </c>
      <c r="AP365" s="1">
        <v>35668</v>
      </c>
      <c r="AQ365" s="1">
        <v>0.1</v>
      </c>
      <c r="AR365" s="1">
        <v>64.900000000000006</v>
      </c>
      <c r="AS365" s="1">
        <v>64.900000000000006</v>
      </c>
      <c r="AT365" s="1">
        <v>64.400000000000006</v>
      </c>
      <c r="AU365" s="1">
        <v>64.400000000000006</v>
      </c>
      <c r="AV365" s="1">
        <v>65</v>
      </c>
      <c r="AW365" s="1">
        <v>1.7528999999999999E-2</v>
      </c>
      <c r="AX365" s="1">
        <v>0.46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5228</v>
      </c>
      <c r="C366" s="3">
        <v>16.54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70.59</v>
      </c>
      <c r="H366" s="1">
        <f>MATCH(持股比率!A366,董監!A:A,0)</f>
        <v>366</v>
      </c>
      <c r="I366" s="3">
        <v>1781000</v>
      </c>
      <c r="J366" s="26">
        <v>-155</v>
      </c>
      <c r="K366" s="26">
        <v>183</v>
      </c>
      <c r="L366" s="35">
        <v>-773</v>
      </c>
      <c r="M366" s="26">
        <v>-89</v>
      </c>
      <c r="N366" s="26">
        <v>271</v>
      </c>
      <c r="O366" s="26">
        <f t="shared" si="21"/>
        <v>125721</v>
      </c>
      <c r="P366" s="25">
        <f t="shared" si="22"/>
        <v>-0.4</v>
      </c>
      <c r="Q366" s="3">
        <v>28</v>
      </c>
      <c r="R366" s="3">
        <v>28.95</v>
      </c>
      <c r="S366" s="3">
        <v>27.25</v>
      </c>
      <c r="T366" s="3">
        <v>26.75</v>
      </c>
      <c r="U366" s="3">
        <v>26.4</v>
      </c>
      <c r="V366" s="12">
        <f t="shared" si="23"/>
        <v>-0.15332750000000001</v>
      </c>
      <c r="W366" s="3">
        <v>-6.71</v>
      </c>
      <c r="X366" s="3" t="str">
        <f ca="1">IF(COUNTIF(股期對照!A:A,B366)=2,B366&amp;"-●",IF(COUNTIF(股期對照!A:A,B366)=1,B366&amp;"-◎",B366))</f>
        <v>映泰</v>
      </c>
      <c r="Y366" s="3" t="s">
        <v>6506</v>
      </c>
      <c r="AB366" s="1" t="s">
        <v>360</v>
      </c>
      <c r="AC366" s="1" t="s">
        <v>2122</v>
      </c>
      <c r="AD366" s="1">
        <v>16.54</v>
      </c>
      <c r="AE366" s="1">
        <v>0.14000000000000001</v>
      </c>
      <c r="AF366" s="1">
        <v>0.44</v>
      </c>
      <c r="AG366" s="1">
        <v>12.29</v>
      </c>
      <c r="AH366" s="1">
        <v>70.59</v>
      </c>
      <c r="AI366" s="1">
        <v>366</v>
      </c>
      <c r="AJ366" s="1">
        <v>1781000</v>
      </c>
      <c r="AK366" s="1">
        <v>-155</v>
      </c>
      <c r="AL366" s="1">
        <v>183</v>
      </c>
      <c r="AM366" s="1">
        <v>-773</v>
      </c>
      <c r="AN366" s="1">
        <v>-89</v>
      </c>
      <c r="AO366" s="1">
        <v>271</v>
      </c>
      <c r="AP366" s="1">
        <v>125721</v>
      </c>
      <c r="AQ366" s="1">
        <v>-0.4</v>
      </c>
      <c r="AR366" s="1">
        <v>28</v>
      </c>
      <c r="AS366" s="1">
        <v>28.95</v>
      </c>
      <c r="AT366" s="1">
        <v>27.25</v>
      </c>
      <c r="AU366" s="1">
        <v>26.75</v>
      </c>
      <c r="AV366" s="1">
        <v>26.4</v>
      </c>
      <c r="AW366" s="1">
        <v>-0.15332750000000001</v>
      </c>
      <c r="AX366" s="1">
        <v>-6.71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5229</v>
      </c>
      <c r="C367" s="3">
        <v>12.93</v>
      </c>
      <c r="D367" s="3">
        <v>0.04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68.56</v>
      </c>
      <c r="H367" s="1">
        <f>MATCH(持股比率!A367,董監!A:A,0)</f>
        <v>367</v>
      </c>
      <c r="I367" s="3">
        <v>5919949.1900000004</v>
      </c>
      <c r="J367" s="26">
        <v>5755</v>
      </c>
      <c r="K367" s="26">
        <v>-2052</v>
      </c>
      <c r="L367" s="35">
        <v>3984</v>
      </c>
      <c r="M367" s="26">
        <v>-3222</v>
      </c>
      <c r="N367" s="26">
        <v>6907</v>
      </c>
      <c r="O367" s="26">
        <f t="shared" si="21"/>
        <v>405872</v>
      </c>
      <c r="P367" s="25">
        <f t="shared" si="22"/>
        <v>2.8</v>
      </c>
      <c r="Q367" s="3">
        <v>32.4</v>
      </c>
      <c r="R367" s="3">
        <v>31.85</v>
      </c>
      <c r="S367" s="3">
        <v>31.6</v>
      </c>
      <c r="T367" s="3">
        <v>30.9</v>
      </c>
      <c r="U367" s="3">
        <v>31.95</v>
      </c>
      <c r="V367" s="12">
        <f t="shared" si="23"/>
        <v>3.6811905000000005</v>
      </c>
      <c r="W367" s="3">
        <v>1.91</v>
      </c>
      <c r="X367" s="3" t="str">
        <f ca="1">IF(COUNTIF(股期對照!A:A,B367)=2,B367&amp;"-●",IF(COUNTIF(股期對照!A:A,B367)=1,B367&amp;"-◎",B367))</f>
        <v>凌陽-◎</v>
      </c>
      <c r="Y367" s="3" t="s">
        <v>6527</v>
      </c>
      <c r="AB367" s="1" t="s">
        <v>361</v>
      </c>
      <c r="AC367" s="1" t="s">
        <v>2123</v>
      </c>
      <c r="AD367" s="1">
        <v>12.93</v>
      </c>
      <c r="AE367" s="1">
        <v>0.04</v>
      </c>
      <c r="AF367" s="1">
        <v>1.1100000000000001</v>
      </c>
      <c r="AG367" s="1">
        <v>17.36</v>
      </c>
      <c r="AH367" s="1">
        <v>68.56</v>
      </c>
      <c r="AI367" s="1">
        <v>367</v>
      </c>
      <c r="AJ367" s="1">
        <v>5919949.1900000004</v>
      </c>
      <c r="AK367" s="1">
        <v>5755</v>
      </c>
      <c r="AL367" s="1">
        <v>-2052</v>
      </c>
      <c r="AM367" s="1">
        <v>3984</v>
      </c>
      <c r="AN367" s="1">
        <v>-3222</v>
      </c>
      <c r="AO367" s="1">
        <v>6907</v>
      </c>
      <c r="AP367" s="1">
        <v>405872</v>
      </c>
      <c r="AQ367" s="1">
        <v>2.8</v>
      </c>
      <c r="AR367" s="1">
        <v>32.4</v>
      </c>
      <c r="AS367" s="1">
        <v>31.85</v>
      </c>
      <c r="AT367" s="1">
        <v>31.6</v>
      </c>
      <c r="AU367" s="1">
        <v>30.9</v>
      </c>
      <c r="AV367" s="1">
        <v>31.95</v>
      </c>
      <c r="AW367" s="1">
        <v>3.6811905000000005</v>
      </c>
      <c r="AX367" s="1">
        <v>1.91</v>
      </c>
      <c r="AY367" s="1" t="s">
        <v>4427</v>
      </c>
      <c r="AZ367" s="1" t="s">
        <v>3559</v>
      </c>
    </row>
    <row r="368" spans="1:52" x14ac:dyDescent="0.25">
      <c r="A368" s="2" t="s">
        <v>362</v>
      </c>
      <c r="B368" s="3" t="s">
        <v>5230</v>
      </c>
      <c r="C368" s="3">
        <v>10.72</v>
      </c>
      <c r="D368" s="3">
        <v>0.01</v>
      </c>
      <c r="E368" s="3">
        <v>1.02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26">
        <v>289</v>
      </c>
      <c r="K368" s="26">
        <v>601</v>
      </c>
      <c r="L368" s="35">
        <v>-2155</v>
      </c>
      <c r="M368" s="26">
        <v>-1858</v>
      </c>
      <c r="N368" s="26">
        <v>767</v>
      </c>
      <c r="O368" s="26">
        <f t="shared" si="21"/>
        <v>228623</v>
      </c>
      <c r="P368" s="25">
        <f t="shared" si="22"/>
        <v>-1</v>
      </c>
      <c r="Q368" s="3">
        <v>18.3</v>
      </c>
      <c r="R368" s="3">
        <v>18.899999999999999</v>
      </c>
      <c r="S368" s="3">
        <v>19.55</v>
      </c>
      <c r="T368" s="3">
        <v>19.100000000000001</v>
      </c>
      <c r="U368" s="3">
        <v>19.95</v>
      </c>
      <c r="V368" s="12">
        <f t="shared" si="23"/>
        <v>-0.45668800000000004</v>
      </c>
      <c r="W368" s="3">
        <v>10.83</v>
      </c>
      <c r="X368" s="3" t="str">
        <f ca="1">IF(COUNTIF(股期對照!A:A,B368)=2,B368&amp;"-●",IF(COUNTIF(股期對照!A:A,B368)=1,B368&amp;"-◎",B368))</f>
        <v>毅嘉</v>
      </c>
      <c r="Y368" s="3" t="s">
        <v>6528</v>
      </c>
      <c r="AB368" s="1" t="s">
        <v>362</v>
      </c>
      <c r="AC368" s="1" t="s">
        <v>2124</v>
      </c>
      <c r="AD368" s="1">
        <v>10.72</v>
      </c>
      <c r="AE368" s="1">
        <v>0.01</v>
      </c>
      <c r="AF368" s="1">
        <v>1.02</v>
      </c>
      <c r="AG368" s="1">
        <v>13.91</v>
      </c>
      <c r="AH368" s="1">
        <v>74.34</v>
      </c>
      <c r="AI368" s="1">
        <v>368</v>
      </c>
      <c r="AJ368" s="1">
        <v>3075365.33</v>
      </c>
      <c r="AK368" s="1">
        <v>289</v>
      </c>
      <c r="AL368" s="1">
        <v>601</v>
      </c>
      <c r="AM368" s="1">
        <v>-2155</v>
      </c>
      <c r="AN368" s="1">
        <v>-1858</v>
      </c>
      <c r="AO368" s="1">
        <v>767</v>
      </c>
      <c r="AP368" s="1">
        <v>228623</v>
      </c>
      <c r="AQ368" s="1">
        <v>-1</v>
      </c>
      <c r="AR368" s="1">
        <v>18.3</v>
      </c>
      <c r="AS368" s="1">
        <v>18.899999999999999</v>
      </c>
      <c r="AT368" s="1">
        <v>19.55</v>
      </c>
      <c r="AU368" s="1">
        <v>19.100000000000001</v>
      </c>
      <c r="AV368" s="1">
        <v>19.95</v>
      </c>
      <c r="AW368" s="1">
        <v>-0.45668800000000004</v>
      </c>
      <c r="AX368" s="1">
        <v>10.83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5231</v>
      </c>
      <c r="C369" s="3">
        <v>23.06</v>
      </c>
      <c r="D369" s="3">
        <v>1.74</v>
      </c>
      <c r="E369" s="3">
        <v>4.1399999999999997</v>
      </c>
      <c r="F369" s="1">
        <f>IF(INDEX(董監!D:D,H369)=0,INDEX(董監!C:C,H369),INDEX(董監!D:D,H369))</f>
        <v>6.3</v>
      </c>
      <c r="G369" s="1">
        <f t="shared" si="20"/>
        <v>64.760000000000005</v>
      </c>
      <c r="H369" s="1">
        <f>MATCH(持股比率!A369,董監!A:A,0)</f>
        <v>369</v>
      </c>
      <c r="I369" s="3">
        <v>1905866.98</v>
      </c>
      <c r="J369" s="26">
        <v>513</v>
      </c>
      <c r="K369" s="26">
        <v>1029</v>
      </c>
      <c r="L369" s="35">
        <v>-372</v>
      </c>
      <c r="M369" s="26">
        <v>-224</v>
      </c>
      <c r="N369" s="26">
        <v>-107</v>
      </c>
      <c r="O369" s="26">
        <f t="shared" si="21"/>
        <v>123424</v>
      </c>
      <c r="P369" s="25">
        <f t="shared" si="22"/>
        <v>0.7</v>
      </c>
      <c r="Q369" s="3">
        <v>220.5</v>
      </c>
      <c r="R369" s="3">
        <v>222</v>
      </c>
      <c r="S369" s="3">
        <v>216</v>
      </c>
      <c r="T369" s="3">
        <v>210</v>
      </c>
      <c r="U369" s="3">
        <v>211.5</v>
      </c>
      <c r="V369" s="12">
        <f t="shared" si="23"/>
        <v>1.9153199999999999</v>
      </c>
      <c r="W369" s="3">
        <v>-4.88</v>
      </c>
      <c r="X369" s="3" t="str">
        <f ca="1">IF(COUNTIF(股期對照!A:A,B369)=2,B369&amp;"-●",IF(COUNTIF(股期對照!A:A,B369)=1,B369&amp;"-◎",B369))</f>
        <v>漢唐-◎</v>
      </c>
      <c r="Y369" s="3" t="s">
        <v>6529</v>
      </c>
      <c r="AB369" s="1" t="s">
        <v>363</v>
      </c>
      <c r="AC369" s="1" t="s">
        <v>2125</v>
      </c>
      <c r="AD369" s="1">
        <v>23.06</v>
      </c>
      <c r="AE369" s="1">
        <v>1.74</v>
      </c>
      <c r="AF369" s="1">
        <v>4.1399999999999997</v>
      </c>
      <c r="AG369" s="1">
        <v>6.3</v>
      </c>
      <c r="AH369" s="1">
        <v>64.760000000000005</v>
      </c>
      <c r="AI369" s="1">
        <v>369</v>
      </c>
      <c r="AJ369" s="1">
        <v>1905866.98</v>
      </c>
      <c r="AK369" s="1">
        <v>513</v>
      </c>
      <c r="AL369" s="1">
        <v>1029</v>
      </c>
      <c r="AM369" s="1">
        <v>-372</v>
      </c>
      <c r="AN369" s="1">
        <v>-224</v>
      </c>
      <c r="AO369" s="1">
        <v>-107</v>
      </c>
      <c r="AP369" s="1">
        <v>123424</v>
      </c>
      <c r="AQ369" s="1">
        <v>0.7</v>
      </c>
      <c r="AR369" s="1">
        <v>220.5</v>
      </c>
      <c r="AS369" s="1">
        <v>222</v>
      </c>
      <c r="AT369" s="1">
        <v>216</v>
      </c>
      <c r="AU369" s="1">
        <v>210</v>
      </c>
      <c r="AV369" s="1">
        <v>211.5</v>
      </c>
      <c r="AW369" s="1">
        <v>1.9153199999999999</v>
      </c>
      <c r="AX369" s="1">
        <v>-4.88</v>
      </c>
      <c r="AY369" s="1" t="s">
        <v>4428</v>
      </c>
      <c r="AZ369" s="1" t="s">
        <v>3558</v>
      </c>
    </row>
    <row r="370" spans="1:52" x14ac:dyDescent="0.25">
      <c r="A370" s="2" t="s">
        <v>364</v>
      </c>
      <c r="B370" s="3" t="s">
        <v>5232</v>
      </c>
      <c r="C370" s="3">
        <v>9.31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83.89</v>
      </c>
      <c r="H370" s="1">
        <f>MATCH(持股比率!A370,董監!A:A,0)</f>
        <v>370</v>
      </c>
      <c r="I370" s="3">
        <v>3434273.03</v>
      </c>
      <c r="J370" s="26">
        <v>71</v>
      </c>
      <c r="K370" s="26">
        <v>28</v>
      </c>
      <c r="L370" s="35">
        <v>-244</v>
      </c>
      <c r="M370" s="26">
        <v>-203</v>
      </c>
      <c r="N370" s="26">
        <v>185</v>
      </c>
      <c r="O370" s="26">
        <f t="shared" si="21"/>
        <v>288101</v>
      </c>
      <c r="P370" s="25">
        <f t="shared" si="22"/>
        <v>-0.1</v>
      </c>
      <c r="Q370" s="3">
        <v>12.85</v>
      </c>
      <c r="R370" s="3">
        <v>12.75</v>
      </c>
      <c r="S370" s="3">
        <v>12.3</v>
      </c>
      <c r="T370" s="3">
        <v>12.2</v>
      </c>
      <c r="U370" s="3">
        <v>12.25</v>
      </c>
      <c r="V370" s="12">
        <f t="shared" si="23"/>
        <v>-1.9422000000000009E-2</v>
      </c>
      <c r="W370" s="3">
        <v>-4.3</v>
      </c>
      <c r="X370" s="3" t="str">
        <f ca="1">IF(COUNTIF(股期對照!A:A,B370)=2,B370&amp;"-●",IF(COUNTIF(股期對照!A:A,B370)=1,B370&amp;"-◎",B370))</f>
        <v>浩鑫</v>
      </c>
      <c r="Y370" s="3" t="s">
        <v>6506</v>
      </c>
      <c r="AB370" s="1" t="s">
        <v>364</v>
      </c>
      <c r="AC370" s="1" t="s">
        <v>2126</v>
      </c>
      <c r="AD370" s="1">
        <v>9.31</v>
      </c>
      <c r="AE370" s="1">
        <v>0.05</v>
      </c>
      <c r="AF370" s="1">
        <v>0.05</v>
      </c>
      <c r="AG370" s="1">
        <v>6.7</v>
      </c>
      <c r="AH370" s="1">
        <v>83.89</v>
      </c>
      <c r="AI370" s="1">
        <v>370</v>
      </c>
      <c r="AJ370" s="1">
        <v>3434273.03</v>
      </c>
      <c r="AK370" s="1">
        <v>71</v>
      </c>
      <c r="AL370" s="1">
        <v>28</v>
      </c>
      <c r="AM370" s="1">
        <v>-244</v>
      </c>
      <c r="AN370" s="1">
        <v>-203</v>
      </c>
      <c r="AO370" s="1">
        <v>185</v>
      </c>
      <c r="AP370" s="1">
        <v>288101</v>
      </c>
      <c r="AQ370" s="1">
        <v>-0.1</v>
      </c>
      <c r="AR370" s="1">
        <v>12.85</v>
      </c>
      <c r="AS370" s="1">
        <v>12.75</v>
      </c>
      <c r="AT370" s="1">
        <v>12.3</v>
      </c>
      <c r="AU370" s="1">
        <v>12.2</v>
      </c>
      <c r="AV370" s="1">
        <v>12.25</v>
      </c>
      <c r="AW370" s="1">
        <v>-1.9422000000000009E-2</v>
      </c>
      <c r="AX370" s="1">
        <v>-4.3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5233</v>
      </c>
      <c r="C371" s="3">
        <v>4.37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89.98</v>
      </c>
      <c r="H371" s="1">
        <f>MATCH(持股比率!A371,董監!A:A,0)</f>
        <v>371</v>
      </c>
      <c r="I371" s="3">
        <v>2859056.89</v>
      </c>
      <c r="J371" s="26">
        <v>-3520</v>
      </c>
      <c r="K371" s="26">
        <v>-542</v>
      </c>
      <c r="L371" s="35">
        <v>-256</v>
      </c>
      <c r="M371" s="26">
        <v>-154</v>
      </c>
      <c r="N371" s="26">
        <v>750</v>
      </c>
      <c r="O371" s="26">
        <f t="shared" si="21"/>
        <v>257258</v>
      </c>
      <c r="P371" s="25">
        <f t="shared" si="22"/>
        <v>-1.4</v>
      </c>
      <c r="Q371" s="3">
        <v>20.7</v>
      </c>
      <c r="R371" s="3">
        <v>20.05</v>
      </c>
      <c r="S371" s="3">
        <v>20.8</v>
      </c>
      <c r="T371" s="3">
        <v>20.5</v>
      </c>
      <c r="U371" s="3">
        <v>21.4</v>
      </c>
      <c r="V371" s="12">
        <f t="shared" si="23"/>
        <v>-0.76162900000000011</v>
      </c>
      <c r="W371" s="3">
        <v>3.63</v>
      </c>
      <c r="X371" s="3" t="str">
        <f ca="1">IF(COUNTIF(股期對照!A:A,B371)=2,B371&amp;"-●",IF(COUNTIF(股期對照!A:A,B371)=1,B371&amp;"-◎",B371))</f>
        <v>國碩</v>
      </c>
      <c r="Y371" s="3" t="s">
        <v>6530</v>
      </c>
      <c r="AB371" s="1" t="s">
        <v>365</v>
      </c>
      <c r="AC371" s="1" t="s">
        <v>2127</v>
      </c>
      <c r="AD371" s="1">
        <v>4.37</v>
      </c>
      <c r="AE371" s="1">
        <v>0.04</v>
      </c>
      <c r="AF371" s="1">
        <v>0</v>
      </c>
      <c r="AG371" s="1">
        <v>5.61</v>
      </c>
      <c r="AH371" s="1">
        <v>89.98</v>
      </c>
      <c r="AI371" s="1">
        <v>371</v>
      </c>
      <c r="AJ371" s="1">
        <v>2859056.89</v>
      </c>
      <c r="AK371" s="1">
        <v>-3520</v>
      </c>
      <c r="AL371" s="1">
        <v>-542</v>
      </c>
      <c r="AM371" s="1">
        <v>-256</v>
      </c>
      <c r="AN371" s="1">
        <v>-154</v>
      </c>
      <c r="AO371" s="1">
        <v>750</v>
      </c>
      <c r="AP371" s="1">
        <v>257258</v>
      </c>
      <c r="AQ371" s="1">
        <v>-1.4</v>
      </c>
      <c r="AR371" s="1">
        <v>20.7</v>
      </c>
      <c r="AS371" s="1">
        <v>20.05</v>
      </c>
      <c r="AT371" s="1">
        <v>20.8</v>
      </c>
      <c r="AU371" s="1">
        <v>20.5</v>
      </c>
      <c r="AV371" s="1">
        <v>21.4</v>
      </c>
      <c r="AW371" s="1">
        <v>-0.76162900000000011</v>
      </c>
      <c r="AX371" s="1">
        <v>3.63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5234</v>
      </c>
      <c r="C372" s="3">
        <v>19.37</v>
      </c>
      <c r="D372" s="3">
        <v>0.74</v>
      </c>
      <c r="E372" s="3">
        <v>0.64</v>
      </c>
      <c r="F372" s="1">
        <f>IF(INDEX(董監!D:D,H372)=0,INDEX(董監!C:C,H372),INDEX(董監!D:D,H372))</f>
        <v>29.58</v>
      </c>
      <c r="G372" s="1">
        <f t="shared" si="20"/>
        <v>49.67</v>
      </c>
      <c r="H372" s="1">
        <f>MATCH(持股比率!A372,董監!A:A,0)</f>
        <v>372</v>
      </c>
      <c r="I372" s="3">
        <v>30970118.940000001</v>
      </c>
      <c r="J372" s="26">
        <v>-1985</v>
      </c>
      <c r="K372" s="26">
        <v>1403</v>
      </c>
      <c r="L372" s="35">
        <v>-11839</v>
      </c>
      <c r="M372" s="26">
        <v>3512</v>
      </c>
      <c r="N372" s="26">
        <v>3807</v>
      </c>
      <c r="O372" s="26">
        <f t="shared" si="21"/>
        <v>1538286</v>
      </c>
      <c r="P372" s="25">
        <f t="shared" si="22"/>
        <v>-0.3</v>
      </c>
      <c r="Q372" s="3">
        <v>78.900000000000006</v>
      </c>
      <c r="R372" s="3">
        <v>78.900000000000006</v>
      </c>
      <c r="S372" s="3">
        <v>74.7</v>
      </c>
      <c r="T372" s="3">
        <v>75.2</v>
      </c>
      <c r="U372" s="3">
        <v>76.599999999999994</v>
      </c>
      <c r="V372" s="12">
        <f t="shared" si="23"/>
        <v>-3.7457450000000012</v>
      </c>
      <c r="W372" s="3">
        <v>-3.16</v>
      </c>
      <c r="X372" s="3" t="str">
        <f ca="1">IF(COUNTIF(股期對照!A:A,B372)=2,B372&amp;"-●",IF(COUNTIF(股期對照!A:A,B372)=1,B372&amp;"-◎",B372))</f>
        <v>南亞科-◎</v>
      </c>
      <c r="Y372" s="3" t="s">
        <v>6531</v>
      </c>
      <c r="AB372" s="1" t="s">
        <v>366</v>
      </c>
      <c r="AC372" s="1" t="s">
        <v>2128</v>
      </c>
      <c r="AD372" s="1">
        <v>19.37</v>
      </c>
      <c r="AE372" s="1">
        <v>0.74</v>
      </c>
      <c r="AF372" s="1">
        <v>0.64</v>
      </c>
      <c r="AG372" s="1">
        <v>29.58</v>
      </c>
      <c r="AH372" s="1">
        <v>49.67</v>
      </c>
      <c r="AI372" s="1">
        <v>372</v>
      </c>
      <c r="AJ372" s="1">
        <v>30970118.940000001</v>
      </c>
      <c r="AK372" s="1">
        <v>-1985</v>
      </c>
      <c r="AL372" s="1">
        <v>1403</v>
      </c>
      <c r="AM372" s="1">
        <v>-11839</v>
      </c>
      <c r="AN372" s="1">
        <v>3512</v>
      </c>
      <c r="AO372" s="1">
        <v>3807</v>
      </c>
      <c r="AP372" s="1">
        <v>1538286</v>
      </c>
      <c r="AQ372" s="1">
        <v>-0.3</v>
      </c>
      <c r="AR372" s="1">
        <v>78.900000000000006</v>
      </c>
      <c r="AS372" s="1">
        <v>78.900000000000006</v>
      </c>
      <c r="AT372" s="1">
        <v>74.7</v>
      </c>
      <c r="AU372" s="1">
        <v>75.2</v>
      </c>
      <c r="AV372" s="1">
        <v>76.599999999999994</v>
      </c>
      <c r="AW372" s="1">
        <v>-3.7457450000000012</v>
      </c>
      <c r="AX372" s="1">
        <v>-3.16</v>
      </c>
      <c r="AY372" s="1" t="s">
        <v>4429</v>
      </c>
      <c r="AZ372" s="1" t="s">
        <v>3564</v>
      </c>
    </row>
    <row r="373" spans="1:52" x14ac:dyDescent="0.25">
      <c r="A373" s="2" t="s">
        <v>367</v>
      </c>
      <c r="B373" s="3" t="s">
        <v>5235</v>
      </c>
      <c r="C373" s="3">
        <v>28.74</v>
      </c>
      <c r="D373" s="3">
        <v>3.86</v>
      </c>
      <c r="E373" s="3">
        <v>1.66</v>
      </c>
      <c r="F373" s="1">
        <f>IF(INDEX(董監!D:D,H373)=0,INDEX(董監!C:C,H373),INDEX(董監!D:D,H373))</f>
        <v>0.18</v>
      </c>
      <c r="G373" s="1">
        <f t="shared" si="20"/>
        <v>65.56</v>
      </c>
      <c r="H373" s="1">
        <f>MATCH(持股比率!A373,董監!A:A,0)</f>
        <v>373</v>
      </c>
      <c r="I373" s="3">
        <v>96242451.150000006</v>
      </c>
      <c r="J373" s="26">
        <v>-32101</v>
      </c>
      <c r="K373" s="26">
        <v>-2899</v>
      </c>
      <c r="L373" s="35">
        <v>14593</v>
      </c>
      <c r="M373" s="26">
        <v>13189</v>
      </c>
      <c r="N373" s="26">
        <v>66078</v>
      </c>
      <c r="O373" s="26">
        <f t="shared" si="21"/>
        <v>6309655</v>
      </c>
      <c r="P373" s="25">
        <f t="shared" si="22"/>
        <v>0.9</v>
      </c>
      <c r="Q373" s="3">
        <v>22.85</v>
      </c>
      <c r="R373" s="3">
        <v>22.5</v>
      </c>
      <c r="S373" s="3">
        <v>23.1</v>
      </c>
      <c r="T373" s="3">
        <v>23.5</v>
      </c>
      <c r="U373" s="3">
        <v>24.2</v>
      </c>
      <c r="V373" s="12">
        <f t="shared" si="23"/>
        <v>14.473920499999998</v>
      </c>
      <c r="W373" s="3">
        <v>16.350000000000001</v>
      </c>
      <c r="X373" s="3" t="str">
        <f ca="1">IF(COUNTIF(股期對照!A:A,B373)=2,B373&amp;"-●",IF(COUNTIF(股期對照!A:A,B373)=1,B373&amp;"-◎",B373))</f>
        <v>友達-◎</v>
      </c>
      <c r="Y373" s="3" t="s">
        <v>6532</v>
      </c>
      <c r="AB373" s="1" t="s">
        <v>367</v>
      </c>
      <c r="AC373" s="1" t="s">
        <v>2129</v>
      </c>
      <c r="AD373" s="1">
        <v>28.74</v>
      </c>
      <c r="AE373" s="1">
        <v>3.86</v>
      </c>
      <c r="AF373" s="1">
        <v>1.66</v>
      </c>
      <c r="AG373" s="1">
        <v>0.18</v>
      </c>
      <c r="AH373" s="1">
        <v>65.56</v>
      </c>
      <c r="AI373" s="1">
        <v>373</v>
      </c>
      <c r="AJ373" s="1">
        <v>96242451.150000006</v>
      </c>
      <c r="AK373" s="1">
        <v>-32101</v>
      </c>
      <c r="AL373" s="1">
        <v>-2899</v>
      </c>
      <c r="AM373" s="1">
        <v>14593</v>
      </c>
      <c r="AN373" s="1">
        <v>13189</v>
      </c>
      <c r="AO373" s="1">
        <v>66078</v>
      </c>
      <c r="AP373" s="1">
        <v>6309655</v>
      </c>
      <c r="AQ373" s="1">
        <v>0.9</v>
      </c>
      <c r="AR373" s="1">
        <v>22.85</v>
      </c>
      <c r="AS373" s="1">
        <v>22.5</v>
      </c>
      <c r="AT373" s="1">
        <v>23.1</v>
      </c>
      <c r="AU373" s="1">
        <v>23.5</v>
      </c>
      <c r="AV373" s="1">
        <v>24.2</v>
      </c>
      <c r="AW373" s="1">
        <v>14.473920499999998</v>
      </c>
      <c r="AX373" s="1">
        <v>16.350000000000001</v>
      </c>
      <c r="AY373" s="1" t="s">
        <v>4430</v>
      </c>
      <c r="AZ373" s="1" t="s">
        <v>3565</v>
      </c>
    </row>
    <row r="374" spans="1:52" x14ac:dyDescent="0.25">
      <c r="A374" s="2" t="s">
        <v>368</v>
      </c>
      <c r="B374" s="3" t="s">
        <v>5236</v>
      </c>
      <c r="C374" s="3">
        <v>15.53</v>
      </c>
      <c r="D374" s="3">
        <v>0.36</v>
      </c>
      <c r="E374" s="3">
        <v>0.8</v>
      </c>
      <c r="F374" s="1">
        <f>IF(INDEX(董監!D:D,H374)=0,INDEX(董監!C:C,H374),INDEX(董監!D:D,H374))</f>
        <v>35.29</v>
      </c>
      <c r="G374" s="1">
        <f t="shared" si="20"/>
        <v>48.02</v>
      </c>
      <c r="H374" s="1">
        <f>MATCH(持股比率!A374,董監!A:A,0)</f>
        <v>374</v>
      </c>
      <c r="I374" s="3">
        <v>77574465.450000003</v>
      </c>
      <c r="J374" s="26">
        <v>-1622</v>
      </c>
      <c r="K374" s="26">
        <v>-2365</v>
      </c>
      <c r="L374" s="35">
        <v>-794</v>
      </c>
      <c r="M374" s="26">
        <v>1758</v>
      </c>
      <c r="N374" s="26">
        <v>1995</v>
      </c>
      <c r="O374" s="26">
        <f t="shared" si="21"/>
        <v>3725126</v>
      </c>
      <c r="P374" s="25">
        <f t="shared" si="22"/>
        <v>0</v>
      </c>
      <c r="Q374" s="3">
        <v>114.5</v>
      </c>
      <c r="R374" s="3">
        <v>113.5</v>
      </c>
      <c r="S374" s="3">
        <v>113.5</v>
      </c>
      <c r="T374" s="3">
        <v>114</v>
      </c>
      <c r="U374" s="3">
        <v>114.5</v>
      </c>
      <c r="V374" s="12">
        <f t="shared" si="23"/>
        <v>-1.1542600000000001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6533</v>
      </c>
      <c r="AB374" s="1" t="s">
        <v>368</v>
      </c>
      <c r="AC374" s="1" t="s">
        <v>2130</v>
      </c>
      <c r="AD374" s="1">
        <v>15.53</v>
      </c>
      <c r="AE374" s="1">
        <v>0.36</v>
      </c>
      <c r="AF374" s="1">
        <v>0.8</v>
      </c>
      <c r="AG374" s="1">
        <v>35.29</v>
      </c>
      <c r="AH374" s="1">
        <v>48.02</v>
      </c>
      <c r="AI374" s="1">
        <v>374</v>
      </c>
      <c r="AJ374" s="1">
        <v>77574465.450000003</v>
      </c>
      <c r="AK374" s="1">
        <v>-1622</v>
      </c>
      <c r="AL374" s="1">
        <v>-2365</v>
      </c>
      <c r="AM374" s="1">
        <v>-794</v>
      </c>
      <c r="AN374" s="1">
        <v>1758</v>
      </c>
      <c r="AO374" s="1">
        <v>1995</v>
      </c>
      <c r="AP374" s="1">
        <v>3725126</v>
      </c>
      <c r="AQ374" s="1">
        <v>0</v>
      </c>
      <c r="AR374" s="1">
        <v>114.5</v>
      </c>
      <c r="AS374" s="1">
        <v>113.5</v>
      </c>
      <c r="AT374" s="1">
        <v>113.5</v>
      </c>
      <c r="AU374" s="1">
        <v>114</v>
      </c>
      <c r="AV374" s="1">
        <v>114.5</v>
      </c>
      <c r="AW374" s="1">
        <v>-1.1542600000000001</v>
      </c>
      <c r="AX374" s="1">
        <v>-0.43</v>
      </c>
      <c r="AY374" s="1" t="s">
        <v>4431</v>
      </c>
      <c r="AZ374" s="1" t="s">
        <v>3566</v>
      </c>
    </row>
    <row r="375" spans="1:52" x14ac:dyDescent="0.25">
      <c r="A375" s="2" t="s">
        <v>369</v>
      </c>
      <c r="B375" s="3" t="s">
        <v>5237</v>
      </c>
      <c r="C375" s="3">
        <v>3.8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58.3</v>
      </c>
      <c r="H375" s="1">
        <f>MATCH(持股比率!A375,董監!A:A,0)</f>
        <v>375</v>
      </c>
      <c r="I375" s="3">
        <v>1273592</v>
      </c>
      <c r="J375" s="26">
        <v>-276</v>
      </c>
      <c r="K375" s="26">
        <v>-71</v>
      </c>
      <c r="L375" s="35">
        <v>-240</v>
      </c>
      <c r="M375" s="26">
        <v>30</v>
      </c>
      <c r="N375" s="26">
        <v>150</v>
      </c>
      <c r="O375" s="26">
        <f t="shared" si="21"/>
        <v>74250</v>
      </c>
      <c r="P375" s="25">
        <f t="shared" si="22"/>
        <v>-0.5</v>
      </c>
      <c r="Q375" s="3">
        <v>21.55</v>
      </c>
      <c r="R375" s="3">
        <v>21.25</v>
      </c>
      <c r="S375" s="3">
        <v>20.2</v>
      </c>
      <c r="T375" s="3">
        <v>20.100000000000001</v>
      </c>
      <c r="U375" s="3">
        <v>21</v>
      </c>
      <c r="V375" s="12">
        <f t="shared" si="23"/>
        <v>-8.5515499999999994E-2</v>
      </c>
      <c r="W375" s="3">
        <v>-3.45</v>
      </c>
      <c r="X375" s="3" t="str">
        <f ca="1">IF(COUNTIF(股期對照!A:A,B375)=2,B375&amp;"-●",IF(COUNTIF(股期對照!A:A,B375)=1,B375&amp;"-◎",B375))</f>
        <v>環科</v>
      </c>
      <c r="Y375" s="3" t="s">
        <v>6534</v>
      </c>
      <c r="AB375" s="1" t="s">
        <v>369</v>
      </c>
      <c r="AC375" s="1" t="s">
        <v>2131</v>
      </c>
      <c r="AD375" s="1">
        <v>3.8</v>
      </c>
      <c r="AE375" s="1">
        <v>0.09</v>
      </c>
      <c r="AF375" s="1">
        <v>0.32</v>
      </c>
      <c r="AG375" s="1">
        <v>37.49</v>
      </c>
      <c r="AH375" s="1">
        <v>58.3</v>
      </c>
      <c r="AI375" s="1">
        <v>375</v>
      </c>
      <c r="AJ375" s="1">
        <v>1273592</v>
      </c>
      <c r="AK375" s="1">
        <v>-276</v>
      </c>
      <c r="AL375" s="1">
        <v>-71</v>
      </c>
      <c r="AM375" s="1">
        <v>-240</v>
      </c>
      <c r="AN375" s="1">
        <v>30</v>
      </c>
      <c r="AO375" s="1">
        <v>150</v>
      </c>
      <c r="AP375" s="1">
        <v>74250</v>
      </c>
      <c r="AQ375" s="1">
        <v>-0.5</v>
      </c>
      <c r="AR375" s="1">
        <v>21.55</v>
      </c>
      <c r="AS375" s="1">
        <v>21.25</v>
      </c>
      <c r="AT375" s="1">
        <v>20.2</v>
      </c>
      <c r="AU375" s="1">
        <v>20.100000000000001</v>
      </c>
      <c r="AV375" s="1">
        <v>21</v>
      </c>
      <c r="AW375" s="1">
        <v>-8.5515499999999994E-2</v>
      </c>
      <c r="AX375" s="1">
        <v>-3.45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5238</v>
      </c>
      <c r="C376" s="3">
        <v>3.95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82.28</v>
      </c>
      <c r="H376" s="1">
        <f>MATCH(持股比率!A376,董監!A:A,0)</f>
        <v>376</v>
      </c>
      <c r="I376" s="3">
        <v>1617358.46</v>
      </c>
      <c r="J376" s="26">
        <v>21</v>
      </c>
      <c r="K376" s="26">
        <v>77</v>
      </c>
      <c r="L376" s="35">
        <v>-33</v>
      </c>
      <c r="M376" s="26">
        <v>-42</v>
      </c>
      <c r="N376" s="26">
        <v>-15</v>
      </c>
      <c r="O376" s="26">
        <f t="shared" si="21"/>
        <v>133076</v>
      </c>
      <c r="P376" s="25">
        <f t="shared" si="22"/>
        <v>0</v>
      </c>
      <c r="Q376" s="3">
        <v>29.25</v>
      </c>
      <c r="R376" s="3">
        <v>29.4</v>
      </c>
      <c r="S376" s="3">
        <v>29.15</v>
      </c>
      <c r="T376" s="3">
        <v>29.1</v>
      </c>
      <c r="U376" s="3">
        <v>29.05</v>
      </c>
      <c r="V376" s="12">
        <f t="shared" si="23"/>
        <v>2.5814999999999987E-3</v>
      </c>
      <c r="W376" s="3">
        <v>-0.34</v>
      </c>
      <c r="X376" s="3" t="str">
        <f ca="1">IF(COUNTIF(股期對照!A:A,B376)=2,B376&amp;"-●",IF(COUNTIF(股期對照!A:A,B376)=1,B376&amp;"-◎",B376))</f>
        <v>精技</v>
      </c>
      <c r="Y376" s="3" t="s">
        <v>6535</v>
      </c>
      <c r="AB376" s="1" t="s">
        <v>370</v>
      </c>
      <c r="AC376" s="1" t="s">
        <v>2132</v>
      </c>
      <c r="AD376" s="1">
        <v>3.95</v>
      </c>
      <c r="AE376" s="1">
        <v>0</v>
      </c>
      <c r="AF376" s="1">
        <v>0.01</v>
      </c>
      <c r="AG376" s="1">
        <v>13.76</v>
      </c>
      <c r="AH376" s="1">
        <v>82.28</v>
      </c>
      <c r="AI376" s="1">
        <v>376</v>
      </c>
      <c r="AJ376" s="1">
        <v>1617358.46</v>
      </c>
      <c r="AK376" s="1">
        <v>21</v>
      </c>
      <c r="AL376" s="1">
        <v>77</v>
      </c>
      <c r="AM376" s="1">
        <v>-33</v>
      </c>
      <c r="AN376" s="1">
        <v>-42</v>
      </c>
      <c r="AO376" s="1">
        <v>-15</v>
      </c>
      <c r="AP376" s="1">
        <v>133076</v>
      </c>
      <c r="AQ376" s="1">
        <v>0</v>
      </c>
      <c r="AR376" s="1">
        <v>29.25</v>
      </c>
      <c r="AS376" s="1">
        <v>29.4</v>
      </c>
      <c r="AT376" s="1">
        <v>29.15</v>
      </c>
      <c r="AU376" s="1">
        <v>29.1</v>
      </c>
      <c r="AV376" s="1">
        <v>29.05</v>
      </c>
      <c r="AW376" s="1">
        <v>2.5814999999999987E-3</v>
      </c>
      <c r="AX376" s="1">
        <v>-0.34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5239</v>
      </c>
      <c r="C377" s="3">
        <v>4.97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80.64</v>
      </c>
      <c r="H377" s="1">
        <f>MATCH(持股比率!A377,董監!A:A,0)</f>
        <v>377</v>
      </c>
      <c r="I377" s="3">
        <v>800000</v>
      </c>
      <c r="J377" s="26">
        <v>202</v>
      </c>
      <c r="K377" s="26">
        <v>-42</v>
      </c>
      <c r="L377" s="35">
        <v>25</v>
      </c>
      <c r="M377" s="26">
        <v>-1259</v>
      </c>
      <c r="N377" s="26">
        <v>349</v>
      </c>
      <c r="O377" s="26">
        <f t="shared" si="21"/>
        <v>64512</v>
      </c>
      <c r="P377" s="25">
        <f t="shared" si="22"/>
        <v>-1.1000000000000001</v>
      </c>
      <c r="Q377" s="3">
        <v>39.450000000000003</v>
      </c>
      <c r="R377" s="3">
        <v>40</v>
      </c>
      <c r="S377" s="3">
        <v>42.8</v>
      </c>
      <c r="T377" s="3">
        <v>41.9</v>
      </c>
      <c r="U377" s="3">
        <v>43.65</v>
      </c>
      <c r="V377" s="12">
        <f t="shared" si="23"/>
        <v>-0.30159349999999996</v>
      </c>
      <c r="W377" s="3">
        <v>12.21</v>
      </c>
      <c r="X377" s="3" t="str">
        <f ca="1">IF(COUNTIF(股期對照!A:A,B377)=2,B377&amp;"-●",IF(COUNTIF(股期對照!A:A,B377)=1,B377&amp;"-◎",B377))</f>
        <v>錩新</v>
      </c>
      <c r="Y377" s="3" t="s">
        <v>6536</v>
      </c>
      <c r="AB377" s="1" t="s">
        <v>371</v>
      </c>
      <c r="AC377" s="1" t="s">
        <v>2133</v>
      </c>
      <c r="AD377" s="1">
        <v>4.97</v>
      </c>
      <c r="AE377" s="1">
        <v>0</v>
      </c>
      <c r="AF377" s="1">
        <v>0.11</v>
      </c>
      <c r="AG377" s="1">
        <v>14.28</v>
      </c>
      <c r="AH377" s="1">
        <v>80.64</v>
      </c>
      <c r="AI377" s="1">
        <v>377</v>
      </c>
      <c r="AJ377" s="1">
        <v>800000</v>
      </c>
      <c r="AK377" s="1">
        <v>202</v>
      </c>
      <c r="AL377" s="1">
        <v>-42</v>
      </c>
      <c r="AM377" s="1">
        <v>25</v>
      </c>
      <c r="AN377" s="1">
        <v>-1259</v>
      </c>
      <c r="AO377" s="1">
        <v>349</v>
      </c>
      <c r="AP377" s="1">
        <v>64512</v>
      </c>
      <c r="AQ377" s="1">
        <v>-1.1000000000000001</v>
      </c>
      <c r="AR377" s="1">
        <v>39.450000000000003</v>
      </c>
      <c r="AS377" s="1">
        <v>40</v>
      </c>
      <c r="AT377" s="1">
        <v>42.8</v>
      </c>
      <c r="AU377" s="1">
        <v>41.9</v>
      </c>
      <c r="AV377" s="1">
        <v>43.65</v>
      </c>
      <c r="AW377" s="1">
        <v>-0.30159349999999996</v>
      </c>
      <c r="AX377" s="1">
        <v>12.21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5240</v>
      </c>
      <c r="C378" s="3">
        <v>1.56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92.45</v>
      </c>
      <c r="H378" s="1">
        <f>MATCH(持股比率!A378,董監!A:A,0)</f>
        <v>378</v>
      </c>
      <c r="I378" s="3">
        <v>1928923.3</v>
      </c>
      <c r="J378" s="26">
        <v>307</v>
      </c>
      <c r="K378" s="26">
        <v>-110</v>
      </c>
      <c r="L378" s="35">
        <v>-143</v>
      </c>
      <c r="M378" s="26">
        <v>68</v>
      </c>
      <c r="N378" s="26">
        <v>183</v>
      </c>
      <c r="O378" s="26">
        <f t="shared" si="21"/>
        <v>178329</v>
      </c>
      <c r="P378" s="25">
        <f t="shared" si="22"/>
        <v>0.2</v>
      </c>
      <c r="Q378" s="3">
        <v>41.1</v>
      </c>
      <c r="R378" s="3">
        <v>40.700000000000003</v>
      </c>
      <c r="S378" s="3">
        <v>39.85</v>
      </c>
      <c r="T378" s="3">
        <v>39.799999999999997</v>
      </c>
      <c r="U378" s="3">
        <v>40.200000000000003</v>
      </c>
      <c r="V378" s="12">
        <f t="shared" si="23"/>
        <v>0.12505150000000001</v>
      </c>
      <c r="W378" s="3">
        <v>-0.25</v>
      </c>
      <c r="X378" s="3" t="str">
        <f ca="1">IF(COUNTIF(股期對照!A:A,B378)=2,B378&amp;"-●",IF(COUNTIF(股期對照!A:A,B378)=1,B378&amp;"-◎",B378))</f>
        <v>圓剛</v>
      </c>
      <c r="Y378" s="3" t="s">
        <v>6537</v>
      </c>
      <c r="AB378" s="1" t="s">
        <v>372</v>
      </c>
      <c r="AC378" s="1" t="s">
        <v>2134</v>
      </c>
      <c r="AD378" s="1">
        <v>1.56</v>
      </c>
      <c r="AE378" s="1">
        <v>0</v>
      </c>
      <c r="AF378" s="1">
        <v>0.93</v>
      </c>
      <c r="AG378" s="1">
        <v>5.0599999999999996</v>
      </c>
      <c r="AH378" s="1">
        <v>92.45</v>
      </c>
      <c r="AI378" s="1">
        <v>378</v>
      </c>
      <c r="AJ378" s="1">
        <v>1928923.3</v>
      </c>
      <c r="AK378" s="1">
        <v>307</v>
      </c>
      <c r="AL378" s="1">
        <v>-110</v>
      </c>
      <c r="AM378" s="1">
        <v>-143</v>
      </c>
      <c r="AN378" s="1">
        <v>68</v>
      </c>
      <c r="AO378" s="1">
        <v>183</v>
      </c>
      <c r="AP378" s="1">
        <v>178329</v>
      </c>
      <c r="AQ378" s="1">
        <v>0.2</v>
      </c>
      <c r="AR378" s="1">
        <v>41.1</v>
      </c>
      <c r="AS378" s="1">
        <v>40.700000000000003</v>
      </c>
      <c r="AT378" s="1">
        <v>39.85</v>
      </c>
      <c r="AU378" s="1">
        <v>39.799999999999997</v>
      </c>
      <c r="AV378" s="1">
        <v>40.200000000000003</v>
      </c>
      <c r="AW378" s="1">
        <v>0.12505150000000001</v>
      </c>
      <c r="AX378" s="1">
        <v>-0.25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4646</v>
      </c>
      <c r="C379" s="3">
        <v>3.23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35.72999999999999</v>
      </c>
      <c r="H379" s="1">
        <f>MATCH(持股比率!A379,董監!A:A,0)</f>
        <v>379</v>
      </c>
      <c r="I379" s="3">
        <v>3289862.29</v>
      </c>
      <c r="J379" s="26">
        <v>22</v>
      </c>
      <c r="K379" s="26">
        <v>-50</v>
      </c>
      <c r="L379" s="35">
        <v>-169</v>
      </c>
      <c r="M379" s="26">
        <v>-47</v>
      </c>
      <c r="N379" s="26">
        <v>192</v>
      </c>
      <c r="O379" s="26">
        <f t="shared" si="21"/>
        <v>117547</v>
      </c>
      <c r="P379" s="25">
        <f t="shared" si="22"/>
        <v>0</v>
      </c>
      <c r="Q379" s="3">
        <v>20.7</v>
      </c>
      <c r="R379" s="3">
        <v>20.65</v>
      </c>
      <c r="S379" s="3">
        <v>20.2</v>
      </c>
      <c r="T379" s="3">
        <v>20.25</v>
      </c>
      <c r="U379" s="3">
        <v>20.85</v>
      </c>
      <c r="V379" s="12">
        <f t="shared" si="23"/>
        <v>-9.3944999999999931E-3</v>
      </c>
      <c r="W379" s="3">
        <v>1.46</v>
      </c>
      <c r="X379" s="3" t="str">
        <f ca="1">IF(COUNTIF(股期對照!A:A,B379)=2,B379&amp;"-●",IF(COUNTIF(股期對照!A:A,B379)=1,B379&amp;"-◎",B379))</f>
        <v>仲琦</v>
      </c>
      <c r="Y379" s="3" t="s">
        <v>6538</v>
      </c>
      <c r="AB379" s="1" t="s">
        <v>373</v>
      </c>
      <c r="AC379" s="1" t="s">
        <v>2135</v>
      </c>
      <c r="AD379" s="1">
        <v>3.23</v>
      </c>
      <c r="AE379" s="1">
        <v>0.02</v>
      </c>
      <c r="AF379" s="1">
        <v>0</v>
      </c>
      <c r="AG379" s="1">
        <v>61.02</v>
      </c>
      <c r="AH379" s="1">
        <v>35.72999999999999</v>
      </c>
      <c r="AI379" s="1">
        <v>379</v>
      </c>
      <c r="AJ379" s="1">
        <v>3289862.29</v>
      </c>
      <c r="AK379" s="1">
        <v>22</v>
      </c>
      <c r="AL379" s="1">
        <v>-50</v>
      </c>
      <c r="AM379" s="1">
        <v>-169</v>
      </c>
      <c r="AN379" s="1">
        <v>-47</v>
      </c>
      <c r="AO379" s="1">
        <v>192</v>
      </c>
      <c r="AP379" s="1">
        <v>117547</v>
      </c>
      <c r="AQ379" s="1">
        <v>0</v>
      </c>
      <c r="AR379" s="1">
        <v>20.7</v>
      </c>
      <c r="AS379" s="1">
        <v>20.65</v>
      </c>
      <c r="AT379" s="1">
        <v>20.2</v>
      </c>
      <c r="AU379" s="1">
        <v>20.25</v>
      </c>
      <c r="AV379" s="1">
        <v>20.85</v>
      </c>
      <c r="AW379" s="1">
        <v>-9.3944999999999931E-3</v>
      </c>
      <c r="AX379" s="1">
        <v>1.46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4802</v>
      </c>
      <c r="C380" s="3">
        <v>3.97</v>
      </c>
      <c r="D380" s="3">
        <v>0.02</v>
      </c>
      <c r="E380" s="3">
        <v>0</v>
      </c>
      <c r="F380" s="1">
        <f>IF(INDEX(董監!D:D,H380)=0,INDEX(董監!C:C,H380),INDEX(董監!D:D,H380))</f>
        <v>23.23</v>
      </c>
      <c r="G380" s="1">
        <f t="shared" si="20"/>
        <v>72.78</v>
      </c>
      <c r="H380" s="1">
        <f>MATCH(持股比率!A380,董監!A:A,0)</f>
        <v>380</v>
      </c>
      <c r="I380" s="3">
        <v>1526486.88</v>
      </c>
      <c r="J380" s="26">
        <v>-174</v>
      </c>
      <c r="K380" s="26">
        <v>-21</v>
      </c>
      <c r="L380" s="35">
        <v>-161</v>
      </c>
      <c r="M380" s="26">
        <v>-40</v>
      </c>
      <c r="N380" s="26">
        <v>-80</v>
      </c>
      <c r="O380" s="26">
        <f t="shared" si="21"/>
        <v>111098</v>
      </c>
      <c r="P380" s="25">
        <f t="shared" si="22"/>
        <v>-0.4</v>
      </c>
      <c r="Q380" s="3">
        <v>38</v>
      </c>
      <c r="R380" s="3">
        <v>37.950000000000003</v>
      </c>
      <c r="S380" s="3">
        <v>37.549999999999997</v>
      </c>
      <c r="T380" s="3">
        <v>37.65</v>
      </c>
      <c r="U380" s="3">
        <v>37.75</v>
      </c>
      <c r="V380" s="12">
        <f t="shared" si="23"/>
        <v>-0.17980499999999999</v>
      </c>
      <c r="W380" s="3">
        <v>-1.44</v>
      </c>
      <c r="X380" s="3" t="str">
        <f ca="1">IF(COUNTIF(股期對照!A:A,B380)=2,B380&amp;"-●",IF(COUNTIF(股期對照!A:A,B380)=1,B380&amp;"-◎",B380))</f>
        <v>新巨</v>
      </c>
      <c r="Y380" s="3" t="s">
        <v>6539</v>
      </c>
      <c r="AB380" s="1" t="s">
        <v>374</v>
      </c>
      <c r="AC380" s="1" t="s">
        <v>2136</v>
      </c>
      <c r="AD380" s="1">
        <v>3.97</v>
      </c>
      <c r="AE380" s="1">
        <v>0.02</v>
      </c>
      <c r="AF380" s="1">
        <v>0</v>
      </c>
      <c r="AG380" s="1">
        <v>23.23</v>
      </c>
      <c r="AH380" s="1">
        <v>72.78</v>
      </c>
      <c r="AI380" s="1">
        <v>380</v>
      </c>
      <c r="AJ380" s="1">
        <v>1526486.88</v>
      </c>
      <c r="AK380" s="1">
        <v>-174</v>
      </c>
      <c r="AL380" s="1">
        <v>-21</v>
      </c>
      <c r="AM380" s="1">
        <v>-161</v>
      </c>
      <c r="AN380" s="1">
        <v>-40</v>
      </c>
      <c r="AO380" s="1">
        <v>-80</v>
      </c>
      <c r="AP380" s="1">
        <v>111098</v>
      </c>
      <c r="AQ380" s="1">
        <v>-0.4</v>
      </c>
      <c r="AR380" s="1">
        <v>38</v>
      </c>
      <c r="AS380" s="1">
        <v>37.950000000000003</v>
      </c>
      <c r="AT380" s="1">
        <v>37.549999999999997</v>
      </c>
      <c r="AU380" s="1">
        <v>37.65</v>
      </c>
      <c r="AV380" s="1">
        <v>37.75</v>
      </c>
      <c r="AW380" s="1">
        <v>-0.17980499999999999</v>
      </c>
      <c r="AX380" s="1">
        <v>-1.44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5241</v>
      </c>
      <c r="C381" s="3">
        <v>21.25</v>
      </c>
      <c r="D381" s="3">
        <v>0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71.180000000000007</v>
      </c>
      <c r="H381" s="1">
        <f>MATCH(持股比率!A381,董監!A:A,0)</f>
        <v>381</v>
      </c>
      <c r="I381" s="3">
        <v>2509297.3199999998</v>
      </c>
      <c r="J381" s="26">
        <v>-141</v>
      </c>
      <c r="K381" s="26">
        <v>514</v>
      </c>
      <c r="L381" s="35">
        <v>-403</v>
      </c>
      <c r="M381" s="26">
        <v>-220</v>
      </c>
      <c r="N381" s="26">
        <v>1002</v>
      </c>
      <c r="O381" s="26">
        <f t="shared" si="21"/>
        <v>178612</v>
      </c>
      <c r="P381" s="25">
        <f t="shared" si="22"/>
        <v>0.4</v>
      </c>
      <c r="Q381" s="3">
        <v>44.8</v>
      </c>
      <c r="R381" s="3">
        <v>46.5</v>
      </c>
      <c r="S381" s="3">
        <v>45.5</v>
      </c>
      <c r="T381" s="3">
        <v>45.2</v>
      </c>
      <c r="U381" s="3">
        <v>46.75</v>
      </c>
      <c r="V381" s="12">
        <f t="shared" si="23"/>
        <v>0.36147199999999996</v>
      </c>
      <c r="W381" s="3">
        <v>4</v>
      </c>
      <c r="X381" s="3" t="str">
        <f ca="1">IF(COUNTIF(股期對照!A:A,B381)=2,B381&amp;"-●",IF(COUNTIF(股期對照!A:A,B381)=1,B381&amp;"-◎",B381))</f>
        <v>建準</v>
      </c>
      <c r="Y381" s="3" t="s">
        <v>6534</v>
      </c>
      <c r="AB381" s="1" t="s">
        <v>375</v>
      </c>
      <c r="AC381" s="1" t="s">
        <v>2137</v>
      </c>
      <c r="AD381" s="1">
        <v>21.25</v>
      </c>
      <c r="AE381" s="1">
        <v>0</v>
      </c>
      <c r="AF381" s="1">
        <v>0.06</v>
      </c>
      <c r="AG381" s="1">
        <v>7.51</v>
      </c>
      <c r="AH381" s="1">
        <v>71.180000000000007</v>
      </c>
      <c r="AI381" s="1">
        <v>381</v>
      </c>
      <c r="AJ381" s="1">
        <v>2509297.3199999998</v>
      </c>
      <c r="AK381" s="1">
        <v>-141</v>
      </c>
      <c r="AL381" s="1">
        <v>514</v>
      </c>
      <c r="AM381" s="1">
        <v>-403</v>
      </c>
      <c r="AN381" s="1">
        <v>-220</v>
      </c>
      <c r="AO381" s="1">
        <v>1002</v>
      </c>
      <c r="AP381" s="1">
        <v>178612</v>
      </c>
      <c r="AQ381" s="1">
        <v>0.4</v>
      </c>
      <c r="AR381" s="1">
        <v>44.8</v>
      </c>
      <c r="AS381" s="1">
        <v>46.5</v>
      </c>
      <c r="AT381" s="1">
        <v>45.5</v>
      </c>
      <c r="AU381" s="1">
        <v>45.2</v>
      </c>
      <c r="AV381" s="1">
        <v>46.75</v>
      </c>
      <c r="AW381" s="1">
        <v>0.36147199999999996</v>
      </c>
      <c r="AX381" s="1">
        <v>4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5242</v>
      </c>
      <c r="C382" s="3">
        <v>2.04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80.87</v>
      </c>
      <c r="H382" s="1">
        <f>MATCH(持股比率!A382,董監!A:A,0)</f>
        <v>382</v>
      </c>
      <c r="I382" s="3">
        <v>1450472.89</v>
      </c>
      <c r="J382" s="26">
        <v>22</v>
      </c>
      <c r="K382" s="26">
        <v>-8</v>
      </c>
      <c r="L382" s="35">
        <v>-10</v>
      </c>
      <c r="M382" s="26">
        <v>-12</v>
      </c>
      <c r="N382" s="26">
        <v>7</v>
      </c>
      <c r="O382" s="26">
        <f t="shared" si="21"/>
        <v>117300</v>
      </c>
      <c r="P382" s="25">
        <f t="shared" si="22"/>
        <v>0</v>
      </c>
      <c r="Q382" s="3">
        <v>24.35</v>
      </c>
      <c r="R382" s="3">
        <v>24.4</v>
      </c>
      <c r="S382" s="3">
        <v>24</v>
      </c>
      <c r="T382" s="3">
        <v>24</v>
      </c>
      <c r="U382" s="3">
        <v>24.05</v>
      </c>
      <c r="V382" s="12">
        <f t="shared" si="23"/>
        <v>-1.9149999999999948E-4</v>
      </c>
      <c r="W382" s="3">
        <v>-0.82</v>
      </c>
      <c r="X382" s="3" t="str">
        <f ca="1">IF(COUNTIF(股期對照!A:A,B382)=2,B382&amp;"-●",IF(COUNTIF(股期對照!A:A,B382)=1,B382&amp;"-◎",B382))</f>
        <v>固緯</v>
      </c>
      <c r="Y382" s="3" t="s">
        <v>6540</v>
      </c>
      <c r="AB382" s="1" t="s">
        <v>376</v>
      </c>
      <c r="AC382" s="1" t="s">
        <v>2138</v>
      </c>
      <c r="AD382" s="1">
        <v>2.04</v>
      </c>
      <c r="AE382" s="1">
        <v>0.01</v>
      </c>
      <c r="AF382" s="1">
        <v>0</v>
      </c>
      <c r="AG382" s="1">
        <v>17.079999999999998</v>
      </c>
      <c r="AH382" s="1">
        <v>80.87</v>
      </c>
      <c r="AI382" s="1">
        <v>382</v>
      </c>
      <c r="AJ382" s="1">
        <v>1450472.89</v>
      </c>
      <c r="AK382" s="1">
        <v>22</v>
      </c>
      <c r="AL382" s="1">
        <v>-8</v>
      </c>
      <c r="AM382" s="1">
        <v>-10</v>
      </c>
      <c r="AN382" s="1">
        <v>-12</v>
      </c>
      <c r="AO382" s="1">
        <v>7</v>
      </c>
      <c r="AP382" s="1">
        <v>117300</v>
      </c>
      <c r="AQ382" s="1">
        <v>0</v>
      </c>
      <c r="AR382" s="1">
        <v>24.35</v>
      </c>
      <c r="AS382" s="1">
        <v>24.4</v>
      </c>
      <c r="AT382" s="1">
        <v>24</v>
      </c>
      <c r="AU382" s="1">
        <v>24</v>
      </c>
      <c r="AV382" s="1">
        <v>24.05</v>
      </c>
      <c r="AW382" s="1">
        <v>-1.9149999999999948E-4</v>
      </c>
      <c r="AX382" s="1">
        <v>-0.82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4647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26.75</v>
      </c>
      <c r="R383" s="3">
        <v>26.7</v>
      </c>
      <c r="S383" s="3">
        <v>26.65</v>
      </c>
      <c r="T383" s="3">
        <v>25.5</v>
      </c>
      <c r="U383" s="3">
        <v>25.5</v>
      </c>
      <c r="V383" s="12">
        <f t="shared" si="23"/>
        <v>0</v>
      </c>
      <c r="W383" s="3">
        <v>-1.54</v>
      </c>
      <c r="X383" s="3" t="str">
        <f ca="1">IF(COUNTIF(股期對照!A:A,B383)=2,B383&amp;"-●",IF(COUNTIF(股期對照!A:A,B383)=1,B383&amp;"-◎",B383))</f>
        <v>隴華</v>
      </c>
      <c r="Y383" s="3" t="s">
        <v>6537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26.75</v>
      </c>
      <c r="AS383" s="1">
        <v>26.7</v>
      </c>
      <c r="AT383" s="1">
        <v>26.65</v>
      </c>
      <c r="AU383" s="1">
        <v>25.5</v>
      </c>
      <c r="AV383" s="1">
        <v>25.5</v>
      </c>
      <c r="AW383" s="1">
        <v>0</v>
      </c>
      <c r="AX383" s="1">
        <v>-1.54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5243</v>
      </c>
      <c r="C384" s="3">
        <v>20.16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50.57</v>
      </c>
      <c r="H384" s="1">
        <f>MATCH(持股比率!A384,董監!A:A,0)</f>
        <v>384</v>
      </c>
      <c r="I384" s="3">
        <v>1014988.31</v>
      </c>
      <c r="J384" s="26">
        <v>4</v>
      </c>
      <c r="K384" s="26">
        <v>-105</v>
      </c>
      <c r="L384" s="35">
        <v>-199</v>
      </c>
      <c r="M384" s="26">
        <v>-181</v>
      </c>
      <c r="N384" s="26">
        <v>106</v>
      </c>
      <c r="O384" s="26">
        <f t="shared" si="21"/>
        <v>51328</v>
      </c>
      <c r="P384" s="25">
        <f t="shared" si="22"/>
        <v>-0.7</v>
      </c>
      <c r="Q384" s="3">
        <v>30.75</v>
      </c>
      <c r="R384" s="3">
        <v>31.05</v>
      </c>
      <c r="S384" s="3">
        <v>29.95</v>
      </c>
      <c r="T384" s="3">
        <v>29.1</v>
      </c>
      <c r="U384" s="3">
        <v>29.2</v>
      </c>
      <c r="V384" s="12">
        <f t="shared" si="23"/>
        <v>-0.112692</v>
      </c>
      <c r="W384" s="3">
        <v>-4.58</v>
      </c>
      <c r="X384" s="3" t="str">
        <f ca="1">IF(COUNTIF(股期對照!A:A,B384)=2,B384&amp;"-●",IF(COUNTIF(股期對照!A:A,B384)=1,B384&amp;"-◎",B384))</f>
        <v>承啟</v>
      </c>
      <c r="Y384" s="3" t="s">
        <v>6541</v>
      </c>
      <c r="AB384" s="1" t="s">
        <v>378</v>
      </c>
      <c r="AC384" s="1" t="s">
        <v>2140</v>
      </c>
      <c r="AD384" s="1">
        <v>20.16</v>
      </c>
      <c r="AE384" s="1">
        <v>0</v>
      </c>
      <c r="AF384" s="1">
        <v>0</v>
      </c>
      <c r="AG384" s="1">
        <v>29.27</v>
      </c>
      <c r="AH384" s="1">
        <v>50.57</v>
      </c>
      <c r="AI384" s="1">
        <v>384</v>
      </c>
      <c r="AJ384" s="1">
        <v>1014988.31</v>
      </c>
      <c r="AK384" s="1">
        <v>4</v>
      </c>
      <c r="AL384" s="1">
        <v>-105</v>
      </c>
      <c r="AM384" s="1">
        <v>-199</v>
      </c>
      <c r="AN384" s="1">
        <v>-181</v>
      </c>
      <c r="AO384" s="1">
        <v>106</v>
      </c>
      <c r="AP384" s="1">
        <v>51328</v>
      </c>
      <c r="AQ384" s="1">
        <v>-0.7</v>
      </c>
      <c r="AR384" s="1">
        <v>30.75</v>
      </c>
      <c r="AS384" s="1">
        <v>31.05</v>
      </c>
      <c r="AT384" s="1">
        <v>29.95</v>
      </c>
      <c r="AU384" s="1">
        <v>29.1</v>
      </c>
      <c r="AV384" s="1">
        <v>29.2</v>
      </c>
      <c r="AW384" s="1">
        <v>-0.112692</v>
      </c>
      <c r="AX384" s="1">
        <v>-4.58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5244</v>
      </c>
      <c r="C385" s="3">
        <v>11.48</v>
      </c>
      <c r="D385" s="3">
        <v>0.27</v>
      </c>
      <c r="E385" s="3">
        <v>0.18</v>
      </c>
      <c r="F385" s="1">
        <f>IF(INDEX(董監!D:D,H385)=0,INDEX(董監!C:C,H385),INDEX(董監!D:D,H385))</f>
        <v>7.38</v>
      </c>
      <c r="G385" s="1">
        <f t="shared" si="20"/>
        <v>80.69</v>
      </c>
      <c r="H385" s="1">
        <f>MATCH(持股比率!A385,董監!A:A,0)</f>
        <v>385</v>
      </c>
      <c r="I385" s="3">
        <v>3006222.52</v>
      </c>
      <c r="J385" s="26">
        <v>896</v>
      </c>
      <c r="K385" s="26">
        <v>-1406</v>
      </c>
      <c r="L385" s="35">
        <v>-306</v>
      </c>
      <c r="M385" s="26">
        <v>-76</v>
      </c>
      <c r="N385" s="26">
        <v>756</v>
      </c>
      <c r="O385" s="26">
        <f t="shared" si="21"/>
        <v>242572</v>
      </c>
      <c r="P385" s="25">
        <f t="shared" si="22"/>
        <v>-0.1</v>
      </c>
      <c r="Q385" s="3">
        <v>26.1</v>
      </c>
      <c r="R385" s="3">
        <v>25.2</v>
      </c>
      <c r="S385" s="3">
        <v>24.95</v>
      </c>
      <c r="T385" s="3">
        <v>24.8</v>
      </c>
      <c r="U385" s="3">
        <v>25.35</v>
      </c>
      <c r="V385" s="12">
        <f t="shared" si="23"/>
        <v>-2.4004999999999926E-2</v>
      </c>
      <c r="W385" s="3">
        <v>-0.59</v>
      </c>
      <c r="X385" s="3" t="str">
        <f ca="1">IF(COUNTIF(股期對照!A:A,B385)=2,B385&amp;"-●",IF(COUNTIF(股期對照!A:A,B385)=1,B385&amp;"-◎",B385))</f>
        <v>鼎元</v>
      </c>
      <c r="Y385" s="3" t="s">
        <v>6542</v>
      </c>
      <c r="AB385" s="1" t="s">
        <v>379</v>
      </c>
      <c r="AC385" s="1" t="s">
        <v>2141</v>
      </c>
      <c r="AD385" s="1">
        <v>11.48</v>
      </c>
      <c r="AE385" s="1">
        <v>0.27</v>
      </c>
      <c r="AF385" s="1">
        <v>0.18</v>
      </c>
      <c r="AG385" s="1">
        <v>7.38</v>
      </c>
      <c r="AH385" s="1">
        <v>80.69</v>
      </c>
      <c r="AI385" s="1">
        <v>385</v>
      </c>
      <c r="AJ385" s="1">
        <v>3006222.52</v>
      </c>
      <c r="AK385" s="1">
        <v>896</v>
      </c>
      <c r="AL385" s="1">
        <v>-1406</v>
      </c>
      <c r="AM385" s="1">
        <v>-306</v>
      </c>
      <c r="AN385" s="1">
        <v>-76</v>
      </c>
      <c r="AO385" s="1">
        <v>756</v>
      </c>
      <c r="AP385" s="1">
        <v>242572</v>
      </c>
      <c r="AQ385" s="1">
        <v>-0.1</v>
      </c>
      <c r="AR385" s="1">
        <v>26.1</v>
      </c>
      <c r="AS385" s="1">
        <v>25.2</v>
      </c>
      <c r="AT385" s="1">
        <v>24.95</v>
      </c>
      <c r="AU385" s="1">
        <v>24.8</v>
      </c>
      <c r="AV385" s="1">
        <v>25.35</v>
      </c>
      <c r="AW385" s="1">
        <v>-2.4004999999999926E-2</v>
      </c>
      <c r="AX385" s="1">
        <v>-0.59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5245</v>
      </c>
      <c r="C386" s="3">
        <v>2.56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43.95</v>
      </c>
      <c r="H386" s="1">
        <f>MATCH(持股比率!A386,董監!A:A,0)</f>
        <v>386</v>
      </c>
      <c r="I386" s="3">
        <v>1843144.63</v>
      </c>
      <c r="J386" s="26">
        <v>57</v>
      </c>
      <c r="K386" s="26">
        <v>7</v>
      </c>
      <c r="L386" s="35">
        <v>-77</v>
      </c>
      <c r="M386" s="26">
        <v>-29</v>
      </c>
      <c r="N386" s="26">
        <v>10</v>
      </c>
      <c r="O386" s="26">
        <f t="shared" si="21"/>
        <v>81006</v>
      </c>
      <c r="P386" s="25">
        <f t="shared" si="22"/>
        <v>0</v>
      </c>
      <c r="Q386" s="3">
        <v>11.35</v>
      </c>
      <c r="R386" s="3">
        <v>11.35</v>
      </c>
      <c r="S386" s="3">
        <v>11.1</v>
      </c>
      <c r="T386" s="3">
        <v>11.1</v>
      </c>
      <c r="U386" s="3">
        <v>11.15</v>
      </c>
      <c r="V386" s="12">
        <f t="shared" si="23"/>
        <v>-3.3869999999999994E-3</v>
      </c>
      <c r="W386" s="3">
        <v>-0.45</v>
      </c>
      <c r="X386" s="3" t="str">
        <f ca="1">IF(COUNTIF(股期對照!A:A,B386)=2,B386&amp;"-●",IF(COUNTIF(股期對照!A:A,B386)=1,B386&amp;"-◎",B386))</f>
        <v>三商電</v>
      </c>
      <c r="Y386" s="3" t="s">
        <v>6543</v>
      </c>
      <c r="AB386" s="1" t="s">
        <v>380</v>
      </c>
      <c r="AC386" s="1" t="s">
        <v>2142</v>
      </c>
      <c r="AD386" s="1">
        <v>2.56</v>
      </c>
      <c r="AE386" s="1">
        <v>0.01</v>
      </c>
      <c r="AF386" s="1">
        <v>0.01</v>
      </c>
      <c r="AG386" s="1">
        <v>53.47</v>
      </c>
      <c r="AH386" s="1">
        <v>43.95</v>
      </c>
      <c r="AI386" s="1">
        <v>386</v>
      </c>
      <c r="AJ386" s="1">
        <v>1843144.63</v>
      </c>
      <c r="AK386" s="1">
        <v>57</v>
      </c>
      <c r="AL386" s="1">
        <v>7</v>
      </c>
      <c r="AM386" s="1">
        <v>-77</v>
      </c>
      <c r="AN386" s="1">
        <v>-29</v>
      </c>
      <c r="AO386" s="1">
        <v>10</v>
      </c>
      <c r="AP386" s="1">
        <v>81006</v>
      </c>
      <c r="AQ386" s="1">
        <v>0</v>
      </c>
      <c r="AR386" s="1">
        <v>11.35</v>
      </c>
      <c r="AS386" s="1">
        <v>11.35</v>
      </c>
      <c r="AT386" s="1">
        <v>11.1</v>
      </c>
      <c r="AU386" s="1">
        <v>11.1</v>
      </c>
      <c r="AV386" s="1">
        <v>11.15</v>
      </c>
      <c r="AW386" s="1">
        <v>-3.3869999999999994E-3</v>
      </c>
      <c r="AX386" s="1">
        <v>-0.45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5246</v>
      </c>
      <c r="C387" s="3">
        <v>15.14</v>
      </c>
      <c r="D387" s="3">
        <v>0.24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63.269999999999996</v>
      </c>
      <c r="H387" s="1">
        <f>MATCH(持股比率!A387,董監!A:A,0)</f>
        <v>387</v>
      </c>
      <c r="I387" s="3">
        <v>1281127.26</v>
      </c>
      <c r="J387" s="26">
        <v>-210</v>
      </c>
      <c r="K387" s="26">
        <v>-383</v>
      </c>
      <c r="L387" s="35">
        <v>-229</v>
      </c>
      <c r="M387" s="26">
        <v>-167</v>
      </c>
      <c r="N387" s="26">
        <v>-270</v>
      </c>
      <c r="O387" s="26">
        <f t="shared" si="21"/>
        <v>81057</v>
      </c>
      <c r="P387" s="25">
        <f t="shared" si="22"/>
        <v>-1.6</v>
      </c>
      <c r="Q387" s="3">
        <v>183</v>
      </c>
      <c r="R387" s="3">
        <v>179.5</v>
      </c>
      <c r="S387" s="3">
        <v>177</v>
      </c>
      <c r="T387" s="3">
        <v>184.5</v>
      </c>
      <c r="U387" s="3">
        <v>184</v>
      </c>
      <c r="V387" s="12">
        <f t="shared" si="23"/>
        <v>-2.2820299999999998</v>
      </c>
      <c r="W387" s="3">
        <v>8.8800000000000008</v>
      </c>
      <c r="X387" s="3" t="str">
        <f ca="1">IF(COUNTIF(股期對照!A:A,B387)=2,B387&amp;"-●",IF(COUNTIF(股期對照!A:A,B387)=1,B387&amp;"-◎",B387))</f>
        <v>興勤</v>
      </c>
      <c r="Y387" s="3" t="s">
        <v>6544</v>
      </c>
      <c r="AB387" s="1" t="s">
        <v>381</v>
      </c>
      <c r="AC387" s="1" t="s">
        <v>2143</v>
      </c>
      <c r="AD387" s="1">
        <v>15.14</v>
      </c>
      <c r="AE387" s="1">
        <v>0.24</v>
      </c>
      <c r="AF387" s="1">
        <v>0.09</v>
      </c>
      <c r="AG387" s="1">
        <v>21.26</v>
      </c>
      <c r="AH387" s="1">
        <v>63.269999999999996</v>
      </c>
      <c r="AI387" s="1">
        <v>387</v>
      </c>
      <c r="AJ387" s="1">
        <v>1281127.26</v>
      </c>
      <c r="AK387" s="1">
        <v>-210</v>
      </c>
      <c r="AL387" s="1">
        <v>-383</v>
      </c>
      <c r="AM387" s="1">
        <v>-229</v>
      </c>
      <c r="AN387" s="1">
        <v>-167</v>
      </c>
      <c r="AO387" s="1">
        <v>-270</v>
      </c>
      <c r="AP387" s="1">
        <v>81057</v>
      </c>
      <c r="AQ387" s="1">
        <v>-1.6</v>
      </c>
      <c r="AR387" s="1">
        <v>183</v>
      </c>
      <c r="AS387" s="1">
        <v>179.5</v>
      </c>
      <c r="AT387" s="1">
        <v>177</v>
      </c>
      <c r="AU387" s="1">
        <v>184.5</v>
      </c>
      <c r="AV387" s="1">
        <v>184</v>
      </c>
      <c r="AW387" s="1">
        <v>-2.2820299999999998</v>
      </c>
      <c r="AX387" s="1">
        <v>8.8800000000000008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5247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-2</v>
      </c>
      <c r="M388" s="26">
        <v>0</v>
      </c>
      <c r="N388" s="26">
        <v>1</v>
      </c>
      <c r="O388" s="26">
        <f t="shared" si="21"/>
        <v>25081</v>
      </c>
      <c r="P388" s="25">
        <f t="shared" si="22"/>
        <v>0</v>
      </c>
      <c r="Q388" s="3">
        <v>16.399999999999999</v>
      </c>
      <c r="R388" s="3">
        <v>16.100000000000001</v>
      </c>
      <c r="S388" s="3">
        <v>15.8</v>
      </c>
      <c r="T388" s="3">
        <v>16</v>
      </c>
      <c r="U388" s="3">
        <v>15.8</v>
      </c>
      <c r="V388" s="12">
        <f t="shared" si="23"/>
        <v>-1.5800000000000002E-4</v>
      </c>
      <c r="W388" s="3">
        <v>-1.25</v>
      </c>
      <c r="X388" s="3" t="str">
        <f ca="1">IF(COUNTIF(股期對照!A:A,B388)=2,B388&amp;"-●",IF(COUNTIF(股期對照!A:A,B388)=1,B388&amp;"-◎",B388))</f>
        <v>銘旺科</v>
      </c>
      <c r="Y388" s="3" t="s">
        <v>6536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0</v>
      </c>
      <c r="AM388" s="1">
        <v>-2</v>
      </c>
      <c r="AN388" s="1">
        <v>0</v>
      </c>
      <c r="AO388" s="1">
        <v>1</v>
      </c>
      <c r="AP388" s="1">
        <v>25081</v>
      </c>
      <c r="AQ388" s="1">
        <v>0</v>
      </c>
      <c r="AR388" s="1">
        <v>16.399999999999999</v>
      </c>
      <c r="AS388" s="1">
        <v>16.100000000000001</v>
      </c>
      <c r="AT388" s="1">
        <v>15.8</v>
      </c>
      <c r="AU388" s="1">
        <v>16</v>
      </c>
      <c r="AV388" s="1">
        <v>15.8</v>
      </c>
      <c r="AW388" s="1">
        <v>-1.5800000000000002E-4</v>
      </c>
      <c r="AX388" s="1">
        <v>-1.25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5248</v>
      </c>
      <c r="C389" s="3">
        <v>2.86</v>
      </c>
      <c r="D389" s="3">
        <v>0.04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65.14</v>
      </c>
      <c r="H389" s="1">
        <f>MATCH(持股比率!A389,董監!A:A,0)</f>
        <v>389</v>
      </c>
      <c r="I389" s="3">
        <v>1664688.25</v>
      </c>
      <c r="J389" s="26">
        <v>18</v>
      </c>
      <c r="K389" s="26">
        <v>9</v>
      </c>
      <c r="L389" s="35">
        <v>654</v>
      </c>
      <c r="M389" s="26">
        <v>-1852</v>
      </c>
      <c r="N389" s="26">
        <v>51</v>
      </c>
      <c r="O389" s="26">
        <f t="shared" si="21"/>
        <v>108438</v>
      </c>
      <c r="P389" s="25">
        <f t="shared" si="22"/>
        <v>-1</v>
      </c>
      <c r="Q389" s="3">
        <v>30.6</v>
      </c>
      <c r="R389" s="3">
        <v>31.7</v>
      </c>
      <c r="S389" s="3">
        <v>34.85</v>
      </c>
      <c r="T389" s="3">
        <v>33.299999999999997</v>
      </c>
      <c r="U389" s="3">
        <v>33.15</v>
      </c>
      <c r="V389" s="12">
        <f t="shared" si="23"/>
        <v>-0.36352949999999989</v>
      </c>
      <c r="W389" s="3">
        <v>7.8</v>
      </c>
      <c r="X389" s="3" t="str">
        <f ca="1">IF(COUNTIF(股期對照!A:A,B389)=2,B389&amp;"-●",IF(COUNTIF(股期對照!A:A,B389)=1,B389&amp;"-◎",B389))</f>
        <v>燦坤</v>
      </c>
      <c r="Y389" s="3" t="s">
        <v>6535</v>
      </c>
      <c r="AB389" s="1" t="s">
        <v>383</v>
      </c>
      <c r="AC389" s="1" t="s">
        <v>2145</v>
      </c>
      <c r="AD389" s="1">
        <v>2.86</v>
      </c>
      <c r="AE389" s="1">
        <v>0.04</v>
      </c>
      <c r="AF389" s="1">
        <v>0.47</v>
      </c>
      <c r="AG389" s="1">
        <v>31.49</v>
      </c>
      <c r="AH389" s="1">
        <v>65.14</v>
      </c>
      <c r="AI389" s="1">
        <v>389</v>
      </c>
      <c r="AJ389" s="1">
        <v>1664688.25</v>
      </c>
      <c r="AK389" s="1">
        <v>18</v>
      </c>
      <c r="AL389" s="1">
        <v>9</v>
      </c>
      <c r="AM389" s="1">
        <v>654</v>
      </c>
      <c r="AN389" s="1">
        <v>-1852</v>
      </c>
      <c r="AO389" s="1">
        <v>51</v>
      </c>
      <c r="AP389" s="1">
        <v>108438</v>
      </c>
      <c r="AQ389" s="1">
        <v>-1</v>
      </c>
      <c r="AR389" s="1">
        <v>30.6</v>
      </c>
      <c r="AS389" s="1">
        <v>31.7</v>
      </c>
      <c r="AT389" s="1">
        <v>34.85</v>
      </c>
      <c r="AU389" s="1">
        <v>33.299999999999997</v>
      </c>
      <c r="AV389" s="1">
        <v>33.15</v>
      </c>
      <c r="AW389" s="1">
        <v>-0.36352949999999989</v>
      </c>
      <c r="AX389" s="1">
        <v>7.8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5249</v>
      </c>
      <c r="C390" s="3">
        <v>6.19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58.72</v>
      </c>
      <c r="H390" s="1">
        <f>MATCH(持股比率!A390,董監!A:A,0)</f>
        <v>390</v>
      </c>
      <c r="I390" s="3">
        <v>1109270.1399999999</v>
      </c>
      <c r="J390" s="26">
        <v>67</v>
      </c>
      <c r="K390" s="26">
        <v>-93</v>
      </c>
      <c r="L390" s="35">
        <v>-272</v>
      </c>
      <c r="M390" s="26">
        <v>-89</v>
      </c>
      <c r="N390" s="26">
        <v>175</v>
      </c>
      <c r="O390" s="26">
        <f t="shared" si="21"/>
        <v>65136</v>
      </c>
      <c r="P390" s="25">
        <f t="shared" si="22"/>
        <v>-0.3</v>
      </c>
      <c r="Q390" s="3">
        <v>13.55</v>
      </c>
      <c r="R390" s="3">
        <v>13.45</v>
      </c>
      <c r="S390" s="3">
        <v>13.2</v>
      </c>
      <c r="T390" s="3">
        <v>13.3</v>
      </c>
      <c r="U390" s="3">
        <v>14.05</v>
      </c>
      <c r="V390" s="12">
        <f t="shared" si="23"/>
        <v>-2.6583499999999996E-2</v>
      </c>
      <c r="W390" s="3">
        <v>4.46</v>
      </c>
      <c r="X390" s="3" t="str">
        <f ca="1">IF(COUNTIF(股期對照!A:A,B390)=2,B390&amp;"-●",IF(COUNTIF(股期對照!A:A,B390)=1,B390&amp;"-◎",B390))</f>
        <v>聯昌</v>
      </c>
      <c r="Y390" s="3" t="s">
        <v>6545</v>
      </c>
      <c r="AB390" s="1" t="s">
        <v>384</v>
      </c>
      <c r="AC390" s="1" t="s">
        <v>2146</v>
      </c>
      <c r="AD390" s="1">
        <v>6.19</v>
      </c>
      <c r="AE390" s="1">
        <v>0.01</v>
      </c>
      <c r="AF390" s="1">
        <v>0.28000000000000003</v>
      </c>
      <c r="AG390" s="1">
        <v>34.799999999999997</v>
      </c>
      <c r="AH390" s="1">
        <v>58.72</v>
      </c>
      <c r="AI390" s="1">
        <v>390</v>
      </c>
      <c r="AJ390" s="1">
        <v>1109270.1399999999</v>
      </c>
      <c r="AK390" s="1">
        <v>67</v>
      </c>
      <c r="AL390" s="1">
        <v>-93</v>
      </c>
      <c r="AM390" s="1">
        <v>-272</v>
      </c>
      <c r="AN390" s="1">
        <v>-89</v>
      </c>
      <c r="AO390" s="1">
        <v>175</v>
      </c>
      <c r="AP390" s="1">
        <v>65136</v>
      </c>
      <c r="AQ390" s="1">
        <v>-0.3</v>
      </c>
      <c r="AR390" s="1">
        <v>13.55</v>
      </c>
      <c r="AS390" s="1">
        <v>13.45</v>
      </c>
      <c r="AT390" s="1">
        <v>13.2</v>
      </c>
      <c r="AU390" s="1">
        <v>13.3</v>
      </c>
      <c r="AV390" s="1">
        <v>14.05</v>
      </c>
      <c r="AW390" s="1">
        <v>-2.6583499999999996E-2</v>
      </c>
      <c r="AX390" s="1">
        <v>4.46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4648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7</v>
      </c>
      <c r="K391" s="26">
        <v>-5</v>
      </c>
      <c r="L391" s="35">
        <v>-17</v>
      </c>
      <c r="M391" s="26">
        <v>-13</v>
      </c>
      <c r="N391" s="26">
        <v>12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53.3</v>
      </c>
      <c r="R391" s="3">
        <v>53.8</v>
      </c>
      <c r="S391" s="3">
        <v>53.5</v>
      </c>
      <c r="T391" s="3">
        <v>53.6</v>
      </c>
      <c r="U391" s="3">
        <v>53.3</v>
      </c>
      <c r="V391" s="12">
        <f t="shared" ref="V391:V454" si="27">SUMPRODUCT(J391:N391,Q391:U391)/100000</f>
        <v>-8.6260000000000035E-3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6543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7</v>
      </c>
      <c r="AL391" s="1">
        <v>-5</v>
      </c>
      <c r="AM391" s="1">
        <v>-17</v>
      </c>
      <c r="AN391" s="1">
        <v>-13</v>
      </c>
      <c r="AO391" s="1">
        <v>12</v>
      </c>
      <c r="AP391" s="1">
        <v>56859</v>
      </c>
      <c r="AQ391" s="1">
        <v>0</v>
      </c>
      <c r="AR391" s="1">
        <v>53.3</v>
      </c>
      <c r="AS391" s="1">
        <v>53.8</v>
      </c>
      <c r="AT391" s="1">
        <v>53.5</v>
      </c>
      <c r="AU391" s="1">
        <v>53.6</v>
      </c>
      <c r="AV391" s="1">
        <v>53.3</v>
      </c>
      <c r="AW391" s="1">
        <v>-8.6260000000000035E-3</v>
      </c>
      <c r="AX391" s="1">
        <v>0.19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5250</v>
      </c>
      <c r="C392" s="3">
        <v>1.01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83.67</v>
      </c>
      <c r="H392" s="1">
        <f>MATCH(持股比率!A392,董監!A:A,0)</f>
        <v>392</v>
      </c>
      <c r="I392" s="3">
        <v>370000</v>
      </c>
      <c r="J392" s="26">
        <v>-2</v>
      </c>
      <c r="K392" s="26">
        <v>-4</v>
      </c>
      <c r="L392" s="35">
        <v>-1</v>
      </c>
      <c r="M392" s="26">
        <v>4</v>
      </c>
      <c r="N392" s="26">
        <v>10</v>
      </c>
      <c r="O392" s="26">
        <f t="shared" si="25"/>
        <v>30958</v>
      </c>
      <c r="P392" s="25">
        <f t="shared" si="26"/>
        <v>0</v>
      </c>
      <c r="Q392" s="3">
        <v>37.799999999999997</v>
      </c>
      <c r="R392" s="3">
        <v>37.85</v>
      </c>
      <c r="S392" s="3">
        <v>37.9</v>
      </c>
      <c r="T392" s="3">
        <v>40.049999999999997</v>
      </c>
      <c r="U392" s="3">
        <v>39.700000000000003</v>
      </c>
      <c r="V392" s="12">
        <f t="shared" si="27"/>
        <v>2.9230000000000003E-3</v>
      </c>
      <c r="W392" s="3">
        <v>5.44</v>
      </c>
      <c r="X392" s="3" t="str">
        <f ca="1">IF(COUNTIF(股期對照!A:A,B392)=2,B392&amp;"-●",IF(COUNTIF(股期對照!A:A,B392)=1,B392&amp;"-◎",B392))</f>
        <v>統懋</v>
      </c>
      <c r="Y392" s="3" t="s">
        <v>6542</v>
      </c>
      <c r="AB392" s="1" t="s">
        <v>386</v>
      </c>
      <c r="AC392" s="1" t="s">
        <v>2148</v>
      </c>
      <c r="AD392" s="1">
        <v>1.01</v>
      </c>
      <c r="AE392" s="1">
        <v>0</v>
      </c>
      <c r="AF392" s="1">
        <v>0</v>
      </c>
      <c r="AG392" s="1">
        <v>15.32</v>
      </c>
      <c r="AH392" s="1">
        <v>83.67</v>
      </c>
      <c r="AI392" s="1">
        <v>392</v>
      </c>
      <c r="AJ392" s="1">
        <v>370000</v>
      </c>
      <c r="AK392" s="1">
        <v>-2</v>
      </c>
      <c r="AL392" s="1">
        <v>-4</v>
      </c>
      <c r="AM392" s="1">
        <v>-1</v>
      </c>
      <c r="AN392" s="1">
        <v>4</v>
      </c>
      <c r="AO392" s="1">
        <v>10</v>
      </c>
      <c r="AP392" s="1">
        <v>30958</v>
      </c>
      <c r="AQ392" s="1">
        <v>0</v>
      </c>
      <c r="AR392" s="1">
        <v>37.799999999999997</v>
      </c>
      <c r="AS392" s="1">
        <v>37.85</v>
      </c>
      <c r="AT392" s="1">
        <v>37.9</v>
      </c>
      <c r="AU392" s="1">
        <v>40.049999999999997</v>
      </c>
      <c r="AV392" s="1">
        <v>39.700000000000003</v>
      </c>
      <c r="AW392" s="1">
        <v>2.9230000000000003E-3</v>
      </c>
      <c r="AX392" s="1">
        <v>5.44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5251</v>
      </c>
      <c r="C393" s="3">
        <v>6.29</v>
      </c>
      <c r="D393" s="3">
        <v>1.22</v>
      </c>
      <c r="E393" s="3">
        <v>0.79</v>
      </c>
      <c r="F393" s="1">
        <f>IF(INDEX(董監!D:D,H393)=0,INDEX(董監!C:C,H393),INDEX(董監!D:D,H393))</f>
        <v>7.86</v>
      </c>
      <c r="G393" s="1">
        <f t="shared" si="24"/>
        <v>83.84</v>
      </c>
      <c r="H393" s="1">
        <f>MATCH(持股比率!A393,董監!A:A,0)</f>
        <v>393</v>
      </c>
      <c r="I393" s="3">
        <v>1780099.61</v>
      </c>
      <c r="J393" s="26">
        <v>744</v>
      </c>
      <c r="K393" s="26">
        <v>-990</v>
      </c>
      <c r="L393" s="35">
        <v>-67</v>
      </c>
      <c r="M393" s="26">
        <v>-707</v>
      </c>
      <c r="N393" s="26">
        <v>2330</v>
      </c>
      <c r="O393" s="26">
        <f t="shared" si="25"/>
        <v>149244</v>
      </c>
      <c r="P393" s="25">
        <f t="shared" si="26"/>
        <v>0.9</v>
      </c>
      <c r="Q393" s="3">
        <v>73</v>
      </c>
      <c r="R393" s="3">
        <v>72.400000000000006</v>
      </c>
      <c r="S393" s="3">
        <v>70</v>
      </c>
      <c r="T393" s="3">
        <v>68.5</v>
      </c>
      <c r="U393" s="3">
        <v>74.3</v>
      </c>
      <c r="V393" s="12">
        <f t="shared" si="27"/>
        <v>1.0263549999999999</v>
      </c>
      <c r="W393" s="3">
        <v>2.77</v>
      </c>
      <c r="X393" s="3" t="str">
        <f ca="1">IF(COUNTIF(股期對照!A:A,B393)=2,B393&amp;"-●",IF(COUNTIF(股期對照!A:A,B393)=1,B393&amp;"-◎",B393))</f>
        <v>偉詮電</v>
      </c>
      <c r="Y393" s="3" t="s">
        <v>6546</v>
      </c>
      <c r="AB393" s="1" t="s">
        <v>387</v>
      </c>
      <c r="AC393" s="1" t="s">
        <v>2149</v>
      </c>
      <c r="AD393" s="1">
        <v>6.29</v>
      </c>
      <c r="AE393" s="1">
        <v>1.22</v>
      </c>
      <c r="AF393" s="1">
        <v>0.79</v>
      </c>
      <c r="AG393" s="1">
        <v>7.86</v>
      </c>
      <c r="AH393" s="1">
        <v>83.84</v>
      </c>
      <c r="AI393" s="1">
        <v>393</v>
      </c>
      <c r="AJ393" s="1">
        <v>1780099.61</v>
      </c>
      <c r="AK393" s="1">
        <v>744</v>
      </c>
      <c r="AL393" s="1">
        <v>-990</v>
      </c>
      <c r="AM393" s="1">
        <v>-67</v>
      </c>
      <c r="AN393" s="1">
        <v>-707</v>
      </c>
      <c r="AO393" s="1">
        <v>2330</v>
      </c>
      <c r="AP393" s="1">
        <v>149244</v>
      </c>
      <c r="AQ393" s="1">
        <v>0.9</v>
      </c>
      <c r="AR393" s="1">
        <v>73</v>
      </c>
      <c r="AS393" s="1">
        <v>72.400000000000006</v>
      </c>
      <c r="AT393" s="1">
        <v>70</v>
      </c>
      <c r="AU393" s="1">
        <v>68.5</v>
      </c>
      <c r="AV393" s="1">
        <v>74.3</v>
      </c>
      <c r="AW393" s="1">
        <v>1.0263549999999999</v>
      </c>
      <c r="AX393" s="1">
        <v>2.77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4649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60.43</v>
      </c>
      <c r="H394" s="1">
        <f>MATCH(持股比率!A394,董監!A:A,0)</f>
        <v>394</v>
      </c>
      <c r="I394" s="3">
        <v>601956.41</v>
      </c>
      <c r="J394" s="26">
        <v>-6</v>
      </c>
      <c r="K394" s="26">
        <v>13</v>
      </c>
      <c r="L394" s="35">
        <v>-32</v>
      </c>
      <c r="M394" s="26">
        <v>-8</v>
      </c>
      <c r="N394" s="26">
        <v>-4</v>
      </c>
      <c r="O394" s="26">
        <f t="shared" si="25"/>
        <v>36376</v>
      </c>
      <c r="P394" s="25">
        <f t="shared" si="26"/>
        <v>-0.1</v>
      </c>
      <c r="Q394" s="3">
        <v>10.199999999999999</v>
      </c>
      <c r="R394" s="3">
        <v>10.1</v>
      </c>
      <c r="S394" s="3">
        <v>10.050000000000001</v>
      </c>
      <c r="T394" s="3">
        <v>10.050000000000001</v>
      </c>
      <c r="U394" s="3">
        <v>10</v>
      </c>
      <c r="V394" s="12">
        <f t="shared" si="27"/>
        <v>-3.7190000000000005E-3</v>
      </c>
      <c r="W394" s="3">
        <v>-2.44</v>
      </c>
      <c r="X394" s="3" t="str">
        <f ca="1">IF(COUNTIF(股期對照!A:A,B394)=2,B394&amp;"-●",IF(COUNTIF(股期對照!A:A,B394)=1,B394&amp;"-◎",B394))</f>
        <v>翔耀</v>
      </c>
      <c r="Y394" s="3" t="s">
        <v>6547</v>
      </c>
      <c r="AB394" s="1" t="s">
        <v>388</v>
      </c>
      <c r="AC394" s="1" t="s">
        <v>2150</v>
      </c>
      <c r="AD394" s="1">
        <v>0.22</v>
      </c>
      <c r="AE394" s="1">
        <v>0</v>
      </c>
      <c r="AF394" s="1">
        <v>0</v>
      </c>
      <c r="AG394" s="1">
        <v>39.35</v>
      </c>
      <c r="AH394" s="1">
        <v>60.43</v>
      </c>
      <c r="AI394" s="1">
        <v>394</v>
      </c>
      <c r="AJ394" s="1">
        <v>601956.41</v>
      </c>
      <c r="AK394" s="1">
        <v>-6</v>
      </c>
      <c r="AL394" s="1">
        <v>13</v>
      </c>
      <c r="AM394" s="1">
        <v>-32</v>
      </c>
      <c r="AN394" s="1">
        <v>-8</v>
      </c>
      <c r="AO394" s="1">
        <v>-4</v>
      </c>
      <c r="AP394" s="1">
        <v>36376</v>
      </c>
      <c r="AQ394" s="1">
        <v>-0.1</v>
      </c>
      <c r="AR394" s="1">
        <v>10.199999999999999</v>
      </c>
      <c r="AS394" s="1">
        <v>10.1</v>
      </c>
      <c r="AT394" s="1">
        <v>10.050000000000001</v>
      </c>
      <c r="AU394" s="1">
        <v>10.050000000000001</v>
      </c>
      <c r="AV394" s="1">
        <v>10</v>
      </c>
      <c r="AW394" s="1">
        <v>-3.7190000000000005E-3</v>
      </c>
      <c r="AX394" s="1">
        <v>-2.44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4803</v>
      </c>
      <c r="C395" s="3">
        <v>0.91</v>
      </c>
      <c r="D395" s="3">
        <v>0</v>
      </c>
      <c r="E395" s="3">
        <v>6.02</v>
      </c>
      <c r="F395" s="1">
        <f>IF(INDEX(董監!D:D,H395)=0,INDEX(董監!C:C,H395),INDEX(董監!D:D,H395))</f>
        <v>8.3699999999999992</v>
      </c>
      <c r="G395" s="1">
        <f t="shared" si="24"/>
        <v>84.7</v>
      </c>
      <c r="H395" s="1">
        <f>MATCH(持股比率!A395,董監!A:A,0)</f>
        <v>395</v>
      </c>
      <c r="I395" s="3">
        <v>2096936.42</v>
      </c>
      <c r="J395" s="26">
        <v>239</v>
      </c>
      <c r="K395" s="26">
        <v>347</v>
      </c>
      <c r="L395" s="35">
        <v>-271</v>
      </c>
      <c r="M395" s="26">
        <v>-90</v>
      </c>
      <c r="N395" s="26">
        <v>669</v>
      </c>
      <c r="O395" s="26">
        <f t="shared" si="25"/>
        <v>177611</v>
      </c>
      <c r="P395" s="25">
        <f t="shared" si="26"/>
        <v>0.5</v>
      </c>
      <c r="Q395" s="3">
        <v>107</v>
      </c>
      <c r="R395" s="3">
        <v>108</v>
      </c>
      <c r="S395" s="3">
        <v>105.5</v>
      </c>
      <c r="T395" s="3">
        <v>105</v>
      </c>
      <c r="U395" s="3">
        <v>107.5</v>
      </c>
      <c r="V395" s="12">
        <f t="shared" si="27"/>
        <v>0.96926000000000001</v>
      </c>
      <c r="W395" s="3">
        <v>1.9</v>
      </c>
      <c r="X395" s="3" t="str">
        <f ca="1">IF(COUNTIF(股期對照!A:A,B395)=2,B395&amp;"-●",IF(COUNTIF(股期對照!A:A,B395)=1,B395&amp;"-◎",B395))</f>
        <v>美律-◎</v>
      </c>
      <c r="Y395" s="3" t="s">
        <v>6548</v>
      </c>
      <c r="AB395" s="1" t="s">
        <v>389</v>
      </c>
      <c r="AC395" s="1" t="s">
        <v>2151</v>
      </c>
      <c r="AD395" s="1">
        <v>0.91</v>
      </c>
      <c r="AE395" s="1">
        <v>0</v>
      </c>
      <c r="AF395" s="1">
        <v>6.02</v>
      </c>
      <c r="AG395" s="1">
        <v>8.3699999999999992</v>
      </c>
      <c r="AH395" s="1">
        <v>84.7</v>
      </c>
      <c r="AI395" s="1">
        <v>395</v>
      </c>
      <c r="AJ395" s="1">
        <v>2096936.42</v>
      </c>
      <c r="AK395" s="1">
        <v>239</v>
      </c>
      <c r="AL395" s="1">
        <v>347</v>
      </c>
      <c r="AM395" s="1">
        <v>-271</v>
      </c>
      <c r="AN395" s="1">
        <v>-90</v>
      </c>
      <c r="AO395" s="1">
        <v>669</v>
      </c>
      <c r="AP395" s="1">
        <v>177611</v>
      </c>
      <c r="AQ395" s="1">
        <v>0.5</v>
      </c>
      <c r="AR395" s="1">
        <v>107</v>
      </c>
      <c r="AS395" s="1">
        <v>108</v>
      </c>
      <c r="AT395" s="1">
        <v>105.5</v>
      </c>
      <c r="AU395" s="1">
        <v>105</v>
      </c>
      <c r="AV395" s="1">
        <v>107.5</v>
      </c>
      <c r="AW395" s="1">
        <v>0.96926000000000001</v>
      </c>
      <c r="AX395" s="1">
        <v>1.9</v>
      </c>
      <c r="AY395" s="1" t="s">
        <v>4432</v>
      </c>
      <c r="AZ395" s="1" t="s">
        <v>3520</v>
      </c>
    </row>
    <row r="396" spans="1:52" x14ac:dyDescent="0.25">
      <c r="A396" s="2" t="s">
        <v>390</v>
      </c>
      <c r="B396" s="3" t="s">
        <v>4650</v>
      </c>
      <c r="C396" s="3">
        <v>0.46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59.35</v>
      </c>
      <c r="H396" s="1">
        <f>MATCH(持股比率!A396,董監!A:A,0)</f>
        <v>396</v>
      </c>
      <c r="I396" s="3">
        <v>1391172.71</v>
      </c>
      <c r="J396" s="26">
        <v>34</v>
      </c>
      <c r="K396" s="26">
        <v>-53</v>
      </c>
      <c r="L396" s="35">
        <v>57</v>
      </c>
      <c r="M396" s="26">
        <v>40</v>
      </c>
      <c r="N396" s="26">
        <v>161</v>
      </c>
      <c r="O396" s="26">
        <f t="shared" si="25"/>
        <v>82566</v>
      </c>
      <c r="P396" s="25">
        <f t="shared" si="26"/>
        <v>0.3</v>
      </c>
      <c r="Q396" s="3">
        <v>19.45</v>
      </c>
      <c r="R396" s="3">
        <v>18.8</v>
      </c>
      <c r="S396" s="3">
        <v>18.149999999999999</v>
      </c>
      <c r="T396" s="3">
        <v>18.100000000000001</v>
      </c>
      <c r="U396" s="3">
        <v>18.45</v>
      </c>
      <c r="V396" s="12">
        <f t="shared" si="27"/>
        <v>4.3938999999999999E-2</v>
      </c>
      <c r="W396" s="3">
        <v>-1.86</v>
      </c>
      <c r="X396" s="3" t="str">
        <f ca="1">IF(COUNTIF(股期對照!A:A,B396)=2,B396&amp;"-●",IF(COUNTIF(股期對照!A:A,B396)=1,B396&amp;"-◎",B396))</f>
        <v>太空梭</v>
      </c>
      <c r="Y396" s="3" t="s">
        <v>6549</v>
      </c>
      <c r="AB396" s="1" t="s">
        <v>390</v>
      </c>
      <c r="AC396" s="1" t="s">
        <v>2152</v>
      </c>
      <c r="AD396" s="1">
        <v>0.46</v>
      </c>
      <c r="AE396" s="1">
        <v>0</v>
      </c>
      <c r="AF396" s="1">
        <v>0</v>
      </c>
      <c r="AG396" s="1">
        <v>40.19</v>
      </c>
      <c r="AH396" s="1">
        <v>59.35</v>
      </c>
      <c r="AI396" s="1">
        <v>396</v>
      </c>
      <c r="AJ396" s="1">
        <v>1391172.71</v>
      </c>
      <c r="AK396" s="1">
        <v>34</v>
      </c>
      <c r="AL396" s="1">
        <v>-53</v>
      </c>
      <c r="AM396" s="1">
        <v>57</v>
      </c>
      <c r="AN396" s="1">
        <v>40</v>
      </c>
      <c r="AO396" s="1">
        <v>161</v>
      </c>
      <c r="AP396" s="1">
        <v>82566</v>
      </c>
      <c r="AQ396" s="1">
        <v>0.3</v>
      </c>
      <c r="AR396" s="1">
        <v>19.45</v>
      </c>
      <c r="AS396" s="1">
        <v>18.8</v>
      </c>
      <c r="AT396" s="1">
        <v>18.149999999999999</v>
      </c>
      <c r="AU396" s="1">
        <v>18.100000000000001</v>
      </c>
      <c r="AV396" s="1">
        <v>18.45</v>
      </c>
      <c r="AW396" s="1">
        <v>4.3938999999999999E-2</v>
      </c>
      <c r="AX396" s="1">
        <v>-1.86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5252</v>
      </c>
      <c r="C397" s="3">
        <v>19.75</v>
      </c>
      <c r="D397" s="3">
        <v>4.37</v>
      </c>
      <c r="E397" s="3">
        <v>0.42</v>
      </c>
      <c r="F397" s="1">
        <f>IF(INDEX(董監!D:D,H397)=0,INDEX(董監!C:C,H397),INDEX(董監!D:D,H397))</f>
        <v>43.93</v>
      </c>
      <c r="G397" s="1">
        <f t="shared" si="24"/>
        <v>31.53</v>
      </c>
      <c r="H397" s="1">
        <f>MATCH(持股比率!A397,董監!A:A,0)</f>
        <v>397</v>
      </c>
      <c r="I397" s="3">
        <v>5688459.21</v>
      </c>
      <c r="J397" s="26">
        <v>3238</v>
      </c>
      <c r="K397" s="26">
        <v>-296</v>
      </c>
      <c r="L397" s="35">
        <v>-513</v>
      </c>
      <c r="M397" s="26">
        <v>1845</v>
      </c>
      <c r="N397" s="26">
        <v>3086</v>
      </c>
      <c r="O397" s="26">
        <f t="shared" si="25"/>
        <v>179357</v>
      </c>
      <c r="P397" s="25">
        <f t="shared" si="26"/>
        <v>4.0999999999999996</v>
      </c>
      <c r="Q397" s="3">
        <v>76.5</v>
      </c>
      <c r="R397" s="3">
        <v>76.8</v>
      </c>
      <c r="S397" s="3">
        <v>76.8</v>
      </c>
      <c r="T397" s="3">
        <v>78</v>
      </c>
      <c r="U397" s="3">
        <v>84.1</v>
      </c>
      <c r="V397" s="12">
        <f t="shared" si="27"/>
        <v>5.8901840000000005</v>
      </c>
      <c r="W397" s="3">
        <v>13.8</v>
      </c>
      <c r="X397" s="3" t="str">
        <f ca="1">IF(COUNTIF(股期對照!A:A,B397)=2,B397&amp;"-●",IF(COUNTIF(股期對照!A:A,B397)=1,B397&amp;"-◎",B397))</f>
        <v>超豐</v>
      </c>
      <c r="Y397" s="3" t="s">
        <v>6550</v>
      </c>
      <c r="AB397" s="1" t="s">
        <v>391</v>
      </c>
      <c r="AC397" s="1" t="s">
        <v>2153</v>
      </c>
      <c r="AD397" s="1">
        <v>19.75</v>
      </c>
      <c r="AE397" s="1">
        <v>4.37</v>
      </c>
      <c r="AF397" s="1">
        <v>0.42</v>
      </c>
      <c r="AG397" s="1">
        <v>43.93</v>
      </c>
      <c r="AH397" s="1">
        <v>31.53</v>
      </c>
      <c r="AI397" s="1">
        <v>397</v>
      </c>
      <c r="AJ397" s="1">
        <v>5688459.21</v>
      </c>
      <c r="AK397" s="1">
        <v>3238</v>
      </c>
      <c r="AL397" s="1">
        <v>-296</v>
      </c>
      <c r="AM397" s="1">
        <v>-513</v>
      </c>
      <c r="AN397" s="1">
        <v>1845</v>
      </c>
      <c r="AO397" s="1">
        <v>3086</v>
      </c>
      <c r="AP397" s="1">
        <v>179357</v>
      </c>
      <c r="AQ397" s="1">
        <v>4.0999999999999996</v>
      </c>
      <c r="AR397" s="1">
        <v>76.5</v>
      </c>
      <c r="AS397" s="1">
        <v>76.8</v>
      </c>
      <c r="AT397" s="1">
        <v>76.8</v>
      </c>
      <c r="AU397" s="1">
        <v>78</v>
      </c>
      <c r="AV397" s="1">
        <v>84.1</v>
      </c>
      <c r="AW397" s="1">
        <v>5.8901840000000005</v>
      </c>
      <c r="AX397" s="1">
        <v>13.8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5253</v>
      </c>
      <c r="C398" s="3">
        <v>1.07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26">
        <v>79</v>
      </c>
      <c r="K398" s="26">
        <v>56</v>
      </c>
      <c r="L398" s="35">
        <v>-324</v>
      </c>
      <c r="M398" s="26">
        <v>99</v>
      </c>
      <c r="N398" s="26">
        <v>160</v>
      </c>
      <c r="O398" s="26">
        <f t="shared" si="25"/>
        <v>172394</v>
      </c>
      <c r="P398" s="25">
        <f t="shared" si="26"/>
        <v>0</v>
      </c>
      <c r="Q398" s="3">
        <v>9.9499999999999993</v>
      </c>
      <c r="R398" s="3">
        <v>9.9499999999999993</v>
      </c>
      <c r="S398" s="3">
        <v>9.7799999999999994</v>
      </c>
      <c r="T398" s="3">
        <v>9.84</v>
      </c>
      <c r="U398" s="3">
        <v>10</v>
      </c>
      <c r="V398" s="12">
        <f t="shared" si="27"/>
        <v>7.4869000000000021E-3</v>
      </c>
      <c r="W398" s="3">
        <v>2.04</v>
      </c>
      <c r="X398" s="3" t="str">
        <f ca="1">IF(COUNTIF(股期對照!A:A,B398)=2,B398&amp;"-●",IF(COUNTIF(股期對照!A:A,B398)=1,B398&amp;"-◎",B398))</f>
        <v>新美齊</v>
      </c>
      <c r="Y398" s="3" t="s">
        <v>6551</v>
      </c>
      <c r="AB398" s="1" t="s">
        <v>392</v>
      </c>
      <c r="AC398" s="1" t="s">
        <v>2154</v>
      </c>
      <c r="AD398" s="1">
        <v>1.07</v>
      </c>
      <c r="AE398" s="1">
        <v>0.1</v>
      </c>
      <c r="AF398" s="1">
        <v>0.04</v>
      </c>
      <c r="AG398" s="1">
        <v>26.95</v>
      </c>
      <c r="AH398" s="1">
        <v>71.84</v>
      </c>
      <c r="AI398" s="1">
        <v>398</v>
      </c>
      <c r="AJ398" s="1">
        <v>2399693.5099999998</v>
      </c>
      <c r="AK398" s="1">
        <v>79</v>
      </c>
      <c r="AL398" s="1">
        <v>56</v>
      </c>
      <c r="AM398" s="1">
        <v>-324</v>
      </c>
      <c r="AN398" s="1">
        <v>99</v>
      </c>
      <c r="AO398" s="1">
        <v>160</v>
      </c>
      <c r="AP398" s="1">
        <v>172394</v>
      </c>
      <c r="AQ398" s="1">
        <v>0</v>
      </c>
      <c r="AR398" s="1">
        <v>9.9499999999999993</v>
      </c>
      <c r="AS398" s="1">
        <v>9.9499999999999993</v>
      </c>
      <c r="AT398" s="1">
        <v>9.7799999999999994</v>
      </c>
      <c r="AU398" s="1">
        <v>9.84</v>
      </c>
      <c r="AV398" s="1">
        <v>10</v>
      </c>
      <c r="AW398" s="1">
        <v>7.4869000000000021E-3</v>
      </c>
      <c r="AX398" s="1">
        <v>2.04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4651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1</v>
      </c>
      <c r="K399" s="26">
        <v>-1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2.88</v>
      </c>
      <c r="R399" s="3">
        <v>2.82</v>
      </c>
      <c r="S399" s="3">
        <v>2.83</v>
      </c>
      <c r="T399" s="3">
        <v>2.81</v>
      </c>
      <c r="U399" s="3">
        <v>2.83</v>
      </c>
      <c r="V399" s="12">
        <f t="shared" si="27"/>
        <v>6.000000000000005E-7</v>
      </c>
      <c r="W399" s="3">
        <v>0</v>
      </c>
      <c r="X399" s="3" t="str">
        <f ca="1">IF(COUNTIF(股期對照!A:A,B399)=2,B399&amp;"-●",IF(COUNTIF(股期對照!A:A,B399)=1,B399&amp;"-◎",B399))</f>
        <v>億麗</v>
      </c>
      <c r="Y399" s="3" t="s">
        <v>6552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-1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2.88</v>
      </c>
      <c r="AS399" s="1">
        <v>2.82</v>
      </c>
      <c r="AT399" s="1">
        <v>2.83</v>
      </c>
      <c r="AU399" s="1">
        <v>2.81</v>
      </c>
      <c r="AV399" s="1">
        <v>2.83</v>
      </c>
      <c r="AW399" s="1">
        <v>6.000000000000005E-7</v>
      </c>
      <c r="AX399" s="1">
        <v>0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5254</v>
      </c>
      <c r="C400" s="3">
        <v>0.8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98.89</v>
      </c>
      <c r="H400" s="1">
        <f>MATCH(持股比率!A400,董監!A:A,0)</f>
        <v>400</v>
      </c>
      <c r="I400" s="3">
        <v>1055575.73</v>
      </c>
      <c r="J400" s="26">
        <v>-1</v>
      </c>
      <c r="K400" s="26">
        <v>-36</v>
      </c>
      <c r="L400" s="35">
        <v>-57</v>
      </c>
      <c r="M400" s="26">
        <v>-12</v>
      </c>
      <c r="N400" s="26">
        <v>50</v>
      </c>
      <c r="O400" s="26">
        <f t="shared" si="25"/>
        <v>104386</v>
      </c>
      <c r="P400" s="25">
        <f t="shared" si="26"/>
        <v>-0.1</v>
      </c>
      <c r="Q400" s="3">
        <v>12.6</v>
      </c>
      <c r="R400" s="3">
        <v>12.25</v>
      </c>
      <c r="S400" s="3">
        <v>11.75</v>
      </c>
      <c r="T400" s="3">
        <v>11.75</v>
      </c>
      <c r="U400" s="3">
        <v>12</v>
      </c>
      <c r="V400" s="12">
        <f t="shared" si="27"/>
        <v>-6.6434999999999992E-3</v>
      </c>
      <c r="W400" s="3">
        <v>-2.83</v>
      </c>
      <c r="X400" s="3" t="str">
        <f ca="1">IF(COUNTIF(股期對照!A:A,B400)=2,B400&amp;"-●",IF(COUNTIF(股期對照!A:A,B400)=1,B400&amp;"-◎",B400))</f>
        <v>兆勁</v>
      </c>
      <c r="Y400" s="3" t="s">
        <v>6553</v>
      </c>
      <c r="AB400" s="1" t="s">
        <v>394</v>
      </c>
      <c r="AC400" s="1" t="s">
        <v>2156</v>
      </c>
      <c r="AD400" s="1">
        <v>0.8</v>
      </c>
      <c r="AE400" s="1">
        <v>0.06</v>
      </c>
      <c r="AF400" s="1">
        <v>0.19</v>
      </c>
      <c r="AG400" s="1">
        <v>0.06</v>
      </c>
      <c r="AH400" s="1">
        <v>98.89</v>
      </c>
      <c r="AI400" s="1">
        <v>400</v>
      </c>
      <c r="AJ400" s="1">
        <v>1055575.73</v>
      </c>
      <c r="AK400" s="1">
        <v>-1</v>
      </c>
      <c r="AL400" s="1">
        <v>-36</v>
      </c>
      <c r="AM400" s="1">
        <v>-57</v>
      </c>
      <c r="AN400" s="1">
        <v>-12</v>
      </c>
      <c r="AO400" s="1">
        <v>50</v>
      </c>
      <c r="AP400" s="1">
        <v>104386</v>
      </c>
      <c r="AQ400" s="1">
        <v>-0.1</v>
      </c>
      <c r="AR400" s="1">
        <v>12.6</v>
      </c>
      <c r="AS400" s="1">
        <v>12.25</v>
      </c>
      <c r="AT400" s="1">
        <v>11.75</v>
      </c>
      <c r="AU400" s="1">
        <v>11.75</v>
      </c>
      <c r="AV400" s="1">
        <v>12</v>
      </c>
      <c r="AW400" s="1">
        <v>-6.6434999999999992E-3</v>
      </c>
      <c r="AX400" s="1">
        <v>-2.83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5255</v>
      </c>
      <c r="C401" s="3">
        <v>36.369999999999997</v>
      </c>
      <c r="D401" s="3">
        <v>0.56999999999999995</v>
      </c>
      <c r="E401" s="3">
        <v>5.49</v>
      </c>
      <c r="F401" s="1">
        <f>IF(INDEX(董監!D:D,H401)=0,INDEX(董監!C:C,H401),INDEX(董監!D:D,H401))</f>
        <v>8.27</v>
      </c>
      <c r="G401" s="1">
        <f t="shared" si="24"/>
        <v>49.3</v>
      </c>
      <c r="H401" s="1">
        <f>MATCH(持股比率!A401,董監!A:A,0)</f>
        <v>401</v>
      </c>
      <c r="I401" s="3">
        <v>12227450.65</v>
      </c>
      <c r="J401" s="26">
        <v>3334</v>
      </c>
      <c r="K401" s="26">
        <v>-4184</v>
      </c>
      <c r="L401" s="35">
        <v>-5121</v>
      </c>
      <c r="M401" s="26">
        <v>-1980</v>
      </c>
      <c r="N401" s="26">
        <v>3048</v>
      </c>
      <c r="O401" s="26">
        <f t="shared" si="25"/>
        <v>602813</v>
      </c>
      <c r="P401" s="25">
        <f t="shared" si="26"/>
        <v>-0.8</v>
      </c>
      <c r="Q401" s="3">
        <v>43.15</v>
      </c>
      <c r="R401" s="3">
        <v>42.25</v>
      </c>
      <c r="S401" s="3">
        <v>41.5</v>
      </c>
      <c r="T401" s="3">
        <v>41.5</v>
      </c>
      <c r="U401" s="3">
        <v>42.9</v>
      </c>
      <c r="V401" s="12">
        <f t="shared" si="27"/>
        <v>-1.968442</v>
      </c>
      <c r="W401" s="3">
        <v>1.9</v>
      </c>
      <c r="X401" s="3" t="str">
        <f ca="1">IF(COUNTIF(股期對照!A:A,B401)=2,B401&amp;"-●",IF(COUNTIF(股期對照!A:A,B401)=1,B401&amp;"-◎",B401))</f>
        <v>京元電子-◎</v>
      </c>
      <c r="Y401" s="3" t="s">
        <v>4593</v>
      </c>
      <c r="AB401" s="1" t="s">
        <v>395</v>
      </c>
      <c r="AC401" s="1" t="s">
        <v>2157</v>
      </c>
      <c r="AD401" s="1">
        <v>36.369999999999997</v>
      </c>
      <c r="AE401" s="1">
        <v>0.56999999999999995</v>
      </c>
      <c r="AF401" s="1">
        <v>5.49</v>
      </c>
      <c r="AG401" s="1">
        <v>8.27</v>
      </c>
      <c r="AH401" s="1">
        <v>49.3</v>
      </c>
      <c r="AI401" s="1">
        <v>401</v>
      </c>
      <c r="AJ401" s="1">
        <v>12227450.65</v>
      </c>
      <c r="AK401" s="1">
        <v>3334</v>
      </c>
      <c r="AL401" s="1">
        <v>-4184</v>
      </c>
      <c r="AM401" s="1">
        <v>-5121</v>
      </c>
      <c r="AN401" s="1">
        <v>-1980</v>
      </c>
      <c r="AO401" s="1">
        <v>3048</v>
      </c>
      <c r="AP401" s="1">
        <v>602813</v>
      </c>
      <c r="AQ401" s="1">
        <v>-0.8</v>
      </c>
      <c r="AR401" s="1">
        <v>43.15</v>
      </c>
      <c r="AS401" s="1">
        <v>42.25</v>
      </c>
      <c r="AT401" s="1">
        <v>41.5</v>
      </c>
      <c r="AU401" s="1">
        <v>41.5</v>
      </c>
      <c r="AV401" s="1">
        <v>42.9</v>
      </c>
      <c r="AW401" s="1">
        <v>-1.968442</v>
      </c>
      <c r="AX401" s="1">
        <v>1.9</v>
      </c>
      <c r="AY401" s="1" t="s">
        <v>4433</v>
      </c>
      <c r="AZ401" s="1" t="s">
        <v>3548</v>
      </c>
    </row>
    <row r="402" spans="1:52" x14ac:dyDescent="0.25">
      <c r="A402" s="2" t="s">
        <v>396</v>
      </c>
      <c r="B402" s="3" t="s">
        <v>5256</v>
      </c>
      <c r="C402" s="3">
        <v>3.7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62.589999999999996</v>
      </c>
      <c r="H402" s="1">
        <f>MATCH(持股比率!A402,董監!A:A,0)</f>
        <v>402</v>
      </c>
      <c r="I402" s="3">
        <v>2582526.5699999998</v>
      </c>
      <c r="J402" s="26">
        <v>-49</v>
      </c>
      <c r="K402" s="26">
        <v>30</v>
      </c>
      <c r="L402" s="35">
        <v>18</v>
      </c>
      <c r="M402" s="26">
        <v>33</v>
      </c>
      <c r="N402" s="26">
        <v>-89</v>
      </c>
      <c r="O402" s="26">
        <f t="shared" si="25"/>
        <v>161640</v>
      </c>
      <c r="P402" s="25">
        <f t="shared" si="26"/>
        <v>0</v>
      </c>
      <c r="Q402" s="3">
        <v>31.69</v>
      </c>
      <c r="R402" s="3">
        <v>32.17</v>
      </c>
      <c r="S402" s="3">
        <v>32.36</v>
      </c>
      <c r="T402" s="3">
        <v>32.5</v>
      </c>
      <c r="U402" s="3">
        <v>32.049999999999997</v>
      </c>
      <c r="V402" s="12">
        <f t="shared" si="27"/>
        <v>-1.7851799999999998E-2</v>
      </c>
      <c r="W402" s="3">
        <v>0.98</v>
      </c>
      <c r="X402" s="3" t="str">
        <f ca="1">IF(COUNTIF(股期對照!A:A,B402)=2,B402&amp;"-●",IF(COUNTIF(股期對照!A:A,B402)=1,B402&amp;"-◎",B402))</f>
        <v>神腦</v>
      </c>
      <c r="Y402" s="3" t="s">
        <v>6535</v>
      </c>
      <c r="AB402" s="1" t="s">
        <v>396</v>
      </c>
      <c r="AC402" s="1" t="s">
        <v>2158</v>
      </c>
      <c r="AD402" s="1">
        <v>3.7</v>
      </c>
      <c r="AE402" s="1">
        <v>0</v>
      </c>
      <c r="AF402" s="1">
        <v>0.18</v>
      </c>
      <c r="AG402" s="1">
        <v>33.53</v>
      </c>
      <c r="AH402" s="1">
        <v>62.589999999999996</v>
      </c>
      <c r="AI402" s="1">
        <v>402</v>
      </c>
      <c r="AJ402" s="1">
        <v>2582526.5699999998</v>
      </c>
      <c r="AK402" s="1">
        <v>-49</v>
      </c>
      <c r="AL402" s="1">
        <v>30</v>
      </c>
      <c r="AM402" s="1">
        <v>18</v>
      </c>
      <c r="AN402" s="1">
        <v>33</v>
      </c>
      <c r="AO402" s="1">
        <v>-89</v>
      </c>
      <c r="AP402" s="1">
        <v>161640</v>
      </c>
      <c r="AQ402" s="1">
        <v>0</v>
      </c>
      <c r="AR402" s="1">
        <v>31.69</v>
      </c>
      <c r="AS402" s="1">
        <v>32.17</v>
      </c>
      <c r="AT402" s="1">
        <v>32.36</v>
      </c>
      <c r="AU402" s="1">
        <v>32.5</v>
      </c>
      <c r="AV402" s="1">
        <v>32.049999999999997</v>
      </c>
      <c r="AW402" s="1">
        <v>-1.7851799999999998E-2</v>
      </c>
      <c r="AX402" s="1">
        <v>0.98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5257</v>
      </c>
      <c r="C403" s="3">
        <v>8.92</v>
      </c>
      <c r="D403" s="3">
        <v>0.12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82.27000000000001</v>
      </c>
      <c r="H403" s="1">
        <f>MATCH(持股比率!A403,董監!A:A,0)</f>
        <v>403</v>
      </c>
      <c r="I403" s="3">
        <v>4290616.75</v>
      </c>
      <c r="J403" s="26">
        <v>-44</v>
      </c>
      <c r="K403" s="26">
        <v>-223</v>
      </c>
      <c r="L403" s="35">
        <v>-198</v>
      </c>
      <c r="M403" s="26">
        <v>-95</v>
      </c>
      <c r="N403" s="26">
        <v>335</v>
      </c>
      <c r="O403" s="26">
        <f t="shared" si="25"/>
        <v>352989</v>
      </c>
      <c r="P403" s="25">
        <f t="shared" si="26"/>
        <v>-0.1</v>
      </c>
      <c r="Q403" s="3">
        <v>72.8</v>
      </c>
      <c r="R403" s="3">
        <v>72</v>
      </c>
      <c r="S403" s="3">
        <v>70.900000000000006</v>
      </c>
      <c r="T403" s="3">
        <v>71.2</v>
      </c>
      <c r="U403" s="3">
        <v>72.2</v>
      </c>
      <c r="V403" s="12">
        <f t="shared" si="27"/>
        <v>-0.15874400000000002</v>
      </c>
      <c r="W403" s="3">
        <v>-0.55000000000000004</v>
      </c>
      <c r="X403" s="3" t="str">
        <f ca="1">IF(COUNTIF(股期對照!A:A,B403)=2,B403&amp;"-●",IF(COUNTIF(股期對照!A:A,B403)=1,B403&amp;"-◎",B403))</f>
        <v>創見</v>
      </c>
      <c r="Y403" s="3" t="s">
        <v>6554</v>
      </c>
      <c r="AB403" s="1" t="s">
        <v>397</v>
      </c>
      <c r="AC403" s="1" t="s">
        <v>2159</v>
      </c>
      <c r="AD403" s="1">
        <v>8.92</v>
      </c>
      <c r="AE403" s="1">
        <v>0.12</v>
      </c>
      <c r="AF403" s="1">
        <v>4.79</v>
      </c>
      <c r="AG403" s="1">
        <v>3.9</v>
      </c>
      <c r="AH403" s="1">
        <v>82.27000000000001</v>
      </c>
      <c r="AI403" s="1">
        <v>403</v>
      </c>
      <c r="AJ403" s="1">
        <v>4290616.75</v>
      </c>
      <c r="AK403" s="1">
        <v>-44</v>
      </c>
      <c r="AL403" s="1">
        <v>-223</v>
      </c>
      <c r="AM403" s="1">
        <v>-198</v>
      </c>
      <c r="AN403" s="1">
        <v>-95</v>
      </c>
      <c r="AO403" s="1">
        <v>335</v>
      </c>
      <c r="AP403" s="1">
        <v>352989</v>
      </c>
      <c r="AQ403" s="1">
        <v>-0.1</v>
      </c>
      <c r="AR403" s="1">
        <v>72.8</v>
      </c>
      <c r="AS403" s="1">
        <v>72</v>
      </c>
      <c r="AT403" s="1">
        <v>70.900000000000006</v>
      </c>
      <c r="AU403" s="1">
        <v>71.2</v>
      </c>
      <c r="AV403" s="1">
        <v>72.2</v>
      </c>
      <c r="AW403" s="1">
        <v>-0.15874400000000002</v>
      </c>
      <c r="AX403" s="1">
        <v>-0.55000000000000004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5258</v>
      </c>
      <c r="C404" s="3">
        <v>4.9800000000000004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73.06</v>
      </c>
      <c r="H404" s="1">
        <f>MATCH(持股比率!A404,董監!A:A,0)</f>
        <v>404</v>
      </c>
      <c r="I404" s="3">
        <v>1000000</v>
      </c>
      <c r="J404" s="26">
        <v>24</v>
      </c>
      <c r="K404" s="26">
        <v>-51</v>
      </c>
      <c r="L404" s="35">
        <v>-567</v>
      </c>
      <c r="M404" s="26">
        <v>42</v>
      </c>
      <c r="N404" s="26">
        <v>-542</v>
      </c>
      <c r="O404" s="26">
        <f t="shared" si="25"/>
        <v>73060</v>
      </c>
      <c r="P404" s="25">
        <f t="shared" si="26"/>
        <v>-1.5</v>
      </c>
      <c r="Q404" s="3">
        <v>24.75</v>
      </c>
      <c r="R404" s="3">
        <v>24.5</v>
      </c>
      <c r="S404" s="3">
        <v>23.7</v>
      </c>
      <c r="T404" s="3">
        <v>23.65</v>
      </c>
      <c r="U404" s="3">
        <v>24.65</v>
      </c>
      <c r="V404" s="12">
        <f t="shared" si="27"/>
        <v>-0.26460400000000001</v>
      </c>
      <c r="W404" s="3">
        <v>0.41</v>
      </c>
      <c r="X404" s="3" t="str">
        <f ca="1">IF(COUNTIF(股期對照!A:A,B404)=2,B404&amp;"-●",IF(COUNTIF(股期對照!A:A,B404)=1,B404&amp;"-◎",B404))</f>
        <v>凌群</v>
      </c>
      <c r="Y404" s="3" t="s">
        <v>6555</v>
      </c>
      <c r="AB404" s="1" t="s">
        <v>398</v>
      </c>
      <c r="AC404" s="1" t="s">
        <v>2160</v>
      </c>
      <c r="AD404" s="1">
        <v>4.9800000000000004</v>
      </c>
      <c r="AE404" s="1">
        <v>0</v>
      </c>
      <c r="AF404" s="1">
        <v>0.02</v>
      </c>
      <c r="AG404" s="1">
        <v>21.94</v>
      </c>
      <c r="AH404" s="1">
        <v>73.06</v>
      </c>
      <c r="AI404" s="1">
        <v>404</v>
      </c>
      <c r="AJ404" s="1">
        <v>1000000</v>
      </c>
      <c r="AK404" s="1">
        <v>24</v>
      </c>
      <c r="AL404" s="1">
        <v>-51</v>
      </c>
      <c r="AM404" s="1">
        <v>-567</v>
      </c>
      <c r="AN404" s="1">
        <v>42</v>
      </c>
      <c r="AO404" s="1">
        <v>-542</v>
      </c>
      <c r="AP404" s="1">
        <v>73060</v>
      </c>
      <c r="AQ404" s="1">
        <v>-1.5</v>
      </c>
      <c r="AR404" s="1">
        <v>24.75</v>
      </c>
      <c r="AS404" s="1">
        <v>24.5</v>
      </c>
      <c r="AT404" s="1">
        <v>23.7</v>
      </c>
      <c r="AU404" s="1">
        <v>23.65</v>
      </c>
      <c r="AV404" s="1">
        <v>24.65</v>
      </c>
      <c r="AW404" s="1">
        <v>-0.26460400000000001</v>
      </c>
      <c r="AX404" s="1">
        <v>0.41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5259</v>
      </c>
      <c r="C405" s="3">
        <v>65.680000000000007</v>
      </c>
      <c r="D405" s="3">
        <v>1.35</v>
      </c>
      <c r="E405" s="3">
        <v>1.1399999999999999</v>
      </c>
      <c r="F405" s="1">
        <f>IF(INDEX(董監!D:D,H405)=0,INDEX(董監!C:C,H405),INDEX(董監!D:D,H405))</f>
        <v>2.9</v>
      </c>
      <c r="G405" s="1">
        <f t="shared" si="24"/>
        <v>28.929999999999993</v>
      </c>
      <c r="H405" s="1">
        <f>MATCH(持股比率!A405,董監!A:A,0)</f>
        <v>405</v>
      </c>
      <c r="I405" s="3">
        <v>15903357.880000001</v>
      </c>
      <c r="J405" s="26">
        <v>-711</v>
      </c>
      <c r="K405" s="26">
        <v>-795</v>
      </c>
      <c r="L405" s="35">
        <v>-3617</v>
      </c>
      <c r="M405" s="26">
        <v>-3494</v>
      </c>
      <c r="N405" s="26">
        <v>595</v>
      </c>
      <c r="O405" s="26">
        <f t="shared" si="25"/>
        <v>460084</v>
      </c>
      <c r="P405" s="25">
        <f t="shared" si="26"/>
        <v>-1.7</v>
      </c>
      <c r="Q405" s="3">
        <v>978</v>
      </c>
      <c r="R405" s="3">
        <v>965</v>
      </c>
      <c r="S405" s="3">
        <v>918</v>
      </c>
      <c r="T405" s="3">
        <v>903</v>
      </c>
      <c r="U405" s="3">
        <v>941</v>
      </c>
      <c r="V405" s="12">
        <f t="shared" si="27"/>
        <v>-73.781260000000003</v>
      </c>
      <c r="W405" s="3">
        <v>-4.47</v>
      </c>
      <c r="X405" s="3" t="str">
        <f ca="1">IF(COUNTIF(股期對照!A:A,B405)=2,B405&amp;"-●",IF(COUNTIF(股期對照!A:A,B405)=1,B405&amp;"-◎",B405))</f>
        <v>聯發科-●</v>
      </c>
      <c r="Y405" s="3" t="s">
        <v>6556</v>
      </c>
      <c r="AB405" s="1" t="s">
        <v>399</v>
      </c>
      <c r="AC405" s="1" t="s">
        <v>2161</v>
      </c>
      <c r="AD405" s="1">
        <v>65.680000000000007</v>
      </c>
      <c r="AE405" s="1">
        <v>1.35</v>
      </c>
      <c r="AF405" s="1">
        <v>1.1399999999999999</v>
      </c>
      <c r="AG405" s="1">
        <v>2.9</v>
      </c>
      <c r="AH405" s="1">
        <v>28.929999999999993</v>
      </c>
      <c r="AI405" s="1">
        <v>405</v>
      </c>
      <c r="AJ405" s="1">
        <v>15903357.880000001</v>
      </c>
      <c r="AK405" s="1">
        <v>-711</v>
      </c>
      <c r="AL405" s="1">
        <v>-795</v>
      </c>
      <c r="AM405" s="1">
        <v>-3617</v>
      </c>
      <c r="AN405" s="1">
        <v>-3494</v>
      </c>
      <c r="AO405" s="1">
        <v>595</v>
      </c>
      <c r="AP405" s="1">
        <v>460084</v>
      </c>
      <c r="AQ405" s="1">
        <v>-1.7</v>
      </c>
      <c r="AR405" s="1">
        <v>978</v>
      </c>
      <c r="AS405" s="1">
        <v>965</v>
      </c>
      <c r="AT405" s="1">
        <v>918</v>
      </c>
      <c r="AU405" s="1">
        <v>903</v>
      </c>
      <c r="AV405" s="1">
        <v>941</v>
      </c>
      <c r="AW405" s="1">
        <v>-73.781260000000003</v>
      </c>
      <c r="AX405" s="1">
        <v>-4.47</v>
      </c>
      <c r="AY405" s="1" t="s">
        <v>4434</v>
      </c>
      <c r="AZ405" s="1" t="s">
        <v>3559</v>
      </c>
    </row>
    <row r="406" spans="1:52" x14ac:dyDescent="0.25">
      <c r="A406" s="2" t="s">
        <v>400</v>
      </c>
      <c r="B406" s="3" t="s">
        <v>4804</v>
      </c>
      <c r="C406" s="3">
        <v>36.81</v>
      </c>
      <c r="D406" s="3">
        <v>4.1900000000000004</v>
      </c>
      <c r="E406" s="3">
        <v>2.13</v>
      </c>
      <c r="F406" s="1">
        <f>IF(INDEX(董監!D:D,H406)=0,INDEX(董監!C:C,H406),INDEX(董監!D:D,H406))</f>
        <v>6.14</v>
      </c>
      <c r="G406" s="1">
        <f t="shared" si="24"/>
        <v>50.73</v>
      </c>
      <c r="H406" s="1">
        <f>MATCH(持股比率!A406,董監!A:A,0)</f>
        <v>406</v>
      </c>
      <c r="I406" s="3">
        <v>1849059.18</v>
      </c>
      <c r="J406" s="26">
        <v>1291</v>
      </c>
      <c r="K406" s="26">
        <v>76</v>
      </c>
      <c r="L406" s="35">
        <v>1032</v>
      </c>
      <c r="M406" s="26">
        <v>272</v>
      </c>
      <c r="N406" s="26">
        <v>534</v>
      </c>
      <c r="O406" s="26">
        <f t="shared" si="25"/>
        <v>93803</v>
      </c>
      <c r="P406" s="25">
        <f t="shared" si="26"/>
        <v>3.4</v>
      </c>
      <c r="Q406" s="3">
        <v>122.5</v>
      </c>
      <c r="R406" s="3">
        <v>121.5</v>
      </c>
      <c r="S406" s="3">
        <v>122</v>
      </c>
      <c r="T406" s="3">
        <v>123</v>
      </c>
      <c r="U406" s="3">
        <v>127</v>
      </c>
      <c r="V406" s="12">
        <f t="shared" si="27"/>
        <v>3.945595</v>
      </c>
      <c r="W406" s="3">
        <v>6.72</v>
      </c>
      <c r="X406" s="3" t="str">
        <f ca="1">IF(COUNTIF(股期對照!A:A,B406)=2,B406&amp;"-●",IF(COUNTIF(股期對照!A:A,B406)=1,B406&amp;"-◎",B406))</f>
        <v>全新-◎</v>
      </c>
      <c r="Y406" s="3" t="s">
        <v>6547</v>
      </c>
      <c r="AB406" s="1" t="s">
        <v>400</v>
      </c>
      <c r="AC406" s="1" t="s">
        <v>2162</v>
      </c>
      <c r="AD406" s="1">
        <v>36.81</v>
      </c>
      <c r="AE406" s="1">
        <v>4.1900000000000004</v>
      </c>
      <c r="AF406" s="1">
        <v>2.13</v>
      </c>
      <c r="AG406" s="1">
        <v>6.14</v>
      </c>
      <c r="AH406" s="1">
        <v>50.73</v>
      </c>
      <c r="AI406" s="1">
        <v>406</v>
      </c>
      <c r="AJ406" s="1">
        <v>1849059.18</v>
      </c>
      <c r="AK406" s="1">
        <v>1291</v>
      </c>
      <c r="AL406" s="1">
        <v>76</v>
      </c>
      <c r="AM406" s="1">
        <v>1032</v>
      </c>
      <c r="AN406" s="1">
        <v>272</v>
      </c>
      <c r="AO406" s="1">
        <v>534</v>
      </c>
      <c r="AP406" s="1">
        <v>93803</v>
      </c>
      <c r="AQ406" s="1">
        <v>3.4</v>
      </c>
      <c r="AR406" s="1">
        <v>122.5</v>
      </c>
      <c r="AS406" s="1">
        <v>121.5</v>
      </c>
      <c r="AT406" s="1">
        <v>122</v>
      </c>
      <c r="AU406" s="1">
        <v>123</v>
      </c>
      <c r="AV406" s="1">
        <v>127</v>
      </c>
      <c r="AW406" s="1">
        <v>3.945595</v>
      </c>
      <c r="AX406" s="1">
        <v>6.72</v>
      </c>
      <c r="AY406" s="1" t="s">
        <v>4435</v>
      </c>
      <c r="AZ406" s="1" t="s">
        <v>3541</v>
      </c>
    </row>
    <row r="407" spans="1:52" x14ac:dyDescent="0.25">
      <c r="A407" s="2" t="s">
        <v>401</v>
      </c>
      <c r="B407" s="3" t="s">
        <v>5260</v>
      </c>
      <c r="C407" s="3">
        <v>9.82</v>
      </c>
      <c r="D407" s="3">
        <v>0.12</v>
      </c>
      <c r="E407" s="3">
        <v>0.14000000000000001</v>
      </c>
      <c r="F407" s="1">
        <f>IF(INDEX(董監!D:D,H407)=0,INDEX(董監!C:C,H407),INDEX(董監!D:D,H407))</f>
        <v>10.24</v>
      </c>
      <c r="G407" s="1">
        <f t="shared" si="24"/>
        <v>79.680000000000007</v>
      </c>
      <c r="H407" s="1">
        <f>MATCH(持股比率!A407,董監!A:A,0)</f>
        <v>407</v>
      </c>
      <c r="I407" s="3">
        <v>2634531.9300000002</v>
      </c>
      <c r="J407" s="26">
        <v>586</v>
      </c>
      <c r="K407" s="26">
        <v>-876</v>
      </c>
      <c r="L407" s="35">
        <v>141</v>
      </c>
      <c r="M407" s="26">
        <v>-404</v>
      </c>
      <c r="N407" s="26">
        <v>757</v>
      </c>
      <c r="O407" s="26">
        <f t="shared" si="25"/>
        <v>209920</v>
      </c>
      <c r="P407" s="25">
        <f t="shared" si="26"/>
        <v>0.1</v>
      </c>
      <c r="Q407" s="3">
        <v>101.5</v>
      </c>
      <c r="R407" s="3">
        <v>100</v>
      </c>
      <c r="S407" s="3">
        <v>97.7</v>
      </c>
      <c r="T407" s="3">
        <v>98.5</v>
      </c>
      <c r="U407" s="3">
        <v>100.5</v>
      </c>
      <c r="V407" s="12">
        <f t="shared" si="27"/>
        <v>0.21939199999999998</v>
      </c>
      <c r="W407" s="3">
        <v>2.5499999999999998</v>
      </c>
      <c r="X407" s="3" t="str">
        <f ca="1">IF(COUNTIF(股期對照!A:A,B407)=2,B407&amp;"-●",IF(COUNTIF(股期對照!A:A,B407)=1,B407&amp;"-◎",B407))</f>
        <v>奇力新</v>
      </c>
      <c r="Y407" s="3" t="s">
        <v>6557</v>
      </c>
      <c r="AB407" s="1" t="s">
        <v>401</v>
      </c>
      <c r="AC407" s="1" t="s">
        <v>2163</v>
      </c>
      <c r="AD407" s="1">
        <v>9.82</v>
      </c>
      <c r="AE407" s="1">
        <v>0.12</v>
      </c>
      <c r="AF407" s="1">
        <v>0.14000000000000001</v>
      </c>
      <c r="AG407" s="1">
        <v>10.24</v>
      </c>
      <c r="AH407" s="1">
        <v>79.680000000000007</v>
      </c>
      <c r="AI407" s="1">
        <v>407</v>
      </c>
      <c r="AJ407" s="1">
        <v>2634531.9300000002</v>
      </c>
      <c r="AK407" s="1">
        <v>586</v>
      </c>
      <c r="AL407" s="1">
        <v>-876</v>
      </c>
      <c r="AM407" s="1">
        <v>141</v>
      </c>
      <c r="AN407" s="1">
        <v>-404</v>
      </c>
      <c r="AO407" s="1">
        <v>757</v>
      </c>
      <c r="AP407" s="1">
        <v>209920</v>
      </c>
      <c r="AQ407" s="1">
        <v>0.1</v>
      </c>
      <c r="AR407" s="1">
        <v>101.5</v>
      </c>
      <c r="AS407" s="1">
        <v>100</v>
      </c>
      <c r="AT407" s="1">
        <v>97.7</v>
      </c>
      <c r="AU407" s="1">
        <v>98.5</v>
      </c>
      <c r="AV407" s="1">
        <v>100.5</v>
      </c>
      <c r="AW407" s="1">
        <v>0.21939199999999998</v>
      </c>
      <c r="AX407" s="1">
        <v>2.5499999999999998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5261</v>
      </c>
      <c r="C408" s="3">
        <v>6.5</v>
      </c>
      <c r="D408" s="3">
        <v>0.04</v>
      </c>
      <c r="E408" s="3">
        <v>0.33</v>
      </c>
      <c r="F408" s="1">
        <f>IF(INDEX(董監!D:D,H408)=0,INDEX(董監!C:C,H408),INDEX(董監!D:D,H408))</f>
        <v>17.21</v>
      </c>
      <c r="G408" s="1">
        <f t="shared" si="24"/>
        <v>75.92</v>
      </c>
      <c r="H408" s="1">
        <f>MATCH(持股比率!A408,董監!A:A,0)</f>
        <v>408</v>
      </c>
      <c r="I408" s="3">
        <v>3376884.16</v>
      </c>
      <c r="J408" s="26">
        <v>579</v>
      </c>
      <c r="K408" s="26">
        <v>-1395</v>
      </c>
      <c r="L408" s="35">
        <v>-1015</v>
      </c>
      <c r="M408" s="26">
        <v>-384</v>
      </c>
      <c r="N408" s="26">
        <v>204</v>
      </c>
      <c r="O408" s="26">
        <f t="shared" si="25"/>
        <v>256373</v>
      </c>
      <c r="P408" s="25">
        <f t="shared" si="26"/>
        <v>-0.8</v>
      </c>
      <c r="Q408" s="3">
        <v>36.299999999999997</v>
      </c>
      <c r="R408" s="3">
        <v>35.85</v>
      </c>
      <c r="S408" s="3">
        <v>34.049999999999997</v>
      </c>
      <c r="T408" s="3">
        <v>33.4</v>
      </c>
      <c r="U408" s="3">
        <v>35.799999999999997</v>
      </c>
      <c r="V408" s="12">
        <f t="shared" si="27"/>
        <v>-0.69076199999999999</v>
      </c>
      <c r="W408" s="3">
        <v>1.56</v>
      </c>
      <c r="X408" s="3" t="str">
        <f ca="1">IF(COUNTIF(股期對照!A:A,B408)=2,B408&amp;"-●",IF(COUNTIF(股期對照!A:A,B408)=1,B408&amp;"-◎",B408))</f>
        <v>飛宏</v>
      </c>
      <c r="Y408" s="3" t="s">
        <v>6545</v>
      </c>
      <c r="AB408" s="1" t="s">
        <v>402</v>
      </c>
      <c r="AC408" s="1" t="s">
        <v>2164</v>
      </c>
      <c r="AD408" s="1">
        <v>6.5</v>
      </c>
      <c r="AE408" s="1">
        <v>0.04</v>
      </c>
      <c r="AF408" s="1">
        <v>0.33</v>
      </c>
      <c r="AG408" s="1">
        <v>17.21</v>
      </c>
      <c r="AH408" s="1">
        <v>75.92</v>
      </c>
      <c r="AI408" s="1">
        <v>408</v>
      </c>
      <c r="AJ408" s="1">
        <v>3376884.16</v>
      </c>
      <c r="AK408" s="1">
        <v>579</v>
      </c>
      <c r="AL408" s="1">
        <v>-1395</v>
      </c>
      <c r="AM408" s="1">
        <v>-1015</v>
      </c>
      <c r="AN408" s="1">
        <v>-384</v>
      </c>
      <c r="AO408" s="1">
        <v>204</v>
      </c>
      <c r="AP408" s="1">
        <v>256373</v>
      </c>
      <c r="AQ408" s="1">
        <v>-0.8</v>
      </c>
      <c r="AR408" s="1">
        <v>36.299999999999997</v>
      </c>
      <c r="AS408" s="1">
        <v>35.85</v>
      </c>
      <c r="AT408" s="1">
        <v>34.049999999999997</v>
      </c>
      <c r="AU408" s="1">
        <v>33.4</v>
      </c>
      <c r="AV408" s="1">
        <v>35.799999999999997</v>
      </c>
      <c r="AW408" s="1">
        <v>-0.69076199999999999</v>
      </c>
      <c r="AX408" s="1">
        <v>1.56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4805</v>
      </c>
      <c r="C409" s="3">
        <v>31.17</v>
      </c>
      <c r="D409" s="3">
        <v>8</v>
      </c>
      <c r="E409" s="3">
        <v>2.41</v>
      </c>
      <c r="F409" s="1">
        <f>IF(INDEX(董監!D:D,H409)=0,INDEX(董監!C:C,H409),INDEX(董監!D:D,H409))</f>
        <v>4</v>
      </c>
      <c r="G409" s="1">
        <f t="shared" si="24"/>
        <v>54.42</v>
      </c>
      <c r="H409" s="1">
        <f>MATCH(持股比率!A409,董監!A:A,0)</f>
        <v>409</v>
      </c>
      <c r="I409" s="3">
        <v>3038803.92</v>
      </c>
      <c r="J409" s="26">
        <v>198</v>
      </c>
      <c r="K409" s="26">
        <v>313</v>
      </c>
      <c r="L409" s="35">
        <v>-517</v>
      </c>
      <c r="M409" s="26">
        <v>-1934</v>
      </c>
      <c r="N409" s="26">
        <v>-1219</v>
      </c>
      <c r="O409" s="26">
        <f t="shared" si="25"/>
        <v>165372</v>
      </c>
      <c r="P409" s="25">
        <f t="shared" si="26"/>
        <v>-1.9</v>
      </c>
      <c r="Q409" s="3">
        <v>212</v>
      </c>
      <c r="R409" s="3">
        <v>214</v>
      </c>
      <c r="S409" s="3">
        <v>206.5</v>
      </c>
      <c r="T409" s="3">
        <v>198</v>
      </c>
      <c r="U409" s="3">
        <v>194.5</v>
      </c>
      <c r="V409" s="12">
        <f t="shared" si="27"/>
        <v>-6.1783000000000001</v>
      </c>
      <c r="W409" s="3">
        <v>-7.16</v>
      </c>
      <c r="X409" s="3" t="str">
        <f ca="1">IF(COUNTIF(股期對照!A:A,B409)=2,B409&amp;"-●",IF(COUNTIF(股期對照!A:A,B409)=1,B409&amp;"-◎",B409))</f>
        <v>義隆-◎</v>
      </c>
      <c r="Y409" s="3" t="s">
        <v>6546</v>
      </c>
      <c r="AB409" s="1" t="s">
        <v>403</v>
      </c>
      <c r="AC409" s="1" t="s">
        <v>2165</v>
      </c>
      <c r="AD409" s="1">
        <v>31.17</v>
      </c>
      <c r="AE409" s="1">
        <v>8</v>
      </c>
      <c r="AF409" s="1">
        <v>2.41</v>
      </c>
      <c r="AG409" s="1">
        <v>4</v>
      </c>
      <c r="AH409" s="1">
        <v>54.42</v>
      </c>
      <c r="AI409" s="1">
        <v>409</v>
      </c>
      <c r="AJ409" s="1">
        <v>3038803.92</v>
      </c>
      <c r="AK409" s="1">
        <v>198</v>
      </c>
      <c r="AL409" s="1">
        <v>313</v>
      </c>
      <c r="AM409" s="1">
        <v>-517</v>
      </c>
      <c r="AN409" s="1">
        <v>-1934</v>
      </c>
      <c r="AO409" s="1">
        <v>-1219</v>
      </c>
      <c r="AP409" s="1">
        <v>165372</v>
      </c>
      <c r="AQ409" s="1">
        <v>-1.9</v>
      </c>
      <c r="AR409" s="1">
        <v>212</v>
      </c>
      <c r="AS409" s="1">
        <v>214</v>
      </c>
      <c r="AT409" s="1">
        <v>206.5</v>
      </c>
      <c r="AU409" s="1">
        <v>198</v>
      </c>
      <c r="AV409" s="1">
        <v>194.5</v>
      </c>
      <c r="AW409" s="1">
        <v>-6.1783000000000001</v>
      </c>
      <c r="AX409" s="1">
        <v>-7.16</v>
      </c>
      <c r="AY409" s="1" t="s">
        <v>4436</v>
      </c>
      <c r="AZ409" s="1" t="s">
        <v>3559</v>
      </c>
    </row>
    <row r="410" spans="1:52" x14ac:dyDescent="0.25">
      <c r="A410" s="2" t="s">
        <v>404</v>
      </c>
      <c r="B410" s="3" t="s">
        <v>5262</v>
      </c>
      <c r="C410" s="3">
        <v>17.29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26">
        <v>-14</v>
      </c>
      <c r="K410" s="26">
        <v>-4</v>
      </c>
      <c r="L410" s="35">
        <v>-30</v>
      </c>
      <c r="M410" s="26">
        <v>-21</v>
      </c>
      <c r="N410" s="26">
        <v>22</v>
      </c>
      <c r="O410" s="26">
        <f t="shared" si="25"/>
        <v>59778</v>
      </c>
      <c r="P410" s="25">
        <f t="shared" si="26"/>
        <v>-0.1</v>
      </c>
      <c r="Q410" s="3">
        <v>54.2</v>
      </c>
      <c r="R410" s="3">
        <v>56</v>
      </c>
      <c r="S410" s="3">
        <v>56.5</v>
      </c>
      <c r="T410" s="3">
        <v>55.9</v>
      </c>
      <c r="U410" s="3">
        <v>56.3</v>
      </c>
      <c r="V410" s="12">
        <f t="shared" si="27"/>
        <v>-2.6130999999999998E-2</v>
      </c>
      <c r="W410" s="3">
        <v>3.49</v>
      </c>
      <c r="X410" s="3" t="str">
        <f ca="1">IF(COUNTIF(股期對照!A:A,B410)=2,B410&amp;"-●",IF(COUNTIF(股期對照!A:A,B410)=1,B410&amp;"-◎",B410))</f>
        <v>敦吉</v>
      </c>
      <c r="Y410" s="3" t="s">
        <v>6558</v>
      </c>
      <c r="AB410" s="1" t="s">
        <v>404</v>
      </c>
      <c r="AC410" s="1" t="s">
        <v>2166</v>
      </c>
      <c r="AD410" s="1">
        <v>17.29</v>
      </c>
      <c r="AE410" s="1">
        <v>0.06</v>
      </c>
      <c r="AF410" s="1">
        <v>0.36</v>
      </c>
      <c r="AG410" s="1">
        <v>25.68</v>
      </c>
      <c r="AH410" s="1">
        <v>56.61</v>
      </c>
      <c r="AI410" s="1">
        <v>410</v>
      </c>
      <c r="AJ410" s="1">
        <v>1055956.1499999999</v>
      </c>
      <c r="AK410" s="1">
        <v>-14</v>
      </c>
      <c r="AL410" s="1">
        <v>-4</v>
      </c>
      <c r="AM410" s="1">
        <v>-30</v>
      </c>
      <c r="AN410" s="1">
        <v>-21</v>
      </c>
      <c r="AO410" s="1">
        <v>22</v>
      </c>
      <c r="AP410" s="1">
        <v>59778</v>
      </c>
      <c r="AQ410" s="1">
        <v>-0.1</v>
      </c>
      <c r="AR410" s="1">
        <v>54.2</v>
      </c>
      <c r="AS410" s="1">
        <v>56</v>
      </c>
      <c r="AT410" s="1">
        <v>56.5</v>
      </c>
      <c r="AU410" s="1">
        <v>55.9</v>
      </c>
      <c r="AV410" s="1">
        <v>56.3</v>
      </c>
      <c r="AW410" s="1">
        <v>-2.6130999999999998E-2</v>
      </c>
      <c r="AX410" s="1">
        <v>3.49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4806</v>
      </c>
      <c r="C411" s="3">
        <v>4.5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61.349999999999994</v>
      </c>
      <c r="H411" s="1">
        <f>MATCH(持股比率!A411,董監!A:A,0)</f>
        <v>411</v>
      </c>
      <c r="I411" s="3">
        <v>1692000</v>
      </c>
      <c r="J411" s="26">
        <v>215</v>
      </c>
      <c r="K411" s="26">
        <v>-79</v>
      </c>
      <c r="L411" s="35">
        <v>543</v>
      </c>
      <c r="M411" s="26">
        <v>173</v>
      </c>
      <c r="N411" s="26">
        <v>99</v>
      </c>
      <c r="O411" s="26">
        <f t="shared" si="25"/>
        <v>103804</v>
      </c>
      <c r="P411" s="25">
        <f t="shared" si="26"/>
        <v>0.9</v>
      </c>
      <c r="Q411" s="3">
        <v>34.9</v>
      </c>
      <c r="R411" s="3">
        <v>33.450000000000003</v>
      </c>
      <c r="S411" s="3">
        <v>31.1</v>
      </c>
      <c r="T411" s="3">
        <v>31.5</v>
      </c>
      <c r="U411" s="3">
        <v>31.65</v>
      </c>
      <c r="V411" s="12">
        <f t="shared" si="27"/>
        <v>0.303311</v>
      </c>
      <c r="W411" s="3">
        <v>-9.18</v>
      </c>
      <c r="X411" s="3" t="str">
        <f ca="1">IF(COUNTIF(股期對照!A:A,B411)=2,B411&amp;"-●",IF(COUNTIF(股期對照!A:A,B411)=1,B411&amp;"-◎",B411))</f>
        <v>建通</v>
      </c>
      <c r="Y411" s="3" t="s">
        <v>6549</v>
      </c>
      <c r="AB411" s="1" t="s">
        <v>405</v>
      </c>
      <c r="AC411" s="1" t="s">
        <v>2167</v>
      </c>
      <c r="AD411" s="1">
        <v>4.5</v>
      </c>
      <c r="AE411" s="1">
        <v>0.02</v>
      </c>
      <c r="AF411" s="1">
        <v>0</v>
      </c>
      <c r="AG411" s="1">
        <v>34.130000000000003</v>
      </c>
      <c r="AH411" s="1">
        <v>61.349999999999994</v>
      </c>
      <c r="AI411" s="1">
        <v>411</v>
      </c>
      <c r="AJ411" s="1">
        <v>1692000</v>
      </c>
      <c r="AK411" s="1">
        <v>215</v>
      </c>
      <c r="AL411" s="1">
        <v>-79</v>
      </c>
      <c r="AM411" s="1">
        <v>543</v>
      </c>
      <c r="AN411" s="1">
        <v>173</v>
      </c>
      <c r="AO411" s="1">
        <v>99</v>
      </c>
      <c r="AP411" s="1">
        <v>103804</v>
      </c>
      <c r="AQ411" s="1">
        <v>0.9</v>
      </c>
      <c r="AR411" s="1">
        <v>34.9</v>
      </c>
      <c r="AS411" s="1">
        <v>33.450000000000003</v>
      </c>
      <c r="AT411" s="1">
        <v>31.1</v>
      </c>
      <c r="AU411" s="1">
        <v>31.5</v>
      </c>
      <c r="AV411" s="1">
        <v>31.65</v>
      </c>
      <c r="AW411" s="1">
        <v>0.303311</v>
      </c>
      <c r="AX411" s="1">
        <v>-9.18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5263</v>
      </c>
      <c r="C412" s="3">
        <v>11.25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80.55</v>
      </c>
      <c r="H412" s="1">
        <f>MATCH(持股比率!A412,董監!A:A,0)</f>
        <v>412</v>
      </c>
      <c r="I412" s="3">
        <v>1593246.31</v>
      </c>
      <c r="J412" s="26">
        <v>8</v>
      </c>
      <c r="K412" s="26">
        <v>-766</v>
      </c>
      <c r="L412" s="35">
        <v>-233</v>
      </c>
      <c r="M412" s="26">
        <v>-421</v>
      </c>
      <c r="N412" s="26">
        <v>-161</v>
      </c>
      <c r="O412" s="26">
        <f t="shared" si="25"/>
        <v>128336</v>
      </c>
      <c r="P412" s="25">
        <f t="shared" si="26"/>
        <v>-1.2</v>
      </c>
      <c r="Q412" s="3">
        <v>20.2</v>
      </c>
      <c r="R412" s="3">
        <v>19.95</v>
      </c>
      <c r="S412" s="3">
        <v>20.100000000000001</v>
      </c>
      <c r="T412" s="3">
        <v>19.95</v>
      </c>
      <c r="U412" s="3">
        <v>20.05</v>
      </c>
      <c r="V412" s="12">
        <f t="shared" si="27"/>
        <v>-0.31430399999999997</v>
      </c>
      <c r="W412" s="3">
        <v>0.75</v>
      </c>
      <c r="X412" s="3" t="str">
        <f ca="1">IF(COUNTIF(股期對照!A:A,B412)=2,B412&amp;"-●",IF(COUNTIF(股期對照!A:A,B412)=1,B412&amp;"-◎",B412))</f>
        <v>光群雷</v>
      </c>
      <c r="Y412" s="3" t="s">
        <v>6536</v>
      </c>
      <c r="AB412" s="1" t="s">
        <v>406</v>
      </c>
      <c r="AC412" s="1" t="s">
        <v>2168</v>
      </c>
      <c r="AD412" s="1">
        <v>11.25</v>
      </c>
      <c r="AE412" s="1">
        <v>0.06</v>
      </c>
      <c r="AF412" s="1">
        <v>0.03</v>
      </c>
      <c r="AG412" s="1">
        <v>8.11</v>
      </c>
      <c r="AH412" s="1">
        <v>80.55</v>
      </c>
      <c r="AI412" s="1">
        <v>412</v>
      </c>
      <c r="AJ412" s="1">
        <v>1593246.31</v>
      </c>
      <c r="AK412" s="1">
        <v>8</v>
      </c>
      <c r="AL412" s="1">
        <v>-766</v>
      </c>
      <c r="AM412" s="1">
        <v>-233</v>
      </c>
      <c r="AN412" s="1">
        <v>-421</v>
      </c>
      <c r="AO412" s="1">
        <v>-161</v>
      </c>
      <c r="AP412" s="1">
        <v>128336</v>
      </c>
      <c r="AQ412" s="1">
        <v>-1.2</v>
      </c>
      <c r="AR412" s="1">
        <v>20.2</v>
      </c>
      <c r="AS412" s="1">
        <v>19.95</v>
      </c>
      <c r="AT412" s="1">
        <v>20.100000000000001</v>
      </c>
      <c r="AU412" s="1">
        <v>19.95</v>
      </c>
      <c r="AV412" s="1">
        <v>20.05</v>
      </c>
      <c r="AW412" s="1">
        <v>-0.31430399999999997</v>
      </c>
      <c r="AX412" s="1">
        <v>0.75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4807</v>
      </c>
      <c r="C413" s="3">
        <v>0.87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60.440000000000005</v>
      </c>
      <c r="H413" s="1">
        <f>MATCH(持股比率!A413,董監!A:A,0)</f>
        <v>413</v>
      </c>
      <c r="I413" s="3">
        <v>1419345.96</v>
      </c>
      <c r="J413" s="26">
        <v>16</v>
      </c>
      <c r="K413" s="26">
        <v>-93</v>
      </c>
      <c r="L413" s="35">
        <v>-185</v>
      </c>
      <c r="M413" s="26">
        <v>52</v>
      </c>
      <c r="N413" s="26">
        <v>23</v>
      </c>
      <c r="O413" s="26">
        <f t="shared" si="25"/>
        <v>85785</v>
      </c>
      <c r="P413" s="25">
        <f t="shared" si="26"/>
        <v>-0.2</v>
      </c>
      <c r="Q413" s="3">
        <v>31.4</v>
      </c>
      <c r="R413" s="3">
        <v>31.25</v>
      </c>
      <c r="S413" s="3">
        <v>30.2</v>
      </c>
      <c r="T413" s="3">
        <v>30.3</v>
      </c>
      <c r="U413" s="3">
        <v>30.75</v>
      </c>
      <c r="V413" s="12">
        <f t="shared" si="27"/>
        <v>-5.7079999999999999E-2</v>
      </c>
      <c r="W413" s="3">
        <v>0.65</v>
      </c>
      <c r="X413" s="3" t="str">
        <f ca="1">IF(COUNTIF(股期對照!A:A,B413)=2,B413&amp;"-●",IF(COUNTIF(股期對照!A:A,B413)=1,B413&amp;"-◎",B413))</f>
        <v>良得電</v>
      </c>
      <c r="Y413" s="3" t="s">
        <v>6549</v>
      </c>
      <c r="AB413" s="1" t="s">
        <v>407</v>
      </c>
      <c r="AC413" s="1" t="s">
        <v>2169</v>
      </c>
      <c r="AD413" s="1">
        <v>0.87</v>
      </c>
      <c r="AE413" s="1">
        <v>0</v>
      </c>
      <c r="AF413" s="1">
        <v>0</v>
      </c>
      <c r="AG413" s="1">
        <v>38.69</v>
      </c>
      <c r="AH413" s="1">
        <v>60.440000000000005</v>
      </c>
      <c r="AI413" s="1">
        <v>413</v>
      </c>
      <c r="AJ413" s="1">
        <v>1419345.96</v>
      </c>
      <c r="AK413" s="1">
        <v>16</v>
      </c>
      <c r="AL413" s="1">
        <v>-93</v>
      </c>
      <c r="AM413" s="1">
        <v>-185</v>
      </c>
      <c r="AN413" s="1">
        <v>52</v>
      </c>
      <c r="AO413" s="1">
        <v>23</v>
      </c>
      <c r="AP413" s="1">
        <v>85785</v>
      </c>
      <c r="AQ413" s="1">
        <v>-0.2</v>
      </c>
      <c r="AR413" s="1">
        <v>31.4</v>
      </c>
      <c r="AS413" s="1">
        <v>31.25</v>
      </c>
      <c r="AT413" s="1">
        <v>30.2</v>
      </c>
      <c r="AU413" s="1">
        <v>30.3</v>
      </c>
      <c r="AV413" s="1">
        <v>30.75</v>
      </c>
      <c r="AW413" s="1">
        <v>-5.7079999999999999E-2</v>
      </c>
      <c r="AX413" s="1">
        <v>0.65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5264</v>
      </c>
      <c r="C414" s="3">
        <v>5.21</v>
      </c>
      <c r="D414" s="3">
        <v>0</v>
      </c>
      <c r="E414" s="3">
        <v>0.23</v>
      </c>
      <c r="F414" s="1">
        <f>IF(INDEX(董監!D:D,H414)=0,INDEX(董監!C:C,H414),INDEX(董監!D:D,H414))</f>
        <v>13.36</v>
      </c>
      <c r="G414" s="1">
        <f t="shared" si="24"/>
        <v>81.2</v>
      </c>
      <c r="H414" s="1">
        <f>MATCH(持股比率!A414,董監!A:A,0)</f>
        <v>414</v>
      </c>
      <c r="I414" s="3">
        <v>1955312.26</v>
      </c>
      <c r="J414" s="26">
        <v>104</v>
      </c>
      <c r="K414" s="26">
        <v>-342</v>
      </c>
      <c r="L414" s="35">
        <v>-329</v>
      </c>
      <c r="M414" s="26">
        <v>-421</v>
      </c>
      <c r="N414" s="26">
        <v>-27</v>
      </c>
      <c r="O414" s="26">
        <f t="shared" si="25"/>
        <v>158771</v>
      </c>
      <c r="P414" s="25">
        <f t="shared" si="26"/>
        <v>-0.6</v>
      </c>
      <c r="Q414" s="3">
        <v>44.8</v>
      </c>
      <c r="R414" s="3">
        <v>44.3</v>
      </c>
      <c r="S414" s="3">
        <v>43.2</v>
      </c>
      <c r="T414" s="3">
        <v>42.85</v>
      </c>
      <c r="U414" s="3">
        <v>43.3</v>
      </c>
      <c r="V414" s="12">
        <f t="shared" si="27"/>
        <v>-0.43913150000000001</v>
      </c>
      <c r="W414" s="3">
        <v>-2.81</v>
      </c>
      <c r="X414" s="3" t="str">
        <f ca="1">IF(COUNTIF(股期對照!A:A,B414)=2,B414&amp;"-●",IF(COUNTIF(股期對照!A:A,B414)=1,B414&amp;"-◎",B414))</f>
        <v>盟立</v>
      </c>
      <c r="Y414" s="3" t="s">
        <v>6559</v>
      </c>
      <c r="AB414" s="1" t="s">
        <v>408</v>
      </c>
      <c r="AC414" s="1" t="s">
        <v>2170</v>
      </c>
      <c r="AD414" s="1">
        <v>5.21</v>
      </c>
      <c r="AE414" s="1">
        <v>0</v>
      </c>
      <c r="AF414" s="1">
        <v>0.23</v>
      </c>
      <c r="AG414" s="1">
        <v>13.36</v>
      </c>
      <c r="AH414" s="1">
        <v>81.2</v>
      </c>
      <c r="AI414" s="1">
        <v>414</v>
      </c>
      <c r="AJ414" s="1">
        <v>1955312.26</v>
      </c>
      <c r="AK414" s="1">
        <v>104</v>
      </c>
      <c r="AL414" s="1">
        <v>-342</v>
      </c>
      <c r="AM414" s="1">
        <v>-329</v>
      </c>
      <c r="AN414" s="1">
        <v>-421</v>
      </c>
      <c r="AO414" s="1">
        <v>-27</v>
      </c>
      <c r="AP414" s="1">
        <v>158771</v>
      </c>
      <c r="AQ414" s="1">
        <v>-0.6</v>
      </c>
      <c r="AR414" s="1">
        <v>44.8</v>
      </c>
      <c r="AS414" s="1">
        <v>44.3</v>
      </c>
      <c r="AT414" s="1">
        <v>43.2</v>
      </c>
      <c r="AU414" s="1">
        <v>42.85</v>
      </c>
      <c r="AV414" s="1">
        <v>43.3</v>
      </c>
      <c r="AW414" s="1">
        <v>-0.43913150000000001</v>
      </c>
      <c r="AX414" s="1">
        <v>-2.81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5265</v>
      </c>
      <c r="C415" s="3">
        <v>6.41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91.8</v>
      </c>
      <c r="H415" s="1">
        <f>MATCH(持股比率!A415,董監!A:A,0)</f>
        <v>415</v>
      </c>
      <c r="I415" s="3">
        <v>535873.01</v>
      </c>
      <c r="J415" s="26">
        <v>178</v>
      </c>
      <c r="K415" s="26">
        <v>-340</v>
      </c>
      <c r="L415" s="35">
        <v>-154</v>
      </c>
      <c r="M415" s="26">
        <v>-959</v>
      </c>
      <c r="N415" s="26">
        <v>593</v>
      </c>
      <c r="O415" s="26">
        <f t="shared" si="25"/>
        <v>49193</v>
      </c>
      <c r="P415" s="25">
        <f t="shared" si="26"/>
        <v>-1.4</v>
      </c>
      <c r="Q415" s="3">
        <v>89.3</v>
      </c>
      <c r="R415" s="3">
        <v>92.1</v>
      </c>
      <c r="S415" s="3">
        <v>95.8</v>
      </c>
      <c r="T415" s="3">
        <v>87</v>
      </c>
      <c r="U415" s="3">
        <v>79</v>
      </c>
      <c r="V415" s="12">
        <f t="shared" si="27"/>
        <v>-0.66757799999999989</v>
      </c>
      <c r="W415" s="3">
        <v>-2.71</v>
      </c>
      <c r="X415" s="3" t="str">
        <f ca="1">IF(COUNTIF(股期對照!A:A,B415)=2,B415&amp;"-●",IF(COUNTIF(股期對照!A:A,B415)=1,B415&amp;"-◎",B415))</f>
        <v>麗臺</v>
      </c>
      <c r="Y415" s="3" t="s">
        <v>6537</v>
      </c>
      <c r="AB415" s="1" t="s">
        <v>409</v>
      </c>
      <c r="AC415" s="1" t="s">
        <v>2171</v>
      </c>
      <c r="AD415" s="1">
        <v>6.41</v>
      </c>
      <c r="AE415" s="1">
        <v>0</v>
      </c>
      <c r="AF415" s="1">
        <v>0.01</v>
      </c>
      <c r="AG415" s="1">
        <v>1.78</v>
      </c>
      <c r="AH415" s="1">
        <v>91.8</v>
      </c>
      <c r="AI415" s="1">
        <v>415</v>
      </c>
      <c r="AJ415" s="1">
        <v>535873.01</v>
      </c>
      <c r="AK415" s="1">
        <v>178</v>
      </c>
      <c r="AL415" s="1">
        <v>-340</v>
      </c>
      <c r="AM415" s="1">
        <v>-154</v>
      </c>
      <c r="AN415" s="1">
        <v>-959</v>
      </c>
      <c r="AO415" s="1">
        <v>593</v>
      </c>
      <c r="AP415" s="1">
        <v>49193</v>
      </c>
      <c r="AQ415" s="1">
        <v>-1.4</v>
      </c>
      <c r="AR415" s="1">
        <v>89.3</v>
      </c>
      <c r="AS415" s="1">
        <v>92.1</v>
      </c>
      <c r="AT415" s="1">
        <v>95.8</v>
      </c>
      <c r="AU415" s="1">
        <v>87</v>
      </c>
      <c r="AV415" s="1">
        <v>79</v>
      </c>
      <c r="AW415" s="1">
        <v>-0.66757799999999989</v>
      </c>
      <c r="AX415" s="1">
        <v>-2.71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5266</v>
      </c>
      <c r="C416" s="3">
        <v>9.9700000000000006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</v>
      </c>
      <c r="H416" s="1">
        <f>MATCH(持股比率!A416,董監!A:A,0)</f>
        <v>416</v>
      </c>
      <c r="I416" s="3">
        <v>1563342.26</v>
      </c>
      <c r="J416" s="26">
        <v>-10</v>
      </c>
      <c r="K416" s="26">
        <v>0</v>
      </c>
      <c r="L416" s="35">
        <v>9</v>
      </c>
      <c r="M416" s="26">
        <v>35</v>
      </c>
      <c r="N416" s="26">
        <v>35</v>
      </c>
      <c r="O416" s="26">
        <f t="shared" si="25"/>
        <v>124286</v>
      </c>
      <c r="P416" s="25">
        <f t="shared" si="26"/>
        <v>0.1</v>
      </c>
      <c r="Q416" s="3">
        <v>33</v>
      </c>
      <c r="R416" s="3">
        <v>33.15</v>
      </c>
      <c r="S416" s="3">
        <v>33.200000000000003</v>
      </c>
      <c r="T416" s="3">
        <v>33.799999999999997</v>
      </c>
      <c r="U416" s="3">
        <v>34.950000000000003</v>
      </c>
      <c r="V416" s="12">
        <f t="shared" si="27"/>
        <v>2.3750500000000001E-2</v>
      </c>
      <c r="W416" s="3">
        <v>4.33</v>
      </c>
      <c r="X416" s="3" t="str">
        <f ca="1">IF(COUNTIF(股期對照!A:A,B416)=2,B416&amp;"-●",IF(COUNTIF(股期對照!A:A,B416)=1,B416&amp;"-◎",B416))</f>
        <v>冠西電</v>
      </c>
      <c r="Y416" s="3" t="s">
        <v>6547</v>
      </c>
      <c r="AB416" s="1" t="s">
        <v>410</v>
      </c>
      <c r="AC416" s="1" t="s">
        <v>2172</v>
      </c>
      <c r="AD416" s="1">
        <v>9.9700000000000006</v>
      </c>
      <c r="AE416" s="1">
        <v>0.21</v>
      </c>
      <c r="AF416" s="1">
        <v>0.01</v>
      </c>
      <c r="AG416" s="1">
        <v>10.31</v>
      </c>
      <c r="AH416" s="1">
        <v>79.5</v>
      </c>
      <c r="AI416" s="1">
        <v>416</v>
      </c>
      <c r="AJ416" s="1">
        <v>1563342.26</v>
      </c>
      <c r="AK416" s="1">
        <v>-10</v>
      </c>
      <c r="AL416" s="1">
        <v>0</v>
      </c>
      <c r="AM416" s="1">
        <v>9</v>
      </c>
      <c r="AN416" s="1">
        <v>35</v>
      </c>
      <c r="AO416" s="1">
        <v>35</v>
      </c>
      <c r="AP416" s="1">
        <v>124286</v>
      </c>
      <c r="AQ416" s="1">
        <v>0.1</v>
      </c>
      <c r="AR416" s="1">
        <v>33</v>
      </c>
      <c r="AS416" s="1">
        <v>33.15</v>
      </c>
      <c r="AT416" s="1">
        <v>33.200000000000003</v>
      </c>
      <c r="AU416" s="1">
        <v>33.799999999999997</v>
      </c>
      <c r="AV416" s="1">
        <v>34.950000000000003</v>
      </c>
      <c r="AW416" s="1">
        <v>2.3750500000000001E-2</v>
      </c>
      <c r="AX416" s="1">
        <v>4.33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5267</v>
      </c>
      <c r="C417" s="3">
        <v>13.99</v>
      </c>
      <c r="D417" s="3">
        <v>0.18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81.569999999999993</v>
      </c>
      <c r="H417" s="1">
        <f>MATCH(持股比率!A417,董監!A:A,0)</f>
        <v>417</v>
      </c>
      <c r="I417" s="3">
        <v>1492055.48</v>
      </c>
      <c r="J417" s="26">
        <v>172</v>
      </c>
      <c r="K417" s="26">
        <v>-53</v>
      </c>
      <c r="L417" s="35">
        <v>-121</v>
      </c>
      <c r="M417" s="26">
        <v>145</v>
      </c>
      <c r="N417" s="26">
        <v>516</v>
      </c>
      <c r="O417" s="26">
        <f t="shared" si="25"/>
        <v>121707</v>
      </c>
      <c r="P417" s="25">
        <f t="shared" si="26"/>
        <v>0.5</v>
      </c>
      <c r="Q417" s="3">
        <v>54.3</v>
      </c>
      <c r="R417" s="3">
        <v>53.9</v>
      </c>
      <c r="S417" s="3">
        <v>52.8</v>
      </c>
      <c r="T417" s="3">
        <v>53.5</v>
      </c>
      <c r="U417" s="3">
        <v>56</v>
      </c>
      <c r="V417" s="12">
        <f t="shared" si="27"/>
        <v>0.36747599999999997</v>
      </c>
      <c r="W417" s="3">
        <v>4.09</v>
      </c>
      <c r="X417" s="3" t="str">
        <f ca="1">IF(COUNTIF(股期對照!A:A,B417)=2,B417&amp;"-●",IF(COUNTIF(股期對照!A:A,B417)=1,B417&amp;"-◎",B417))</f>
        <v>志聖</v>
      </c>
      <c r="Y417" s="3" t="s">
        <v>6560</v>
      </c>
      <c r="AB417" s="1" t="s">
        <v>411</v>
      </c>
      <c r="AC417" s="1" t="s">
        <v>2173</v>
      </c>
      <c r="AD417" s="1">
        <v>13.99</v>
      </c>
      <c r="AE417" s="1">
        <v>0.18</v>
      </c>
      <c r="AF417" s="1">
        <v>0.04</v>
      </c>
      <c r="AG417" s="1">
        <v>4.22</v>
      </c>
      <c r="AH417" s="1">
        <v>81.569999999999993</v>
      </c>
      <c r="AI417" s="1">
        <v>417</v>
      </c>
      <c r="AJ417" s="1">
        <v>1492055.48</v>
      </c>
      <c r="AK417" s="1">
        <v>172</v>
      </c>
      <c r="AL417" s="1">
        <v>-53</v>
      </c>
      <c r="AM417" s="1">
        <v>-121</v>
      </c>
      <c r="AN417" s="1">
        <v>145</v>
      </c>
      <c r="AO417" s="1">
        <v>516</v>
      </c>
      <c r="AP417" s="1">
        <v>121707</v>
      </c>
      <c r="AQ417" s="1">
        <v>0.5</v>
      </c>
      <c r="AR417" s="1">
        <v>54.3</v>
      </c>
      <c r="AS417" s="1">
        <v>53.9</v>
      </c>
      <c r="AT417" s="1">
        <v>52.8</v>
      </c>
      <c r="AU417" s="1">
        <v>53.5</v>
      </c>
      <c r="AV417" s="1">
        <v>56</v>
      </c>
      <c r="AW417" s="1">
        <v>0.36747599999999997</v>
      </c>
      <c r="AX417" s="1">
        <v>4.09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5268</v>
      </c>
      <c r="C418" s="3">
        <v>0.49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31.849999999999994</v>
      </c>
      <c r="H418" s="1">
        <f>MATCH(持股比率!A418,董監!A:A,0)</f>
        <v>418</v>
      </c>
      <c r="I418" s="3">
        <v>699612.49</v>
      </c>
      <c r="J418" s="26">
        <v>14</v>
      </c>
      <c r="K418" s="26">
        <v>-8</v>
      </c>
      <c r="L418" s="35">
        <v>31</v>
      </c>
      <c r="M418" s="26">
        <v>23</v>
      </c>
      <c r="N418" s="26">
        <v>-8</v>
      </c>
      <c r="O418" s="26">
        <f t="shared" si="25"/>
        <v>22283</v>
      </c>
      <c r="P418" s="25">
        <f t="shared" si="26"/>
        <v>0.2</v>
      </c>
      <c r="Q418" s="3">
        <v>13.55</v>
      </c>
      <c r="R418" s="3">
        <v>13.5</v>
      </c>
      <c r="S418" s="3">
        <v>13.4</v>
      </c>
      <c r="T418" s="3">
        <v>13.35</v>
      </c>
      <c r="U418" s="3">
        <v>13.4</v>
      </c>
      <c r="V418" s="12">
        <f t="shared" si="27"/>
        <v>6.9695000000000009E-3</v>
      </c>
      <c r="W418" s="3">
        <v>-0.74</v>
      </c>
      <c r="X418" s="3" t="str">
        <f ca="1">IF(COUNTIF(股期對照!A:A,B418)=2,B418&amp;"-●",IF(COUNTIF(股期對照!A:A,B418)=1,B418&amp;"-◎",B418))</f>
        <v>華經</v>
      </c>
      <c r="Y418" s="3" t="s">
        <v>6561</v>
      </c>
      <c r="AB418" s="1" t="s">
        <v>412</v>
      </c>
      <c r="AC418" s="1" t="s">
        <v>2174</v>
      </c>
      <c r="AD418" s="1">
        <v>0.49</v>
      </c>
      <c r="AE418" s="1">
        <v>0.19</v>
      </c>
      <c r="AF418" s="1">
        <v>0</v>
      </c>
      <c r="AG418" s="1">
        <v>67.47</v>
      </c>
      <c r="AH418" s="1">
        <v>31.849999999999994</v>
      </c>
      <c r="AI418" s="1">
        <v>418</v>
      </c>
      <c r="AJ418" s="1">
        <v>699612.49</v>
      </c>
      <c r="AK418" s="1">
        <v>14</v>
      </c>
      <c r="AL418" s="1">
        <v>-8</v>
      </c>
      <c r="AM418" s="1">
        <v>31</v>
      </c>
      <c r="AN418" s="1">
        <v>23</v>
      </c>
      <c r="AO418" s="1">
        <v>-8</v>
      </c>
      <c r="AP418" s="1">
        <v>22283</v>
      </c>
      <c r="AQ418" s="1">
        <v>0.2</v>
      </c>
      <c r="AR418" s="1">
        <v>13.55</v>
      </c>
      <c r="AS418" s="1">
        <v>13.5</v>
      </c>
      <c r="AT418" s="1">
        <v>13.4</v>
      </c>
      <c r="AU418" s="1">
        <v>13.35</v>
      </c>
      <c r="AV418" s="1">
        <v>13.4</v>
      </c>
      <c r="AW418" s="1">
        <v>6.9695000000000009E-3</v>
      </c>
      <c r="AX418" s="1">
        <v>-0.74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5269</v>
      </c>
      <c r="C419" s="3">
        <v>4.4000000000000004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79.599999999999994</v>
      </c>
      <c r="H419" s="1">
        <f>MATCH(持股比率!A419,董監!A:A,0)</f>
        <v>419</v>
      </c>
      <c r="I419" s="3">
        <v>472538.9</v>
      </c>
      <c r="J419" s="26">
        <v>0</v>
      </c>
      <c r="K419" s="26">
        <v>-11</v>
      </c>
      <c r="L419" s="35">
        <v>-17</v>
      </c>
      <c r="M419" s="26">
        <v>-19</v>
      </c>
      <c r="N419" s="26">
        <v>23</v>
      </c>
      <c r="O419" s="26">
        <f t="shared" si="25"/>
        <v>37614</v>
      </c>
      <c r="P419" s="25">
        <f t="shared" si="26"/>
        <v>-0.1</v>
      </c>
      <c r="Q419" s="3">
        <v>26.1</v>
      </c>
      <c r="R419" s="3">
        <v>26.1</v>
      </c>
      <c r="S419" s="3">
        <v>25.7</v>
      </c>
      <c r="T419" s="3">
        <v>25.5</v>
      </c>
      <c r="U419" s="3">
        <v>25.85</v>
      </c>
      <c r="V419" s="12">
        <f t="shared" si="27"/>
        <v>-6.1394999999999991E-3</v>
      </c>
      <c r="W419" s="3">
        <v>-0.57999999999999996</v>
      </c>
      <c r="X419" s="3" t="str">
        <f ca="1">IF(COUNTIF(股期對照!A:A,B419)=2,B419&amp;"-●",IF(COUNTIF(股期對照!A:A,B419)=1,B419&amp;"-◎",B419))</f>
        <v>資通</v>
      </c>
      <c r="Y419" s="3" t="s">
        <v>6543</v>
      </c>
      <c r="AB419" s="1" t="s">
        <v>413</v>
      </c>
      <c r="AC419" s="1" t="s">
        <v>2175</v>
      </c>
      <c r="AD419" s="1">
        <v>4.4000000000000004</v>
      </c>
      <c r="AE419" s="1">
        <v>0</v>
      </c>
      <c r="AF419" s="1">
        <v>0.01</v>
      </c>
      <c r="AG419" s="1">
        <v>15.99</v>
      </c>
      <c r="AH419" s="1">
        <v>79.599999999999994</v>
      </c>
      <c r="AI419" s="1">
        <v>419</v>
      </c>
      <c r="AJ419" s="1">
        <v>472538.9</v>
      </c>
      <c r="AK419" s="1">
        <v>0</v>
      </c>
      <c r="AL419" s="1">
        <v>-11</v>
      </c>
      <c r="AM419" s="1">
        <v>-17</v>
      </c>
      <c r="AN419" s="1">
        <v>-19</v>
      </c>
      <c r="AO419" s="1">
        <v>23</v>
      </c>
      <c r="AP419" s="1">
        <v>37614</v>
      </c>
      <c r="AQ419" s="1">
        <v>-0.1</v>
      </c>
      <c r="AR419" s="1">
        <v>26.1</v>
      </c>
      <c r="AS419" s="1">
        <v>26.1</v>
      </c>
      <c r="AT419" s="1">
        <v>25.7</v>
      </c>
      <c r="AU419" s="1">
        <v>25.5</v>
      </c>
      <c r="AV419" s="1">
        <v>25.85</v>
      </c>
      <c r="AW419" s="1">
        <v>-6.1394999999999991E-3</v>
      </c>
      <c r="AX419" s="1">
        <v>-0.57999999999999996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5270</v>
      </c>
      <c r="C420" s="3">
        <v>2.69</v>
      </c>
      <c r="D420" s="3">
        <v>0.39</v>
      </c>
      <c r="E420" s="3">
        <v>0.06</v>
      </c>
      <c r="F420" s="1">
        <f>IF(INDEX(董監!D:D,H420)=0,INDEX(董監!C:C,H420),INDEX(董監!D:D,H420))</f>
        <v>13.7</v>
      </c>
      <c r="G420" s="1">
        <f t="shared" si="24"/>
        <v>83.16</v>
      </c>
      <c r="H420" s="1">
        <f>MATCH(持股比率!A420,董監!A:A,0)</f>
        <v>420</v>
      </c>
      <c r="I420" s="3">
        <v>1594201.7</v>
      </c>
      <c r="J420" s="26">
        <v>279</v>
      </c>
      <c r="K420" s="26">
        <v>-410</v>
      </c>
      <c r="L420" s="35">
        <v>-122</v>
      </c>
      <c r="M420" s="26">
        <v>-130</v>
      </c>
      <c r="N420" s="26">
        <v>236</v>
      </c>
      <c r="O420" s="26">
        <f t="shared" si="25"/>
        <v>132574</v>
      </c>
      <c r="P420" s="25">
        <f t="shared" si="26"/>
        <v>-0.1</v>
      </c>
      <c r="Q420" s="3">
        <v>67</v>
      </c>
      <c r="R420" s="3">
        <v>66.2</v>
      </c>
      <c r="S420" s="3">
        <v>64.3</v>
      </c>
      <c r="T420" s="3">
        <v>63.5</v>
      </c>
      <c r="U420" s="3">
        <v>64.599999999999994</v>
      </c>
      <c r="V420" s="12">
        <f t="shared" si="27"/>
        <v>-9.3030000000000002E-2</v>
      </c>
      <c r="W420" s="3">
        <v>-1.52</v>
      </c>
      <c r="X420" s="3" t="str">
        <f ca="1">IF(COUNTIF(股期對照!A:A,B420)=2,B420&amp;"-●",IF(COUNTIF(股期對照!A:A,B420)=1,B420&amp;"-◎",B420))</f>
        <v>立隆電</v>
      </c>
      <c r="Y420" s="3" t="s">
        <v>6557</v>
      </c>
      <c r="AB420" s="1" t="s">
        <v>414</v>
      </c>
      <c r="AC420" s="1" t="s">
        <v>2176</v>
      </c>
      <c r="AD420" s="1">
        <v>2.69</v>
      </c>
      <c r="AE420" s="1">
        <v>0.39</v>
      </c>
      <c r="AF420" s="1">
        <v>0.06</v>
      </c>
      <c r="AG420" s="1">
        <v>13.7</v>
      </c>
      <c r="AH420" s="1">
        <v>83.16</v>
      </c>
      <c r="AI420" s="1">
        <v>420</v>
      </c>
      <c r="AJ420" s="1">
        <v>1594201.7</v>
      </c>
      <c r="AK420" s="1">
        <v>279</v>
      </c>
      <c r="AL420" s="1">
        <v>-410</v>
      </c>
      <c r="AM420" s="1">
        <v>-122</v>
      </c>
      <c r="AN420" s="1">
        <v>-130</v>
      </c>
      <c r="AO420" s="1">
        <v>236</v>
      </c>
      <c r="AP420" s="1">
        <v>132574</v>
      </c>
      <c r="AQ420" s="1">
        <v>-0.1</v>
      </c>
      <c r="AR420" s="1">
        <v>67</v>
      </c>
      <c r="AS420" s="1">
        <v>66.2</v>
      </c>
      <c r="AT420" s="1">
        <v>64.3</v>
      </c>
      <c r="AU420" s="1">
        <v>63.5</v>
      </c>
      <c r="AV420" s="1">
        <v>64.599999999999994</v>
      </c>
      <c r="AW420" s="1">
        <v>-9.3030000000000002E-2</v>
      </c>
      <c r="AX420" s="1">
        <v>-1.52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5271</v>
      </c>
      <c r="C421" s="3">
        <v>47.99</v>
      </c>
      <c r="D421" s="3">
        <v>1.23</v>
      </c>
      <c r="E421" s="3">
        <v>0.32</v>
      </c>
      <c r="F421" s="1">
        <f>IF(INDEX(董監!D:D,H421)=0,INDEX(董監!C:C,H421),INDEX(董監!D:D,H421))</f>
        <v>4.16</v>
      </c>
      <c r="G421" s="1">
        <f t="shared" si="24"/>
        <v>46.3</v>
      </c>
      <c r="H421" s="1">
        <f>MATCH(持股比率!A421,董監!A:A,0)</f>
        <v>421</v>
      </c>
      <c r="I421" s="3">
        <v>7616180.6900000004</v>
      </c>
      <c r="J421" s="26">
        <v>63</v>
      </c>
      <c r="K421" s="26">
        <v>-2493</v>
      </c>
      <c r="L421" s="35">
        <v>-325</v>
      </c>
      <c r="M421" s="26">
        <v>72</v>
      </c>
      <c r="N421" s="26">
        <v>622</v>
      </c>
      <c r="O421" s="26">
        <f t="shared" si="25"/>
        <v>352629</v>
      </c>
      <c r="P421" s="25">
        <f t="shared" si="26"/>
        <v>-0.6</v>
      </c>
      <c r="Q421" s="3">
        <v>182</v>
      </c>
      <c r="R421" s="3">
        <v>178.5</v>
      </c>
      <c r="S421" s="3">
        <v>178</v>
      </c>
      <c r="T421" s="3">
        <v>178.5</v>
      </c>
      <c r="U421" s="3">
        <v>182.5</v>
      </c>
      <c r="V421" s="12">
        <f t="shared" si="27"/>
        <v>-3.6501749999999999</v>
      </c>
      <c r="W421" s="3">
        <v>0.55000000000000004</v>
      </c>
      <c r="X421" s="3" t="str">
        <f ca="1">IF(COUNTIF(股期對照!A:A,B421)=2,B421&amp;"-●",IF(COUNTIF(股期對照!A:A,B421)=1,B421&amp;"-◎",B421))</f>
        <v>可成-◎</v>
      </c>
      <c r="Y421" s="3" t="s">
        <v>6562</v>
      </c>
      <c r="AB421" s="1" t="s">
        <v>415</v>
      </c>
      <c r="AC421" s="1" t="s">
        <v>2177</v>
      </c>
      <c r="AD421" s="1">
        <v>47.99</v>
      </c>
      <c r="AE421" s="1">
        <v>1.23</v>
      </c>
      <c r="AF421" s="1">
        <v>0.32</v>
      </c>
      <c r="AG421" s="1">
        <v>4.16</v>
      </c>
      <c r="AH421" s="1">
        <v>46.3</v>
      </c>
      <c r="AI421" s="1">
        <v>421</v>
      </c>
      <c r="AJ421" s="1">
        <v>7616180.6900000004</v>
      </c>
      <c r="AK421" s="1">
        <v>63</v>
      </c>
      <c r="AL421" s="1">
        <v>-2493</v>
      </c>
      <c r="AM421" s="1">
        <v>-325</v>
      </c>
      <c r="AN421" s="1">
        <v>72</v>
      </c>
      <c r="AO421" s="1">
        <v>622</v>
      </c>
      <c r="AP421" s="1">
        <v>352629</v>
      </c>
      <c r="AQ421" s="1">
        <v>-0.6</v>
      </c>
      <c r="AR421" s="1">
        <v>182</v>
      </c>
      <c r="AS421" s="1">
        <v>178.5</v>
      </c>
      <c r="AT421" s="1">
        <v>178</v>
      </c>
      <c r="AU421" s="1">
        <v>178.5</v>
      </c>
      <c r="AV421" s="1">
        <v>182.5</v>
      </c>
      <c r="AW421" s="1">
        <v>-3.6501749999999999</v>
      </c>
      <c r="AX421" s="1">
        <v>0.55000000000000004</v>
      </c>
      <c r="AY421" s="1" t="s">
        <v>4437</v>
      </c>
      <c r="AZ421" s="1" t="s">
        <v>3555</v>
      </c>
    </row>
    <row r="422" spans="1:52" x14ac:dyDescent="0.25">
      <c r="A422" s="2" t="s">
        <v>416</v>
      </c>
      <c r="B422" s="3" t="s">
        <v>5272</v>
      </c>
      <c r="C422" s="3">
        <v>6</v>
      </c>
      <c r="D422" s="3">
        <v>0</v>
      </c>
      <c r="E422" s="3">
        <v>0.14000000000000001</v>
      </c>
      <c r="F422" s="1">
        <f>IF(INDEX(董監!D:D,H422)=0,INDEX(董監!C:C,H422),INDEX(董監!D:D,H422))</f>
        <v>9.9499999999999993</v>
      </c>
      <c r="G422" s="1">
        <f t="shared" si="24"/>
        <v>83.91</v>
      </c>
      <c r="H422" s="1">
        <f>MATCH(持股比率!A422,董監!A:A,0)</f>
        <v>422</v>
      </c>
      <c r="I422" s="3">
        <v>1849682.98</v>
      </c>
      <c r="J422" s="26">
        <v>-361</v>
      </c>
      <c r="K422" s="26">
        <v>271</v>
      </c>
      <c r="L422" s="35">
        <v>-926</v>
      </c>
      <c r="M422" s="26">
        <v>417</v>
      </c>
      <c r="N422" s="26">
        <v>1378</v>
      </c>
      <c r="O422" s="26">
        <f t="shared" si="25"/>
        <v>155207</v>
      </c>
      <c r="P422" s="25">
        <f t="shared" si="26"/>
        <v>0.5</v>
      </c>
      <c r="Q422" s="3">
        <v>34.700000000000003</v>
      </c>
      <c r="R422" s="3">
        <v>35.549999999999997</v>
      </c>
      <c r="S422" s="3">
        <v>35</v>
      </c>
      <c r="T422" s="3">
        <v>35.6</v>
      </c>
      <c r="U422" s="3">
        <v>38</v>
      </c>
      <c r="V422" s="12">
        <f t="shared" si="27"/>
        <v>0.3190655</v>
      </c>
      <c r="W422" s="3">
        <v>9.51</v>
      </c>
      <c r="X422" s="3" t="str">
        <f ca="1">IF(COUNTIF(股期對照!A:A,B422)=2,B422&amp;"-●",IF(COUNTIF(股期對照!A:A,B422)=1,B422&amp;"-◎",B422))</f>
        <v>鉅祥</v>
      </c>
      <c r="Y422" s="3" t="s">
        <v>6563</v>
      </c>
      <c r="AB422" s="1" t="s">
        <v>416</v>
      </c>
      <c r="AC422" s="1" t="s">
        <v>2178</v>
      </c>
      <c r="AD422" s="1">
        <v>6</v>
      </c>
      <c r="AE422" s="1">
        <v>0</v>
      </c>
      <c r="AF422" s="1">
        <v>0.14000000000000001</v>
      </c>
      <c r="AG422" s="1">
        <v>9.9499999999999993</v>
      </c>
      <c r="AH422" s="1">
        <v>83.91</v>
      </c>
      <c r="AI422" s="1">
        <v>422</v>
      </c>
      <c r="AJ422" s="1">
        <v>1849682.98</v>
      </c>
      <c r="AK422" s="1">
        <v>-361</v>
      </c>
      <c r="AL422" s="1">
        <v>271</v>
      </c>
      <c r="AM422" s="1">
        <v>-926</v>
      </c>
      <c r="AN422" s="1">
        <v>417</v>
      </c>
      <c r="AO422" s="1">
        <v>1378</v>
      </c>
      <c r="AP422" s="1">
        <v>155207</v>
      </c>
      <c r="AQ422" s="1">
        <v>0.5</v>
      </c>
      <c r="AR422" s="1">
        <v>34.700000000000003</v>
      </c>
      <c r="AS422" s="1">
        <v>35.549999999999997</v>
      </c>
      <c r="AT422" s="1">
        <v>35</v>
      </c>
      <c r="AU422" s="1">
        <v>35.6</v>
      </c>
      <c r="AV422" s="1">
        <v>38</v>
      </c>
      <c r="AW422" s="1">
        <v>0.3190655</v>
      </c>
      <c r="AX422" s="1">
        <v>9.51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5273</v>
      </c>
      <c r="C423" s="3">
        <v>22.52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47.010000000000005</v>
      </c>
      <c r="H423" s="1">
        <f>MATCH(持股比率!A423,董監!A:A,0)</f>
        <v>423</v>
      </c>
      <c r="I423" s="3">
        <v>1982165.55</v>
      </c>
      <c r="J423" s="26">
        <v>512</v>
      </c>
      <c r="K423" s="26">
        <v>-494</v>
      </c>
      <c r="L423" s="35">
        <v>-56</v>
      </c>
      <c r="M423" s="26">
        <v>405</v>
      </c>
      <c r="N423" s="26">
        <v>130</v>
      </c>
      <c r="O423" s="26">
        <f t="shared" si="25"/>
        <v>93182</v>
      </c>
      <c r="P423" s="25">
        <f t="shared" si="26"/>
        <v>0.5</v>
      </c>
      <c r="Q423" s="3">
        <v>37.1</v>
      </c>
      <c r="R423" s="3">
        <v>36.9</v>
      </c>
      <c r="S423" s="3">
        <v>34.75</v>
      </c>
      <c r="T423" s="3">
        <v>34.6</v>
      </c>
      <c r="U423" s="3">
        <v>35.15</v>
      </c>
      <c r="V423" s="12">
        <f t="shared" si="27"/>
        <v>0.17403100000000002</v>
      </c>
      <c r="W423" s="3">
        <v>-4.09</v>
      </c>
      <c r="X423" s="3" t="str">
        <f ca="1">IF(COUNTIF(股期對照!A:A,B423)=2,B423&amp;"-●",IF(COUNTIF(股期對照!A:A,B423)=1,B423&amp;"-◎",B423))</f>
        <v>美隆電</v>
      </c>
      <c r="Y423" s="3" t="s">
        <v>6564</v>
      </c>
      <c r="AB423" s="1" t="s">
        <v>417</v>
      </c>
      <c r="AC423" s="1" t="s">
        <v>2179</v>
      </c>
      <c r="AD423" s="1">
        <v>22.52</v>
      </c>
      <c r="AE423" s="1">
        <v>0.27</v>
      </c>
      <c r="AF423" s="1">
        <v>0.05</v>
      </c>
      <c r="AG423" s="1">
        <v>30.15</v>
      </c>
      <c r="AH423" s="1">
        <v>47.010000000000005</v>
      </c>
      <c r="AI423" s="1">
        <v>423</v>
      </c>
      <c r="AJ423" s="1">
        <v>1982165.55</v>
      </c>
      <c r="AK423" s="1">
        <v>512</v>
      </c>
      <c r="AL423" s="1">
        <v>-494</v>
      </c>
      <c r="AM423" s="1">
        <v>-56</v>
      </c>
      <c r="AN423" s="1">
        <v>405</v>
      </c>
      <c r="AO423" s="1">
        <v>130</v>
      </c>
      <c r="AP423" s="1">
        <v>93182</v>
      </c>
      <c r="AQ423" s="1">
        <v>0.5</v>
      </c>
      <c r="AR423" s="1">
        <v>37.1</v>
      </c>
      <c r="AS423" s="1">
        <v>36.9</v>
      </c>
      <c r="AT423" s="1">
        <v>34.75</v>
      </c>
      <c r="AU423" s="1">
        <v>34.6</v>
      </c>
      <c r="AV423" s="1">
        <v>35.15</v>
      </c>
      <c r="AW423" s="1">
        <v>0.17403100000000002</v>
      </c>
      <c r="AX423" s="1">
        <v>-4.09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5274</v>
      </c>
      <c r="C424" s="3">
        <v>6.67</v>
      </c>
      <c r="D424" s="3">
        <v>0</v>
      </c>
      <c r="E424" s="3">
        <v>0.12</v>
      </c>
      <c r="F424" s="1">
        <f>IF(INDEX(董監!D:D,H424)=0,INDEX(董監!C:C,H424),INDEX(董監!D:D,H424))</f>
        <v>14.52</v>
      </c>
      <c r="G424" s="1">
        <f t="shared" si="24"/>
        <v>78.69</v>
      </c>
      <c r="H424" s="1">
        <f>MATCH(持股比率!A424,董監!A:A,0)</f>
        <v>424</v>
      </c>
      <c r="I424" s="3">
        <v>1447376.39</v>
      </c>
      <c r="J424" s="26">
        <v>-320</v>
      </c>
      <c r="K424" s="26">
        <v>-299</v>
      </c>
      <c r="L424" s="35">
        <v>-204</v>
      </c>
      <c r="M424" s="26">
        <v>-100</v>
      </c>
      <c r="N424" s="26">
        <v>-68</v>
      </c>
      <c r="O424" s="26">
        <f t="shared" si="25"/>
        <v>113894</v>
      </c>
      <c r="P424" s="25">
        <f t="shared" si="26"/>
        <v>-0.9</v>
      </c>
      <c r="Q424" s="3">
        <v>71.099999999999994</v>
      </c>
      <c r="R424" s="3">
        <v>69.5</v>
      </c>
      <c r="S424" s="3">
        <v>68</v>
      </c>
      <c r="T424" s="3">
        <v>67.5</v>
      </c>
      <c r="U424" s="3">
        <v>68.400000000000006</v>
      </c>
      <c r="V424" s="12">
        <f t="shared" si="27"/>
        <v>-0.68805699999999992</v>
      </c>
      <c r="W424" s="3">
        <v>-2.7</v>
      </c>
      <c r="X424" s="3" t="str">
        <f ca="1">IF(COUNTIF(股期對照!A:A,B424)=2,B424&amp;"-●",IF(COUNTIF(股期對照!A:A,B424)=1,B424&amp;"-◎",B424))</f>
        <v>大毅</v>
      </c>
      <c r="Y424" s="3" t="s">
        <v>4594</v>
      </c>
      <c r="AB424" s="1" t="s">
        <v>418</v>
      </c>
      <c r="AC424" s="1" t="s">
        <v>2180</v>
      </c>
      <c r="AD424" s="1">
        <v>6.67</v>
      </c>
      <c r="AE424" s="1">
        <v>0</v>
      </c>
      <c r="AF424" s="1">
        <v>0.12</v>
      </c>
      <c r="AG424" s="1">
        <v>14.52</v>
      </c>
      <c r="AH424" s="1">
        <v>78.69</v>
      </c>
      <c r="AI424" s="1">
        <v>424</v>
      </c>
      <c r="AJ424" s="1">
        <v>1447376.39</v>
      </c>
      <c r="AK424" s="1">
        <v>-320</v>
      </c>
      <c r="AL424" s="1">
        <v>-299</v>
      </c>
      <c r="AM424" s="1">
        <v>-204</v>
      </c>
      <c r="AN424" s="1">
        <v>-100</v>
      </c>
      <c r="AO424" s="1">
        <v>-68</v>
      </c>
      <c r="AP424" s="1">
        <v>113894</v>
      </c>
      <c r="AQ424" s="1">
        <v>-0.9</v>
      </c>
      <c r="AR424" s="1">
        <v>71.099999999999994</v>
      </c>
      <c r="AS424" s="1">
        <v>69.5</v>
      </c>
      <c r="AT424" s="1">
        <v>68</v>
      </c>
      <c r="AU424" s="1">
        <v>67.5</v>
      </c>
      <c r="AV424" s="1">
        <v>68.400000000000006</v>
      </c>
      <c r="AW424" s="1">
        <v>-0.68805699999999992</v>
      </c>
      <c r="AX424" s="1">
        <v>-2.7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5275</v>
      </c>
      <c r="C425" s="3">
        <v>4.83</v>
      </c>
      <c r="D425" s="3">
        <v>0.33</v>
      </c>
      <c r="E425" s="3">
        <v>0.98</v>
      </c>
      <c r="F425" s="1">
        <f>IF(INDEX(董監!D:D,H425)=0,INDEX(董監!C:C,H425),INDEX(董監!D:D,H425))</f>
        <v>8.0299999999999994</v>
      </c>
      <c r="G425" s="1">
        <f t="shared" si="24"/>
        <v>85.83</v>
      </c>
      <c r="H425" s="1">
        <f>MATCH(持股比率!A425,董監!A:A,0)</f>
        <v>425</v>
      </c>
      <c r="I425" s="3">
        <v>1063602.9099999999</v>
      </c>
      <c r="J425" s="26">
        <v>190</v>
      </c>
      <c r="K425" s="26">
        <v>-117</v>
      </c>
      <c r="L425" s="35">
        <v>-38</v>
      </c>
      <c r="M425" s="26">
        <v>-194</v>
      </c>
      <c r="N425" s="26">
        <v>13</v>
      </c>
      <c r="O425" s="26">
        <f t="shared" si="25"/>
        <v>91289</v>
      </c>
      <c r="P425" s="25">
        <f t="shared" si="26"/>
        <v>-0.2</v>
      </c>
      <c r="Q425" s="3">
        <v>72.7</v>
      </c>
      <c r="R425" s="3">
        <v>72.2</v>
      </c>
      <c r="S425" s="3">
        <v>71.5</v>
      </c>
      <c r="T425" s="3">
        <v>71.099999999999994</v>
      </c>
      <c r="U425" s="3">
        <v>71.5</v>
      </c>
      <c r="V425" s="12">
        <f t="shared" si="27"/>
        <v>-0.10215299999999999</v>
      </c>
      <c r="W425" s="3">
        <v>-1.24</v>
      </c>
      <c r="X425" s="3" t="str">
        <f ca="1">IF(COUNTIF(股期對照!A:A,B425)=2,B425&amp;"-●",IF(COUNTIF(股期對照!A:A,B425)=1,B425&amp;"-◎",B425))</f>
        <v>敦陽科</v>
      </c>
      <c r="Y425" s="3" t="s">
        <v>6543</v>
      </c>
      <c r="AB425" s="1" t="s">
        <v>419</v>
      </c>
      <c r="AC425" s="1" t="s">
        <v>2181</v>
      </c>
      <c r="AD425" s="1">
        <v>4.83</v>
      </c>
      <c r="AE425" s="1">
        <v>0.33</v>
      </c>
      <c r="AF425" s="1">
        <v>0.98</v>
      </c>
      <c r="AG425" s="1">
        <v>8.0299999999999994</v>
      </c>
      <c r="AH425" s="1">
        <v>85.83</v>
      </c>
      <c r="AI425" s="1">
        <v>425</v>
      </c>
      <c r="AJ425" s="1">
        <v>1063602.9099999999</v>
      </c>
      <c r="AK425" s="1">
        <v>190</v>
      </c>
      <c r="AL425" s="1">
        <v>-117</v>
      </c>
      <c r="AM425" s="1">
        <v>-38</v>
      </c>
      <c r="AN425" s="1">
        <v>-194</v>
      </c>
      <c r="AO425" s="1">
        <v>13</v>
      </c>
      <c r="AP425" s="1">
        <v>91289</v>
      </c>
      <c r="AQ425" s="1">
        <v>-0.2</v>
      </c>
      <c r="AR425" s="1">
        <v>72.7</v>
      </c>
      <c r="AS425" s="1">
        <v>72.2</v>
      </c>
      <c r="AT425" s="1">
        <v>71.5</v>
      </c>
      <c r="AU425" s="1">
        <v>71.099999999999994</v>
      </c>
      <c r="AV425" s="1">
        <v>71.5</v>
      </c>
      <c r="AW425" s="1">
        <v>-0.10215299999999999</v>
      </c>
      <c r="AX425" s="1">
        <v>-1.24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5276</v>
      </c>
      <c r="C426" s="3">
        <v>20.329999999999998</v>
      </c>
      <c r="D426" s="3">
        <v>4.34</v>
      </c>
      <c r="E426" s="3">
        <v>0.88</v>
      </c>
      <c r="F426" s="1">
        <f>IF(INDEX(董監!D:D,H426)=0,INDEX(董監!C:C,H426),INDEX(董監!D:D,H426))</f>
        <v>18.57</v>
      </c>
      <c r="G426" s="1">
        <f t="shared" si="24"/>
        <v>55.88</v>
      </c>
      <c r="H426" s="1">
        <f>MATCH(持股比率!A426,董監!A:A,0)</f>
        <v>426</v>
      </c>
      <c r="I426" s="3">
        <v>3328149.27</v>
      </c>
      <c r="J426" s="26">
        <v>3268</v>
      </c>
      <c r="K426" s="26">
        <v>6580</v>
      </c>
      <c r="L426" s="35">
        <v>-146</v>
      </c>
      <c r="M426" s="26">
        <v>1635</v>
      </c>
      <c r="N426" s="26">
        <v>400</v>
      </c>
      <c r="O426" s="26">
        <f t="shared" si="25"/>
        <v>185977</v>
      </c>
      <c r="P426" s="25">
        <f t="shared" si="26"/>
        <v>6.3</v>
      </c>
      <c r="Q426" s="3">
        <v>65.2</v>
      </c>
      <c r="R426" s="3">
        <v>68.900000000000006</v>
      </c>
      <c r="S426" s="3">
        <v>66.2</v>
      </c>
      <c r="T426" s="3">
        <v>69.900000000000006</v>
      </c>
      <c r="U426" s="3">
        <v>74.5</v>
      </c>
      <c r="V426" s="12">
        <f t="shared" si="27"/>
        <v>8.0085690000000014</v>
      </c>
      <c r="W426" s="3">
        <v>22.13</v>
      </c>
      <c r="X426" s="3" t="str">
        <f ca="1">IF(COUNTIF(股期對照!A:A,B426)=2,B426&amp;"-●",IF(COUNTIF(股期對照!A:A,B426)=1,B426&amp;"-◎",B426))</f>
        <v>強茂</v>
      </c>
      <c r="Y426" s="3" t="s">
        <v>6547</v>
      </c>
      <c r="AB426" s="1" t="s">
        <v>420</v>
      </c>
      <c r="AC426" s="1" t="s">
        <v>2182</v>
      </c>
      <c r="AD426" s="1">
        <v>20.329999999999998</v>
      </c>
      <c r="AE426" s="1">
        <v>4.34</v>
      </c>
      <c r="AF426" s="1">
        <v>0.88</v>
      </c>
      <c r="AG426" s="1">
        <v>18.57</v>
      </c>
      <c r="AH426" s="1">
        <v>55.88</v>
      </c>
      <c r="AI426" s="1">
        <v>426</v>
      </c>
      <c r="AJ426" s="1">
        <v>3328149.27</v>
      </c>
      <c r="AK426" s="1">
        <v>3268</v>
      </c>
      <c r="AL426" s="1">
        <v>6580</v>
      </c>
      <c r="AM426" s="1">
        <v>-146</v>
      </c>
      <c r="AN426" s="1">
        <v>1635</v>
      </c>
      <c r="AO426" s="1">
        <v>400</v>
      </c>
      <c r="AP426" s="1">
        <v>185977</v>
      </c>
      <c r="AQ426" s="1">
        <v>6.3</v>
      </c>
      <c r="AR426" s="1">
        <v>65.2</v>
      </c>
      <c r="AS426" s="1">
        <v>68.900000000000006</v>
      </c>
      <c r="AT426" s="1">
        <v>66.2</v>
      </c>
      <c r="AU426" s="1">
        <v>69.900000000000006</v>
      </c>
      <c r="AV426" s="1">
        <v>74.5</v>
      </c>
      <c r="AW426" s="1">
        <v>8.0085690000000014</v>
      </c>
      <c r="AX426" s="1">
        <v>22.13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5277</v>
      </c>
      <c r="C427" s="3">
        <v>0.89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75.7</v>
      </c>
      <c r="H427" s="1">
        <f>MATCH(持股比率!A427,董監!A:A,0)</f>
        <v>427</v>
      </c>
      <c r="I427" s="3">
        <v>620725.49</v>
      </c>
      <c r="J427" s="26">
        <v>6</v>
      </c>
      <c r="K427" s="26">
        <v>5</v>
      </c>
      <c r="L427" s="35">
        <v>-33</v>
      </c>
      <c r="M427" s="26">
        <v>30</v>
      </c>
      <c r="N427" s="26">
        <v>15</v>
      </c>
      <c r="O427" s="26">
        <f t="shared" si="25"/>
        <v>46989</v>
      </c>
      <c r="P427" s="25">
        <f t="shared" si="26"/>
        <v>0</v>
      </c>
      <c r="Q427" s="3">
        <v>12.5</v>
      </c>
      <c r="R427" s="3">
        <v>12.15</v>
      </c>
      <c r="S427" s="3">
        <v>11.8</v>
      </c>
      <c r="T427" s="3">
        <v>12.4</v>
      </c>
      <c r="U427" s="3">
        <v>12.5</v>
      </c>
      <c r="V427" s="12">
        <f t="shared" si="27"/>
        <v>3.0584999999999996E-3</v>
      </c>
      <c r="W427" s="3">
        <v>-1.57</v>
      </c>
      <c r="X427" s="3" t="str">
        <f ca="1">IF(COUNTIF(股期對照!A:A,B427)=2,B427&amp;"-●",IF(COUNTIF(股期對照!A:A,B427)=1,B427&amp;"-◎",B427))</f>
        <v>連宇</v>
      </c>
      <c r="Y427" s="3" t="s">
        <v>6565</v>
      </c>
      <c r="AB427" s="1" t="s">
        <v>421</v>
      </c>
      <c r="AC427" s="1" t="s">
        <v>2183</v>
      </c>
      <c r="AD427" s="1">
        <v>0.89</v>
      </c>
      <c r="AE427" s="1">
        <v>0</v>
      </c>
      <c r="AF427" s="1">
        <v>0</v>
      </c>
      <c r="AG427" s="1">
        <v>23.41</v>
      </c>
      <c r="AH427" s="1">
        <v>75.7</v>
      </c>
      <c r="AI427" s="1">
        <v>427</v>
      </c>
      <c r="AJ427" s="1">
        <v>620725.49</v>
      </c>
      <c r="AK427" s="1">
        <v>6</v>
      </c>
      <c r="AL427" s="1">
        <v>5</v>
      </c>
      <c r="AM427" s="1">
        <v>-33</v>
      </c>
      <c r="AN427" s="1">
        <v>30</v>
      </c>
      <c r="AO427" s="1">
        <v>15</v>
      </c>
      <c r="AP427" s="1">
        <v>46989</v>
      </c>
      <c r="AQ427" s="1">
        <v>0</v>
      </c>
      <c r="AR427" s="1">
        <v>12.5</v>
      </c>
      <c r="AS427" s="1">
        <v>12.15</v>
      </c>
      <c r="AT427" s="1">
        <v>11.8</v>
      </c>
      <c r="AU427" s="1">
        <v>12.4</v>
      </c>
      <c r="AV427" s="1">
        <v>12.5</v>
      </c>
      <c r="AW427" s="1">
        <v>3.0584999999999996E-3</v>
      </c>
      <c r="AX427" s="1">
        <v>-1.57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5278</v>
      </c>
      <c r="C428" s="3">
        <v>0.77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80.259999999999991</v>
      </c>
      <c r="H428" s="1">
        <f>MATCH(持股比率!A428,董監!A:A,0)</f>
        <v>428</v>
      </c>
      <c r="I428" s="3">
        <v>1090938.07</v>
      </c>
      <c r="J428" s="26">
        <v>3</v>
      </c>
      <c r="K428" s="26">
        <v>-23</v>
      </c>
      <c r="L428" s="35">
        <v>-19</v>
      </c>
      <c r="M428" s="26">
        <v>-5</v>
      </c>
      <c r="N428" s="26">
        <v>5</v>
      </c>
      <c r="O428" s="26">
        <f t="shared" si="25"/>
        <v>87559</v>
      </c>
      <c r="P428" s="25">
        <f t="shared" si="26"/>
        <v>0</v>
      </c>
      <c r="Q428" s="3">
        <v>20.45</v>
      </c>
      <c r="R428" s="3">
        <v>20.5</v>
      </c>
      <c r="S428" s="3">
        <v>20.2</v>
      </c>
      <c r="T428" s="3">
        <v>20.25</v>
      </c>
      <c r="U428" s="3">
        <v>20.399999999999999</v>
      </c>
      <c r="V428" s="12">
        <f t="shared" si="27"/>
        <v>-7.9319999999999998E-3</v>
      </c>
      <c r="W428" s="3">
        <v>0.49</v>
      </c>
      <c r="X428" s="3" t="str">
        <f ca="1">IF(COUNTIF(股期對照!A:A,B428)=2,B428&amp;"-●",IF(COUNTIF(股期對照!A:A,B428)=1,B428&amp;"-◎",B428))</f>
        <v>百容</v>
      </c>
      <c r="Y428" s="3" t="s">
        <v>6549</v>
      </c>
      <c r="AB428" s="1" t="s">
        <v>422</v>
      </c>
      <c r="AC428" s="1" t="s">
        <v>2184</v>
      </c>
      <c r="AD428" s="1">
        <v>0.77</v>
      </c>
      <c r="AE428" s="1">
        <v>0</v>
      </c>
      <c r="AF428" s="1">
        <v>0.01</v>
      </c>
      <c r="AG428" s="1">
        <v>18.96</v>
      </c>
      <c r="AH428" s="1">
        <v>80.259999999999991</v>
      </c>
      <c r="AI428" s="1">
        <v>428</v>
      </c>
      <c r="AJ428" s="1">
        <v>1090938.07</v>
      </c>
      <c r="AK428" s="1">
        <v>3</v>
      </c>
      <c r="AL428" s="1">
        <v>-23</v>
      </c>
      <c r="AM428" s="1">
        <v>-19</v>
      </c>
      <c r="AN428" s="1">
        <v>-5</v>
      </c>
      <c r="AO428" s="1">
        <v>5</v>
      </c>
      <c r="AP428" s="1">
        <v>87559</v>
      </c>
      <c r="AQ428" s="1">
        <v>0</v>
      </c>
      <c r="AR428" s="1">
        <v>20.45</v>
      </c>
      <c r="AS428" s="1">
        <v>20.5</v>
      </c>
      <c r="AT428" s="1">
        <v>20.2</v>
      </c>
      <c r="AU428" s="1">
        <v>20.25</v>
      </c>
      <c r="AV428" s="1">
        <v>20.399999999999999</v>
      </c>
      <c r="AW428" s="1">
        <v>-7.9319999999999998E-3</v>
      </c>
      <c r="AX428" s="1">
        <v>0.49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5279</v>
      </c>
      <c r="C429" s="3">
        <v>4.6500000000000004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86.51</v>
      </c>
      <c r="H429" s="1">
        <f>MATCH(持股比率!A429,董監!A:A,0)</f>
        <v>429</v>
      </c>
      <c r="I429" s="3">
        <v>1594210.22</v>
      </c>
      <c r="J429" s="26">
        <v>585</v>
      </c>
      <c r="K429" s="26">
        <v>-1044</v>
      </c>
      <c r="L429" s="35">
        <v>-656</v>
      </c>
      <c r="M429" s="26">
        <v>-346</v>
      </c>
      <c r="N429" s="26">
        <v>769</v>
      </c>
      <c r="O429" s="26">
        <f t="shared" si="25"/>
        <v>137915</v>
      </c>
      <c r="P429" s="25">
        <f t="shared" si="26"/>
        <v>-0.5</v>
      </c>
      <c r="Q429" s="3">
        <v>31.8</v>
      </c>
      <c r="R429" s="3">
        <v>32.25</v>
      </c>
      <c r="S429" s="3">
        <v>31.9</v>
      </c>
      <c r="T429" s="3">
        <v>31.45</v>
      </c>
      <c r="U429" s="3">
        <v>32.25</v>
      </c>
      <c r="V429" s="12">
        <f t="shared" si="27"/>
        <v>-0.22073849999999992</v>
      </c>
      <c r="W429" s="3">
        <v>4.2</v>
      </c>
      <c r="X429" s="3" t="str">
        <f ca="1">IF(COUNTIF(股期對照!A:A,B429)=2,B429&amp;"-●",IF(COUNTIF(股期對照!A:A,B429)=1,B429&amp;"-◎",B429))</f>
        <v>希華</v>
      </c>
      <c r="Y429" s="3" t="s">
        <v>6544</v>
      </c>
      <c r="AB429" s="1" t="s">
        <v>423</v>
      </c>
      <c r="AC429" s="1" t="s">
        <v>2185</v>
      </c>
      <c r="AD429" s="1">
        <v>4.6500000000000004</v>
      </c>
      <c r="AE429" s="1">
        <v>0</v>
      </c>
      <c r="AF429" s="1">
        <v>0</v>
      </c>
      <c r="AG429" s="1">
        <v>8.84</v>
      </c>
      <c r="AH429" s="1">
        <v>86.51</v>
      </c>
      <c r="AI429" s="1">
        <v>429</v>
      </c>
      <c r="AJ429" s="1">
        <v>1594210.22</v>
      </c>
      <c r="AK429" s="1">
        <v>585</v>
      </c>
      <c r="AL429" s="1">
        <v>-1044</v>
      </c>
      <c r="AM429" s="1">
        <v>-656</v>
      </c>
      <c r="AN429" s="1">
        <v>-346</v>
      </c>
      <c r="AO429" s="1">
        <v>769</v>
      </c>
      <c r="AP429" s="1">
        <v>137915</v>
      </c>
      <c r="AQ429" s="1">
        <v>-0.5</v>
      </c>
      <c r="AR429" s="1">
        <v>31.8</v>
      </c>
      <c r="AS429" s="1">
        <v>32.25</v>
      </c>
      <c r="AT429" s="1">
        <v>31.9</v>
      </c>
      <c r="AU429" s="1">
        <v>31.45</v>
      </c>
      <c r="AV429" s="1">
        <v>32.25</v>
      </c>
      <c r="AW429" s="1">
        <v>-0.22073849999999992</v>
      </c>
      <c r="AX429" s="1">
        <v>4.2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5280</v>
      </c>
      <c r="C430" s="3">
        <v>4.92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24"/>
        <v>82.83</v>
      </c>
      <c r="H430" s="1">
        <f>MATCH(持股比率!A430,董監!A:A,0)</f>
        <v>430</v>
      </c>
      <c r="I430" s="3">
        <v>3176890.37</v>
      </c>
      <c r="J430" s="26">
        <v>552</v>
      </c>
      <c r="K430" s="26">
        <v>-6333</v>
      </c>
      <c r="L430" s="35">
        <v>-1806</v>
      </c>
      <c r="M430" s="26">
        <v>-1511</v>
      </c>
      <c r="N430" s="26">
        <v>773</v>
      </c>
      <c r="O430" s="26">
        <f t="shared" si="25"/>
        <v>263142</v>
      </c>
      <c r="P430" s="25">
        <f t="shared" si="26"/>
        <v>-3.2</v>
      </c>
      <c r="Q430" s="3">
        <v>22.6</v>
      </c>
      <c r="R430" s="3">
        <v>22.05</v>
      </c>
      <c r="S430" s="3">
        <v>21.9</v>
      </c>
      <c r="T430" s="3">
        <v>21.2</v>
      </c>
      <c r="U430" s="3">
        <v>21.4</v>
      </c>
      <c r="V430" s="12">
        <f t="shared" si="27"/>
        <v>-1.8220984999999998</v>
      </c>
      <c r="W430" s="3">
        <v>4.1399999999999997</v>
      </c>
      <c r="X430" s="3" t="str">
        <f ca="1">IF(COUNTIF(股期對照!A:A,B430)=2,B430&amp;"-●",IF(COUNTIF(股期對照!A:A,B430)=1,B430&amp;"-◎",B430))</f>
        <v>兆赫-◎</v>
      </c>
      <c r="Y430" s="3" t="s">
        <v>6538</v>
      </c>
      <c r="AB430" s="1" t="s">
        <v>424</v>
      </c>
      <c r="AC430" s="1" t="s">
        <v>2186</v>
      </c>
      <c r="AD430" s="1">
        <v>4.92</v>
      </c>
      <c r="AE430" s="1">
        <v>0.49</v>
      </c>
      <c r="AF430" s="1">
        <v>0.36</v>
      </c>
      <c r="AG430" s="1">
        <v>11.4</v>
      </c>
      <c r="AH430" s="1">
        <v>82.83</v>
      </c>
      <c r="AI430" s="1">
        <v>430</v>
      </c>
      <c r="AJ430" s="1">
        <v>3176890.37</v>
      </c>
      <c r="AK430" s="1">
        <v>552</v>
      </c>
      <c r="AL430" s="1">
        <v>-6333</v>
      </c>
      <c r="AM430" s="1">
        <v>-1806</v>
      </c>
      <c r="AN430" s="1">
        <v>-1511</v>
      </c>
      <c r="AO430" s="1">
        <v>773</v>
      </c>
      <c r="AP430" s="1">
        <v>263142</v>
      </c>
      <c r="AQ430" s="1">
        <v>-3.2</v>
      </c>
      <c r="AR430" s="1">
        <v>22.6</v>
      </c>
      <c r="AS430" s="1">
        <v>22.05</v>
      </c>
      <c r="AT430" s="1">
        <v>21.9</v>
      </c>
      <c r="AU430" s="1">
        <v>21.2</v>
      </c>
      <c r="AV430" s="1">
        <v>21.4</v>
      </c>
      <c r="AW430" s="1">
        <v>-1.8220984999999998</v>
      </c>
      <c r="AX430" s="1">
        <v>4.1399999999999997</v>
      </c>
      <c r="AY430" s="1" t="s">
        <v>4438</v>
      </c>
      <c r="AZ430" s="1" t="s">
        <v>3545</v>
      </c>
    </row>
    <row r="431" spans="1:52" x14ac:dyDescent="0.25">
      <c r="A431" s="2" t="s">
        <v>425</v>
      </c>
      <c r="B431" s="3" t="s">
        <v>5281</v>
      </c>
      <c r="C431" s="3">
        <v>2.87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78.460000000000008</v>
      </c>
      <c r="H431" s="1">
        <f>MATCH(持股比率!A431,董監!A:A,0)</f>
        <v>431</v>
      </c>
      <c r="I431" s="3">
        <v>2019585.79</v>
      </c>
      <c r="J431" s="26">
        <v>-3250</v>
      </c>
      <c r="K431" s="26">
        <v>-2368</v>
      </c>
      <c r="L431" s="35">
        <v>-531</v>
      </c>
      <c r="M431" s="26">
        <v>-832</v>
      </c>
      <c r="N431" s="26">
        <v>241</v>
      </c>
      <c r="O431" s="26">
        <f t="shared" si="25"/>
        <v>158457</v>
      </c>
      <c r="P431" s="25">
        <f t="shared" si="26"/>
        <v>-4.3</v>
      </c>
      <c r="Q431" s="3">
        <v>33.049999999999997</v>
      </c>
      <c r="R431" s="3">
        <v>32.5</v>
      </c>
      <c r="S431" s="3">
        <v>31.9</v>
      </c>
      <c r="T431" s="3">
        <v>31.4</v>
      </c>
      <c r="U431" s="3">
        <v>32.200000000000003</v>
      </c>
      <c r="V431" s="12">
        <f t="shared" si="27"/>
        <v>-2.1967599999999998</v>
      </c>
      <c r="W431" s="3">
        <v>-2.2799999999999998</v>
      </c>
      <c r="X431" s="3" t="str">
        <f ca="1">IF(COUNTIF(股期對照!A:A,B431)=2,B431&amp;"-●",IF(COUNTIF(股期對照!A:A,B431)=1,B431&amp;"-◎",B431))</f>
        <v>一詮</v>
      </c>
      <c r="Y431" s="3" t="s">
        <v>6542</v>
      </c>
      <c r="AB431" s="1" t="s">
        <v>425</v>
      </c>
      <c r="AC431" s="1" t="s">
        <v>2187</v>
      </c>
      <c r="AD431" s="1">
        <v>2.87</v>
      </c>
      <c r="AE431" s="1">
        <v>0</v>
      </c>
      <c r="AF431" s="1">
        <v>0.17</v>
      </c>
      <c r="AG431" s="1">
        <v>18.5</v>
      </c>
      <c r="AH431" s="1">
        <v>78.460000000000008</v>
      </c>
      <c r="AI431" s="1">
        <v>431</v>
      </c>
      <c r="AJ431" s="1">
        <v>2019585.79</v>
      </c>
      <c r="AK431" s="1">
        <v>-3250</v>
      </c>
      <c r="AL431" s="1">
        <v>-2368</v>
      </c>
      <c r="AM431" s="1">
        <v>-531</v>
      </c>
      <c r="AN431" s="1">
        <v>-832</v>
      </c>
      <c r="AO431" s="1">
        <v>241</v>
      </c>
      <c r="AP431" s="1">
        <v>158457</v>
      </c>
      <c r="AQ431" s="1">
        <v>-4.3</v>
      </c>
      <c r="AR431" s="1">
        <v>33.049999999999997</v>
      </c>
      <c r="AS431" s="1">
        <v>32.5</v>
      </c>
      <c r="AT431" s="1">
        <v>31.9</v>
      </c>
      <c r="AU431" s="1">
        <v>31.4</v>
      </c>
      <c r="AV431" s="1">
        <v>32.200000000000003</v>
      </c>
      <c r="AW431" s="1">
        <v>-2.1967599999999998</v>
      </c>
      <c r="AX431" s="1">
        <v>-2.2799999999999998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5282</v>
      </c>
      <c r="C432" s="3">
        <v>2.93</v>
      </c>
      <c r="D432" s="3">
        <v>7.0000000000000007E-2</v>
      </c>
      <c r="E432" s="3">
        <v>0.16</v>
      </c>
      <c r="F432" s="1">
        <f>IF(INDEX(董監!D:D,H432)=0,INDEX(董監!C:C,H432),INDEX(董監!D:D,H432))</f>
        <v>19.45</v>
      </c>
      <c r="G432" s="1">
        <f t="shared" si="24"/>
        <v>77.39</v>
      </c>
      <c r="H432" s="1">
        <f>MATCH(持股比率!A432,董監!A:A,0)</f>
        <v>432</v>
      </c>
      <c r="I432" s="3">
        <v>799994.33</v>
      </c>
      <c r="J432" s="26">
        <v>15</v>
      </c>
      <c r="K432" s="26">
        <v>16</v>
      </c>
      <c r="L432" s="35">
        <v>-77</v>
      </c>
      <c r="M432" s="26">
        <v>-19</v>
      </c>
      <c r="N432" s="26">
        <v>-60</v>
      </c>
      <c r="O432" s="26">
        <f t="shared" si="25"/>
        <v>61912</v>
      </c>
      <c r="P432" s="25">
        <f t="shared" si="26"/>
        <v>-0.2</v>
      </c>
      <c r="Q432" s="3">
        <v>30</v>
      </c>
      <c r="R432" s="3">
        <v>30.4</v>
      </c>
      <c r="S432" s="3">
        <v>29.85</v>
      </c>
      <c r="T432" s="3">
        <v>29.9</v>
      </c>
      <c r="U432" s="3">
        <v>30</v>
      </c>
      <c r="V432" s="12">
        <f t="shared" si="27"/>
        <v>-3.7301500000000001E-2</v>
      </c>
      <c r="W432" s="3">
        <v>-0.17</v>
      </c>
      <c r="X432" s="3" t="str">
        <f ca="1">IF(COUNTIF(股期對照!A:A,B432)=2,B432&amp;"-●",IF(COUNTIF(股期對照!A:A,B432)=1,B432&amp;"-◎",B432))</f>
        <v>漢平</v>
      </c>
      <c r="Y432" s="3" t="s">
        <v>6566</v>
      </c>
      <c r="AB432" s="1" t="s">
        <v>426</v>
      </c>
      <c r="AC432" s="1" t="s">
        <v>2188</v>
      </c>
      <c r="AD432" s="1">
        <v>2.93</v>
      </c>
      <c r="AE432" s="1">
        <v>7.0000000000000007E-2</v>
      </c>
      <c r="AF432" s="1">
        <v>0.16</v>
      </c>
      <c r="AG432" s="1">
        <v>19.45</v>
      </c>
      <c r="AH432" s="1">
        <v>77.39</v>
      </c>
      <c r="AI432" s="1">
        <v>432</v>
      </c>
      <c r="AJ432" s="1">
        <v>799994.33</v>
      </c>
      <c r="AK432" s="1">
        <v>15</v>
      </c>
      <c r="AL432" s="1">
        <v>16</v>
      </c>
      <c r="AM432" s="1">
        <v>-77</v>
      </c>
      <c r="AN432" s="1">
        <v>-19</v>
      </c>
      <c r="AO432" s="1">
        <v>-60</v>
      </c>
      <c r="AP432" s="1">
        <v>61912</v>
      </c>
      <c r="AQ432" s="1">
        <v>-0.2</v>
      </c>
      <c r="AR432" s="1">
        <v>30</v>
      </c>
      <c r="AS432" s="1">
        <v>30.4</v>
      </c>
      <c r="AT432" s="1">
        <v>29.85</v>
      </c>
      <c r="AU432" s="1">
        <v>29.9</v>
      </c>
      <c r="AV432" s="1">
        <v>30</v>
      </c>
      <c r="AW432" s="1">
        <v>-3.7301500000000001E-2</v>
      </c>
      <c r="AX432" s="1">
        <v>-0.17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5283</v>
      </c>
      <c r="C433" s="3">
        <v>9.18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81.490000000000009</v>
      </c>
      <c r="H433" s="1">
        <f>MATCH(持股比率!A433,董監!A:A,0)</f>
        <v>433</v>
      </c>
      <c r="I433" s="3">
        <v>8093620.4500000002</v>
      </c>
      <c r="J433" s="26">
        <v>1517</v>
      </c>
      <c r="K433" s="26">
        <v>-3104</v>
      </c>
      <c r="L433" s="35">
        <v>-1337</v>
      </c>
      <c r="M433" s="26">
        <v>-280</v>
      </c>
      <c r="N433" s="26">
        <v>1818</v>
      </c>
      <c r="O433" s="26">
        <f t="shared" si="25"/>
        <v>659549</v>
      </c>
      <c r="P433" s="25">
        <f t="shared" si="26"/>
        <v>-0.2</v>
      </c>
      <c r="Q433" s="3">
        <v>17.45</v>
      </c>
      <c r="R433" s="3">
        <v>17.2</v>
      </c>
      <c r="S433" s="3">
        <v>16.7</v>
      </c>
      <c r="T433" s="3">
        <v>16.600000000000001</v>
      </c>
      <c r="U433" s="3">
        <v>16.899999999999999</v>
      </c>
      <c r="V433" s="12">
        <f t="shared" si="27"/>
        <v>-0.23168849999999999</v>
      </c>
      <c r="W433" s="3">
        <v>0.6</v>
      </c>
      <c r="X433" s="3" t="str">
        <f ca="1">IF(COUNTIF(股期對照!A:A,B433)=2,B433&amp;"-●",IF(COUNTIF(股期對照!A:A,B433)=1,B433&amp;"-◎",B433))</f>
        <v>瑞軒-◎</v>
      </c>
      <c r="Y433" s="3" t="s">
        <v>4747</v>
      </c>
      <c r="AB433" s="1" t="s">
        <v>427</v>
      </c>
      <c r="AC433" s="1" t="s">
        <v>2189</v>
      </c>
      <c r="AD433" s="1">
        <v>9.18</v>
      </c>
      <c r="AE433" s="1">
        <v>0.08</v>
      </c>
      <c r="AF433" s="1">
        <v>0.48</v>
      </c>
      <c r="AG433" s="1">
        <v>8.77</v>
      </c>
      <c r="AH433" s="1">
        <v>81.490000000000009</v>
      </c>
      <c r="AI433" s="1">
        <v>433</v>
      </c>
      <c r="AJ433" s="1">
        <v>8093620.4500000002</v>
      </c>
      <c r="AK433" s="1">
        <v>1517</v>
      </c>
      <c r="AL433" s="1">
        <v>-3104</v>
      </c>
      <c r="AM433" s="1">
        <v>-1337</v>
      </c>
      <c r="AN433" s="1">
        <v>-280</v>
      </c>
      <c r="AO433" s="1">
        <v>1818</v>
      </c>
      <c r="AP433" s="1">
        <v>659549</v>
      </c>
      <c r="AQ433" s="1">
        <v>-0.2</v>
      </c>
      <c r="AR433" s="1">
        <v>17.45</v>
      </c>
      <c r="AS433" s="1">
        <v>17.2</v>
      </c>
      <c r="AT433" s="1">
        <v>16.7</v>
      </c>
      <c r="AU433" s="1">
        <v>16.600000000000001</v>
      </c>
      <c r="AV433" s="1">
        <v>16.899999999999999</v>
      </c>
      <c r="AW433" s="1">
        <v>-0.23168849999999999</v>
      </c>
      <c r="AX433" s="1">
        <v>0.6</v>
      </c>
      <c r="AY433" s="1" t="s">
        <v>4439</v>
      </c>
      <c r="AZ433" s="1" t="s">
        <v>3556</v>
      </c>
    </row>
    <row r="434" spans="1:52" x14ac:dyDescent="0.25">
      <c r="A434" s="2" t="s">
        <v>428</v>
      </c>
      <c r="B434" s="3" t="s">
        <v>5284</v>
      </c>
      <c r="C434" s="3">
        <v>10.09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63.72</v>
      </c>
      <c r="H434" s="1">
        <f>MATCH(持股比率!A434,董監!A:A,0)</f>
        <v>434</v>
      </c>
      <c r="I434" s="3">
        <v>820080</v>
      </c>
      <c r="J434" s="26">
        <v>60</v>
      </c>
      <c r="K434" s="26">
        <v>-270</v>
      </c>
      <c r="L434" s="35">
        <v>-44</v>
      </c>
      <c r="M434" s="26">
        <v>-14</v>
      </c>
      <c r="N434" s="26">
        <v>-529</v>
      </c>
      <c r="O434" s="26">
        <f t="shared" si="25"/>
        <v>52255</v>
      </c>
      <c r="P434" s="25">
        <f t="shared" si="26"/>
        <v>-1.5</v>
      </c>
      <c r="Q434" s="3">
        <v>26.15</v>
      </c>
      <c r="R434" s="3">
        <v>25.4</v>
      </c>
      <c r="S434" s="3">
        <v>24.25</v>
      </c>
      <c r="T434" s="3">
        <v>26.4</v>
      </c>
      <c r="U434" s="3">
        <v>24.9</v>
      </c>
      <c r="V434" s="12">
        <f t="shared" si="27"/>
        <v>-0.19897699999999996</v>
      </c>
      <c r="W434" s="3">
        <v>-3.86</v>
      </c>
      <c r="X434" s="3" t="str">
        <f ca="1">IF(COUNTIF(股期對照!A:A,B434)=2,B434&amp;"-●",IF(COUNTIF(股期對照!A:A,B434)=1,B434&amp;"-◎",B434))</f>
        <v>吉祥全</v>
      </c>
      <c r="Y434" s="3" t="s">
        <v>6567</v>
      </c>
      <c r="AB434" s="1" t="s">
        <v>428</v>
      </c>
      <c r="AC434" s="1" t="s">
        <v>2190</v>
      </c>
      <c r="AD434" s="1">
        <v>10.09</v>
      </c>
      <c r="AE434" s="1">
        <v>0</v>
      </c>
      <c r="AF434" s="1">
        <v>0.21</v>
      </c>
      <c r="AG434" s="1">
        <v>25.98</v>
      </c>
      <c r="AH434" s="1">
        <v>63.72</v>
      </c>
      <c r="AI434" s="1">
        <v>434</v>
      </c>
      <c r="AJ434" s="1">
        <v>820080</v>
      </c>
      <c r="AK434" s="1">
        <v>60</v>
      </c>
      <c r="AL434" s="1">
        <v>-270</v>
      </c>
      <c r="AM434" s="1">
        <v>-44</v>
      </c>
      <c r="AN434" s="1">
        <v>-14</v>
      </c>
      <c r="AO434" s="1">
        <v>-529</v>
      </c>
      <c r="AP434" s="1">
        <v>52255</v>
      </c>
      <c r="AQ434" s="1">
        <v>-1.5</v>
      </c>
      <c r="AR434" s="1">
        <v>26.15</v>
      </c>
      <c r="AS434" s="1">
        <v>25.4</v>
      </c>
      <c r="AT434" s="1">
        <v>24.25</v>
      </c>
      <c r="AU434" s="1">
        <v>26.4</v>
      </c>
      <c r="AV434" s="1">
        <v>24.9</v>
      </c>
      <c r="AW434" s="1">
        <v>-0.19897699999999996</v>
      </c>
      <c r="AX434" s="1">
        <v>-3.86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5285</v>
      </c>
      <c r="C435" s="3">
        <v>20.77</v>
      </c>
      <c r="D435" s="3">
        <v>0</v>
      </c>
      <c r="E435" s="3">
        <v>3.02</v>
      </c>
      <c r="F435" s="1">
        <f>IF(INDEX(董監!D:D,H435)=0,INDEX(董監!C:C,H435),INDEX(董監!D:D,H435))</f>
        <v>28.61</v>
      </c>
      <c r="G435" s="1">
        <f t="shared" si="24"/>
        <v>47.6</v>
      </c>
      <c r="H435" s="1">
        <f>MATCH(持股比率!A435,董監!A:A,0)</f>
        <v>435</v>
      </c>
      <c r="I435" s="3">
        <v>4858042.99</v>
      </c>
      <c r="J435" s="26">
        <v>203</v>
      </c>
      <c r="K435" s="26">
        <v>-1174</v>
      </c>
      <c r="L435" s="35">
        <v>-321</v>
      </c>
      <c r="M435" s="26">
        <v>336</v>
      </c>
      <c r="N435" s="26">
        <v>2269</v>
      </c>
      <c r="O435" s="26">
        <f t="shared" si="25"/>
        <v>231243</v>
      </c>
      <c r="P435" s="25">
        <f t="shared" si="26"/>
        <v>0.6</v>
      </c>
      <c r="Q435" s="3">
        <v>217</v>
      </c>
      <c r="R435" s="3">
        <v>213.5</v>
      </c>
      <c r="S435" s="3">
        <v>207</v>
      </c>
      <c r="T435" s="3">
        <v>206</v>
      </c>
      <c r="U435" s="3">
        <v>212</v>
      </c>
      <c r="V435" s="12">
        <f t="shared" si="27"/>
        <v>2.7719900000000002</v>
      </c>
      <c r="W435" s="3">
        <v>-0.24</v>
      </c>
      <c r="X435" s="3" t="str">
        <f ca="1">IF(COUNTIF(股期對照!A:A,B435)=2,B435&amp;"-●",IF(COUNTIF(股期對照!A:A,B435)=1,B435&amp;"-◎",B435))</f>
        <v>華新科-◎</v>
      </c>
      <c r="Y435" s="3" t="s">
        <v>4594</v>
      </c>
      <c r="AB435" s="1" t="s">
        <v>429</v>
      </c>
      <c r="AC435" s="1" t="s">
        <v>2191</v>
      </c>
      <c r="AD435" s="1">
        <v>20.77</v>
      </c>
      <c r="AE435" s="1">
        <v>0</v>
      </c>
      <c r="AF435" s="1">
        <v>3.02</v>
      </c>
      <c r="AG435" s="1">
        <v>28.61</v>
      </c>
      <c r="AH435" s="1">
        <v>47.6</v>
      </c>
      <c r="AI435" s="1">
        <v>435</v>
      </c>
      <c r="AJ435" s="1">
        <v>4858042.99</v>
      </c>
      <c r="AK435" s="1">
        <v>203</v>
      </c>
      <c r="AL435" s="1">
        <v>-1174</v>
      </c>
      <c r="AM435" s="1">
        <v>-321</v>
      </c>
      <c r="AN435" s="1">
        <v>336</v>
      </c>
      <c r="AO435" s="1">
        <v>2269</v>
      </c>
      <c r="AP435" s="1">
        <v>231243</v>
      </c>
      <c r="AQ435" s="1">
        <v>0.6</v>
      </c>
      <c r="AR435" s="1">
        <v>217</v>
      </c>
      <c r="AS435" s="1">
        <v>213.5</v>
      </c>
      <c r="AT435" s="1">
        <v>207</v>
      </c>
      <c r="AU435" s="1">
        <v>206</v>
      </c>
      <c r="AV435" s="1">
        <v>212</v>
      </c>
      <c r="AW435" s="1">
        <v>2.7719900000000002</v>
      </c>
      <c r="AX435" s="1">
        <v>-0.24</v>
      </c>
      <c r="AY435" s="1" t="s">
        <v>4440</v>
      </c>
      <c r="AZ435" s="1" t="s">
        <v>3547</v>
      </c>
    </row>
    <row r="436" spans="1:52" x14ac:dyDescent="0.25">
      <c r="A436" s="2" t="s">
        <v>430</v>
      </c>
      <c r="B436" s="3" t="s">
        <v>5286</v>
      </c>
      <c r="C436" s="3">
        <v>5.29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81.78</v>
      </c>
      <c r="H436" s="1">
        <f>MATCH(持股比率!A436,董監!A:A,0)</f>
        <v>436</v>
      </c>
      <c r="I436" s="3">
        <v>1144373.8999999999</v>
      </c>
      <c r="J436" s="26">
        <v>-2</v>
      </c>
      <c r="K436" s="26">
        <v>-90</v>
      </c>
      <c r="L436" s="35">
        <v>-16</v>
      </c>
      <c r="M436" s="26">
        <v>-84</v>
      </c>
      <c r="N436" s="26">
        <v>28</v>
      </c>
      <c r="O436" s="26">
        <f t="shared" si="25"/>
        <v>93587</v>
      </c>
      <c r="P436" s="25">
        <f t="shared" si="26"/>
        <v>-0.2</v>
      </c>
      <c r="Q436" s="3">
        <v>39</v>
      </c>
      <c r="R436" s="3">
        <v>38.9</v>
      </c>
      <c r="S436" s="3">
        <v>38.549999999999997</v>
      </c>
      <c r="T436" s="3">
        <v>38.65</v>
      </c>
      <c r="U436" s="3">
        <v>38.700000000000003</v>
      </c>
      <c r="V436" s="12">
        <f t="shared" si="27"/>
        <v>-6.3587999999999992E-2</v>
      </c>
      <c r="W436" s="3">
        <v>-0.26</v>
      </c>
      <c r="X436" s="3" t="str">
        <f ca="1">IF(COUNTIF(股期對照!A:A,B436)=2,B436&amp;"-●",IF(COUNTIF(股期對照!A:A,B436)=1,B436&amp;"-◎",B436))</f>
        <v>揚博</v>
      </c>
      <c r="Y436" s="3" t="s">
        <v>6560</v>
      </c>
      <c r="AB436" s="1" t="s">
        <v>430</v>
      </c>
      <c r="AC436" s="1" t="s">
        <v>2192</v>
      </c>
      <c r="AD436" s="1">
        <v>5.29</v>
      </c>
      <c r="AE436" s="1">
        <v>0</v>
      </c>
      <c r="AF436" s="1">
        <v>0.01</v>
      </c>
      <c r="AG436" s="1">
        <v>12.92</v>
      </c>
      <c r="AH436" s="1">
        <v>81.78</v>
      </c>
      <c r="AI436" s="1">
        <v>436</v>
      </c>
      <c r="AJ436" s="1">
        <v>1144373.8999999999</v>
      </c>
      <c r="AK436" s="1">
        <v>-2</v>
      </c>
      <c r="AL436" s="1">
        <v>-90</v>
      </c>
      <c r="AM436" s="1">
        <v>-16</v>
      </c>
      <c r="AN436" s="1">
        <v>-84</v>
      </c>
      <c r="AO436" s="1">
        <v>28</v>
      </c>
      <c r="AP436" s="1">
        <v>93587</v>
      </c>
      <c r="AQ436" s="1">
        <v>-0.2</v>
      </c>
      <c r="AR436" s="1">
        <v>39</v>
      </c>
      <c r="AS436" s="1">
        <v>38.9</v>
      </c>
      <c r="AT436" s="1">
        <v>38.549999999999997</v>
      </c>
      <c r="AU436" s="1">
        <v>38.65</v>
      </c>
      <c r="AV436" s="1">
        <v>38.700000000000003</v>
      </c>
      <c r="AW436" s="1">
        <v>-6.3587999999999992E-2</v>
      </c>
      <c r="AX436" s="1">
        <v>-0.26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5287</v>
      </c>
      <c r="C437" s="3">
        <v>16.350000000000001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69.11</v>
      </c>
      <c r="H437" s="1">
        <f>MATCH(持股比率!A437,董監!A:A,0)</f>
        <v>437</v>
      </c>
      <c r="I437" s="3">
        <v>2735515.38</v>
      </c>
      <c r="J437" s="26">
        <v>-55</v>
      </c>
      <c r="K437" s="26">
        <v>-1325</v>
      </c>
      <c r="L437" s="35">
        <v>-201</v>
      </c>
      <c r="M437" s="26">
        <v>-632</v>
      </c>
      <c r="N437" s="26">
        <v>-200</v>
      </c>
      <c r="O437" s="26">
        <f t="shared" si="25"/>
        <v>189051</v>
      </c>
      <c r="P437" s="25">
        <f t="shared" si="26"/>
        <v>-1.3</v>
      </c>
      <c r="Q437" s="3">
        <v>20.95</v>
      </c>
      <c r="R437" s="3">
        <v>21.15</v>
      </c>
      <c r="S437" s="3">
        <v>19.5</v>
      </c>
      <c r="T437" s="3">
        <v>19.2</v>
      </c>
      <c r="U437" s="3">
        <v>19.350000000000001</v>
      </c>
      <c r="V437" s="12">
        <f t="shared" si="27"/>
        <v>-0.49099900000000002</v>
      </c>
      <c r="W437" s="3">
        <v>-8.08</v>
      </c>
      <c r="X437" s="3" t="str">
        <f ca="1">IF(COUNTIF(股期對照!A:A,B437)=2,B437&amp;"-●",IF(COUNTIF(股期對照!A:A,B437)=1,B437&amp;"-◎",B437))</f>
        <v>普安</v>
      </c>
      <c r="Y437" s="3" t="s">
        <v>6536</v>
      </c>
      <c r="AB437" s="1" t="s">
        <v>431</v>
      </c>
      <c r="AC437" s="1" t="s">
        <v>2193</v>
      </c>
      <c r="AD437" s="1">
        <v>16.350000000000001</v>
      </c>
      <c r="AE437" s="1">
        <v>0.2</v>
      </c>
      <c r="AF437" s="1">
        <v>0.01</v>
      </c>
      <c r="AG437" s="1">
        <v>14.33</v>
      </c>
      <c r="AH437" s="1">
        <v>69.11</v>
      </c>
      <c r="AI437" s="1">
        <v>437</v>
      </c>
      <c r="AJ437" s="1">
        <v>2735515.38</v>
      </c>
      <c r="AK437" s="1">
        <v>-55</v>
      </c>
      <c r="AL437" s="1">
        <v>-1325</v>
      </c>
      <c r="AM437" s="1">
        <v>-201</v>
      </c>
      <c r="AN437" s="1">
        <v>-632</v>
      </c>
      <c r="AO437" s="1">
        <v>-200</v>
      </c>
      <c r="AP437" s="1">
        <v>189051</v>
      </c>
      <c r="AQ437" s="1">
        <v>-1.3</v>
      </c>
      <c r="AR437" s="1">
        <v>20.95</v>
      </c>
      <c r="AS437" s="1">
        <v>21.15</v>
      </c>
      <c r="AT437" s="1">
        <v>19.5</v>
      </c>
      <c r="AU437" s="1">
        <v>19.2</v>
      </c>
      <c r="AV437" s="1">
        <v>19.350000000000001</v>
      </c>
      <c r="AW437" s="1">
        <v>-0.49099900000000002</v>
      </c>
      <c r="AX437" s="1">
        <v>-8.08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5288</v>
      </c>
      <c r="C438" s="3">
        <v>33.07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43.08</v>
      </c>
      <c r="H438" s="1">
        <f>MATCH(持股比率!A438,董監!A:A,0)</f>
        <v>438</v>
      </c>
      <c r="I438" s="3">
        <v>191854.4</v>
      </c>
      <c r="J438" s="26">
        <v>1</v>
      </c>
      <c r="K438" s="26">
        <v>2</v>
      </c>
      <c r="L438" s="35">
        <v>1</v>
      </c>
      <c r="M438" s="26">
        <v>-7</v>
      </c>
      <c r="N438" s="26">
        <v>-1</v>
      </c>
      <c r="O438" s="26">
        <f t="shared" si="25"/>
        <v>8265</v>
      </c>
      <c r="P438" s="25">
        <f t="shared" si="26"/>
        <v>0</v>
      </c>
      <c r="Q438" s="3">
        <v>55.3</v>
      </c>
      <c r="R438" s="3">
        <v>56.2</v>
      </c>
      <c r="S438" s="3">
        <v>56.1</v>
      </c>
      <c r="T438" s="3">
        <v>56.3</v>
      </c>
      <c r="U438" s="3">
        <v>55.7</v>
      </c>
      <c r="V438" s="12">
        <f t="shared" si="27"/>
        <v>-2.2599999999999999E-3</v>
      </c>
      <c r="W438" s="3">
        <v>0.36</v>
      </c>
      <c r="X438" s="3" t="str">
        <f ca="1">IF(COUNTIF(股期對照!A:A,B438)=2,B438&amp;"-●",IF(COUNTIF(股期對照!A:A,B438)=1,B438&amp;"-◎",B438))</f>
        <v>卓越</v>
      </c>
      <c r="Y438" s="3" t="s">
        <v>6568</v>
      </c>
      <c r="AB438" s="1" t="s">
        <v>432</v>
      </c>
      <c r="AC438" s="1" t="s">
        <v>2194</v>
      </c>
      <c r="AD438" s="1">
        <v>33.07</v>
      </c>
      <c r="AE438" s="1">
        <v>0</v>
      </c>
      <c r="AF438" s="1">
        <v>0.01</v>
      </c>
      <c r="AG438" s="1">
        <v>23.84</v>
      </c>
      <c r="AH438" s="1">
        <v>43.08</v>
      </c>
      <c r="AI438" s="1">
        <v>438</v>
      </c>
      <c r="AJ438" s="1">
        <v>191854.4</v>
      </c>
      <c r="AK438" s="1">
        <v>1</v>
      </c>
      <c r="AL438" s="1">
        <v>2</v>
      </c>
      <c r="AM438" s="1">
        <v>1</v>
      </c>
      <c r="AN438" s="1">
        <v>-7</v>
      </c>
      <c r="AO438" s="1">
        <v>-1</v>
      </c>
      <c r="AP438" s="1">
        <v>8265</v>
      </c>
      <c r="AQ438" s="1">
        <v>0</v>
      </c>
      <c r="AR438" s="1">
        <v>55.3</v>
      </c>
      <c r="AS438" s="1">
        <v>56.2</v>
      </c>
      <c r="AT438" s="1">
        <v>56.1</v>
      </c>
      <c r="AU438" s="1">
        <v>56.3</v>
      </c>
      <c r="AV438" s="1">
        <v>55.7</v>
      </c>
      <c r="AW438" s="1">
        <v>-2.2599999999999999E-3</v>
      </c>
      <c r="AX438" s="1">
        <v>0.36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5289</v>
      </c>
      <c r="C439" s="3">
        <v>2.0699999999999998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73.289999999999992</v>
      </c>
      <c r="H439" s="1">
        <f>MATCH(持股比率!A439,董監!A:A,0)</f>
        <v>439</v>
      </c>
      <c r="I439" s="3">
        <v>1187984.6299999999</v>
      </c>
      <c r="J439" s="26">
        <v>41</v>
      </c>
      <c r="K439" s="26">
        <v>100</v>
      </c>
      <c r="L439" s="35">
        <v>-140</v>
      </c>
      <c r="M439" s="26">
        <v>-29</v>
      </c>
      <c r="N439" s="26">
        <v>14</v>
      </c>
      <c r="O439" s="26">
        <f t="shared" si="25"/>
        <v>87067</v>
      </c>
      <c r="P439" s="25">
        <f t="shared" si="26"/>
        <v>0</v>
      </c>
      <c r="Q439" s="3">
        <v>28.8</v>
      </c>
      <c r="R439" s="3">
        <v>29.7</v>
      </c>
      <c r="S439" s="3">
        <v>28.6</v>
      </c>
      <c r="T439" s="3">
        <v>28.65</v>
      </c>
      <c r="U439" s="3">
        <v>31.5</v>
      </c>
      <c r="V439" s="12">
        <f t="shared" si="27"/>
        <v>-2.4304999999999973E-3</v>
      </c>
      <c r="W439" s="3">
        <v>11.31</v>
      </c>
      <c r="X439" s="3" t="str">
        <f ca="1">IF(COUNTIF(股期對照!A:A,B439)=2,B439&amp;"-●",IF(COUNTIF(股期對照!A:A,B439)=1,B439&amp;"-◎",B439))</f>
        <v>怡利電</v>
      </c>
      <c r="Y439" s="3" t="s">
        <v>6569</v>
      </c>
      <c r="AB439" s="1" t="s">
        <v>433</v>
      </c>
      <c r="AC439" s="1" t="s">
        <v>2195</v>
      </c>
      <c r="AD439" s="1">
        <v>2.0699999999999998</v>
      </c>
      <c r="AE439" s="1">
        <v>0.04</v>
      </c>
      <c r="AF439" s="1">
        <v>0.16</v>
      </c>
      <c r="AG439" s="1">
        <v>24.44</v>
      </c>
      <c r="AH439" s="1">
        <v>73.289999999999992</v>
      </c>
      <c r="AI439" s="1">
        <v>439</v>
      </c>
      <c r="AJ439" s="1">
        <v>1187984.6299999999</v>
      </c>
      <c r="AK439" s="1">
        <v>41</v>
      </c>
      <c r="AL439" s="1">
        <v>100</v>
      </c>
      <c r="AM439" s="1">
        <v>-140</v>
      </c>
      <c r="AN439" s="1">
        <v>-29</v>
      </c>
      <c r="AO439" s="1">
        <v>14</v>
      </c>
      <c r="AP439" s="1">
        <v>87067</v>
      </c>
      <c r="AQ439" s="1">
        <v>0</v>
      </c>
      <c r="AR439" s="1">
        <v>28.8</v>
      </c>
      <c r="AS439" s="1">
        <v>29.7</v>
      </c>
      <c r="AT439" s="1">
        <v>28.6</v>
      </c>
      <c r="AU439" s="1">
        <v>28.65</v>
      </c>
      <c r="AV439" s="1">
        <v>31.5</v>
      </c>
      <c r="AW439" s="1">
        <v>-2.4304999999999973E-3</v>
      </c>
      <c r="AX439" s="1">
        <v>11.31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5290</v>
      </c>
      <c r="C440" s="3">
        <v>14.99</v>
      </c>
      <c r="D440" s="3">
        <v>0.08</v>
      </c>
      <c r="E440" s="3">
        <v>6.09</v>
      </c>
      <c r="F440" s="1">
        <f>IF(INDEX(董監!D:D,H440)=0,INDEX(董監!C:C,H440),INDEX(董監!D:D,H440))</f>
        <v>6.75</v>
      </c>
      <c r="G440" s="1">
        <f t="shared" si="24"/>
        <v>72.09</v>
      </c>
      <c r="H440" s="1">
        <f>MATCH(持股比率!A440,董監!A:A,0)</f>
        <v>440</v>
      </c>
      <c r="I440" s="3">
        <v>8186443.8499999996</v>
      </c>
      <c r="J440" s="26">
        <v>-84</v>
      </c>
      <c r="K440" s="26">
        <v>314</v>
      </c>
      <c r="L440" s="35">
        <v>1488</v>
      </c>
      <c r="M440" s="26">
        <v>-1488</v>
      </c>
      <c r="N440" s="26">
        <v>1982</v>
      </c>
      <c r="O440" s="26">
        <f t="shared" si="25"/>
        <v>590161</v>
      </c>
      <c r="P440" s="25">
        <f t="shared" si="26"/>
        <v>0.4</v>
      </c>
      <c r="Q440" s="3">
        <v>40.6</v>
      </c>
      <c r="R440" s="3">
        <v>39.950000000000003</v>
      </c>
      <c r="S440" s="3">
        <v>40.35</v>
      </c>
      <c r="T440" s="3">
        <v>39.5</v>
      </c>
      <c r="U440" s="3">
        <v>40.799999999999997</v>
      </c>
      <c r="V440" s="12">
        <f t="shared" si="27"/>
        <v>0.91264299999999998</v>
      </c>
      <c r="W440" s="3">
        <v>1.75</v>
      </c>
      <c r="X440" s="3" t="str">
        <f ca="1">IF(COUNTIF(股期對照!A:A,B440)=2,B440&amp;"-●",IF(COUNTIF(股期對照!A:A,B440)=1,B440&amp;"-◎",B440))</f>
        <v>宏達電-◎</v>
      </c>
      <c r="Y440" s="3" t="s">
        <v>6570</v>
      </c>
      <c r="AB440" s="1" t="s">
        <v>434</v>
      </c>
      <c r="AC440" s="1" t="s">
        <v>2196</v>
      </c>
      <c r="AD440" s="1">
        <v>14.99</v>
      </c>
      <c r="AE440" s="1">
        <v>0.08</v>
      </c>
      <c r="AF440" s="1">
        <v>6.09</v>
      </c>
      <c r="AG440" s="1">
        <v>6.75</v>
      </c>
      <c r="AH440" s="1">
        <v>72.09</v>
      </c>
      <c r="AI440" s="1">
        <v>440</v>
      </c>
      <c r="AJ440" s="1">
        <v>8186443.8499999996</v>
      </c>
      <c r="AK440" s="1">
        <v>-84</v>
      </c>
      <c r="AL440" s="1">
        <v>314</v>
      </c>
      <c r="AM440" s="1">
        <v>1488</v>
      </c>
      <c r="AN440" s="1">
        <v>-1488</v>
      </c>
      <c r="AO440" s="1">
        <v>1982</v>
      </c>
      <c r="AP440" s="1">
        <v>590161</v>
      </c>
      <c r="AQ440" s="1">
        <v>0.4</v>
      </c>
      <c r="AR440" s="1">
        <v>40.6</v>
      </c>
      <c r="AS440" s="1">
        <v>39.950000000000003</v>
      </c>
      <c r="AT440" s="1">
        <v>40.35</v>
      </c>
      <c r="AU440" s="1">
        <v>39.5</v>
      </c>
      <c r="AV440" s="1">
        <v>40.799999999999997</v>
      </c>
      <c r="AW440" s="1">
        <v>0.91264299999999998</v>
      </c>
      <c r="AX440" s="1">
        <v>1.75</v>
      </c>
      <c r="AY440" s="1" t="s">
        <v>4441</v>
      </c>
      <c r="AZ440" s="1" t="s">
        <v>3571</v>
      </c>
    </row>
    <row r="441" spans="1:52" x14ac:dyDescent="0.25">
      <c r="A441" s="2" t="s">
        <v>435</v>
      </c>
      <c r="B441" s="3" t="s">
        <v>5291</v>
      </c>
      <c r="C441" s="3">
        <v>8.1999999999999993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88.63</v>
      </c>
      <c r="H441" s="1">
        <f>MATCH(持股比率!A441,董監!A:A,0)</f>
        <v>441</v>
      </c>
      <c r="I441" s="3">
        <v>11595610.59</v>
      </c>
      <c r="J441" s="26">
        <v>-191</v>
      </c>
      <c r="K441" s="26">
        <v>-149</v>
      </c>
      <c r="L441" s="35">
        <v>-418</v>
      </c>
      <c r="M441" s="26">
        <v>-16</v>
      </c>
      <c r="N441" s="26">
        <v>804</v>
      </c>
      <c r="O441" s="26">
        <f t="shared" si="25"/>
        <v>1027719</v>
      </c>
      <c r="P441" s="25">
        <f t="shared" si="26"/>
        <v>0</v>
      </c>
      <c r="Q441" s="3">
        <v>19.75</v>
      </c>
      <c r="R441" s="3">
        <v>19.75</v>
      </c>
      <c r="S441" s="3">
        <v>19.649999999999999</v>
      </c>
      <c r="T441" s="3">
        <v>19.7</v>
      </c>
      <c r="U441" s="3">
        <v>20.25</v>
      </c>
      <c r="V441" s="12">
        <f t="shared" si="27"/>
        <v>1.0371000000000003E-2</v>
      </c>
      <c r="W441" s="3">
        <v>2.5299999999999998</v>
      </c>
      <c r="X441" s="3" t="str">
        <f ca="1">IF(COUNTIF(股期對照!A:A,B441)=2,B441&amp;"-●",IF(COUNTIF(股期對照!A:A,B441)=1,B441&amp;"-◎",B441))</f>
        <v>國建</v>
      </c>
      <c r="Y441" s="3" t="s">
        <v>6571</v>
      </c>
      <c r="AB441" s="1" t="s">
        <v>435</v>
      </c>
      <c r="AC441" s="1" t="s">
        <v>2197</v>
      </c>
      <c r="AD441" s="1">
        <v>8.1999999999999993</v>
      </c>
      <c r="AE441" s="1">
        <v>0.2</v>
      </c>
      <c r="AF441" s="1">
        <v>0.12</v>
      </c>
      <c r="AG441" s="1">
        <v>2.85</v>
      </c>
      <c r="AH441" s="1">
        <v>88.63</v>
      </c>
      <c r="AI441" s="1">
        <v>441</v>
      </c>
      <c r="AJ441" s="1">
        <v>11595610.59</v>
      </c>
      <c r="AK441" s="1">
        <v>-191</v>
      </c>
      <c r="AL441" s="1">
        <v>-149</v>
      </c>
      <c r="AM441" s="1">
        <v>-418</v>
      </c>
      <c r="AN441" s="1">
        <v>-16</v>
      </c>
      <c r="AO441" s="1">
        <v>804</v>
      </c>
      <c r="AP441" s="1">
        <v>1027719</v>
      </c>
      <c r="AQ441" s="1">
        <v>0</v>
      </c>
      <c r="AR441" s="1">
        <v>19.75</v>
      </c>
      <c r="AS441" s="1">
        <v>19.75</v>
      </c>
      <c r="AT441" s="1">
        <v>19.649999999999999</v>
      </c>
      <c r="AU441" s="1">
        <v>19.7</v>
      </c>
      <c r="AV441" s="1">
        <v>20.25</v>
      </c>
      <c r="AW441" s="1">
        <v>1.0371000000000003E-2</v>
      </c>
      <c r="AX441" s="1">
        <v>2.5299999999999998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5292</v>
      </c>
      <c r="C442" s="3">
        <v>12.42</v>
      </c>
      <c r="D442" s="3">
        <v>0.1</v>
      </c>
      <c r="E442" s="3">
        <v>2.4900000000000002</v>
      </c>
      <c r="F442" s="1">
        <f>IF(INDEX(董監!D:D,H442)=0,INDEX(董監!C:C,H442),INDEX(董監!D:D,H442))</f>
        <v>10.3</v>
      </c>
      <c r="G442" s="1">
        <f t="shared" si="24"/>
        <v>74.69</v>
      </c>
      <c r="H442" s="1">
        <f>MATCH(持股比率!A442,董監!A:A,0)</f>
        <v>442</v>
      </c>
      <c r="I442" s="3">
        <v>11800000</v>
      </c>
      <c r="J442" s="26">
        <v>481</v>
      </c>
      <c r="K442" s="26">
        <v>-541</v>
      </c>
      <c r="L442" s="35">
        <v>-724</v>
      </c>
      <c r="M442" s="26">
        <v>687</v>
      </c>
      <c r="N442" s="26">
        <v>1684</v>
      </c>
      <c r="O442" s="26">
        <f t="shared" si="25"/>
        <v>881342</v>
      </c>
      <c r="P442" s="25">
        <f t="shared" si="26"/>
        <v>0.2</v>
      </c>
      <c r="Q442" s="3">
        <v>24.8</v>
      </c>
      <c r="R442" s="3">
        <v>24.7</v>
      </c>
      <c r="S442" s="3">
        <v>24.1</v>
      </c>
      <c r="T442" s="3">
        <v>24.2</v>
      </c>
      <c r="U442" s="3">
        <v>24.65</v>
      </c>
      <c r="V442" s="12">
        <f t="shared" si="27"/>
        <v>0.39253699999999997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6571</v>
      </c>
      <c r="AB442" s="1" t="s">
        <v>436</v>
      </c>
      <c r="AC442" s="1" t="s">
        <v>2198</v>
      </c>
      <c r="AD442" s="1">
        <v>12.42</v>
      </c>
      <c r="AE442" s="1">
        <v>0.1</v>
      </c>
      <c r="AF442" s="1">
        <v>2.4900000000000002</v>
      </c>
      <c r="AG442" s="1">
        <v>10.3</v>
      </c>
      <c r="AH442" s="1">
        <v>74.69</v>
      </c>
      <c r="AI442" s="1">
        <v>442</v>
      </c>
      <c r="AJ442" s="1">
        <v>11800000</v>
      </c>
      <c r="AK442" s="1">
        <v>481</v>
      </c>
      <c r="AL442" s="1">
        <v>-541</v>
      </c>
      <c r="AM442" s="1">
        <v>-724</v>
      </c>
      <c r="AN442" s="1">
        <v>687</v>
      </c>
      <c r="AO442" s="1">
        <v>1684</v>
      </c>
      <c r="AP442" s="1">
        <v>881342</v>
      </c>
      <c r="AQ442" s="1">
        <v>0.2</v>
      </c>
      <c r="AR442" s="1">
        <v>24.8</v>
      </c>
      <c r="AS442" s="1">
        <v>24.7</v>
      </c>
      <c r="AT442" s="1">
        <v>24.1</v>
      </c>
      <c r="AU442" s="1">
        <v>24.2</v>
      </c>
      <c r="AV442" s="1">
        <v>24.65</v>
      </c>
      <c r="AW442" s="1">
        <v>0.39253699999999997</v>
      </c>
      <c r="AX442" s="1">
        <v>0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5293</v>
      </c>
      <c r="C443" s="3">
        <v>6.08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86.43</v>
      </c>
      <c r="H443" s="1">
        <f>MATCH(持股比率!A443,董監!A:A,0)</f>
        <v>443</v>
      </c>
      <c r="I443" s="3">
        <v>3800000</v>
      </c>
      <c r="J443" s="26">
        <v>-168</v>
      </c>
      <c r="K443" s="26">
        <v>-94</v>
      </c>
      <c r="L443" s="35">
        <v>-389</v>
      </c>
      <c r="M443" s="26">
        <v>-114</v>
      </c>
      <c r="N443" s="26">
        <v>68</v>
      </c>
      <c r="O443" s="26">
        <f t="shared" si="25"/>
        <v>328434</v>
      </c>
      <c r="P443" s="25">
        <f t="shared" si="26"/>
        <v>-0.2</v>
      </c>
      <c r="Q443" s="3">
        <v>30.45</v>
      </c>
      <c r="R443" s="3">
        <v>30.45</v>
      </c>
      <c r="S443" s="3">
        <v>30</v>
      </c>
      <c r="T443" s="3">
        <v>29.75</v>
      </c>
      <c r="U443" s="3">
        <v>30.15</v>
      </c>
      <c r="V443" s="12">
        <f t="shared" si="27"/>
        <v>-0.209892</v>
      </c>
      <c r="W443" s="3">
        <v>-0.99</v>
      </c>
      <c r="X443" s="3" t="str">
        <f ca="1">IF(COUNTIF(股期對照!A:A,B443)=2,B443&amp;"-●",IF(COUNTIF(股期對照!A:A,B443)=1,B443&amp;"-◎",B443))</f>
        <v>國揚</v>
      </c>
      <c r="Y443" s="3" t="s">
        <v>6571</v>
      </c>
      <c r="AB443" s="1" t="s">
        <v>437</v>
      </c>
      <c r="AC443" s="1" t="s">
        <v>2199</v>
      </c>
      <c r="AD443" s="1">
        <v>6.08</v>
      </c>
      <c r="AE443" s="1">
        <v>0</v>
      </c>
      <c r="AF443" s="1">
        <v>0.06</v>
      </c>
      <c r="AG443" s="1">
        <v>7.43</v>
      </c>
      <c r="AH443" s="1">
        <v>86.43</v>
      </c>
      <c r="AI443" s="1">
        <v>443</v>
      </c>
      <c r="AJ443" s="1">
        <v>3800000</v>
      </c>
      <c r="AK443" s="1">
        <v>-168</v>
      </c>
      <c r="AL443" s="1">
        <v>-94</v>
      </c>
      <c r="AM443" s="1">
        <v>-389</v>
      </c>
      <c r="AN443" s="1">
        <v>-114</v>
      </c>
      <c r="AO443" s="1">
        <v>68</v>
      </c>
      <c r="AP443" s="1">
        <v>328434</v>
      </c>
      <c r="AQ443" s="1">
        <v>-0.2</v>
      </c>
      <c r="AR443" s="1">
        <v>30.45</v>
      </c>
      <c r="AS443" s="1">
        <v>30.45</v>
      </c>
      <c r="AT443" s="1">
        <v>30</v>
      </c>
      <c r="AU443" s="1">
        <v>29.75</v>
      </c>
      <c r="AV443" s="1">
        <v>30.15</v>
      </c>
      <c r="AW443" s="1">
        <v>-0.209892</v>
      </c>
      <c r="AX443" s="1">
        <v>-0.99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5294</v>
      </c>
      <c r="C444" s="3">
        <v>3.42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91.26</v>
      </c>
      <c r="H444" s="1">
        <f>MATCH(持股比率!A444,董監!A:A,0)</f>
        <v>444</v>
      </c>
      <c r="I444" s="3">
        <v>3870000</v>
      </c>
      <c r="J444" s="26">
        <v>-49</v>
      </c>
      <c r="K444" s="26">
        <v>-71</v>
      </c>
      <c r="L444" s="35">
        <v>-2</v>
      </c>
      <c r="M444" s="26">
        <v>161</v>
      </c>
      <c r="N444" s="26">
        <v>110</v>
      </c>
      <c r="O444" s="26">
        <f t="shared" si="25"/>
        <v>353176</v>
      </c>
      <c r="P444" s="25">
        <f t="shared" si="26"/>
        <v>0</v>
      </c>
      <c r="Q444" s="3">
        <v>10.3</v>
      </c>
      <c r="R444" s="3">
        <v>10.25</v>
      </c>
      <c r="S444" s="3">
        <v>10.25</v>
      </c>
      <c r="T444" s="3">
        <v>10.4</v>
      </c>
      <c r="U444" s="3">
        <v>10.55</v>
      </c>
      <c r="V444" s="12">
        <f t="shared" si="27"/>
        <v>1.58195E-2</v>
      </c>
      <c r="W444" s="3">
        <v>3.94</v>
      </c>
      <c r="X444" s="3" t="str">
        <f ca="1">IF(COUNTIF(股期對照!A:A,B444)=2,B444&amp;"-●",IF(COUNTIF(股期對照!A:A,B444)=1,B444&amp;"-◎",B444))</f>
        <v>太設</v>
      </c>
      <c r="Y444" s="3" t="s">
        <v>6571</v>
      </c>
      <c r="AB444" s="1" t="s">
        <v>438</v>
      </c>
      <c r="AC444" s="1" t="s">
        <v>2200</v>
      </c>
      <c r="AD444" s="1">
        <v>3.42</v>
      </c>
      <c r="AE444" s="1">
        <v>0</v>
      </c>
      <c r="AF444" s="1">
        <v>0.03</v>
      </c>
      <c r="AG444" s="1">
        <v>5.29</v>
      </c>
      <c r="AH444" s="1">
        <v>91.26</v>
      </c>
      <c r="AI444" s="1">
        <v>444</v>
      </c>
      <c r="AJ444" s="1">
        <v>3870000</v>
      </c>
      <c r="AK444" s="1">
        <v>-49</v>
      </c>
      <c r="AL444" s="1">
        <v>-71</v>
      </c>
      <c r="AM444" s="1">
        <v>-2</v>
      </c>
      <c r="AN444" s="1">
        <v>161</v>
      </c>
      <c r="AO444" s="1">
        <v>110</v>
      </c>
      <c r="AP444" s="1">
        <v>353176</v>
      </c>
      <c r="AQ444" s="1">
        <v>0</v>
      </c>
      <c r="AR444" s="1">
        <v>10.3</v>
      </c>
      <c r="AS444" s="1">
        <v>10.25</v>
      </c>
      <c r="AT444" s="1">
        <v>10.25</v>
      </c>
      <c r="AU444" s="1">
        <v>10.4</v>
      </c>
      <c r="AV444" s="1">
        <v>10.55</v>
      </c>
      <c r="AW444" s="1">
        <v>1.58195E-2</v>
      </c>
      <c r="AX444" s="1">
        <v>3.94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5295</v>
      </c>
      <c r="C445" s="3">
        <v>1.27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82.36</v>
      </c>
      <c r="H445" s="1">
        <f>MATCH(持股比率!A445,董監!A:A,0)</f>
        <v>445</v>
      </c>
      <c r="I445" s="3">
        <v>2245505.2999999998</v>
      </c>
      <c r="J445" s="26">
        <v>-3</v>
      </c>
      <c r="K445" s="26">
        <v>-9</v>
      </c>
      <c r="L445" s="35">
        <v>-87</v>
      </c>
      <c r="M445" s="26">
        <v>52</v>
      </c>
      <c r="N445" s="26">
        <v>59</v>
      </c>
      <c r="O445" s="26">
        <f t="shared" si="25"/>
        <v>184940</v>
      </c>
      <c r="P445" s="25">
        <f t="shared" si="26"/>
        <v>0</v>
      </c>
      <c r="Q445" s="3">
        <v>20</v>
      </c>
      <c r="R445" s="3">
        <v>20</v>
      </c>
      <c r="S445" s="3">
        <v>19.7</v>
      </c>
      <c r="T445" s="3">
        <v>19.649999999999999</v>
      </c>
      <c r="U445" s="3">
        <v>19.75</v>
      </c>
      <c r="V445" s="12">
        <f t="shared" si="27"/>
        <v>2.3315000000000011E-3</v>
      </c>
      <c r="W445" s="3">
        <v>-1.5</v>
      </c>
      <c r="X445" s="3" t="str">
        <f ca="1">IF(COUNTIF(股期對照!A:A,B445)=2,B445&amp;"-●",IF(COUNTIF(股期對照!A:A,B445)=1,B445&amp;"-◎",B445))</f>
        <v>全坤建</v>
      </c>
      <c r="Y445" s="3" t="s">
        <v>6571</v>
      </c>
      <c r="AB445" s="1" t="s">
        <v>439</v>
      </c>
      <c r="AC445" s="1" t="s">
        <v>2201</v>
      </c>
      <c r="AD445" s="1">
        <v>1.27</v>
      </c>
      <c r="AE445" s="1">
        <v>0.59</v>
      </c>
      <c r="AF445" s="1">
        <v>0</v>
      </c>
      <c r="AG445" s="1">
        <v>15.78</v>
      </c>
      <c r="AH445" s="1">
        <v>82.36</v>
      </c>
      <c r="AI445" s="1">
        <v>445</v>
      </c>
      <c r="AJ445" s="1">
        <v>2245505.2999999998</v>
      </c>
      <c r="AK445" s="1">
        <v>-3</v>
      </c>
      <c r="AL445" s="1">
        <v>-9</v>
      </c>
      <c r="AM445" s="1">
        <v>-87</v>
      </c>
      <c r="AN445" s="1">
        <v>52</v>
      </c>
      <c r="AO445" s="1">
        <v>59</v>
      </c>
      <c r="AP445" s="1">
        <v>184940</v>
      </c>
      <c r="AQ445" s="1">
        <v>0</v>
      </c>
      <c r="AR445" s="1">
        <v>20</v>
      </c>
      <c r="AS445" s="1">
        <v>20</v>
      </c>
      <c r="AT445" s="1">
        <v>19.7</v>
      </c>
      <c r="AU445" s="1">
        <v>19.649999999999999</v>
      </c>
      <c r="AV445" s="1">
        <v>19.75</v>
      </c>
      <c r="AW445" s="1">
        <v>2.3315000000000011E-3</v>
      </c>
      <c r="AX445" s="1">
        <v>-1.5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5296</v>
      </c>
      <c r="C446" s="3">
        <v>8.68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62.4</v>
      </c>
      <c r="H446" s="1">
        <f>MATCH(持股比率!A446,董監!A:A,0)</f>
        <v>446</v>
      </c>
      <c r="I446" s="3">
        <v>16233261.470000001</v>
      </c>
      <c r="J446" s="26">
        <v>130</v>
      </c>
      <c r="K446" s="26">
        <v>-89</v>
      </c>
      <c r="L446" s="35">
        <v>-426</v>
      </c>
      <c r="M446" s="26">
        <v>254</v>
      </c>
      <c r="N446" s="26">
        <v>21</v>
      </c>
      <c r="O446" s="26">
        <f t="shared" si="25"/>
        <v>1012956</v>
      </c>
      <c r="P446" s="25">
        <f t="shared" si="26"/>
        <v>0</v>
      </c>
      <c r="Q446" s="3">
        <v>12</v>
      </c>
      <c r="R446" s="3">
        <v>11.9</v>
      </c>
      <c r="S446" s="3">
        <v>11.65</v>
      </c>
      <c r="T446" s="3">
        <v>11.9</v>
      </c>
      <c r="U446" s="3">
        <v>12</v>
      </c>
      <c r="V446" s="12">
        <f t="shared" si="27"/>
        <v>-1.187400000000001E-2</v>
      </c>
      <c r="W446" s="3">
        <v>1.27</v>
      </c>
      <c r="X446" s="3" t="str">
        <f ca="1">IF(COUNTIF(股期對照!A:A,B446)=2,B446&amp;"-●",IF(COUNTIF(股期對照!A:A,B446)=1,B446&amp;"-◎",B446))</f>
        <v>太子</v>
      </c>
      <c r="Y446" s="3" t="s">
        <v>6572</v>
      </c>
      <c r="AB446" s="1" t="s">
        <v>440</v>
      </c>
      <c r="AC446" s="1" t="s">
        <v>2202</v>
      </c>
      <c r="AD446" s="1">
        <v>8.68</v>
      </c>
      <c r="AE446" s="1">
        <v>0</v>
      </c>
      <c r="AF446" s="1">
        <v>0.08</v>
      </c>
      <c r="AG446" s="1">
        <v>28.84</v>
      </c>
      <c r="AH446" s="1">
        <v>62.4</v>
      </c>
      <c r="AI446" s="1">
        <v>446</v>
      </c>
      <c r="AJ446" s="1">
        <v>16233261.470000001</v>
      </c>
      <c r="AK446" s="1">
        <v>130</v>
      </c>
      <c r="AL446" s="1">
        <v>-89</v>
      </c>
      <c r="AM446" s="1">
        <v>-426</v>
      </c>
      <c r="AN446" s="1">
        <v>254</v>
      </c>
      <c r="AO446" s="1">
        <v>21</v>
      </c>
      <c r="AP446" s="1">
        <v>1012956</v>
      </c>
      <c r="AQ446" s="1">
        <v>0</v>
      </c>
      <c r="AR446" s="1">
        <v>12</v>
      </c>
      <c r="AS446" s="1">
        <v>11.9</v>
      </c>
      <c r="AT446" s="1">
        <v>11.65</v>
      </c>
      <c r="AU446" s="1">
        <v>11.9</v>
      </c>
      <c r="AV446" s="1">
        <v>12</v>
      </c>
      <c r="AW446" s="1">
        <v>-1.187400000000001E-2</v>
      </c>
      <c r="AX446" s="1">
        <v>1.27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5297</v>
      </c>
      <c r="C447" s="3">
        <v>1.62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70.41</v>
      </c>
      <c r="H447" s="1">
        <f>MATCH(持股比率!A447,董監!A:A,0)</f>
        <v>447</v>
      </c>
      <c r="I447" s="3">
        <v>3947292.78</v>
      </c>
      <c r="J447" s="26">
        <v>-4</v>
      </c>
      <c r="K447" s="26">
        <v>-86</v>
      </c>
      <c r="L447" s="35">
        <v>-94</v>
      </c>
      <c r="M447" s="26">
        <v>-53</v>
      </c>
      <c r="N447" s="26">
        <v>-20</v>
      </c>
      <c r="O447" s="26">
        <f t="shared" si="25"/>
        <v>277929</v>
      </c>
      <c r="P447" s="25">
        <f t="shared" si="26"/>
        <v>-0.1</v>
      </c>
      <c r="Q447" s="3">
        <v>17.600000000000001</v>
      </c>
      <c r="R447" s="3">
        <v>17.5</v>
      </c>
      <c r="S447" s="3">
        <v>17.3</v>
      </c>
      <c r="T447" s="3">
        <v>17.399999999999999</v>
      </c>
      <c r="U447" s="3">
        <v>17.25</v>
      </c>
      <c r="V447" s="12">
        <f t="shared" si="27"/>
        <v>-4.4687999999999999E-2</v>
      </c>
      <c r="W447" s="3">
        <v>-1.71</v>
      </c>
      <c r="X447" s="3" t="str">
        <f ca="1">IF(COUNTIF(股期對照!A:A,B447)=2,B447&amp;"-●",IF(COUNTIF(股期對照!A:A,B447)=1,B447&amp;"-◎",B447))</f>
        <v>龍邦</v>
      </c>
      <c r="Y447" s="3" t="s">
        <v>6573</v>
      </c>
      <c r="AB447" s="1" t="s">
        <v>441</v>
      </c>
      <c r="AC447" s="1" t="s">
        <v>2203</v>
      </c>
      <c r="AD447" s="1">
        <v>1.62</v>
      </c>
      <c r="AE447" s="1">
        <v>0.03</v>
      </c>
      <c r="AF447" s="1">
        <v>1</v>
      </c>
      <c r="AG447" s="1">
        <v>26.94</v>
      </c>
      <c r="AH447" s="1">
        <v>70.41</v>
      </c>
      <c r="AI447" s="1">
        <v>447</v>
      </c>
      <c r="AJ447" s="1">
        <v>3947292.78</v>
      </c>
      <c r="AK447" s="1">
        <v>-4</v>
      </c>
      <c r="AL447" s="1">
        <v>-86</v>
      </c>
      <c r="AM447" s="1">
        <v>-94</v>
      </c>
      <c r="AN447" s="1">
        <v>-53</v>
      </c>
      <c r="AO447" s="1">
        <v>-20</v>
      </c>
      <c r="AP447" s="1">
        <v>277929</v>
      </c>
      <c r="AQ447" s="1">
        <v>-0.1</v>
      </c>
      <c r="AR447" s="1">
        <v>17.600000000000001</v>
      </c>
      <c r="AS447" s="1">
        <v>17.5</v>
      </c>
      <c r="AT447" s="1">
        <v>17.3</v>
      </c>
      <c r="AU447" s="1">
        <v>17.399999999999999</v>
      </c>
      <c r="AV447" s="1">
        <v>17.25</v>
      </c>
      <c r="AW447" s="1">
        <v>-4.4687999999999999E-2</v>
      </c>
      <c r="AX447" s="1">
        <v>-1.71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5298</v>
      </c>
      <c r="C448" s="3">
        <v>11.15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76.94</v>
      </c>
      <c r="H448" s="1">
        <f>MATCH(持股比率!A448,董監!A:A,0)</f>
        <v>448</v>
      </c>
      <c r="I448" s="3">
        <v>15308998.220000001</v>
      </c>
      <c r="J448" s="26">
        <v>-165</v>
      </c>
      <c r="K448" s="26">
        <v>-1714</v>
      </c>
      <c r="L448" s="35">
        <v>-3608</v>
      </c>
      <c r="M448" s="26">
        <v>984</v>
      </c>
      <c r="N448" s="26">
        <v>742</v>
      </c>
      <c r="O448" s="26">
        <f t="shared" si="25"/>
        <v>1177874</v>
      </c>
      <c r="P448" s="25">
        <f t="shared" si="26"/>
        <v>-0.3</v>
      </c>
      <c r="Q448" s="3">
        <v>9.09</v>
      </c>
      <c r="R448" s="3">
        <v>9.02</v>
      </c>
      <c r="S448" s="3">
        <v>8.89</v>
      </c>
      <c r="T448" s="3">
        <v>8.9700000000000006</v>
      </c>
      <c r="U448" s="3">
        <v>9</v>
      </c>
      <c r="V448" s="12">
        <f t="shared" si="27"/>
        <v>-0.33530769999999999</v>
      </c>
      <c r="W448" s="3">
        <v>-0.66</v>
      </c>
      <c r="X448" s="3" t="str">
        <f ca="1">IF(COUNTIF(股期對照!A:A,B448)=2,B448&amp;"-●",IF(COUNTIF(股期對照!A:A,B448)=1,B448&amp;"-◎",B448))</f>
        <v>中工-◎</v>
      </c>
      <c r="Y448" s="3" t="s">
        <v>6571</v>
      </c>
      <c r="AB448" s="1" t="s">
        <v>442</v>
      </c>
      <c r="AC448" s="1" t="s">
        <v>2204</v>
      </c>
      <c r="AD448" s="1">
        <v>11.15</v>
      </c>
      <c r="AE448" s="1">
        <v>0.03</v>
      </c>
      <c r="AF448" s="1">
        <v>0.2</v>
      </c>
      <c r="AG448" s="1">
        <v>11.68</v>
      </c>
      <c r="AH448" s="1">
        <v>76.94</v>
      </c>
      <c r="AI448" s="1">
        <v>448</v>
      </c>
      <c r="AJ448" s="1">
        <v>15308998.220000001</v>
      </c>
      <c r="AK448" s="1">
        <v>-165</v>
      </c>
      <c r="AL448" s="1">
        <v>-1714</v>
      </c>
      <c r="AM448" s="1">
        <v>-3608</v>
      </c>
      <c r="AN448" s="1">
        <v>984</v>
      </c>
      <c r="AO448" s="1">
        <v>742</v>
      </c>
      <c r="AP448" s="1">
        <v>1177874</v>
      </c>
      <c r="AQ448" s="1">
        <v>-0.3</v>
      </c>
      <c r="AR448" s="1">
        <v>9.09</v>
      </c>
      <c r="AS448" s="1">
        <v>9.02</v>
      </c>
      <c r="AT448" s="1">
        <v>8.89</v>
      </c>
      <c r="AU448" s="1">
        <v>8.9700000000000006</v>
      </c>
      <c r="AV448" s="1">
        <v>9</v>
      </c>
      <c r="AW448" s="1">
        <v>-0.33530769999999999</v>
      </c>
      <c r="AX448" s="1">
        <v>-0.66</v>
      </c>
      <c r="AY448" s="1" t="s">
        <v>4442</v>
      </c>
      <c r="AZ448" s="1" t="s">
        <v>3518</v>
      </c>
    </row>
    <row r="449" spans="1:52" x14ac:dyDescent="0.25">
      <c r="A449" s="2" t="s">
        <v>443</v>
      </c>
      <c r="B449" s="3" t="s">
        <v>4609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26">
        <v>35</v>
      </c>
      <c r="K449" s="26">
        <v>-31</v>
      </c>
      <c r="L449" s="35">
        <v>18</v>
      </c>
      <c r="M449" s="26">
        <v>38</v>
      </c>
      <c r="N449" s="26">
        <v>69</v>
      </c>
      <c r="O449" s="26">
        <f t="shared" si="25"/>
        <v>205597</v>
      </c>
      <c r="P449" s="25">
        <f t="shared" si="26"/>
        <v>0.1</v>
      </c>
      <c r="Q449" s="3">
        <v>6.16</v>
      </c>
      <c r="R449" s="3">
        <v>6.1</v>
      </c>
      <c r="S449" s="3">
        <v>6.03</v>
      </c>
      <c r="T449" s="3">
        <v>6.1</v>
      </c>
      <c r="U449" s="3">
        <v>6.1</v>
      </c>
      <c r="V449" s="12">
        <f t="shared" si="27"/>
        <v>7.8773999999999997E-3</v>
      </c>
      <c r="W449" s="3">
        <v>-0.97</v>
      </c>
      <c r="X449" s="3" t="str">
        <f ca="1">IF(COUNTIF(股期對照!A:A,B449)=2,B449&amp;"-●",IF(COUNTIF(股期對照!A:A,B449)=1,B449&amp;"-◎",B449))</f>
        <v>新建</v>
      </c>
      <c r="Y449" s="3" t="s">
        <v>6571</v>
      </c>
      <c r="AB449" s="1" t="s">
        <v>443</v>
      </c>
      <c r="AC449" s="1" t="s">
        <v>2205</v>
      </c>
      <c r="AD449" s="1">
        <v>1.68</v>
      </c>
      <c r="AE449" s="1">
        <v>0</v>
      </c>
      <c r="AF449" s="1">
        <v>0.11</v>
      </c>
      <c r="AG449" s="1">
        <v>7.35</v>
      </c>
      <c r="AH449" s="1">
        <v>90.86</v>
      </c>
      <c r="AI449" s="1">
        <v>449</v>
      </c>
      <c r="AJ449" s="1">
        <v>2262784.5699999998</v>
      </c>
      <c r="AK449" s="1">
        <v>35</v>
      </c>
      <c r="AL449" s="1">
        <v>-31</v>
      </c>
      <c r="AM449" s="1">
        <v>18</v>
      </c>
      <c r="AN449" s="1">
        <v>38</v>
      </c>
      <c r="AO449" s="1">
        <v>69</v>
      </c>
      <c r="AP449" s="1">
        <v>205597</v>
      </c>
      <c r="AQ449" s="1">
        <v>0.1</v>
      </c>
      <c r="AR449" s="1">
        <v>6.16</v>
      </c>
      <c r="AS449" s="1">
        <v>6.1</v>
      </c>
      <c r="AT449" s="1">
        <v>6.03</v>
      </c>
      <c r="AU449" s="1">
        <v>6.1</v>
      </c>
      <c r="AV449" s="1">
        <v>6.1</v>
      </c>
      <c r="AW449" s="1">
        <v>7.8773999999999997E-3</v>
      </c>
      <c r="AX449" s="1">
        <v>-0.97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5299</v>
      </c>
      <c r="C450" s="3">
        <v>16.989999999999998</v>
      </c>
      <c r="D450" s="3">
        <v>0.23</v>
      </c>
      <c r="E450" s="3">
        <v>0.19</v>
      </c>
      <c r="F450" s="1">
        <f>IF(INDEX(董監!D:D,H450)=0,INDEX(董監!C:C,H450),INDEX(董監!D:D,H450))</f>
        <v>19.12</v>
      </c>
      <c r="G450" s="1">
        <f t="shared" si="24"/>
        <v>63.47</v>
      </c>
      <c r="H450" s="1">
        <f>MATCH(持股比率!A450,董監!A:A,0)</f>
        <v>450</v>
      </c>
      <c r="I450" s="3">
        <v>5037910</v>
      </c>
      <c r="J450" s="26">
        <v>148</v>
      </c>
      <c r="K450" s="26">
        <v>-425</v>
      </c>
      <c r="L450" s="35">
        <v>-51</v>
      </c>
      <c r="M450" s="26">
        <v>14</v>
      </c>
      <c r="N450" s="26">
        <v>242</v>
      </c>
      <c r="O450" s="26">
        <f t="shared" si="25"/>
        <v>319756</v>
      </c>
      <c r="P450" s="25">
        <f t="shared" si="26"/>
        <v>0</v>
      </c>
      <c r="Q450" s="3">
        <v>37.65</v>
      </c>
      <c r="R450" s="3">
        <v>37.4</v>
      </c>
      <c r="S450" s="3">
        <v>37.15</v>
      </c>
      <c r="T450" s="3">
        <v>37.450000000000003</v>
      </c>
      <c r="U450" s="3">
        <v>38.049999999999997</v>
      </c>
      <c r="V450" s="12">
        <f t="shared" si="27"/>
        <v>-2.4850500000000011E-2</v>
      </c>
      <c r="W450" s="3">
        <v>1.2</v>
      </c>
      <c r="X450" s="3" t="str">
        <f ca="1">IF(COUNTIF(股期對照!A:A,B450)=2,B450&amp;"-●",IF(COUNTIF(股期對照!A:A,B450)=1,B450&amp;"-◎",B450))</f>
        <v>冠德-◎</v>
      </c>
      <c r="Y450" s="3" t="s">
        <v>6571</v>
      </c>
      <c r="AB450" s="1" t="s">
        <v>444</v>
      </c>
      <c r="AC450" s="1" t="s">
        <v>2206</v>
      </c>
      <c r="AD450" s="1">
        <v>16.989999999999998</v>
      </c>
      <c r="AE450" s="1">
        <v>0.23</v>
      </c>
      <c r="AF450" s="1">
        <v>0.19</v>
      </c>
      <c r="AG450" s="1">
        <v>19.12</v>
      </c>
      <c r="AH450" s="1">
        <v>63.47</v>
      </c>
      <c r="AI450" s="1">
        <v>450</v>
      </c>
      <c r="AJ450" s="1">
        <v>5037910</v>
      </c>
      <c r="AK450" s="1">
        <v>148</v>
      </c>
      <c r="AL450" s="1">
        <v>-425</v>
      </c>
      <c r="AM450" s="1">
        <v>-51</v>
      </c>
      <c r="AN450" s="1">
        <v>14</v>
      </c>
      <c r="AO450" s="1">
        <v>242</v>
      </c>
      <c r="AP450" s="1">
        <v>319756</v>
      </c>
      <c r="AQ450" s="1">
        <v>0</v>
      </c>
      <c r="AR450" s="1">
        <v>37.65</v>
      </c>
      <c r="AS450" s="1">
        <v>37.4</v>
      </c>
      <c r="AT450" s="1">
        <v>37.15</v>
      </c>
      <c r="AU450" s="1">
        <v>37.450000000000003</v>
      </c>
      <c r="AV450" s="1">
        <v>38.049999999999997</v>
      </c>
      <c r="AW450" s="1">
        <v>-2.4850500000000011E-2</v>
      </c>
      <c r="AX450" s="1">
        <v>1.2</v>
      </c>
      <c r="AY450" s="1" t="s">
        <v>4443</v>
      </c>
      <c r="AZ450" s="1" t="s">
        <v>3518</v>
      </c>
    </row>
    <row r="451" spans="1:52" x14ac:dyDescent="0.25">
      <c r="A451" s="2" t="s">
        <v>445</v>
      </c>
      <c r="B451" s="3" t="s">
        <v>5300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-5</v>
      </c>
      <c r="K451" s="26">
        <v>7</v>
      </c>
      <c r="L451" s="35">
        <v>-35</v>
      </c>
      <c r="M451" s="26">
        <v>6</v>
      </c>
      <c r="N451" s="26">
        <v>22</v>
      </c>
      <c r="O451" s="26">
        <f t="shared" si="25"/>
        <v>314735</v>
      </c>
      <c r="P451" s="25">
        <f t="shared" si="26"/>
        <v>0</v>
      </c>
      <c r="Q451" s="3">
        <v>34.799999999999997</v>
      </c>
      <c r="R451" s="3">
        <v>34.9</v>
      </c>
      <c r="S451" s="3">
        <v>34.15</v>
      </c>
      <c r="T451" s="3">
        <v>34.15</v>
      </c>
      <c r="U451" s="3">
        <v>35</v>
      </c>
      <c r="V451" s="12">
        <f t="shared" si="27"/>
        <v>-1.5005000000000007E-3</v>
      </c>
      <c r="W451" s="3">
        <v>1.74</v>
      </c>
      <c r="X451" s="3" t="str">
        <f ca="1">IF(COUNTIF(股期對照!A:A,B451)=2,B451&amp;"-●",IF(COUNTIF(股期對照!A:A,B451)=1,B451&amp;"-◎",B451))</f>
        <v>京城</v>
      </c>
      <c r="Y451" s="3" t="s">
        <v>6571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-5</v>
      </c>
      <c r="AL451" s="1">
        <v>7</v>
      </c>
      <c r="AM451" s="1">
        <v>-35</v>
      </c>
      <c r="AN451" s="1">
        <v>6</v>
      </c>
      <c r="AO451" s="1">
        <v>22</v>
      </c>
      <c r="AP451" s="1">
        <v>314735</v>
      </c>
      <c r="AQ451" s="1">
        <v>0</v>
      </c>
      <c r="AR451" s="1">
        <v>34.799999999999997</v>
      </c>
      <c r="AS451" s="1">
        <v>34.9</v>
      </c>
      <c r="AT451" s="1">
        <v>34.15</v>
      </c>
      <c r="AU451" s="1">
        <v>34.15</v>
      </c>
      <c r="AV451" s="1">
        <v>35</v>
      </c>
      <c r="AW451" s="1">
        <v>-1.5005000000000007E-3</v>
      </c>
      <c r="AX451" s="1">
        <v>1.74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5301</v>
      </c>
      <c r="C452" s="3">
        <v>41.76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32.75</v>
      </c>
      <c r="H452" s="1">
        <f>MATCH(持股比率!A452,董監!A:A,0)</f>
        <v>452</v>
      </c>
      <c r="I452" s="3">
        <v>2703060</v>
      </c>
      <c r="J452" s="26">
        <v>6241</v>
      </c>
      <c r="K452" s="26">
        <v>6036</v>
      </c>
      <c r="L452" s="35">
        <v>11407</v>
      </c>
      <c r="M452" s="26">
        <v>11096</v>
      </c>
      <c r="N452" s="26">
        <v>191</v>
      </c>
      <c r="O452" s="26">
        <f t="shared" si="25"/>
        <v>88525</v>
      </c>
      <c r="P452" s="25">
        <f t="shared" si="26"/>
        <v>39.5</v>
      </c>
      <c r="Q452" s="3">
        <v>27.05</v>
      </c>
      <c r="R452" s="3">
        <v>26.9</v>
      </c>
      <c r="S452" s="3">
        <v>28.15</v>
      </c>
      <c r="T452" s="3">
        <v>28</v>
      </c>
      <c r="U452" s="3">
        <v>27.85</v>
      </c>
      <c r="V452" s="12">
        <f t="shared" si="27"/>
        <v>9.6830184999999993</v>
      </c>
      <c r="W452" s="3">
        <v>5.69</v>
      </c>
      <c r="X452" s="3" t="str">
        <f ca="1">IF(COUNTIF(股期對照!A:A,B452)=2,B452&amp;"-●",IF(COUNTIF(股期對照!A:A,B452)=1,B452&amp;"-◎",B452))</f>
        <v>宏璟</v>
      </c>
      <c r="Y452" s="3" t="s">
        <v>6572</v>
      </c>
      <c r="AB452" s="1" t="s">
        <v>446</v>
      </c>
      <c r="AC452" s="1" t="s">
        <v>2208</v>
      </c>
      <c r="AD452" s="1">
        <v>41.76</v>
      </c>
      <c r="AE452" s="1">
        <v>0</v>
      </c>
      <c r="AF452" s="1">
        <v>0.06</v>
      </c>
      <c r="AG452" s="1">
        <v>25.43</v>
      </c>
      <c r="AH452" s="1">
        <v>32.75</v>
      </c>
      <c r="AI452" s="1">
        <v>452</v>
      </c>
      <c r="AJ452" s="1">
        <v>2703060</v>
      </c>
      <c r="AK452" s="1">
        <v>6241</v>
      </c>
      <c r="AL452" s="1">
        <v>6036</v>
      </c>
      <c r="AM452" s="1">
        <v>11407</v>
      </c>
      <c r="AN452" s="1">
        <v>11096</v>
      </c>
      <c r="AO452" s="1">
        <v>191</v>
      </c>
      <c r="AP452" s="1">
        <v>88525</v>
      </c>
      <c r="AQ452" s="1">
        <v>39.5</v>
      </c>
      <c r="AR452" s="1">
        <v>27.05</v>
      </c>
      <c r="AS452" s="1">
        <v>26.9</v>
      </c>
      <c r="AT452" s="1">
        <v>28.15</v>
      </c>
      <c r="AU452" s="1">
        <v>28</v>
      </c>
      <c r="AV452" s="1">
        <v>27.85</v>
      </c>
      <c r="AW452" s="1">
        <v>9.6830184999999993</v>
      </c>
      <c r="AX452" s="1">
        <v>5.69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5302</v>
      </c>
      <c r="C453" s="3">
        <v>0.16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58.72</v>
      </c>
      <c r="H453" s="1">
        <f>MATCH(持股比率!A453,董監!A:A,0)</f>
        <v>453</v>
      </c>
      <c r="I453" s="3">
        <v>3299974.09</v>
      </c>
      <c r="J453" s="26">
        <v>10</v>
      </c>
      <c r="K453" s="26">
        <v>-12</v>
      </c>
      <c r="L453" s="35">
        <v>-49</v>
      </c>
      <c r="M453" s="26">
        <v>5</v>
      </c>
      <c r="N453" s="26">
        <v>14</v>
      </c>
      <c r="O453" s="26">
        <f t="shared" si="25"/>
        <v>193774</v>
      </c>
      <c r="P453" s="25">
        <f t="shared" si="26"/>
        <v>0</v>
      </c>
      <c r="Q453" s="3">
        <v>21.8</v>
      </c>
      <c r="R453" s="3">
        <v>21.9</v>
      </c>
      <c r="S453" s="3">
        <v>22</v>
      </c>
      <c r="T453" s="3">
        <v>21.8</v>
      </c>
      <c r="U453" s="3">
        <v>22.2</v>
      </c>
      <c r="V453" s="12">
        <f t="shared" si="27"/>
        <v>-7.0299999999999998E-3</v>
      </c>
      <c r="W453" s="3">
        <v>1.83</v>
      </c>
      <c r="X453" s="3" t="str">
        <f ca="1">IF(COUNTIF(股期對照!A:A,B453)=2,B453&amp;"-●",IF(COUNTIF(股期對照!A:A,B453)=1,B453&amp;"-◎",B453))</f>
        <v>皇普</v>
      </c>
      <c r="Y453" s="3" t="s">
        <v>6571</v>
      </c>
      <c r="AB453" s="1" t="s">
        <v>447</v>
      </c>
      <c r="AC453" s="1" t="s">
        <v>2209</v>
      </c>
      <c r="AD453" s="1">
        <v>0.16</v>
      </c>
      <c r="AE453" s="1">
        <v>0</v>
      </c>
      <c r="AF453" s="1">
        <v>0.04</v>
      </c>
      <c r="AG453" s="1">
        <v>41.08</v>
      </c>
      <c r="AH453" s="1">
        <v>58.72</v>
      </c>
      <c r="AI453" s="1">
        <v>453</v>
      </c>
      <c r="AJ453" s="1">
        <v>3299974.09</v>
      </c>
      <c r="AK453" s="1">
        <v>10</v>
      </c>
      <c r="AL453" s="1">
        <v>-12</v>
      </c>
      <c r="AM453" s="1">
        <v>-49</v>
      </c>
      <c r="AN453" s="1">
        <v>5</v>
      </c>
      <c r="AO453" s="1">
        <v>14</v>
      </c>
      <c r="AP453" s="1">
        <v>193774</v>
      </c>
      <c r="AQ453" s="1">
        <v>0</v>
      </c>
      <c r="AR453" s="1">
        <v>21.8</v>
      </c>
      <c r="AS453" s="1">
        <v>21.9</v>
      </c>
      <c r="AT453" s="1">
        <v>22</v>
      </c>
      <c r="AU453" s="1">
        <v>21.8</v>
      </c>
      <c r="AV453" s="1">
        <v>22.2</v>
      </c>
      <c r="AW453" s="1">
        <v>-7.0299999999999998E-3</v>
      </c>
      <c r="AX453" s="1">
        <v>1.83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5303</v>
      </c>
      <c r="C454" s="3">
        <v>0.57999999999999996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96.08</v>
      </c>
      <c r="H454" s="1">
        <f>MATCH(持股比率!A454,董監!A:A,0)</f>
        <v>454</v>
      </c>
      <c r="I454" s="3">
        <v>5207524.66</v>
      </c>
      <c r="J454" s="26">
        <v>7</v>
      </c>
      <c r="K454" s="26">
        <v>-20</v>
      </c>
      <c r="L454" s="35">
        <v>4</v>
      </c>
      <c r="M454" s="26">
        <v>16</v>
      </c>
      <c r="N454" s="26">
        <v>80</v>
      </c>
      <c r="O454" s="26">
        <f t="shared" si="25"/>
        <v>500339</v>
      </c>
      <c r="P454" s="25">
        <f t="shared" si="26"/>
        <v>0</v>
      </c>
      <c r="Q454" s="3">
        <v>13.9</v>
      </c>
      <c r="R454" s="3">
        <v>13.9</v>
      </c>
      <c r="S454" s="3">
        <v>13.9</v>
      </c>
      <c r="T454" s="3">
        <v>13.8</v>
      </c>
      <c r="U454" s="3">
        <v>13.8</v>
      </c>
      <c r="V454" s="12">
        <f t="shared" si="27"/>
        <v>1.1997000000000001E-2</v>
      </c>
      <c r="W454" s="3">
        <v>-0.72</v>
      </c>
      <c r="X454" s="3" t="str">
        <f ca="1">IF(COUNTIF(股期對照!A:A,B454)=2,B454&amp;"-●",IF(COUNTIF(股期對照!A:A,B454)=1,B454&amp;"-◎",B454))</f>
        <v>華建</v>
      </c>
      <c r="Y454" s="3" t="s">
        <v>6571</v>
      </c>
      <c r="AB454" s="1" t="s">
        <v>448</v>
      </c>
      <c r="AC454" s="1" t="s">
        <v>2210</v>
      </c>
      <c r="AD454" s="1">
        <v>0.57999999999999996</v>
      </c>
      <c r="AE454" s="1">
        <v>0</v>
      </c>
      <c r="AF454" s="1">
        <v>0</v>
      </c>
      <c r="AG454" s="1">
        <v>3.34</v>
      </c>
      <c r="AH454" s="1">
        <v>96.08</v>
      </c>
      <c r="AI454" s="1">
        <v>454</v>
      </c>
      <c r="AJ454" s="1">
        <v>5207524.66</v>
      </c>
      <c r="AK454" s="1">
        <v>7</v>
      </c>
      <c r="AL454" s="1">
        <v>-20</v>
      </c>
      <c r="AM454" s="1">
        <v>4</v>
      </c>
      <c r="AN454" s="1">
        <v>16</v>
      </c>
      <c r="AO454" s="1">
        <v>80</v>
      </c>
      <c r="AP454" s="1">
        <v>500339</v>
      </c>
      <c r="AQ454" s="1">
        <v>0</v>
      </c>
      <c r="AR454" s="1">
        <v>13.9</v>
      </c>
      <c r="AS454" s="1">
        <v>13.9</v>
      </c>
      <c r="AT454" s="1">
        <v>13.9</v>
      </c>
      <c r="AU454" s="1">
        <v>13.8</v>
      </c>
      <c r="AV454" s="1">
        <v>13.8</v>
      </c>
      <c r="AW454" s="1">
        <v>1.1997000000000001E-2</v>
      </c>
      <c r="AX454" s="1">
        <v>-0.72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5304</v>
      </c>
      <c r="C455" s="3">
        <v>10.31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82.27</v>
      </c>
      <c r="H455" s="1">
        <f>MATCH(持股比率!A455,董監!A:A,0)</f>
        <v>455</v>
      </c>
      <c r="I455" s="3">
        <v>4742279.7</v>
      </c>
      <c r="J455" s="26">
        <v>7</v>
      </c>
      <c r="K455" s="26">
        <v>-76</v>
      </c>
      <c r="L455" s="35">
        <v>-166</v>
      </c>
      <c r="M455" s="26">
        <v>-12</v>
      </c>
      <c r="N455" s="26">
        <v>12</v>
      </c>
      <c r="O455" s="26">
        <f t="shared" ref="O455:O518" si="29">ROUND((I455/10)*(G455/100),0)</f>
        <v>390147</v>
      </c>
      <c r="P455" s="25">
        <f t="shared" ref="P455:P518" si="30">ROUND(SUM(J455:N455)/O455*100,1)</f>
        <v>-0.1</v>
      </c>
      <c r="Q455" s="3">
        <v>19.7</v>
      </c>
      <c r="R455" s="3">
        <v>19.649999999999999</v>
      </c>
      <c r="S455" s="3">
        <v>19.3</v>
      </c>
      <c r="T455" s="3">
        <v>19.350000000000001</v>
      </c>
      <c r="U455" s="3">
        <v>19.55</v>
      </c>
      <c r="V455" s="12">
        <f t="shared" ref="V455:V518" si="31">SUMPRODUCT(J455:N455,Q455:U455)/100000</f>
        <v>-4.5568999999999998E-2</v>
      </c>
      <c r="W455" s="3">
        <v>-0.26</v>
      </c>
      <c r="X455" s="3" t="str">
        <f ca="1">IF(COUNTIF(股期對照!A:A,B455)=2,B455&amp;"-●",IF(COUNTIF(股期對照!A:A,B455)=1,B455&amp;"-◎",B455))</f>
        <v>宏盛</v>
      </c>
      <c r="Y455" s="3" t="s">
        <v>6572</v>
      </c>
      <c r="AB455" s="1" t="s">
        <v>449</v>
      </c>
      <c r="AC455" s="1" t="s">
        <v>2211</v>
      </c>
      <c r="AD455" s="1">
        <v>10.31</v>
      </c>
      <c r="AE455" s="1">
        <v>0.67</v>
      </c>
      <c r="AF455" s="1">
        <v>0</v>
      </c>
      <c r="AG455" s="1">
        <v>6.75</v>
      </c>
      <c r="AH455" s="1">
        <v>82.27</v>
      </c>
      <c r="AI455" s="1">
        <v>455</v>
      </c>
      <c r="AJ455" s="1">
        <v>4742279.7</v>
      </c>
      <c r="AK455" s="1">
        <v>7</v>
      </c>
      <c r="AL455" s="1">
        <v>-76</v>
      </c>
      <c r="AM455" s="1">
        <v>-166</v>
      </c>
      <c r="AN455" s="1">
        <v>-12</v>
      </c>
      <c r="AO455" s="1">
        <v>12</v>
      </c>
      <c r="AP455" s="1">
        <v>390147</v>
      </c>
      <c r="AQ455" s="1">
        <v>-0.1</v>
      </c>
      <c r="AR455" s="1">
        <v>19.7</v>
      </c>
      <c r="AS455" s="1">
        <v>19.649999999999999</v>
      </c>
      <c r="AT455" s="1">
        <v>19.3</v>
      </c>
      <c r="AU455" s="1">
        <v>19.350000000000001</v>
      </c>
      <c r="AV455" s="1">
        <v>19.55</v>
      </c>
      <c r="AW455" s="1">
        <v>-4.5568999999999998E-2</v>
      </c>
      <c r="AX455" s="1">
        <v>-0.26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5305</v>
      </c>
      <c r="C456" s="3">
        <v>10.56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66.77000000000001</v>
      </c>
      <c r="H456" s="1">
        <f>MATCH(持股比率!A456,董監!A:A,0)</f>
        <v>456</v>
      </c>
      <c r="I456" s="3">
        <v>3370377.27</v>
      </c>
      <c r="J456" s="26">
        <v>-95</v>
      </c>
      <c r="K456" s="26">
        <v>-106</v>
      </c>
      <c r="L456" s="35">
        <v>-412</v>
      </c>
      <c r="M456" s="26">
        <v>-196</v>
      </c>
      <c r="N456" s="26">
        <v>-352</v>
      </c>
      <c r="O456" s="26">
        <f t="shared" si="29"/>
        <v>225040</v>
      </c>
      <c r="P456" s="25">
        <f t="shared" si="30"/>
        <v>-0.5</v>
      </c>
      <c r="Q456" s="3">
        <v>33.700000000000003</v>
      </c>
      <c r="R456" s="3">
        <v>33.700000000000003</v>
      </c>
      <c r="S456" s="3">
        <v>33.4</v>
      </c>
      <c r="T456" s="3">
        <v>33.35</v>
      </c>
      <c r="U456" s="3">
        <v>33.35</v>
      </c>
      <c r="V456" s="12">
        <f t="shared" si="31"/>
        <v>-0.38810300000000003</v>
      </c>
      <c r="W456" s="3">
        <v>-0.89</v>
      </c>
      <c r="X456" s="3" t="str">
        <f ca="1">IF(COUNTIF(股期對照!A:A,B456)=2,B456&amp;"-●",IF(COUNTIF(股期對照!A:A,B456)=1,B456&amp;"-◎",B456))</f>
        <v>達欣工</v>
      </c>
      <c r="Y456" s="3" t="s">
        <v>6573</v>
      </c>
      <c r="AB456" s="1" t="s">
        <v>450</v>
      </c>
      <c r="AC456" s="1" t="s">
        <v>2212</v>
      </c>
      <c r="AD456" s="1">
        <v>10.56</v>
      </c>
      <c r="AE456" s="1">
        <v>0.05</v>
      </c>
      <c r="AF456" s="1">
        <v>6.68</v>
      </c>
      <c r="AG456" s="1">
        <v>15.94</v>
      </c>
      <c r="AH456" s="1">
        <v>66.77000000000001</v>
      </c>
      <c r="AI456" s="1">
        <v>456</v>
      </c>
      <c r="AJ456" s="1">
        <v>3370377.27</v>
      </c>
      <c r="AK456" s="1">
        <v>-95</v>
      </c>
      <c r="AL456" s="1">
        <v>-106</v>
      </c>
      <c r="AM456" s="1">
        <v>-412</v>
      </c>
      <c r="AN456" s="1">
        <v>-196</v>
      </c>
      <c r="AO456" s="1">
        <v>-352</v>
      </c>
      <c r="AP456" s="1">
        <v>225040</v>
      </c>
      <c r="AQ456" s="1">
        <v>-0.5</v>
      </c>
      <c r="AR456" s="1">
        <v>33.700000000000003</v>
      </c>
      <c r="AS456" s="1">
        <v>33.700000000000003</v>
      </c>
      <c r="AT456" s="1">
        <v>33.4</v>
      </c>
      <c r="AU456" s="1">
        <v>33.35</v>
      </c>
      <c r="AV456" s="1">
        <v>33.35</v>
      </c>
      <c r="AW456" s="1">
        <v>-0.38810300000000003</v>
      </c>
      <c r="AX456" s="1">
        <v>-0.89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4722</v>
      </c>
      <c r="C457" s="3">
        <v>10.06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53.07</v>
      </c>
      <c r="H457" s="1">
        <f>MATCH(持股比率!A457,董監!A:A,0)</f>
        <v>457</v>
      </c>
      <c r="I457" s="3">
        <v>3328086.52</v>
      </c>
      <c r="J457" s="26">
        <v>7</v>
      </c>
      <c r="K457" s="26">
        <v>-22</v>
      </c>
      <c r="L457" s="35">
        <v>-27</v>
      </c>
      <c r="M457" s="26">
        <v>36</v>
      </c>
      <c r="N457" s="26">
        <v>63</v>
      </c>
      <c r="O457" s="26">
        <f t="shared" si="29"/>
        <v>176622</v>
      </c>
      <c r="P457" s="25">
        <f t="shared" si="30"/>
        <v>0</v>
      </c>
      <c r="Q457" s="3">
        <v>21.8</v>
      </c>
      <c r="R457" s="3">
        <v>21.75</v>
      </c>
      <c r="S457" s="3">
        <v>21.6</v>
      </c>
      <c r="T457" s="3">
        <v>21.5</v>
      </c>
      <c r="U457" s="3">
        <v>21.7</v>
      </c>
      <c r="V457" s="12">
        <f t="shared" si="31"/>
        <v>1.2319999999999999E-2</v>
      </c>
      <c r="W457" s="3">
        <v>-0.91</v>
      </c>
      <c r="X457" s="3" t="str">
        <f ca="1">IF(COUNTIF(股期對照!A:A,B457)=2,B457&amp;"-●",IF(COUNTIF(股期對照!A:A,B457)=1,B457&amp;"-◎",B457))</f>
        <v>宏普</v>
      </c>
      <c r="Y457" s="3" t="s">
        <v>6571</v>
      </c>
      <c r="AB457" s="1" t="s">
        <v>451</v>
      </c>
      <c r="AC457" s="1" t="s">
        <v>2213</v>
      </c>
      <c r="AD457" s="1">
        <v>10.06</v>
      </c>
      <c r="AE457" s="1">
        <v>0.78</v>
      </c>
      <c r="AF457" s="1">
        <v>0.26</v>
      </c>
      <c r="AG457" s="1">
        <v>35.83</v>
      </c>
      <c r="AH457" s="1">
        <v>53.07</v>
      </c>
      <c r="AI457" s="1">
        <v>457</v>
      </c>
      <c r="AJ457" s="1">
        <v>3328086.52</v>
      </c>
      <c r="AK457" s="1">
        <v>7</v>
      </c>
      <c r="AL457" s="1">
        <v>-22</v>
      </c>
      <c r="AM457" s="1">
        <v>-27</v>
      </c>
      <c r="AN457" s="1">
        <v>36</v>
      </c>
      <c r="AO457" s="1">
        <v>63</v>
      </c>
      <c r="AP457" s="1">
        <v>176622</v>
      </c>
      <c r="AQ457" s="1">
        <v>0</v>
      </c>
      <c r="AR457" s="1">
        <v>21.8</v>
      </c>
      <c r="AS457" s="1">
        <v>21.75</v>
      </c>
      <c r="AT457" s="1">
        <v>21.6</v>
      </c>
      <c r="AU457" s="1">
        <v>21.5</v>
      </c>
      <c r="AV457" s="1">
        <v>21.7</v>
      </c>
      <c r="AW457" s="1">
        <v>1.2319999999999999E-2</v>
      </c>
      <c r="AX457" s="1">
        <v>-0.91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5306</v>
      </c>
      <c r="C458" s="3">
        <v>1.7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75.39</v>
      </c>
      <c r="H458" s="1">
        <f>MATCH(持股比率!A458,董監!A:A,0)</f>
        <v>458</v>
      </c>
      <c r="I458" s="3">
        <v>3005577.95</v>
      </c>
      <c r="J458" s="26">
        <v>-7</v>
      </c>
      <c r="K458" s="26">
        <v>206</v>
      </c>
      <c r="L458" s="35">
        <v>-139</v>
      </c>
      <c r="M458" s="26">
        <v>42</v>
      </c>
      <c r="N458" s="26">
        <v>156</v>
      </c>
      <c r="O458" s="26">
        <f t="shared" si="29"/>
        <v>226591</v>
      </c>
      <c r="P458" s="25">
        <f t="shared" si="30"/>
        <v>0.1</v>
      </c>
      <c r="Q458" s="3">
        <v>9.75</v>
      </c>
      <c r="R458" s="3">
        <v>9.8800000000000008</v>
      </c>
      <c r="S458" s="3">
        <v>9.65</v>
      </c>
      <c r="T458" s="3">
        <v>9.65</v>
      </c>
      <c r="U458" s="3">
        <v>10</v>
      </c>
      <c r="V458" s="12">
        <f t="shared" si="31"/>
        <v>2.59098E-2</v>
      </c>
      <c r="W458" s="3">
        <v>3.09</v>
      </c>
      <c r="X458" s="3" t="str">
        <f ca="1">IF(COUNTIF(股期對照!A:A,B458)=2,B458&amp;"-●",IF(COUNTIF(股期對照!A:A,B458)=1,B458&amp;"-◎",B458))</f>
        <v>聯上發</v>
      </c>
      <c r="Y458" s="3" t="s">
        <v>6571</v>
      </c>
      <c r="AB458" s="1" t="s">
        <v>452</v>
      </c>
      <c r="AC458" s="1" t="s">
        <v>2214</v>
      </c>
      <c r="AD458" s="1">
        <v>1.7</v>
      </c>
      <c r="AE458" s="1">
        <v>0</v>
      </c>
      <c r="AF458" s="1">
        <v>0.08</v>
      </c>
      <c r="AG458" s="1">
        <v>22.83</v>
      </c>
      <c r="AH458" s="1">
        <v>75.39</v>
      </c>
      <c r="AI458" s="1">
        <v>458</v>
      </c>
      <c r="AJ458" s="1">
        <v>3005577.95</v>
      </c>
      <c r="AK458" s="1">
        <v>-7</v>
      </c>
      <c r="AL458" s="1">
        <v>206</v>
      </c>
      <c r="AM458" s="1">
        <v>-139</v>
      </c>
      <c r="AN458" s="1">
        <v>42</v>
      </c>
      <c r="AO458" s="1">
        <v>156</v>
      </c>
      <c r="AP458" s="1">
        <v>226591</v>
      </c>
      <c r="AQ458" s="1">
        <v>0.1</v>
      </c>
      <c r="AR458" s="1">
        <v>9.75</v>
      </c>
      <c r="AS458" s="1">
        <v>9.8800000000000008</v>
      </c>
      <c r="AT458" s="1">
        <v>9.65</v>
      </c>
      <c r="AU458" s="1">
        <v>9.65</v>
      </c>
      <c r="AV458" s="1">
        <v>10</v>
      </c>
      <c r="AW458" s="1">
        <v>2.59098E-2</v>
      </c>
      <c r="AX458" s="1">
        <v>3.09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4626</v>
      </c>
      <c r="C459" s="3">
        <v>12.4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81.25</v>
      </c>
      <c r="H459" s="1">
        <f>MATCH(持股比率!A459,董監!A:A,0)</f>
        <v>459</v>
      </c>
      <c r="I459" s="3">
        <v>4384487.6399999997</v>
      </c>
      <c r="J459" s="26">
        <v>-5</v>
      </c>
      <c r="K459" s="26">
        <v>-65</v>
      </c>
      <c r="L459" s="35">
        <v>-170</v>
      </c>
      <c r="M459" s="26">
        <v>-6</v>
      </c>
      <c r="N459" s="26">
        <v>59</v>
      </c>
      <c r="O459" s="26">
        <f t="shared" si="29"/>
        <v>356240</v>
      </c>
      <c r="P459" s="25">
        <f t="shared" si="30"/>
        <v>-0.1</v>
      </c>
      <c r="Q459" s="3">
        <v>9.9600000000000009</v>
      </c>
      <c r="R459" s="3">
        <v>10</v>
      </c>
      <c r="S459" s="3">
        <v>9.93</v>
      </c>
      <c r="T459" s="3">
        <v>9.9499999999999993</v>
      </c>
      <c r="U459" s="3">
        <v>9.9499999999999993</v>
      </c>
      <c r="V459" s="12">
        <f t="shared" si="31"/>
        <v>-1.8605499999999994E-2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6571</v>
      </c>
      <c r="AB459" s="1" t="s">
        <v>453</v>
      </c>
      <c r="AC459" s="1" t="s">
        <v>2215</v>
      </c>
      <c r="AD459" s="1">
        <v>12.4</v>
      </c>
      <c r="AE459" s="1">
        <v>0.16</v>
      </c>
      <c r="AF459" s="1">
        <v>0.05</v>
      </c>
      <c r="AG459" s="1">
        <v>6.14</v>
      </c>
      <c r="AH459" s="1">
        <v>81.25</v>
      </c>
      <c r="AI459" s="1">
        <v>459</v>
      </c>
      <c r="AJ459" s="1">
        <v>4384487.6399999997</v>
      </c>
      <c r="AK459" s="1">
        <v>-5</v>
      </c>
      <c r="AL459" s="1">
        <v>-65</v>
      </c>
      <c r="AM459" s="1">
        <v>-170</v>
      </c>
      <c r="AN459" s="1">
        <v>-6</v>
      </c>
      <c r="AO459" s="1">
        <v>59</v>
      </c>
      <c r="AP459" s="1">
        <v>356240</v>
      </c>
      <c r="AQ459" s="1">
        <v>-0.1</v>
      </c>
      <c r="AR459" s="1">
        <v>9.9600000000000009</v>
      </c>
      <c r="AS459" s="1">
        <v>10</v>
      </c>
      <c r="AT459" s="1">
        <v>9.93</v>
      </c>
      <c r="AU459" s="1">
        <v>9.9499999999999993</v>
      </c>
      <c r="AV459" s="1">
        <v>9.9499999999999993</v>
      </c>
      <c r="AW459" s="1">
        <v>-1.8605499999999994E-2</v>
      </c>
      <c r="AX459" s="1">
        <v>0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5307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4</v>
      </c>
      <c r="K460" s="26">
        <v>-55</v>
      </c>
      <c r="L460" s="35">
        <v>-61</v>
      </c>
      <c r="M460" s="26">
        <v>7</v>
      </c>
      <c r="N460" s="26">
        <v>76</v>
      </c>
      <c r="O460" s="26">
        <f t="shared" si="29"/>
        <v>443826</v>
      </c>
      <c r="P460" s="25">
        <f t="shared" si="30"/>
        <v>0</v>
      </c>
      <c r="Q460" s="3">
        <v>31.65</v>
      </c>
      <c r="R460" s="3">
        <v>31.6</v>
      </c>
      <c r="S460" s="3">
        <v>31.5</v>
      </c>
      <c r="T460" s="3">
        <v>31.65</v>
      </c>
      <c r="U460" s="3">
        <v>31.75</v>
      </c>
      <c r="V460" s="12">
        <f t="shared" si="31"/>
        <v>-8.9834999999999984E-3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4305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4</v>
      </c>
      <c r="AL460" s="1">
        <v>-55</v>
      </c>
      <c r="AM460" s="1">
        <v>-61</v>
      </c>
      <c r="AN460" s="1">
        <v>7</v>
      </c>
      <c r="AO460" s="1">
        <v>76</v>
      </c>
      <c r="AP460" s="1">
        <v>443826</v>
      </c>
      <c r="AQ460" s="1">
        <v>0</v>
      </c>
      <c r="AR460" s="1">
        <v>31.65</v>
      </c>
      <c r="AS460" s="1">
        <v>31.6</v>
      </c>
      <c r="AT460" s="1">
        <v>31.5</v>
      </c>
      <c r="AU460" s="1">
        <v>31.65</v>
      </c>
      <c r="AV460" s="1">
        <v>31.75</v>
      </c>
      <c r="AW460" s="1">
        <v>-8.9834999999999984E-3</v>
      </c>
      <c r="AX460" s="1">
        <v>0.32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5308</v>
      </c>
      <c r="C461" s="3">
        <v>0.24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26">
        <v>-17</v>
      </c>
      <c r="K461" s="26">
        <v>-15</v>
      </c>
      <c r="L461" s="35">
        <v>-6</v>
      </c>
      <c r="M461" s="26">
        <v>4</v>
      </c>
      <c r="N461" s="26">
        <v>19</v>
      </c>
      <c r="O461" s="26">
        <f t="shared" si="29"/>
        <v>82301</v>
      </c>
      <c r="P461" s="25">
        <f t="shared" si="30"/>
        <v>0</v>
      </c>
      <c r="Q461" s="3">
        <v>71.099999999999994</v>
      </c>
      <c r="R461" s="3">
        <v>71.400000000000006</v>
      </c>
      <c r="S461" s="3">
        <v>71.8</v>
      </c>
      <c r="T461" s="3">
        <v>71.900000000000006</v>
      </c>
      <c r="U461" s="3">
        <v>72.099999999999994</v>
      </c>
      <c r="V461" s="12">
        <f t="shared" si="31"/>
        <v>-1.0530000000000003E-2</v>
      </c>
      <c r="W461" s="3">
        <v>1.26</v>
      </c>
      <c r="X461" s="3" t="str">
        <f ca="1">IF(COUNTIF(股期對照!A:A,B461)=2,B461&amp;"-●",IF(COUNTIF(股期對照!A:A,B461)=1,B461&amp;"-◎",B461))</f>
        <v>愛山林</v>
      </c>
      <c r="Y461" s="3" t="s">
        <v>6571</v>
      </c>
      <c r="AB461" s="1" t="s">
        <v>455</v>
      </c>
      <c r="AC461" s="1" t="s">
        <v>2217</v>
      </c>
      <c r="AD461" s="1">
        <v>0.24</v>
      </c>
      <c r="AE461" s="1">
        <v>0</v>
      </c>
      <c r="AF461" s="1">
        <v>0.02</v>
      </c>
      <c r="AG461" s="1">
        <v>43.6</v>
      </c>
      <c r="AH461" s="1">
        <v>56.14</v>
      </c>
      <c r="AI461" s="1">
        <v>461</v>
      </c>
      <c r="AJ461" s="1">
        <v>1466000</v>
      </c>
      <c r="AK461" s="1">
        <v>-17</v>
      </c>
      <c r="AL461" s="1">
        <v>-15</v>
      </c>
      <c r="AM461" s="1">
        <v>-6</v>
      </c>
      <c r="AN461" s="1">
        <v>4</v>
      </c>
      <c r="AO461" s="1">
        <v>19</v>
      </c>
      <c r="AP461" s="1">
        <v>82301</v>
      </c>
      <c r="AQ461" s="1">
        <v>0</v>
      </c>
      <c r="AR461" s="1">
        <v>71.099999999999994</v>
      </c>
      <c r="AS461" s="1">
        <v>71.400000000000006</v>
      </c>
      <c r="AT461" s="1">
        <v>71.8</v>
      </c>
      <c r="AU461" s="1">
        <v>71.900000000000006</v>
      </c>
      <c r="AV461" s="1">
        <v>72.099999999999994</v>
      </c>
      <c r="AW461" s="1">
        <v>-1.0530000000000003E-2</v>
      </c>
      <c r="AX461" s="1">
        <v>1.26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5309</v>
      </c>
      <c r="C462" s="3">
        <v>9.91</v>
      </c>
      <c r="D462" s="3">
        <v>4.32</v>
      </c>
      <c r="E462" s="3">
        <v>3.62</v>
      </c>
      <c r="F462" s="1">
        <f>IF(INDEX(董監!D:D,H462)=0,INDEX(董監!C:C,H462),INDEX(董監!D:D,H462))</f>
        <v>5.15</v>
      </c>
      <c r="G462" s="1">
        <f t="shared" si="28"/>
        <v>77</v>
      </c>
      <c r="H462" s="1">
        <f>MATCH(持股比率!A462,董監!A:A,0)</f>
        <v>462</v>
      </c>
      <c r="I462" s="3">
        <v>12909636.17</v>
      </c>
      <c r="J462" s="26">
        <v>-660</v>
      </c>
      <c r="K462" s="26">
        <v>-2103</v>
      </c>
      <c r="L462" s="35">
        <v>-742</v>
      </c>
      <c r="M462" s="26">
        <v>156</v>
      </c>
      <c r="N462" s="26">
        <v>306</v>
      </c>
      <c r="O462" s="26">
        <f t="shared" si="29"/>
        <v>994042</v>
      </c>
      <c r="P462" s="25">
        <f t="shared" si="30"/>
        <v>-0.3</v>
      </c>
      <c r="Q462" s="3">
        <v>42.75</v>
      </c>
      <c r="R462" s="3">
        <v>42.2</v>
      </c>
      <c r="S462" s="3">
        <v>42.2</v>
      </c>
      <c r="T462" s="3">
        <v>42.35</v>
      </c>
      <c r="U462" s="3">
        <v>42.7</v>
      </c>
      <c r="V462" s="12">
        <f t="shared" si="31"/>
        <v>-1.2860119999999999</v>
      </c>
      <c r="W462" s="3">
        <v>0.47</v>
      </c>
      <c r="X462" s="3" t="str">
        <f ca="1">IF(COUNTIF(股期對照!A:A,B462)=2,B462&amp;"-●",IF(COUNTIF(股期對照!A:A,B462)=1,B462&amp;"-◎",B462))</f>
        <v>興富發-◎</v>
      </c>
      <c r="Y462" s="3" t="s">
        <v>6571</v>
      </c>
      <c r="AB462" s="1" t="s">
        <v>456</v>
      </c>
      <c r="AC462" s="1" t="s">
        <v>2218</v>
      </c>
      <c r="AD462" s="1">
        <v>9.91</v>
      </c>
      <c r="AE462" s="1">
        <v>4.32</v>
      </c>
      <c r="AF462" s="1">
        <v>3.62</v>
      </c>
      <c r="AG462" s="1">
        <v>5.15</v>
      </c>
      <c r="AH462" s="1">
        <v>77</v>
      </c>
      <c r="AI462" s="1">
        <v>462</v>
      </c>
      <c r="AJ462" s="1">
        <v>12909636.17</v>
      </c>
      <c r="AK462" s="1">
        <v>-660</v>
      </c>
      <c r="AL462" s="1">
        <v>-2103</v>
      </c>
      <c r="AM462" s="1">
        <v>-742</v>
      </c>
      <c r="AN462" s="1">
        <v>156</v>
      </c>
      <c r="AO462" s="1">
        <v>306</v>
      </c>
      <c r="AP462" s="1">
        <v>994042</v>
      </c>
      <c r="AQ462" s="1">
        <v>-0.3</v>
      </c>
      <c r="AR462" s="1">
        <v>42.75</v>
      </c>
      <c r="AS462" s="1">
        <v>42.2</v>
      </c>
      <c r="AT462" s="1">
        <v>42.2</v>
      </c>
      <c r="AU462" s="1">
        <v>42.35</v>
      </c>
      <c r="AV462" s="1">
        <v>42.7</v>
      </c>
      <c r="AW462" s="1">
        <v>-1.2860119999999999</v>
      </c>
      <c r="AX462" s="1">
        <v>0.47</v>
      </c>
      <c r="AY462" s="1" t="s">
        <v>4444</v>
      </c>
      <c r="AZ462" s="1" t="s">
        <v>3518</v>
      </c>
    </row>
    <row r="463" spans="1:52" x14ac:dyDescent="0.25">
      <c r="A463" s="2" t="s">
        <v>457</v>
      </c>
      <c r="B463" s="3" t="s">
        <v>5310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50.21</v>
      </c>
      <c r="H463" s="1">
        <f>MATCH(持股比率!A463,董監!A:A,0)</f>
        <v>463</v>
      </c>
      <c r="I463" s="3">
        <v>2419837.88</v>
      </c>
      <c r="J463" s="26">
        <v>-1</v>
      </c>
      <c r="K463" s="26">
        <v>-22</v>
      </c>
      <c r="L463" s="35">
        <v>-31</v>
      </c>
      <c r="M463" s="26">
        <v>1</v>
      </c>
      <c r="N463" s="26">
        <v>7</v>
      </c>
      <c r="O463" s="26">
        <f t="shared" si="29"/>
        <v>121500</v>
      </c>
      <c r="P463" s="25">
        <f t="shared" si="30"/>
        <v>0</v>
      </c>
      <c r="Q463" s="3">
        <v>7.48</v>
      </c>
      <c r="R463" s="3">
        <v>7.55</v>
      </c>
      <c r="S463" s="3">
        <v>7.52</v>
      </c>
      <c r="T463" s="3">
        <v>7.44</v>
      </c>
      <c r="U463" s="3">
        <v>7.5</v>
      </c>
      <c r="V463" s="12">
        <f t="shared" si="31"/>
        <v>-3.4675999999999995E-3</v>
      </c>
      <c r="W463" s="3">
        <v>0</v>
      </c>
      <c r="X463" s="3" t="str">
        <f ca="1">IF(COUNTIF(股期對照!A:A,B463)=2,B463&amp;"-●",IF(COUNTIF(股期對照!A:A,B463)=1,B463&amp;"-◎",B463))</f>
        <v>皇昌</v>
      </c>
      <c r="Y463" s="3" t="s">
        <v>6573</v>
      </c>
      <c r="AB463" s="1" t="s">
        <v>457</v>
      </c>
      <c r="AC463" s="1" t="s">
        <v>2219</v>
      </c>
      <c r="AD463" s="1">
        <v>0.15</v>
      </c>
      <c r="AE463" s="1">
        <v>0.17</v>
      </c>
      <c r="AF463" s="1">
        <v>0</v>
      </c>
      <c r="AG463" s="1">
        <v>49.47</v>
      </c>
      <c r="AH463" s="1">
        <v>50.21</v>
      </c>
      <c r="AI463" s="1">
        <v>463</v>
      </c>
      <c r="AJ463" s="1">
        <v>2419837.88</v>
      </c>
      <c r="AK463" s="1">
        <v>-1</v>
      </c>
      <c r="AL463" s="1">
        <v>-22</v>
      </c>
      <c r="AM463" s="1">
        <v>-31</v>
      </c>
      <c r="AN463" s="1">
        <v>1</v>
      </c>
      <c r="AO463" s="1">
        <v>7</v>
      </c>
      <c r="AP463" s="1">
        <v>121500</v>
      </c>
      <c r="AQ463" s="1">
        <v>0</v>
      </c>
      <c r="AR463" s="1">
        <v>7.48</v>
      </c>
      <c r="AS463" s="1">
        <v>7.55</v>
      </c>
      <c r="AT463" s="1">
        <v>7.52</v>
      </c>
      <c r="AU463" s="1">
        <v>7.44</v>
      </c>
      <c r="AV463" s="1">
        <v>7.5</v>
      </c>
      <c r="AW463" s="1">
        <v>-3.4675999999999995E-3</v>
      </c>
      <c r="AX463" s="1">
        <v>0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4808</v>
      </c>
      <c r="C464" s="3">
        <v>4.3499999999999996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64.47999999999999</v>
      </c>
      <c r="H464" s="1">
        <f>MATCH(持股比率!A464,董監!A:A,0)</f>
        <v>464</v>
      </c>
      <c r="I464" s="3">
        <v>3277348.08</v>
      </c>
      <c r="J464" s="26">
        <v>-43</v>
      </c>
      <c r="K464" s="26">
        <v>-133</v>
      </c>
      <c r="L464" s="35">
        <v>-119</v>
      </c>
      <c r="M464" s="26">
        <v>-64</v>
      </c>
      <c r="N464" s="26">
        <v>737</v>
      </c>
      <c r="O464" s="26">
        <f t="shared" si="29"/>
        <v>211323</v>
      </c>
      <c r="P464" s="25">
        <f t="shared" si="30"/>
        <v>0.2</v>
      </c>
      <c r="Q464" s="3">
        <v>42.1</v>
      </c>
      <c r="R464" s="3">
        <v>42.1</v>
      </c>
      <c r="S464" s="3">
        <v>42.05</v>
      </c>
      <c r="T464" s="3">
        <v>41.9</v>
      </c>
      <c r="U464" s="3">
        <v>42.8</v>
      </c>
      <c r="V464" s="12">
        <f t="shared" si="31"/>
        <v>0.16448449999999998</v>
      </c>
      <c r="W464" s="3">
        <v>1.54</v>
      </c>
      <c r="X464" s="3" t="str">
        <f ca="1">IF(COUNTIF(股期對照!A:A,B464)=2,B464&amp;"-●",IF(COUNTIF(股期對照!A:A,B464)=1,B464&amp;"-◎",B464))</f>
        <v>皇翔</v>
      </c>
      <c r="Y464" s="3" t="s">
        <v>6571</v>
      </c>
      <c r="AB464" s="1" t="s">
        <v>458</v>
      </c>
      <c r="AC464" s="1" t="s">
        <v>2220</v>
      </c>
      <c r="AD464" s="1">
        <v>4.3499999999999996</v>
      </c>
      <c r="AE464" s="1">
        <v>0.33</v>
      </c>
      <c r="AF464" s="1">
        <v>0.17</v>
      </c>
      <c r="AG464" s="1">
        <v>30.67</v>
      </c>
      <c r="AH464" s="1">
        <v>64.47999999999999</v>
      </c>
      <c r="AI464" s="1">
        <v>464</v>
      </c>
      <c r="AJ464" s="1">
        <v>3277348.08</v>
      </c>
      <c r="AK464" s="1">
        <v>-43</v>
      </c>
      <c r="AL464" s="1">
        <v>-133</v>
      </c>
      <c r="AM464" s="1">
        <v>-119</v>
      </c>
      <c r="AN464" s="1">
        <v>-64</v>
      </c>
      <c r="AO464" s="1">
        <v>737</v>
      </c>
      <c r="AP464" s="1">
        <v>211323</v>
      </c>
      <c r="AQ464" s="1">
        <v>0.2</v>
      </c>
      <c r="AR464" s="1">
        <v>42.1</v>
      </c>
      <c r="AS464" s="1">
        <v>42.1</v>
      </c>
      <c r="AT464" s="1">
        <v>42.05</v>
      </c>
      <c r="AU464" s="1">
        <v>41.9</v>
      </c>
      <c r="AV464" s="1">
        <v>42.8</v>
      </c>
      <c r="AW464" s="1">
        <v>0.16448449999999998</v>
      </c>
      <c r="AX464" s="1">
        <v>1.54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4809</v>
      </c>
      <c r="C465" s="3">
        <v>3.65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0</v>
      </c>
      <c r="K465" s="26">
        <v>-6</v>
      </c>
      <c r="L465" s="35">
        <v>-20</v>
      </c>
      <c r="M465" s="26">
        <v>0</v>
      </c>
      <c r="N465" s="26">
        <v>1</v>
      </c>
      <c r="O465" s="26">
        <f t="shared" si="29"/>
        <v>65901</v>
      </c>
      <c r="P465" s="25">
        <f t="shared" si="30"/>
        <v>0</v>
      </c>
      <c r="Q465" s="3">
        <v>47.2</v>
      </c>
      <c r="R465" s="3">
        <v>47.2</v>
      </c>
      <c r="S465" s="3">
        <v>47.05</v>
      </c>
      <c r="T465" s="3">
        <v>47.15</v>
      </c>
      <c r="U465" s="3">
        <v>47.35</v>
      </c>
      <c r="V465" s="12">
        <f t="shared" si="31"/>
        <v>-1.1768500000000001E-2</v>
      </c>
      <c r="W465" s="3">
        <v>0.53</v>
      </c>
      <c r="X465" s="3" t="str">
        <f ca="1">IF(COUNTIF(股期對照!A:A,B465)=2,B465&amp;"-●",IF(COUNTIF(股期對照!A:A,B465)=1,B465&amp;"-◎",B465))</f>
        <v>根基</v>
      </c>
      <c r="Y465" s="3" t="s">
        <v>6571</v>
      </c>
      <c r="AB465" s="1" t="s">
        <v>459</v>
      </c>
      <c r="AC465" s="1" t="s">
        <v>2221</v>
      </c>
      <c r="AD465" s="1">
        <v>3.65</v>
      </c>
      <c r="AE465" s="1">
        <v>0</v>
      </c>
      <c r="AF465" s="1">
        <v>0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0</v>
      </c>
      <c r="AL465" s="1">
        <v>-6</v>
      </c>
      <c r="AM465" s="1">
        <v>-20</v>
      </c>
      <c r="AN465" s="1">
        <v>0</v>
      </c>
      <c r="AO465" s="1">
        <v>1</v>
      </c>
      <c r="AP465" s="1">
        <v>65901</v>
      </c>
      <c r="AQ465" s="1">
        <v>0</v>
      </c>
      <c r="AR465" s="1">
        <v>47.2</v>
      </c>
      <c r="AS465" s="1">
        <v>47.2</v>
      </c>
      <c r="AT465" s="1">
        <v>47.05</v>
      </c>
      <c r="AU465" s="1">
        <v>47.15</v>
      </c>
      <c r="AV465" s="1">
        <v>47.35</v>
      </c>
      <c r="AW465" s="1">
        <v>-1.1768500000000001E-2</v>
      </c>
      <c r="AX465" s="1">
        <v>0.53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5311</v>
      </c>
      <c r="C466" s="3">
        <v>19.760000000000002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67.259999999999991</v>
      </c>
      <c r="H466" s="1">
        <f>MATCH(持股比率!A466,董監!A:A,0)</f>
        <v>466</v>
      </c>
      <c r="I466" s="3">
        <v>9000946.4900000002</v>
      </c>
      <c r="J466" s="26">
        <v>36</v>
      </c>
      <c r="K466" s="26">
        <v>-151</v>
      </c>
      <c r="L466" s="35">
        <v>-759</v>
      </c>
      <c r="M466" s="26">
        <v>275</v>
      </c>
      <c r="N466" s="26">
        <v>195</v>
      </c>
      <c r="O466" s="26">
        <f t="shared" si="29"/>
        <v>605404</v>
      </c>
      <c r="P466" s="25">
        <f t="shared" si="30"/>
        <v>-0.1</v>
      </c>
      <c r="Q466" s="3">
        <v>11.1</v>
      </c>
      <c r="R466" s="3">
        <v>11.05</v>
      </c>
      <c r="S466" s="3">
        <v>10.9</v>
      </c>
      <c r="T466" s="3">
        <v>10.95</v>
      </c>
      <c r="U466" s="3">
        <v>10.95</v>
      </c>
      <c r="V466" s="12">
        <f t="shared" si="31"/>
        <v>-4.3955500000000008E-2</v>
      </c>
      <c r="W466" s="3">
        <v>-0.45</v>
      </c>
      <c r="X466" s="3" t="str">
        <f ca="1">IF(COUNTIF(股期對照!A:A,B466)=2,B466&amp;"-●",IF(COUNTIF(股期對照!A:A,B466)=1,B466&amp;"-◎",B466))</f>
        <v>日勝生</v>
      </c>
      <c r="Y466" s="3" t="s">
        <v>6572</v>
      </c>
      <c r="AB466" s="1" t="s">
        <v>460</v>
      </c>
      <c r="AC466" s="1" t="s">
        <v>2222</v>
      </c>
      <c r="AD466" s="1">
        <v>19.760000000000002</v>
      </c>
      <c r="AE466" s="1">
        <v>0</v>
      </c>
      <c r="AF466" s="1">
        <v>0</v>
      </c>
      <c r="AG466" s="1">
        <v>12.98</v>
      </c>
      <c r="AH466" s="1">
        <v>67.259999999999991</v>
      </c>
      <c r="AI466" s="1">
        <v>466</v>
      </c>
      <c r="AJ466" s="1">
        <v>9000946.4900000002</v>
      </c>
      <c r="AK466" s="1">
        <v>36</v>
      </c>
      <c r="AL466" s="1">
        <v>-151</v>
      </c>
      <c r="AM466" s="1">
        <v>-759</v>
      </c>
      <c r="AN466" s="1">
        <v>275</v>
      </c>
      <c r="AO466" s="1">
        <v>195</v>
      </c>
      <c r="AP466" s="1">
        <v>605404</v>
      </c>
      <c r="AQ466" s="1">
        <v>-0.1</v>
      </c>
      <c r="AR466" s="1">
        <v>11.1</v>
      </c>
      <c r="AS466" s="1">
        <v>11.05</v>
      </c>
      <c r="AT466" s="1">
        <v>10.9</v>
      </c>
      <c r="AU466" s="1">
        <v>10.95</v>
      </c>
      <c r="AV466" s="1">
        <v>10.95</v>
      </c>
      <c r="AW466" s="1">
        <v>-4.3955500000000008E-2</v>
      </c>
      <c r="AX466" s="1">
        <v>-0.45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5312</v>
      </c>
      <c r="C467" s="3">
        <v>21.67</v>
      </c>
      <c r="D467" s="3">
        <v>1.94</v>
      </c>
      <c r="E467" s="3">
        <v>2.3199999999999998</v>
      </c>
      <c r="F467" s="1">
        <f>IF(INDEX(董監!D:D,H467)=0,INDEX(董監!C:C,H467),INDEX(董監!D:D,H467))</f>
        <v>15.27</v>
      </c>
      <c r="G467" s="1">
        <f t="shared" si="28"/>
        <v>58.8</v>
      </c>
      <c r="H467" s="1">
        <f>MATCH(持股比率!A467,董監!A:A,0)</f>
        <v>467</v>
      </c>
      <c r="I467" s="3">
        <v>2768127.26</v>
      </c>
      <c r="J467" s="26">
        <v>-174</v>
      </c>
      <c r="K467" s="26">
        <v>-146</v>
      </c>
      <c r="L467" s="35">
        <v>-145</v>
      </c>
      <c r="M467" s="26">
        <v>-207</v>
      </c>
      <c r="N467" s="26">
        <v>50</v>
      </c>
      <c r="O467" s="26">
        <f t="shared" si="29"/>
        <v>162766</v>
      </c>
      <c r="P467" s="25">
        <f t="shared" si="30"/>
        <v>-0.4</v>
      </c>
      <c r="Q467" s="3">
        <v>86</v>
      </c>
      <c r="R467" s="3">
        <v>85.9</v>
      </c>
      <c r="S467" s="3">
        <v>85.2</v>
      </c>
      <c r="T467" s="3">
        <v>84.9</v>
      </c>
      <c r="U467" s="3">
        <v>85.4</v>
      </c>
      <c r="V467" s="12">
        <f t="shared" si="31"/>
        <v>-0.53163700000000003</v>
      </c>
      <c r="W467" s="3">
        <v>-0.81</v>
      </c>
      <c r="X467" s="3" t="str">
        <f ca="1">IF(COUNTIF(股期對照!A:A,B467)=2,B467&amp;"-●",IF(COUNTIF(股期對照!A:A,B467)=1,B467&amp;"-◎",B467))</f>
        <v>華固-◎</v>
      </c>
      <c r="Y467" s="3" t="s">
        <v>6572</v>
      </c>
      <c r="AB467" s="1" t="s">
        <v>461</v>
      </c>
      <c r="AC467" s="1" t="s">
        <v>2223</v>
      </c>
      <c r="AD467" s="1">
        <v>21.67</v>
      </c>
      <c r="AE467" s="1">
        <v>1.94</v>
      </c>
      <c r="AF467" s="1">
        <v>2.3199999999999998</v>
      </c>
      <c r="AG467" s="1">
        <v>15.27</v>
      </c>
      <c r="AH467" s="1">
        <v>58.8</v>
      </c>
      <c r="AI467" s="1">
        <v>467</v>
      </c>
      <c r="AJ467" s="1">
        <v>2768127.26</v>
      </c>
      <c r="AK467" s="1">
        <v>-174</v>
      </c>
      <c r="AL467" s="1">
        <v>-146</v>
      </c>
      <c r="AM467" s="1">
        <v>-145</v>
      </c>
      <c r="AN467" s="1">
        <v>-207</v>
      </c>
      <c r="AO467" s="1">
        <v>50</v>
      </c>
      <c r="AP467" s="1">
        <v>162766</v>
      </c>
      <c r="AQ467" s="1">
        <v>-0.4</v>
      </c>
      <c r="AR467" s="1">
        <v>86</v>
      </c>
      <c r="AS467" s="1">
        <v>85.9</v>
      </c>
      <c r="AT467" s="1">
        <v>85.2</v>
      </c>
      <c r="AU467" s="1">
        <v>84.9</v>
      </c>
      <c r="AV467" s="1">
        <v>85.4</v>
      </c>
      <c r="AW467" s="1">
        <v>-0.53163700000000003</v>
      </c>
      <c r="AX467" s="1">
        <v>-0.81</v>
      </c>
      <c r="AY467" s="1" t="s">
        <v>4445</v>
      </c>
      <c r="AZ467" s="1" t="s">
        <v>3518</v>
      </c>
    </row>
    <row r="468" spans="1:52" x14ac:dyDescent="0.25">
      <c r="A468" s="2" t="s">
        <v>462</v>
      </c>
      <c r="B468" s="3" t="s">
        <v>4610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0</v>
      </c>
      <c r="K468" s="26">
        <v>-1</v>
      </c>
      <c r="L468" s="35">
        <v>-1</v>
      </c>
      <c r="M468" s="26">
        <v>6</v>
      </c>
      <c r="N468" s="26">
        <v>2</v>
      </c>
      <c r="O468" s="26">
        <f t="shared" si="29"/>
        <v>50490</v>
      </c>
      <c r="P468" s="25">
        <f t="shared" si="30"/>
        <v>0</v>
      </c>
      <c r="Q468" s="3">
        <v>22.15</v>
      </c>
      <c r="R468" s="3">
        <v>22.1</v>
      </c>
      <c r="S468" s="3">
        <v>22</v>
      </c>
      <c r="T468" s="3">
        <v>22.05</v>
      </c>
      <c r="U468" s="3">
        <v>22.1</v>
      </c>
      <c r="V468" s="12">
        <f t="shared" si="31"/>
        <v>1.3240000000000003E-3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6571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0</v>
      </c>
      <c r="AL468" s="1">
        <v>-1</v>
      </c>
      <c r="AM468" s="1">
        <v>-1</v>
      </c>
      <c r="AN468" s="1">
        <v>6</v>
      </c>
      <c r="AO468" s="1">
        <v>2</v>
      </c>
      <c r="AP468" s="1">
        <v>50490</v>
      </c>
      <c r="AQ468" s="1">
        <v>0</v>
      </c>
      <c r="AR468" s="1">
        <v>22.15</v>
      </c>
      <c r="AS468" s="1">
        <v>22.1</v>
      </c>
      <c r="AT468" s="1">
        <v>22</v>
      </c>
      <c r="AU468" s="1">
        <v>22.05</v>
      </c>
      <c r="AV468" s="1">
        <v>22.1</v>
      </c>
      <c r="AW468" s="1">
        <v>1.3240000000000003E-3</v>
      </c>
      <c r="AX468" s="1">
        <v>0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5313</v>
      </c>
      <c r="C469" s="3">
        <v>1.82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50.589999999999996</v>
      </c>
      <c r="H469" s="1">
        <f>MATCH(持股比率!A469,董監!A:A,0)</f>
        <v>469</v>
      </c>
      <c r="I469" s="3">
        <v>1350000</v>
      </c>
      <c r="J469" s="26">
        <v>2</v>
      </c>
      <c r="K469" s="26">
        <v>-48</v>
      </c>
      <c r="L469" s="35">
        <v>-17</v>
      </c>
      <c r="M469" s="26">
        <v>-35</v>
      </c>
      <c r="N469" s="26">
        <v>-7</v>
      </c>
      <c r="O469" s="26">
        <f t="shared" si="29"/>
        <v>68297</v>
      </c>
      <c r="P469" s="25">
        <f t="shared" si="30"/>
        <v>-0.2</v>
      </c>
      <c r="Q469" s="3">
        <v>140</v>
      </c>
      <c r="R469" s="3">
        <v>139</v>
      </c>
      <c r="S469" s="3">
        <v>139</v>
      </c>
      <c r="T469" s="3">
        <v>138.5</v>
      </c>
      <c r="U469" s="3">
        <v>139</v>
      </c>
      <c r="V469" s="12">
        <f t="shared" si="31"/>
        <v>-0.145755</v>
      </c>
      <c r="W469" s="3">
        <v>0.36</v>
      </c>
      <c r="X469" s="3" t="str">
        <f ca="1">IF(COUNTIF(股期對照!A:A,B469)=2,B469&amp;"-●",IF(COUNTIF(股期對照!A:A,B469)=1,B469&amp;"-◎",B469))</f>
        <v>潤弘</v>
      </c>
      <c r="Y469" s="3" t="s">
        <v>6571</v>
      </c>
      <c r="AB469" s="1" t="s">
        <v>463</v>
      </c>
      <c r="AC469" s="1" t="s">
        <v>2225</v>
      </c>
      <c r="AD469" s="1">
        <v>1.82</v>
      </c>
      <c r="AE469" s="1">
        <v>0.01</v>
      </c>
      <c r="AF469" s="1">
        <v>0.01</v>
      </c>
      <c r="AG469" s="1">
        <v>47.57</v>
      </c>
      <c r="AH469" s="1">
        <v>50.589999999999996</v>
      </c>
      <c r="AI469" s="1">
        <v>469</v>
      </c>
      <c r="AJ469" s="1">
        <v>1350000</v>
      </c>
      <c r="AK469" s="1">
        <v>2</v>
      </c>
      <c r="AL469" s="1">
        <v>-48</v>
      </c>
      <c r="AM469" s="1">
        <v>-17</v>
      </c>
      <c r="AN469" s="1">
        <v>-35</v>
      </c>
      <c r="AO469" s="1">
        <v>-7</v>
      </c>
      <c r="AP469" s="1">
        <v>68297</v>
      </c>
      <c r="AQ469" s="1">
        <v>-0.2</v>
      </c>
      <c r="AR469" s="1">
        <v>140</v>
      </c>
      <c r="AS469" s="1">
        <v>139</v>
      </c>
      <c r="AT469" s="1">
        <v>139</v>
      </c>
      <c r="AU469" s="1">
        <v>138.5</v>
      </c>
      <c r="AV469" s="1">
        <v>139</v>
      </c>
      <c r="AW469" s="1">
        <v>-0.145755</v>
      </c>
      <c r="AX469" s="1">
        <v>0.36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5314</v>
      </c>
      <c r="C470" s="3">
        <v>4.6500000000000004</v>
      </c>
      <c r="D470" s="3">
        <v>0.09</v>
      </c>
      <c r="E470" s="3">
        <v>0.36</v>
      </c>
      <c r="F470" s="1">
        <f>IF(INDEX(董監!D:D,H470)=0,INDEX(董監!C:C,H470),INDEX(董監!D:D,H470))</f>
        <v>12.81</v>
      </c>
      <c r="G470" s="1">
        <f t="shared" si="28"/>
        <v>82.09</v>
      </c>
      <c r="H470" s="1">
        <f>MATCH(持股比率!A470,董監!A:A,0)</f>
        <v>470</v>
      </c>
      <c r="I470" s="3">
        <v>7459680.0800000001</v>
      </c>
      <c r="J470" s="26">
        <v>1121</v>
      </c>
      <c r="K470" s="26">
        <v>637</v>
      </c>
      <c r="L470" s="35">
        <v>1394</v>
      </c>
      <c r="M470" s="26">
        <v>1643</v>
      </c>
      <c r="N470" s="26">
        <v>7866</v>
      </c>
      <c r="O470" s="26">
        <f t="shared" si="29"/>
        <v>612365</v>
      </c>
      <c r="P470" s="25">
        <f t="shared" si="30"/>
        <v>2.1</v>
      </c>
      <c r="Q470" s="3">
        <v>14.45</v>
      </c>
      <c r="R470" s="3">
        <v>15.85</v>
      </c>
      <c r="S470" s="3">
        <v>17.399999999999999</v>
      </c>
      <c r="T470" s="3">
        <v>19.100000000000001</v>
      </c>
      <c r="U470" s="3">
        <v>19</v>
      </c>
      <c r="V470" s="12">
        <f t="shared" si="31"/>
        <v>2.3138579999999997</v>
      </c>
      <c r="W470" s="3">
        <v>34.28</v>
      </c>
      <c r="X470" s="3" t="str">
        <f ca="1">IF(COUNTIF(股期對照!A:A,B470)=2,B470&amp;"-●",IF(COUNTIF(股期對照!A:A,B470)=1,B470&amp;"-◎",B470))</f>
        <v>益航</v>
      </c>
      <c r="Y470" s="3" t="s">
        <v>6574</v>
      </c>
      <c r="AB470" s="1" t="s">
        <v>464</v>
      </c>
      <c r="AC470" s="1" t="s">
        <v>2226</v>
      </c>
      <c r="AD470" s="1">
        <v>4.6500000000000004</v>
      </c>
      <c r="AE470" s="1">
        <v>0.09</v>
      </c>
      <c r="AF470" s="1">
        <v>0.36</v>
      </c>
      <c r="AG470" s="1">
        <v>12.81</v>
      </c>
      <c r="AH470" s="1">
        <v>82.09</v>
      </c>
      <c r="AI470" s="1">
        <v>470</v>
      </c>
      <c r="AJ470" s="1">
        <v>7459680.0800000001</v>
      </c>
      <c r="AK470" s="1">
        <v>1121</v>
      </c>
      <c r="AL470" s="1">
        <v>637</v>
      </c>
      <c r="AM470" s="1">
        <v>1394</v>
      </c>
      <c r="AN470" s="1">
        <v>1643</v>
      </c>
      <c r="AO470" s="1">
        <v>7866</v>
      </c>
      <c r="AP470" s="1">
        <v>612365</v>
      </c>
      <c r="AQ470" s="1">
        <v>2.1</v>
      </c>
      <c r="AR470" s="1">
        <v>14.45</v>
      </c>
      <c r="AS470" s="1">
        <v>15.85</v>
      </c>
      <c r="AT470" s="1">
        <v>17.399999999999999</v>
      </c>
      <c r="AU470" s="1">
        <v>19.100000000000001</v>
      </c>
      <c r="AV470" s="1">
        <v>19</v>
      </c>
      <c r="AW470" s="1">
        <v>2.3138579999999997</v>
      </c>
      <c r="AX470" s="1">
        <v>34.28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5315</v>
      </c>
      <c r="C471" s="3">
        <v>29.33</v>
      </c>
      <c r="D471" s="3">
        <v>2.6</v>
      </c>
      <c r="E471" s="3">
        <v>1.83</v>
      </c>
      <c r="F471" s="1">
        <f>IF(INDEX(董監!D:D,H471)=0,INDEX(董監!C:C,H471),INDEX(董監!D:D,H471))</f>
        <v>14.38</v>
      </c>
      <c r="G471" s="1">
        <f t="shared" si="28"/>
        <v>51.86</v>
      </c>
      <c r="H471" s="1">
        <f>MATCH(持股比率!A471,董監!A:A,0)</f>
        <v>471</v>
      </c>
      <c r="I471" s="3">
        <v>52709359.710000001</v>
      </c>
      <c r="J471" s="26">
        <v>-39559</v>
      </c>
      <c r="K471" s="26">
        <v>-9305</v>
      </c>
      <c r="L471" s="35">
        <v>-2320</v>
      </c>
      <c r="M471" s="26">
        <v>8804</v>
      </c>
      <c r="N471" s="26">
        <v>-6133</v>
      </c>
      <c r="O471" s="26">
        <f t="shared" si="29"/>
        <v>2733507</v>
      </c>
      <c r="P471" s="25">
        <f t="shared" si="30"/>
        <v>-1.8</v>
      </c>
      <c r="Q471" s="3">
        <v>136.5</v>
      </c>
      <c r="R471" s="3">
        <v>140</v>
      </c>
      <c r="S471" s="3">
        <v>152</v>
      </c>
      <c r="T471" s="3">
        <v>153.5</v>
      </c>
      <c r="U471" s="3">
        <v>138.5</v>
      </c>
      <c r="V471" s="12">
        <f t="shared" si="31"/>
        <v>-65.531499999999994</v>
      </c>
      <c r="W471" s="3">
        <v>3.75</v>
      </c>
      <c r="X471" s="3" t="str">
        <f ca="1">IF(COUNTIF(股期對照!A:A,B471)=2,B471&amp;"-●",IF(COUNTIF(股期對照!A:A,B471)=1,B471&amp;"-◎",B471))</f>
        <v>長榮-◎</v>
      </c>
      <c r="Y471" s="3" t="s">
        <v>6494</v>
      </c>
      <c r="AB471" s="1" t="s">
        <v>465</v>
      </c>
      <c r="AC471" s="1" t="s">
        <v>2227</v>
      </c>
      <c r="AD471" s="1">
        <v>29.33</v>
      </c>
      <c r="AE471" s="1">
        <v>2.6</v>
      </c>
      <c r="AF471" s="1">
        <v>1.83</v>
      </c>
      <c r="AG471" s="1">
        <v>14.38</v>
      </c>
      <c r="AH471" s="1">
        <v>51.86</v>
      </c>
      <c r="AI471" s="1">
        <v>471</v>
      </c>
      <c r="AJ471" s="1">
        <v>52709359.710000001</v>
      </c>
      <c r="AK471" s="1">
        <v>-39559</v>
      </c>
      <c r="AL471" s="1">
        <v>-9305</v>
      </c>
      <c r="AM471" s="1">
        <v>-2320</v>
      </c>
      <c r="AN471" s="1">
        <v>8804</v>
      </c>
      <c r="AO471" s="1">
        <v>-6133</v>
      </c>
      <c r="AP471" s="1">
        <v>2733507</v>
      </c>
      <c r="AQ471" s="1">
        <v>-1.8</v>
      </c>
      <c r="AR471" s="1">
        <v>136.5</v>
      </c>
      <c r="AS471" s="1">
        <v>140</v>
      </c>
      <c r="AT471" s="1">
        <v>152</v>
      </c>
      <c r="AU471" s="1">
        <v>153.5</v>
      </c>
      <c r="AV471" s="1">
        <v>138.5</v>
      </c>
      <c r="AW471" s="1">
        <v>-65.531499999999994</v>
      </c>
      <c r="AX471" s="1">
        <v>3.75</v>
      </c>
      <c r="AY471" s="1" t="s">
        <v>4446</v>
      </c>
      <c r="AZ471" s="1" t="s">
        <v>3539</v>
      </c>
    </row>
    <row r="472" spans="1:52" x14ac:dyDescent="0.25">
      <c r="A472" s="2" t="s">
        <v>466</v>
      </c>
      <c r="B472" s="3" t="s">
        <v>5316</v>
      </c>
      <c r="C472" s="3">
        <v>37.76</v>
      </c>
      <c r="D472" s="3">
        <v>0.03</v>
      </c>
      <c r="E472" s="3">
        <v>1.02</v>
      </c>
      <c r="F472" s="1">
        <f>IF(INDEX(董監!D:D,H472)=0,INDEX(董監!C:C,H472),INDEX(董監!D:D,H472))</f>
        <v>5.61</v>
      </c>
      <c r="G472" s="1">
        <f t="shared" si="28"/>
        <v>55.58</v>
      </c>
      <c r="H472" s="1">
        <f>MATCH(持股比率!A472,董監!A:A,0)</f>
        <v>472</v>
      </c>
      <c r="I472" s="3">
        <v>5853532.9699999997</v>
      </c>
      <c r="J472" s="26">
        <v>4908</v>
      </c>
      <c r="K472" s="26">
        <v>148</v>
      </c>
      <c r="L472" s="35">
        <v>530</v>
      </c>
      <c r="M472" s="26">
        <v>5955</v>
      </c>
      <c r="N472" s="26">
        <v>-902</v>
      </c>
      <c r="O472" s="26">
        <f t="shared" si="29"/>
        <v>325339</v>
      </c>
      <c r="P472" s="25">
        <f t="shared" si="30"/>
        <v>3.3</v>
      </c>
      <c r="Q472" s="3">
        <v>30</v>
      </c>
      <c r="R472" s="3">
        <v>33</v>
      </c>
      <c r="S472" s="3">
        <v>36.299999999999997</v>
      </c>
      <c r="T472" s="3">
        <v>39.9</v>
      </c>
      <c r="U472" s="3">
        <v>37.549999999999997</v>
      </c>
      <c r="V472" s="12">
        <f t="shared" si="31"/>
        <v>3.7509740000000003</v>
      </c>
      <c r="W472" s="3">
        <v>31.75</v>
      </c>
      <c r="X472" s="3" t="str">
        <f ca="1">IF(COUNTIF(股期對照!A:A,B472)=2,B472&amp;"-●",IF(COUNTIF(股期對照!A:A,B472)=1,B472&amp;"-◎",B472))</f>
        <v>新興</v>
      </c>
      <c r="Y472" s="3" t="s">
        <v>6575</v>
      </c>
      <c r="AB472" s="1" t="s">
        <v>466</v>
      </c>
      <c r="AC472" s="1" t="s">
        <v>2228</v>
      </c>
      <c r="AD472" s="1">
        <v>37.76</v>
      </c>
      <c r="AE472" s="1">
        <v>0.03</v>
      </c>
      <c r="AF472" s="1">
        <v>1.02</v>
      </c>
      <c r="AG472" s="1">
        <v>5.61</v>
      </c>
      <c r="AH472" s="1">
        <v>55.58</v>
      </c>
      <c r="AI472" s="1">
        <v>472</v>
      </c>
      <c r="AJ472" s="1">
        <v>5853532.9699999997</v>
      </c>
      <c r="AK472" s="1">
        <v>4908</v>
      </c>
      <c r="AL472" s="1">
        <v>148</v>
      </c>
      <c r="AM472" s="1">
        <v>530</v>
      </c>
      <c r="AN472" s="1">
        <v>5955</v>
      </c>
      <c r="AO472" s="1">
        <v>-902</v>
      </c>
      <c r="AP472" s="1">
        <v>325339</v>
      </c>
      <c r="AQ472" s="1">
        <v>3.3</v>
      </c>
      <c r="AR472" s="1">
        <v>30</v>
      </c>
      <c r="AS472" s="1">
        <v>33</v>
      </c>
      <c r="AT472" s="1">
        <v>36.299999999999997</v>
      </c>
      <c r="AU472" s="1">
        <v>39.9</v>
      </c>
      <c r="AV472" s="1">
        <v>37.549999999999997</v>
      </c>
      <c r="AW472" s="1">
        <v>3.7509740000000003</v>
      </c>
      <c r="AX472" s="1">
        <v>31.75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5317</v>
      </c>
      <c r="C473" s="3">
        <v>10.94</v>
      </c>
      <c r="D473" s="3">
        <v>2.31</v>
      </c>
      <c r="E473" s="3">
        <v>0.69</v>
      </c>
      <c r="F473" s="1">
        <f>IF(INDEX(董監!D:D,H473)=0,INDEX(董監!C:C,H473),INDEX(董監!D:D,H473))</f>
        <v>40.44</v>
      </c>
      <c r="G473" s="1">
        <f t="shared" si="28"/>
        <v>45.620000000000005</v>
      </c>
      <c r="H473" s="1">
        <f>MATCH(持股比率!A473,董監!A:A,0)</f>
        <v>473</v>
      </c>
      <c r="I473" s="3">
        <v>8450557.1199999992</v>
      </c>
      <c r="J473" s="26">
        <v>7200</v>
      </c>
      <c r="K473" s="26">
        <v>-2901</v>
      </c>
      <c r="L473" s="35">
        <v>-2584</v>
      </c>
      <c r="M473" s="26">
        <v>8196</v>
      </c>
      <c r="N473" s="26">
        <v>-9505</v>
      </c>
      <c r="O473" s="26">
        <f t="shared" si="29"/>
        <v>385514</v>
      </c>
      <c r="P473" s="25">
        <f t="shared" si="30"/>
        <v>0.1</v>
      </c>
      <c r="Q473" s="3">
        <v>62.6</v>
      </c>
      <c r="R473" s="3">
        <v>68.8</v>
      </c>
      <c r="S473" s="3">
        <v>75.599999999999994</v>
      </c>
      <c r="T473" s="3">
        <v>82.7</v>
      </c>
      <c r="U473" s="3">
        <v>74.5</v>
      </c>
      <c r="V473" s="12">
        <f t="shared" si="31"/>
        <v>0.25467500000000115</v>
      </c>
      <c r="W473" s="3">
        <v>27.13</v>
      </c>
      <c r="X473" s="3" t="str">
        <f ca="1">IF(COUNTIF(股期對照!A:A,B473)=2,B473&amp;"-●",IF(COUNTIF(股期對照!A:A,B473)=1,B473&amp;"-◎",B473))</f>
        <v>裕民-◎</v>
      </c>
      <c r="Y473" s="3" t="s">
        <v>6575</v>
      </c>
      <c r="AB473" s="1" t="s">
        <v>467</v>
      </c>
      <c r="AC473" s="1" t="s">
        <v>2229</v>
      </c>
      <c r="AD473" s="1">
        <v>10.94</v>
      </c>
      <c r="AE473" s="1">
        <v>2.31</v>
      </c>
      <c r="AF473" s="1">
        <v>0.69</v>
      </c>
      <c r="AG473" s="1">
        <v>40.44</v>
      </c>
      <c r="AH473" s="1">
        <v>45.620000000000005</v>
      </c>
      <c r="AI473" s="1">
        <v>473</v>
      </c>
      <c r="AJ473" s="1">
        <v>8450557.1199999992</v>
      </c>
      <c r="AK473" s="1">
        <v>7200</v>
      </c>
      <c r="AL473" s="1">
        <v>-2901</v>
      </c>
      <c r="AM473" s="1">
        <v>-2584</v>
      </c>
      <c r="AN473" s="1">
        <v>8196</v>
      </c>
      <c r="AO473" s="1">
        <v>-9505</v>
      </c>
      <c r="AP473" s="1">
        <v>385514</v>
      </c>
      <c r="AQ473" s="1">
        <v>0.1</v>
      </c>
      <c r="AR473" s="1">
        <v>62.6</v>
      </c>
      <c r="AS473" s="1">
        <v>68.8</v>
      </c>
      <c r="AT473" s="1">
        <v>75.599999999999994</v>
      </c>
      <c r="AU473" s="1">
        <v>82.7</v>
      </c>
      <c r="AV473" s="1">
        <v>74.5</v>
      </c>
      <c r="AW473" s="1">
        <v>0.25467500000000115</v>
      </c>
      <c r="AX473" s="1">
        <v>27.13</v>
      </c>
      <c r="AY473" s="1" t="s">
        <v>4447</v>
      </c>
      <c r="AZ473" s="1" t="s">
        <v>3539</v>
      </c>
    </row>
    <row r="474" spans="1:52" x14ac:dyDescent="0.25">
      <c r="A474" s="2" t="s">
        <v>468</v>
      </c>
      <c r="B474" s="3" t="s">
        <v>5318</v>
      </c>
      <c r="C474" s="3">
        <v>7.84</v>
      </c>
      <c r="D474" s="3">
        <v>0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42.540000000000006</v>
      </c>
      <c r="H474" s="1">
        <f>MATCH(持股比率!A474,董監!A:A,0)</f>
        <v>474</v>
      </c>
      <c r="I474" s="3">
        <v>10671410.939999999</v>
      </c>
      <c r="J474" s="26">
        <v>2836</v>
      </c>
      <c r="K474" s="26">
        <v>-484</v>
      </c>
      <c r="L474" s="35">
        <v>414</v>
      </c>
      <c r="M474" s="26">
        <v>4010</v>
      </c>
      <c r="N474" s="26">
        <v>-2896</v>
      </c>
      <c r="O474" s="26">
        <f t="shared" si="29"/>
        <v>453962</v>
      </c>
      <c r="P474" s="25">
        <f t="shared" si="30"/>
        <v>0.9</v>
      </c>
      <c r="Q474" s="3">
        <v>26.25</v>
      </c>
      <c r="R474" s="3">
        <v>28.85</v>
      </c>
      <c r="S474" s="3">
        <v>31.7</v>
      </c>
      <c r="T474" s="3">
        <v>34.85</v>
      </c>
      <c r="U474" s="3">
        <v>31.4</v>
      </c>
      <c r="V474" s="12">
        <f t="shared" si="31"/>
        <v>1.2241949999999999</v>
      </c>
      <c r="W474" s="3">
        <v>31.38</v>
      </c>
      <c r="X474" s="3" t="str">
        <f ca="1">IF(COUNTIF(股期對照!A:A,B474)=2,B474&amp;"-●",IF(COUNTIF(股期對照!A:A,B474)=1,B474&amp;"-◎",B474))</f>
        <v>榮運</v>
      </c>
      <c r="Y474" s="3" t="s">
        <v>6575</v>
      </c>
      <c r="AB474" s="1" t="s">
        <v>468</v>
      </c>
      <c r="AC474" s="1" t="s">
        <v>2230</v>
      </c>
      <c r="AD474" s="1">
        <v>7.84</v>
      </c>
      <c r="AE474" s="1">
        <v>0</v>
      </c>
      <c r="AF474" s="1">
        <v>0.79</v>
      </c>
      <c r="AG474" s="1">
        <v>48.83</v>
      </c>
      <c r="AH474" s="1">
        <v>42.540000000000006</v>
      </c>
      <c r="AI474" s="1">
        <v>474</v>
      </c>
      <c r="AJ474" s="1">
        <v>10671410.939999999</v>
      </c>
      <c r="AK474" s="1">
        <v>2836</v>
      </c>
      <c r="AL474" s="1">
        <v>-484</v>
      </c>
      <c r="AM474" s="1">
        <v>414</v>
      </c>
      <c r="AN474" s="1">
        <v>4010</v>
      </c>
      <c r="AO474" s="1">
        <v>-2896</v>
      </c>
      <c r="AP474" s="1">
        <v>453962</v>
      </c>
      <c r="AQ474" s="1">
        <v>0.9</v>
      </c>
      <c r="AR474" s="1">
        <v>26.25</v>
      </c>
      <c r="AS474" s="1">
        <v>28.85</v>
      </c>
      <c r="AT474" s="1">
        <v>31.7</v>
      </c>
      <c r="AU474" s="1">
        <v>34.85</v>
      </c>
      <c r="AV474" s="1">
        <v>31.4</v>
      </c>
      <c r="AW474" s="1">
        <v>1.2241949999999999</v>
      </c>
      <c r="AX474" s="1">
        <v>31.38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5319</v>
      </c>
      <c r="C475" s="3">
        <v>6.18</v>
      </c>
      <c r="D475" s="3">
        <v>0.03</v>
      </c>
      <c r="E475" s="3">
        <v>0.35</v>
      </c>
      <c r="F475" s="1">
        <f>IF(INDEX(董監!D:D,H475)=0,INDEX(董監!C:C,H475),INDEX(董監!D:D,H475))</f>
        <v>9.11</v>
      </c>
      <c r="G475" s="1">
        <f t="shared" si="28"/>
        <v>84.33</v>
      </c>
      <c r="H475" s="1">
        <f>MATCH(持股比率!A475,董監!A:A,0)</f>
        <v>475</v>
      </c>
      <c r="I475" s="3">
        <v>4670004.9800000004</v>
      </c>
      <c r="J475" s="26">
        <v>-3223</v>
      </c>
      <c r="K475" s="26">
        <v>-3550</v>
      </c>
      <c r="L475" s="35">
        <v>1385</v>
      </c>
      <c r="M475" s="26">
        <v>-6724</v>
      </c>
      <c r="N475" s="26">
        <v>1197</v>
      </c>
      <c r="O475" s="26">
        <f t="shared" si="29"/>
        <v>393822</v>
      </c>
      <c r="P475" s="25">
        <f t="shared" si="30"/>
        <v>-2.8</v>
      </c>
      <c r="Q475" s="3">
        <v>65.3</v>
      </c>
      <c r="R475" s="3">
        <v>67.3</v>
      </c>
      <c r="S475" s="3">
        <v>74</v>
      </c>
      <c r="T475" s="3">
        <v>71</v>
      </c>
      <c r="U475" s="3">
        <v>67.599999999999994</v>
      </c>
      <c r="V475" s="12">
        <f t="shared" si="31"/>
        <v>-7.4337370000000007</v>
      </c>
      <c r="W475" s="3">
        <v>10.28</v>
      </c>
      <c r="X475" s="3" t="str">
        <f ca="1">IF(COUNTIF(股期對照!A:A,B475)=2,B475&amp;"-●",IF(COUNTIF(股期對照!A:A,B475)=1,B475&amp;"-◎",B475))</f>
        <v>嘉里大榮</v>
      </c>
      <c r="Y475" s="3" t="s">
        <v>6494</v>
      </c>
      <c r="AB475" s="1" t="s">
        <v>469</v>
      </c>
      <c r="AC475" s="1" t="s">
        <v>2231</v>
      </c>
      <c r="AD475" s="1">
        <v>6.18</v>
      </c>
      <c r="AE475" s="1">
        <v>0.03</v>
      </c>
      <c r="AF475" s="1">
        <v>0.35</v>
      </c>
      <c r="AG475" s="1">
        <v>9.11</v>
      </c>
      <c r="AH475" s="1">
        <v>84.33</v>
      </c>
      <c r="AI475" s="1">
        <v>475</v>
      </c>
      <c r="AJ475" s="1">
        <v>4670004.9800000004</v>
      </c>
      <c r="AK475" s="1">
        <v>-3223</v>
      </c>
      <c r="AL475" s="1">
        <v>-3550</v>
      </c>
      <c r="AM475" s="1">
        <v>1385</v>
      </c>
      <c r="AN475" s="1">
        <v>-6724</v>
      </c>
      <c r="AO475" s="1">
        <v>1197</v>
      </c>
      <c r="AP475" s="1">
        <v>393822</v>
      </c>
      <c r="AQ475" s="1">
        <v>-2.8</v>
      </c>
      <c r="AR475" s="1">
        <v>65.3</v>
      </c>
      <c r="AS475" s="1">
        <v>67.3</v>
      </c>
      <c r="AT475" s="1">
        <v>74</v>
      </c>
      <c r="AU475" s="1">
        <v>71</v>
      </c>
      <c r="AV475" s="1">
        <v>67.599999999999994</v>
      </c>
      <c r="AW475" s="1">
        <v>-7.4337370000000007</v>
      </c>
      <c r="AX475" s="1">
        <v>10.28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4810</v>
      </c>
      <c r="C476" s="3">
        <v>13.12</v>
      </c>
      <c r="D476" s="3">
        <v>1.8</v>
      </c>
      <c r="E476" s="3">
        <v>0.02</v>
      </c>
      <c r="F476" s="1">
        <f>IF(INDEX(董監!D:D,H476)=0,INDEX(董監!C:C,H476),INDEX(董監!D:D,H476))</f>
        <v>34.86</v>
      </c>
      <c r="G476" s="1">
        <f t="shared" si="28"/>
        <v>50.2</v>
      </c>
      <c r="H476" s="1">
        <f>MATCH(持股比率!A476,董監!A:A,0)</f>
        <v>476</v>
      </c>
      <c r="I476" s="3">
        <v>33321042.699999999</v>
      </c>
      <c r="J476" s="26">
        <v>-735</v>
      </c>
      <c r="K476" s="26">
        <v>12944</v>
      </c>
      <c r="L476" s="35">
        <v>-3772</v>
      </c>
      <c r="M476" s="26">
        <v>-2453</v>
      </c>
      <c r="N476" s="26">
        <v>-18886</v>
      </c>
      <c r="O476" s="26">
        <f t="shared" si="29"/>
        <v>1672716</v>
      </c>
      <c r="P476" s="25">
        <f t="shared" si="30"/>
        <v>-0.8</v>
      </c>
      <c r="Q476" s="3">
        <v>140.5</v>
      </c>
      <c r="R476" s="3">
        <v>149.5</v>
      </c>
      <c r="S476" s="3">
        <v>158.5</v>
      </c>
      <c r="T476" s="3">
        <v>154.5</v>
      </c>
      <c r="U476" s="3">
        <v>139.5</v>
      </c>
      <c r="V476" s="12">
        <f t="shared" si="31"/>
        <v>-17.795870000000001</v>
      </c>
      <c r="W476" s="3">
        <v>7.31</v>
      </c>
      <c r="X476" s="3" t="str">
        <f ca="1">IF(COUNTIF(股期對照!A:A,B476)=2,B476&amp;"-●",IF(COUNTIF(股期對照!A:A,B476)=1,B476&amp;"-◎",B476))</f>
        <v>陽明</v>
      </c>
      <c r="Y476" s="3" t="s">
        <v>6575</v>
      </c>
      <c r="AB476" s="1" t="s">
        <v>470</v>
      </c>
      <c r="AC476" s="1" t="s">
        <v>2232</v>
      </c>
      <c r="AD476" s="1">
        <v>13.12</v>
      </c>
      <c r="AE476" s="1">
        <v>1.8</v>
      </c>
      <c r="AF476" s="1">
        <v>0.02</v>
      </c>
      <c r="AG476" s="1">
        <v>34.86</v>
      </c>
      <c r="AH476" s="1">
        <v>50.2</v>
      </c>
      <c r="AI476" s="1">
        <v>476</v>
      </c>
      <c r="AJ476" s="1">
        <v>33321042.699999999</v>
      </c>
      <c r="AK476" s="1">
        <v>-735</v>
      </c>
      <c r="AL476" s="1">
        <v>12944</v>
      </c>
      <c r="AM476" s="1">
        <v>-3772</v>
      </c>
      <c r="AN476" s="1">
        <v>-2453</v>
      </c>
      <c r="AO476" s="1">
        <v>-18886</v>
      </c>
      <c r="AP476" s="1">
        <v>1672716</v>
      </c>
      <c r="AQ476" s="1">
        <v>-0.8</v>
      </c>
      <c r="AR476" s="1">
        <v>140.5</v>
      </c>
      <c r="AS476" s="1">
        <v>149.5</v>
      </c>
      <c r="AT476" s="1">
        <v>158.5</v>
      </c>
      <c r="AU476" s="1">
        <v>154.5</v>
      </c>
      <c r="AV476" s="1">
        <v>139.5</v>
      </c>
      <c r="AW476" s="1">
        <v>-17.795870000000001</v>
      </c>
      <c r="AX476" s="1">
        <v>7.31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4811</v>
      </c>
      <c r="C477" s="3">
        <v>8.73</v>
      </c>
      <c r="D477" s="3">
        <v>0.74</v>
      </c>
      <c r="E477" s="3">
        <v>0.23</v>
      </c>
      <c r="F477" s="1">
        <f>IF(INDEX(董監!D:D,H477)=0,INDEX(董監!C:C,H477),INDEX(董監!D:D,H477))</f>
        <v>43.72</v>
      </c>
      <c r="G477" s="1">
        <f t="shared" si="28"/>
        <v>46.58</v>
      </c>
      <c r="H477" s="1">
        <f>MATCH(持股比率!A477,董監!A:A,0)</f>
        <v>477</v>
      </c>
      <c r="I477" s="3">
        <v>54209846.5</v>
      </c>
      <c r="J477" s="26">
        <v>3636</v>
      </c>
      <c r="K477" s="26">
        <v>-3004</v>
      </c>
      <c r="L477" s="35">
        <v>4739</v>
      </c>
      <c r="M477" s="26">
        <v>-7787</v>
      </c>
      <c r="N477" s="26">
        <v>-12637</v>
      </c>
      <c r="O477" s="26">
        <f t="shared" si="29"/>
        <v>2525095</v>
      </c>
      <c r="P477" s="25">
        <f t="shared" si="30"/>
        <v>-0.6</v>
      </c>
      <c r="Q477" s="3">
        <v>19.149999999999999</v>
      </c>
      <c r="R477" s="3">
        <v>19.350000000000001</v>
      </c>
      <c r="S477" s="3">
        <v>21.15</v>
      </c>
      <c r="T477" s="3">
        <v>19.899999999999999</v>
      </c>
      <c r="U477" s="3">
        <v>19.5</v>
      </c>
      <c r="V477" s="12">
        <f t="shared" si="31"/>
        <v>-2.8965095000000001</v>
      </c>
      <c r="W477" s="3">
        <v>4.28</v>
      </c>
      <c r="X477" s="3" t="str">
        <f ca="1">IF(COUNTIF(股期對照!A:A,B477)=2,B477&amp;"-●",IF(COUNTIF(股期對照!A:A,B477)=1,B477&amp;"-◎",B477))</f>
        <v>華航</v>
      </c>
      <c r="Y477" s="3" t="s">
        <v>6576</v>
      </c>
      <c r="AB477" s="1" t="s">
        <v>471</v>
      </c>
      <c r="AC477" s="1" t="s">
        <v>2233</v>
      </c>
      <c r="AD477" s="1">
        <v>8.73</v>
      </c>
      <c r="AE477" s="1">
        <v>0.74</v>
      </c>
      <c r="AF477" s="1">
        <v>0.23</v>
      </c>
      <c r="AG477" s="1">
        <v>43.72</v>
      </c>
      <c r="AH477" s="1">
        <v>46.58</v>
      </c>
      <c r="AI477" s="1">
        <v>477</v>
      </c>
      <c r="AJ477" s="1">
        <v>54209846.5</v>
      </c>
      <c r="AK477" s="1">
        <v>3636</v>
      </c>
      <c r="AL477" s="1">
        <v>-3004</v>
      </c>
      <c r="AM477" s="1">
        <v>4739</v>
      </c>
      <c r="AN477" s="1">
        <v>-7787</v>
      </c>
      <c r="AO477" s="1">
        <v>-12637</v>
      </c>
      <c r="AP477" s="1">
        <v>2525095</v>
      </c>
      <c r="AQ477" s="1">
        <v>-0.6</v>
      </c>
      <c r="AR477" s="1">
        <v>19.149999999999999</v>
      </c>
      <c r="AS477" s="1">
        <v>19.350000000000001</v>
      </c>
      <c r="AT477" s="1">
        <v>21.15</v>
      </c>
      <c r="AU477" s="1">
        <v>19.899999999999999</v>
      </c>
      <c r="AV477" s="1">
        <v>19.5</v>
      </c>
      <c r="AW477" s="1">
        <v>-2.8965095000000001</v>
      </c>
      <c r="AX477" s="1">
        <v>4.28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5320</v>
      </c>
      <c r="C478" s="3">
        <v>3.27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63.68</v>
      </c>
      <c r="H478" s="1">
        <f>MATCH(持股比率!A478,董監!A:A,0)</f>
        <v>478</v>
      </c>
      <c r="I478" s="3">
        <v>1718202.47</v>
      </c>
      <c r="J478" s="26">
        <v>-596</v>
      </c>
      <c r="K478" s="26">
        <v>206</v>
      </c>
      <c r="L478" s="35">
        <v>515</v>
      </c>
      <c r="M478" s="26">
        <v>1482</v>
      </c>
      <c r="N478" s="26">
        <v>-1248</v>
      </c>
      <c r="O478" s="26">
        <f t="shared" si="29"/>
        <v>109415</v>
      </c>
      <c r="P478" s="25">
        <f t="shared" si="30"/>
        <v>0.3</v>
      </c>
      <c r="Q478" s="3">
        <v>22.05</v>
      </c>
      <c r="R478" s="3">
        <v>24.25</v>
      </c>
      <c r="S478" s="3">
        <v>26.65</v>
      </c>
      <c r="T478" s="3">
        <v>29.3</v>
      </c>
      <c r="U478" s="3">
        <v>26.4</v>
      </c>
      <c r="V478" s="12">
        <f t="shared" si="31"/>
        <v>0.16053849999999997</v>
      </c>
      <c r="W478" s="3">
        <v>31.67</v>
      </c>
      <c r="X478" s="3" t="str">
        <f ca="1">IF(COUNTIF(股期對照!A:A,B478)=2,B478&amp;"-●",IF(COUNTIF(股期對照!A:A,B478)=1,B478&amp;"-◎",B478))</f>
        <v>志信</v>
      </c>
      <c r="Y478" s="3" t="s">
        <v>6494</v>
      </c>
      <c r="AB478" s="1" t="s">
        <v>472</v>
      </c>
      <c r="AC478" s="1" t="s">
        <v>2234</v>
      </c>
      <c r="AD478" s="1">
        <v>3.27</v>
      </c>
      <c r="AE478" s="1">
        <v>0.02</v>
      </c>
      <c r="AF478" s="1">
        <v>0.01</v>
      </c>
      <c r="AG478" s="1">
        <v>33.020000000000003</v>
      </c>
      <c r="AH478" s="1">
        <v>63.68</v>
      </c>
      <c r="AI478" s="1">
        <v>478</v>
      </c>
      <c r="AJ478" s="1">
        <v>1718202.47</v>
      </c>
      <c r="AK478" s="1">
        <v>-596</v>
      </c>
      <c r="AL478" s="1">
        <v>206</v>
      </c>
      <c r="AM478" s="1">
        <v>515</v>
      </c>
      <c r="AN478" s="1">
        <v>1482</v>
      </c>
      <c r="AO478" s="1">
        <v>-1248</v>
      </c>
      <c r="AP478" s="1">
        <v>109415</v>
      </c>
      <c r="AQ478" s="1">
        <v>0.3</v>
      </c>
      <c r="AR478" s="1">
        <v>22.05</v>
      </c>
      <c r="AS478" s="1">
        <v>24.25</v>
      </c>
      <c r="AT478" s="1">
        <v>26.65</v>
      </c>
      <c r="AU478" s="1">
        <v>29.3</v>
      </c>
      <c r="AV478" s="1">
        <v>26.4</v>
      </c>
      <c r="AW478" s="1">
        <v>0.16053849999999997</v>
      </c>
      <c r="AX478" s="1">
        <v>31.67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5321</v>
      </c>
      <c r="C479" s="3">
        <v>2.86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74.489999999999995</v>
      </c>
      <c r="H479" s="1">
        <f>MATCH(持股比率!A479,董監!A:A,0)</f>
        <v>479</v>
      </c>
      <c r="I479" s="3">
        <v>1974845.93</v>
      </c>
      <c r="J479" s="26">
        <v>1626</v>
      </c>
      <c r="K479" s="26">
        <v>-256</v>
      </c>
      <c r="L479" s="35">
        <v>-219</v>
      </c>
      <c r="M479" s="26">
        <v>1394</v>
      </c>
      <c r="N479" s="26">
        <v>-505</v>
      </c>
      <c r="O479" s="26">
        <f t="shared" si="29"/>
        <v>147106</v>
      </c>
      <c r="P479" s="25">
        <f t="shared" si="30"/>
        <v>1.4</v>
      </c>
      <c r="Q479" s="3">
        <v>49.45</v>
      </c>
      <c r="R479" s="3">
        <v>54.3</v>
      </c>
      <c r="S479" s="3">
        <v>59.7</v>
      </c>
      <c r="T479" s="3">
        <v>65.599999999999994</v>
      </c>
      <c r="U479" s="3">
        <v>60.5</v>
      </c>
      <c r="V479" s="12">
        <f t="shared" si="31"/>
        <v>1.1432450000000001</v>
      </c>
      <c r="W479" s="3">
        <v>27.64</v>
      </c>
      <c r="X479" s="3" t="str">
        <f ca="1">IF(COUNTIF(股期對照!A:A,B479)=2,B479&amp;"-●",IF(COUNTIF(股期對照!A:A,B479)=1,B479&amp;"-◎",B479))</f>
        <v>中航</v>
      </c>
      <c r="Y479" s="3" t="s">
        <v>6577</v>
      </c>
      <c r="AB479" s="1" t="s">
        <v>473</v>
      </c>
      <c r="AC479" s="1" t="s">
        <v>2235</v>
      </c>
      <c r="AD479" s="1">
        <v>2.86</v>
      </c>
      <c r="AE479" s="1">
        <v>0.91</v>
      </c>
      <c r="AF479" s="1">
        <v>0.01</v>
      </c>
      <c r="AG479" s="1">
        <v>21.73</v>
      </c>
      <c r="AH479" s="1">
        <v>74.489999999999995</v>
      </c>
      <c r="AI479" s="1">
        <v>479</v>
      </c>
      <c r="AJ479" s="1">
        <v>1974845.93</v>
      </c>
      <c r="AK479" s="1">
        <v>1626</v>
      </c>
      <c r="AL479" s="1">
        <v>-256</v>
      </c>
      <c r="AM479" s="1">
        <v>-219</v>
      </c>
      <c r="AN479" s="1">
        <v>1394</v>
      </c>
      <c r="AO479" s="1">
        <v>-505</v>
      </c>
      <c r="AP479" s="1">
        <v>147106</v>
      </c>
      <c r="AQ479" s="1">
        <v>1.4</v>
      </c>
      <c r="AR479" s="1">
        <v>49.45</v>
      </c>
      <c r="AS479" s="1">
        <v>54.3</v>
      </c>
      <c r="AT479" s="1">
        <v>59.7</v>
      </c>
      <c r="AU479" s="1">
        <v>65.599999999999994</v>
      </c>
      <c r="AV479" s="1">
        <v>60.5</v>
      </c>
      <c r="AW479" s="1">
        <v>1.1432450000000001</v>
      </c>
      <c r="AX479" s="1">
        <v>27.64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4652</v>
      </c>
      <c r="C480" s="3">
        <v>0.76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50.709999999999994</v>
      </c>
      <c r="H480" s="1">
        <f>MATCH(持股比率!A480,董監!A:A,0)</f>
        <v>480</v>
      </c>
      <c r="I480" s="3">
        <v>1484234.58</v>
      </c>
      <c r="J480" s="26">
        <v>259</v>
      </c>
      <c r="K480" s="26">
        <v>274</v>
      </c>
      <c r="L480" s="35">
        <v>347</v>
      </c>
      <c r="M480" s="26">
        <v>726</v>
      </c>
      <c r="N480" s="26">
        <v>-1777</v>
      </c>
      <c r="O480" s="26">
        <f t="shared" si="29"/>
        <v>75266</v>
      </c>
      <c r="P480" s="25">
        <f t="shared" si="30"/>
        <v>-0.2</v>
      </c>
      <c r="Q480" s="3">
        <v>32.200000000000003</v>
      </c>
      <c r="R480" s="3">
        <v>35.4</v>
      </c>
      <c r="S480" s="3">
        <v>38.9</v>
      </c>
      <c r="T480" s="3">
        <v>42.75</v>
      </c>
      <c r="U480" s="3">
        <v>38.5</v>
      </c>
      <c r="V480" s="12">
        <f t="shared" si="31"/>
        <v>-5.8403000000000031E-2</v>
      </c>
      <c r="W480" s="3">
        <v>31.4</v>
      </c>
      <c r="X480" s="3" t="str">
        <f ca="1">IF(COUNTIF(股期對照!A:A,B480)=2,B480&amp;"-●",IF(COUNTIF(股期對照!A:A,B480)=1,B480&amp;"-◎",B480))</f>
        <v>中櫃</v>
      </c>
      <c r="Y480" s="3" t="s">
        <v>6575</v>
      </c>
      <c r="AB480" s="1" t="s">
        <v>474</v>
      </c>
      <c r="AC480" s="1" t="s">
        <v>2236</v>
      </c>
      <c r="AD480" s="1">
        <v>0.76</v>
      </c>
      <c r="AE480" s="1">
        <v>0</v>
      </c>
      <c r="AF480" s="1">
        <v>0.01</v>
      </c>
      <c r="AG480" s="1">
        <v>48.52</v>
      </c>
      <c r="AH480" s="1">
        <v>50.709999999999994</v>
      </c>
      <c r="AI480" s="1">
        <v>480</v>
      </c>
      <c r="AJ480" s="1">
        <v>1484234.58</v>
      </c>
      <c r="AK480" s="1">
        <v>259</v>
      </c>
      <c r="AL480" s="1">
        <v>274</v>
      </c>
      <c r="AM480" s="1">
        <v>347</v>
      </c>
      <c r="AN480" s="1">
        <v>726</v>
      </c>
      <c r="AO480" s="1">
        <v>-1777</v>
      </c>
      <c r="AP480" s="1">
        <v>75266</v>
      </c>
      <c r="AQ480" s="1">
        <v>-0.2</v>
      </c>
      <c r="AR480" s="1">
        <v>32.200000000000003</v>
      </c>
      <c r="AS480" s="1">
        <v>35.4</v>
      </c>
      <c r="AT480" s="1">
        <v>38.9</v>
      </c>
      <c r="AU480" s="1">
        <v>42.75</v>
      </c>
      <c r="AV480" s="1">
        <v>38.5</v>
      </c>
      <c r="AW480" s="1">
        <v>-5.8403000000000031E-2</v>
      </c>
      <c r="AX480" s="1">
        <v>31.4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5322</v>
      </c>
      <c r="C481" s="3">
        <v>3.75</v>
      </c>
      <c r="D481" s="3">
        <v>0</v>
      </c>
      <c r="E481" s="3">
        <v>1.41</v>
      </c>
      <c r="F481" s="1">
        <f>IF(INDEX(董監!D:D,H481)=0,INDEX(董監!C:C,H481),INDEX(董監!D:D,H481))</f>
        <v>5.56</v>
      </c>
      <c r="G481" s="1">
        <f t="shared" si="28"/>
        <v>89.28</v>
      </c>
      <c r="H481" s="1">
        <f>MATCH(持股比率!A481,董監!A:A,0)</f>
        <v>481</v>
      </c>
      <c r="I481" s="3">
        <v>5567898.8899999997</v>
      </c>
      <c r="J481" s="26">
        <v>1365</v>
      </c>
      <c r="K481" s="26">
        <v>1347</v>
      </c>
      <c r="L481" s="35">
        <v>-1859</v>
      </c>
      <c r="M481" s="26">
        <v>1156</v>
      </c>
      <c r="N481" s="26">
        <v>167</v>
      </c>
      <c r="O481" s="26">
        <f t="shared" si="29"/>
        <v>497102</v>
      </c>
      <c r="P481" s="25">
        <f t="shared" si="30"/>
        <v>0.4</v>
      </c>
      <c r="Q481" s="3">
        <v>28.6</v>
      </c>
      <c r="R481" s="3">
        <v>31.45</v>
      </c>
      <c r="S481" s="3">
        <v>34.549999999999997</v>
      </c>
      <c r="T481" s="3">
        <v>37.75</v>
      </c>
      <c r="U481" s="3">
        <v>34</v>
      </c>
      <c r="V481" s="12">
        <f t="shared" si="31"/>
        <v>0.66490700000000003</v>
      </c>
      <c r="W481" s="3">
        <v>19.3</v>
      </c>
      <c r="X481" s="3" t="str">
        <f ca="1">IF(COUNTIF(股期對照!A:A,B481)=2,B481&amp;"-●",IF(COUNTIF(股期對照!A:A,B481)=1,B481&amp;"-◎",B481))</f>
        <v>東森</v>
      </c>
      <c r="Y481" s="3" t="s">
        <v>6578</v>
      </c>
      <c r="AB481" s="1" t="s">
        <v>475</v>
      </c>
      <c r="AC481" s="1" t="s">
        <v>2237</v>
      </c>
      <c r="AD481" s="1">
        <v>3.75</v>
      </c>
      <c r="AE481" s="1">
        <v>0</v>
      </c>
      <c r="AF481" s="1">
        <v>1.41</v>
      </c>
      <c r="AG481" s="1">
        <v>5.56</v>
      </c>
      <c r="AH481" s="1">
        <v>89.28</v>
      </c>
      <c r="AI481" s="1">
        <v>481</v>
      </c>
      <c r="AJ481" s="1">
        <v>5567898.8899999997</v>
      </c>
      <c r="AK481" s="1">
        <v>1365</v>
      </c>
      <c r="AL481" s="1">
        <v>1347</v>
      </c>
      <c r="AM481" s="1">
        <v>-1859</v>
      </c>
      <c r="AN481" s="1">
        <v>1156</v>
      </c>
      <c r="AO481" s="1">
        <v>167</v>
      </c>
      <c r="AP481" s="1">
        <v>497102</v>
      </c>
      <c r="AQ481" s="1">
        <v>0.4</v>
      </c>
      <c r="AR481" s="1">
        <v>28.6</v>
      </c>
      <c r="AS481" s="1">
        <v>31.45</v>
      </c>
      <c r="AT481" s="1">
        <v>34.549999999999997</v>
      </c>
      <c r="AU481" s="1">
        <v>37.75</v>
      </c>
      <c r="AV481" s="1">
        <v>34</v>
      </c>
      <c r="AW481" s="1">
        <v>0.66490700000000003</v>
      </c>
      <c r="AX481" s="1">
        <v>19.3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5323</v>
      </c>
      <c r="C482" s="3">
        <v>43.64</v>
      </c>
      <c r="D482" s="3">
        <v>0.67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52.39</v>
      </c>
      <c r="H482" s="1">
        <f>MATCH(持股比率!A482,董監!A:A,0)</f>
        <v>482</v>
      </c>
      <c r="I482" s="3">
        <v>22182974.66</v>
      </c>
      <c r="J482" s="26">
        <v>-20108</v>
      </c>
      <c r="K482" s="26">
        <v>7943</v>
      </c>
      <c r="L482" s="35">
        <v>4036</v>
      </c>
      <c r="M482" s="26">
        <v>-20146</v>
      </c>
      <c r="N482" s="26">
        <v>-7353</v>
      </c>
      <c r="O482" s="26">
        <f t="shared" si="29"/>
        <v>1162166</v>
      </c>
      <c r="P482" s="25">
        <f t="shared" si="30"/>
        <v>-3.1</v>
      </c>
      <c r="Q482" s="3">
        <v>206</v>
      </c>
      <c r="R482" s="3">
        <v>226.5</v>
      </c>
      <c r="S482" s="3">
        <v>249</v>
      </c>
      <c r="T482" s="3">
        <v>251</v>
      </c>
      <c r="U482" s="3">
        <v>226</v>
      </c>
      <c r="V482" s="12">
        <f t="shared" si="31"/>
        <v>-80.566185000000004</v>
      </c>
      <c r="W482" s="3">
        <v>9.98</v>
      </c>
      <c r="X482" s="3" t="str">
        <f ca="1">IF(COUNTIF(股期對照!A:A,B482)=2,B482&amp;"-●",IF(COUNTIF(股期對照!A:A,B482)=1,B482&amp;"-◎",B482))</f>
        <v>萬海</v>
      </c>
      <c r="Y482" s="3" t="s">
        <v>6577</v>
      </c>
      <c r="AB482" s="1" t="s">
        <v>476</v>
      </c>
      <c r="AC482" s="1" t="s">
        <v>2238</v>
      </c>
      <c r="AD482" s="1">
        <v>43.64</v>
      </c>
      <c r="AE482" s="1">
        <v>0.67</v>
      </c>
      <c r="AF482" s="1">
        <v>0.28999999999999998</v>
      </c>
      <c r="AG482" s="1">
        <v>3.01</v>
      </c>
      <c r="AH482" s="1">
        <v>52.39</v>
      </c>
      <c r="AI482" s="1">
        <v>482</v>
      </c>
      <c r="AJ482" s="1">
        <v>22182974.66</v>
      </c>
      <c r="AK482" s="1">
        <v>-20108</v>
      </c>
      <c r="AL482" s="1">
        <v>7943</v>
      </c>
      <c r="AM482" s="1">
        <v>4036</v>
      </c>
      <c r="AN482" s="1">
        <v>-20146</v>
      </c>
      <c r="AO482" s="1">
        <v>-7353</v>
      </c>
      <c r="AP482" s="1">
        <v>1162166</v>
      </c>
      <c r="AQ482" s="1">
        <v>-3.1</v>
      </c>
      <c r="AR482" s="1">
        <v>206</v>
      </c>
      <c r="AS482" s="1">
        <v>226.5</v>
      </c>
      <c r="AT482" s="1">
        <v>249</v>
      </c>
      <c r="AU482" s="1">
        <v>251</v>
      </c>
      <c r="AV482" s="1">
        <v>226</v>
      </c>
      <c r="AW482" s="1">
        <v>-80.566185000000004</v>
      </c>
      <c r="AX482" s="1">
        <v>9.98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5324</v>
      </c>
      <c r="C483" s="3">
        <v>3.12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6">
        <v>-10</v>
      </c>
      <c r="K483" s="26">
        <v>-42</v>
      </c>
      <c r="L483" s="35">
        <v>-104</v>
      </c>
      <c r="M483" s="26">
        <v>-316</v>
      </c>
      <c r="N483" s="26">
        <v>-32</v>
      </c>
      <c r="O483" s="26">
        <f t="shared" si="29"/>
        <v>98719</v>
      </c>
      <c r="P483" s="25">
        <f t="shared" si="30"/>
        <v>-0.5</v>
      </c>
      <c r="Q483" s="3">
        <v>36.85</v>
      </c>
      <c r="R483" s="3">
        <v>36.9</v>
      </c>
      <c r="S483" s="3">
        <v>39.200000000000003</v>
      </c>
      <c r="T483" s="3">
        <v>38.1</v>
      </c>
      <c r="U483" s="3">
        <v>37.799999999999997</v>
      </c>
      <c r="V483" s="12">
        <f t="shared" si="31"/>
        <v>-0.192443</v>
      </c>
      <c r="W483" s="3">
        <v>2.44</v>
      </c>
      <c r="X483" s="3" t="str">
        <f ca="1">IF(COUNTIF(股期對照!A:A,B483)=2,B483&amp;"-●",IF(COUNTIF(股期對照!A:A,B483)=1,B483&amp;"-◎",B483))</f>
        <v>山隆</v>
      </c>
      <c r="Y483" s="3" t="s">
        <v>6578</v>
      </c>
      <c r="AB483" s="1" t="s">
        <v>477</v>
      </c>
      <c r="AC483" s="1" t="s">
        <v>2239</v>
      </c>
      <c r="AD483" s="1">
        <v>3.12</v>
      </c>
      <c r="AE483" s="1">
        <v>0</v>
      </c>
      <c r="AF483" s="1">
        <v>0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-10</v>
      </c>
      <c r="AL483" s="1">
        <v>-42</v>
      </c>
      <c r="AM483" s="1">
        <v>-104</v>
      </c>
      <c r="AN483" s="1">
        <v>-316</v>
      </c>
      <c r="AO483" s="1">
        <v>-32</v>
      </c>
      <c r="AP483" s="1">
        <v>98719</v>
      </c>
      <c r="AQ483" s="1">
        <v>-0.5</v>
      </c>
      <c r="AR483" s="1">
        <v>36.85</v>
      </c>
      <c r="AS483" s="1">
        <v>36.9</v>
      </c>
      <c r="AT483" s="1">
        <v>39.200000000000003</v>
      </c>
      <c r="AU483" s="1">
        <v>38.1</v>
      </c>
      <c r="AV483" s="1">
        <v>37.799999999999997</v>
      </c>
      <c r="AW483" s="1">
        <v>-0.192443</v>
      </c>
      <c r="AX483" s="1">
        <v>2.44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5325</v>
      </c>
      <c r="C484" s="3">
        <v>4.79</v>
      </c>
      <c r="D484" s="3">
        <v>0.31</v>
      </c>
      <c r="E484" s="3">
        <v>0.36</v>
      </c>
      <c r="F484" s="1">
        <f>IF(INDEX(董監!D:D,H484)=0,INDEX(董監!C:C,H484),INDEX(董監!D:D,H484))</f>
        <v>31.36</v>
      </c>
      <c r="G484" s="1">
        <f t="shared" si="28"/>
        <v>63.18</v>
      </c>
      <c r="H484" s="1">
        <f>MATCH(持股比率!A484,董監!A:A,0)</f>
        <v>484</v>
      </c>
      <c r="I484" s="3">
        <v>4172944.87</v>
      </c>
      <c r="J484" s="26">
        <v>3545</v>
      </c>
      <c r="K484" s="26">
        <v>84</v>
      </c>
      <c r="L484" s="35">
        <v>-10</v>
      </c>
      <c r="M484" s="26">
        <v>455</v>
      </c>
      <c r="N484" s="26">
        <v>-2590</v>
      </c>
      <c r="O484" s="26">
        <f t="shared" si="29"/>
        <v>263647</v>
      </c>
      <c r="P484" s="25">
        <f t="shared" si="30"/>
        <v>0.6</v>
      </c>
      <c r="Q484" s="3">
        <v>47.4</v>
      </c>
      <c r="R484" s="3">
        <v>52.1</v>
      </c>
      <c r="S484" s="3">
        <v>57.3</v>
      </c>
      <c r="T484" s="3">
        <v>62.1</v>
      </c>
      <c r="U484" s="3">
        <v>55.9</v>
      </c>
      <c r="V484" s="12">
        <f t="shared" si="31"/>
        <v>0.55310899999999996</v>
      </c>
      <c r="W484" s="3">
        <v>24.64</v>
      </c>
      <c r="X484" s="3" t="str">
        <f ca="1">IF(COUNTIF(股期對照!A:A,B484)=2,B484&amp;"-●",IF(COUNTIF(股期對照!A:A,B484)=1,B484&amp;"-◎",B484))</f>
        <v>台航</v>
      </c>
      <c r="Y484" s="3" t="s">
        <v>6575</v>
      </c>
      <c r="AB484" s="1" t="s">
        <v>478</v>
      </c>
      <c r="AC484" s="1" t="s">
        <v>2240</v>
      </c>
      <c r="AD484" s="1">
        <v>4.79</v>
      </c>
      <c r="AE484" s="1">
        <v>0.31</v>
      </c>
      <c r="AF484" s="1">
        <v>0.36</v>
      </c>
      <c r="AG484" s="1">
        <v>31.36</v>
      </c>
      <c r="AH484" s="1">
        <v>63.18</v>
      </c>
      <c r="AI484" s="1">
        <v>484</v>
      </c>
      <c r="AJ484" s="1">
        <v>4172944.87</v>
      </c>
      <c r="AK484" s="1">
        <v>3545</v>
      </c>
      <c r="AL484" s="1">
        <v>84</v>
      </c>
      <c r="AM484" s="1">
        <v>-10</v>
      </c>
      <c r="AN484" s="1">
        <v>455</v>
      </c>
      <c r="AO484" s="1">
        <v>-2590</v>
      </c>
      <c r="AP484" s="1">
        <v>263647</v>
      </c>
      <c r="AQ484" s="1">
        <v>0.6</v>
      </c>
      <c r="AR484" s="1">
        <v>47.4</v>
      </c>
      <c r="AS484" s="1">
        <v>52.1</v>
      </c>
      <c r="AT484" s="1">
        <v>57.3</v>
      </c>
      <c r="AU484" s="1">
        <v>62.1</v>
      </c>
      <c r="AV484" s="1">
        <v>55.9</v>
      </c>
      <c r="AW484" s="1">
        <v>0.55310899999999996</v>
      </c>
      <c r="AX484" s="1">
        <v>24.64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5326</v>
      </c>
      <c r="C485" s="3">
        <v>19.5</v>
      </c>
      <c r="D485" s="3">
        <v>0.4</v>
      </c>
      <c r="E485" s="3">
        <v>0.65</v>
      </c>
      <c r="F485" s="1">
        <f>IF(INDEX(董監!D:D,H485)=0,INDEX(董監!C:C,H485),INDEX(董監!D:D,H485))</f>
        <v>26.36</v>
      </c>
      <c r="G485" s="1">
        <f t="shared" si="28"/>
        <v>53.09</v>
      </c>
      <c r="H485" s="1">
        <f>MATCH(持股比率!A485,董監!A:A,0)</f>
        <v>485</v>
      </c>
      <c r="I485" s="3">
        <v>50302208.75</v>
      </c>
      <c r="J485" s="26">
        <v>4091</v>
      </c>
      <c r="K485" s="26">
        <v>-3920</v>
      </c>
      <c r="L485" s="35">
        <v>48975</v>
      </c>
      <c r="M485" s="26">
        <v>-32288</v>
      </c>
      <c r="N485" s="26">
        <v>-10188</v>
      </c>
      <c r="O485" s="26">
        <f t="shared" si="29"/>
        <v>2670544</v>
      </c>
      <c r="P485" s="25">
        <f t="shared" si="30"/>
        <v>0.2</v>
      </c>
      <c r="Q485" s="3">
        <v>20.3</v>
      </c>
      <c r="R485" s="3">
        <v>20.100000000000001</v>
      </c>
      <c r="S485" s="3">
        <v>22.1</v>
      </c>
      <c r="T485" s="3">
        <v>21.15</v>
      </c>
      <c r="U485" s="3">
        <v>20.95</v>
      </c>
      <c r="V485" s="12">
        <f t="shared" si="31"/>
        <v>1.9027300000000009</v>
      </c>
      <c r="W485" s="3">
        <v>6.62</v>
      </c>
      <c r="X485" s="3" t="str">
        <f ca="1">IF(COUNTIF(股期對照!A:A,B485)=2,B485&amp;"-●",IF(COUNTIF(股期對照!A:A,B485)=1,B485&amp;"-◎",B485))</f>
        <v>長榮航-◎</v>
      </c>
      <c r="Y485" s="3" t="s">
        <v>4598</v>
      </c>
      <c r="AB485" s="1" t="s">
        <v>479</v>
      </c>
      <c r="AC485" s="1" t="s">
        <v>2241</v>
      </c>
      <c r="AD485" s="1">
        <v>19.5</v>
      </c>
      <c r="AE485" s="1">
        <v>0.4</v>
      </c>
      <c r="AF485" s="1">
        <v>0.65</v>
      </c>
      <c r="AG485" s="1">
        <v>26.36</v>
      </c>
      <c r="AH485" s="1">
        <v>53.09</v>
      </c>
      <c r="AI485" s="1">
        <v>485</v>
      </c>
      <c r="AJ485" s="1">
        <v>50302208.75</v>
      </c>
      <c r="AK485" s="1">
        <v>4091</v>
      </c>
      <c r="AL485" s="1">
        <v>-3920</v>
      </c>
      <c r="AM485" s="1">
        <v>48975</v>
      </c>
      <c r="AN485" s="1">
        <v>-32288</v>
      </c>
      <c r="AO485" s="1">
        <v>-10188</v>
      </c>
      <c r="AP485" s="1">
        <v>2670544</v>
      </c>
      <c r="AQ485" s="1">
        <v>0.2</v>
      </c>
      <c r="AR485" s="1">
        <v>20.3</v>
      </c>
      <c r="AS485" s="1">
        <v>20.100000000000001</v>
      </c>
      <c r="AT485" s="1">
        <v>22.1</v>
      </c>
      <c r="AU485" s="1">
        <v>21.15</v>
      </c>
      <c r="AV485" s="1">
        <v>20.95</v>
      </c>
      <c r="AW485" s="1">
        <v>1.9027300000000009</v>
      </c>
      <c r="AX485" s="1">
        <v>6.62</v>
      </c>
      <c r="AY485" s="1" t="s">
        <v>4448</v>
      </c>
      <c r="AZ485" s="1" t="s">
        <v>3539</v>
      </c>
    </row>
    <row r="486" spans="1:52" x14ac:dyDescent="0.25">
      <c r="A486" s="2" t="s">
        <v>480</v>
      </c>
      <c r="B486" s="3" t="s">
        <v>5327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26">
        <v>167</v>
      </c>
      <c r="K486" s="26">
        <v>124</v>
      </c>
      <c r="L486" s="35">
        <v>-117</v>
      </c>
      <c r="M486" s="26">
        <v>328</v>
      </c>
      <c r="N486" s="26">
        <v>-459</v>
      </c>
      <c r="O486" s="26">
        <f t="shared" si="29"/>
        <v>23493</v>
      </c>
      <c r="P486" s="25">
        <f t="shared" si="30"/>
        <v>0.2</v>
      </c>
      <c r="Q486" s="3">
        <v>20.5</v>
      </c>
      <c r="R486" s="3">
        <v>22.55</v>
      </c>
      <c r="S486" s="3">
        <v>24.8</v>
      </c>
      <c r="T486" s="3">
        <v>27.25</v>
      </c>
      <c r="U486" s="3">
        <v>24.55</v>
      </c>
      <c r="V486" s="12">
        <f t="shared" si="31"/>
        <v>9.8764999999999964E-3</v>
      </c>
      <c r="W486" s="3">
        <v>29.21</v>
      </c>
      <c r="X486" s="3" t="str">
        <f ca="1">IF(COUNTIF(股期對照!A:A,B486)=2,B486&amp;"-●",IF(COUNTIF(股期對照!A:A,B486)=1,B486&amp;"-◎",B486))</f>
        <v>亞航</v>
      </c>
      <c r="Y486" s="3" t="s">
        <v>6577</v>
      </c>
      <c r="AB486" s="1" t="s">
        <v>480</v>
      </c>
      <c r="AC486" s="1" t="s">
        <v>2242</v>
      </c>
      <c r="AD486" s="1">
        <v>0.22</v>
      </c>
      <c r="AE486" s="1">
        <v>0</v>
      </c>
      <c r="AF486" s="1">
        <v>0</v>
      </c>
      <c r="AG486" s="1">
        <v>81.87</v>
      </c>
      <c r="AH486" s="1">
        <v>17.909999999999997</v>
      </c>
      <c r="AI486" s="1">
        <v>486</v>
      </c>
      <c r="AJ486" s="1">
        <v>1311710.3999999999</v>
      </c>
      <c r="AK486" s="1">
        <v>167</v>
      </c>
      <c r="AL486" s="1">
        <v>124</v>
      </c>
      <c r="AM486" s="1">
        <v>-117</v>
      </c>
      <c r="AN486" s="1">
        <v>328</v>
      </c>
      <c r="AO486" s="1">
        <v>-459</v>
      </c>
      <c r="AP486" s="1">
        <v>23493</v>
      </c>
      <c r="AQ486" s="1">
        <v>0.2</v>
      </c>
      <c r="AR486" s="1">
        <v>20.5</v>
      </c>
      <c r="AS486" s="1">
        <v>22.55</v>
      </c>
      <c r="AT486" s="1">
        <v>24.8</v>
      </c>
      <c r="AU486" s="1">
        <v>27.25</v>
      </c>
      <c r="AV486" s="1">
        <v>24.55</v>
      </c>
      <c r="AW486" s="1">
        <v>9.8764999999999964E-3</v>
      </c>
      <c r="AX486" s="1">
        <v>29.21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5328</v>
      </c>
      <c r="C487" s="3">
        <v>9.58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28.989999999999995</v>
      </c>
      <c r="H487" s="1">
        <f>MATCH(持股比率!A487,董監!A:A,0)</f>
        <v>487</v>
      </c>
      <c r="I487" s="3">
        <v>56282930.579999998</v>
      </c>
      <c r="J487" s="26">
        <v>-921</v>
      </c>
      <c r="K487" s="26">
        <v>-5343</v>
      </c>
      <c r="L487" s="35">
        <v>-145</v>
      </c>
      <c r="M487" s="26">
        <v>2088</v>
      </c>
      <c r="N487" s="26">
        <v>2619</v>
      </c>
      <c r="O487" s="26">
        <f t="shared" si="29"/>
        <v>1631642</v>
      </c>
      <c r="P487" s="25">
        <f t="shared" si="30"/>
        <v>-0.1</v>
      </c>
      <c r="Q487" s="3">
        <v>29.4</v>
      </c>
      <c r="R487" s="3">
        <v>29</v>
      </c>
      <c r="S487" s="3">
        <v>29.45</v>
      </c>
      <c r="T487" s="3">
        <v>29.7</v>
      </c>
      <c r="U487" s="3">
        <v>30</v>
      </c>
      <c r="V487" s="12">
        <f t="shared" si="31"/>
        <v>-0.45711049999999986</v>
      </c>
      <c r="W487" s="3">
        <v>1.52</v>
      </c>
      <c r="X487" s="3" t="str">
        <f ca="1">IF(COUNTIF(股期對照!A:A,B487)=2,B487&amp;"-●",IF(COUNTIF(股期對照!A:A,B487)=1,B487&amp;"-◎",B487))</f>
        <v>台灣高鐵-◎</v>
      </c>
      <c r="Y487" s="3" t="s">
        <v>6575</v>
      </c>
      <c r="AB487" s="1" t="s">
        <v>481</v>
      </c>
      <c r="AC487" s="1" t="s">
        <v>2243</v>
      </c>
      <c r="AD487" s="1">
        <v>9.58</v>
      </c>
      <c r="AE487" s="1">
        <v>0</v>
      </c>
      <c r="AF487" s="1">
        <v>0.09</v>
      </c>
      <c r="AG487" s="1">
        <v>61.34</v>
      </c>
      <c r="AH487" s="1">
        <v>28.989999999999995</v>
      </c>
      <c r="AI487" s="1">
        <v>487</v>
      </c>
      <c r="AJ487" s="1">
        <v>56282930.579999998</v>
      </c>
      <c r="AK487" s="1">
        <v>-921</v>
      </c>
      <c r="AL487" s="1">
        <v>-5343</v>
      </c>
      <c r="AM487" s="1">
        <v>-145</v>
      </c>
      <c r="AN487" s="1">
        <v>2088</v>
      </c>
      <c r="AO487" s="1">
        <v>2619</v>
      </c>
      <c r="AP487" s="1">
        <v>1631642</v>
      </c>
      <c r="AQ487" s="1">
        <v>-0.1</v>
      </c>
      <c r="AR487" s="1">
        <v>29.4</v>
      </c>
      <c r="AS487" s="1">
        <v>29</v>
      </c>
      <c r="AT487" s="1">
        <v>29.45</v>
      </c>
      <c r="AU487" s="1">
        <v>29.7</v>
      </c>
      <c r="AV487" s="1">
        <v>30</v>
      </c>
      <c r="AW487" s="1">
        <v>-0.45711049999999986</v>
      </c>
      <c r="AX487" s="1">
        <v>1.52</v>
      </c>
      <c r="AY487" s="1" t="s">
        <v>4449</v>
      </c>
      <c r="AZ487" s="1" t="s">
        <v>3539</v>
      </c>
    </row>
    <row r="488" spans="1:52" x14ac:dyDescent="0.25">
      <c r="A488" s="2" t="s">
        <v>482</v>
      </c>
      <c r="B488" s="3" t="s">
        <v>5329</v>
      </c>
      <c r="C488" s="3">
        <v>1.4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62.17</v>
      </c>
      <c r="H488" s="1">
        <f>MATCH(持股比率!A488,董監!A:A,0)</f>
        <v>488</v>
      </c>
      <c r="I488" s="3">
        <v>9418671.0099999998</v>
      </c>
      <c r="J488" s="26">
        <v>286</v>
      </c>
      <c r="K488" s="26">
        <v>-162</v>
      </c>
      <c r="L488" s="35">
        <v>463</v>
      </c>
      <c r="M488" s="26">
        <v>389</v>
      </c>
      <c r="N488" s="26">
        <v>620</v>
      </c>
      <c r="O488" s="26">
        <f t="shared" si="29"/>
        <v>585559</v>
      </c>
      <c r="P488" s="25">
        <f t="shared" si="30"/>
        <v>0.3</v>
      </c>
      <c r="Q488" s="3">
        <v>28.85</v>
      </c>
      <c r="R488" s="3">
        <v>29.2</v>
      </c>
      <c r="S488" s="3">
        <v>29.55</v>
      </c>
      <c r="T488" s="3">
        <v>29.85</v>
      </c>
      <c r="U488" s="3">
        <v>29.7</v>
      </c>
      <c r="V488" s="12">
        <f t="shared" si="31"/>
        <v>0.47227999999999998</v>
      </c>
      <c r="W488" s="3">
        <v>4.21</v>
      </c>
      <c r="X488" s="3" t="str">
        <f ca="1">IF(COUNTIF(股期對照!A:A,B488)=2,B488&amp;"-●",IF(COUNTIF(股期對照!A:A,B488)=1,B488&amp;"-◎",B488))</f>
        <v>漢翔</v>
      </c>
      <c r="Y488" s="3" t="s">
        <v>4598</v>
      </c>
      <c r="AB488" s="1" t="s">
        <v>482</v>
      </c>
      <c r="AC488" s="1" t="s">
        <v>2244</v>
      </c>
      <c r="AD488" s="1">
        <v>1.4</v>
      </c>
      <c r="AE488" s="1">
        <v>0.03</v>
      </c>
      <c r="AF488" s="1">
        <v>0.05</v>
      </c>
      <c r="AG488" s="1">
        <v>36.35</v>
      </c>
      <c r="AH488" s="1">
        <v>62.17</v>
      </c>
      <c r="AI488" s="1">
        <v>488</v>
      </c>
      <c r="AJ488" s="1">
        <v>9418671.0099999998</v>
      </c>
      <c r="AK488" s="1">
        <v>286</v>
      </c>
      <c r="AL488" s="1">
        <v>-162</v>
      </c>
      <c r="AM488" s="1">
        <v>463</v>
      </c>
      <c r="AN488" s="1">
        <v>389</v>
      </c>
      <c r="AO488" s="1">
        <v>620</v>
      </c>
      <c r="AP488" s="1">
        <v>585559</v>
      </c>
      <c r="AQ488" s="1">
        <v>0.3</v>
      </c>
      <c r="AR488" s="1">
        <v>28.85</v>
      </c>
      <c r="AS488" s="1">
        <v>29.2</v>
      </c>
      <c r="AT488" s="1">
        <v>29.55</v>
      </c>
      <c r="AU488" s="1">
        <v>29.85</v>
      </c>
      <c r="AV488" s="1">
        <v>29.7</v>
      </c>
      <c r="AW488" s="1">
        <v>0.47227999999999998</v>
      </c>
      <c r="AX488" s="1">
        <v>4.21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5330</v>
      </c>
      <c r="C489" s="3">
        <v>18.88</v>
      </c>
      <c r="D489" s="3">
        <v>0.81</v>
      </c>
      <c r="E489" s="3">
        <v>1.1000000000000001</v>
      </c>
      <c r="F489" s="1">
        <f>IF(INDEX(董監!D:D,H489)=0,INDEX(董監!C:C,H489),INDEX(董監!D:D,H489))</f>
        <v>10.75</v>
      </c>
      <c r="G489" s="1">
        <f t="shared" si="28"/>
        <v>68.460000000000008</v>
      </c>
      <c r="H489" s="1">
        <f>MATCH(持股比率!A489,董監!A:A,0)</f>
        <v>489</v>
      </c>
      <c r="I489" s="3">
        <v>1272358.82</v>
      </c>
      <c r="J489" s="26">
        <v>-514</v>
      </c>
      <c r="K489" s="26">
        <v>-311</v>
      </c>
      <c r="L489" s="35">
        <v>-2556</v>
      </c>
      <c r="M489" s="26">
        <v>-2103</v>
      </c>
      <c r="N489" s="26">
        <v>3903</v>
      </c>
      <c r="O489" s="26">
        <f t="shared" si="29"/>
        <v>87106</v>
      </c>
      <c r="P489" s="25">
        <f t="shared" si="30"/>
        <v>-1.8</v>
      </c>
      <c r="Q489" s="3">
        <v>172.5</v>
      </c>
      <c r="R489" s="3">
        <v>189.5</v>
      </c>
      <c r="S489" s="3">
        <v>205.5</v>
      </c>
      <c r="T489" s="3">
        <v>197</v>
      </c>
      <c r="U489" s="3">
        <v>184</v>
      </c>
      <c r="V489" s="12">
        <f t="shared" si="31"/>
        <v>-3.6899649999999999</v>
      </c>
      <c r="W489" s="3">
        <v>17.2</v>
      </c>
      <c r="X489" s="3" t="str">
        <f ca="1">IF(COUNTIF(股期對照!A:A,B489)=2,B489&amp;"-●",IF(COUNTIF(股期對照!A:A,B489)=1,B489&amp;"-◎",B489))</f>
        <v>台驊投控</v>
      </c>
      <c r="Y489" s="3" t="s">
        <v>6577</v>
      </c>
      <c r="AB489" s="1" t="s">
        <v>483</v>
      </c>
      <c r="AC489" s="1" t="s">
        <v>2245</v>
      </c>
      <c r="AD489" s="1">
        <v>18.88</v>
      </c>
      <c r="AE489" s="1">
        <v>0.81</v>
      </c>
      <c r="AF489" s="1">
        <v>1.1000000000000001</v>
      </c>
      <c r="AG489" s="1">
        <v>10.75</v>
      </c>
      <c r="AH489" s="1">
        <v>68.460000000000008</v>
      </c>
      <c r="AI489" s="1">
        <v>489</v>
      </c>
      <c r="AJ489" s="1">
        <v>1272358.82</v>
      </c>
      <c r="AK489" s="1">
        <v>-514</v>
      </c>
      <c r="AL489" s="1">
        <v>-311</v>
      </c>
      <c r="AM489" s="1">
        <v>-2556</v>
      </c>
      <c r="AN489" s="1">
        <v>-2103</v>
      </c>
      <c r="AO489" s="1">
        <v>3903</v>
      </c>
      <c r="AP489" s="1">
        <v>87106</v>
      </c>
      <c r="AQ489" s="1">
        <v>-1.8</v>
      </c>
      <c r="AR489" s="1">
        <v>172.5</v>
      </c>
      <c r="AS489" s="1">
        <v>189.5</v>
      </c>
      <c r="AT489" s="1">
        <v>205.5</v>
      </c>
      <c r="AU489" s="1">
        <v>197</v>
      </c>
      <c r="AV489" s="1">
        <v>184</v>
      </c>
      <c r="AW489" s="1">
        <v>-3.6899649999999999</v>
      </c>
      <c r="AX489" s="1">
        <v>17.2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5331</v>
      </c>
      <c r="C490" s="3">
        <v>9.67</v>
      </c>
      <c r="D490" s="3">
        <v>1.28</v>
      </c>
      <c r="E490" s="3">
        <v>0.88</v>
      </c>
      <c r="F490" s="1">
        <f>IF(INDEX(董監!D:D,H490)=0,INDEX(董監!C:C,H490),INDEX(董監!D:D,H490))</f>
        <v>27.63</v>
      </c>
      <c r="G490" s="1">
        <f t="shared" si="28"/>
        <v>60.54</v>
      </c>
      <c r="H490" s="1">
        <f>MATCH(持股比率!A490,董監!A:A,0)</f>
        <v>490</v>
      </c>
      <c r="I490" s="3">
        <v>7464091.9900000002</v>
      </c>
      <c r="J490" s="26">
        <v>995</v>
      </c>
      <c r="K490" s="26">
        <v>-1998</v>
      </c>
      <c r="L490" s="35">
        <v>-538</v>
      </c>
      <c r="M490" s="26">
        <v>7258</v>
      </c>
      <c r="N490" s="26">
        <v>-6838</v>
      </c>
      <c r="O490" s="26">
        <f t="shared" si="29"/>
        <v>451876</v>
      </c>
      <c r="P490" s="25">
        <f t="shared" si="30"/>
        <v>-0.2</v>
      </c>
      <c r="Q490" s="3">
        <v>75</v>
      </c>
      <c r="R490" s="3">
        <v>82.5</v>
      </c>
      <c r="S490" s="3">
        <v>90.7</v>
      </c>
      <c r="T490" s="3">
        <v>99.7</v>
      </c>
      <c r="U490" s="3">
        <v>89.8</v>
      </c>
      <c r="V490" s="12">
        <f t="shared" si="31"/>
        <v>-0.29436400000000024</v>
      </c>
      <c r="W490" s="3">
        <v>25.24</v>
      </c>
      <c r="X490" s="3" t="str">
        <f ca="1">IF(COUNTIF(股期對照!A:A,B490)=2,B490&amp;"-●",IF(COUNTIF(股期對照!A:A,B490)=1,B490&amp;"-◎",B490))</f>
        <v>慧洋-KY</v>
      </c>
      <c r="Y490" s="3" t="s">
        <v>6575</v>
      </c>
      <c r="AB490" s="1" t="s">
        <v>484</v>
      </c>
      <c r="AC490" s="1" t="s">
        <v>2246</v>
      </c>
      <c r="AD490" s="1">
        <v>9.67</v>
      </c>
      <c r="AE490" s="1">
        <v>1.28</v>
      </c>
      <c r="AF490" s="1">
        <v>0.88</v>
      </c>
      <c r="AG490" s="1">
        <v>27.63</v>
      </c>
      <c r="AH490" s="1">
        <v>60.54</v>
      </c>
      <c r="AI490" s="1">
        <v>490</v>
      </c>
      <c r="AJ490" s="1">
        <v>7464091.9900000002</v>
      </c>
      <c r="AK490" s="1">
        <v>995</v>
      </c>
      <c r="AL490" s="1">
        <v>-1998</v>
      </c>
      <c r="AM490" s="1">
        <v>-538</v>
      </c>
      <c r="AN490" s="1">
        <v>7258</v>
      </c>
      <c r="AO490" s="1">
        <v>-6838</v>
      </c>
      <c r="AP490" s="1">
        <v>451876</v>
      </c>
      <c r="AQ490" s="1">
        <v>-0.2</v>
      </c>
      <c r="AR490" s="1">
        <v>75</v>
      </c>
      <c r="AS490" s="1">
        <v>82.5</v>
      </c>
      <c r="AT490" s="1">
        <v>90.7</v>
      </c>
      <c r="AU490" s="1">
        <v>99.7</v>
      </c>
      <c r="AV490" s="1">
        <v>89.8</v>
      </c>
      <c r="AW490" s="1">
        <v>-0.29436400000000024</v>
      </c>
      <c r="AX490" s="1">
        <v>25.24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4812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64.25</v>
      </c>
      <c r="H491" s="1">
        <f>MATCH(持股比率!A491,董監!A:A,0)</f>
        <v>491</v>
      </c>
      <c r="I491" s="3">
        <v>564428.15</v>
      </c>
      <c r="J491" s="26">
        <v>0</v>
      </c>
      <c r="K491" s="26">
        <v>0</v>
      </c>
      <c r="L491" s="35">
        <v>-1</v>
      </c>
      <c r="M491" s="26">
        <v>-4</v>
      </c>
      <c r="N491" s="26">
        <v>-2</v>
      </c>
      <c r="O491" s="26">
        <f t="shared" si="29"/>
        <v>36265</v>
      </c>
      <c r="P491" s="25">
        <f t="shared" si="30"/>
        <v>0</v>
      </c>
      <c r="Q491" s="3">
        <v>79.3</v>
      </c>
      <c r="R491" s="3">
        <v>79.8</v>
      </c>
      <c r="S491" s="3">
        <v>79.2</v>
      </c>
      <c r="T491" s="3">
        <v>80.400000000000006</v>
      </c>
      <c r="U491" s="3">
        <v>80</v>
      </c>
      <c r="V491" s="12">
        <f t="shared" si="31"/>
        <v>-5.6079999999999993E-3</v>
      </c>
      <c r="W491" s="3">
        <v>0.63</v>
      </c>
      <c r="X491" s="3" t="str">
        <f ca="1">IF(COUNTIF(股期對照!A:A,B491)=2,B491&amp;"-●",IF(COUNTIF(股期對照!A:A,B491)=1,B491&amp;"-◎",B491))</f>
        <v>大車隊</v>
      </c>
      <c r="Y491" s="3" t="s">
        <v>6578</v>
      </c>
      <c r="AB491" s="1" t="s">
        <v>485</v>
      </c>
      <c r="AC491" s="1" t="s">
        <v>2247</v>
      </c>
      <c r="AD491" s="1">
        <v>6.08</v>
      </c>
      <c r="AE491" s="1">
        <v>0.69</v>
      </c>
      <c r="AF491" s="1">
        <v>0.08</v>
      </c>
      <c r="AG491" s="1">
        <v>28.9</v>
      </c>
      <c r="AH491" s="1">
        <v>64.25</v>
      </c>
      <c r="AI491" s="1">
        <v>491</v>
      </c>
      <c r="AJ491" s="1">
        <v>564428.15</v>
      </c>
      <c r="AK491" s="1">
        <v>0</v>
      </c>
      <c r="AL491" s="1">
        <v>0</v>
      </c>
      <c r="AM491" s="1">
        <v>-1</v>
      </c>
      <c r="AN491" s="1">
        <v>-4</v>
      </c>
      <c r="AO491" s="1">
        <v>-2</v>
      </c>
      <c r="AP491" s="1">
        <v>36265</v>
      </c>
      <c r="AQ491" s="1">
        <v>0</v>
      </c>
      <c r="AR491" s="1">
        <v>79.3</v>
      </c>
      <c r="AS491" s="1">
        <v>79.8</v>
      </c>
      <c r="AT491" s="1">
        <v>79.2</v>
      </c>
      <c r="AU491" s="1">
        <v>80.400000000000006</v>
      </c>
      <c r="AV491" s="1">
        <v>80</v>
      </c>
      <c r="AW491" s="1">
        <v>-5.6079999999999993E-3</v>
      </c>
      <c r="AX491" s="1">
        <v>0.63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5332</v>
      </c>
      <c r="C492" s="3">
        <v>5.88</v>
      </c>
      <c r="D492" s="3">
        <v>0</v>
      </c>
      <c r="E492" s="3">
        <v>0.08</v>
      </c>
      <c r="F492" s="1">
        <f>IF(INDEX(董監!D:D,H492)=0,INDEX(董監!C:C,H492),INDEX(董監!D:D,H492))</f>
        <v>22.22</v>
      </c>
      <c r="G492" s="1">
        <f t="shared" si="28"/>
        <v>71.819999999999993</v>
      </c>
      <c r="H492" s="1">
        <f>MATCH(持股比率!A492,董監!A:A,0)</f>
        <v>492</v>
      </c>
      <c r="I492" s="3">
        <v>1526358.88</v>
      </c>
      <c r="J492" s="26">
        <v>6322</v>
      </c>
      <c r="K492" s="26">
        <v>196</v>
      </c>
      <c r="L492" s="35">
        <v>-4</v>
      </c>
      <c r="M492" s="26">
        <v>-487</v>
      </c>
      <c r="N492" s="26">
        <v>114</v>
      </c>
      <c r="O492" s="26">
        <f t="shared" si="29"/>
        <v>109623</v>
      </c>
      <c r="P492" s="25">
        <f t="shared" si="30"/>
        <v>5.6</v>
      </c>
      <c r="Q492" s="3">
        <v>31</v>
      </c>
      <c r="R492" s="3">
        <v>34.1</v>
      </c>
      <c r="S492" s="3">
        <v>37.5</v>
      </c>
      <c r="T492" s="3">
        <v>41.25</v>
      </c>
      <c r="U492" s="3">
        <v>37.15</v>
      </c>
      <c r="V492" s="12">
        <f t="shared" si="31"/>
        <v>1.8666195000000001</v>
      </c>
      <c r="W492" s="3">
        <v>31.74</v>
      </c>
      <c r="X492" s="3" t="str">
        <f ca="1">IF(COUNTIF(股期對照!A:A,B492)=2,B492&amp;"-●",IF(COUNTIF(股期對照!A:A,B492)=1,B492&amp;"-◎",B492))</f>
        <v>正德</v>
      </c>
      <c r="Y492" s="3" t="s">
        <v>6575</v>
      </c>
      <c r="AB492" s="1" t="s">
        <v>486</v>
      </c>
      <c r="AC492" s="1" t="s">
        <v>2248</v>
      </c>
      <c r="AD492" s="1">
        <v>5.88</v>
      </c>
      <c r="AE492" s="1">
        <v>0</v>
      </c>
      <c r="AF492" s="1">
        <v>0.08</v>
      </c>
      <c r="AG492" s="1">
        <v>22.22</v>
      </c>
      <c r="AH492" s="1">
        <v>71.819999999999993</v>
      </c>
      <c r="AI492" s="1">
        <v>492</v>
      </c>
      <c r="AJ492" s="1">
        <v>1526358.88</v>
      </c>
      <c r="AK492" s="1">
        <v>6322</v>
      </c>
      <c r="AL492" s="1">
        <v>196</v>
      </c>
      <c r="AM492" s="1">
        <v>-4</v>
      </c>
      <c r="AN492" s="1">
        <v>-487</v>
      </c>
      <c r="AO492" s="1">
        <v>114</v>
      </c>
      <c r="AP492" s="1">
        <v>109623</v>
      </c>
      <c r="AQ492" s="1">
        <v>5.6</v>
      </c>
      <c r="AR492" s="1">
        <v>31</v>
      </c>
      <c r="AS492" s="1">
        <v>34.1</v>
      </c>
      <c r="AT492" s="1">
        <v>37.5</v>
      </c>
      <c r="AU492" s="1">
        <v>41.25</v>
      </c>
      <c r="AV492" s="1">
        <v>37.15</v>
      </c>
      <c r="AW492" s="1">
        <v>1.8666195000000001</v>
      </c>
      <c r="AX492" s="1">
        <v>31.74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5333</v>
      </c>
      <c r="C493" s="3">
        <v>5.56</v>
      </c>
      <c r="D493" s="3">
        <v>0</v>
      </c>
      <c r="E493" s="3">
        <v>0.53</v>
      </c>
      <c r="F493" s="1">
        <f>IF(INDEX(董監!D:D,H493)=0,INDEX(董監!C:C,H493),INDEX(董監!D:D,H493))</f>
        <v>46.12</v>
      </c>
      <c r="G493" s="1">
        <f t="shared" si="28"/>
        <v>47.790000000000006</v>
      </c>
      <c r="H493" s="1">
        <f>MATCH(持股比率!A493,董監!A:A,0)</f>
        <v>493</v>
      </c>
      <c r="I493" s="3">
        <v>954670</v>
      </c>
      <c r="J493" s="26">
        <v>74</v>
      </c>
      <c r="K493" s="26">
        <v>785</v>
      </c>
      <c r="L493" s="35">
        <v>-1884</v>
      </c>
      <c r="M493" s="26">
        <v>-1003</v>
      </c>
      <c r="N493" s="26">
        <v>299</v>
      </c>
      <c r="O493" s="26">
        <f t="shared" si="29"/>
        <v>45624</v>
      </c>
      <c r="P493" s="25">
        <f t="shared" si="30"/>
        <v>-3.8</v>
      </c>
      <c r="Q493" s="3">
        <v>89.1</v>
      </c>
      <c r="R493" s="3">
        <v>98</v>
      </c>
      <c r="S493" s="3">
        <v>107.5</v>
      </c>
      <c r="T493" s="3">
        <v>106</v>
      </c>
      <c r="U493" s="3">
        <v>97.6</v>
      </c>
      <c r="V493" s="12">
        <f t="shared" si="31"/>
        <v>-1.9614220000000002</v>
      </c>
      <c r="W493" s="3">
        <v>20.49</v>
      </c>
      <c r="X493" s="3" t="str">
        <f ca="1">IF(COUNTIF(股期對照!A:A,B493)=2,B493&amp;"-●",IF(COUNTIF(股期對照!A:A,B493)=1,B493&amp;"-◎",B493))</f>
        <v>宅配通</v>
      </c>
      <c r="Y493" s="3" t="s">
        <v>6575</v>
      </c>
      <c r="AB493" s="1" t="s">
        <v>487</v>
      </c>
      <c r="AC493" s="1" t="s">
        <v>2249</v>
      </c>
      <c r="AD493" s="1">
        <v>5.56</v>
      </c>
      <c r="AE493" s="1">
        <v>0</v>
      </c>
      <c r="AF493" s="1">
        <v>0.53</v>
      </c>
      <c r="AG493" s="1">
        <v>46.12</v>
      </c>
      <c r="AH493" s="1">
        <v>47.790000000000006</v>
      </c>
      <c r="AI493" s="1">
        <v>493</v>
      </c>
      <c r="AJ493" s="1">
        <v>954670</v>
      </c>
      <c r="AK493" s="1">
        <v>74</v>
      </c>
      <c r="AL493" s="1">
        <v>785</v>
      </c>
      <c r="AM493" s="1">
        <v>-1884</v>
      </c>
      <c r="AN493" s="1">
        <v>-1003</v>
      </c>
      <c r="AO493" s="1">
        <v>299</v>
      </c>
      <c r="AP493" s="1">
        <v>45624</v>
      </c>
      <c r="AQ493" s="1">
        <v>-3.8</v>
      </c>
      <c r="AR493" s="1">
        <v>89.1</v>
      </c>
      <c r="AS493" s="1">
        <v>98</v>
      </c>
      <c r="AT493" s="1">
        <v>107.5</v>
      </c>
      <c r="AU493" s="1">
        <v>106</v>
      </c>
      <c r="AV493" s="1">
        <v>97.6</v>
      </c>
      <c r="AW493" s="1">
        <v>-1.9614220000000002</v>
      </c>
      <c r="AX493" s="1">
        <v>20.49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5334</v>
      </c>
      <c r="C494" s="3">
        <v>0.97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59.24</v>
      </c>
      <c r="H494" s="1">
        <f>MATCH(持股比率!A494,董監!A:A,0)</f>
        <v>494</v>
      </c>
      <c r="I494" s="3">
        <v>300000</v>
      </c>
      <c r="J494" s="26">
        <v>196</v>
      </c>
      <c r="K494" s="26">
        <v>-20</v>
      </c>
      <c r="L494" s="35">
        <v>-8</v>
      </c>
      <c r="M494" s="26">
        <v>183</v>
      </c>
      <c r="N494" s="26">
        <v>-292</v>
      </c>
      <c r="O494" s="26">
        <f t="shared" si="29"/>
        <v>17772</v>
      </c>
      <c r="P494" s="25">
        <f t="shared" si="30"/>
        <v>0.3</v>
      </c>
      <c r="Q494" s="3">
        <v>91.9</v>
      </c>
      <c r="R494" s="3">
        <v>101</v>
      </c>
      <c r="S494" s="3">
        <v>111</v>
      </c>
      <c r="T494" s="3">
        <v>122</v>
      </c>
      <c r="U494" s="3">
        <v>110</v>
      </c>
      <c r="V494" s="12">
        <f t="shared" si="31"/>
        <v>5.3104000000000012E-2</v>
      </c>
      <c r="W494" s="3">
        <v>31.58</v>
      </c>
      <c r="X494" s="3" t="str">
        <f ca="1">IF(COUNTIF(股期對照!A:A,B494)=2,B494&amp;"-●",IF(COUNTIF(股期對照!A:A,B494)=1,B494&amp;"-◎",B494))</f>
        <v>捷迅</v>
      </c>
      <c r="Y494" s="3" t="s">
        <v>6575</v>
      </c>
      <c r="AB494" s="1" t="s">
        <v>488</v>
      </c>
      <c r="AC494" s="1" t="s">
        <v>2250</v>
      </c>
      <c r="AD494" s="1">
        <v>0.97</v>
      </c>
      <c r="AE494" s="1">
        <v>0</v>
      </c>
      <c r="AF494" s="1">
        <v>0</v>
      </c>
      <c r="AG494" s="1">
        <v>39.79</v>
      </c>
      <c r="AH494" s="1">
        <v>59.24</v>
      </c>
      <c r="AI494" s="1">
        <v>494</v>
      </c>
      <c r="AJ494" s="1">
        <v>300000</v>
      </c>
      <c r="AK494" s="1">
        <v>196</v>
      </c>
      <c r="AL494" s="1">
        <v>-20</v>
      </c>
      <c r="AM494" s="1">
        <v>-8</v>
      </c>
      <c r="AN494" s="1">
        <v>183</v>
      </c>
      <c r="AO494" s="1">
        <v>-292</v>
      </c>
      <c r="AP494" s="1">
        <v>17772</v>
      </c>
      <c r="AQ494" s="1">
        <v>0.3</v>
      </c>
      <c r="AR494" s="1">
        <v>91.9</v>
      </c>
      <c r="AS494" s="1">
        <v>101</v>
      </c>
      <c r="AT494" s="1">
        <v>111</v>
      </c>
      <c r="AU494" s="1">
        <v>122</v>
      </c>
      <c r="AV494" s="1">
        <v>110</v>
      </c>
      <c r="AW494" s="1">
        <v>5.3104000000000012E-2</v>
      </c>
      <c r="AX494" s="1">
        <v>31.58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5335</v>
      </c>
      <c r="C495" s="3">
        <v>0.41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79.63</v>
      </c>
      <c r="H495" s="1">
        <f>MATCH(持股比率!A495,董監!A:A,0)</f>
        <v>495</v>
      </c>
      <c r="I495" s="3">
        <v>4499678.38</v>
      </c>
      <c r="J495" s="26">
        <v>-7</v>
      </c>
      <c r="K495" s="26">
        <v>-84</v>
      </c>
      <c r="L495" s="35">
        <v>-38</v>
      </c>
      <c r="M495" s="26">
        <v>-193</v>
      </c>
      <c r="N495" s="26">
        <v>89</v>
      </c>
      <c r="O495" s="26">
        <f t="shared" si="29"/>
        <v>358309</v>
      </c>
      <c r="P495" s="25">
        <f t="shared" si="30"/>
        <v>-0.1</v>
      </c>
      <c r="Q495" s="3">
        <v>12.65</v>
      </c>
      <c r="R495" s="3">
        <v>12.6</v>
      </c>
      <c r="S495" s="3">
        <v>13.15</v>
      </c>
      <c r="T495" s="3">
        <v>12.85</v>
      </c>
      <c r="U495" s="3">
        <v>12.55</v>
      </c>
      <c r="V495" s="12">
        <f t="shared" si="31"/>
        <v>-3.0097499999999999E-2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6579</v>
      </c>
      <c r="AB495" s="1" t="s">
        <v>489</v>
      </c>
      <c r="AC495" s="1" t="s">
        <v>2251</v>
      </c>
      <c r="AD495" s="1">
        <v>0.41</v>
      </c>
      <c r="AE495" s="1">
        <v>0</v>
      </c>
      <c r="AF495" s="1">
        <v>0</v>
      </c>
      <c r="AG495" s="1">
        <v>19.96</v>
      </c>
      <c r="AH495" s="1">
        <v>79.63</v>
      </c>
      <c r="AI495" s="1">
        <v>495</v>
      </c>
      <c r="AJ495" s="1">
        <v>4499678.38</v>
      </c>
      <c r="AK495" s="1">
        <v>-7</v>
      </c>
      <c r="AL495" s="1">
        <v>-84</v>
      </c>
      <c r="AM495" s="1">
        <v>-38</v>
      </c>
      <c r="AN495" s="1">
        <v>-193</v>
      </c>
      <c r="AO495" s="1">
        <v>89</v>
      </c>
      <c r="AP495" s="1">
        <v>358309</v>
      </c>
      <c r="AQ495" s="1">
        <v>-0.1</v>
      </c>
      <c r="AR495" s="1">
        <v>12.65</v>
      </c>
      <c r="AS495" s="1">
        <v>12.6</v>
      </c>
      <c r="AT495" s="1">
        <v>13.15</v>
      </c>
      <c r="AU495" s="1">
        <v>12.85</v>
      </c>
      <c r="AV495" s="1">
        <v>12.55</v>
      </c>
      <c r="AW495" s="1">
        <v>-3.0097499999999999E-2</v>
      </c>
      <c r="AX495" s="1">
        <v>-0.4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4813</v>
      </c>
      <c r="C496" s="3">
        <v>37.229999999999997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43.269999999999996</v>
      </c>
      <c r="H496" s="1">
        <f>MATCH(持股比率!A496,董監!A:A,0)</f>
        <v>496</v>
      </c>
      <c r="I496" s="3">
        <v>1104855.3799999999</v>
      </c>
      <c r="J496" s="26">
        <v>207</v>
      </c>
      <c r="K496" s="26">
        <v>-170</v>
      </c>
      <c r="L496" s="35">
        <v>115</v>
      </c>
      <c r="M496" s="26">
        <v>-76</v>
      </c>
      <c r="N496" s="26">
        <v>37</v>
      </c>
      <c r="O496" s="26">
        <f t="shared" si="29"/>
        <v>47807</v>
      </c>
      <c r="P496" s="25">
        <f t="shared" si="30"/>
        <v>0.2</v>
      </c>
      <c r="Q496" s="3">
        <v>26.2</v>
      </c>
      <c r="R496" s="3">
        <v>26.2</v>
      </c>
      <c r="S496" s="3">
        <v>28.8</v>
      </c>
      <c r="T496" s="3">
        <v>29.25</v>
      </c>
      <c r="U496" s="3">
        <v>26.9</v>
      </c>
      <c r="V496" s="12">
        <f t="shared" si="31"/>
        <v>3.0536999999999998E-2</v>
      </c>
      <c r="W496" s="3">
        <v>9.35</v>
      </c>
      <c r="X496" s="3" t="str">
        <f ca="1">IF(COUNTIF(股期對照!A:A,B496)=2,B496&amp;"-●",IF(COUNTIF(股期對照!A:A,B496)=1,B496&amp;"-◎",B496))</f>
        <v>華園</v>
      </c>
      <c r="Y496" s="3" t="s">
        <v>6580</v>
      </c>
      <c r="AB496" s="1" t="s">
        <v>490</v>
      </c>
      <c r="AC496" s="1" t="s">
        <v>2252</v>
      </c>
      <c r="AD496" s="1">
        <v>37.229999999999997</v>
      </c>
      <c r="AE496" s="1">
        <v>0</v>
      </c>
      <c r="AF496" s="1">
        <v>0.02</v>
      </c>
      <c r="AG496" s="1">
        <v>19.48</v>
      </c>
      <c r="AH496" s="1">
        <v>43.269999999999996</v>
      </c>
      <c r="AI496" s="1">
        <v>496</v>
      </c>
      <c r="AJ496" s="1">
        <v>1104855.3799999999</v>
      </c>
      <c r="AK496" s="1">
        <v>207</v>
      </c>
      <c r="AL496" s="1">
        <v>-170</v>
      </c>
      <c r="AM496" s="1">
        <v>115</v>
      </c>
      <c r="AN496" s="1">
        <v>-76</v>
      </c>
      <c r="AO496" s="1">
        <v>37</v>
      </c>
      <c r="AP496" s="1">
        <v>47807</v>
      </c>
      <c r="AQ496" s="1">
        <v>0.2</v>
      </c>
      <c r="AR496" s="1">
        <v>26.2</v>
      </c>
      <c r="AS496" s="1">
        <v>26.2</v>
      </c>
      <c r="AT496" s="1">
        <v>28.8</v>
      </c>
      <c r="AU496" s="1">
        <v>29.25</v>
      </c>
      <c r="AV496" s="1">
        <v>26.9</v>
      </c>
      <c r="AW496" s="1">
        <v>3.0536999999999998E-2</v>
      </c>
      <c r="AX496" s="1">
        <v>9.35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5336</v>
      </c>
      <c r="C497" s="3">
        <v>9.68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26">
        <v>2</v>
      </c>
      <c r="K497" s="26">
        <v>85</v>
      </c>
      <c r="L497" s="35">
        <v>-129</v>
      </c>
      <c r="M497" s="26">
        <v>-79</v>
      </c>
      <c r="N497" s="26">
        <v>67</v>
      </c>
      <c r="O497" s="26">
        <f t="shared" si="29"/>
        <v>254902</v>
      </c>
      <c r="P497" s="25">
        <f t="shared" si="30"/>
        <v>0</v>
      </c>
      <c r="Q497" s="3">
        <v>29.2</v>
      </c>
      <c r="R497" s="3">
        <v>29.75</v>
      </c>
      <c r="S497" s="3">
        <v>30.35</v>
      </c>
      <c r="T497" s="3">
        <v>29.85</v>
      </c>
      <c r="U497" s="3">
        <v>29.5</v>
      </c>
      <c r="V497" s="12">
        <f t="shared" si="31"/>
        <v>-1.7096500000000001E-2</v>
      </c>
      <c r="W497" s="3">
        <v>1.72</v>
      </c>
      <c r="X497" s="3" t="str">
        <f ca="1">IF(COUNTIF(股期對照!A:A,B497)=2,B497&amp;"-●",IF(COUNTIF(股期對照!A:A,B497)=1,B497&amp;"-◎",B497))</f>
        <v>國賓</v>
      </c>
      <c r="Y497" s="3" t="s">
        <v>6581</v>
      </c>
      <c r="AB497" s="1" t="s">
        <v>491</v>
      </c>
      <c r="AC497" s="1" t="s">
        <v>2253</v>
      </c>
      <c r="AD497" s="1">
        <v>9.68</v>
      </c>
      <c r="AE497" s="1">
        <v>0.09</v>
      </c>
      <c r="AF497" s="1">
        <v>0.6</v>
      </c>
      <c r="AG497" s="1">
        <v>20.16</v>
      </c>
      <c r="AH497" s="1">
        <v>69.47</v>
      </c>
      <c r="AI497" s="1">
        <v>497</v>
      </c>
      <c r="AJ497" s="1">
        <v>3669233.43</v>
      </c>
      <c r="AK497" s="1">
        <v>2</v>
      </c>
      <c r="AL497" s="1">
        <v>85</v>
      </c>
      <c r="AM497" s="1">
        <v>-129</v>
      </c>
      <c r="AN497" s="1">
        <v>-79</v>
      </c>
      <c r="AO497" s="1">
        <v>67</v>
      </c>
      <c r="AP497" s="1">
        <v>254902</v>
      </c>
      <c r="AQ497" s="1">
        <v>0</v>
      </c>
      <c r="AR497" s="1">
        <v>29.2</v>
      </c>
      <c r="AS497" s="1">
        <v>29.75</v>
      </c>
      <c r="AT497" s="1">
        <v>30.35</v>
      </c>
      <c r="AU497" s="1">
        <v>29.85</v>
      </c>
      <c r="AV497" s="1">
        <v>29.5</v>
      </c>
      <c r="AW497" s="1">
        <v>-1.7096500000000001E-2</v>
      </c>
      <c r="AX497" s="1">
        <v>1.72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4814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16</v>
      </c>
      <c r="K498" s="26">
        <v>-33</v>
      </c>
      <c r="L498" s="35">
        <v>-1</v>
      </c>
      <c r="M498" s="26">
        <v>-76</v>
      </c>
      <c r="N498" s="26">
        <v>-15</v>
      </c>
      <c r="O498" s="26">
        <f t="shared" si="29"/>
        <v>162138</v>
      </c>
      <c r="P498" s="25">
        <f t="shared" si="30"/>
        <v>-0.1</v>
      </c>
      <c r="Q498" s="3">
        <v>18</v>
      </c>
      <c r="R498" s="3">
        <v>18.05</v>
      </c>
      <c r="S498" s="3">
        <v>18.95</v>
      </c>
      <c r="T498" s="3">
        <v>18.850000000000001</v>
      </c>
      <c r="U498" s="3">
        <v>18.350000000000001</v>
      </c>
      <c r="V498" s="12">
        <f t="shared" si="31"/>
        <v>-2.0344500000000001E-2</v>
      </c>
      <c r="W498" s="3">
        <v>4.26</v>
      </c>
      <c r="X498" s="3" t="str">
        <f ca="1">IF(COUNTIF(股期對照!A:A,B498)=2,B498&amp;"-●",IF(COUNTIF(股期對照!A:A,B498)=1,B498&amp;"-◎",B498))</f>
        <v>六福</v>
      </c>
      <c r="Y498" s="3" t="s">
        <v>6581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16</v>
      </c>
      <c r="AL498" s="1">
        <v>-33</v>
      </c>
      <c r="AM498" s="1">
        <v>-1</v>
      </c>
      <c r="AN498" s="1">
        <v>-76</v>
      </c>
      <c r="AO498" s="1">
        <v>-15</v>
      </c>
      <c r="AP498" s="1">
        <v>162138</v>
      </c>
      <c r="AQ498" s="1">
        <v>-0.1</v>
      </c>
      <c r="AR498" s="1">
        <v>18</v>
      </c>
      <c r="AS498" s="1">
        <v>18.05</v>
      </c>
      <c r="AT498" s="1">
        <v>18.95</v>
      </c>
      <c r="AU498" s="1">
        <v>18.850000000000001</v>
      </c>
      <c r="AV498" s="1">
        <v>18.350000000000001</v>
      </c>
      <c r="AW498" s="1">
        <v>-2.0344500000000001E-2</v>
      </c>
      <c r="AX498" s="1">
        <v>4.26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5337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6">
        <v>18</v>
      </c>
      <c r="K499" s="26">
        <v>-233</v>
      </c>
      <c r="L499" s="35">
        <v>252</v>
      </c>
      <c r="M499" s="26">
        <v>-356</v>
      </c>
      <c r="N499" s="26">
        <v>90</v>
      </c>
      <c r="O499" s="26">
        <f t="shared" si="29"/>
        <v>388449</v>
      </c>
      <c r="P499" s="25">
        <f t="shared" si="30"/>
        <v>-0.1</v>
      </c>
      <c r="Q499" s="3">
        <v>15.3</v>
      </c>
      <c r="R499" s="3">
        <v>14.95</v>
      </c>
      <c r="S499" s="3">
        <v>16.399999999999999</v>
      </c>
      <c r="T499" s="3">
        <v>15.8</v>
      </c>
      <c r="U499" s="3">
        <v>14.9</v>
      </c>
      <c r="V499" s="12">
        <f t="shared" si="31"/>
        <v>-3.3589500000000008E-2</v>
      </c>
      <c r="W499" s="3">
        <v>-1</v>
      </c>
      <c r="X499" s="3" t="str">
        <f ca="1">IF(COUNTIF(股期對照!A:A,B499)=2,B499&amp;"-●",IF(COUNTIF(股期對照!A:A,B499)=1,B499&amp;"-◎",B499))</f>
        <v>第一店</v>
      </c>
      <c r="Y499" s="3" t="s">
        <v>6581</v>
      </c>
      <c r="AB499" s="1" t="s">
        <v>493</v>
      </c>
      <c r="AC499" s="1" t="s">
        <v>2255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18</v>
      </c>
      <c r="AL499" s="1">
        <v>-233</v>
      </c>
      <c r="AM499" s="1">
        <v>252</v>
      </c>
      <c r="AN499" s="1">
        <v>-356</v>
      </c>
      <c r="AO499" s="1">
        <v>90</v>
      </c>
      <c r="AP499" s="1">
        <v>388449</v>
      </c>
      <c r="AQ499" s="1">
        <v>-0.1</v>
      </c>
      <c r="AR499" s="1">
        <v>15.3</v>
      </c>
      <c r="AS499" s="1">
        <v>14.95</v>
      </c>
      <c r="AT499" s="1">
        <v>16.399999999999999</v>
      </c>
      <c r="AU499" s="1">
        <v>15.8</v>
      </c>
      <c r="AV499" s="1">
        <v>14.9</v>
      </c>
      <c r="AW499" s="1">
        <v>-3.3589500000000008E-2</v>
      </c>
      <c r="AX499" s="1">
        <v>-1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5338</v>
      </c>
      <c r="C500" s="3">
        <v>12.64</v>
      </c>
      <c r="D500" s="3">
        <v>0</v>
      </c>
      <c r="E500" s="3">
        <v>0.21</v>
      </c>
      <c r="F500" s="1">
        <f>IF(INDEX(董監!D:D,H500)=0,INDEX(董監!C:C,H500),INDEX(董監!D:D,H500))</f>
        <v>11.2</v>
      </c>
      <c r="G500" s="1">
        <f t="shared" si="28"/>
        <v>75.95</v>
      </c>
      <c r="H500" s="1">
        <f>MATCH(持股比率!A500,董監!A:A,0)</f>
        <v>500</v>
      </c>
      <c r="I500" s="3">
        <v>1274019.72</v>
      </c>
      <c r="J500" s="26">
        <v>36</v>
      </c>
      <c r="K500" s="26">
        <v>-27</v>
      </c>
      <c r="L500" s="35">
        <v>-8</v>
      </c>
      <c r="M500" s="26">
        <v>-70</v>
      </c>
      <c r="N500" s="26">
        <v>5</v>
      </c>
      <c r="O500" s="26">
        <f t="shared" si="29"/>
        <v>96762</v>
      </c>
      <c r="P500" s="25">
        <f t="shared" si="30"/>
        <v>-0.1</v>
      </c>
      <c r="Q500" s="3">
        <v>143.5</v>
      </c>
      <c r="R500" s="3">
        <v>142.5</v>
      </c>
      <c r="S500" s="3">
        <v>151</v>
      </c>
      <c r="T500" s="3">
        <v>149</v>
      </c>
      <c r="U500" s="3">
        <v>150.5</v>
      </c>
      <c r="V500" s="12">
        <f t="shared" si="31"/>
        <v>-9.5670000000000005E-2</v>
      </c>
      <c r="W500" s="3">
        <v>4.88</v>
      </c>
      <c r="X500" s="3" t="str">
        <f ca="1">IF(COUNTIF(股期對照!A:A,B500)=2,B500&amp;"-●",IF(COUNTIF(股期對照!A:A,B500)=1,B500&amp;"-◎",B500))</f>
        <v>晶華</v>
      </c>
      <c r="Y500" s="3" t="s">
        <v>6581</v>
      </c>
      <c r="AB500" s="1" t="s">
        <v>494</v>
      </c>
      <c r="AC500" s="1" t="s">
        <v>2256</v>
      </c>
      <c r="AD500" s="1">
        <v>12.64</v>
      </c>
      <c r="AE500" s="1">
        <v>0</v>
      </c>
      <c r="AF500" s="1">
        <v>0.21</v>
      </c>
      <c r="AG500" s="1">
        <v>11.2</v>
      </c>
      <c r="AH500" s="1">
        <v>75.95</v>
      </c>
      <c r="AI500" s="1">
        <v>500</v>
      </c>
      <c r="AJ500" s="1">
        <v>1274019.72</v>
      </c>
      <c r="AK500" s="1">
        <v>36</v>
      </c>
      <c r="AL500" s="1">
        <v>-27</v>
      </c>
      <c r="AM500" s="1">
        <v>-8</v>
      </c>
      <c r="AN500" s="1">
        <v>-70</v>
      </c>
      <c r="AO500" s="1">
        <v>5</v>
      </c>
      <c r="AP500" s="1">
        <v>96762</v>
      </c>
      <c r="AQ500" s="1">
        <v>-0.1</v>
      </c>
      <c r="AR500" s="1">
        <v>143.5</v>
      </c>
      <c r="AS500" s="1">
        <v>142.5</v>
      </c>
      <c r="AT500" s="1">
        <v>151</v>
      </c>
      <c r="AU500" s="1">
        <v>149</v>
      </c>
      <c r="AV500" s="1">
        <v>150.5</v>
      </c>
      <c r="AW500" s="1">
        <v>-9.5670000000000005E-2</v>
      </c>
      <c r="AX500" s="1">
        <v>4.88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5339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-1</v>
      </c>
      <c r="K501" s="26">
        <v>-1</v>
      </c>
      <c r="L501" s="35">
        <v>-9</v>
      </c>
      <c r="M501" s="26">
        <v>0</v>
      </c>
      <c r="N501" s="26">
        <v>3</v>
      </c>
      <c r="O501" s="26">
        <f t="shared" si="29"/>
        <v>51167</v>
      </c>
      <c r="P501" s="25">
        <f t="shared" si="30"/>
        <v>0</v>
      </c>
      <c r="Q501" s="3">
        <v>36</v>
      </c>
      <c r="R501" s="3">
        <v>36</v>
      </c>
      <c r="S501" s="3">
        <v>36.4</v>
      </c>
      <c r="T501" s="3">
        <v>37.35</v>
      </c>
      <c r="U501" s="3">
        <v>37.25</v>
      </c>
      <c r="V501" s="12">
        <f t="shared" si="31"/>
        <v>-2.8784999999999995E-3</v>
      </c>
      <c r="W501" s="3">
        <v>3.47</v>
      </c>
      <c r="X501" s="3" t="str">
        <f ca="1">IF(COUNTIF(股期對照!A:A,B501)=2,B501&amp;"-●",IF(COUNTIF(股期對照!A:A,B501)=1,B501&amp;"-◎",B501))</f>
        <v>遠雄來</v>
      </c>
      <c r="Y501" s="3" t="s">
        <v>6581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-1</v>
      </c>
      <c r="AM501" s="1">
        <v>-9</v>
      </c>
      <c r="AN501" s="1">
        <v>0</v>
      </c>
      <c r="AO501" s="1">
        <v>3</v>
      </c>
      <c r="AP501" s="1">
        <v>51167</v>
      </c>
      <c r="AQ501" s="1">
        <v>0</v>
      </c>
      <c r="AR501" s="1">
        <v>36</v>
      </c>
      <c r="AS501" s="1">
        <v>36</v>
      </c>
      <c r="AT501" s="1">
        <v>36.4</v>
      </c>
      <c r="AU501" s="1">
        <v>37.35</v>
      </c>
      <c r="AV501" s="1">
        <v>37.25</v>
      </c>
      <c r="AW501" s="1">
        <v>-2.8784999999999995E-3</v>
      </c>
      <c r="AX501" s="1">
        <v>3.47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5340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29.4</v>
      </c>
      <c r="R502" s="3">
        <v>29</v>
      </c>
      <c r="S502" s="3">
        <v>28.75</v>
      </c>
      <c r="T502" s="3">
        <v>27.35</v>
      </c>
      <c r="U502" s="3">
        <v>27.95</v>
      </c>
      <c r="V502" s="12">
        <f t="shared" si="31"/>
        <v>0</v>
      </c>
      <c r="W502" s="3">
        <v>3.52</v>
      </c>
      <c r="X502" s="3" t="str">
        <f ca="1">IF(COUNTIF(股期對照!A:A,B502)=2,B502&amp;"-●",IF(COUNTIF(股期對照!A:A,B502)=1,B502&amp;"-◎",B502))</f>
        <v>晶悅</v>
      </c>
      <c r="Y502" s="3" t="s">
        <v>6579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29.4</v>
      </c>
      <c r="AS502" s="1">
        <v>29</v>
      </c>
      <c r="AT502" s="1">
        <v>28.75</v>
      </c>
      <c r="AU502" s="1">
        <v>27.35</v>
      </c>
      <c r="AV502" s="1">
        <v>27.95</v>
      </c>
      <c r="AW502" s="1">
        <v>0</v>
      </c>
      <c r="AX502" s="1">
        <v>3.52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5341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11.2</v>
      </c>
      <c r="R503" s="3">
        <v>11.3</v>
      </c>
      <c r="S503" s="3">
        <v>12.25</v>
      </c>
      <c r="T503" s="3">
        <v>12.35</v>
      </c>
      <c r="U503" s="3">
        <v>12.75</v>
      </c>
      <c r="V503" s="12">
        <f t="shared" si="31"/>
        <v>0</v>
      </c>
      <c r="W503" s="3">
        <v>13.84</v>
      </c>
      <c r="X503" s="3" t="str">
        <f ca="1">IF(COUNTIF(股期對照!A:A,B503)=2,B503&amp;"-●",IF(COUNTIF(股期對照!A:A,B503)=1,B503&amp;"-◎",B503))</f>
        <v>燦星旅</v>
      </c>
      <c r="Y503" s="3" t="s">
        <v>6581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11.2</v>
      </c>
      <c r="AS503" s="1">
        <v>11.3</v>
      </c>
      <c r="AT503" s="1">
        <v>12.25</v>
      </c>
      <c r="AU503" s="1">
        <v>12.35</v>
      </c>
      <c r="AV503" s="1">
        <v>12.75</v>
      </c>
      <c r="AW503" s="1">
        <v>0</v>
      </c>
      <c r="AX503" s="1">
        <v>13.84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5342</v>
      </c>
      <c r="C504" s="3">
        <v>0.14000000000000001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-2</v>
      </c>
      <c r="K504" s="26">
        <v>-2</v>
      </c>
      <c r="L504" s="35">
        <v>9</v>
      </c>
      <c r="M504" s="26">
        <v>-51</v>
      </c>
      <c r="N504" s="26">
        <v>-3</v>
      </c>
      <c r="O504" s="26">
        <f t="shared" si="29"/>
        <v>46304</v>
      </c>
      <c r="P504" s="25">
        <f t="shared" si="30"/>
        <v>-0.1</v>
      </c>
      <c r="Q504" s="3">
        <v>29.15</v>
      </c>
      <c r="R504" s="3">
        <v>29.1</v>
      </c>
      <c r="S504" s="3">
        <v>31.4</v>
      </c>
      <c r="T504" s="3">
        <v>32.5</v>
      </c>
      <c r="U504" s="3">
        <v>31.8</v>
      </c>
      <c r="V504" s="12">
        <f t="shared" si="31"/>
        <v>-1.5868E-2</v>
      </c>
      <c r="W504" s="3">
        <v>9.66</v>
      </c>
      <c r="X504" s="3" t="str">
        <f ca="1">IF(COUNTIF(股期對照!A:A,B504)=2,B504&amp;"-●",IF(COUNTIF(股期對照!A:A,B504)=1,B504&amp;"-◎",B504))</f>
        <v>夏都</v>
      </c>
      <c r="Y504" s="3" t="s">
        <v>6581</v>
      </c>
      <c r="AB504" s="1" t="s">
        <v>498</v>
      </c>
      <c r="AC504" s="1" t="s">
        <v>2260</v>
      </c>
      <c r="AD504" s="1">
        <v>0.14000000000000001</v>
      </c>
      <c r="AE504" s="1">
        <v>0</v>
      </c>
      <c r="AF504" s="1">
        <v>0.33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-2</v>
      </c>
      <c r="AL504" s="1">
        <v>-2</v>
      </c>
      <c r="AM504" s="1">
        <v>9</v>
      </c>
      <c r="AN504" s="1">
        <v>-51</v>
      </c>
      <c r="AO504" s="1">
        <v>-3</v>
      </c>
      <c r="AP504" s="1">
        <v>46304</v>
      </c>
      <c r="AQ504" s="1">
        <v>-0.1</v>
      </c>
      <c r="AR504" s="1">
        <v>29.15</v>
      </c>
      <c r="AS504" s="1">
        <v>29.1</v>
      </c>
      <c r="AT504" s="1">
        <v>31.4</v>
      </c>
      <c r="AU504" s="1">
        <v>32.5</v>
      </c>
      <c r="AV504" s="1">
        <v>31.8</v>
      </c>
      <c r="AW504" s="1">
        <v>-1.5868E-2</v>
      </c>
      <c r="AX504" s="1">
        <v>9.66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5343</v>
      </c>
      <c r="C505" s="3">
        <v>64.75</v>
      </c>
      <c r="D505" s="3">
        <v>0.21</v>
      </c>
      <c r="E505" s="3">
        <v>0.22</v>
      </c>
      <c r="F505" s="1">
        <f>IF(INDEX(董監!D:D,H505)=0,INDEX(董監!C:C,H505),INDEX(董監!D:D,H505))</f>
        <v>45.74</v>
      </c>
      <c r="G505" s="1">
        <f t="shared" si="28"/>
        <v>-10.919999999999987</v>
      </c>
      <c r="H505" s="1">
        <f>MATCH(持股比率!A505,董監!A:A,0)</f>
        <v>505</v>
      </c>
      <c r="I505" s="3">
        <v>1800000</v>
      </c>
      <c r="J505" s="26">
        <v>-65</v>
      </c>
      <c r="K505" s="26">
        <v>-1</v>
      </c>
      <c r="L505" s="35">
        <v>206</v>
      </c>
      <c r="M505" s="26">
        <v>-470</v>
      </c>
      <c r="N505" s="26">
        <v>-21</v>
      </c>
      <c r="O505" s="26">
        <f t="shared" si="29"/>
        <v>-19656</v>
      </c>
      <c r="P505" s="25">
        <f t="shared" si="30"/>
        <v>1.8</v>
      </c>
      <c r="Q505" s="3">
        <v>177</v>
      </c>
      <c r="R505" s="3">
        <v>177</v>
      </c>
      <c r="S505" s="3">
        <v>181.5</v>
      </c>
      <c r="T505" s="3">
        <v>174</v>
      </c>
      <c r="U505" s="3">
        <v>175</v>
      </c>
      <c r="V505" s="12">
        <f t="shared" si="31"/>
        <v>-0.59748000000000001</v>
      </c>
      <c r="W505" s="3">
        <v>-2.23</v>
      </c>
      <c r="X505" s="3" t="str">
        <f ca="1">IF(COUNTIF(股期對照!A:A,B505)=2,B505&amp;"-●",IF(COUNTIF(股期對照!A:A,B505)=1,B505&amp;"-◎",B505))</f>
        <v>美食-KY</v>
      </c>
      <c r="Y505" s="3" t="s">
        <v>6581</v>
      </c>
      <c r="AB505" s="1" t="s">
        <v>499</v>
      </c>
      <c r="AC505" s="1" t="s">
        <v>2261</v>
      </c>
      <c r="AD505" s="1">
        <v>64.75</v>
      </c>
      <c r="AE505" s="1">
        <v>0.21</v>
      </c>
      <c r="AF505" s="1">
        <v>0.22</v>
      </c>
      <c r="AG505" s="1">
        <v>45.74</v>
      </c>
      <c r="AH505" s="1">
        <v>-10.919999999999987</v>
      </c>
      <c r="AI505" s="1">
        <v>505</v>
      </c>
      <c r="AJ505" s="1">
        <v>1800000</v>
      </c>
      <c r="AK505" s="1">
        <v>-65</v>
      </c>
      <c r="AL505" s="1">
        <v>-1</v>
      </c>
      <c r="AM505" s="1">
        <v>206</v>
      </c>
      <c r="AN505" s="1">
        <v>-470</v>
      </c>
      <c r="AO505" s="1">
        <v>-21</v>
      </c>
      <c r="AP505" s="1">
        <v>-19656</v>
      </c>
      <c r="AQ505" s="1">
        <v>1.8</v>
      </c>
      <c r="AR505" s="1">
        <v>177</v>
      </c>
      <c r="AS505" s="1">
        <v>177</v>
      </c>
      <c r="AT505" s="1">
        <v>181.5</v>
      </c>
      <c r="AU505" s="1">
        <v>174</v>
      </c>
      <c r="AV505" s="1">
        <v>175</v>
      </c>
      <c r="AW505" s="1">
        <v>-0.59748000000000001</v>
      </c>
      <c r="AX505" s="1">
        <v>-2.23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5344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5.35</v>
      </c>
      <c r="R506" s="3">
        <v>5.5</v>
      </c>
      <c r="S506" s="3">
        <v>6</v>
      </c>
      <c r="T506" s="3">
        <v>6</v>
      </c>
      <c r="U506" s="3">
        <v>6</v>
      </c>
      <c r="V506" s="12">
        <f t="shared" si="31"/>
        <v>0</v>
      </c>
      <c r="W506" s="3">
        <v>5.26</v>
      </c>
      <c r="X506" s="3" t="str">
        <f ca="1">IF(COUNTIF(股期對照!A:A,B506)=2,B506&amp;"-●",IF(COUNTIF(股期對照!A:A,B506)=1,B506&amp;"-◎",B506))</f>
        <v>富驛-KY</v>
      </c>
      <c r="Y506" s="3" t="s">
        <v>4737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5.35</v>
      </c>
      <c r="AS506" s="1">
        <v>5.5</v>
      </c>
      <c r="AT506" s="1">
        <v>6</v>
      </c>
      <c r="AU506" s="1">
        <v>6</v>
      </c>
      <c r="AV506" s="1">
        <v>6</v>
      </c>
      <c r="AW506" s="1">
        <v>0</v>
      </c>
      <c r="AX506" s="1">
        <v>5.26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5345</v>
      </c>
      <c r="C507" s="3">
        <v>38.36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24.019999999999996</v>
      </c>
      <c r="H507" s="1">
        <f>MATCH(持股比率!A507,董監!A:A,0)</f>
        <v>507</v>
      </c>
      <c r="I507" s="3">
        <v>365544.12</v>
      </c>
      <c r="J507" s="26">
        <v>1</v>
      </c>
      <c r="K507" s="26">
        <v>-2</v>
      </c>
      <c r="L507" s="35">
        <v>-1</v>
      </c>
      <c r="M507" s="26">
        <v>-5</v>
      </c>
      <c r="N507" s="26">
        <v>-6</v>
      </c>
      <c r="O507" s="26">
        <f t="shared" si="29"/>
        <v>8780</v>
      </c>
      <c r="P507" s="25">
        <f t="shared" si="30"/>
        <v>-0.1</v>
      </c>
      <c r="Q507" s="3">
        <v>72</v>
      </c>
      <c r="R507" s="3">
        <v>70.599999999999994</v>
      </c>
      <c r="S507" s="3">
        <v>71.5</v>
      </c>
      <c r="T507" s="3">
        <v>71.2</v>
      </c>
      <c r="U507" s="3">
        <v>71.2</v>
      </c>
      <c r="V507" s="12">
        <f t="shared" si="31"/>
        <v>-9.2390000000000007E-3</v>
      </c>
      <c r="W507" s="3">
        <v>-1.66</v>
      </c>
      <c r="X507" s="3" t="str">
        <f ca="1">IF(COUNTIF(股期對照!A:A,B507)=2,B507&amp;"-●",IF(COUNTIF(股期對照!A:A,B507)=1,B507&amp;"-◎",B507))</f>
        <v>雅茗-KY</v>
      </c>
      <c r="Y507" s="3" t="s">
        <v>6579</v>
      </c>
      <c r="AB507" s="1" t="s">
        <v>501</v>
      </c>
      <c r="AC507" s="1" t="s">
        <v>2263</v>
      </c>
      <c r="AD507" s="1">
        <v>38.36</v>
      </c>
      <c r="AE507" s="1">
        <v>0.24</v>
      </c>
      <c r="AF507" s="1">
        <v>2.75</v>
      </c>
      <c r="AG507" s="1">
        <v>34.630000000000003</v>
      </c>
      <c r="AH507" s="1">
        <v>24.019999999999996</v>
      </c>
      <c r="AI507" s="1">
        <v>507</v>
      </c>
      <c r="AJ507" s="1">
        <v>365544.12</v>
      </c>
      <c r="AK507" s="1">
        <v>1</v>
      </c>
      <c r="AL507" s="1">
        <v>-2</v>
      </c>
      <c r="AM507" s="1">
        <v>-1</v>
      </c>
      <c r="AN507" s="1">
        <v>-5</v>
      </c>
      <c r="AO507" s="1">
        <v>-6</v>
      </c>
      <c r="AP507" s="1">
        <v>8780</v>
      </c>
      <c r="AQ507" s="1">
        <v>-0.1</v>
      </c>
      <c r="AR507" s="1">
        <v>72</v>
      </c>
      <c r="AS507" s="1">
        <v>70.599999999999994</v>
      </c>
      <c r="AT507" s="1">
        <v>71.5</v>
      </c>
      <c r="AU507" s="1">
        <v>71.2</v>
      </c>
      <c r="AV507" s="1">
        <v>71.2</v>
      </c>
      <c r="AW507" s="1">
        <v>-9.2390000000000007E-3</v>
      </c>
      <c r="AX507" s="1">
        <v>-1.66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5346</v>
      </c>
      <c r="C508" s="3">
        <v>14.57</v>
      </c>
      <c r="D508" s="3">
        <v>1.1299999999999999</v>
      </c>
      <c r="E508" s="3">
        <v>0.56000000000000005</v>
      </c>
      <c r="F508" s="1">
        <f>IF(INDEX(董監!D:D,H508)=0,INDEX(董監!C:C,H508),INDEX(董監!D:D,H508))</f>
        <v>8.02</v>
      </c>
      <c r="G508" s="1">
        <f t="shared" si="28"/>
        <v>75.72</v>
      </c>
      <c r="H508" s="1">
        <f>MATCH(持股比率!A508,董監!A:A,0)</f>
        <v>508</v>
      </c>
      <c r="I508" s="3">
        <v>769878.83</v>
      </c>
      <c r="J508" s="26">
        <v>-454</v>
      </c>
      <c r="K508" s="26">
        <v>-185</v>
      </c>
      <c r="L508" s="35">
        <v>-334</v>
      </c>
      <c r="M508" s="26">
        <v>-929</v>
      </c>
      <c r="N508" s="26">
        <v>-403</v>
      </c>
      <c r="O508" s="26">
        <f t="shared" si="29"/>
        <v>58295</v>
      </c>
      <c r="P508" s="25">
        <f t="shared" si="30"/>
        <v>-4</v>
      </c>
      <c r="Q508" s="3">
        <v>147</v>
      </c>
      <c r="R508" s="3">
        <v>148</v>
      </c>
      <c r="S508" s="3">
        <v>155.5</v>
      </c>
      <c r="T508" s="3">
        <v>153</v>
      </c>
      <c r="U508" s="3">
        <v>149</v>
      </c>
      <c r="V508" s="12">
        <f t="shared" si="31"/>
        <v>-3.4823900000000001</v>
      </c>
      <c r="W508" s="3">
        <v>1.02</v>
      </c>
      <c r="X508" s="3" t="str">
        <f ca="1">IF(COUNTIF(股期對照!A:A,B508)=2,B508&amp;"-●",IF(COUNTIF(股期對照!A:A,B508)=1,B508&amp;"-◎",B508))</f>
        <v>王品</v>
      </c>
      <c r="Y508" s="3" t="s">
        <v>6581</v>
      </c>
      <c r="AB508" s="1" t="s">
        <v>502</v>
      </c>
      <c r="AC508" s="1" t="s">
        <v>2264</v>
      </c>
      <c r="AD508" s="1">
        <v>14.57</v>
      </c>
      <c r="AE508" s="1">
        <v>1.1299999999999999</v>
      </c>
      <c r="AF508" s="1">
        <v>0.56000000000000005</v>
      </c>
      <c r="AG508" s="1">
        <v>8.02</v>
      </c>
      <c r="AH508" s="1">
        <v>75.72</v>
      </c>
      <c r="AI508" s="1">
        <v>508</v>
      </c>
      <c r="AJ508" s="1">
        <v>769878.83</v>
      </c>
      <c r="AK508" s="1">
        <v>-454</v>
      </c>
      <c r="AL508" s="1">
        <v>-185</v>
      </c>
      <c r="AM508" s="1">
        <v>-334</v>
      </c>
      <c r="AN508" s="1">
        <v>-929</v>
      </c>
      <c r="AO508" s="1">
        <v>-403</v>
      </c>
      <c r="AP508" s="1">
        <v>58295</v>
      </c>
      <c r="AQ508" s="1">
        <v>-4</v>
      </c>
      <c r="AR508" s="1">
        <v>147</v>
      </c>
      <c r="AS508" s="1">
        <v>148</v>
      </c>
      <c r="AT508" s="1">
        <v>155.5</v>
      </c>
      <c r="AU508" s="1">
        <v>153</v>
      </c>
      <c r="AV508" s="1">
        <v>149</v>
      </c>
      <c r="AW508" s="1">
        <v>-3.4823900000000001</v>
      </c>
      <c r="AX508" s="1">
        <v>1.02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5347</v>
      </c>
      <c r="C509" s="3">
        <v>2.4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51.25</v>
      </c>
      <c r="H509" s="1">
        <f>MATCH(持股比率!A509,董監!A:A,0)</f>
        <v>509</v>
      </c>
      <c r="I509" s="3">
        <v>232663.33</v>
      </c>
      <c r="J509" s="26">
        <v>-2</v>
      </c>
      <c r="K509" s="26">
        <v>0</v>
      </c>
      <c r="L509" s="35">
        <v>7</v>
      </c>
      <c r="M509" s="26">
        <v>3</v>
      </c>
      <c r="N509" s="26">
        <v>8</v>
      </c>
      <c r="O509" s="26">
        <f t="shared" si="29"/>
        <v>11924</v>
      </c>
      <c r="P509" s="25">
        <f t="shared" si="30"/>
        <v>0.1</v>
      </c>
      <c r="Q509" s="3">
        <v>243</v>
      </c>
      <c r="R509" s="3">
        <v>241.5</v>
      </c>
      <c r="S509" s="3">
        <v>243.5</v>
      </c>
      <c r="T509" s="3">
        <v>244</v>
      </c>
      <c r="U509" s="3">
        <v>241.5</v>
      </c>
      <c r="V509" s="12">
        <f t="shared" si="31"/>
        <v>3.8824999999999998E-2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4737</v>
      </c>
      <c r="AB509" s="1" t="s">
        <v>503</v>
      </c>
      <c r="AC509" s="1" t="s">
        <v>2265</v>
      </c>
      <c r="AD509" s="1">
        <v>2.4</v>
      </c>
      <c r="AE509" s="1">
        <v>0</v>
      </c>
      <c r="AF509" s="1">
        <v>0.1</v>
      </c>
      <c r="AG509" s="1">
        <v>46.25</v>
      </c>
      <c r="AH509" s="1">
        <v>51.25</v>
      </c>
      <c r="AI509" s="1">
        <v>509</v>
      </c>
      <c r="AJ509" s="1">
        <v>232663.33</v>
      </c>
      <c r="AK509" s="1">
        <v>-2</v>
      </c>
      <c r="AL509" s="1">
        <v>0</v>
      </c>
      <c r="AM509" s="1">
        <v>7</v>
      </c>
      <c r="AN509" s="1">
        <v>3</v>
      </c>
      <c r="AO509" s="1">
        <v>8</v>
      </c>
      <c r="AP509" s="1">
        <v>11924</v>
      </c>
      <c r="AQ509" s="1">
        <v>0.1</v>
      </c>
      <c r="AR509" s="1">
        <v>243</v>
      </c>
      <c r="AS509" s="1">
        <v>241.5</v>
      </c>
      <c r="AT509" s="1">
        <v>243.5</v>
      </c>
      <c r="AU509" s="1">
        <v>244</v>
      </c>
      <c r="AV509" s="1">
        <v>241.5</v>
      </c>
      <c r="AW509" s="1">
        <v>3.8824999999999998E-2</v>
      </c>
      <c r="AX509" s="1">
        <v>0.21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5348</v>
      </c>
      <c r="C510" s="3">
        <v>1.1000000000000001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78.400000000000006</v>
      </c>
      <c r="H510" s="1">
        <f>MATCH(持股比率!A510,董監!A:A,0)</f>
        <v>510</v>
      </c>
      <c r="I510" s="3">
        <v>722124.27</v>
      </c>
      <c r="J510" s="26">
        <v>54</v>
      </c>
      <c r="K510" s="26">
        <v>-27</v>
      </c>
      <c r="L510" s="35">
        <v>98</v>
      </c>
      <c r="M510" s="26">
        <v>-130</v>
      </c>
      <c r="N510" s="26">
        <v>-3</v>
      </c>
      <c r="O510" s="26">
        <f t="shared" si="29"/>
        <v>56615</v>
      </c>
      <c r="P510" s="25">
        <f t="shared" si="30"/>
        <v>0</v>
      </c>
      <c r="Q510" s="3">
        <v>91</v>
      </c>
      <c r="R510" s="3">
        <v>90.3</v>
      </c>
      <c r="S510" s="3">
        <v>92.9</v>
      </c>
      <c r="T510" s="3">
        <v>92</v>
      </c>
      <c r="U510" s="3">
        <v>92</v>
      </c>
      <c r="V510" s="12">
        <f t="shared" si="31"/>
        <v>-6.5589999999999963E-3</v>
      </c>
      <c r="W510" s="3">
        <v>1.88</v>
      </c>
      <c r="X510" s="3" t="str">
        <f ca="1">IF(COUNTIF(股期對照!A:A,B510)=2,B510&amp;"-●",IF(COUNTIF(股期對照!A:A,B510)=1,B510&amp;"-◎",B510))</f>
        <v>雄獅</v>
      </c>
      <c r="Y510" s="3" t="s">
        <v>6581</v>
      </c>
      <c r="AB510" s="1" t="s">
        <v>504</v>
      </c>
      <c r="AC510" s="1" t="s">
        <v>2266</v>
      </c>
      <c r="AD510" s="1">
        <v>1.1000000000000001</v>
      </c>
      <c r="AE510" s="1">
        <v>0</v>
      </c>
      <c r="AF510" s="1">
        <v>0</v>
      </c>
      <c r="AG510" s="1">
        <v>20.5</v>
      </c>
      <c r="AH510" s="1">
        <v>78.400000000000006</v>
      </c>
      <c r="AI510" s="1">
        <v>510</v>
      </c>
      <c r="AJ510" s="1">
        <v>722124.27</v>
      </c>
      <c r="AK510" s="1">
        <v>54</v>
      </c>
      <c r="AL510" s="1">
        <v>-27</v>
      </c>
      <c r="AM510" s="1">
        <v>98</v>
      </c>
      <c r="AN510" s="1">
        <v>-130</v>
      </c>
      <c r="AO510" s="1">
        <v>-3</v>
      </c>
      <c r="AP510" s="1">
        <v>56615</v>
      </c>
      <c r="AQ510" s="1">
        <v>0</v>
      </c>
      <c r="AR510" s="1">
        <v>91</v>
      </c>
      <c r="AS510" s="1">
        <v>90.3</v>
      </c>
      <c r="AT510" s="1">
        <v>92.9</v>
      </c>
      <c r="AU510" s="1">
        <v>92</v>
      </c>
      <c r="AV510" s="1">
        <v>92</v>
      </c>
      <c r="AW510" s="1">
        <v>-6.5589999999999963E-3</v>
      </c>
      <c r="AX510" s="1">
        <v>1.88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5349</v>
      </c>
      <c r="C511" s="3">
        <v>6.43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64.23</v>
      </c>
      <c r="H511" s="1">
        <f>MATCH(持股比率!A511,董監!A:A,0)</f>
        <v>511</v>
      </c>
      <c r="I511" s="3">
        <v>434043.77</v>
      </c>
      <c r="J511" s="26">
        <v>-50</v>
      </c>
      <c r="K511" s="26">
        <v>-5</v>
      </c>
      <c r="L511" s="35">
        <v>-21</v>
      </c>
      <c r="M511" s="26">
        <v>-8</v>
      </c>
      <c r="N511" s="26">
        <v>-1</v>
      </c>
      <c r="O511" s="26">
        <f t="shared" si="29"/>
        <v>27879</v>
      </c>
      <c r="P511" s="25">
        <f t="shared" si="30"/>
        <v>-0.3</v>
      </c>
      <c r="Q511" s="3">
        <v>119.5</v>
      </c>
      <c r="R511" s="3">
        <v>118.5</v>
      </c>
      <c r="S511" s="3">
        <v>119.5</v>
      </c>
      <c r="T511" s="3">
        <v>117.5</v>
      </c>
      <c r="U511" s="3">
        <v>117.5</v>
      </c>
      <c r="V511" s="12">
        <f t="shared" si="31"/>
        <v>-0.101345</v>
      </c>
      <c r="W511" s="3">
        <v>-2.89</v>
      </c>
      <c r="X511" s="3" t="str">
        <f ca="1">IF(COUNTIF(股期對照!A:A,B511)=2,B511&amp;"-●",IF(COUNTIF(股期對照!A:A,B511)=1,B511&amp;"-◎",B511))</f>
        <v>六角</v>
      </c>
      <c r="Y511" s="3" t="s">
        <v>6579</v>
      </c>
      <c r="AB511" s="1" t="s">
        <v>505</v>
      </c>
      <c r="AC511" s="1" t="s">
        <v>2267</v>
      </c>
      <c r="AD511" s="1">
        <v>6.43</v>
      </c>
      <c r="AE511" s="1">
        <v>0.92</v>
      </c>
      <c r="AF511" s="1">
        <v>0.04</v>
      </c>
      <c r="AG511" s="1">
        <v>28.38</v>
      </c>
      <c r="AH511" s="1">
        <v>64.23</v>
      </c>
      <c r="AI511" s="1">
        <v>511</v>
      </c>
      <c r="AJ511" s="1">
        <v>434043.77</v>
      </c>
      <c r="AK511" s="1">
        <v>-50</v>
      </c>
      <c r="AL511" s="1">
        <v>-5</v>
      </c>
      <c r="AM511" s="1">
        <v>-21</v>
      </c>
      <c r="AN511" s="1">
        <v>-8</v>
      </c>
      <c r="AO511" s="1">
        <v>-1</v>
      </c>
      <c r="AP511" s="1">
        <v>27879</v>
      </c>
      <c r="AQ511" s="1">
        <v>-0.3</v>
      </c>
      <c r="AR511" s="1">
        <v>119.5</v>
      </c>
      <c r="AS511" s="1">
        <v>118.5</v>
      </c>
      <c r="AT511" s="1">
        <v>119.5</v>
      </c>
      <c r="AU511" s="1">
        <v>117.5</v>
      </c>
      <c r="AV511" s="1">
        <v>117.5</v>
      </c>
      <c r="AW511" s="1">
        <v>-0.101345</v>
      </c>
      <c r="AX511" s="1">
        <v>-2.89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5350</v>
      </c>
      <c r="C512" s="3">
        <v>8.4700000000000006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49.11</v>
      </c>
      <c r="H512" s="1">
        <f>MATCH(持股比率!A512,董監!A:A,0)</f>
        <v>512</v>
      </c>
      <c r="I512" s="3">
        <v>302597.59999999998</v>
      </c>
      <c r="J512" s="26">
        <v>-67</v>
      </c>
      <c r="K512" s="26">
        <v>-44</v>
      </c>
      <c r="L512" s="35">
        <v>117</v>
      </c>
      <c r="M512" s="26">
        <v>-176</v>
      </c>
      <c r="N512" s="26">
        <v>-33</v>
      </c>
      <c r="O512" s="26">
        <f t="shared" si="29"/>
        <v>14861</v>
      </c>
      <c r="P512" s="25">
        <f t="shared" si="30"/>
        <v>-1.4</v>
      </c>
      <c r="Q512" s="3">
        <v>28.25</v>
      </c>
      <c r="R512" s="3">
        <v>28.45</v>
      </c>
      <c r="S512" s="3">
        <v>31.25</v>
      </c>
      <c r="T512" s="3">
        <v>30.3</v>
      </c>
      <c r="U512" s="3">
        <v>28.7</v>
      </c>
      <c r="V512" s="12">
        <f t="shared" si="31"/>
        <v>-5.7682000000000004E-2</v>
      </c>
      <c r="W512" s="3">
        <v>5.9</v>
      </c>
      <c r="X512" s="3" t="str">
        <f ca="1">IF(COUNTIF(股期對照!A:A,B512)=2,B512&amp;"-●",IF(COUNTIF(股期對照!A:A,B512)=1,B512&amp;"-◎",B512))</f>
        <v>易飛網</v>
      </c>
      <c r="Y512" s="3" t="s">
        <v>6581</v>
      </c>
      <c r="AB512" s="1" t="s">
        <v>506</v>
      </c>
      <c r="AC512" s="1" t="s">
        <v>2268</v>
      </c>
      <c r="AD512" s="1">
        <v>8.4700000000000006</v>
      </c>
      <c r="AE512" s="1">
        <v>0</v>
      </c>
      <c r="AF512" s="1">
        <v>0</v>
      </c>
      <c r="AG512" s="1">
        <v>42.42</v>
      </c>
      <c r="AH512" s="1">
        <v>49.11</v>
      </c>
      <c r="AI512" s="1">
        <v>512</v>
      </c>
      <c r="AJ512" s="1">
        <v>302597.59999999998</v>
      </c>
      <c r="AK512" s="1">
        <v>-67</v>
      </c>
      <c r="AL512" s="1">
        <v>-44</v>
      </c>
      <c r="AM512" s="1">
        <v>117</v>
      </c>
      <c r="AN512" s="1">
        <v>-176</v>
      </c>
      <c r="AO512" s="1">
        <v>-33</v>
      </c>
      <c r="AP512" s="1">
        <v>14861</v>
      </c>
      <c r="AQ512" s="1">
        <v>-1.4</v>
      </c>
      <c r="AR512" s="1">
        <v>28.25</v>
      </c>
      <c r="AS512" s="1">
        <v>28.45</v>
      </c>
      <c r="AT512" s="1">
        <v>31.25</v>
      </c>
      <c r="AU512" s="1">
        <v>30.3</v>
      </c>
      <c r="AV512" s="1">
        <v>28.7</v>
      </c>
      <c r="AW512" s="1">
        <v>-5.7682000000000004E-2</v>
      </c>
      <c r="AX512" s="1">
        <v>5.9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5351</v>
      </c>
      <c r="C513" s="3">
        <v>0.33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72.539999999999992</v>
      </c>
      <c r="H513" s="1">
        <f>MATCH(持股比率!A513,董監!A:A,0)</f>
        <v>513</v>
      </c>
      <c r="I513" s="3">
        <v>489923.83</v>
      </c>
      <c r="J513" s="26">
        <v>3</v>
      </c>
      <c r="K513" s="26">
        <v>-5</v>
      </c>
      <c r="L513" s="35">
        <v>64</v>
      </c>
      <c r="M513" s="26">
        <v>-49</v>
      </c>
      <c r="N513" s="26">
        <v>-47</v>
      </c>
      <c r="O513" s="26">
        <f t="shared" si="29"/>
        <v>35539</v>
      </c>
      <c r="P513" s="25">
        <f t="shared" si="30"/>
        <v>-0.1</v>
      </c>
      <c r="Q513" s="3">
        <v>15.8</v>
      </c>
      <c r="R513" s="3">
        <v>15.65</v>
      </c>
      <c r="S513" s="3">
        <v>17.2</v>
      </c>
      <c r="T513" s="3">
        <v>17.899999999999999</v>
      </c>
      <c r="U513" s="3">
        <v>16.95</v>
      </c>
      <c r="V513" s="12">
        <f t="shared" si="31"/>
        <v>-6.0379999999999982E-3</v>
      </c>
      <c r="W513" s="3">
        <v>5.61</v>
      </c>
      <c r="X513" s="3" t="str">
        <f ca="1">IF(COUNTIF(股期對照!A:A,B513)=2,B513&amp;"-●",IF(COUNTIF(股期對照!A:A,B513)=1,B513&amp;"-◎",B513))</f>
        <v>高野</v>
      </c>
      <c r="Y513" s="3" t="s">
        <v>6579</v>
      </c>
      <c r="AB513" s="1" t="s">
        <v>507</v>
      </c>
      <c r="AC513" s="1" t="s">
        <v>2269</v>
      </c>
      <c r="AD513" s="1">
        <v>0.33</v>
      </c>
      <c r="AE513" s="1">
        <v>0</v>
      </c>
      <c r="AF513" s="1">
        <v>0.04</v>
      </c>
      <c r="AG513" s="1">
        <v>27.09</v>
      </c>
      <c r="AH513" s="1">
        <v>72.539999999999992</v>
      </c>
      <c r="AI513" s="1">
        <v>513</v>
      </c>
      <c r="AJ513" s="1">
        <v>489923.83</v>
      </c>
      <c r="AK513" s="1">
        <v>3</v>
      </c>
      <c r="AL513" s="1">
        <v>-5</v>
      </c>
      <c r="AM513" s="1">
        <v>64</v>
      </c>
      <c r="AN513" s="1">
        <v>-49</v>
      </c>
      <c r="AO513" s="1">
        <v>-47</v>
      </c>
      <c r="AP513" s="1">
        <v>35539</v>
      </c>
      <c r="AQ513" s="1">
        <v>-0.1</v>
      </c>
      <c r="AR513" s="1">
        <v>15.8</v>
      </c>
      <c r="AS513" s="1">
        <v>15.65</v>
      </c>
      <c r="AT513" s="1">
        <v>17.2</v>
      </c>
      <c r="AU513" s="1">
        <v>17.899999999999999</v>
      </c>
      <c r="AV513" s="1">
        <v>16.95</v>
      </c>
      <c r="AW513" s="1">
        <v>-6.0379999999999982E-3</v>
      </c>
      <c r="AX513" s="1">
        <v>5.61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5352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-9</v>
      </c>
      <c r="K514" s="26">
        <v>-6</v>
      </c>
      <c r="L514" s="35">
        <v>20</v>
      </c>
      <c r="M514" s="26">
        <v>3</v>
      </c>
      <c r="N514" s="26">
        <v>-3</v>
      </c>
      <c r="O514" s="26">
        <f t="shared" si="29"/>
        <v>62232</v>
      </c>
      <c r="P514" s="25">
        <f t="shared" si="30"/>
        <v>0</v>
      </c>
      <c r="Q514" s="3">
        <v>24</v>
      </c>
      <c r="R514" s="3">
        <v>23.95</v>
      </c>
      <c r="S514" s="3">
        <v>24.3</v>
      </c>
      <c r="T514" s="3">
        <v>24.35</v>
      </c>
      <c r="U514" s="3">
        <v>24.5</v>
      </c>
      <c r="V514" s="12">
        <f t="shared" si="31"/>
        <v>1.2585000000000003E-3</v>
      </c>
      <c r="W514" s="3">
        <v>2.08</v>
      </c>
      <c r="X514" s="3" t="str">
        <f ca="1">IF(COUNTIF(股期對照!A:A,B514)=2,B514&amp;"-●",IF(COUNTIF(股期對照!A:A,B514)=1,B514&amp;"-◎",B514))</f>
        <v>寒舍</v>
      </c>
      <c r="Y514" s="3" t="s">
        <v>4737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-9</v>
      </c>
      <c r="AL514" s="1">
        <v>-6</v>
      </c>
      <c r="AM514" s="1">
        <v>20</v>
      </c>
      <c r="AN514" s="1">
        <v>3</v>
      </c>
      <c r="AO514" s="1">
        <v>-3</v>
      </c>
      <c r="AP514" s="1">
        <v>62232</v>
      </c>
      <c r="AQ514" s="1">
        <v>0</v>
      </c>
      <c r="AR514" s="1">
        <v>24</v>
      </c>
      <c r="AS514" s="1">
        <v>23.95</v>
      </c>
      <c r="AT514" s="1">
        <v>24.3</v>
      </c>
      <c r="AU514" s="1">
        <v>24.35</v>
      </c>
      <c r="AV514" s="1">
        <v>24.5</v>
      </c>
      <c r="AW514" s="1">
        <v>1.2585000000000003E-3</v>
      </c>
      <c r="AX514" s="1">
        <v>2.08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5353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22.5</v>
      </c>
      <c r="R515" s="3">
        <v>22.5</v>
      </c>
      <c r="S515" s="3">
        <v>22.3</v>
      </c>
      <c r="T515" s="3">
        <v>22.3</v>
      </c>
      <c r="U515" s="3">
        <v>22</v>
      </c>
      <c r="V515" s="12">
        <f t="shared" si="31"/>
        <v>0</v>
      </c>
      <c r="W515" s="3">
        <v>-2.2200000000000002</v>
      </c>
      <c r="X515" s="3" t="str">
        <f ca="1">IF(COUNTIF(股期對照!A:A,B515)=2,B515&amp;"-●",IF(COUNTIF(股期對照!A:A,B515)=1,B515&amp;"-◎",B515))</f>
        <v>天蔥</v>
      </c>
      <c r="Y515" s="3" t="s">
        <v>6580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22.5</v>
      </c>
      <c r="AT515" s="1">
        <v>22.3</v>
      </c>
      <c r="AU515" s="1">
        <v>22.3</v>
      </c>
      <c r="AV515" s="1">
        <v>22</v>
      </c>
      <c r="AW515" s="1">
        <v>0</v>
      </c>
      <c r="AX515" s="1">
        <v>-2.2200000000000002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5354</v>
      </c>
      <c r="C516" s="3">
        <v>0.85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60.32</v>
      </c>
      <c r="H516" s="1">
        <f>MATCH(持股比率!A516,董監!A:A,0)</f>
        <v>516</v>
      </c>
      <c r="I516" s="3">
        <v>320317</v>
      </c>
      <c r="J516" s="26">
        <v>15</v>
      </c>
      <c r="K516" s="26">
        <v>3</v>
      </c>
      <c r="L516" s="35">
        <v>-73</v>
      </c>
      <c r="M516" s="26">
        <v>-90</v>
      </c>
      <c r="N516" s="26">
        <v>-9</v>
      </c>
      <c r="O516" s="26">
        <f t="shared" si="29"/>
        <v>19322</v>
      </c>
      <c r="P516" s="25">
        <f t="shared" si="30"/>
        <v>-0.8</v>
      </c>
      <c r="Q516" s="3">
        <v>23.95</v>
      </c>
      <c r="R516" s="3">
        <v>24</v>
      </c>
      <c r="S516" s="3">
        <v>25.1</v>
      </c>
      <c r="T516" s="3">
        <v>24.35</v>
      </c>
      <c r="U516" s="3">
        <v>23.55</v>
      </c>
      <c r="V516" s="12">
        <f t="shared" si="31"/>
        <v>-3.8045000000000002E-2</v>
      </c>
      <c r="W516" s="3">
        <v>-0.42</v>
      </c>
      <c r="X516" s="3" t="str">
        <f ca="1">IF(COUNTIF(股期對照!A:A,B516)=2,B516&amp;"-●",IF(COUNTIF(股期對照!A:A,B516)=1,B516&amp;"-◎",B516))</f>
        <v>山富</v>
      </c>
      <c r="Y516" s="3" t="s">
        <v>6579</v>
      </c>
      <c r="AB516" s="1" t="s">
        <v>510</v>
      </c>
      <c r="AC516" s="1" t="s">
        <v>2272</v>
      </c>
      <c r="AD516" s="1">
        <v>0.85</v>
      </c>
      <c r="AE516" s="1">
        <v>0</v>
      </c>
      <c r="AF516" s="1">
        <v>0</v>
      </c>
      <c r="AG516" s="1">
        <v>38.83</v>
      </c>
      <c r="AH516" s="1">
        <v>60.32</v>
      </c>
      <c r="AI516" s="1">
        <v>516</v>
      </c>
      <c r="AJ516" s="1">
        <v>320317</v>
      </c>
      <c r="AK516" s="1">
        <v>15</v>
      </c>
      <c r="AL516" s="1">
        <v>3</v>
      </c>
      <c r="AM516" s="1">
        <v>-73</v>
      </c>
      <c r="AN516" s="1">
        <v>-90</v>
      </c>
      <c r="AO516" s="1">
        <v>-9</v>
      </c>
      <c r="AP516" s="1">
        <v>19322</v>
      </c>
      <c r="AQ516" s="1">
        <v>-0.8</v>
      </c>
      <c r="AR516" s="1">
        <v>23.95</v>
      </c>
      <c r="AS516" s="1">
        <v>24</v>
      </c>
      <c r="AT516" s="1">
        <v>25.1</v>
      </c>
      <c r="AU516" s="1">
        <v>24.35</v>
      </c>
      <c r="AV516" s="1">
        <v>23.55</v>
      </c>
      <c r="AW516" s="1">
        <v>-3.8045000000000002E-2</v>
      </c>
      <c r="AX516" s="1">
        <v>-0.42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4653</v>
      </c>
      <c r="C517" s="3">
        <v>0.34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60.309999999999995</v>
      </c>
      <c r="H517" s="1">
        <f>MATCH(持股比率!A517,董監!A:A,0)</f>
        <v>517</v>
      </c>
      <c r="I517" s="3">
        <v>293085.26</v>
      </c>
      <c r="J517" s="26">
        <v>8</v>
      </c>
      <c r="K517" s="26">
        <v>2</v>
      </c>
      <c r="L517" s="35">
        <v>43</v>
      </c>
      <c r="M517" s="26">
        <v>-34</v>
      </c>
      <c r="N517" s="26">
        <v>-15</v>
      </c>
      <c r="O517" s="26">
        <f t="shared" si="29"/>
        <v>17676</v>
      </c>
      <c r="P517" s="25">
        <f t="shared" si="30"/>
        <v>0</v>
      </c>
      <c r="Q517" s="3">
        <v>25.3</v>
      </c>
      <c r="R517" s="3">
        <v>25.5</v>
      </c>
      <c r="S517" s="3">
        <v>26.4</v>
      </c>
      <c r="T517" s="3">
        <v>25.8</v>
      </c>
      <c r="U517" s="3">
        <v>25.3</v>
      </c>
      <c r="V517" s="12">
        <f t="shared" si="31"/>
        <v>1.3190000000000009E-3</v>
      </c>
      <c r="W517" s="3">
        <v>1.61</v>
      </c>
      <c r="X517" s="3" t="str">
        <f ca="1">IF(COUNTIF(股期對照!A:A,B517)=2,B517&amp;"-●",IF(COUNTIF(股期對照!A:A,B517)=1,B517&amp;"-◎",B517))</f>
        <v>五福</v>
      </c>
      <c r="Y517" s="3" t="s">
        <v>6581</v>
      </c>
      <c r="AB517" s="1" t="s">
        <v>511</v>
      </c>
      <c r="AC517" s="1" t="s">
        <v>2273</v>
      </c>
      <c r="AD517" s="1">
        <v>0.34</v>
      </c>
      <c r="AE517" s="1">
        <v>0</v>
      </c>
      <c r="AF517" s="1">
        <v>0</v>
      </c>
      <c r="AG517" s="1">
        <v>39.35</v>
      </c>
      <c r="AH517" s="1">
        <v>60.309999999999995</v>
      </c>
      <c r="AI517" s="1">
        <v>517</v>
      </c>
      <c r="AJ517" s="1">
        <v>293085.26</v>
      </c>
      <c r="AK517" s="1">
        <v>8</v>
      </c>
      <c r="AL517" s="1">
        <v>2</v>
      </c>
      <c r="AM517" s="1">
        <v>43</v>
      </c>
      <c r="AN517" s="1">
        <v>-34</v>
      </c>
      <c r="AO517" s="1">
        <v>-15</v>
      </c>
      <c r="AP517" s="1">
        <v>17676</v>
      </c>
      <c r="AQ517" s="1">
        <v>0</v>
      </c>
      <c r="AR517" s="1">
        <v>25.3</v>
      </c>
      <c r="AS517" s="1">
        <v>25.5</v>
      </c>
      <c r="AT517" s="1">
        <v>26.4</v>
      </c>
      <c r="AU517" s="1">
        <v>25.8</v>
      </c>
      <c r="AV517" s="1">
        <v>25.3</v>
      </c>
      <c r="AW517" s="1">
        <v>1.3190000000000009E-3</v>
      </c>
      <c r="AX517" s="1">
        <v>1.61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4654</v>
      </c>
      <c r="C518" s="3">
        <v>0.42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</v>
      </c>
      <c r="H518" s="1">
        <f>MATCH(持股比率!A518,董監!A:A,0)</f>
        <v>518</v>
      </c>
      <c r="I518" s="3">
        <v>754825.5</v>
      </c>
      <c r="J518" s="26">
        <v>2</v>
      </c>
      <c r="K518" s="26">
        <v>-5</v>
      </c>
      <c r="L518" s="35">
        <v>17</v>
      </c>
      <c r="M518" s="26">
        <v>-2</v>
      </c>
      <c r="N518" s="26">
        <v>3</v>
      </c>
      <c r="O518" s="26">
        <f t="shared" si="29"/>
        <v>22645</v>
      </c>
      <c r="P518" s="25">
        <f t="shared" si="30"/>
        <v>0.1</v>
      </c>
      <c r="Q518" s="3">
        <v>41.5</v>
      </c>
      <c r="R518" s="3">
        <v>41.05</v>
      </c>
      <c r="S518" s="3">
        <v>42.1</v>
      </c>
      <c r="T518" s="3">
        <v>42.55</v>
      </c>
      <c r="U518" s="3">
        <v>42.75</v>
      </c>
      <c r="V518" s="12">
        <f t="shared" si="31"/>
        <v>6.3660000000000001E-3</v>
      </c>
      <c r="W518" s="3">
        <v>4.2699999999999996</v>
      </c>
      <c r="X518" s="3" t="str">
        <f ca="1">IF(COUNTIF(股期對照!A:A,B518)=2,B518&amp;"-●",IF(COUNTIF(股期對照!A:A,B518)=1,B518&amp;"-◎",B518))</f>
        <v>雲品</v>
      </c>
      <c r="Y518" s="3" t="s">
        <v>6581</v>
      </c>
      <c r="AB518" s="1" t="s">
        <v>512</v>
      </c>
      <c r="AC518" s="1" t="s">
        <v>2274</v>
      </c>
      <c r="AD518" s="1">
        <v>0.42</v>
      </c>
      <c r="AE518" s="1">
        <v>0.27</v>
      </c>
      <c r="AF518" s="1">
        <v>0</v>
      </c>
      <c r="AG518" s="1">
        <v>69.31</v>
      </c>
      <c r="AH518" s="1">
        <v>30</v>
      </c>
      <c r="AI518" s="1">
        <v>518</v>
      </c>
      <c r="AJ518" s="1">
        <v>754825.5</v>
      </c>
      <c r="AK518" s="1">
        <v>2</v>
      </c>
      <c r="AL518" s="1">
        <v>-5</v>
      </c>
      <c r="AM518" s="1">
        <v>17</v>
      </c>
      <c r="AN518" s="1">
        <v>-2</v>
      </c>
      <c r="AO518" s="1">
        <v>3</v>
      </c>
      <c r="AP518" s="1">
        <v>22645</v>
      </c>
      <c r="AQ518" s="1">
        <v>0.1</v>
      </c>
      <c r="AR518" s="1">
        <v>41.5</v>
      </c>
      <c r="AS518" s="1">
        <v>41.05</v>
      </c>
      <c r="AT518" s="1">
        <v>42.1</v>
      </c>
      <c r="AU518" s="1">
        <v>42.55</v>
      </c>
      <c r="AV518" s="1">
        <v>42.75</v>
      </c>
      <c r="AW518" s="1">
        <v>6.3660000000000001E-3</v>
      </c>
      <c r="AX518" s="1">
        <v>4.2699999999999996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5355</v>
      </c>
      <c r="C519" s="3">
        <v>2.42</v>
      </c>
      <c r="D519" s="3">
        <v>0</v>
      </c>
      <c r="E519" s="3">
        <v>0.21</v>
      </c>
      <c r="F519" s="1">
        <f>IF(INDEX(董監!D:D,H519)=0,INDEX(董監!C:C,H519),INDEX(董監!D:D,H519))</f>
        <v>24.75</v>
      </c>
      <c r="G519" s="1">
        <f t="shared" ref="G519:G582" si="32">100-SUM(C519:F519)</f>
        <v>72.62</v>
      </c>
      <c r="H519" s="1">
        <f>MATCH(持股比率!A519,董監!A:A,0)</f>
        <v>519</v>
      </c>
      <c r="I519" s="3">
        <v>230199.84</v>
      </c>
      <c r="J519" s="26">
        <v>5</v>
      </c>
      <c r="K519" s="26">
        <v>7</v>
      </c>
      <c r="L519" s="35">
        <v>0</v>
      </c>
      <c r="M519" s="26">
        <v>-3</v>
      </c>
      <c r="N519" s="26">
        <v>21</v>
      </c>
      <c r="O519" s="26">
        <f t="shared" ref="O519:O582" si="33">ROUND((I519/10)*(G519/100),0)</f>
        <v>16717</v>
      </c>
      <c r="P519" s="25">
        <f t="shared" ref="P519:P582" si="34">ROUND(SUM(J519:N519)/O519*100,1)</f>
        <v>0.2</v>
      </c>
      <c r="Q519" s="3">
        <v>151.5</v>
      </c>
      <c r="R519" s="3">
        <v>153</v>
      </c>
      <c r="S519" s="3">
        <v>151</v>
      </c>
      <c r="T519" s="3">
        <v>145.5</v>
      </c>
      <c r="U519" s="3">
        <v>145</v>
      </c>
      <c r="V519" s="12">
        <f t="shared" ref="V519:V582" si="35">SUMPRODUCT(J519:N519,Q519:U519)/100000</f>
        <v>4.437E-2</v>
      </c>
      <c r="W519" s="3">
        <v>-4.6100000000000003</v>
      </c>
      <c r="X519" s="3" t="str">
        <f ca="1">IF(COUNTIF(股期對照!A:A,B519)=2,B519&amp;"-●",IF(COUNTIF(股期對照!A:A,B519)=1,B519&amp;"-◎",B519))</f>
        <v>豆府</v>
      </c>
      <c r="Y519" s="3" t="s">
        <v>6581</v>
      </c>
      <c r="AB519" s="1" t="s">
        <v>513</v>
      </c>
      <c r="AC519" s="1" t="s">
        <v>2275</v>
      </c>
      <c r="AD519" s="1">
        <v>2.42</v>
      </c>
      <c r="AE519" s="1">
        <v>0</v>
      </c>
      <c r="AF519" s="1">
        <v>0.21</v>
      </c>
      <c r="AG519" s="1">
        <v>24.75</v>
      </c>
      <c r="AH519" s="1">
        <v>72.62</v>
      </c>
      <c r="AI519" s="1">
        <v>519</v>
      </c>
      <c r="AJ519" s="1">
        <v>230199.84</v>
      </c>
      <c r="AK519" s="1">
        <v>5</v>
      </c>
      <c r="AL519" s="1">
        <v>7</v>
      </c>
      <c r="AM519" s="1">
        <v>0</v>
      </c>
      <c r="AN519" s="1">
        <v>-3</v>
      </c>
      <c r="AO519" s="1">
        <v>21</v>
      </c>
      <c r="AP519" s="1">
        <v>16717</v>
      </c>
      <c r="AQ519" s="1">
        <v>0.2</v>
      </c>
      <c r="AR519" s="1">
        <v>151.5</v>
      </c>
      <c r="AS519" s="1">
        <v>153</v>
      </c>
      <c r="AT519" s="1">
        <v>151</v>
      </c>
      <c r="AU519" s="1">
        <v>145.5</v>
      </c>
      <c r="AV519" s="1">
        <v>145</v>
      </c>
      <c r="AW519" s="1">
        <v>4.437E-2</v>
      </c>
      <c r="AX519" s="1">
        <v>-4.6100000000000003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5356</v>
      </c>
      <c r="C520" s="3">
        <v>71.41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-39.550000000000011</v>
      </c>
      <c r="H520" s="1">
        <f>MATCH(持股比率!A520,董監!A:A,0)</f>
        <v>520</v>
      </c>
      <c r="I520" s="3">
        <v>458360</v>
      </c>
      <c r="J520" s="26">
        <v>-34</v>
      </c>
      <c r="K520" s="26">
        <v>-14</v>
      </c>
      <c r="L520" s="35">
        <v>12</v>
      </c>
      <c r="M520" s="26">
        <v>-90</v>
      </c>
      <c r="N520" s="26">
        <v>-25</v>
      </c>
      <c r="O520" s="26">
        <f t="shared" si="33"/>
        <v>-18128</v>
      </c>
      <c r="P520" s="25">
        <f t="shared" si="34"/>
        <v>0.8</v>
      </c>
      <c r="Q520" s="3">
        <v>70.900000000000006</v>
      </c>
      <c r="R520" s="3">
        <v>70.400000000000006</v>
      </c>
      <c r="S520" s="3">
        <v>72.900000000000006</v>
      </c>
      <c r="T520" s="3">
        <v>71.8</v>
      </c>
      <c r="U520" s="3">
        <v>70.8</v>
      </c>
      <c r="V520" s="12">
        <f t="shared" si="35"/>
        <v>-0.10753400000000002</v>
      </c>
      <c r="W520" s="3">
        <v>3.51</v>
      </c>
      <c r="X520" s="3" t="str">
        <f ca="1">IF(COUNTIF(股期對照!A:A,B520)=2,B520&amp;"-●",IF(COUNTIF(股期對照!A:A,B520)=1,B520&amp;"-◎",B520))</f>
        <v>亞洲藏壽司</v>
      </c>
      <c r="Y520" s="3" t="s">
        <v>6581</v>
      </c>
      <c r="AB520" s="1" t="s">
        <v>514</v>
      </c>
      <c r="AC520" s="1" t="s">
        <v>2276</v>
      </c>
      <c r="AD520" s="1">
        <v>71.41</v>
      </c>
      <c r="AE520" s="1">
        <v>0</v>
      </c>
      <c r="AF520" s="1">
        <v>0.02</v>
      </c>
      <c r="AG520" s="1">
        <v>68.12</v>
      </c>
      <c r="AH520" s="1">
        <v>-39.550000000000011</v>
      </c>
      <c r="AI520" s="1">
        <v>520</v>
      </c>
      <c r="AJ520" s="1">
        <v>458360</v>
      </c>
      <c r="AK520" s="1">
        <v>-34</v>
      </c>
      <c r="AL520" s="1">
        <v>-14</v>
      </c>
      <c r="AM520" s="1">
        <v>12</v>
      </c>
      <c r="AN520" s="1">
        <v>-90</v>
      </c>
      <c r="AO520" s="1">
        <v>-25</v>
      </c>
      <c r="AP520" s="1">
        <v>-18128</v>
      </c>
      <c r="AQ520" s="1">
        <v>0.8</v>
      </c>
      <c r="AR520" s="1">
        <v>70.900000000000006</v>
      </c>
      <c r="AS520" s="1">
        <v>70.400000000000006</v>
      </c>
      <c r="AT520" s="1">
        <v>72.900000000000006</v>
      </c>
      <c r="AU520" s="1">
        <v>71.8</v>
      </c>
      <c r="AV520" s="1">
        <v>70.8</v>
      </c>
      <c r="AW520" s="1">
        <v>-0.10753400000000002</v>
      </c>
      <c r="AX520" s="1">
        <v>3.51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5357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51.7</v>
      </c>
      <c r="R521" s="3">
        <v>51.7</v>
      </c>
      <c r="S521" s="3">
        <v>52.1</v>
      </c>
      <c r="T521" s="3">
        <v>52.3</v>
      </c>
      <c r="U521" s="3">
        <v>52.1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6581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51.7</v>
      </c>
      <c r="AS521" s="1">
        <v>51.7</v>
      </c>
      <c r="AT521" s="1">
        <v>52.1</v>
      </c>
      <c r="AU521" s="1">
        <v>52.3</v>
      </c>
      <c r="AV521" s="1">
        <v>52.1</v>
      </c>
      <c r="AW521" s="1">
        <v>0</v>
      </c>
      <c r="AX521" s="1">
        <v>0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5358</v>
      </c>
      <c r="C522" s="3">
        <v>11.65</v>
      </c>
      <c r="D522" s="3">
        <v>0.25</v>
      </c>
      <c r="E522" s="3">
        <v>0.53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26">
        <v>-6385</v>
      </c>
      <c r="K522" s="26">
        <v>-21593</v>
      </c>
      <c r="L522" s="35">
        <v>-5309</v>
      </c>
      <c r="M522" s="26">
        <v>-2335</v>
      </c>
      <c r="N522" s="26">
        <v>-3013</v>
      </c>
      <c r="O522" s="26">
        <f t="shared" si="33"/>
        <v>6919341</v>
      </c>
      <c r="P522" s="25">
        <f t="shared" si="34"/>
        <v>-0.6</v>
      </c>
      <c r="Q522" s="3">
        <v>16.100000000000001</v>
      </c>
      <c r="R522" s="3">
        <v>15.95</v>
      </c>
      <c r="S522" s="3">
        <v>15.95</v>
      </c>
      <c r="T522" s="3">
        <v>16.05</v>
      </c>
      <c r="U522" s="3">
        <v>16.100000000000001</v>
      </c>
      <c r="V522" s="12">
        <f t="shared" si="35"/>
        <v>-6.1787145000000008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6582</v>
      </c>
      <c r="AB522" s="1" t="s">
        <v>516</v>
      </c>
      <c r="AC522" s="1" t="s">
        <v>2278</v>
      </c>
      <c r="AD522" s="1">
        <v>11.65</v>
      </c>
      <c r="AE522" s="1">
        <v>0.25</v>
      </c>
      <c r="AF522" s="1">
        <v>0.53</v>
      </c>
      <c r="AG522" s="1">
        <v>20.94</v>
      </c>
      <c r="AH522" s="1">
        <v>66.63</v>
      </c>
      <c r="AI522" s="1">
        <v>522</v>
      </c>
      <c r="AJ522" s="1">
        <v>103847236.06</v>
      </c>
      <c r="AK522" s="1">
        <v>-6385</v>
      </c>
      <c r="AL522" s="1">
        <v>-21593</v>
      </c>
      <c r="AM522" s="1">
        <v>-5309</v>
      </c>
      <c r="AN522" s="1">
        <v>-2335</v>
      </c>
      <c r="AO522" s="1">
        <v>-3013</v>
      </c>
      <c r="AP522" s="1">
        <v>6919341</v>
      </c>
      <c r="AQ522" s="1">
        <v>-0.6</v>
      </c>
      <c r="AR522" s="1">
        <v>16.100000000000001</v>
      </c>
      <c r="AS522" s="1">
        <v>15.95</v>
      </c>
      <c r="AT522" s="1">
        <v>15.95</v>
      </c>
      <c r="AU522" s="1">
        <v>16.05</v>
      </c>
      <c r="AV522" s="1">
        <v>16.100000000000001</v>
      </c>
      <c r="AW522" s="1">
        <v>-6.1787145000000008</v>
      </c>
      <c r="AX522" s="1">
        <v>0</v>
      </c>
      <c r="AY522" s="1" t="s">
        <v>4450</v>
      </c>
      <c r="AZ522" s="1" t="s">
        <v>3572</v>
      </c>
    </row>
    <row r="523" spans="1:52" x14ac:dyDescent="0.25">
      <c r="A523" s="2" t="s">
        <v>517</v>
      </c>
      <c r="B523" s="3" t="s">
        <v>5359</v>
      </c>
      <c r="C523" s="3">
        <v>15.48</v>
      </c>
      <c r="D523" s="3">
        <v>3.54</v>
      </c>
      <c r="E523" s="3">
        <v>0.82</v>
      </c>
      <c r="F523" s="1">
        <f>IF(INDEX(董監!D:D,H523)=0,INDEX(董監!C:C,H523),INDEX(董監!D:D,H523))</f>
        <v>3.96</v>
      </c>
      <c r="G523" s="1">
        <f t="shared" si="32"/>
        <v>76.2</v>
      </c>
      <c r="H523" s="1">
        <f>MATCH(持股比率!A523,董監!A:A,0)</f>
        <v>523</v>
      </c>
      <c r="I523" s="3">
        <v>11212342.65</v>
      </c>
      <c r="J523" s="26">
        <v>452</v>
      </c>
      <c r="K523" s="26">
        <v>-618</v>
      </c>
      <c r="L523" s="35">
        <v>-889</v>
      </c>
      <c r="M523" s="26">
        <v>-554</v>
      </c>
      <c r="N523" s="26">
        <v>-391</v>
      </c>
      <c r="O523" s="26">
        <f t="shared" si="33"/>
        <v>854381</v>
      </c>
      <c r="P523" s="25">
        <f t="shared" si="34"/>
        <v>-0.2</v>
      </c>
      <c r="Q523" s="3">
        <v>40.5</v>
      </c>
      <c r="R523" s="3">
        <v>40.25</v>
      </c>
      <c r="S523" s="3">
        <v>39.549999999999997</v>
      </c>
      <c r="T523" s="3">
        <v>39.5</v>
      </c>
      <c r="U523" s="3">
        <v>39.549999999999997</v>
      </c>
      <c r="V523" s="12">
        <f t="shared" si="35"/>
        <v>-0.79075499999999999</v>
      </c>
      <c r="W523" s="3">
        <v>-1.1299999999999999</v>
      </c>
      <c r="X523" s="3" t="str">
        <f ca="1">IF(COUNTIF(股期對照!A:A,B523)=2,B523&amp;"-●",IF(COUNTIF(股期對照!A:A,B523)=1,B523&amp;"-◎",B523))</f>
        <v>京城銀</v>
      </c>
      <c r="Y523" s="3" t="s">
        <v>6583</v>
      </c>
      <c r="AB523" s="1" t="s">
        <v>517</v>
      </c>
      <c r="AC523" s="1" t="s">
        <v>2279</v>
      </c>
      <c r="AD523" s="1">
        <v>15.48</v>
      </c>
      <c r="AE523" s="1">
        <v>3.54</v>
      </c>
      <c r="AF523" s="1">
        <v>0.82</v>
      </c>
      <c r="AG523" s="1">
        <v>3.96</v>
      </c>
      <c r="AH523" s="1">
        <v>76.2</v>
      </c>
      <c r="AI523" s="1">
        <v>523</v>
      </c>
      <c r="AJ523" s="1">
        <v>11212342.65</v>
      </c>
      <c r="AK523" s="1">
        <v>452</v>
      </c>
      <c r="AL523" s="1">
        <v>-618</v>
      </c>
      <c r="AM523" s="1">
        <v>-889</v>
      </c>
      <c r="AN523" s="1">
        <v>-554</v>
      </c>
      <c r="AO523" s="1">
        <v>-391</v>
      </c>
      <c r="AP523" s="1">
        <v>854381</v>
      </c>
      <c r="AQ523" s="1">
        <v>-0.2</v>
      </c>
      <c r="AR523" s="1">
        <v>40.5</v>
      </c>
      <c r="AS523" s="1">
        <v>40.25</v>
      </c>
      <c r="AT523" s="1">
        <v>39.549999999999997</v>
      </c>
      <c r="AU523" s="1">
        <v>39.5</v>
      </c>
      <c r="AV523" s="1">
        <v>39.549999999999997</v>
      </c>
      <c r="AW523" s="1">
        <v>-0.79075499999999999</v>
      </c>
      <c r="AX523" s="1">
        <v>-1.1299999999999999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5360</v>
      </c>
      <c r="C524" s="3">
        <v>10.41</v>
      </c>
      <c r="D524" s="3">
        <v>0.13</v>
      </c>
      <c r="E524" s="3">
        <v>0.08</v>
      </c>
      <c r="F524" s="1">
        <f>IF(INDEX(董監!D:D,H524)=0,INDEX(董監!C:C,H524),INDEX(董監!D:D,H524))</f>
        <v>3.21</v>
      </c>
      <c r="G524" s="1">
        <f t="shared" si="32"/>
        <v>86.17</v>
      </c>
      <c r="H524" s="1">
        <f>MATCH(持股比率!A524,董監!A:A,0)</f>
        <v>524</v>
      </c>
      <c r="I524" s="3">
        <v>41516943.130000003</v>
      </c>
      <c r="J524" s="26">
        <v>204</v>
      </c>
      <c r="K524" s="26">
        <v>-269</v>
      </c>
      <c r="L524" s="35">
        <v>-1092</v>
      </c>
      <c r="M524" s="26">
        <v>-624</v>
      </c>
      <c r="N524" s="26">
        <v>704</v>
      </c>
      <c r="O524" s="26">
        <f t="shared" si="33"/>
        <v>3577515</v>
      </c>
      <c r="P524" s="25">
        <f t="shared" si="34"/>
        <v>0</v>
      </c>
      <c r="Q524" s="3">
        <v>11.45</v>
      </c>
      <c r="R524" s="3">
        <v>11.45</v>
      </c>
      <c r="S524" s="3">
        <v>11.4</v>
      </c>
      <c r="T524" s="3">
        <v>11.5</v>
      </c>
      <c r="U524" s="3">
        <v>11.55</v>
      </c>
      <c r="V524" s="12">
        <f t="shared" si="35"/>
        <v>-0.12237850000000002</v>
      </c>
      <c r="W524" s="3">
        <v>0.87</v>
      </c>
      <c r="X524" s="3" t="str">
        <f ca="1">IF(COUNTIF(股期對照!A:A,B524)=2,B524&amp;"-●",IF(COUNTIF(股期對照!A:A,B524)=1,B524&amp;"-◎",B524))</f>
        <v>台中銀</v>
      </c>
      <c r="Y524" s="3" t="s">
        <v>6583</v>
      </c>
      <c r="AB524" s="1" t="s">
        <v>518</v>
      </c>
      <c r="AC524" s="1" t="s">
        <v>2280</v>
      </c>
      <c r="AD524" s="1">
        <v>10.41</v>
      </c>
      <c r="AE524" s="1">
        <v>0.13</v>
      </c>
      <c r="AF524" s="1">
        <v>0.08</v>
      </c>
      <c r="AG524" s="1">
        <v>3.21</v>
      </c>
      <c r="AH524" s="1">
        <v>86.17</v>
      </c>
      <c r="AI524" s="1">
        <v>524</v>
      </c>
      <c r="AJ524" s="1">
        <v>41516943.130000003</v>
      </c>
      <c r="AK524" s="1">
        <v>204</v>
      </c>
      <c r="AL524" s="1">
        <v>-269</v>
      </c>
      <c r="AM524" s="1">
        <v>-1092</v>
      </c>
      <c r="AN524" s="1">
        <v>-624</v>
      </c>
      <c r="AO524" s="1">
        <v>704</v>
      </c>
      <c r="AP524" s="1">
        <v>3577515</v>
      </c>
      <c r="AQ524" s="1">
        <v>0</v>
      </c>
      <c r="AR524" s="1">
        <v>11.45</v>
      </c>
      <c r="AS524" s="1">
        <v>11.45</v>
      </c>
      <c r="AT524" s="1">
        <v>11.4</v>
      </c>
      <c r="AU524" s="1">
        <v>11.5</v>
      </c>
      <c r="AV524" s="1">
        <v>11.55</v>
      </c>
      <c r="AW524" s="1">
        <v>-0.12237850000000002</v>
      </c>
      <c r="AX524" s="1">
        <v>0.87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5361</v>
      </c>
      <c r="C525" s="3">
        <v>1.71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77.34</v>
      </c>
      <c r="H525" s="1">
        <f>MATCH(持股比率!A525,董監!A:A,0)</f>
        <v>525</v>
      </c>
      <c r="I525" s="3">
        <v>2236080</v>
      </c>
      <c r="J525" s="26">
        <v>-17</v>
      </c>
      <c r="K525" s="26">
        <v>-18</v>
      </c>
      <c r="L525" s="35">
        <v>-21</v>
      </c>
      <c r="M525" s="26">
        <v>4</v>
      </c>
      <c r="N525" s="26">
        <v>37</v>
      </c>
      <c r="O525" s="26">
        <f t="shared" si="33"/>
        <v>172938</v>
      </c>
      <c r="P525" s="25">
        <f t="shared" si="34"/>
        <v>0</v>
      </c>
      <c r="Q525" s="3">
        <v>20.5</v>
      </c>
      <c r="R525" s="3">
        <v>20.5</v>
      </c>
      <c r="S525" s="3">
        <v>20.399999999999999</v>
      </c>
      <c r="T525" s="3">
        <v>20.55</v>
      </c>
      <c r="U525" s="3">
        <v>20.65</v>
      </c>
      <c r="V525" s="12">
        <f t="shared" si="35"/>
        <v>-2.9965000000000009E-3</v>
      </c>
      <c r="W525" s="3">
        <v>0.73</v>
      </c>
      <c r="X525" s="3" t="str">
        <f ca="1">IF(COUNTIF(股期對照!A:A,B525)=2,B525&amp;"-●",IF(COUNTIF(股期對照!A:A,B525)=1,B525&amp;"-◎",B525))</f>
        <v>旺旺保</v>
      </c>
      <c r="Y525" s="3" t="s">
        <v>6584</v>
      </c>
      <c r="AB525" s="1" t="s">
        <v>519</v>
      </c>
      <c r="AC525" s="1" t="s">
        <v>2281</v>
      </c>
      <c r="AD525" s="1">
        <v>1.71</v>
      </c>
      <c r="AE525" s="1">
        <v>0</v>
      </c>
      <c r="AF525" s="1">
        <v>7.0000000000000007E-2</v>
      </c>
      <c r="AG525" s="1">
        <v>20.88</v>
      </c>
      <c r="AH525" s="1">
        <v>77.34</v>
      </c>
      <c r="AI525" s="1">
        <v>525</v>
      </c>
      <c r="AJ525" s="1">
        <v>2236080</v>
      </c>
      <c r="AK525" s="1">
        <v>-17</v>
      </c>
      <c r="AL525" s="1">
        <v>-18</v>
      </c>
      <c r="AM525" s="1">
        <v>-21</v>
      </c>
      <c r="AN525" s="1">
        <v>4</v>
      </c>
      <c r="AO525" s="1">
        <v>37</v>
      </c>
      <c r="AP525" s="1">
        <v>172938</v>
      </c>
      <c r="AQ525" s="1">
        <v>0</v>
      </c>
      <c r="AR525" s="1">
        <v>20.5</v>
      </c>
      <c r="AS525" s="1">
        <v>20.5</v>
      </c>
      <c r="AT525" s="1">
        <v>20.399999999999999</v>
      </c>
      <c r="AU525" s="1">
        <v>20.55</v>
      </c>
      <c r="AV525" s="1">
        <v>20.65</v>
      </c>
      <c r="AW525" s="1">
        <v>-2.9965000000000009E-3</v>
      </c>
      <c r="AX525" s="1">
        <v>0.73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5362</v>
      </c>
      <c r="C526" s="3">
        <v>6.42</v>
      </c>
      <c r="D526" s="3">
        <v>0.38</v>
      </c>
      <c r="E526" s="3">
        <v>0.64</v>
      </c>
      <c r="F526" s="1">
        <f>IF(INDEX(董監!D:D,H526)=0,INDEX(董監!C:C,H526),INDEX(董監!D:D,H526))</f>
        <v>34.22</v>
      </c>
      <c r="G526" s="1">
        <f t="shared" si="32"/>
        <v>58.34</v>
      </c>
      <c r="H526" s="1">
        <f>MATCH(持股比率!A526,董監!A:A,0)</f>
        <v>526</v>
      </c>
      <c r="I526" s="3">
        <v>13429600</v>
      </c>
      <c r="J526" s="26">
        <v>1468</v>
      </c>
      <c r="K526" s="26">
        <v>1382</v>
      </c>
      <c r="L526" s="35">
        <v>982</v>
      </c>
      <c r="M526" s="26">
        <v>84</v>
      </c>
      <c r="N526" s="26">
        <v>681</v>
      </c>
      <c r="O526" s="26">
        <f t="shared" si="33"/>
        <v>783483</v>
      </c>
      <c r="P526" s="25">
        <f t="shared" si="34"/>
        <v>0.6</v>
      </c>
      <c r="Q526" s="3">
        <v>16.100000000000001</v>
      </c>
      <c r="R526" s="3">
        <v>16.2</v>
      </c>
      <c r="S526" s="3">
        <v>16.149999999999999</v>
      </c>
      <c r="T526" s="3">
        <v>16.149999999999999</v>
      </c>
      <c r="U526" s="3">
        <v>16.2</v>
      </c>
      <c r="V526" s="12">
        <f t="shared" si="35"/>
        <v>0.74271300000000007</v>
      </c>
      <c r="W526" s="3">
        <v>0.93</v>
      </c>
      <c r="X526" s="3" t="str">
        <f ca="1">IF(COUNTIF(股期對照!A:A,B526)=2,B526&amp;"-●",IF(COUNTIF(股期對照!A:A,B526)=1,B526&amp;"-◎",B526))</f>
        <v>華票</v>
      </c>
      <c r="Y526" s="3" t="s">
        <v>6582</v>
      </c>
      <c r="AB526" s="1" t="s">
        <v>520</v>
      </c>
      <c r="AC526" s="1" t="s">
        <v>2282</v>
      </c>
      <c r="AD526" s="1">
        <v>6.42</v>
      </c>
      <c r="AE526" s="1">
        <v>0.38</v>
      </c>
      <c r="AF526" s="1">
        <v>0.64</v>
      </c>
      <c r="AG526" s="1">
        <v>34.22</v>
      </c>
      <c r="AH526" s="1">
        <v>58.34</v>
      </c>
      <c r="AI526" s="1">
        <v>526</v>
      </c>
      <c r="AJ526" s="1">
        <v>13429600</v>
      </c>
      <c r="AK526" s="1">
        <v>1468</v>
      </c>
      <c r="AL526" s="1">
        <v>1382</v>
      </c>
      <c r="AM526" s="1">
        <v>982</v>
      </c>
      <c r="AN526" s="1">
        <v>84</v>
      </c>
      <c r="AO526" s="1">
        <v>681</v>
      </c>
      <c r="AP526" s="1">
        <v>783483</v>
      </c>
      <c r="AQ526" s="1">
        <v>0.6</v>
      </c>
      <c r="AR526" s="1">
        <v>16.100000000000001</v>
      </c>
      <c r="AS526" s="1">
        <v>16.2</v>
      </c>
      <c r="AT526" s="1">
        <v>16.149999999999999</v>
      </c>
      <c r="AU526" s="1">
        <v>16.149999999999999</v>
      </c>
      <c r="AV526" s="1">
        <v>16.2</v>
      </c>
      <c r="AW526" s="1">
        <v>0.74271300000000007</v>
      </c>
      <c r="AX526" s="1">
        <v>0.93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5363</v>
      </c>
      <c r="C527" s="3">
        <v>14.7</v>
      </c>
      <c r="D527" s="3">
        <v>0.01</v>
      </c>
      <c r="E527" s="3">
        <v>1</v>
      </c>
      <c r="F527" s="1">
        <f>IF(INDEX(董監!D:D,H527)=0,INDEX(董監!C:C,H527),INDEX(董監!D:D,H527))</f>
        <v>47.31</v>
      </c>
      <c r="G527" s="1">
        <f t="shared" si="32"/>
        <v>36.979999999999997</v>
      </c>
      <c r="H527" s="1">
        <f>MATCH(持股比率!A527,董監!A:A,0)</f>
        <v>527</v>
      </c>
      <c r="I527" s="3">
        <v>47313972.420000002</v>
      </c>
      <c r="J527" s="26">
        <v>-986</v>
      </c>
      <c r="K527" s="26">
        <v>721</v>
      </c>
      <c r="L527" s="35">
        <v>-6514</v>
      </c>
      <c r="M527" s="26">
        <v>-1282</v>
      </c>
      <c r="N527" s="26">
        <v>-7055</v>
      </c>
      <c r="O527" s="26">
        <f t="shared" si="33"/>
        <v>1749671</v>
      </c>
      <c r="P527" s="25">
        <f t="shared" si="34"/>
        <v>-0.9</v>
      </c>
      <c r="Q527" s="3">
        <v>24.4</v>
      </c>
      <c r="R527" s="3">
        <v>24.85</v>
      </c>
      <c r="S527" s="3">
        <v>24.15</v>
      </c>
      <c r="T527" s="3">
        <v>24.65</v>
      </c>
      <c r="U527" s="3">
        <v>25.95</v>
      </c>
      <c r="V527" s="12">
        <f t="shared" si="35"/>
        <v>-3.7813319999999995</v>
      </c>
      <c r="W527" s="3">
        <v>6.35</v>
      </c>
      <c r="X527" s="3" t="str">
        <f ca="1">IF(COUNTIF(股期對照!A:A,B527)=2,B527&amp;"-●",IF(COUNTIF(股期對照!A:A,B527)=1,B527&amp;"-◎",B527))</f>
        <v>中壽-◎</v>
      </c>
      <c r="Y527" s="3" t="s">
        <v>6585</v>
      </c>
      <c r="AB527" s="1" t="s">
        <v>521</v>
      </c>
      <c r="AC527" s="1" t="s">
        <v>2283</v>
      </c>
      <c r="AD527" s="1">
        <v>14.7</v>
      </c>
      <c r="AE527" s="1">
        <v>0.01</v>
      </c>
      <c r="AF527" s="1">
        <v>1</v>
      </c>
      <c r="AG527" s="1">
        <v>47.31</v>
      </c>
      <c r="AH527" s="1">
        <v>36.979999999999997</v>
      </c>
      <c r="AI527" s="1">
        <v>527</v>
      </c>
      <c r="AJ527" s="1">
        <v>47313972.420000002</v>
      </c>
      <c r="AK527" s="1">
        <v>-986</v>
      </c>
      <c r="AL527" s="1">
        <v>721</v>
      </c>
      <c r="AM527" s="1">
        <v>-6514</v>
      </c>
      <c r="AN527" s="1">
        <v>-1282</v>
      </c>
      <c r="AO527" s="1">
        <v>-7055</v>
      </c>
      <c r="AP527" s="1">
        <v>1749671</v>
      </c>
      <c r="AQ527" s="1">
        <v>-0.9</v>
      </c>
      <c r="AR527" s="1">
        <v>24.4</v>
      </c>
      <c r="AS527" s="1">
        <v>24.85</v>
      </c>
      <c r="AT527" s="1">
        <v>24.15</v>
      </c>
      <c r="AU527" s="1">
        <v>24.65</v>
      </c>
      <c r="AV527" s="1">
        <v>25.95</v>
      </c>
      <c r="AW527" s="1">
        <v>-3.7813319999999995</v>
      </c>
      <c r="AX527" s="1">
        <v>6.35</v>
      </c>
      <c r="AY527" s="1" t="s">
        <v>4451</v>
      </c>
      <c r="AZ527" s="1" t="s">
        <v>3573</v>
      </c>
    </row>
    <row r="528" spans="1:52" x14ac:dyDescent="0.25">
      <c r="A528" s="2" t="s">
        <v>522</v>
      </c>
      <c r="B528" s="3" t="s">
        <v>5364</v>
      </c>
      <c r="C528" s="3">
        <v>3.22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69.89</v>
      </c>
      <c r="H528" s="1">
        <f>MATCH(持股比率!A528,董監!A:A,0)</f>
        <v>528</v>
      </c>
      <c r="I528" s="3">
        <v>3622004</v>
      </c>
      <c r="J528" s="26">
        <v>229</v>
      </c>
      <c r="K528" s="26">
        <v>-740</v>
      </c>
      <c r="L528" s="35">
        <v>-426</v>
      </c>
      <c r="M528" s="26">
        <v>-100</v>
      </c>
      <c r="N528" s="26">
        <v>-97</v>
      </c>
      <c r="O528" s="26">
        <f t="shared" si="33"/>
        <v>253142</v>
      </c>
      <c r="P528" s="25">
        <f t="shared" si="34"/>
        <v>-0.4</v>
      </c>
      <c r="Q528" s="3">
        <v>20.6</v>
      </c>
      <c r="R528" s="3">
        <v>20.45</v>
      </c>
      <c r="S528" s="3">
        <v>20.350000000000001</v>
      </c>
      <c r="T528" s="3">
        <v>20.350000000000001</v>
      </c>
      <c r="U528" s="3">
        <v>20.3</v>
      </c>
      <c r="V528" s="12">
        <f t="shared" si="35"/>
        <v>-0.23088799999999995</v>
      </c>
      <c r="W528" s="3">
        <v>-1.02</v>
      </c>
      <c r="X528" s="3" t="str">
        <f ca="1">IF(COUNTIF(股期對照!A:A,B528)=2,B528&amp;"-●",IF(COUNTIF(股期對照!A:A,B528)=1,B528&amp;"-◎",B528))</f>
        <v>台產</v>
      </c>
      <c r="Y528" s="3" t="s">
        <v>6584</v>
      </c>
      <c r="AB528" s="1" t="s">
        <v>522</v>
      </c>
      <c r="AC528" s="1" t="s">
        <v>2284</v>
      </c>
      <c r="AD528" s="1">
        <v>3.22</v>
      </c>
      <c r="AE528" s="1">
        <v>0.02</v>
      </c>
      <c r="AF528" s="1">
        <v>0.28999999999999998</v>
      </c>
      <c r="AG528" s="1">
        <v>26.58</v>
      </c>
      <c r="AH528" s="1">
        <v>69.89</v>
      </c>
      <c r="AI528" s="1">
        <v>528</v>
      </c>
      <c r="AJ528" s="1">
        <v>3622004</v>
      </c>
      <c r="AK528" s="1">
        <v>229</v>
      </c>
      <c r="AL528" s="1">
        <v>-740</v>
      </c>
      <c r="AM528" s="1">
        <v>-426</v>
      </c>
      <c r="AN528" s="1">
        <v>-100</v>
      </c>
      <c r="AO528" s="1">
        <v>-97</v>
      </c>
      <c r="AP528" s="1">
        <v>253142</v>
      </c>
      <c r="AQ528" s="1">
        <v>-0.4</v>
      </c>
      <c r="AR528" s="1">
        <v>20.6</v>
      </c>
      <c r="AS528" s="1">
        <v>20.45</v>
      </c>
      <c r="AT528" s="1">
        <v>20.350000000000001</v>
      </c>
      <c r="AU528" s="1">
        <v>20.350000000000001</v>
      </c>
      <c r="AV528" s="1">
        <v>20.3</v>
      </c>
      <c r="AW528" s="1">
        <v>-0.23088799999999995</v>
      </c>
      <c r="AX528" s="1">
        <v>-1.02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5365</v>
      </c>
      <c r="C529" s="3">
        <v>16.61</v>
      </c>
      <c r="D529" s="3">
        <v>0.14000000000000001</v>
      </c>
      <c r="E529" s="3">
        <v>0.09</v>
      </c>
      <c r="F529" s="1">
        <f>IF(INDEX(董監!D:D,H529)=0,INDEX(董監!C:C,H529),INDEX(董監!D:D,H529))</f>
        <v>20.81</v>
      </c>
      <c r="G529" s="1">
        <f t="shared" si="32"/>
        <v>62.35</v>
      </c>
      <c r="H529" s="1">
        <f>MATCH(持股比率!A529,董監!A:A,0)</f>
        <v>529</v>
      </c>
      <c r="I529" s="3">
        <v>74885834.569999993</v>
      </c>
      <c r="J529" s="26">
        <v>-4183</v>
      </c>
      <c r="K529" s="26">
        <v>-14903</v>
      </c>
      <c r="L529" s="35">
        <v>-10984</v>
      </c>
      <c r="M529" s="26">
        <v>-5922</v>
      </c>
      <c r="N529" s="26">
        <v>4164</v>
      </c>
      <c r="O529" s="26">
        <f t="shared" si="33"/>
        <v>4669132</v>
      </c>
      <c r="P529" s="25">
        <f t="shared" si="34"/>
        <v>-0.7</v>
      </c>
      <c r="Q529" s="3">
        <v>9.4499999999999993</v>
      </c>
      <c r="R529" s="3">
        <v>9.4</v>
      </c>
      <c r="S529" s="3">
        <v>9.36</v>
      </c>
      <c r="T529" s="3">
        <v>9.3800000000000008</v>
      </c>
      <c r="U529" s="3">
        <v>9.4700000000000006</v>
      </c>
      <c r="V529" s="12">
        <f t="shared" si="35"/>
        <v>-2.9854307000000002</v>
      </c>
      <c r="W529" s="3">
        <v>0.21</v>
      </c>
      <c r="X529" s="3" t="str">
        <f ca="1">IF(COUNTIF(股期對照!A:A,B529)=2,B529&amp;"-●",IF(COUNTIF(股期對照!A:A,B529)=1,B529&amp;"-◎",B529))</f>
        <v>臺企銀-◎</v>
      </c>
      <c r="Y529" s="3" t="s">
        <v>6582</v>
      </c>
      <c r="AB529" s="1" t="s">
        <v>523</v>
      </c>
      <c r="AC529" s="1" t="s">
        <v>2285</v>
      </c>
      <c r="AD529" s="1">
        <v>16.61</v>
      </c>
      <c r="AE529" s="1">
        <v>0.14000000000000001</v>
      </c>
      <c r="AF529" s="1">
        <v>0.09</v>
      </c>
      <c r="AG529" s="1">
        <v>20.81</v>
      </c>
      <c r="AH529" s="1">
        <v>62.35</v>
      </c>
      <c r="AI529" s="1">
        <v>529</v>
      </c>
      <c r="AJ529" s="1">
        <v>74885834.569999993</v>
      </c>
      <c r="AK529" s="1">
        <v>-4183</v>
      </c>
      <c r="AL529" s="1">
        <v>-14903</v>
      </c>
      <c r="AM529" s="1">
        <v>-10984</v>
      </c>
      <c r="AN529" s="1">
        <v>-5922</v>
      </c>
      <c r="AO529" s="1">
        <v>4164</v>
      </c>
      <c r="AP529" s="1">
        <v>4669132</v>
      </c>
      <c r="AQ529" s="1">
        <v>-0.7</v>
      </c>
      <c r="AR529" s="1">
        <v>9.4499999999999993</v>
      </c>
      <c r="AS529" s="1">
        <v>9.4</v>
      </c>
      <c r="AT529" s="1">
        <v>9.36</v>
      </c>
      <c r="AU529" s="1">
        <v>9.3800000000000008</v>
      </c>
      <c r="AV529" s="1">
        <v>9.4700000000000006</v>
      </c>
      <c r="AW529" s="1">
        <v>-2.9854307000000002</v>
      </c>
      <c r="AX529" s="1">
        <v>0.21</v>
      </c>
      <c r="AY529" s="1" t="s">
        <v>4452</v>
      </c>
      <c r="AZ529" s="1" t="s">
        <v>3572</v>
      </c>
    </row>
    <row r="530" spans="1:52" x14ac:dyDescent="0.25">
      <c r="A530" s="2" t="s">
        <v>524</v>
      </c>
      <c r="B530" s="3" t="s">
        <v>5366</v>
      </c>
      <c r="C530" s="3">
        <v>7.61</v>
      </c>
      <c r="D530" s="3">
        <v>0.32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36.33</v>
      </c>
      <c r="H530" s="1">
        <f>MATCH(持股比率!A530,董監!A:A,0)</f>
        <v>530</v>
      </c>
      <c r="I530" s="3">
        <v>11695577.27</v>
      </c>
      <c r="J530" s="26">
        <v>-6</v>
      </c>
      <c r="K530" s="26">
        <v>33</v>
      </c>
      <c r="L530" s="35">
        <v>-129</v>
      </c>
      <c r="M530" s="26">
        <v>7</v>
      </c>
      <c r="N530" s="26">
        <v>23</v>
      </c>
      <c r="O530" s="26">
        <f t="shared" si="33"/>
        <v>424900</v>
      </c>
      <c r="P530" s="25">
        <f t="shared" si="34"/>
        <v>0</v>
      </c>
      <c r="Q530" s="3">
        <v>10.8</v>
      </c>
      <c r="R530" s="3">
        <v>10.8</v>
      </c>
      <c r="S530" s="3">
        <v>10.7</v>
      </c>
      <c r="T530" s="3">
        <v>10.75</v>
      </c>
      <c r="U530" s="3">
        <v>10.8</v>
      </c>
      <c r="V530" s="12">
        <f t="shared" si="35"/>
        <v>-7.6504999999999984E-3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6582</v>
      </c>
      <c r="AB530" s="1" t="s">
        <v>524</v>
      </c>
      <c r="AC530" s="1" t="s">
        <v>2286</v>
      </c>
      <c r="AD530" s="1">
        <v>7.61</v>
      </c>
      <c r="AE530" s="1">
        <v>0.32</v>
      </c>
      <c r="AF530" s="1">
        <v>0</v>
      </c>
      <c r="AG530" s="1">
        <v>55.74</v>
      </c>
      <c r="AH530" s="1">
        <v>36.33</v>
      </c>
      <c r="AI530" s="1">
        <v>530</v>
      </c>
      <c r="AJ530" s="1">
        <v>11695577.27</v>
      </c>
      <c r="AK530" s="1">
        <v>-6</v>
      </c>
      <c r="AL530" s="1">
        <v>33</v>
      </c>
      <c r="AM530" s="1">
        <v>-129</v>
      </c>
      <c r="AN530" s="1">
        <v>7</v>
      </c>
      <c r="AO530" s="1">
        <v>23</v>
      </c>
      <c r="AP530" s="1">
        <v>424900</v>
      </c>
      <c r="AQ530" s="1">
        <v>0</v>
      </c>
      <c r="AR530" s="1">
        <v>10.8</v>
      </c>
      <c r="AS530" s="1">
        <v>10.8</v>
      </c>
      <c r="AT530" s="1">
        <v>10.7</v>
      </c>
      <c r="AU530" s="1">
        <v>10.75</v>
      </c>
      <c r="AV530" s="1">
        <v>10.8</v>
      </c>
      <c r="AW530" s="1">
        <v>-7.6504999999999984E-3</v>
      </c>
      <c r="AX530" s="1">
        <v>0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5367</v>
      </c>
      <c r="C531" s="3">
        <v>3.04</v>
      </c>
      <c r="D531" s="3">
        <v>0.02</v>
      </c>
      <c r="E531" s="3">
        <v>0.06</v>
      </c>
      <c r="F531" s="1">
        <f>IF(INDEX(董監!D:D,H531)=0,INDEX(董監!C:C,H531),INDEX(董監!D:D,H531))</f>
        <v>13.9</v>
      </c>
      <c r="G531" s="1">
        <f t="shared" si="32"/>
        <v>82.98</v>
      </c>
      <c r="H531" s="1">
        <f>MATCH(持股比率!A531,董監!A:A,0)</f>
        <v>531</v>
      </c>
      <c r="I531" s="3">
        <v>32933688.059999999</v>
      </c>
      <c r="J531" s="26">
        <v>-22</v>
      </c>
      <c r="K531" s="26">
        <v>-612</v>
      </c>
      <c r="L531" s="35">
        <v>-422</v>
      </c>
      <c r="M531" s="26">
        <v>-115</v>
      </c>
      <c r="N531" s="26">
        <v>939</v>
      </c>
      <c r="O531" s="26">
        <f t="shared" si="33"/>
        <v>2732837</v>
      </c>
      <c r="P531" s="25">
        <f t="shared" si="34"/>
        <v>0</v>
      </c>
      <c r="Q531" s="3">
        <v>11.5</v>
      </c>
      <c r="R531" s="3">
        <v>11.45</v>
      </c>
      <c r="S531" s="3">
        <v>11.4</v>
      </c>
      <c r="T531" s="3">
        <v>11.45</v>
      </c>
      <c r="U531" s="3">
        <v>11.6</v>
      </c>
      <c r="V531" s="12">
        <f t="shared" si="35"/>
        <v>-2.4955500000000012E-2</v>
      </c>
      <c r="W531" s="3">
        <v>1.31</v>
      </c>
      <c r="X531" s="3" t="str">
        <f ca="1">IF(COUNTIF(股期對照!A:A,B531)=2,B531&amp;"-●",IF(COUNTIF(股期對照!A:A,B531)=1,B531&amp;"-◎",B531))</f>
        <v>聯邦銀</v>
      </c>
      <c r="Y531" s="3" t="s">
        <v>6586</v>
      </c>
      <c r="AB531" s="1" t="s">
        <v>525</v>
      </c>
      <c r="AC531" s="1" t="s">
        <v>2287</v>
      </c>
      <c r="AD531" s="1">
        <v>3.04</v>
      </c>
      <c r="AE531" s="1">
        <v>0.02</v>
      </c>
      <c r="AF531" s="1">
        <v>0.06</v>
      </c>
      <c r="AG531" s="1">
        <v>13.9</v>
      </c>
      <c r="AH531" s="1">
        <v>82.98</v>
      </c>
      <c r="AI531" s="1">
        <v>531</v>
      </c>
      <c r="AJ531" s="1">
        <v>32933688.059999999</v>
      </c>
      <c r="AK531" s="1">
        <v>-22</v>
      </c>
      <c r="AL531" s="1">
        <v>-612</v>
      </c>
      <c r="AM531" s="1">
        <v>-422</v>
      </c>
      <c r="AN531" s="1">
        <v>-115</v>
      </c>
      <c r="AO531" s="1">
        <v>939</v>
      </c>
      <c r="AP531" s="1">
        <v>2732837</v>
      </c>
      <c r="AQ531" s="1">
        <v>0</v>
      </c>
      <c r="AR531" s="1">
        <v>11.5</v>
      </c>
      <c r="AS531" s="1">
        <v>11.45</v>
      </c>
      <c r="AT531" s="1">
        <v>11.4</v>
      </c>
      <c r="AU531" s="1">
        <v>11.45</v>
      </c>
      <c r="AV531" s="1">
        <v>11.6</v>
      </c>
      <c r="AW531" s="1">
        <v>-2.4955500000000012E-2</v>
      </c>
      <c r="AX531" s="1">
        <v>1.31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5368</v>
      </c>
      <c r="C532" s="3">
        <v>6.92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89.48</v>
      </c>
      <c r="H532" s="1">
        <f>MATCH(持股比率!A532,董監!A:A,0)</f>
        <v>532</v>
      </c>
      <c r="I532" s="3">
        <v>7609436</v>
      </c>
      <c r="J532" s="26">
        <v>84</v>
      </c>
      <c r="K532" s="26">
        <v>-294</v>
      </c>
      <c r="L532" s="35">
        <v>-129</v>
      </c>
      <c r="M532" s="26">
        <v>-304</v>
      </c>
      <c r="N532" s="26">
        <v>-180</v>
      </c>
      <c r="O532" s="26">
        <f t="shared" si="33"/>
        <v>680892</v>
      </c>
      <c r="P532" s="25">
        <f t="shared" si="34"/>
        <v>-0.1</v>
      </c>
      <c r="Q532" s="3">
        <v>6.81</v>
      </c>
      <c r="R532" s="3">
        <v>6.66</v>
      </c>
      <c r="S532" s="3">
        <v>6.4</v>
      </c>
      <c r="T532" s="3">
        <v>6.45</v>
      </c>
      <c r="U532" s="3">
        <v>6.4</v>
      </c>
      <c r="V532" s="12">
        <f t="shared" si="35"/>
        <v>-5.3244E-2</v>
      </c>
      <c r="W532" s="3">
        <v>-6.02</v>
      </c>
      <c r="X532" s="3" t="str">
        <f ca="1">IF(COUNTIF(股期對照!A:A,B532)=2,B532&amp;"-●",IF(COUNTIF(股期對照!A:A,B532)=1,B532&amp;"-◎",B532))</f>
        <v>台開</v>
      </c>
      <c r="Y532" s="3" t="s">
        <v>6571</v>
      </c>
      <c r="AB532" s="1" t="s">
        <v>526</v>
      </c>
      <c r="AC532" s="1" t="s">
        <v>2288</v>
      </c>
      <c r="AD532" s="1">
        <v>6.92</v>
      </c>
      <c r="AE532" s="1">
        <v>0.02</v>
      </c>
      <c r="AF532" s="1">
        <v>0.13</v>
      </c>
      <c r="AG532" s="1">
        <v>3.45</v>
      </c>
      <c r="AH532" s="1">
        <v>89.48</v>
      </c>
      <c r="AI532" s="1">
        <v>532</v>
      </c>
      <c r="AJ532" s="1">
        <v>7609436</v>
      </c>
      <c r="AK532" s="1">
        <v>84</v>
      </c>
      <c r="AL532" s="1">
        <v>-294</v>
      </c>
      <c r="AM532" s="1">
        <v>-129</v>
      </c>
      <c r="AN532" s="1">
        <v>-304</v>
      </c>
      <c r="AO532" s="1">
        <v>-180</v>
      </c>
      <c r="AP532" s="1">
        <v>680892</v>
      </c>
      <c r="AQ532" s="1">
        <v>-0.1</v>
      </c>
      <c r="AR532" s="1">
        <v>6.81</v>
      </c>
      <c r="AS532" s="1">
        <v>6.66</v>
      </c>
      <c r="AT532" s="1">
        <v>6.4</v>
      </c>
      <c r="AU532" s="1">
        <v>6.45</v>
      </c>
      <c r="AV532" s="1">
        <v>6.4</v>
      </c>
      <c r="AW532" s="1">
        <v>-5.3244E-2</v>
      </c>
      <c r="AX532" s="1">
        <v>-6.02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5369</v>
      </c>
      <c r="C533" s="3">
        <v>10.35</v>
      </c>
      <c r="D533" s="3">
        <v>0.1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80.84</v>
      </c>
      <c r="H533" s="1">
        <f>MATCH(持股比率!A533,董監!A:A,0)</f>
        <v>533</v>
      </c>
      <c r="I533" s="3">
        <v>34481044.409999996</v>
      </c>
      <c r="J533" s="26">
        <v>-585</v>
      </c>
      <c r="K533" s="26">
        <v>-1481</v>
      </c>
      <c r="L533" s="35">
        <v>-2847</v>
      </c>
      <c r="M533" s="26">
        <v>-1003</v>
      </c>
      <c r="N533" s="26">
        <v>1801</v>
      </c>
      <c r="O533" s="26">
        <f t="shared" si="33"/>
        <v>2787448</v>
      </c>
      <c r="P533" s="25">
        <f t="shared" si="34"/>
        <v>-0.1</v>
      </c>
      <c r="Q533" s="3">
        <v>10.5</v>
      </c>
      <c r="R533" s="3">
        <v>10.5</v>
      </c>
      <c r="S533" s="3">
        <v>10.45</v>
      </c>
      <c r="T533" s="3">
        <v>10.5</v>
      </c>
      <c r="U533" s="3">
        <v>10.6</v>
      </c>
      <c r="V533" s="12">
        <f t="shared" si="35"/>
        <v>-0.42885049999999997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6582</v>
      </c>
      <c r="AB533" s="1" t="s">
        <v>527</v>
      </c>
      <c r="AC533" s="1" t="s">
        <v>2289</v>
      </c>
      <c r="AD533" s="1">
        <v>10.35</v>
      </c>
      <c r="AE533" s="1">
        <v>0.1</v>
      </c>
      <c r="AF533" s="1">
        <v>0.9</v>
      </c>
      <c r="AG533" s="1">
        <v>7.81</v>
      </c>
      <c r="AH533" s="1">
        <v>80.84</v>
      </c>
      <c r="AI533" s="1">
        <v>533</v>
      </c>
      <c r="AJ533" s="1">
        <v>34481044.409999996</v>
      </c>
      <c r="AK533" s="1">
        <v>-585</v>
      </c>
      <c r="AL533" s="1">
        <v>-1481</v>
      </c>
      <c r="AM533" s="1">
        <v>-2847</v>
      </c>
      <c r="AN533" s="1">
        <v>-1003</v>
      </c>
      <c r="AO533" s="1">
        <v>1801</v>
      </c>
      <c r="AP533" s="1">
        <v>2787448</v>
      </c>
      <c r="AQ533" s="1">
        <v>-0.1</v>
      </c>
      <c r="AR533" s="1">
        <v>10.5</v>
      </c>
      <c r="AS533" s="1">
        <v>10.5</v>
      </c>
      <c r="AT533" s="1">
        <v>10.45</v>
      </c>
      <c r="AU533" s="1">
        <v>10.5</v>
      </c>
      <c r="AV533" s="1">
        <v>10.6</v>
      </c>
      <c r="AW533" s="1">
        <v>-0.42885049999999997</v>
      </c>
      <c r="AX533" s="1">
        <v>0.47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5370</v>
      </c>
      <c r="C534" s="3">
        <v>58.99</v>
      </c>
      <c r="D534" s="3">
        <v>0.03</v>
      </c>
      <c r="E534" s="3">
        <v>0.01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6">
        <v>63</v>
      </c>
      <c r="K534" s="26">
        <v>65</v>
      </c>
      <c r="L534" s="35">
        <v>-190</v>
      </c>
      <c r="M534" s="26">
        <v>2</v>
      </c>
      <c r="N534" s="26">
        <v>77</v>
      </c>
      <c r="O534" s="26">
        <f t="shared" si="33"/>
        <v>373765</v>
      </c>
      <c r="P534" s="25">
        <f t="shared" si="34"/>
        <v>0</v>
      </c>
      <c r="Q534" s="3">
        <v>14.7</v>
      </c>
      <c r="R534" s="3">
        <v>14.9</v>
      </c>
      <c r="S534" s="3">
        <v>14.55</v>
      </c>
      <c r="T534" s="3">
        <v>14.65</v>
      </c>
      <c r="U534" s="3">
        <v>14.8</v>
      </c>
      <c r="V534" s="12">
        <f t="shared" si="35"/>
        <v>2.99E-3</v>
      </c>
      <c r="W534" s="3">
        <v>1.72</v>
      </c>
      <c r="X534" s="3" t="str">
        <f ca="1">IF(COUNTIF(股期對照!A:A,B534)=2,B534&amp;"-●",IF(COUNTIF(股期對照!A:A,B534)=1,B534&amp;"-◎",B534))</f>
        <v>安泰銀</v>
      </c>
      <c r="Y534" s="3" t="s">
        <v>6582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0.01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63</v>
      </c>
      <c r="AL534" s="1">
        <v>65</v>
      </c>
      <c r="AM534" s="1">
        <v>-190</v>
      </c>
      <c r="AN534" s="1">
        <v>2</v>
      </c>
      <c r="AO534" s="1">
        <v>77</v>
      </c>
      <c r="AP534" s="1">
        <v>373765</v>
      </c>
      <c r="AQ534" s="1">
        <v>0</v>
      </c>
      <c r="AR534" s="1">
        <v>14.7</v>
      </c>
      <c r="AS534" s="1">
        <v>14.9</v>
      </c>
      <c r="AT534" s="1">
        <v>14.55</v>
      </c>
      <c r="AU534" s="1">
        <v>14.65</v>
      </c>
      <c r="AV534" s="1">
        <v>14.8</v>
      </c>
      <c r="AW534" s="1">
        <v>2.99E-3</v>
      </c>
      <c r="AX534" s="1">
        <v>1.72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4815</v>
      </c>
      <c r="C535" s="3">
        <v>7.14</v>
      </c>
      <c r="D535" s="3">
        <v>0.6</v>
      </c>
      <c r="E535" s="3">
        <v>0.31</v>
      </c>
      <c r="F535" s="1">
        <f>IF(INDEX(董監!D:D,H535)=0,INDEX(董監!C:C,H535),INDEX(董監!D:D,H535))</f>
        <v>6.32</v>
      </c>
      <c r="G535" s="1">
        <f t="shared" si="32"/>
        <v>85.63</v>
      </c>
      <c r="H535" s="1">
        <f>MATCH(持股比率!A535,董監!A:A,0)</f>
        <v>535</v>
      </c>
      <c r="I535" s="3">
        <v>3159633</v>
      </c>
      <c r="J535" s="26">
        <v>6</v>
      </c>
      <c r="K535" s="26">
        <v>-38</v>
      </c>
      <c r="L535" s="35">
        <v>-82</v>
      </c>
      <c r="M535" s="26">
        <v>-29</v>
      </c>
      <c r="N535" s="26">
        <v>9</v>
      </c>
      <c r="O535" s="26">
        <f t="shared" si="33"/>
        <v>270559</v>
      </c>
      <c r="P535" s="25">
        <f t="shared" si="34"/>
        <v>0</v>
      </c>
      <c r="Q535" s="3">
        <v>40.15</v>
      </c>
      <c r="R535" s="3">
        <v>40</v>
      </c>
      <c r="S535" s="3">
        <v>39.6</v>
      </c>
      <c r="T535" s="3">
        <v>40.200000000000003</v>
      </c>
      <c r="U535" s="3">
        <v>40.299999999999997</v>
      </c>
      <c r="V535" s="12">
        <f t="shared" si="35"/>
        <v>-5.3294000000000008E-2</v>
      </c>
      <c r="W535" s="3">
        <v>1</v>
      </c>
      <c r="X535" s="3" t="str">
        <f ca="1">IF(COUNTIF(股期對照!A:A,B535)=2,B535&amp;"-●",IF(COUNTIF(股期對照!A:A,B535)=1,B535&amp;"-◎",B535))</f>
        <v>新產</v>
      </c>
      <c r="Y535" s="3" t="s">
        <v>6585</v>
      </c>
      <c r="AB535" s="1" t="s">
        <v>529</v>
      </c>
      <c r="AC535" s="1" t="s">
        <v>2291</v>
      </c>
      <c r="AD535" s="1">
        <v>7.14</v>
      </c>
      <c r="AE535" s="1">
        <v>0.6</v>
      </c>
      <c r="AF535" s="1">
        <v>0.31</v>
      </c>
      <c r="AG535" s="1">
        <v>6.32</v>
      </c>
      <c r="AH535" s="1">
        <v>85.63</v>
      </c>
      <c r="AI535" s="1">
        <v>535</v>
      </c>
      <c r="AJ535" s="1">
        <v>3159633</v>
      </c>
      <c r="AK535" s="1">
        <v>6</v>
      </c>
      <c r="AL535" s="1">
        <v>-38</v>
      </c>
      <c r="AM535" s="1">
        <v>-82</v>
      </c>
      <c r="AN535" s="1">
        <v>-29</v>
      </c>
      <c r="AO535" s="1">
        <v>9</v>
      </c>
      <c r="AP535" s="1">
        <v>270559</v>
      </c>
      <c r="AQ535" s="1">
        <v>0</v>
      </c>
      <c r="AR535" s="1">
        <v>40.15</v>
      </c>
      <c r="AS535" s="1">
        <v>40</v>
      </c>
      <c r="AT535" s="1">
        <v>39.6</v>
      </c>
      <c r="AU535" s="1">
        <v>40.200000000000003</v>
      </c>
      <c r="AV535" s="1">
        <v>40.299999999999997</v>
      </c>
      <c r="AW535" s="1">
        <v>-5.3294000000000008E-2</v>
      </c>
      <c r="AX535" s="1">
        <v>1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5371</v>
      </c>
      <c r="C536" s="3">
        <v>2.13</v>
      </c>
      <c r="D536" s="3">
        <v>0.05</v>
      </c>
      <c r="E536" s="3">
        <v>0.16</v>
      </c>
      <c r="F536" s="1">
        <f>IF(INDEX(董監!D:D,H536)=0,INDEX(董監!C:C,H536),INDEX(董監!D:D,H536))</f>
        <v>61.86</v>
      </c>
      <c r="G536" s="1">
        <f t="shared" si="32"/>
        <v>35.799999999999997</v>
      </c>
      <c r="H536" s="1">
        <f>MATCH(持股比率!A536,董監!A:A,0)</f>
        <v>536</v>
      </c>
      <c r="I536" s="3">
        <v>5903887.5</v>
      </c>
      <c r="J536" s="26">
        <v>-114</v>
      </c>
      <c r="K536" s="26">
        <v>-31</v>
      </c>
      <c r="L536" s="35">
        <v>-52</v>
      </c>
      <c r="M536" s="26">
        <v>-617</v>
      </c>
      <c r="N536" s="26">
        <v>-502</v>
      </c>
      <c r="O536" s="26">
        <f t="shared" si="33"/>
        <v>211359</v>
      </c>
      <c r="P536" s="25">
        <f t="shared" si="34"/>
        <v>-0.6</v>
      </c>
      <c r="Q536" s="3">
        <v>27.05</v>
      </c>
      <c r="R536" s="3">
        <v>26.8</v>
      </c>
      <c r="S536" s="3">
        <v>26.55</v>
      </c>
      <c r="T536" s="3">
        <v>27.25</v>
      </c>
      <c r="U536" s="3">
        <v>27.55</v>
      </c>
      <c r="V536" s="12">
        <f t="shared" si="35"/>
        <v>-0.3593845</v>
      </c>
      <c r="W536" s="3">
        <v>2.04</v>
      </c>
      <c r="X536" s="3" t="str">
        <f ca="1">IF(COUNTIF(股期對照!A:A,B536)=2,B536&amp;"-●",IF(COUNTIF(股期對照!A:A,B536)=1,B536&amp;"-◎",B536))</f>
        <v>中再保</v>
      </c>
      <c r="Y536" s="3" t="s">
        <v>6585</v>
      </c>
      <c r="AB536" s="1" t="s">
        <v>530</v>
      </c>
      <c r="AC536" s="1" t="s">
        <v>2292</v>
      </c>
      <c r="AD536" s="1">
        <v>2.13</v>
      </c>
      <c r="AE536" s="1">
        <v>0.05</v>
      </c>
      <c r="AF536" s="1">
        <v>0.16</v>
      </c>
      <c r="AG536" s="1">
        <v>61.86</v>
      </c>
      <c r="AH536" s="1">
        <v>35.799999999999997</v>
      </c>
      <c r="AI536" s="1">
        <v>536</v>
      </c>
      <c r="AJ536" s="1">
        <v>5903887.5</v>
      </c>
      <c r="AK536" s="1">
        <v>-114</v>
      </c>
      <c r="AL536" s="1">
        <v>-31</v>
      </c>
      <c r="AM536" s="1">
        <v>-52</v>
      </c>
      <c r="AN536" s="1">
        <v>-617</v>
      </c>
      <c r="AO536" s="1">
        <v>-502</v>
      </c>
      <c r="AP536" s="1">
        <v>211359</v>
      </c>
      <c r="AQ536" s="1">
        <v>-0.6</v>
      </c>
      <c r="AR536" s="1">
        <v>27.05</v>
      </c>
      <c r="AS536" s="1">
        <v>26.8</v>
      </c>
      <c r="AT536" s="1">
        <v>26.55</v>
      </c>
      <c r="AU536" s="1">
        <v>27.25</v>
      </c>
      <c r="AV536" s="1">
        <v>27.55</v>
      </c>
      <c r="AW536" s="1">
        <v>-0.3593845</v>
      </c>
      <c r="AX536" s="1">
        <v>2.04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5372</v>
      </c>
      <c r="C537" s="3">
        <v>3.46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77.92</v>
      </c>
      <c r="H537" s="1">
        <f>MATCH(持股比率!A537,董監!A:A,0)</f>
        <v>537</v>
      </c>
      <c r="I537" s="3">
        <v>3011637.84</v>
      </c>
      <c r="J537" s="26">
        <v>16</v>
      </c>
      <c r="K537" s="26">
        <v>4</v>
      </c>
      <c r="L537" s="35">
        <v>-17</v>
      </c>
      <c r="M537" s="26">
        <v>26</v>
      </c>
      <c r="N537" s="26">
        <v>47</v>
      </c>
      <c r="O537" s="26">
        <f t="shared" si="33"/>
        <v>234667</v>
      </c>
      <c r="P537" s="25">
        <f t="shared" si="34"/>
        <v>0</v>
      </c>
      <c r="Q537" s="3">
        <v>13.1</v>
      </c>
      <c r="R537" s="3">
        <v>13.05</v>
      </c>
      <c r="S537" s="3">
        <v>12.95</v>
      </c>
      <c r="T537" s="3">
        <v>13</v>
      </c>
      <c r="U537" s="3">
        <v>13.1</v>
      </c>
      <c r="V537" s="12">
        <f t="shared" si="35"/>
        <v>9.9534999999999988E-3</v>
      </c>
      <c r="W537" s="3">
        <v>0.77</v>
      </c>
      <c r="X537" s="3" t="str">
        <f ca="1">IF(COUNTIF(股期對照!A:A,B537)=2,B537&amp;"-●",IF(COUNTIF(股期對照!A:A,B537)=1,B537&amp;"-◎",B537))</f>
        <v>第一保</v>
      </c>
      <c r="Y537" s="3" t="s">
        <v>6585</v>
      </c>
      <c r="AB537" s="1" t="s">
        <v>531</v>
      </c>
      <c r="AC537" s="1" t="s">
        <v>2293</v>
      </c>
      <c r="AD537" s="1">
        <v>3.46</v>
      </c>
      <c r="AE537" s="1">
        <v>0.1</v>
      </c>
      <c r="AF537" s="1">
        <v>0</v>
      </c>
      <c r="AG537" s="1">
        <v>18.52</v>
      </c>
      <c r="AH537" s="1">
        <v>77.92</v>
      </c>
      <c r="AI537" s="1">
        <v>537</v>
      </c>
      <c r="AJ537" s="1">
        <v>3011637.84</v>
      </c>
      <c r="AK537" s="1">
        <v>16</v>
      </c>
      <c r="AL537" s="1">
        <v>4</v>
      </c>
      <c r="AM537" s="1">
        <v>-17</v>
      </c>
      <c r="AN537" s="1">
        <v>26</v>
      </c>
      <c r="AO537" s="1">
        <v>47</v>
      </c>
      <c r="AP537" s="1">
        <v>234667</v>
      </c>
      <c r="AQ537" s="1">
        <v>0</v>
      </c>
      <c r="AR537" s="1">
        <v>13.1</v>
      </c>
      <c r="AS537" s="1">
        <v>13.05</v>
      </c>
      <c r="AT537" s="1">
        <v>12.95</v>
      </c>
      <c r="AU537" s="1">
        <v>13</v>
      </c>
      <c r="AV537" s="1">
        <v>13.1</v>
      </c>
      <c r="AW537" s="1">
        <v>9.9534999999999988E-3</v>
      </c>
      <c r="AX537" s="1">
        <v>0.77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5373</v>
      </c>
      <c r="C538" s="3">
        <v>10.32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81.92</v>
      </c>
      <c r="H538" s="1">
        <f>MATCH(持股比率!A538,董監!A:A,0)</f>
        <v>538</v>
      </c>
      <c r="I538" s="3">
        <v>13998378.289999999</v>
      </c>
      <c r="J538" s="26">
        <v>-236</v>
      </c>
      <c r="K538" s="26">
        <v>-1439</v>
      </c>
      <c r="L538" s="35">
        <v>-1905</v>
      </c>
      <c r="M538" s="26">
        <v>-405</v>
      </c>
      <c r="N538" s="26">
        <v>-9</v>
      </c>
      <c r="O538" s="26">
        <f t="shared" si="33"/>
        <v>1146747</v>
      </c>
      <c r="P538" s="25">
        <f t="shared" si="34"/>
        <v>-0.3</v>
      </c>
      <c r="Q538" s="3">
        <v>26.15</v>
      </c>
      <c r="R538" s="3">
        <v>25.85</v>
      </c>
      <c r="S538" s="3">
        <v>25.7</v>
      </c>
      <c r="T538" s="3">
        <v>25.95</v>
      </c>
      <c r="U538" s="3">
        <v>26.1</v>
      </c>
      <c r="V538" s="12">
        <f t="shared" si="35"/>
        <v>-1.0307269999999999</v>
      </c>
      <c r="W538" s="3">
        <v>1.1599999999999999</v>
      </c>
      <c r="X538" s="3" t="str">
        <f ca="1">IF(COUNTIF(股期對照!A:A,B538)=2,B538&amp;"-●",IF(COUNTIF(股期對照!A:A,B538)=1,B538&amp;"-◎",B538))</f>
        <v>統一證</v>
      </c>
      <c r="Y538" s="3" t="s">
        <v>6587</v>
      </c>
      <c r="AB538" s="1" t="s">
        <v>532</v>
      </c>
      <c r="AC538" s="1" t="s">
        <v>2294</v>
      </c>
      <c r="AD538" s="1">
        <v>10.32</v>
      </c>
      <c r="AE538" s="1">
        <v>0.42</v>
      </c>
      <c r="AF538" s="1">
        <v>0.02</v>
      </c>
      <c r="AG538" s="1">
        <v>7.32</v>
      </c>
      <c r="AH538" s="1">
        <v>81.92</v>
      </c>
      <c r="AI538" s="1">
        <v>538</v>
      </c>
      <c r="AJ538" s="1">
        <v>13998378.289999999</v>
      </c>
      <c r="AK538" s="1">
        <v>-236</v>
      </c>
      <c r="AL538" s="1">
        <v>-1439</v>
      </c>
      <c r="AM538" s="1">
        <v>-1905</v>
      </c>
      <c r="AN538" s="1">
        <v>-405</v>
      </c>
      <c r="AO538" s="1">
        <v>-9</v>
      </c>
      <c r="AP538" s="1">
        <v>1146747</v>
      </c>
      <c r="AQ538" s="1">
        <v>-0.3</v>
      </c>
      <c r="AR538" s="1">
        <v>26.15</v>
      </c>
      <c r="AS538" s="1">
        <v>25.85</v>
      </c>
      <c r="AT538" s="1">
        <v>25.7</v>
      </c>
      <c r="AU538" s="1">
        <v>25.95</v>
      </c>
      <c r="AV538" s="1">
        <v>26.1</v>
      </c>
      <c r="AW538" s="1">
        <v>-1.0307269999999999</v>
      </c>
      <c r="AX538" s="1">
        <v>1.1599999999999999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5374</v>
      </c>
      <c r="C539" s="3">
        <v>7.06</v>
      </c>
      <c r="D539" s="3">
        <v>0.03</v>
      </c>
      <c r="E539" s="3">
        <v>0.03</v>
      </c>
      <c r="F539" s="1">
        <f>IF(INDEX(董監!D:D,H539)=0,INDEX(董監!C:C,H539),INDEX(董監!D:D,H539))</f>
        <v>40.619999999999997</v>
      </c>
      <c r="G539" s="1">
        <f t="shared" si="32"/>
        <v>52.260000000000005</v>
      </c>
      <c r="H539" s="1">
        <f>MATCH(持股比率!A539,董監!A:A,0)</f>
        <v>539</v>
      </c>
      <c r="I539" s="3">
        <v>25019714.710000001</v>
      </c>
      <c r="J539" s="26">
        <v>-616</v>
      </c>
      <c r="K539" s="26">
        <v>-1777</v>
      </c>
      <c r="L539" s="35">
        <v>-1298</v>
      </c>
      <c r="M539" s="26">
        <v>534</v>
      </c>
      <c r="N539" s="26">
        <v>1847</v>
      </c>
      <c r="O539" s="26">
        <f t="shared" si="33"/>
        <v>1307530</v>
      </c>
      <c r="P539" s="25">
        <f t="shared" si="34"/>
        <v>-0.1</v>
      </c>
      <c r="Q539" s="3">
        <v>9.18</v>
      </c>
      <c r="R539" s="3">
        <v>9.1</v>
      </c>
      <c r="S539" s="3">
        <v>9</v>
      </c>
      <c r="T539" s="3">
        <v>9.1999999999999993</v>
      </c>
      <c r="U539" s="3">
        <v>9.33</v>
      </c>
      <c r="V539" s="12">
        <f t="shared" si="35"/>
        <v>-0.11362270000000003</v>
      </c>
      <c r="W539" s="3">
        <v>1.63</v>
      </c>
      <c r="X539" s="3" t="str">
        <f ca="1">IF(COUNTIF(股期對照!A:A,B539)=2,B539&amp;"-●",IF(COUNTIF(股期對照!A:A,B539)=1,B539&amp;"-◎",B539))</f>
        <v>三商壽</v>
      </c>
      <c r="Y539" s="3" t="s">
        <v>6585</v>
      </c>
      <c r="AB539" s="1" t="s">
        <v>533</v>
      </c>
      <c r="AC539" s="1" t="s">
        <v>2295</v>
      </c>
      <c r="AD539" s="1">
        <v>7.06</v>
      </c>
      <c r="AE539" s="1">
        <v>0.03</v>
      </c>
      <c r="AF539" s="1">
        <v>0.03</v>
      </c>
      <c r="AG539" s="1">
        <v>40.619999999999997</v>
      </c>
      <c r="AH539" s="1">
        <v>52.260000000000005</v>
      </c>
      <c r="AI539" s="1">
        <v>539</v>
      </c>
      <c r="AJ539" s="1">
        <v>25019714.710000001</v>
      </c>
      <c r="AK539" s="1">
        <v>-616</v>
      </c>
      <c r="AL539" s="1">
        <v>-1777</v>
      </c>
      <c r="AM539" s="1">
        <v>-1298</v>
      </c>
      <c r="AN539" s="1">
        <v>534</v>
      </c>
      <c r="AO539" s="1">
        <v>1847</v>
      </c>
      <c r="AP539" s="1">
        <v>1307530</v>
      </c>
      <c r="AQ539" s="1">
        <v>-0.1</v>
      </c>
      <c r="AR539" s="1">
        <v>9.18</v>
      </c>
      <c r="AS539" s="1">
        <v>9.1</v>
      </c>
      <c r="AT539" s="1">
        <v>9</v>
      </c>
      <c r="AU539" s="1">
        <v>9.1999999999999993</v>
      </c>
      <c r="AV539" s="1">
        <v>9.33</v>
      </c>
      <c r="AW539" s="1">
        <v>-0.11362270000000003</v>
      </c>
      <c r="AX539" s="1">
        <v>1.63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5375</v>
      </c>
      <c r="C540" s="3">
        <v>16.5</v>
      </c>
      <c r="D540" s="3">
        <v>0.22</v>
      </c>
      <c r="E540" s="3">
        <v>0.04</v>
      </c>
      <c r="F540" s="1">
        <f>IF(INDEX(董監!D:D,H540)=0,INDEX(董監!C:C,H540),INDEX(董監!D:D,H540))</f>
        <v>25.26</v>
      </c>
      <c r="G540" s="1">
        <f t="shared" si="32"/>
        <v>57.980000000000004</v>
      </c>
      <c r="H540" s="1">
        <f>MATCH(持股比率!A540,董監!A:A,0)</f>
        <v>540</v>
      </c>
      <c r="I540" s="3">
        <v>128547788.09999999</v>
      </c>
      <c r="J540" s="26">
        <v>-4377</v>
      </c>
      <c r="K540" s="26">
        <v>-8669</v>
      </c>
      <c r="L540" s="35">
        <v>-5363</v>
      </c>
      <c r="M540" s="26">
        <v>-1371</v>
      </c>
      <c r="N540" s="26">
        <v>3617</v>
      </c>
      <c r="O540" s="26">
        <f t="shared" si="33"/>
        <v>7453201</v>
      </c>
      <c r="P540" s="25">
        <f t="shared" si="34"/>
        <v>-0.2</v>
      </c>
      <c r="Q540" s="3">
        <v>18.25</v>
      </c>
      <c r="R540" s="3">
        <v>18.100000000000001</v>
      </c>
      <c r="S540" s="3">
        <v>18.100000000000001</v>
      </c>
      <c r="T540" s="3">
        <v>18.2</v>
      </c>
      <c r="U540" s="3">
        <v>18.25</v>
      </c>
      <c r="V540" s="12">
        <f t="shared" si="35"/>
        <v>-2.9280140000000001</v>
      </c>
      <c r="W540" s="3">
        <v>-0.54</v>
      </c>
      <c r="X540" s="3" t="str">
        <f ca="1">IF(COUNTIF(股期對照!A:A,B540)=2,B540&amp;"-●",IF(COUNTIF(股期對照!A:A,B540)=1,B540&amp;"-◎",B540))</f>
        <v>華南金-◎</v>
      </c>
      <c r="Y540" s="3" t="s">
        <v>6588</v>
      </c>
      <c r="AB540" s="1" t="s">
        <v>534</v>
      </c>
      <c r="AC540" s="1" t="s">
        <v>2296</v>
      </c>
      <c r="AD540" s="1">
        <v>16.5</v>
      </c>
      <c r="AE540" s="1">
        <v>0.22</v>
      </c>
      <c r="AF540" s="1">
        <v>0.04</v>
      </c>
      <c r="AG540" s="1">
        <v>25.26</v>
      </c>
      <c r="AH540" s="1">
        <v>57.980000000000004</v>
      </c>
      <c r="AI540" s="1">
        <v>540</v>
      </c>
      <c r="AJ540" s="1">
        <v>128547788.09999999</v>
      </c>
      <c r="AK540" s="1">
        <v>-4377</v>
      </c>
      <c r="AL540" s="1">
        <v>-8669</v>
      </c>
      <c r="AM540" s="1">
        <v>-5363</v>
      </c>
      <c r="AN540" s="1">
        <v>-1371</v>
      </c>
      <c r="AO540" s="1">
        <v>3617</v>
      </c>
      <c r="AP540" s="1">
        <v>7453201</v>
      </c>
      <c r="AQ540" s="1">
        <v>-0.2</v>
      </c>
      <c r="AR540" s="1">
        <v>18.25</v>
      </c>
      <c r="AS540" s="1">
        <v>18.100000000000001</v>
      </c>
      <c r="AT540" s="1">
        <v>18.100000000000001</v>
      </c>
      <c r="AU540" s="1">
        <v>18.2</v>
      </c>
      <c r="AV540" s="1">
        <v>18.25</v>
      </c>
      <c r="AW540" s="1">
        <v>-2.9280140000000001</v>
      </c>
      <c r="AX540" s="1">
        <v>-0.54</v>
      </c>
      <c r="AY540" s="1" t="s">
        <v>4453</v>
      </c>
      <c r="AZ540" s="1" t="s">
        <v>3575</v>
      </c>
    </row>
    <row r="541" spans="1:52" x14ac:dyDescent="0.25">
      <c r="A541" s="2" t="s">
        <v>535</v>
      </c>
      <c r="B541" s="3" t="s">
        <v>5376</v>
      </c>
      <c r="C541" s="3">
        <v>26.39</v>
      </c>
      <c r="D541" s="3">
        <v>0.53</v>
      </c>
      <c r="E541" s="3">
        <v>0.71</v>
      </c>
      <c r="F541" s="1">
        <f>IF(INDEX(董監!D:D,H541)=0,INDEX(董監!C:C,H541),INDEX(董監!D:D,H541))</f>
        <v>23.84</v>
      </c>
      <c r="G541" s="1">
        <f t="shared" si="32"/>
        <v>48.53</v>
      </c>
      <c r="H541" s="1">
        <f>MATCH(持股比率!A541,董監!A:A,0)</f>
        <v>541</v>
      </c>
      <c r="I541" s="3">
        <v>115002639.95</v>
      </c>
      <c r="J541" s="26">
        <v>-1884</v>
      </c>
      <c r="K541" s="26">
        <v>-9210</v>
      </c>
      <c r="L541" s="35">
        <v>-8233</v>
      </c>
      <c r="M541" s="26">
        <v>4665</v>
      </c>
      <c r="N541" s="26">
        <v>3504</v>
      </c>
      <c r="O541" s="26">
        <f t="shared" si="33"/>
        <v>5581078</v>
      </c>
      <c r="P541" s="25">
        <f t="shared" si="34"/>
        <v>-0.2</v>
      </c>
      <c r="Q541" s="3">
        <v>72.3</v>
      </c>
      <c r="R541" s="3">
        <v>71.3</v>
      </c>
      <c r="S541" s="3">
        <v>70</v>
      </c>
      <c r="T541" s="3">
        <v>70.7</v>
      </c>
      <c r="U541" s="3">
        <v>71.8</v>
      </c>
      <c r="V541" s="12">
        <f t="shared" si="35"/>
        <v>-7.8779349999999999</v>
      </c>
      <c r="W541" s="3">
        <v>-1.1000000000000001</v>
      </c>
      <c r="X541" s="3" t="str">
        <f ca="1">IF(COUNTIF(股期對照!A:A,B541)=2,B541&amp;"-●",IF(COUNTIF(股期對照!A:A,B541)=1,B541&amp;"-◎",B541))</f>
        <v>富邦金-◎</v>
      </c>
      <c r="Y541" s="3" t="s">
        <v>6588</v>
      </c>
      <c r="AB541" s="1" t="s">
        <v>535</v>
      </c>
      <c r="AC541" s="1" t="s">
        <v>2297</v>
      </c>
      <c r="AD541" s="1">
        <v>26.39</v>
      </c>
      <c r="AE541" s="1">
        <v>0.53</v>
      </c>
      <c r="AF541" s="1">
        <v>0.71</v>
      </c>
      <c r="AG541" s="1">
        <v>23.84</v>
      </c>
      <c r="AH541" s="1">
        <v>48.53</v>
      </c>
      <c r="AI541" s="1">
        <v>541</v>
      </c>
      <c r="AJ541" s="1">
        <v>115002639.95</v>
      </c>
      <c r="AK541" s="1">
        <v>-1884</v>
      </c>
      <c r="AL541" s="1">
        <v>-9210</v>
      </c>
      <c r="AM541" s="1">
        <v>-8233</v>
      </c>
      <c r="AN541" s="1">
        <v>4665</v>
      </c>
      <c r="AO541" s="1">
        <v>3504</v>
      </c>
      <c r="AP541" s="1">
        <v>5581078</v>
      </c>
      <c r="AQ541" s="1">
        <v>-0.2</v>
      </c>
      <c r="AR541" s="1">
        <v>72.3</v>
      </c>
      <c r="AS541" s="1">
        <v>71.3</v>
      </c>
      <c r="AT541" s="1">
        <v>70</v>
      </c>
      <c r="AU541" s="1">
        <v>70.7</v>
      </c>
      <c r="AV541" s="1">
        <v>71.8</v>
      </c>
      <c r="AW541" s="1">
        <v>-7.8779349999999999</v>
      </c>
      <c r="AX541" s="1">
        <v>-1.1000000000000001</v>
      </c>
      <c r="AY541" s="1" t="s">
        <v>4454</v>
      </c>
      <c r="AZ541" s="1" t="s">
        <v>3575</v>
      </c>
    </row>
    <row r="542" spans="1:52" x14ac:dyDescent="0.25">
      <c r="A542" s="2" t="s">
        <v>536</v>
      </c>
      <c r="B542" s="3" t="s">
        <v>5377</v>
      </c>
      <c r="C542" s="3">
        <v>23.18</v>
      </c>
      <c r="D542" s="3">
        <v>0.48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74.489999999999995</v>
      </c>
      <c r="H542" s="1">
        <f>MATCH(持股比率!A542,董監!A:A,0)</f>
        <v>542</v>
      </c>
      <c r="I542" s="3">
        <v>147025101.28</v>
      </c>
      <c r="J542" s="26">
        <v>-5944</v>
      </c>
      <c r="K542" s="26">
        <v>-5725</v>
      </c>
      <c r="L542" s="35">
        <v>-11662</v>
      </c>
      <c r="M542" s="26">
        <v>3653</v>
      </c>
      <c r="N542" s="26">
        <v>1878</v>
      </c>
      <c r="O542" s="26">
        <f t="shared" si="33"/>
        <v>10951900</v>
      </c>
      <c r="P542" s="25">
        <f t="shared" si="34"/>
        <v>-0.2</v>
      </c>
      <c r="Q542" s="3">
        <v>54</v>
      </c>
      <c r="R542" s="3">
        <v>53.6</v>
      </c>
      <c r="S542" s="3">
        <v>52</v>
      </c>
      <c r="T542" s="3">
        <v>52.6</v>
      </c>
      <c r="U542" s="3">
        <v>54.1</v>
      </c>
      <c r="V542" s="12">
        <f t="shared" si="35"/>
        <v>-9.4051239999999989</v>
      </c>
      <c r="W542" s="3">
        <v>-0.37</v>
      </c>
      <c r="X542" s="3" t="str">
        <f ca="1">IF(COUNTIF(股期對照!A:A,B542)=2,B542&amp;"-●",IF(COUNTIF(股期對照!A:A,B542)=1,B542&amp;"-◎",B542))</f>
        <v>國泰金-◎</v>
      </c>
      <c r="Y542" s="3" t="s">
        <v>6589</v>
      </c>
      <c r="AB542" s="1" t="s">
        <v>536</v>
      </c>
      <c r="AC542" s="1" t="s">
        <v>2298</v>
      </c>
      <c r="AD542" s="1">
        <v>23.18</v>
      </c>
      <c r="AE542" s="1">
        <v>0.48</v>
      </c>
      <c r="AF542" s="1">
        <v>0.66</v>
      </c>
      <c r="AG542" s="1">
        <v>1.19</v>
      </c>
      <c r="AH542" s="1">
        <v>74.489999999999995</v>
      </c>
      <c r="AI542" s="1">
        <v>542</v>
      </c>
      <c r="AJ542" s="1">
        <v>147025101.28</v>
      </c>
      <c r="AK542" s="1">
        <v>-5944</v>
      </c>
      <c r="AL542" s="1">
        <v>-5725</v>
      </c>
      <c r="AM542" s="1">
        <v>-11662</v>
      </c>
      <c r="AN542" s="1">
        <v>3653</v>
      </c>
      <c r="AO542" s="1">
        <v>1878</v>
      </c>
      <c r="AP542" s="1">
        <v>10951900</v>
      </c>
      <c r="AQ542" s="1">
        <v>-0.2</v>
      </c>
      <c r="AR542" s="1">
        <v>54</v>
      </c>
      <c r="AS542" s="1">
        <v>53.6</v>
      </c>
      <c r="AT542" s="1">
        <v>52</v>
      </c>
      <c r="AU542" s="1">
        <v>52.6</v>
      </c>
      <c r="AV542" s="1">
        <v>54.1</v>
      </c>
      <c r="AW542" s="1">
        <v>-9.4051239999999989</v>
      </c>
      <c r="AX542" s="1">
        <v>-0.37</v>
      </c>
      <c r="AY542" s="1" t="s">
        <v>4455</v>
      </c>
      <c r="AZ542" s="1" t="s">
        <v>3575</v>
      </c>
    </row>
    <row r="543" spans="1:52" x14ac:dyDescent="0.25">
      <c r="A543" s="2" t="s">
        <v>537</v>
      </c>
      <c r="B543" s="3" t="s">
        <v>5378</v>
      </c>
      <c r="C543" s="3">
        <v>23.87</v>
      </c>
      <c r="D543" s="3">
        <v>1.65</v>
      </c>
      <c r="E543" s="3">
        <v>0.96</v>
      </c>
      <c r="F543" s="1">
        <f>IF(INDEX(董監!D:D,H543)=0,INDEX(董監!C:C,H543),INDEX(董監!D:D,H543))</f>
        <v>1.45</v>
      </c>
      <c r="G543" s="1">
        <f t="shared" si="32"/>
        <v>72.069999999999993</v>
      </c>
      <c r="H543" s="1">
        <f>MATCH(持股比率!A543,董監!A:A,0)</f>
        <v>543</v>
      </c>
      <c r="I543" s="3">
        <v>149736024.24000001</v>
      </c>
      <c r="J543" s="26">
        <v>8432</v>
      </c>
      <c r="K543" s="26">
        <v>-36066</v>
      </c>
      <c r="L543" s="35">
        <v>-11700</v>
      </c>
      <c r="M543" s="26">
        <v>76322</v>
      </c>
      <c r="N543" s="26">
        <v>-10450</v>
      </c>
      <c r="O543" s="26">
        <f t="shared" si="33"/>
        <v>10791475</v>
      </c>
      <c r="P543" s="25">
        <f t="shared" si="34"/>
        <v>0.2</v>
      </c>
      <c r="Q543" s="3">
        <v>12.45</v>
      </c>
      <c r="R543" s="3">
        <v>12.25</v>
      </c>
      <c r="S543" s="3">
        <v>12.15</v>
      </c>
      <c r="T543" s="3">
        <v>12.65</v>
      </c>
      <c r="U543" s="3">
        <v>12.85</v>
      </c>
      <c r="V543" s="12">
        <f t="shared" si="35"/>
        <v>3.5220570000000007</v>
      </c>
      <c r="W543" s="3">
        <v>4.05</v>
      </c>
      <c r="X543" s="3" t="str">
        <f ca="1">IF(COUNTIF(股期對照!A:A,B543)=2,B543&amp;"-●",IF(COUNTIF(股期對照!A:A,B543)=1,B543&amp;"-◎",B543))</f>
        <v>開發金-◎</v>
      </c>
      <c r="Y543" s="3" t="s">
        <v>6590</v>
      </c>
      <c r="AB543" s="1" t="s">
        <v>537</v>
      </c>
      <c r="AC543" s="1" t="s">
        <v>2299</v>
      </c>
      <c r="AD543" s="1">
        <v>23.87</v>
      </c>
      <c r="AE543" s="1">
        <v>1.65</v>
      </c>
      <c r="AF543" s="1">
        <v>0.96</v>
      </c>
      <c r="AG543" s="1">
        <v>1.45</v>
      </c>
      <c r="AH543" s="1">
        <v>72.069999999999993</v>
      </c>
      <c r="AI543" s="1">
        <v>543</v>
      </c>
      <c r="AJ543" s="1">
        <v>149736024.24000001</v>
      </c>
      <c r="AK543" s="1">
        <v>8432</v>
      </c>
      <c r="AL543" s="1">
        <v>-36066</v>
      </c>
      <c r="AM543" s="1">
        <v>-11700</v>
      </c>
      <c r="AN543" s="1">
        <v>76322</v>
      </c>
      <c r="AO543" s="1">
        <v>-10450</v>
      </c>
      <c r="AP543" s="1">
        <v>10791475</v>
      </c>
      <c r="AQ543" s="1">
        <v>0.2</v>
      </c>
      <c r="AR543" s="1">
        <v>12.45</v>
      </c>
      <c r="AS543" s="1">
        <v>12.25</v>
      </c>
      <c r="AT543" s="1">
        <v>12.15</v>
      </c>
      <c r="AU543" s="1">
        <v>12.65</v>
      </c>
      <c r="AV543" s="1">
        <v>12.85</v>
      </c>
      <c r="AW543" s="1">
        <v>3.5220570000000007</v>
      </c>
      <c r="AX543" s="1">
        <v>4.05</v>
      </c>
      <c r="AY543" s="1" t="s">
        <v>4456</v>
      </c>
      <c r="AZ543" s="1" t="s">
        <v>3575</v>
      </c>
    </row>
    <row r="544" spans="1:52" x14ac:dyDescent="0.25">
      <c r="A544" s="2" t="s">
        <v>538</v>
      </c>
      <c r="B544" s="3" t="s">
        <v>5379</v>
      </c>
      <c r="C544" s="3">
        <v>34.96</v>
      </c>
      <c r="D544" s="3">
        <v>1.1499999999999999</v>
      </c>
      <c r="E544" s="3">
        <v>0.05</v>
      </c>
      <c r="F544" s="1">
        <f>IF(INDEX(董監!D:D,H544)=0,INDEX(董監!C:C,H544),INDEX(董監!D:D,H544))</f>
        <v>1.81</v>
      </c>
      <c r="G544" s="1">
        <f t="shared" si="32"/>
        <v>62.03</v>
      </c>
      <c r="H544" s="1">
        <f>MATCH(持股比率!A544,董監!A:A,0)</f>
        <v>544</v>
      </c>
      <c r="I544" s="3">
        <v>125671000</v>
      </c>
      <c r="J544" s="26">
        <v>-5079</v>
      </c>
      <c r="K544" s="26">
        <v>-11588</v>
      </c>
      <c r="L544" s="35">
        <v>-7361</v>
      </c>
      <c r="M544" s="26">
        <v>-2011</v>
      </c>
      <c r="N544" s="26">
        <v>6748</v>
      </c>
      <c r="O544" s="26">
        <f t="shared" si="33"/>
        <v>7795372</v>
      </c>
      <c r="P544" s="25">
        <f t="shared" si="34"/>
        <v>-0.2</v>
      </c>
      <c r="Q544" s="3">
        <v>25.65</v>
      </c>
      <c r="R544" s="3">
        <v>25.5</v>
      </c>
      <c r="S544" s="3">
        <v>25.45</v>
      </c>
      <c r="T544" s="3">
        <v>25.4</v>
      </c>
      <c r="U544" s="3">
        <v>25.9</v>
      </c>
      <c r="V544" s="12">
        <f t="shared" si="35"/>
        <v>-4.8941400000000002</v>
      </c>
      <c r="W544" s="3">
        <v>1.17</v>
      </c>
      <c r="X544" s="3" t="str">
        <f ca="1">IF(COUNTIF(股期對照!A:A,B544)=2,B544&amp;"-●",IF(COUNTIF(股期對照!A:A,B544)=1,B544&amp;"-◎",B544))</f>
        <v>玉山金-◎</v>
      </c>
      <c r="Y544" s="3" t="s">
        <v>6591</v>
      </c>
      <c r="AB544" s="1" t="s">
        <v>538</v>
      </c>
      <c r="AC544" s="1" t="s">
        <v>2300</v>
      </c>
      <c r="AD544" s="1">
        <v>34.96</v>
      </c>
      <c r="AE544" s="1">
        <v>1.1499999999999999</v>
      </c>
      <c r="AF544" s="1">
        <v>0.05</v>
      </c>
      <c r="AG544" s="1">
        <v>1.81</v>
      </c>
      <c r="AH544" s="1">
        <v>62.03</v>
      </c>
      <c r="AI544" s="1">
        <v>544</v>
      </c>
      <c r="AJ544" s="1">
        <v>125671000</v>
      </c>
      <c r="AK544" s="1">
        <v>-5079</v>
      </c>
      <c r="AL544" s="1">
        <v>-11588</v>
      </c>
      <c r="AM544" s="1">
        <v>-7361</v>
      </c>
      <c r="AN544" s="1">
        <v>-2011</v>
      </c>
      <c r="AO544" s="1">
        <v>6748</v>
      </c>
      <c r="AP544" s="1">
        <v>7795372</v>
      </c>
      <c r="AQ544" s="1">
        <v>-0.2</v>
      </c>
      <c r="AR544" s="1">
        <v>25.65</v>
      </c>
      <c r="AS544" s="1">
        <v>25.5</v>
      </c>
      <c r="AT544" s="1">
        <v>25.45</v>
      </c>
      <c r="AU544" s="1">
        <v>25.4</v>
      </c>
      <c r="AV544" s="1">
        <v>25.9</v>
      </c>
      <c r="AW544" s="1">
        <v>-4.8941400000000002</v>
      </c>
      <c r="AX544" s="1">
        <v>1.17</v>
      </c>
      <c r="AY544" s="1" t="s">
        <v>4457</v>
      </c>
      <c r="AZ544" s="1" t="s">
        <v>3575</v>
      </c>
    </row>
    <row r="545" spans="1:52" x14ac:dyDescent="0.25">
      <c r="A545" s="2" t="s">
        <v>539</v>
      </c>
      <c r="B545" s="3" t="s">
        <v>5380</v>
      </c>
      <c r="C545" s="3">
        <v>32.6</v>
      </c>
      <c r="D545" s="3">
        <v>0.79</v>
      </c>
      <c r="E545" s="3">
        <v>0.25</v>
      </c>
      <c r="F545" s="1">
        <f>IF(INDEX(董監!D:D,H545)=0,INDEX(董監!C:C,H545),INDEX(董監!D:D,H545))</f>
        <v>4.63</v>
      </c>
      <c r="G545" s="1">
        <f t="shared" si="32"/>
        <v>61.73</v>
      </c>
      <c r="H545" s="1">
        <f>MATCH(持股比率!A545,董監!A:A,0)</f>
        <v>545</v>
      </c>
      <c r="I545" s="3">
        <v>121374359.14</v>
      </c>
      <c r="J545" s="26">
        <v>-1371</v>
      </c>
      <c r="K545" s="26">
        <v>-11118</v>
      </c>
      <c r="L545" s="35">
        <v>-7189</v>
      </c>
      <c r="M545" s="26">
        <v>5855</v>
      </c>
      <c r="N545" s="26">
        <v>2327</v>
      </c>
      <c r="O545" s="26">
        <f t="shared" si="33"/>
        <v>7492439</v>
      </c>
      <c r="P545" s="25">
        <f t="shared" si="34"/>
        <v>-0.2</v>
      </c>
      <c r="Q545" s="3">
        <v>25.45</v>
      </c>
      <c r="R545" s="3">
        <v>25.2</v>
      </c>
      <c r="S545" s="3">
        <v>25.05</v>
      </c>
      <c r="T545" s="3">
        <v>25.35</v>
      </c>
      <c r="U545" s="3">
        <v>25.45</v>
      </c>
      <c r="V545" s="12">
        <f t="shared" si="35"/>
        <v>-2.8750359999999997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6588</v>
      </c>
      <c r="AB545" s="1" t="s">
        <v>539</v>
      </c>
      <c r="AC545" s="1" t="s">
        <v>2301</v>
      </c>
      <c r="AD545" s="1">
        <v>32.6</v>
      </c>
      <c r="AE545" s="1">
        <v>0.79</v>
      </c>
      <c r="AF545" s="1">
        <v>0.25</v>
      </c>
      <c r="AG545" s="1">
        <v>4.63</v>
      </c>
      <c r="AH545" s="1">
        <v>61.73</v>
      </c>
      <c r="AI545" s="1">
        <v>545</v>
      </c>
      <c r="AJ545" s="1">
        <v>121374359.14</v>
      </c>
      <c r="AK545" s="1">
        <v>-1371</v>
      </c>
      <c r="AL545" s="1">
        <v>-11118</v>
      </c>
      <c r="AM545" s="1">
        <v>-7189</v>
      </c>
      <c r="AN545" s="1">
        <v>5855</v>
      </c>
      <c r="AO545" s="1">
        <v>2327</v>
      </c>
      <c r="AP545" s="1">
        <v>7492439</v>
      </c>
      <c r="AQ545" s="1">
        <v>-0.2</v>
      </c>
      <c r="AR545" s="1">
        <v>25.45</v>
      </c>
      <c r="AS545" s="1">
        <v>25.2</v>
      </c>
      <c r="AT545" s="1">
        <v>25.05</v>
      </c>
      <c r="AU545" s="1">
        <v>25.35</v>
      </c>
      <c r="AV545" s="1">
        <v>25.45</v>
      </c>
      <c r="AW545" s="1">
        <v>-2.8750359999999997</v>
      </c>
      <c r="AX545" s="1">
        <v>0.2</v>
      </c>
      <c r="AY545" s="1" t="s">
        <v>4458</v>
      </c>
      <c r="AZ545" s="1" t="s">
        <v>3575</v>
      </c>
    </row>
    <row r="546" spans="1:52" x14ac:dyDescent="0.25">
      <c r="A546" s="2" t="s">
        <v>540</v>
      </c>
      <c r="B546" s="3" t="s">
        <v>4817</v>
      </c>
      <c r="C546" s="3">
        <v>20.48</v>
      </c>
      <c r="D546" s="3">
        <v>0.36</v>
      </c>
      <c r="E546" s="3">
        <v>0.65</v>
      </c>
      <c r="F546" s="1">
        <f>IF(INDEX(董監!D:D,H546)=0,INDEX(董監!C:C,H546),INDEX(董監!D:D,H546))</f>
        <v>20.59</v>
      </c>
      <c r="G546" s="1">
        <f t="shared" si="32"/>
        <v>57.92</v>
      </c>
      <c r="H546" s="1">
        <f>MATCH(持股比率!A546,董監!A:A,0)</f>
        <v>546</v>
      </c>
      <c r="I546" s="3">
        <v>135998239.83000001</v>
      </c>
      <c r="J546" s="26">
        <v>-4353</v>
      </c>
      <c r="K546" s="26">
        <v>-2510</v>
      </c>
      <c r="L546" s="35">
        <v>-6597</v>
      </c>
      <c r="M546" s="26">
        <v>-2934</v>
      </c>
      <c r="N546" s="26">
        <v>6045</v>
      </c>
      <c r="O546" s="26">
        <f t="shared" si="33"/>
        <v>7877018</v>
      </c>
      <c r="P546" s="25">
        <f t="shared" si="34"/>
        <v>-0.1</v>
      </c>
      <c r="Q546" s="3">
        <v>32.9</v>
      </c>
      <c r="R546" s="3">
        <v>32.75</v>
      </c>
      <c r="S546" s="3">
        <v>32.5</v>
      </c>
      <c r="T546" s="3">
        <v>32.5</v>
      </c>
      <c r="U546" s="3">
        <v>32.75</v>
      </c>
      <c r="V546" s="12">
        <f t="shared" si="35"/>
        <v>-3.3719994999999994</v>
      </c>
      <c r="W546" s="3">
        <v>-0.76</v>
      </c>
      <c r="X546" s="3" t="str">
        <f ca="1">IF(COUNTIF(股期對照!A:A,B546)=2,B546&amp;"-●",IF(COUNTIF(股期對照!A:A,B546)=1,B546&amp;"-◎",B546))</f>
        <v>兆豐金-◎</v>
      </c>
      <c r="Y546" s="3" t="s">
        <v>6588</v>
      </c>
      <c r="AB546" s="1" t="s">
        <v>540</v>
      </c>
      <c r="AC546" s="1" t="s">
        <v>2302</v>
      </c>
      <c r="AD546" s="1">
        <v>20.48</v>
      </c>
      <c r="AE546" s="1">
        <v>0.36</v>
      </c>
      <c r="AF546" s="1">
        <v>0.65</v>
      </c>
      <c r="AG546" s="1">
        <v>20.59</v>
      </c>
      <c r="AH546" s="1">
        <v>57.92</v>
      </c>
      <c r="AI546" s="1">
        <v>546</v>
      </c>
      <c r="AJ546" s="1">
        <v>135998239.83000001</v>
      </c>
      <c r="AK546" s="1">
        <v>-4353</v>
      </c>
      <c r="AL546" s="1">
        <v>-2510</v>
      </c>
      <c r="AM546" s="1">
        <v>-6597</v>
      </c>
      <c r="AN546" s="1">
        <v>-2934</v>
      </c>
      <c r="AO546" s="1">
        <v>6045</v>
      </c>
      <c r="AP546" s="1">
        <v>7877018</v>
      </c>
      <c r="AQ546" s="1">
        <v>-0.1</v>
      </c>
      <c r="AR546" s="1">
        <v>32.9</v>
      </c>
      <c r="AS546" s="1">
        <v>32.75</v>
      </c>
      <c r="AT546" s="1">
        <v>32.5</v>
      </c>
      <c r="AU546" s="1">
        <v>32.5</v>
      </c>
      <c r="AV546" s="1">
        <v>32.75</v>
      </c>
      <c r="AW546" s="1">
        <v>-3.3719994999999994</v>
      </c>
      <c r="AX546" s="1">
        <v>-0.76</v>
      </c>
      <c r="AY546" s="1" t="s">
        <v>4459</v>
      </c>
      <c r="AZ546" s="1" t="s">
        <v>3575</v>
      </c>
    </row>
    <row r="547" spans="1:52" x14ac:dyDescent="0.25">
      <c r="A547" s="2" t="s">
        <v>541</v>
      </c>
      <c r="B547" s="3" t="s">
        <v>4909</v>
      </c>
      <c r="C547" s="3">
        <v>26.35</v>
      </c>
      <c r="D547" s="3">
        <v>0.87</v>
      </c>
      <c r="E547" s="3">
        <v>1.55</v>
      </c>
      <c r="F547" s="1">
        <f>IF(INDEX(董監!D:D,H547)=0,INDEX(董監!C:C,H547),INDEX(董監!D:D,H547))</f>
        <v>3.95</v>
      </c>
      <c r="G547" s="1">
        <f t="shared" si="32"/>
        <v>67.28</v>
      </c>
      <c r="H547" s="1">
        <f>MATCH(持股比率!A547,董監!A:A,0)</f>
        <v>547</v>
      </c>
      <c r="I547" s="3">
        <v>117136171.7</v>
      </c>
      <c r="J547" s="26">
        <v>-4378</v>
      </c>
      <c r="K547" s="26">
        <v>-15285</v>
      </c>
      <c r="L547" s="35">
        <v>-4990</v>
      </c>
      <c r="M547" s="26">
        <v>2542</v>
      </c>
      <c r="N547" s="26">
        <v>8547</v>
      </c>
      <c r="O547" s="26">
        <f t="shared" si="33"/>
        <v>7880922</v>
      </c>
      <c r="P547" s="25">
        <f t="shared" si="34"/>
        <v>-0.2</v>
      </c>
      <c r="Q547" s="3">
        <v>15.05</v>
      </c>
      <c r="R547" s="3">
        <v>14.9</v>
      </c>
      <c r="S547" s="3">
        <v>14.8</v>
      </c>
      <c r="T547" s="3">
        <v>14.9</v>
      </c>
      <c r="U547" s="3">
        <v>15.05</v>
      </c>
      <c r="V547" s="12">
        <f t="shared" si="35"/>
        <v>-2.0097925000000001</v>
      </c>
      <c r="W547" s="3">
        <v>-0.66</v>
      </c>
      <c r="X547" s="3" t="str">
        <f ca="1">IF(COUNTIF(股期對照!A:A,B547)=2,B547&amp;"-●",IF(COUNTIF(股期對照!A:A,B547)=1,B547&amp;"-◎",B547))</f>
        <v>台新金-◎</v>
      </c>
      <c r="Y547" s="3" t="s">
        <v>6591</v>
      </c>
      <c r="AB547" s="1" t="s">
        <v>541</v>
      </c>
      <c r="AC547" s="1" t="s">
        <v>2303</v>
      </c>
      <c r="AD547" s="1">
        <v>26.35</v>
      </c>
      <c r="AE547" s="1">
        <v>0.87</v>
      </c>
      <c r="AF547" s="1">
        <v>1.55</v>
      </c>
      <c r="AG547" s="1">
        <v>3.95</v>
      </c>
      <c r="AH547" s="1">
        <v>67.28</v>
      </c>
      <c r="AI547" s="1">
        <v>547</v>
      </c>
      <c r="AJ547" s="1">
        <v>117136171.7</v>
      </c>
      <c r="AK547" s="1">
        <v>-4378</v>
      </c>
      <c r="AL547" s="1">
        <v>-15285</v>
      </c>
      <c r="AM547" s="1">
        <v>-4990</v>
      </c>
      <c r="AN547" s="1">
        <v>2542</v>
      </c>
      <c r="AO547" s="1">
        <v>8547</v>
      </c>
      <c r="AP547" s="1">
        <v>7880922</v>
      </c>
      <c r="AQ547" s="1">
        <v>-0.2</v>
      </c>
      <c r="AR547" s="1">
        <v>15.05</v>
      </c>
      <c r="AS547" s="1">
        <v>14.9</v>
      </c>
      <c r="AT547" s="1">
        <v>14.8</v>
      </c>
      <c r="AU547" s="1">
        <v>14.9</v>
      </c>
      <c r="AV547" s="1">
        <v>15.05</v>
      </c>
      <c r="AW547" s="1">
        <v>-2.0097925000000001</v>
      </c>
      <c r="AX547" s="1">
        <v>-0.66</v>
      </c>
      <c r="AY547" s="1" t="s">
        <v>4460</v>
      </c>
      <c r="AZ547" s="1" t="s">
        <v>3575</v>
      </c>
    </row>
    <row r="548" spans="1:52" x14ac:dyDescent="0.25">
      <c r="A548" s="2" t="s">
        <v>542</v>
      </c>
      <c r="B548" s="3" t="s">
        <v>5381</v>
      </c>
      <c r="C548" s="3">
        <v>19.91</v>
      </c>
      <c r="D548" s="3">
        <v>0.19</v>
      </c>
      <c r="E548" s="3">
        <v>0.38</v>
      </c>
      <c r="F548" s="1">
        <f>IF(INDEX(董監!D:D,H548)=0,INDEX(董監!C:C,H548),INDEX(董監!D:D,H548))</f>
        <v>4</v>
      </c>
      <c r="G548" s="1">
        <f t="shared" si="32"/>
        <v>75.52</v>
      </c>
      <c r="H548" s="1">
        <f>MATCH(持股比率!A548,董監!A:A,0)</f>
        <v>548</v>
      </c>
      <c r="I548" s="3">
        <v>130953940.63</v>
      </c>
      <c r="J548" s="26">
        <v>-14289</v>
      </c>
      <c r="K548" s="26">
        <v>-14200</v>
      </c>
      <c r="L548" s="35">
        <v>-35939</v>
      </c>
      <c r="M548" s="26">
        <v>-7547</v>
      </c>
      <c r="N548" s="26">
        <v>9563</v>
      </c>
      <c r="O548" s="26">
        <f t="shared" si="33"/>
        <v>9889642</v>
      </c>
      <c r="P548" s="25">
        <f t="shared" si="34"/>
        <v>-0.6</v>
      </c>
      <c r="Q548" s="3">
        <v>9.58</v>
      </c>
      <c r="R548" s="3">
        <v>9.5500000000000007</v>
      </c>
      <c r="S548" s="3">
        <v>9.34</v>
      </c>
      <c r="T548" s="3">
        <v>9.39</v>
      </c>
      <c r="U548" s="3">
        <v>9.5299999999999994</v>
      </c>
      <c r="V548" s="12">
        <f t="shared" si="35"/>
        <v>-5.8789981999999998</v>
      </c>
      <c r="W548" s="3">
        <v>-0.52</v>
      </c>
      <c r="X548" s="3" t="str">
        <f ca="1">IF(COUNTIF(股期對照!A:A,B548)=2,B548&amp;"-●",IF(COUNTIF(股期對照!A:A,B548)=1,B548&amp;"-◎",B548))</f>
        <v>新光金-◎</v>
      </c>
      <c r="Y548" s="3" t="s">
        <v>6588</v>
      </c>
      <c r="AB548" s="1" t="s">
        <v>542</v>
      </c>
      <c r="AC548" s="1" t="s">
        <v>2304</v>
      </c>
      <c r="AD548" s="1">
        <v>19.91</v>
      </c>
      <c r="AE548" s="1">
        <v>0.19</v>
      </c>
      <c r="AF548" s="1">
        <v>0.38</v>
      </c>
      <c r="AG548" s="1">
        <v>4</v>
      </c>
      <c r="AH548" s="1">
        <v>75.52</v>
      </c>
      <c r="AI548" s="1">
        <v>548</v>
      </c>
      <c r="AJ548" s="1">
        <v>130953940.63</v>
      </c>
      <c r="AK548" s="1">
        <v>-14289</v>
      </c>
      <c r="AL548" s="1">
        <v>-14200</v>
      </c>
      <c r="AM548" s="1">
        <v>-35939</v>
      </c>
      <c r="AN548" s="1">
        <v>-7547</v>
      </c>
      <c r="AO548" s="1">
        <v>9563</v>
      </c>
      <c r="AP548" s="1">
        <v>9889642</v>
      </c>
      <c r="AQ548" s="1">
        <v>-0.6</v>
      </c>
      <c r="AR548" s="1">
        <v>9.58</v>
      </c>
      <c r="AS548" s="1">
        <v>9.5500000000000007</v>
      </c>
      <c r="AT548" s="1">
        <v>9.34</v>
      </c>
      <c r="AU548" s="1">
        <v>9.39</v>
      </c>
      <c r="AV548" s="1">
        <v>9.5299999999999994</v>
      </c>
      <c r="AW548" s="1">
        <v>-5.8789981999999998</v>
      </c>
      <c r="AX548" s="1">
        <v>-0.52</v>
      </c>
      <c r="AY548" s="1" t="s">
        <v>4461</v>
      </c>
      <c r="AZ548" s="1" t="s">
        <v>3575</v>
      </c>
    </row>
    <row r="549" spans="1:52" x14ac:dyDescent="0.25">
      <c r="A549" s="2" t="s">
        <v>543</v>
      </c>
      <c r="B549" s="3" t="s">
        <v>5382</v>
      </c>
      <c r="C549" s="3">
        <v>13.1</v>
      </c>
      <c r="D549" s="3">
        <v>0.16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79.819999999999993</v>
      </c>
      <c r="H549" s="1">
        <f>MATCH(持股比率!A549,董監!A:A,0)</f>
        <v>549</v>
      </c>
      <c r="I549" s="3">
        <v>28964816.949999999</v>
      </c>
      <c r="J549" s="26">
        <v>-1744</v>
      </c>
      <c r="K549" s="26">
        <v>-442</v>
      </c>
      <c r="L549" s="35">
        <v>-2201</v>
      </c>
      <c r="M549" s="26">
        <v>-778</v>
      </c>
      <c r="N549" s="26">
        <v>315</v>
      </c>
      <c r="O549" s="26">
        <f t="shared" si="33"/>
        <v>2311972</v>
      </c>
      <c r="P549" s="25">
        <f t="shared" si="34"/>
        <v>-0.2</v>
      </c>
      <c r="Q549" s="3">
        <v>16.399999999999999</v>
      </c>
      <c r="R549" s="3">
        <v>16.3</v>
      </c>
      <c r="S549" s="3">
        <v>16.149999999999999</v>
      </c>
      <c r="T549" s="3">
        <v>16.2</v>
      </c>
      <c r="U549" s="3">
        <v>16.3</v>
      </c>
      <c r="V549" s="12">
        <f t="shared" si="35"/>
        <v>-0.78821449999999982</v>
      </c>
      <c r="W549" s="3">
        <v>-0.91</v>
      </c>
      <c r="X549" s="3" t="str">
        <f ca="1">IF(COUNTIF(股期對照!A:A,B549)=2,B549&amp;"-●",IF(COUNTIF(股期對照!A:A,B549)=1,B549&amp;"-◎",B549))</f>
        <v>國票金</v>
      </c>
      <c r="Y549" s="3" t="s">
        <v>6588</v>
      </c>
      <c r="AB549" s="1" t="s">
        <v>543</v>
      </c>
      <c r="AC549" s="1" t="s">
        <v>2305</v>
      </c>
      <c r="AD549" s="1">
        <v>13.1</v>
      </c>
      <c r="AE549" s="1">
        <v>0.16</v>
      </c>
      <c r="AF549" s="1">
        <v>0.11</v>
      </c>
      <c r="AG549" s="1">
        <v>6.81</v>
      </c>
      <c r="AH549" s="1">
        <v>79.819999999999993</v>
      </c>
      <c r="AI549" s="1">
        <v>549</v>
      </c>
      <c r="AJ549" s="1">
        <v>28964816.949999999</v>
      </c>
      <c r="AK549" s="1">
        <v>-1744</v>
      </c>
      <c r="AL549" s="1">
        <v>-442</v>
      </c>
      <c r="AM549" s="1">
        <v>-2201</v>
      </c>
      <c r="AN549" s="1">
        <v>-778</v>
      </c>
      <c r="AO549" s="1">
        <v>315</v>
      </c>
      <c r="AP549" s="1">
        <v>2311972</v>
      </c>
      <c r="AQ549" s="1">
        <v>-0.2</v>
      </c>
      <c r="AR549" s="1">
        <v>16.399999999999999</v>
      </c>
      <c r="AS549" s="1">
        <v>16.3</v>
      </c>
      <c r="AT549" s="1">
        <v>16.149999999999999</v>
      </c>
      <c r="AU549" s="1">
        <v>16.2</v>
      </c>
      <c r="AV549" s="1">
        <v>16.3</v>
      </c>
      <c r="AW549" s="1">
        <v>-0.78821449999999982</v>
      </c>
      <c r="AX549" s="1">
        <v>-0.91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5383</v>
      </c>
      <c r="C550" s="3">
        <v>27.36</v>
      </c>
      <c r="D550" s="3">
        <v>0.26</v>
      </c>
      <c r="E550" s="3">
        <v>0.71</v>
      </c>
      <c r="F550" s="1">
        <f>IF(INDEX(董監!D:D,H550)=0,INDEX(董監!C:C,H550),INDEX(董監!D:D,H550))</f>
        <v>2.7</v>
      </c>
      <c r="G550" s="1">
        <f t="shared" si="32"/>
        <v>68.97</v>
      </c>
      <c r="H550" s="1">
        <f>MATCH(持股比率!A550,董監!A:A,0)</f>
        <v>550</v>
      </c>
      <c r="I550" s="3">
        <v>112810541.06</v>
      </c>
      <c r="J550" s="26">
        <v>-7011</v>
      </c>
      <c r="K550" s="26">
        <v>-754</v>
      </c>
      <c r="L550" s="35">
        <v>-2648</v>
      </c>
      <c r="M550" s="26">
        <v>1562</v>
      </c>
      <c r="N550" s="26">
        <v>7872</v>
      </c>
      <c r="O550" s="26">
        <f t="shared" si="33"/>
        <v>7780543</v>
      </c>
      <c r="P550" s="25">
        <f t="shared" si="34"/>
        <v>0</v>
      </c>
      <c r="Q550" s="3">
        <v>13.6</v>
      </c>
      <c r="R550" s="3">
        <v>13.55</v>
      </c>
      <c r="S550" s="3">
        <v>13.5</v>
      </c>
      <c r="T550" s="3">
        <v>13.5</v>
      </c>
      <c r="U550" s="3">
        <v>13.6</v>
      </c>
      <c r="V550" s="12">
        <f t="shared" si="35"/>
        <v>-0.13168099999999991</v>
      </c>
      <c r="W550" s="3">
        <v>-0.73</v>
      </c>
      <c r="X550" s="3" t="str">
        <f ca="1">IF(COUNTIF(股期對照!A:A,B550)=2,B550&amp;"-●",IF(COUNTIF(股期對照!A:A,B550)=1,B550&amp;"-◎",B550))</f>
        <v>永豐金-◎</v>
      </c>
      <c r="Y550" s="3" t="s">
        <v>4308</v>
      </c>
      <c r="AB550" s="1" t="s">
        <v>544</v>
      </c>
      <c r="AC550" s="1" t="s">
        <v>2306</v>
      </c>
      <c r="AD550" s="1">
        <v>27.36</v>
      </c>
      <c r="AE550" s="1">
        <v>0.26</v>
      </c>
      <c r="AF550" s="1">
        <v>0.71</v>
      </c>
      <c r="AG550" s="1">
        <v>2.7</v>
      </c>
      <c r="AH550" s="1">
        <v>68.97</v>
      </c>
      <c r="AI550" s="1">
        <v>550</v>
      </c>
      <c r="AJ550" s="1">
        <v>112810541.06</v>
      </c>
      <c r="AK550" s="1">
        <v>-7011</v>
      </c>
      <c r="AL550" s="1">
        <v>-754</v>
      </c>
      <c r="AM550" s="1">
        <v>-2648</v>
      </c>
      <c r="AN550" s="1">
        <v>1562</v>
      </c>
      <c r="AO550" s="1">
        <v>7872</v>
      </c>
      <c r="AP550" s="1">
        <v>7780543</v>
      </c>
      <c r="AQ550" s="1">
        <v>0</v>
      </c>
      <c r="AR550" s="1">
        <v>13.6</v>
      </c>
      <c r="AS550" s="1">
        <v>13.55</v>
      </c>
      <c r="AT550" s="1">
        <v>13.5</v>
      </c>
      <c r="AU550" s="1">
        <v>13.5</v>
      </c>
      <c r="AV550" s="1">
        <v>13.6</v>
      </c>
      <c r="AW550" s="1">
        <v>-0.13168099999999991</v>
      </c>
      <c r="AX550" s="1">
        <v>-0.73</v>
      </c>
      <c r="AY550" s="1" t="s">
        <v>4462</v>
      </c>
      <c r="AZ550" s="1" t="s">
        <v>3575</v>
      </c>
    </row>
    <row r="551" spans="1:52" x14ac:dyDescent="0.25">
      <c r="A551" s="2" t="s">
        <v>545</v>
      </c>
      <c r="B551" s="3" t="s">
        <v>5384</v>
      </c>
      <c r="C551" s="3">
        <v>37.67</v>
      </c>
      <c r="D551" s="3">
        <v>0.3</v>
      </c>
      <c r="E551" s="3">
        <v>0.54</v>
      </c>
      <c r="F551" s="1">
        <f>IF(INDEX(董監!D:D,H551)=0,INDEX(董監!C:C,H551),INDEX(董監!D:D,H551))</f>
        <v>1.42</v>
      </c>
      <c r="G551" s="1">
        <f t="shared" si="32"/>
        <v>60.07</v>
      </c>
      <c r="H551" s="1">
        <f>MATCH(持股比率!A551,董監!A:A,0)</f>
        <v>551</v>
      </c>
      <c r="I551" s="3">
        <v>199969795.69</v>
      </c>
      <c r="J551" s="26">
        <v>-11036</v>
      </c>
      <c r="K551" s="26">
        <v>-9579</v>
      </c>
      <c r="L551" s="35">
        <v>-6381</v>
      </c>
      <c r="M551" s="26">
        <v>98</v>
      </c>
      <c r="N551" s="26">
        <v>10703</v>
      </c>
      <c r="O551" s="26">
        <f t="shared" si="33"/>
        <v>12012186</v>
      </c>
      <c r="P551" s="25">
        <f t="shared" si="34"/>
        <v>-0.1</v>
      </c>
      <c r="Q551" s="3">
        <v>22.3</v>
      </c>
      <c r="R551" s="3">
        <v>22.15</v>
      </c>
      <c r="S551" s="3">
        <v>22.25</v>
      </c>
      <c r="T551" s="3">
        <v>22.3</v>
      </c>
      <c r="U551" s="3">
        <v>22.55</v>
      </c>
      <c r="V551" s="12">
        <f t="shared" si="35"/>
        <v>-3.5671684999999997</v>
      </c>
      <c r="W551" s="3">
        <v>0.67</v>
      </c>
      <c r="X551" s="3" t="str">
        <f ca="1">IF(COUNTIF(股期對照!A:A,B551)=2,B551&amp;"-●",IF(COUNTIF(股期對照!A:A,B551)=1,B551&amp;"-◎",B551))</f>
        <v>中信金-◎</v>
      </c>
      <c r="Y551" s="3" t="s">
        <v>6591</v>
      </c>
      <c r="AB551" s="1" t="s">
        <v>545</v>
      </c>
      <c r="AC551" s="1" t="s">
        <v>2307</v>
      </c>
      <c r="AD551" s="1">
        <v>37.67</v>
      </c>
      <c r="AE551" s="1">
        <v>0.3</v>
      </c>
      <c r="AF551" s="1">
        <v>0.54</v>
      </c>
      <c r="AG551" s="1">
        <v>1.42</v>
      </c>
      <c r="AH551" s="1">
        <v>60.07</v>
      </c>
      <c r="AI551" s="1">
        <v>551</v>
      </c>
      <c r="AJ551" s="1">
        <v>199969795.69</v>
      </c>
      <c r="AK551" s="1">
        <v>-11036</v>
      </c>
      <c r="AL551" s="1">
        <v>-9579</v>
      </c>
      <c r="AM551" s="1">
        <v>-6381</v>
      </c>
      <c r="AN551" s="1">
        <v>98</v>
      </c>
      <c r="AO551" s="1">
        <v>10703</v>
      </c>
      <c r="AP551" s="1">
        <v>12012186</v>
      </c>
      <c r="AQ551" s="1">
        <v>-0.1</v>
      </c>
      <c r="AR551" s="1">
        <v>22.3</v>
      </c>
      <c r="AS551" s="1">
        <v>22.15</v>
      </c>
      <c r="AT551" s="1">
        <v>22.25</v>
      </c>
      <c r="AU551" s="1">
        <v>22.3</v>
      </c>
      <c r="AV551" s="1">
        <v>22.55</v>
      </c>
      <c r="AW551" s="1">
        <v>-3.5671684999999997</v>
      </c>
      <c r="AX551" s="1">
        <v>0.67</v>
      </c>
      <c r="AY551" s="1" t="s">
        <v>4463</v>
      </c>
      <c r="AZ551" s="1" t="s">
        <v>3575</v>
      </c>
    </row>
    <row r="552" spans="1:52" x14ac:dyDescent="0.25">
      <c r="A552" s="2" t="s">
        <v>546</v>
      </c>
      <c r="B552" s="3" t="s">
        <v>5385</v>
      </c>
      <c r="C552" s="3">
        <v>23.29</v>
      </c>
      <c r="D552" s="3">
        <v>0.54</v>
      </c>
      <c r="E552" s="3">
        <v>0.04</v>
      </c>
      <c r="F552" s="1">
        <f>IF(INDEX(董監!D:D,H552)=0,INDEX(董監!C:C,H552),INDEX(董監!D:D,H552))</f>
        <v>19</v>
      </c>
      <c r="G552" s="1">
        <f t="shared" si="32"/>
        <v>57.13</v>
      </c>
      <c r="H552" s="1">
        <f>MATCH(持股比率!A552,董監!A:A,0)</f>
        <v>552</v>
      </c>
      <c r="I552" s="3">
        <v>128358010.78</v>
      </c>
      <c r="J552" s="26">
        <v>933</v>
      </c>
      <c r="K552" s="26">
        <v>-2104</v>
      </c>
      <c r="L552" s="35">
        <v>-1454</v>
      </c>
      <c r="M552" s="26">
        <v>-156</v>
      </c>
      <c r="N552" s="26">
        <v>8782</v>
      </c>
      <c r="O552" s="26">
        <f t="shared" si="33"/>
        <v>7333093</v>
      </c>
      <c r="P552" s="25">
        <f t="shared" si="34"/>
        <v>0.1</v>
      </c>
      <c r="Q552" s="3">
        <v>22.3</v>
      </c>
      <c r="R552" s="3">
        <v>22.1</v>
      </c>
      <c r="S552" s="3">
        <v>22.35</v>
      </c>
      <c r="T552" s="3">
        <v>22.25</v>
      </c>
      <c r="U552" s="3">
        <v>22.4</v>
      </c>
      <c r="V552" s="12">
        <f t="shared" si="35"/>
        <v>1.3505639999999999</v>
      </c>
      <c r="W552" s="3">
        <v>0.45</v>
      </c>
      <c r="X552" s="3" t="str">
        <f ca="1">IF(COUNTIF(股期對照!A:A,B552)=2,B552&amp;"-●",IF(COUNTIF(股期對照!A:A,B552)=1,B552&amp;"-◎",B552))</f>
        <v>第一金-◎</v>
      </c>
      <c r="Y552" s="3" t="s">
        <v>6588</v>
      </c>
      <c r="AB552" s="1" t="s">
        <v>546</v>
      </c>
      <c r="AC552" s="1" t="s">
        <v>2308</v>
      </c>
      <c r="AD552" s="1">
        <v>23.29</v>
      </c>
      <c r="AE552" s="1">
        <v>0.54</v>
      </c>
      <c r="AF552" s="1">
        <v>0.04</v>
      </c>
      <c r="AG552" s="1">
        <v>19</v>
      </c>
      <c r="AH552" s="1">
        <v>57.13</v>
      </c>
      <c r="AI552" s="1">
        <v>552</v>
      </c>
      <c r="AJ552" s="1">
        <v>128358010.78</v>
      </c>
      <c r="AK552" s="1">
        <v>933</v>
      </c>
      <c r="AL552" s="1">
        <v>-2104</v>
      </c>
      <c r="AM552" s="1">
        <v>-1454</v>
      </c>
      <c r="AN552" s="1">
        <v>-156</v>
      </c>
      <c r="AO552" s="1">
        <v>8782</v>
      </c>
      <c r="AP552" s="1">
        <v>7333093</v>
      </c>
      <c r="AQ552" s="1">
        <v>0.1</v>
      </c>
      <c r="AR552" s="1">
        <v>22.3</v>
      </c>
      <c r="AS552" s="1">
        <v>22.1</v>
      </c>
      <c r="AT552" s="1">
        <v>22.35</v>
      </c>
      <c r="AU552" s="1">
        <v>22.25</v>
      </c>
      <c r="AV552" s="1">
        <v>22.4</v>
      </c>
      <c r="AW552" s="1">
        <v>1.3505639999999999</v>
      </c>
      <c r="AX552" s="1">
        <v>0.45</v>
      </c>
      <c r="AY552" s="1" t="s">
        <v>4464</v>
      </c>
      <c r="AZ552" s="1" t="s">
        <v>3575</v>
      </c>
    </row>
    <row r="553" spans="1:52" x14ac:dyDescent="0.25">
      <c r="A553" s="2" t="s">
        <v>547</v>
      </c>
      <c r="B553" s="3" t="s">
        <v>5386</v>
      </c>
      <c r="C553" s="3">
        <v>1.62</v>
      </c>
      <c r="D553" s="3">
        <v>0.03</v>
      </c>
      <c r="E553" s="3">
        <v>7.0000000000000007E-2</v>
      </c>
      <c r="F553" s="1">
        <f>IF(INDEX(董監!D:D,H553)=0,INDEX(董監!C:C,H553),INDEX(董監!D:D,H553))</f>
        <v>24.56</v>
      </c>
      <c r="G553" s="1">
        <f t="shared" si="32"/>
        <v>73.72</v>
      </c>
      <c r="H553" s="1">
        <f>MATCH(持股比率!A553,董監!A:A,0)</f>
        <v>553</v>
      </c>
      <c r="I553" s="3">
        <v>30330063.010000002</v>
      </c>
      <c r="J553" s="26">
        <v>-142</v>
      </c>
      <c r="K553" s="26">
        <v>-862</v>
      </c>
      <c r="L553" s="35">
        <v>-1556</v>
      </c>
      <c r="M553" s="26">
        <v>154</v>
      </c>
      <c r="N553" s="26">
        <v>1449</v>
      </c>
      <c r="O553" s="26">
        <f t="shared" si="33"/>
        <v>2235932</v>
      </c>
      <c r="P553" s="25">
        <f t="shared" si="34"/>
        <v>0</v>
      </c>
      <c r="Q553" s="3">
        <v>6.99</v>
      </c>
      <c r="R553" s="3">
        <v>6.98</v>
      </c>
      <c r="S553" s="3">
        <v>6.9</v>
      </c>
      <c r="T553" s="3">
        <v>6.95</v>
      </c>
      <c r="U553" s="3">
        <v>7.12</v>
      </c>
      <c r="V553" s="12">
        <f t="shared" si="35"/>
        <v>-6.358560000000002E-2</v>
      </c>
      <c r="W553" s="3">
        <v>2.74</v>
      </c>
      <c r="X553" s="3" t="str">
        <f ca="1">IF(COUNTIF(股期對照!A:A,B553)=2,B553&amp;"-●",IF(COUNTIF(股期對照!A:A,B553)=1,B553&amp;"-◎",B553))</f>
        <v>王道銀行</v>
      </c>
      <c r="Y553" s="3" t="s">
        <v>4306</v>
      </c>
      <c r="AB553" s="1" t="s">
        <v>547</v>
      </c>
      <c r="AC553" s="1" t="s">
        <v>2309</v>
      </c>
      <c r="AD553" s="1">
        <v>1.62</v>
      </c>
      <c r="AE553" s="1">
        <v>0.03</v>
      </c>
      <c r="AF553" s="1">
        <v>7.0000000000000007E-2</v>
      </c>
      <c r="AG553" s="1">
        <v>24.56</v>
      </c>
      <c r="AH553" s="1">
        <v>73.72</v>
      </c>
      <c r="AI553" s="1">
        <v>553</v>
      </c>
      <c r="AJ553" s="1">
        <v>30330063.010000002</v>
      </c>
      <c r="AK553" s="1">
        <v>-142</v>
      </c>
      <c r="AL553" s="1">
        <v>-862</v>
      </c>
      <c r="AM553" s="1">
        <v>-1556</v>
      </c>
      <c r="AN553" s="1">
        <v>154</v>
      </c>
      <c r="AO553" s="1">
        <v>1449</v>
      </c>
      <c r="AP553" s="1">
        <v>2235932</v>
      </c>
      <c r="AQ553" s="1">
        <v>0</v>
      </c>
      <c r="AR553" s="1">
        <v>6.99</v>
      </c>
      <c r="AS553" s="1">
        <v>6.98</v>
      </c>
      <c r="AT553" s="1">
        <v>6.9</v>
      </c>
      <c r="AU553" s="1">
        <v>6.95</v>
      </c>
      <c r="AV553" s="1">
        <v>7.12</v>
      </c>
      <c r="AW553" s="1">
        <v>-6.358560000000002E-2</v>
      </c>
      <c r="AX553" s="1">
        <v>2.74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5387</v>
      </c>
      <c r="C554" s="3">
        <v>0.13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51.059999999999995</v>
      </c>
      <c r="H554" s="1">
        <f>MATCH(持股比率!A554,董監!A:A,0)</f>
        <v>554</v>
      </c>
      <c r="I554" s="3">
        <v>730432.83</v>
      </c>
      <c r="J554" s="26">
        <v>-15</v>
      </c>
      <c r="K554" s="26">
        <v>-2</v>
      </c>
      <c r="L554" s="35">
        <v>4</v>
      </c>
      <c r="M554" s="26">
        <v>7</v>
      </c>
      <c r="N554" s="26">
        <v>-15</v>
      </c>
      <c r="O554" s="26">
        <f t="shared" si="33"/>
        <v>37296</v>
      </c>
      <c r="P554" s="25">
        <f t="shared" si="34"/>
        <v>-0.1</v>
      </c>
      <c r="Q554" s="3">
        <v>27.55</v>
      </c>
      <c r="R554" s="3">
        <v>27.65</v>
      </c>
      <c r="S554" s="3">
        <v>29.95</v>
      </c>
      <c r="T554" s="3">
        <v>31.2</v>
      </c>
      <c r="U554" s="3">
        <v>30.95</v>
      </c>
      <c r="V554" s="12">
        <f t="shared" si="35"/>
        <v>-5.9459999999999999E-3</v>
      </c>
      <c r="W554" s="3">
        <v>12.55</v>
      </c>
      <c r="X554" s="3" t="str">
        <f ca="1">IF(COUNTIF(股期對照!A:A,B554)=2,B554&amp;"-●",IF(COUNTIF(股期對照!A:A,B554)=1,B554&amp;"-◎",B554))</f>
        <v>欣欣</v>
      </c>
      <c r="Y554" s="3" t="s">
        <v>6592</v>
      </c>
      <c r="AB554" s="1" t="s">
        <v>548</v>
      </c>
      <c r="AC554" s="1" t="s">
        <v>2310</v>
      </c>
      <c r="AD554" s="1">
        <v>0.13</v>
      </c>
      <c r="AE554" s="1">
        <v>0</v>
      </c>
      <c r="AF554" s="1">
        <v>0</v>
      </c>
      <c r="AG554" s="1">
        <v>48.81</v>
      </c>
      <c r="AH554" s="1">
        <v>51.059999999999995</v>
      </c>
      <c r="AI554" s="1">
        <v>554</v>
      </c>
      <c r="AJ554" s="1">
        <v>730432.83</v>
      </c>
      <c r="AK554" s="1">
        <v>-15</v>
      </c>
      <c r="AL554" s="1">
        <v>-2</v>
      </c>
      <c r="AM554" s="1">
        <v>4</v>
      </c>
      <c r="AN554" s="1">
        <v>7</v>
      </c>
      <c r="AO554" s="1">
        <v>-15</v>
      </c>
      <c r="AP554" s="1">
        <v>37296</v>
      </c>
      <c r="AQ554" s="1">
        <v>-0.1</v>
      </c>
      <c r="AR554" s="1">
        <v>27.55</v>
      </c>
      <c r="AS554" s="1">
        <v>27.65</v>
      </c>
      <c r="AT554" s="1">
        <v>29.95</v>
      </c>
      <c r="AU554" s="1">
        <v>31.2</v>
      </c>
      <c r="AV554" s="1">
        <v>30.95</v>
      </c>
      <c r="AW554" s="1">
        <v>-5.9459999999999999E-3</v>
      </c>
      <c r="AX554" s="1">
        <v>12.55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5388</v>
      </c>
      <c r="C555" s="3">
        <v>11.22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65.069999999999993</v>
      </c>
      <c r="H555" s="1">
        <f>MATCH(持股比率!A555,董監!A:A,0)</f>
        <v>555</v>
      </c>
      <c r="I555" s="3">
        <v>14169405.890000001</v>
      </c>
      <c r="J555" s="26">
        <v>-370</v>
      </c>
      <c r="K555" s="26">
        <v>-358</v>
      </c>
      <c r="L555" s="35">
        <v>-27</v>
      </c>
      <c r="M555" s="26">
        <v>282</v>
      </c>
      <c r="N555" s="26">
        <v>319</v>
      </c>
      <c r="O555" s="26">
        <f t="shared" si="33"/>
        <v>922003</v>
      </c>
      <c r="P555" s="25">
        <f t="shared" si="34"/>
        <v>0</v>
      </c>
      <c r="Q555" s="3">
        <v>22.5</v>
      </c>
      <c r="R555" s="3">
        <v>22.55</v>
      </c>
      <c r="S555" s="3">
        <v>22.8</v>
      </c>
      <c r="T555" s="3">
        <v>23.35</v>
      </c>
      <c r="U555" s="3">
        <v>23.2</v>
      </c>
      <c r="V555" s="12">
        <f t="shared" si="35"/>
        <v>-3.0279999999999991E-2</v>
      </c>
      <c r="W555" s="3">
        <v>2.88</v>
      </c>
      <c r="X555" s="3" t="str">
        <f ca="1">IF(COUNTIF(股期對照!A:A,B555)=2,B555&amp;"-●",IF(COUNTIF(股期對照!A:A,B555)=1,B555&amp;"-◎",B555))</f>
        <v>遠百</v>
      </c>
      <c r="Y555" s="3" t="s">
        <v>6574</v>
      </c>
      <c r="AB555" s="1" t="s">
        <v>549</v>
      </c>
      <c r="AC555" s="1" t="s">
        <v>2311</v>
      </c>
      <c r="AD555" s="1">
        <v>11.22</v>
      </c>
      <c r="AE555" s="1">
        <v>0.31</v>
      </c>
      <c r="AF555" s="1">
        <v>0.43</v>
      </c>
      <c r="AG555" s="1">
        <v>22.97</v>
      </c>
      <c r="AH555" s="1">
        <v>65.069999999999993</v>
      </c>
      <c r="AI555" s="1">
        <v>555</v>
      </c>
      <c r="AJ555" s="1">
        <v>14169405.890000001</v>
      </c>
      <c r="AK555" s="1">
        <v>-370</v>
      </c>
      <c r="AL555" s="1">
        <v>-358</v>
      </c>
      <c r="AM555" s="1">
        <v>-27</v>
      </c>
      <c r="AN555" s="1">
        <v>282</v>
      </c>
      <c r="AO555" s="1">
        <v>319</v>
      </c>
      <c r="AP555" s="1">
        <v>922003</v>
      </c>
      <c r="AQ555" s="1">
        <v>0</v>
      </c>
      <c r="AR555" s="1">
        <v>22.5</v>
      </c>
      <c r="AS555" s="1">
        <v>22.55</v>
      </c>
      <c r="AT555" s="1">
        <v>22.8</v>
      </c>
      <c r="AU555" s="1">
        <v>23.35</v>
      </c>
      <c r="AV555" s="1">
        <v>23.2</v>
      </c>
      <c r="AW555" s="1">
        <v>-3.0279999999999991E-2</v>
      </c>
      <c r="AX555" s="1">
        <v>2.88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5389</v>
      </c>
      <c r="C556" s="3">
        <v>0.89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</v>
      </c>
      <c r="H556" s="1">
        <f>MATCH(持股比率!A556,董監!A:A,0)</f>
        <v>556</v>
      </c>
      <c r="I556" s="3">
        <v>690344.32</v>
      </c>
      <c r="J556" s="26">
        <v>-2</v>
      </c>
      <c r="K556" s="26">
        <v>-15</v>
      </c>
      <c r="L556" s="35">
        <v>-8</v>
      </c>
      <c r="M556" s="26">
        <v>-4</v>
      </c>
      <c r="N556" s="26">
        <v>13</v>
      </c>
      <c r="O556" s="26">
        <f t="shared" si="33"/>
        <v>39004</v>
      </c>
      <c r="P556" s="25">
        <f t="shared" si="34"/>
        <v>0</v>
      </c>
      <c r="Q556" s="3">
        <v>29.5</v>
      </c>
      <c r="R556" s="3">
        <v>29.55</v>
      </c>
      <c r="S556" s="3">
        <v>29.5</v>
      </c>
      <c r="T556" s="3">
        <v>29.65</v>
      </c>
      <c r="U556" s="3">
        <v>29.65</v>
      </c>
      <c r="V556" s="12">
        <f t="shared" si="35"/>
        <v>-4.7140000000000003E-3</v>
      </c>
      <c r="W556" s="3">
        <v>0.85</v>
      </c>
      <c r="X556" s="3" t="str">
        <f ca="1">IF(COUNTIF(股期對照!A:A,B556)=2,B556&amp;"-●",IF(COUNTIF(股期對照!A:A,B556)=1,B556&amp;"-◎",B556))</f>
        <v>匯僑</v>
      </c>
      <c r="Y556" s="3" t="s">
        <v>6578</v>
      </c>
      <c r="AB556" s="1" t="s">
        <v>550</v>
      </c>
      <c r="AC556" s="1" t="s">
        <v>2312</v>
      </c>
      <c r="AD556" s="1">
        <v>0.89</v>
      </c>
      <c r="AE556" s="1">
        <v>0</v>
      </c>
      <c r="AF556" s="1">
        <v>0.01</v>
      </c>
      <c r="AG556" s="1">
        <v>42.6</v>
      </c>
      <c r="AH556" s="1">
        <v>56.5</v>
      </c>
      <c r="AI556" s="1">
        <v>556</v>
      </c>
      <c r="AJ556" s="1">
        <v>690344.32</v>
      </c>
      <c r="AK556" s="1">
        <v>-2</v>
      </c>
      <c r="AL556" s="1">
        <v>-15</v>
      </c>
      <c r="AM556" s="1">
        <v>-8</v>
      </c>
      <c r="AN556" s="1">
        <v>-4</v>
      </c>
      <c r="AO556" s="1">
        <v>13</v>
      </c>
      <c r="AP556" s="1">
        <v>39004</v>
      </c>
      <c r="AQ556" s="1">
        <v>0</v>
      </c>
      <c r="AR556" s="1">
        <v>29.5</v>
      </c>
      <c r="AS556" s="1">
        <v>29.55</v>
      </c>
      <c r="AT556" s="1">
        <v>29.5</v>
      </c>
      <c r="AU556" s="1">
        <v>29.65</v>
      </c>
      <c r="AV556" s="1">
        <v>29.65</v>
      </c>
      <c r="AW556" s="1">
        <v>-4.7140000000000003E-3</v>
      </c>
      <c r="AX556" s="1">
        <v>0.85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5390</v>
      </c>
      <c r="C557" s="3">
        <v>5.82</v>
      </c>
      <c r="D557" s="3">
        <v>0</v>
      </c>
      <c r="E557" s="3">
        <v>0.22</v>
      </c>
      <c r="F557" s="1">
        <f>IF(INDEX(董監!D:D,H557)=0,INDEX(董監!C:C,H557),INDEX(董監!D:D,H557))</f>
        <v>34.770000000000003</v>
      </c>
      <c r="G557" s="1">
        <f t="shared" si="32"/>
        <v>59.19</v>
      </c>
      <c r="H557" s="1">
        <f>MATCH(持股比率!A557,董監!A:A,0)</f>
        <v>557</v>
      </c>
      <c r="I557" s="3">
        <v>9093509.5600000005</v>
      </c>
      <c r="J557" s="26">
        <v>-36</v>
      </c>
      <c r="K557" s="26">
        <v>-123</v>
      </c>
      <c r="L557" s="35">
        <v>-297</v>
      </c>
      <c r="M557" s="26">
        <v>89</v>
      </c>
      <c r="N557" s="26">
        <v>459</v>
      </c>
      <c r="O557" s="26">
        <f t="shared" si="33"/>
        <v>538245</v>
      </c>
      <c r="P557" s="25">
        <f t="shared" si="34"/>
        <v>0</v>
      </c>
      <c r="Q557" s="3">
        <v>22.7</v>
      </c>
      <c r="R557" s="3">
        <v>22.55</v>
      </c>
      <c r="S557" s="3">
        <v>22.35</v>
      </c>
      <c r="T557" s="3">
        <v>22.45</v>
      </c>
      <c r="U557" s="3">
        <v>22.85</v>
      </c>
      <c r="V557" s="12">
        <f t="shared" si="35"/>
        <v>2.2573999999999997E-2</v>
      </c>
      <c r="W557" s="3">
        <v>2.0099999999999998</v>
      </c>
      <c r="X557" s="3" t="str">
        <f ca="1">IF(COUNTIF(股期對照!A:A,B557)=2,B557&amp;"-●",IF(COUNTIF(股期對照!A:A,B557)=1,B557&amp;"-◎",B557))</f>
        <v>三商</v>
      </c>
      <c r="Y557" s="3" t="s">
        <v>6574</v>
      </c>
      <c r="AB557" s="1" t="s">
        <v>551</v>
      </c>
      <c r="AC557" s="1" t="s">
        <v>2313</v>
      </c>
      <c r="AD557" s="1">
        <v>5.82</v>
      </c>
      <c r="AE557" s="1">
        <v>0</v>
      </c>
      <c r="AF557" s="1">
        <v>0.22</v>
      </c>
      <c r="AG557" s="1">
        <v>34.770000000000003</v>
      </c>
      <c r="AH557" s="1">
        <v>59.19</v>
      </c>
      <c r="AI557" s="1">
        <v>557</v>
      </c>
      <c r="AJ557" s="1">
        <v>9093509.5600000005</v>
      </c>
      <c r="AK557" s="1">
        <v>-36</v>
      </c>
      <c r="AL557" s="1">
        <v>-123</v>
      </c>
      <c r="AM557" s="1">
        <v>-297</v>
      </c>
      <c r="AN557" s="1">
        <v>89</v>
      </c>
      <c r="AO557" s="1">
        <v>459</v>
      </c>
      <c r="AP557" s="1">
        <v>538245</v>
      </c>
      <c r="AQ557" s="1">
        <v>0</v>
      </c>
      <c r="AR557" s="1">
        <v>22.7</v>
      </c>
      <c r="AS557" s="1">
        <v>22.55</v>
      </c>
      <c r="AT557" s="1">
        <v>22.35</v>
      </c>
      <c r="AU557" s="1">
        <v>22.45</v>
      </c>
      <c r="AV557" s="1">
        <v>22.85</v>
      </c>
      <c r="AW557" s="1">
        <v>2.2573999999999997E-2</v>
      </c>
      <c r="AX557" s="1">
        <v>2.0099999999999998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5391</v>
      </c>
      <c r="C558" s="3">
        <v>1.47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64.92</v>
      </c>
      <c r="H558" s="1">
        <f>MATCH(持股比率!A558,董監!A:A,0)</f>
        <v>558</v>
      </c>
      <c r="I558" s="3">
        <v>2091110.93</v>
      </c>
      <c r="J558" s="26">
        <v>46</v>
      </c>
      <c r="K558" s="26">
        <v>-61</v>
      </c>
      <c r="L558" s="35">
        <v>-164</v>
      </c>
      <c r="M558" s="26">
        <v>57</v>
      </c>
      <c r="N558" s="26">
        <v>177</v>
      </c>
      <c r="O558" s="26">
        <f t="shared" si="33"/>
        <v>135755</v>
      </c>
      <c r="P558" s="25">
        <f t="shared" si="34"/>
        <v>0</v>
      </c>
      <c r="Q558" s="3">
        <v>15.55</v>
      </c>
      <c r="R558" s="3">
        <v>15.45</v>
      </c>
      <c r="S558" s="3">
        <v>15.25</v>
      </c>
      <c r="T558" s="3">
        <v>15.4</v>
      </c>
      <c r="U558" s="3">
        <v>15.65</v>
      </c>
      <c r="V558" s="12">
        <f t="shared" si="35"/>
        <v>9.1970000000000073E-3</v>
      </c>
      <c r="W558" s="3">
        <v>1.62</v>
      </c>
      <c r="X558" s="3" t="str">
        <f ca="1">IF(COUNTIF(股期對照!A:A,B558)=2,B558&amp;"-●",IF(COUNTIF(股期對照!A:A,B558)=1,B558&amp;"-◎",B558))</f>
        <v>高林</v>
      </c>
      <c r="Y558" s="3" t="s">
        <v>6574</v>
      </c>
      <c r="AB558" s="1" t="s">
        <v>552</v>
      </c>
      <c r="AC558" s="1" t="s">
        <v>2314</v>
      </c>
      <c r="AD558" s="1">
        <v>1.47</v>
      </c>
      <c r="AE558" s="1">
        <v>0.03</v>
      </c>
      <c r="AF558" s="1">
        <v>3.26</v>
      </c>
      <c r="AG558" s="1">
        <v>30.32</v>
      </c>
      <c r="AH558" s="1">
        <v>64.92</v>
      </c>
      <c r="AI558" s="1">
        <v>558</v>
      </c>
      <c r="AJ558" s="1">
        <v>2091110.93</v>
      </c>
      <c r="AK558" s="1">
        <v>46</v>
      </c>
      <c r="AL558" s="1">
        <v>-61</v>
      </c>
      <c r="AM558" s="1">
        <v>-164</v>
      </c>
      <c r="AN558" s="1">
        <v>57</v>
      </c>
      <c r="AO558" s="1">
        <v>177</v>
      </c>
      <c r="AP558" s="1">
        <v>135755</v>
      </c>
      <c r="AQ558" s="1">
        <v>0</v>
      </c>
      <c r="AR558" s="1">
        <v>15.55</v>
      </c>
      <c r="AS558" s="1">
        <v>15.45</v>
      </c>
      <c r="AT558" s="1">
        <v>15.25</v>
      </c>
      <c r="AU558" s="1">
        <v>15.4</v>
      </c>
      <c r="AV558" s="1">
        <v>15.65</v>
      </c>
      <c r="AW558" s="1">
        <v>9.1970000000000073E-3</v>
      </c>
      <c r="AX558" s="1">
        <v>1.62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5392</v>
      </c>
      <c r="C559" s="3">
        <v>7.54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79.22</v>
      </c>
      <c r="H559" s="1">
        <f>MATCH(持股比率!A559,董監!A:A,0)</f>
        <v>559</v>
      </c>
      <c r="I559" s="3">
        <v>5098875.58</v>
      </c>
      <c r="J559" s="26">
        <v>-16</v>
      </c>
      <c r="K559" s="26">
        <v>31</v>
      </c>
      <c r="L559" s="35">
        <v>-145</v>
      </c>
      <c r="M559" s="26">
        <v>-9</v>
      </c>
      <c r="N559" s="26">
        <v>1</v>
      </c>
      <c r="O559" s="26">
        <f t="shared" si="33"/>
        <v>403933</v>
      </c>
      <c r="P559" s="25">
        <f t="shared" si="34"/>
        <v>0</v>
      </c>
      <c r="Q559" s="3">
        <v>26.2</v>
      </c>
      <c r="R559" s="3">
        <v>26.75</v>
      </c>
      <c r="S559" s="3">
        <v>26.1</v>
      </c>
      <c r="T559" s="3">
        <v>26.5</v>
      </c>
      <c r="U559" s="3">
        <v>26.6</v>
      </c>
      <c r="V559" s="12">
        <f t="shared" si="35"/>
        <v>-3.58635E-2</v>
      </c>
      <c r="W559" s="3">
        <v>2.5</v>
      </c>
      <c r="X559" s="3" t="str">
        <f ca="1">IF(COUNTIF(股期對照!A:A,B559)=2,B559&amp;"-●",IF(COUNTIF(股期對照!A:A,B559)=1,B559&amp;"-◎",B559))</f>
        <v>特力</v>
      </c>
      <c r="Y559" s="3" t="s">
        <v>6574</v>
      </c>
      <c r="AB559" s="1" t="s">
        <v>553</v>
      </c>
      <c r="AC559" s="1" t="s">
        <v>2315</v>
      </c>
      <c r="AD559" s="1">
        <v>7.54</v>
      </c>
      <c r="AE559" s="1">
        <v>0.02</v>
      </c>
      <c r="AF559" s="1">
        <v>0</v>
      </c>
      <c r="AG559" s="1">
        <v>13.22</v>
      </c>
      <c r="AH559" s="1">
        <v>79.22</v>
      </c>
      <c r="AI559" s="1">
        <v>559</v>
      </c>
      <c r="AJ559" s="1">
        <v>5098875.58</v>
      </c>
      <c r="AK559" s="1">
        <v>-16</v>
      </c>
      <c r="AL559" s="1">
        <v>31</v>
      </c>
      <c r="AM559" s="1">
        <v>-145</v>
      </c>
      <c r="AN559" s="1">
        <v>-9</v>
      </c>
      <c r="AO559" s="1">
        <v>1</v>
      </c>
      <c r="AP559" s="1">
        <v>403933</v>
      </c>
      <c r="AQ559" s="1">
        <v>0</v>
      </c>
      <c r="AR559" s="1">
        <v>26.2</v>
      </c>
      <c r="AS559" s="1">
        <v>26.75</v>
      </c>
      <c r="AT559" s="1">
        <v>26.1</v>
      </c>
      <c r="AU559" s="1">
        <v>26.5</v>
      </c>
      <c r="AV559" s="1">
        <v>26.6</v>
      </c>
      <c r="AW559" s="1">
        <v>-3.58635E-2</v>
      </c>
      <c r="AX559" s="1">
        <v>2.5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4655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-1</v>
      </c>
      <c r="L560" s="35">
        <v>-15</v>
      </c>
      <c r="M560" s="26">
        <v>0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33.299999999999997</v>
      </c>
      <c r="R560" s="3">
        <v>32.700000000000003</v>
      </c>
      <c r="S560" s="3">
        <v>31.65</v>
      </c>
      <c r="T560" s="3">
        <v>32.9</v>
      </c>
      <c r="U560" s="3">
        <v>32.299999999999997</v>
      </c>
      <c r="V560" s="12">
        <f t="shared" si="35"/>
        <v>-5.0745E-3</v>
      </c>
      <c r="W560" s="3">
        <v>-1.67</v>
      </c>
      <c r="X560" s="3" t="str">
        <f ca="1">IF(COUNTIF(股期對照!A:A,B560)=2,B560&amp;"-●",IF(COUNTIF(股期對照!A:A,B560)=1,B560&amp;"-◎",B560))</f>
        <v>統領</v>
      </c>
      <c r="Y560" s="3" t="s">
        <v>6593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-1</v>
      </c>
      <c r="AM560" s="1">
        <v>-15</v>
      </c>
      <c r="AN560" s="1">
        <v>0</v>
      </c>
      <c r="AO560" s="1">
        <v>0</v>
      </c>
      <c r="AP560" s="1">
        <v>167982</v>
      </c>
      <c r="AQ560" s="1">
        <v>0</v>
      </c>
      <c r="AR560" s="1">
        <v>33.299999999999997</v>
      </c>
      <c r="AS560" s="1">
        <v>32.700000000000003</v>
      </c>
      <c r="AT560" s="1">
        <v>31.65</v>
      </c>
      <c r="AU560" s="1">
        <v>32.9</v>
      </c>
      <c r="AV560" s="1">
        <v>32.299999999999997</v>
      </c>
      <c r="AW560" s="1">
        <v>-5.0745E-3</v>
      </c>
      <c r="AX560" s="1">
        <v>-1.67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5393</v>
      </c>
      <c r="C561" s="3">
        <v>17.47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63.7</v>
      </c>
      <c r="H561" s="1">
        <f>MATCH(持股比率!A561,董監!A:A,0)</f>
        <v>561</v>
      </c>
      <c r="I561" s="3">
        <v>1846777.75</v>
      </c>
      <c r="J561" s="26">
        <v>-205</v>
      </c>
      <c r="K561" s="26">
        <v>-326</v>
      </c>
      <c r="L561" s="35">
        <v>-190</v>
      </c>
      <c r="M561" s="26">
        <v>-182</v>
      </c>
      <c r="N561" s="26">
        <v>-210</v>
      </c>
      <c r="O561" s="26">
        <f t="shared" si="33"/>
        <v>117640</v>
      </c>
      <c r="P561" s="25">
        <f t="shared" si="34"/>
        <v>-0.9</v>
      </c>
      <c r="Q561" s="3">
        <v>8.2799999999999994</v>
      </c>
      <c r="R561" s="3">
        <v>8.34</v>
      </c>
      <c r="S561" s="3">
        <v>9</v>
      </c>
      <c r="T561" s="3">
        <v>9.0299999999999994</v>
      </c>
      <c r="U561" s="3">
        <v>8.82</v>
      </c>
      <c r="V561" s="12">
        <f t="shared" si="35"/>
        <v>-9.6218999999999999E-2</v>
      </c>
      <c r="W561" s="3">
        <v>6.14</v>
      </c>
      <c r="X561" s="3" t="str">
        <f ca="1">IF(COUNTIF(股期對照!A:A,B561)=2,B561&amp;"-●",IF(COUNTIF(股期對照!A:A,B561)=1,B561&amp;"-◎",B561))</f>
        <v>麗嬰房</v>
      </c>
      <c r="Y561" s="3" t="s">
        <v>6594</v>
      </c>
      <c r="AB561" s="1" t="s">
        <v>555</v>
      </c>
      <c r="AC561" s="1" t="s">
        <v>2317</v>
      </c>
      <c r="AD561" s="1">
        <v>17.47</v>
      </c>
      <c r="AE561" s="1">
        <v>0</v>
      </c>
      <c r="AF561" s="1">
        <v>0.73</v>
      </c>
      <c r="AG561" s="1">
        <v>18.100000000000001</v>
      </c>
      <c r="AH561" s="1">
        <v>63.7</v>
      </c>
      <c r="AI561" s="1">
        <v>561</v>
      </c>
      <c r="AJ561" s="1">
        <v>1846777.75</v>
      </c>
      <c r="AK561" s="1">
        <v>-205</v>
      </c>
      <c r="AL561" s="1">
        <v>-326</v>
      </c>
      <c r="AM561" s="1">
        <v>-190</v>
      </c>
      <c r="AN561" s="1">
        <v>-182</v>
      </c>
      <c r="AO561" s="1">
        <v>-210</v>
      </c>
      <c r="AP561" s="1">
        <v>117640</v>
      </c>
      <c r="AQ561" s="1">
        <v>-0.9</v>
      </c>
      <c r="AR561" s="1">
        <v>8.2799999999999994</v>
      </c>
      <c r="AS561" s="1">
        <v>8.34</v>
      </c>
      <c r="AT561" s="1">
        <v>9</v>
      </c>
      <c r="AU561" s="1">
        <v>9.0299999999999994</v>
      </c>
      <c r="AV561" s="1">
        <v>8.82</v>
      </c>
      <c r="AW561" s="1">
        <v>-9.6218999999999999E-2</v>
      </c>
      <c r="AX561" s="1">
        <v>6.14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4656</v>
      </c>
      <c r="C562" s="3">
        <v>30.74</v>
      </c>
      <c r="D562" s="3">
        <v>0.67</v>
      </c>
      <c r="E562" s="3">
        <v>0.33</v>
      </c>
      <c r="F562" s="1">
        <f>IF(INDEX(董監!D:D,H562)=0,INDEX(董監!C:C,H562),INDEX(董監!D:D,H562))</f>
        <v>45.9</v>
      </c>
      <c r="G562" s="1">
        <f t="shared" si="32"/>
        <v>22.36</v>
      </c>
      <c r="H562" s="1">
        <f>MATCH(持股比率!A562,董監!A:A,0)</f>
        <v>562</v>
      </c>
      <c r="I562" s="3">
        <v>10396222.550000001</v>
      </c>
      <c r="J562" s="26">
        <v>-633</v>
      </c>
      <c r="K562" s="26">
        <v>-923</v>
      </c>
      <c r="L562" s="35">
        <v>-522</v>
      </c>
      <c r="M562" s="26">
        <v>-159</v>
      </c>
      <c r="N562" s="26">
        <v>397</v>
      </c>
      <c r="O562" s="26">
        <f t="shared" si="33"/>
        <v>232460</v>
      </c>
      <c r="P562" s="25">
        <f t="shared" si="34"/>
        <v>-0.8</v>
      </c>
      <c r="Q562" s="3">
        <v>261</v>
      </c>
      <c r="R562" s="3">
        <v>260</v>
      </c>
      <c r="S562" s="3">
        <v>262.5</v>
      </c>
      <c r="T562" s="3">
        <v>261</v>
      </c>
      <c r="U562" s="3">
        <v>263</v>
      </c>
      <c r="V562" s="12">
        <f t="shared" si="35"/>
        <v>-4.7930599999999997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6574</v>
      </c>
      <c r="AB562" s="1" t="s">
        <v>556</v>
      </c>
      <c r="AC562" s="1" t="s">
        <v>2318</v>
      </c>
      <c r="AD562" s="1">
        <v>30.74</v>
      </c>
      <c r="AE562" s="1">
        <v>0.67</v>
      </c>
      <c r="AF562" s="1">
        <v>0.33</v>
      </c>
      <c r="AG562" s="1">
        <v>45.9</v>
      </c>
      <c r="AH562" s="1">
        <v>22.36</v>
      </c>
      <c r="AI562" s="1">
        <v>562</v>
      </c>
      <c r="AJ562" s="1">
        <v>10396222.550000001</v>
      </c>
      <c r="AK562" s="1">
        <v>-633</v>
      </c>
      <c r="AL562" s="1">
        <v>-923</v>
      </c>
      <c r="AM562" s="1">
        <v>-522</v>
      </c>
      <c r="AN562" s="1">
        <v>-159</v>
      </c>
      <c r="AO562" s="1">
        <v>397</v>
      </c>
      <c r="AP562" s="1">
        <v>232460</v>
      </c>
      <c r="AQ562" s="1">
        <v>-0.8</v>
      </c>
      <c r="AR562" s="1">
        <v>261</v>
      </c>
      <c r="AS562" s="1">
        <v>260</v>
      </c>
      <c r="AT562" s="1">
        <v>262.5</v>
      </c>
      <c r="AU562" s="1">
        <v>261</v>
      </c>
      <c r="AV562" s="1">
        <v>263</v>
      </c>
      <c r="AW562" s="1">
        <v>-4.7930599999999997</v>
      </c>
      <c r="AX562" s="1">
        <v>0.19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5394</v>
      </c>
      <c r="C563" s="3">
        <v>6.24</v>
      </c>
      <c r="D563" s="3">
        <v>0</v>
      </c>
      <c r="E563" s="3">
        <v>0.13</v>
      </c>
      <c r="F563" s="1">
        <f>IF(INDEX(董監!D:D,H563)=0,INDEX(董監!C:C,H563),INDEX(董監!D:D,H563))</f>
        <v>31.1</v>
      </c>
      <c r="G563" s="1">
        <f t="shared" si="32"/>
        <v>62.53</v>
      </c>
      <c r="H563" s="1">
        <f>MATCH(持股比率!A563,董監!A:A,0)</f>
        <v>563</v>
      </c>
      <c r="I563" s="3">
        <v>7900000</v>
      </c>
      <c r="J563" s="26">
        <v>-150</v>
      </c>
      <c r="K563" s="26">
        <v>-74</v>
      </c>
      <c r="L563" s="35">
        <v>-227</v>
      </c>
      <c r="M563" s="26">
        <v>-52</v>
      </c>
      <c r="N563" s="26">
        <v>-358</v>
      </c>
      <c r="O563" s="26">
        <f t="shared" si="33"/>
        <v>493987</v>
      </c>
      <c r="P563" s="25">
        <f t="shared" si="34"/>
        <v>-0.2</v>
      </c>
      <c r="Q563" s="3">
        <v>20.45</v>
      </c>
      <c r="R563" s="3">
        <v>20.149999999999999</v>
      </c>
      <c r="S563" s="3">
        <v>19.75</v>
      </c>
      <c r="T563" s="3">
        <v>20.55</v>
      </c>
      <c r="U563" s="3">
        <v>20.8</v>
      </c>
      <c r="V563" s="12">
        <f t="shared" si="35"/>
        <v>-0.17556850000000002</v>
      </c>
      <c r="W563" s="3">
        <v>2.97</v>
      </c>
      <c r="X563" s="3" t="str">
        <f ca="1">IF(COUNTIF(股期對照!A:A,B563)=2,B563&amp;"-●",IF(COUNTIF(股期對照!A:A,B563)=1,B563&amp;"-◎",B563))</f>
        <v>農林-◎</v>
      </c>
      <c r="Y563" s="3" t="s">
        <v>6574</v>
      </c>
      <c r="AB563" s="1" t="s">
        <v>557</v>
      </c>
      <c r="AC563" s="1" t="s">
        <v>2319</v>
      </c>
      <c r="AD563" s="1">
        <v>6.24</v>
      </c>
      <c r="AE563" s="1">
        <v>0</v>
      </c>
      <c r="AF563" s="1">
        <v>0.13</v>
      </c>
      <c r="AG563" s="1">
        <v>31.1</v>
      </c>
      <c r="AH563" s="1">
        <v>62.53</v>
      </c>
      <c r="AI563" s="1">
        <v>563</v>
      </c>
      <c r="AJ563" s="1">
        <v>7900000</v>
      </c>
      <c r="AK563" s="1">
        <v>-150</v>
      </c>
      <c r="AL563" s="1">
        <v>-74</v>
      </c>
      <c r="AM563" s="1">
        <v>-227</v>
      </c>
      <c r="AN563" s="1">
        <v>-52</v>
      </c>
      <c r="AO563" s="1">
        <v>-358</v>
      </c>
      <c r="AP563" s="1">
        <v>493987</v>
      </c>
      <c r="AQ563" s="1">
        <v>-0.2</v>
      </c>
      <c r="AR563" s="1">
        <v>20.45</v>
      </c>
      <c r="AS563" s="1">
        <v>20.149999999999999</v>
      </c>
      <c r="AT563" s="1">
        <v>19.75</v>
      </c>
      <c r="AU563" s="1">
        <v>20.55</v>
      </c>
      <c r="AV563" s="1">
        <v>20.8</v>
      </c>
      <c r="AW563" s="1">
        <v>-0.17556850000000002</v>
      </c>
      <c r="AX563" s="1">
        <v>2.97</v>
      </c>
      <c r="AY563" s="1" t="s">
        <v>4465</v>
      </c>
      <c r="AZ563" s="1" t="s">
        <v>3522</v>
      </c>
    </row>
    <row r="564" spans="1:52" x14ac:dyDescent="0.25">
      <c r="A564" s="2" t="s">
        <v>558</v>
      </c>
      <c r="B564" s="3" t="s">
        <v>5395</v>
      </c>
      <c r="C564" s="3">
        <v>10.27</v>
      </c>
      <c r="D564" s="3">
        <v>0.89</v>
      </c>
      <c r="E564" s="3">
        <v>4.26</v>
      </c>
      <c r="F564" s="1">
        <f>IF(INDEX(董監!D:D,H564)=0,INDEX(董監!C:C,H564),INDEX(董監!D:D,H564))</f>
        <v>10.17</v>
      </c>
      <c r="G564" s="1">
        <f t="shared" si="32"/>
        <v>74.41</v>
      </c>
      <c r="H564" s="1">
        <f>MATCH(持股比率!A564,董監!A:A,0)</f>
        <v>564</v>
      </c>
      <c r="I564" s="3">
        <v>5648605.9400000004</v>
      </c>
      <c r="J564" s="26">
        <v>-1039</v>
      </c>
      <c r="K564" s="26">
        <v>-1560</v>
      </c>
      <c r="L564" s="35">
        <v>-1039</v>
      </c>
      <c r="M564" s="26">
        <v>97</v>
      </c>
      <c r="N564" s="26">
        <v>118</v>
      </c>
      <c r="O564" s="26">
        <f t="shared" si="33"/>
        <v>420313</v>
      </c>
      <c r="P564" s="25">
        <f t="shared" si="34"/>
        <v>-0.8</v>
      </c>
      <c r="Q564" s="3">
        <v>84.5</v>
      </c>
      <c r="R564" s="3">
        <v>83</v>
      </c>
      <c r="S564" s="3">
        <v>82.2</v>
      </c>
      <c r="T564" s="3">
        <v>83.5</v>
      </c>
      <c r="U564" s="3">
        <v>84.2</v>
      </c>
      <c r="V564" s="12">
        <f t="shared" si="35"/>
        <v>-2.8464620000000003</v>
      </c>
      <c r="W564" s="3">
        <v>-0.82</v>
      </c>
      <c r="X564" s="3" t="str">
        <f ca="1">IF(COUNTIF(股期對照!A:A,B564)=2,B564&amp;"-●",IF(COUNTIF(股期對照!A:A,B564)=1,B564&amp;"-◎",B564))</f>
        <v>潤泰全-◎</v>
      </c>
      <c r="Y564" s="3" t="s">
        <v>6574</v>
      </c>
      <c r="AB564" s="1" t="s">
        <v>558</v>
      </c>
      <c r="AC564" s="1" t="s">
        <v>2320</v>
      </c>
      <c r="AD564" s="1">
        <v>10.27</v>
      </c>
      <c r="AE564" s="1">
        <v>0.89</v>
      </c>
      <c r="AF564" s="1">
        <v>4.26</v>
      </c>
      <c r="AG564" s="1">
        <v>10.17</v>
      </c>
      <c r="AH564" s="1">
        <v>74.41</v>
      </c>
      <c r="AI564" s="1">
        <v>564</v>
      </c>
      <c r="AJ564" s="1">
        <v>5648605.9400000004</v>
      </c>
      <c r="AK564" s="1">
        <v>-1039</v>
      </c>
      <c r="AL564" s="1">
        <v>-1560</v>
      </c>
      <c r="AM564" s="1">
        <v>-1039</v>
      </c>
      <c r="AN564" s="1">
        <v>97</v>
      </c>
      <c r="AO564" s="1">
        <v>118</v>
      </c>
      <c r="AP564" s="1">
        <v>420313</v>
      </c>
      <c r="AQ564" s="1">
        <v>-0.8</v>
      </c>
      <c r="AR564" s="1">
        <v>84.5</v>
      </c>
      <c r="AS564" s="1">
        <v>83</v>
      </c>
      <c r="AT564" s="1">
        <v>82.2</v>
      </c>
      <c r="AU564" s="1">
        <v>83.5</v>
      </c>
      <c r="AV564" s="1">
        <v>84.2</v>
      </c>
      <c r="AW564" s="1">
        <v>-2.8464620000000003</v>
      </c>
      <c r="AX564" s="1">
        <v>-0.82</v>
      </c>
      <c r="AY564" s="1" t="s">
        <v>4466</v>
      </c>
      <c r="AZ564" s="1" t="s">
        <v>3522</v>
      </c>
    </row>
    <row r="565" spans="1:52" x14ac:dyDescent="0.25">
      <c r="A565" s="2" t="s">
        <v>559</v>
      </c>
      <c r="B565" s="3" t="s">
        <v>5396</v>
      </c>
      <c r="C565" s="3">
        <v>21.67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39.72</v>
      </c>
      <c r="H565" s="1">
        <f>MATCH(持股比率!A565,董監!A:A,0)</f>
        <v>565</v>
      </c>
      <c r="I565" s="3">
        <v>546268.78</v>
      </c>
      <c r="J565" s="26">
        <v>0</v>
      </c>
      <c r="K565" s="26">
        <v>-11</v>
      </c>
      <c r="L565" s="35">
        <v>5</v>
      </c>
      <c r="M565" s="26">
        <v>1</v>
      </c>
      <c r="N565" s="26">
        <v>-40</v>
      </c>
      <c r="O565" s="26">
        <f t="shared" si="33"/>
        <v>21698</v>
      </c>
      <c r="P565" s="25">
        <f t="shared" si="34"/>
        <v>-0.2</v>
      </c>
      <c r="Q565" s="3">
        <v>20.75</v>
      </c>
      <c r="R565" s="3">
        <v>20.93</v>
      </c>
      <c r="S565" s="3">
        <v>21.21</v>
      </c>
      <c r="T565" s="3">
        <v>21.4</v>
      </c>
      <c r="U565" s="3">
        <v>20.75</v>
      </c>
      <c r="V565" s="12">
        <f t="shared" si="35"/>
        <v>-9.3277999999999989E-3</v>
      </c>
      <c r="W565" s="3">
        <v>2.0699999999999998</v>
      </c>
      <c r="X565" s="3" t="str">
        <f ca="1">IF(COUNTIF(股期對照!A:A,B565)=2,B565&amp;"-●",IF(COUNTIF(股期對照!A:A,B565)=1,B565&amp;"-◎",B565))</f>
        <v>滿心</v>
      </c>
      <c r="Y565" s="3" t="s">
        <v>6574</v>
      </c>
      <c r="AB565" s="1" t="s">
        <v>559</v>
      </c>
      <c r="AC565" s="1" t="s">
        <v>2321</v>
      </c>
      <c r="AD565" s="1">
        <v>21.67</v>
      </c>
      <c r="AE565" s="1">
        <v>0</v>
      </c>
      <c r="AF565" s="1">
        <v>0.01</v>
      </c>
      <c r="AG565" s="1">
        <v>38.6</v>
      </c>
      <c r="AH565" s="1">
        <v>39.72</v>
      </c>
      <c r="AI565" s="1">
        <v>565</v>
      </c>
      <c r="AJ565" s="1">
        <v>546268.78</v>
      </c>
      <c r="AK565" s="1">
        <v>0</v>
      </c>
      <c r="AL565" s="1">
        <v>-11</v>
      </c>
      <c r="AM565" s="1">
        <v>5</v>
      </c>
      <c r="AN565" s="1">
        <v>1</v>
      </c>
      <c r="AO565" s="1">
        <v>-40</v>
      </c>
      <c r="AP565" s="1">
        <v>21698</v>
      </c>
      <c r="AQ565" s="1">
        <v>-0.2</v>
      </c>
      <c r="AR565" s="1">
        <v>20.75</v>
      </c>
      <c r="AS565" s="1">
        <v>20.93</v>
      </c>
      <c r="AT565" s="1">
        <v>21.21</v>
      </c>
      <c r="AU565" s="1">
        <v>21.4</v>
      </c>
      <c r="AV565" s="1">
        <v>20.75</v>
      </c>
      <c r="AW565" s="1">
        <v>-9.3277999999999989E-3</v>
      </c>
      <c r="AX565" s="1">
        <v>2.0699999999999998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5397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0</v>
      </c>
      <c r="K566" s="26">
        <v>-190</v>
      </c>
      <c r="L566" s="35">
        <v>-110</v>
      </c>
      <c r="M566" s="26">
        <v>-14</v>
      </c>
      <c r="N566" s="26">
        <v>101</v>
      </c>
      <c r="O566" s="26">
        <f t="shared" si="33"/>
        <v>-1006414</v>
      </c>
      <c r="P566" s="25">
        <f t="shared" si="34"/>
        <v>0</v>
      </c>
      <c r="Q566" s="3">
        <v>28.45</v>
      </c>
      <c r="R566" s="3">
        <v>28.35</v>
      </c>
      <c r="S566" s="3">
        <v>27.5</v>
      </c>
      <c r="T566" s="3">
        <v>27.7</v>
      </c>
      <c r="U566" s="3">
        <v>28.8</v>
      </c>
      <c r="V566" s="12">
        <f t="shared" si="35"/>
        <v>-5.8904999999999992E-2</v>
      </c>
      <c r="W566" s="3">
        <v>0.88</v>
      </c>
      <c r="X566" s="3" t="str">
        <f ca="1">IF(COUNTIF(股期對照!A:A,B566)=2,B566&amp;"-●",IF(COUNTIF(股期對照!A:A,B566)=1,B566&amp;"-◎",B566))</f>
        <v>鼎固-KY</v>
      </c>
      <c r="Y566" s="3" t="s">
        <v>6571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0</v>
      </c>
      <c r="AL566" s="1">
        <v>-190</v>
      </c>
      <c r="AM566" s="1">
        <v>-110</v>
      </c>
      <c r="AN566" s="1">
        <v>-14</v>
      </c>
      <c r="AO566" s="1">
        <v>101</v>
      </c>
      <c r="AP566" s="1">
        <v>-1006414</v>
      </c>
      <c r="AQ566" s="1">
        <v>0</v>
      </c>
      <c r="AR566" s="1">
        <v>28.45</v>
      </c>
      <c r="AS566" s="1">
        <v>28.35</v>
      </c>
      <c r="AT566" s="1">
        <v>27.5</v>
      </c>
      <c r="AU566" s="1">
        <v>27.7</v>
      </c>
      <c r="AV566" s="1">
        <v>28.8</v>
      </c>
      <c r="AW566" s="1">
        <v>-5.8904999999999992E-2</v>
      </c>
      <c r="AX566" s="1">
        <v>0.88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4818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18.899999999999999</v>
      </c>
      <c r="R567" s="3">
        <v>18.8</v>
      </c>
      <c r="S567" s="3">
        <v>18.7</v>
      </c>
      <c r="T567" s="3">
        <v>18.7</v>
      </c>
      <c r="U567" s="3">
        <v>18.7</v>
      </c>
      <c r="V567" s="12">
        <f t="shared" si="35"/>
        <v>0</v>
      </c>
      <c r="W567" s="3">
        <v>-1.06</v>
      </c>
      <c r="X567" s="3" t="str">
        <f ca="1">IF(COUNTIF(股期對照!A:A,B567)=2,B567&amp;"-●",IF(COUNTIF(股期對照!A:A,B567)=1,B567&amp;"-◎",B567))</f>
        <v>東凌-KY</v>
      </c>
      <c r="Y567" s="3" t="s">
        <v>6593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18.899999999999999</v>
      </c>
      <c r="AS567" s="1">
        <v>18.8</v>
      </c>
      <c r="AT567" s="1">
        <v>18.7</v>
      </c>
      <c r="AU567" s="1">
        <v>18.7</v>
      </c>
      <c r="AV567" s="1">
        <v>18.7</v>
      </c>
      <c r="AW567" s="1">
        <v>0</v>
      </c>
      <c r="AX567" s="1">
        <v>-1.06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4657</v>
      </c>
      <c r="C568" s="3">
        <v>14.03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34.22</v>
      </c>
      <c r="H568" s="1">
        <f>MATCH(持股比率!A568,董監!A:A,0)</f>
        <v>568</v>
      </c>
      <c r="I568" s="3">
        <v>473896.5</v>
      </c>
      <c r="J568" s="26">
        <v>0</v>
      </c>
      <c r="K568" s="26">
        <v>-16</v>
      </c>
      <c r="L568" s="35">
        <v>-32</v>
      </c>
      <c r="M568" s="26">
        <v>-20</v>
      </c>
      <c r="N568" s="26">
        <v>-4</v>
      </c>
      <c r="O568" s="26">
        <f t="shared" si="33"/>
        <v>16217</v>
      </c>
      <c r="P568" s="25">
        <f t="shared" si="34"/>
        <v>-0.4</v>
      </c>
      <c r="Q568" s="3">
        <v>60.56</v>
      </c>
      <c r="R568" s="3">
        <v>61.6</v>
      </c>
      <c r="S568" s="3">
        <v>60.5</v>
      </c>
      <c r="T568" s="3">
        <v>60.5</v>
      </c>
      <c r="U568" s="3">
        <v>60.9</v>
      </c>
      <c r="V568" s="12">
        <f t="shared" si="35"/>
        <v>-4.3752000000000006E-2</v>
      </c>
      <c r="W568" s="3">
        <v>0.23</v>
      </c>
      <c r="X568" s="3" t="str">
        <f ca="1">IF(COUNTIF(股期對照!A:A,B568)=2,B568&amp;"-●",IF(COUNTIF(股期對照!A:A,B568)=1,B568&amp;"-◎",B568))</f>
        <v>誠品生活</v>
      </c>
      <c r="Y568" s="3" t="s">
        <v>6574</v>
      </c>
      <c r="AB568" s="1" t="s">
        <v>562</v>
      </c>
      <c r="AC568" s="1" t="s">
        <v>2324</v>
      </c>
      <c r="AD568" s="1">
        <v>14.03</v>
      </c>
      <c r="AE568" s="1">
        <v>0.01</v>
      </c>
      <c r="AF568" s="1">
        <v>0</v>
      </c>
      <c r="AG568" s="1">
        <v>51.74</v>
      </c>
      <c r="AH568" s="1">
        <v>34.22</v>
      </c>
      <c r="AI568" s="1">
        <v>568</v>
      </c>
      <c r="AJ568" s="1">
        <v>473896.5</v>
      </c>
      <c r="AK568" s="1">
        <v>0</v>
      </c>
      <c r="AL568" s="1">
        <v>-16</v>
      </c>
      <c r="AM568" s="1">
        <v>-32</v>
      </c>
      <c r="AN568" s="1">
        <v>-20</v>
      </c>
      <c r="AO568" s="1">
        <v>-4</v>
      </c>
      <c r="AP568" s="1">
        <v>16217</v>
      </c>
      <c r="AQ568" s="1">
        <v>-0.4</v>
      </c>
      <c r="AR568" s="1">
        <v>60.56</v>
      </c>
      <c r="AS568" s="1">
        <v>61.6</v>
      </c>
      <c r="AT568" s="1">
        <v>60.5</v>
      </c>
      <c r="AU568" s="1">
        <v>60.5</v>
      </c>
      <c r="AV568" s="1">
        <v>60.9</v>
      </c>
      <c r="AW568" s="1">
        <v>-4.3752000000000006E-2</v>
      </c>
      <c r="AX568" s="1">
        <v>0.23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5398</v>
      </c>
      <c r="C569" s="3">
        <v>81.819999999999993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12.200000000000003</v>
      </c>
      <c r="H569" s="1">
        <f>MATCH(持股比率!A569,董監!A:A,0)</f>
        <v>569</v>
      </c>
      <c r="I569" s="3">
        <v>473011.54</v>
      </c>
      <c r="J569" s="26">
        <v>0</v>
      </c>
      <c r="K569" s="26">
        <v>-1</v>
      </c>
      <c r="L569" s="35">
        <v>4</v>
      </c>
      <c r="M569" s="26">
        <v>-7</v>
      </c>
      <c r="N569" s="26">
        <v>-1</v>
      </c>
      <c r="O569" s="26">
        <f t="shared" si="33"/>
        <v>5771</v>
      </c>
      <c r="P569" s="25">
        <f t="shared" si="34"/>
        <v>-0.1</v>
      </c>
      <c r="Q569" s="3">
        <v>25.05</v>
      </c>
      <c r="R569" s="3">
        <v>24.55</v>
      </c>
      <c r="S569" s="3">
        <v>27</v>
      </c>
      <c r="T569" s="3">
        <v>26.2</v>
      </c>
      <c r="U569" s="3">
        <v>25.75</v>
      </c>
      <c r="V569" s="12">
        <f t="shared" si="35"/>
        <v>-1.2570000000000001E-3</v>
      </c>
      <c r="W569" s="3">
        <v>2.59</v>
      </c>
      <c r="X569" s="3" t="str">
        <f ca="1">IF(COUNTIF(股期對照!A:A,B569)=2,B569&amp;"-●",IF(COUNTIF(股期對照!A:A,B569)=1,B569&amp;"-◎",B569))</f>
        <v>紅馬-KY</v>
      </c>
      <c r="Y569" s="3" t="s">
        <v>6581</v>
      </c>
      <c r="AB569" s="1" t="s">
        <v>563</v>
      </c>
      <c r="AC569" s="1" t="s">
        <v>2325</v>
      </c>
      <c r="AD569" s="1">
        <v>81.819999999999993</v>
      </c>
      <c r="AE569" s="1">
        <v>0</v>
      </c>
      <c r="AF569" s="1">
        <v>0.08</v>
      </c>
      <c r="AG569" s="1">
        <v>5.9</v>
      </c>
      <c r="AH569" s="1">
        <v>12.200000000000003</v>
      </c>
      <c r="AI569" s="1">
        <v>569</v>
      </c>
      <c r="AJ569" s="1">
        <v>473011.54</v>
      </c>
      <c r="AK569" s="1">
        <v>0</v>
      </c>
      <c r="AL569" s="1">
        <v>-1</v>
      </c>
      <c r="AM569" s="1">
        <v>4</v>
      </c>
      <c r="AN569" s="1">
        <v>-7</v>
      </c>
      <c r="AO569" s="1">
        <v>-1</v>
      </c>
      <c r="AP569" s="1">
        <v>5771</v>
      </c>
      <c r="AQ569" s="1">
        <v>-0.1</v>
      </c>
      <c r="AR569" s="1">
        <v>25.05</v>
      </c>
      <c r="AS569" s="1">
        <v>24.55</v>
      </c>
      <c r="AT569" s="1">
        <v>27</v>
      </c>
      <c r="AU569" s="1">
        <v>26.2</v>
      </c>
      <c r="AV569" s="1">
        <v>25.75</v>
      </c>
      <c r="AW569" s="1">
        <v>-1.2570000000000001E-3</v>
      </c>
      <c r="AX569" s="1">
        <v>2.59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5399</v>
      </c>
      <c r="C570" s="3">
        <v>22.27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77.59</v>
      </c>
      <c r="H570" s="1">
        <f>MATCH(持股比率!A570,董監!A:A,0)</f>
        <v>570</v>
      </c>
      <c r="I570" s="3">
        <v>1094938.3799999999</v>
      </c>
      <c r="J570" s="26">
        <v>-42</v>
      </c>
      <c r="K570" s="26">
        <v>-6</v>
      </c>
      <c r="L570" s="35">
        <v>-12</v>
      </c>
      <c r="M570" s="26">
        <v>-143</v>
      </c>
      <c r="N570" s="26">
        <v>86</v>
      </c>
      <c r="O570" s="26">
        <f t="shared" si="33"/>
        <v>84956</v>
      </c>
      <c r="P570" s="25">
        <f t="shared" si="34"/>
        <v>-0.1</v>
      </c>
      <c r="Q570" s="3">
        <v>16.95</v>
      </c>
      <c r="R570" s="3">
        <v>17.100000000000001</v>
      </c>
      <c r="S570" s="3">
        <v>16.899999999999999</v>
      </c>
      <c r="T570" s="3">
        <v>16.75</v>
      </c>
      <c r="U570" s="3">
        <v>16.600000000000001</v>
      </c>
      <c r="V570" s="12">
        <f t="shared" si="35"/>
        <v>-1.9849499999999999E-2</v>
      </c>
      <c r="W570" s="3">
        <v>0.91</v>
      </c>
      <c r="X570" s="3" t="str">
        <f ca="1">IF(COUNTIF(股期對照!A:A,B570)=2,B570&amp;"-●",IF(COUNTIF(股期對照!A:A,B570)=1,B570&amp;"-◎",B570))</f>
        <v>淘帝-KY</v>
      </c>
      <c r="Y570" s="3" t="s">
        <v>6574</v>
      </c>
      <c r="AB570" s="1" t="s">
        <v>564</v>
      </c>
      <c r="AC570" s="1" t="s">
        <v>2326</v>
      </c>
      <c r="AD570" s="1">
        <v>22.27</v>
      </c>
      <c r="AE570" s="1">
        <v>0</v>
      </c>
      <c r="AF570" s="1">
        <v>0.14000000000000001</v>
      </c>
      <c r="AG570" s="1">
        <v>0</v>
      </c>
      <c r="AH570" s="1">
        <v>77.59</v>
      </c>
      <c r="AI570" s="1">
        <v>570</v>
      </c>
      <c r="AJ570" s="1">
        <v>1094938.3799999999</v>
      </c>
      <c r="AK570" s="1">
        <v>-42</v>
      </c>
      <c r="AL570" s="1">
        <v>-6</v>
      </c>
      <c r="AM570" s="1">
        <v>-12</v>
      </c>
      <c r="AN570" s="1">
        <v>-143</v>
      </c>
      <c r="AO570" s="1">
        <v>86</v>
      </c>
      <c r="AP570" s="1">
        <v>84956</v>
      </c>
      <c r="AQ570" s="1">
        <v>-0.1</v>
      </c>
      <c r="AR570" s="1">
        <v>16.95</v>
      </c>
      <c r="AS570" s="1">
        <v>17.100000000000001</v>
      </c>
      <c r="AT570" s="1">
        <v>16.899999999999999</v>
      </c>
      <c r="AU570" s="1">
        <v>16.75</v>
      </c>
      <c r="AV570" s="1">
        <v>16.600000000000001</v>
      </c>
      <c r="AW570" s="1">
        <v>-1.9849499999999999E-2</v>
      </c>
      <c r="AX570" s="1">
        <v>0.91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5400</v>
      </c>
      <c r="C571" s="3">
        <v>90.75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-25.159999999999997</v>
      </c>
      <c r="H571" s="1">
        <f>MATCH(持股比率!A571,董監!A:A,0)</f>
        <v>571</v>
      </c>
      <c r="I571" s="3">
        <v>760556.96</v>
      </c>
      <c r="J571" s="26">
        <v>7</v>
      </c>
      <c r="K571" s="26">
        <v>-1</v>
      </c>
      <c r="L571" s="35">
        <v>4</v>
      </c>
      <c r="M571" s="26">
        <v>4</v>
      </c>
      <c r="N571" s="26">
        <v>4</v>
      </c>
      <c r="O571" s="26">
        <f t="shared" si="33"/>
        <v>-19136</v>
      </c>
      <c r="P571" s="25">
        <f t="shared" si="34"/>
        <v>-0.1</v>
      </c>
      <c r="Q571" s="3">
        <v>23.05</v>
      </c>
      <c r="R571" s="3">
        <v>23.05</v>
      </c>
      <c r="S571" s="3">
        <v>22.8</v>
      </c>
      <c r="T571" s="3">
        <v>22.85</v>
      </c>
      <c r="U571" s="3">
        <v>22.8</v>
      </c>
      <c r="V571" s="12">
        <f t="shared" si="35"/>
        <v>4.1209999999999997E-3</v>
      </c>
      <c r="W571" s="3">
        <v>-0.87</v>
      </c>
      <c r="X571" s="3" t="str">
        <f ca="1">IF(COUNTIF(股期對照!A:A,B571)=2,B571&amp;"-●",IF(COUNTIF(股期對照!A:A,B571)=1,B571&amp;"-◎",B571))</f>
        <v>客思達-KY</v>
      </c>
      <c r="Y571" s="3" t="s">
        <v>4597</v>
      </c>
      <c r="AB571" s="1" t="s">
        <v>565</v>
      </c>
      <c r="AC571" s="1" t="s">
        <v>2327</v>
      </c>
      <c r="AD571" s="1">
        <v>90.75</v>
      </c>
      <c r="AE571" s="1">
        <v>0</v>
      </c>
      <c r="AF571" s="1">
        <v>0.01</v>
      </c>
      <c r="AG571" s="1">
        <v>34.4</v>
      </c>
      <c r="AH571" s="1">
        <v>-25.159999999999997</v>
      </c>
      <c r="AI571" s="1">
        <v>571</v>
      </c>
      <c r="AJ571" s="1">
        <v>760556.96</v>
      </c>
      <c r="AK571" s="1">
        <v>7</v>
      </c>
      <c r="AL571" s="1">
        <v>-1</v>
      </c>
      <c r="AM571" s="1">
        <v>4</v>
      </c>
      <c r="AN571" s="1">
        <v>4</v>
      </c>
      <c r="AO571" s="1">
        <v>4</v>
      </c>
      <c r="AP571" s="1">
        <v>-19136</v>
      </c>
      <c r="AQ571" s="1">
        <v>-0.1</v>
      </c>
      <c r="AR571" s="1">
        <v>23.05</v>
      </c>
      <c r="AS571" s="1">
        <v>23.05</v>
      </c>
      <c r="AT571" s="1">
        <v>22.8</v>
      </c>
      <c r="AU571" s="1">
        <v>22.85</v>
      </c>
      <c r="AV571" s="1">
        <v>22.8</v>
      </c>
      <c r="AW571" s="1">
        <v>4.1209999999999997E-3</v>
      </c>
      <c r="AX571" s="1">
        <v>-0.87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5401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37</v>
      </c>
      <c r="R572" s="3">
        <v>37</v>
      </c>
      <c r="S572" s="3">
        <v>36.5</v>
      </c>
      <c r="T572" s="3">
        <v>36.799999999999997</v>
      </c>
      <c r="U572" s="3">
        <v>37</v>
      </c>
      <c r="V572" s="12">
        <f t="shared" si="35"/>
        <v>0</v>
      </c>
      <c r="W572" s="3">
        <v>1.0900000000000001</v>
      </c>
      <c r="X572" s="3" t="str">
        <f ca="1">IF(COUNTIF(股期對照!A:A,B572)=2,B572&amp;"-●",IF(COUNTIF(股期對照!A:A,B572)=1,B572&amp;"-◎",B572))</f>
        <v>集雅社</v>
      </c>
      <c r="Y572" s="3" t="s">
        <v>6593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37</v>
      </c>
      <c r="AS572" s="1">
        <v>37</v>
      </c>
      <c r="AT572" s="1">
        <v>36.5</v>
      </c>
      <c r="AU572" s="1">
        <v>36.799999999999997</v>
      </c>
      <c r="AV572" s="1">
        <v>37</v>
      </c>
      <c r="AW572" s="1">
        <v>0</v>
      </c>
      <c r="AX572" s="1">
        <v>1.0900000000000001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5402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0</v>
      </c>
      <c r="K573" s="26">
        <v>0</v>
      </c>
      <c r="L573" s="35">
        <v>-1</v>
      </c>
      <c r="M573" s="26">
        <v>-1</v>
      </c>
      <c r="N573" s="26">
        <v>0</v>
      </c>
      <c r="O573" s="26">
        <f t="shared" si="33"/>
        <v>18083</v>
      </c>
      <c r="P573" s="25">
        <f t="shared" si="34"/>
        <v>0</v>
      </c>
      <c r="Q573" s="3">
        <v>34.5</v>
      </c>
      <c r="R573" s="3">
        <v>34.6</v>
      </c>
      <c r="S573" s="3">
        <v>34.6</v>
      </c>
      <c r="T573" s="3">
        <v>34.6</v>
      </c>
      <c r="U573" s="3">
        <v>34.35</v>
      </c>
      <c r="V573" s="12">
        <f t="shared" si="35"/>
        <v>-6.9200000000000002E-4</v>
      </c>
      <c r="W573" s="3">
        <v>2.23</v>
      </c>
      <c r="X573" s="3" t="str">
        <f ca="1">IF(COUNTIF(股期對照!A:A,B573)=2,B573&amp;"-●",IF(COUNTIF(股期對照!A:A,B573)=1,B573&amp;"-◎",B573))</f>
        <v>凱羿-KY</v>
      </c>
      <c r="Y573" s="3" t="s">
        <v>6574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0</v>
      </c>
      <c r="AL573" s="1">
        <v>0</v>
      </c>
      <c r="AM573" s="1">
        <v>-1</v>
      </c>
      <c r="AN573" s="1">
        <v>-1</v>
      </c>
      <c r="AO573" s="1">
        <v>0</v>
      </c>
      <c r="AP573" s="1">
        <v>18083</v>
      </c>
      <c r="AQ573" s="1">
        <v>0</v>
      </c>
      <c r="AR573" s="1">
        <v>34.5</v>
      </c>
      <c r="AS573" s="1">
        <v>34.6</v>
      </c>
      <c r="AT573" s="1">
        <v>34.6</v>
      </c>
      <c r="AU573" s="1">
        <v>34.6</v>
      </c>
      <c r="AV573" s="1">
        <v>34.35</v>
      </c>
      <c r="AW573" s="1">
        <v>-6.9200000000000002E-4</v>
      </c>
      <c r="AX573" s="1">
        <v>2.23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5403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26">
        <v>-2</v>
      </c>
      <c r="K574" s="26">
        <v>-3</v>
      </c>
      <c r="L574" s="35">
        <v>0</v>
      </c>
      <c r="M574" s="26">
        <v>2</v>
      </c>
      <c r="N574" s="26">
        <v>7</v>
      </c>
      <c r="O574" s="26">
        <f t="shared" si="33"/>
        <v>73297</v>
      </c>
      <c r="P574" s="25">
        <f t="shared" si="34"/>
        <v>0</v>
      </c>
      <c r="Q574" s="3">
        <v>11.95</v>
      </c>
      <c r="R574" s="3">
        <v>11.85</v>
      </c>
      <c r="S574" s="3">
        <v>11.85</v>
      </c>
      <c r="T574" s="3">
        <v>11.75</v>
      </c>
      <c r="U574" s="3">
        <v>11.75</v>
      </c>
      <c r="V574" s="12">
        <f t="shared" si="35"/>
        <v>4.6300000000000003E-4</v>
      </c>
      <c r="W574" s="3">
        <v>-0.84</v>
      </c>
      <c r="X574" s="3" t="str">
        <f ca="1">IF(COUNTIF(股期對照!A:A,B574)=2,B574&amp;"-●",IF(COUNTIF(股期對照!A:A,B574)=1,B574&amp;"-◎",B574))</f>
        <v>歐格</v>
      </c>
      <c r="Y574" s="3" t="s">
        <v>4583</v>
      </c>
      <c r="AB574" s="1" t="s">
        <v>568</v>
      </c>
      <c r="AC574" s="1" t="s">
        <v>2330</v>
      </c>
      <c r="AD574" s="1">
        <v>0.37</v>
      </c>
      <c r="AE574" s="1">
        <v>0.11</v>
      </c>
      <c r="AF574" s="1">
        <v>0.01</v>
      </c>
      <c r="AG574" s="1">
        <v>27.65</v>
      </c>
      <c r="AH574" s="1">
        <v>71.86</v>
      </c>
      <c r="AI574" s="1">
        <v>574</v>
      </c>
      <c r="AJ574" s="1">
        <v>1020000</v>
      </c>
      <c r="AK574" s="1">
        <v>-2</v>
      </c>
      <c r="AL574" s="1">
        <v>-3</v>
      </c>
      <c r="AM574" s="1">
        <v>0</v>
      </c>
      <c r="AN574" s="1">
        <v>2</v>
      </c>
      <c r="AO574" s="1">
        <v>7</v>
      </c>
      <c r="AP574" s="1">
        <v>73297</v>
      </c>
      <c r="AQ574" s="1">
        <v>0</v>
      </c>
      <c r="AR574" s="1">
        <v>11.95</v>
      </c>
      <c r="AS574" s="1">
        <v>11.85</v>
      </c>
      <c r="AT574" s="1">
        <v>11.85</v>
      </c>
      <c r="AU574" s="1">
        <v>11.75</v>
      </c>
      <c r="AV574" s="1">
        <v>11.75</v>
      </c>
      <c r="AW574" s="1">
        <v>4.6300000000000003E-4</v>
      </c>
      <c r="AX574" s="1">
        <v>-0.84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4723</v>
      </c>
      <c r="C575" s="3">
        <v>7.3</v>
      </c>
      <c r="D575" s="3">
        <v>1.27</v>
      </c>
      <c r="E575" s="3">
        <v>0.87</v>
      </c>
      <c r="F575" s="1">
        <f>IF(INDEX(董監!D:D,H575)=0,INDEX(董監!C:C,H575),INDEX(董監!D:D,H575))</f>
        <v>9.3699999999999992</v>
      </c>
      <c r="G575" s="1">
        <f t="shared" si="32"/>
        <v>81.19</v>
      </c>
      <c r="H575" s="1">
        <f>MATCH(持股比率!A575,董監!A:A,0)</f>
        <v>575</v>
      </c>
      <c r="I575" s="3">
        <v>1556548.9</v>
      </c>
      <c r="J575" s="26">
        <v>189</v>
      </c>
      <c r="K575" s="26">
        <v>2408</v>
      </c>
      <c r="L575" s="35">
        <v>-965</v>
      </c>
      <c r="M575" s="26">
        <v>-1106</v>
      </c>
      <c r="N575" s="26">
        <v>1723</v>
      </c>
      <c r="O575" s="26">
        <f t="shared" si="33"/>
        <v>126376</v>
      </c>
      <c r="P575" s="25">
        <f t="shared" si="34"/>
        <v>1.8</v>
      </c>
      <c r="Q575" s="3">
        <v>77.8</v>
      </c>
      <c r="R575" s="3">
        <v>81.5</v>
      </c>
      <c r="S575" s="3">
        <v>83.5</v>
      </c>
      <c r="T575" s="3">
        <v>81.8</v>
      </c>
      <c r="U575" s="3">
        <v>85.2</v>
      </c>
      <c r="V575" s="12">
        <f t="shared" si="35"/>
        <v>1.867075</v>
      </c>
      <c r="W575" s="3">
        <v>10.79</v>
      </c>
      <c r="X575" s="3" t="str">
        <f ca="1">IF(COUNTIF(股期對照!A:A,B575)=2,B575&amp;"-●",IF(COUNTIF(股期對照!A:A,B575)=1,B575&amp;"-◎",B575))</f>
        <v>健和興</v>
      </c>
      <c r="Y575" s="3" t="s">
        <v>6549</v>
      </c>
      <c r="AB575" s="1" t="s">
        <v>569</v>
      </c>
      <c r="AC575" s="1" t="s">
        <v>2331</v>
      </c>
      <c r="AD575" s="1">
        <v>7.3</v>
      </c>
      <c r="AE575" s="1">
        <v>1.27</v>
      </c>
      <c r="AF575" s="1">
        <v>0.87</v>
      </c>
      <c r="AG575" s="1">
        <v>9.3699999999999992</v>
      </c>
      <c r="AH575" s="1">
        <v>81.19</v>
      </c>
      <c r="AI575" s="1">
        <v>575</v>
      </c>
      <c r="AJ575" s="1">
        <v>1556548.9</v>
      </c>
      <c r="AK575" s="1">
        <v>189</v>
      </c>
      <c r="AL575" s="1">
        <v>2408</v>
      </c>
      <c r="AM575" s="1">
        <v>-965</v>
      </c>
      <c r="AN575" s="1">
        <v>-1106</v>
      </c>
      <c r="AO575" s="1">
        <v>1723</v>
      </c>
      <c r="AP575" s="1">
        <v>126376</v>
      </c>
      <c r="AQ575" s="1">
        <v>1.8</v>
      </c>
      <c r="AR575" s="1">
        <v>77.8</v>
      </c>
      <c r="AS575" s="1">
        <v>81.5</v>
      </c>
      <c r="AT575" s="1">
        <v>83.5</v>
      </c>
      <c r="AU575" s="1">
        <v>81.8</v>
      </c>
      <c r="AV575" s="1">
        <v>85.2</v>
      </c>
      <c r="AW575" s="1">
        <v>1.867075</v>
      </c>
      <c r="AX575" s="1">
        <v>10.79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5404</v>
      </c>
      <c r="C576" s="3">
        <v>2.4900000000000002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</v>
      </c>
      <c r="H576" s="1">
        <f>MATCH(持股比率!A576,董監!A:A,0)</f>
        <v>576</v>
      </c>
      <c r="I576" s="3">
        <v>526471.55000000005</v>
      </c>
      <c r="J576" s="26">
        <v>30</v>
      </c>
      <c r="K576" s="26">
        <v>44</v>
      </c>
      <c r="L576" s="35">
        <v>61</v>
      </c>
      <c r="M576" s="26">
        <v>-19</v>
      </c>
      <c r="N576" s="26">
        <v>7</v>
      </c>
      <c r="O576" s="26">
        <f t="shared" si="33"/>
        <v>26534</v>
      </c>
      <c r="P576" s="25">
        <f t="shared" si="34"/>
        <v>0.5</v>
      </c>
      <c r="Q576" s="3">
        <v>61.8</v>
      </c>
      <c r="R576" s="3">
        <v>61</v>
      </c>
      <c r="S576" s="3">
        <v>61.6</v>
      </c>
      <c r="T576" s="3">
        <v>61.9</v>
      </c>
      <c r="U576" s="3">
        <v>62.1</v>
      </c>
      <c r="V576" s="12">
        <f t="shared" si="35"/>
        <v>7.5541999999999998E-2</v>
      </c>
      <c r="W576" s="3">
        <v>0.49</v>
      </c>
      <c r="X576" s="3" t="str">
        <f ca="1">IF(COUNTIF(股期對照!A:A,B576)=2,B576&amp;"-●",IF(COUNTIF(股期對照!A:A,B576)=1,B576&amp;"-◎",B576))</f>
        <v>豐達科</v>
      </c>
      <c r="Y576" s="3" t="s">
        <v>6558</v>
      </c>
      <c r="AB576" s="1" t="s">
        <v>570</v>
      </c>
      <c r="AC576" s="1" t="s">
        <v>2332</v>
      </c>
      <c r="AD576" s="1">
        <v>2.4900000000000002</v>
      </c>
      <c r="AE576" s="1">
        <v>0</v>
      </c>
      <c r="AF576" s="1">
        <v>0.01</v>
      </c>
      <c r="AG576" s="1">
        <v>47.1</v>
      </c>
      <c r="AH576" s="1">
        <v>50.4</v>
      </c>
      <c r="AI576" s="1">
        <v>576</v>
      </c>
      <c r="AJ576" s="1">
        <v>526471.55000000005</v>
      </c>
      <c r="AK576" s="1">
        <v>30</v>
      </c>
      <c r="AL576" s="1">
        <v>44</v>
      </c>
      <c r="AM576" s="1">
        <v>61</v>
      </c>
      <c r="AN576" s="1">
        <v>-19</v>
      </c>
      <c r="AO576" s="1">
        <v>7</v>
      </c>
      <c r="AP576" s="1">
        <v>26534</v>
      </c>
      <c r="AQ576" s="1">
        <v>0.5</v>
      </c>
      <c r="AR576" s="1">
        <v>61.8</v>
      </c>
      <c r="AS576" s="1">
        <v>61</v>
      </c>
      <c r="AT576" s="1">
        <v>61.6</v>
      </c>
      <c r="AU576" s="1">
        <v>61.9</v>
      </c>
      <c r="AV576" s="1">
        <v>62.1</v>
      </c>
      <c r="AW576" s="1">
        <v>7.5541999999999998E-2</v>
      </c>
      <c r="AX576" s="1">
        <v>0.49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5405</v>
      </c>
      <c r="C577" s="3">
        <v>32</v>
      </c>
      <c r="D577" s="3">
        <v>0</v>
      </c>
      <c r="E577" s="3">
        <v>5.12</v>
      </c>
      <c r="F577" s="1">
        <f>IF(INDEX(董監!D:D,H577)=0,INDEX(董監!C:C,H577),INDEX(董監!D:D,H577))</f>
        <v>34.380000000000003</v>
      </c>
      <c r="G577" s="1">
        <f t="shared" si="32"/>
        <v>28.5</v>
      </c>
      <c r="H577" s="1">
        <f>MATCH(持股比率!A577,董監!A:A,0)</f>
        <v>577</v>
      </c>
      <c r="I577" s="3">
        <v>5920989</v>
      </c>
      <c r="J577" s="26">
        <v>1520</v>
      </c>
      <c r="K577" s="26">
        <v>-3327</v>
      </c>
      <c r="L577" s="35">
        <v>-1676</v>
      </c>
      <c r="M577" s="26">
        <v>-2383</v>
      </c>
      <c r="N577" s="26">
        <v>-3052</v>
      </c>
      <c r="O577" s="26">
        <f t="shared" si="33"/>
        <v>168748</v>
      </c>
      <c r="P577" s="25">
        <f t="shared" si="34"/>
        <v>-5.3</v>
      </c>
      <c r="Q577" s="3">
        <v>54.7</v>
      </c>
      <c r="R577" s="3">
        <v>54.2</v>
      </c>
      <c r="S577" s="3">
        <v>51.8</v>
      </c>
      <c r="T577" s="3">
        <v>52.7</v>
      </c>
      <c r="U577" s="3">
        <v>53.6</v>
      </c>
      <c r="V577" s="12">
        <f t="shared" si="35"/>
        <v>-4.731675000000001</v>
      </c>
      <c r="W577" s="3">
        <v>3.47</v>
      </c>
      <c r="X577" s="3" t="str">
        <f ca="1">IF(COUNTIF(股期對照!A:A,B577)=2,B577&amp;"-●",IF(COUNTIF(股期對照!A:A,B577)=1,B577&amp;"-◎",B577))</f>
        <v>神基</v>
      </c>
      <c r="Y577" s="3" t="s">
        <v>6595</v>
      </c>
      <c r="AB577" s="1" t="s">
        <v>571</v>
      </c>
      <c r="AC577" s="1" t="s">
        <v>2333</v>
      </c>
      <c r="AD577" s="1">
        <v>32</v>
      </c>
      <c r="AE577" s="1">
        <v>0</v>
      </c>
      <c r="AF577" s="1">
        <v>5.12</v>
      </c>
      <c r="AG577" s="1">
        <v>34.380000000000003</v>
      </c>
      <c r="AH577" s="1">
        <v>28.5</v>
      </c>
      <c r="AI577" s="1">
        <v>577</v>
      </c>
      <c r="AJ577" s="1">
        <v>5920989</v>
      </c>
      <c r="AK577" s="1">
        <v>1520</v>
      </c>
      <c r="AL577" s="1">
        <v>-3327</v>
      </c>
      <c r="AM577" s="1">
        <v>-1676</v>
      </c>
      <c r="AN577" s="1">
        <v>-2383</v>
      </c>
      <c r="AO577" s="1">
        <v>-3052</v>
      </c>
      <c r="AP577" s="1">
        <v>168748</v>
      </c>
      <c r="AQ577" s="1">
        <v>-5.3</v>
      </c>
      <c r="AR577" s="1">
        <v>54.7</v>
      </c>
      <c r="AS577" s="1">
        <v>54.2</v>
      </c>
      <c r="AT577" s="1">
        <v>51.8</v>
      </c>
      <c r="AU577" s="1">
        <v>52.7</v>
      </c>
      <c r="AV577" s="1">
        <v>53.6</v>
      </c>
      <c r="AW577" s="1">
        <v>-4.731675000000001</v>
      </c>
      <c r="AX577" s="1">
        <v>3.47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5406</v>
      </c>
      <c r="C578" s="3">
        <v>12.86</v>
      </c>
      <c r="D578" s="3">
        <v>0.56999999999999995</v>
      </c>
      <c r="E578" s="3">
        <v>0.98</v>
      </c>
      <c r="F578" s="1">
        <f>IF(INDEX(董監!D:D,H578)=0,INDEX(董監!C:C,H578),INDEX(董監!D:D,H578))</f>
        <v>5.38</v>
      </c>
      <c r="G578" s="1">
        <f t="shared" si="32"/>
        <v>80.210000000000008</v>
      </c>
      <c r="H578" s="1">
        <f>MATCH(持股比率!A578,董監!A:A,0)</f>
        <v>578</v>
      </c>
      <c r="I578" s="3">
        <v>2860998.96</v>
      </c>
      <c r="J578" s="26">
        <v>2174</v>
      </c>
      <c r="K578" s="26">
        <v>-1608</v>
      </c>
      <c r="L578" s="35">
        <v>773</v>
      </c>
      <c r="M578" s="26">
        <v>1097</v>
      </c>
      <c r="N578" s="26">
        <v>-467</v>
      </c>
      <c r="O578" s="26">
        <f t="shared" si="33"/>
        <v>229481</v>
      </c>
      <c r="P578" s="25">
        <f t="shared" si="34"/>
        <v>0.9</v>
      </c>
      <c r="Q578" s="3">
        <v>131.5</v>
      </c>
      <c r="R578" s="3">
        <v>129</v>
      </c>
      <c r="S578" s="3">
        <v>120.5</v>
      </c>
      <c r="T578" s="3">
        <v>121</v>
      </c>
      <c r="U578" s="3">
        <v>133</v>
      </c>
      <c r="V578" s="12">
        <f t="shared" si="35"/>
        <v>2.422215</v>
      </c>
      <c r="W578" s="3">
        <v>2.7</v>
      </c>
      <c r="X578" s="3" t="str">
        <f ca="1">IF(COUNTIF(股期對照!A:A,B578)=2,B578&amp;"-●",IF(COUNTIF(股期對照!A:A,B578)=1,B578&amp;"-◎",B578))</f>
        <v>晶豪科-◎</v>
      </c>
      <c r="Y578" s="3" t="s">
        <v>6556</v>
      </c>
      <c r="AB578" s="1" t="s">
        <v>572</v>
      </c>
      <c r="AC578" s="1" t="s">
        <v>2334</v>
      </c>
      <c r="AD578" s="1">
        <v>12.86</v>
      </c>
      <c r="AE578" s="1">
        <v>0.56999999999999995</v>
      </c>
      <c r="AF578" s="1">
        <v>0.98</v>
      </c>
      <c r="AG578" s="1">
        <v>5.38</v>
      </c>
      <c r="AH578" s="1">
        <v>80.210000000000008</v>
      </c>
      <c r="AI578" s="1">
        <v>578</v>
      </c>
      <c r="AJ578" s="1">
        <v>2860998.96</v>
      </c>
      <c r="AK578" s="1">
        <v>2174</v>
      </c>
      <c r="AL578" s="1">
        <v>-1608</v>
      </c>
      <c r="AM578" s="1">
        <v>773</v>
      </c>
      <c r="AN578" s="1">
        <v>1097</v>
      </c>
      <c r="AO578" s="1">
        <v>-467</v>
      </c>
      <c r="AP578" s="1">
        <v>229481</v>
      </c>
      <c r="AQ578" s="1">
        <v>0.9</v>
      </c>
      <c r="AR578" s="1">
        <v>131.5</v>
      </c>
      <c r="AS578" s="1">
        <v>129</v>
      </c>
      <c r="AT578" s="1">
        <v>120.5</v>
      </c>
      <c r="AU578" s="1">
        <v>121</v>
      </c>
      <c r="AV578" s="1">
        <v>133</v>
      </c>
      <c r="AW578" s="1">
        <v>2.422215</v>
      </c>
      <c r="AX578" s="1">
        <v>2.7</v>
      </c>
      <c r="AY578" s="1" t="s">
        <v>4467</v>
      </c>
      <c r="AZ578" s="1" t="s">
        <v>3559</v>
      </c>
    </row>
    <row r="579" spans="1:52" x14ac:dyDescent="0.25">
      <c r="A579" s="2" t="s">
        <v>573</v>
      </c>
      <c r="B579" s="3" t="s">
        <v>5407</v>
      </c>
      <c r="C579" s="3">
        <v>41.87</v>
      </c>
      <c r="D579" s="3">
        <v>0.35</v>
      </c>
      <c r="E579" s="3">
        <v>2.5099999999999998</v>
      </c>
      <c r="F579" s="1">
        <f>IF(INDEX(董監!D:D,H579)=0,INDEX(董監!C:C,H579),INDEX(董監!D:D,H579))</f>
        <v>28.37</v>
      </c>
      <c r="G579" s="1">
        <f t="shared" si="32"/>
        <v>26.900000000000006</v>
      </c>
      <c r="H579" s="1">
        <f>MATCH(持股比率!A579,董監!A:A,0)</f>
        <v>579</v>
      </c>
      <c r="I579" s="3">
        <v>1341401.97</v>
      </c>
      <c r="J579" s="26">
        <v>-162</v>
      </c>
      <c r="K579" s="26">
        <v>-3</v>
      </c>
      <c r="L579" s="35">
        <v>-134</v>
      </c>
      <c r="M579" s="26">
        <v>-145</v>
      </c>
      <c r="N579" s="26">
        <v>37</v>
      </c>
      <c r="O579" s="26">
        <f t="shared" si="33"/>
        <v>36084</v>
      </c>
      <c r="P579" s="25">
        <f t="shared" si="34"/>
        <v>-1.1000000000000001</v>
      </c>
      <c r="Q579" s="3">
        <v>3020</v>
      </c>
      <c r="R579" s="3">
        <v>3020</v>
      </c>
      <c r="S579" s="3">
        <v>2950</v>
      </c>
      <c r="T579" s="3">
        <v>2930</v>
      </c>
      <c r="U579" s="3">
        <v>2990</v>
      </c>
      <c r="V579" s="12">
        <f t="shared" si="35"/>
        <v>-12.078200000000001</v>
      </c>
      <c r="W579" s="3">
        <v>-2.61</v>
      </c>
      <c r="X579" s="3" t="str">
        <f ca="1">IF(COUNTIF(股期對照!A:A,B579)=2,B579&amp;"-●",IF(COUNTIF(股期對照!A:A,B579)=1,B579&amp;"-◎",B579))</f>
        <v>大立光-●</v>
      </c>
      <c r="Y579" s="3" t="s">
        <v>4309</v>
      </c>
      <c r="AB579" s="1" t="s">
        <v>573</v>
      </c>
      <c r="AC579" s="1" t="s">
        <v>2335</v>
      </c>
      <c r="AD579" s="1">
        <v>41.87</v>
      </c>
      <c r="AE579" s="1">
        <v>0.35</v>
      </c>
      <c r="AF579" s="1">
        <v>2.5099999999999998</v>
      </c>
      <c r="AG579" s="1">
        <v>28.37</v>
      </c>
      <c r="AH579" s="1">
        <v>26.900000000000006</v>
      </c>
      <c r="AI579" s="1">
        <v>579</v>
      </c>
      <c r="AJ579" s="1">
        <v>1341401.97</v>
      </c>
      <c r="AK579" s="1">
        <v>-162</v>
      </c>
      <c r="AL579" s="1">
        <v>-3</v>
      </c>
      <c r="AM579" s="1">
        <v>-134</v>
      </c>
      <c r="AN579" s="1">
        <v>-145</v>
      </c>
      <c r="AO579" s="1">
        <v>37</v>
      </c>
      <c r="AP579" s="1">
        <v>36084</v>
      </c>
      <c r="AQ579" s="1">
        <v>-1.1000000000000001</v>
      </c>
      <c r="AR579" s="1">
        <v>3020</v>
      </c>
      <c r="AS579" s="1">
        <v>3020</v>
      </c>
      <c r="AT579" s="1">
        <v>2950</v>
      </c>
      <c r="AU579" s="1">
        <v>2930</v>
      </c>
      <c r="AV579" s="1">
        <v>2990</v>
      </c>
      <c r="AW579" s="1">
        <v>-12.078200000000001</v>
      </c>
      <c r="AX579" s="1">
        <v>-2.61</v>
      </c>
      <c r="AY579" s="1" t="s">
        <v>4468</v>
      </c>
      <c r="AZ579" s="1" t="s">
        <v>3576</v>
      </c>
    </row>
    <row r="580" spans="1:52" x14ac:dyDescent="0.25">
      <c r="A580" s="2" t="s">
        <v>574</v>
      </c>
      <c r="B580" s="3" t="s">
        <v>4820</v>
      </c>
      <c r="C580" s="3">
        <v>14.37</v>
      </c>
      <c r="D580" s="3">
        <v>0.1</v>
      </c>
      <c r="E580" s="3">
        <v>0.39</v>
      </c>
      <c r="F580" s="1">
        <f>IF(INDEX(董監!D:D,H580)=0,INDEX(董監!C:C,H580),INDEX(董監!D:D,H580))</f>
        <v>12.47</v>
      </c>
      <c r="G580" s="1">
        <f t="shared" si="32"/>
        <v>72.67</v>
      </c>
      <c r="H580" s="1">
        <f>MATCH(持股比率!A580,董監!A:A,0)</f>
        <v>580</v>
      </c>
      <c r="I580" s="3">
        <v>2313901.38</v>
      </c>
      <c r="J580" s="26">
        <v>31</v>
      </c>
      <c r="K580" s="26">
        <v>23</v>
      </c>
      <c r="L580" s="35">
        <v>-39</v>
      </c>
      <c r="M580" s="26">
        <v>-36</v>
      </c>
      <c r="N580" s="26">
        <v>143</v>
      </c>
      <c r="O580" s="26">
        <f t="shared" si="33"/>
        <v>168151</v>
      </c>
      <c r="P580" s="25">
        <f t="shared" si="34"/>
        <v>0.1</v>
      </c>
      <c r="Q580" s="3">
        <v>79.5</v>
      </c>
      <c r="R580" s="3">
        <v>80</v>
      </c>
      <c r="S580" s="3">
        <v>79.5</v>
      </c>
      <c r="T580" s="3">
        <v>79.7</v>
      </c>
      <c r="U580" s="3">
        <v>80.5</v>
      </c>
      <c r="V580" s="12">
        <f t="shared" si="35"/>
        <v>9.8462999999999995E-2</v>
      </c>
      <c r="W580" s="3">
        <v>1.77</v>
      </c>
      <c r="X580" s="3" t="str">
        <f ca="1">IF(COUNTIF(股期對照!A:A,B580)=2,B580&amp;"-●",IF(COUNTIF(股期對照!A:A,B580)=1,B580&amp;"-◎",B580))</f>
        <v>華立</v>
      </c>
      <c r="Y580" s="3" t="s">
        <v>6596</v>
      </c>
      <c r="AB580" s="1" t="s">
        <v>574</v>
      </c>
      <c r="AC580" s="1" t="s">
        <v>2336</v>
      </c>
      <c r="AD580" s="1">
        <v>14.37</v>
      </c>
      <c r="AE580" s="1">
        <v>0.1</v>
      </c>
      <c r="AF580" s="1">
        <v>0.39</v>
      </c>
      <c r="AG580" s="1">
        <v>12.47</v>
      </c>
      <c r="AH580" s="1">
        <v>72.67</v>
      </c>
      <c r="AI580" s="1">
        <v>580</v>
      </c>
      <c r="AJ580" s="1">
        <v>2313901.38</v>
      </c>
      <c r="AK580" s="1">
        <v>31</v>
      </c>
      <c r="AL580" s="1">
        <v>23</v>
      </c>
      <c r="AM580" s="1">
        <v>-39</v>
      </c>
      <c r="AN580" s="1">
        <v>-36</v>
      </c>
      <c r="AO580" s="1">
        <v>143</v>
      </c>
      <c r="AP580" s="1">
        <v>168151</v>
      </c>
      <c r="AQ580" s="1">
        <v>0.1</v>
      </c>
      <c r="AR580" s="1">
        <v>79.5</v>
      </c>
      <c r="AS580" s="1">
        <v>80</v>
      </c>
      <c r="AT580" s="1">
        <v>79.5</v>
      </c>
      <c r="AU580" s="1">
        <v>79.7</v>
      </c>
      <c r="AV580" s="1">
        <v>80.5</v>
      </c>
      <c r="AW580" s="1">
        <v>9.8462999999999995E-2</v>
      </c>
      <c r="AX580" s="1">
        <v>1.77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5408</v>
      </c>
      <c r="C581" s="3">
        <v>0.67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86.93</v>
      </c>
      <c r="H581" s="1">
        <f>MATCH(持股比率!A581,董監!A:A,0)</f>
        <v>581</v>
      </c>
      <c r="I581" s="3">
        <v>1127192.51</v>
      </c>
      <c r="J581" s="26">
        <v>11</v>
      </c>
      <c r="K581" s="26">
        <v>-45</v>
      </c>
      <c r="L581" s="35">
        <v>-90</v>
      </c>
      <c r="M581" s="26">
        <v>-27</v>
      </c>
      <c r="N581" s="26">
        <v>-4</v>
      </c>
      <c r="O581" s="26">
        <f t="shared" si="33"/>
        <v>97987</v>
      </c>
      <c r="P581" s="25">
        <f t="shared" si="34"/>
        <v>-0.2</v>
      </c>
      <c r="Q581" s="3">
        <v>7.87</v>
      </c>
      <c r="R581" s="3">
        <v>7.71</v>
      </c>
      <c r="S581" s="3">
        <v>7.36</v>
      </c>
      <c r="T581" s="3">
        <v>7.36</v>
      </c>
      <c r="U581" s="3">
        <v>7.46</v>
      </c>
      <c r="V581" s="12">
        <f t="shared" si="35"/>
        <v>-1.15134E-2</v>
      </c>
      <c r="W581" s="3">
        <v>-4.5999999999999996</v>
      </c>
      <c r="X581" s="3" t="str">
        <f ca="1">IF(COUNTIF(股期對照!A:A,B581)=2,B581&amp;"-●",IF(COUNTIF(股期對照!A:A,B581)=1,B581&amp;"-◎",B581))</f>
        <v>今皓</v>
      </c>
      <c r="Y581" s="3" t="s">
        <v>6597</v>
      </c>
      <c r="AB581" s="1" t="s">
        <v>575</v>
      </c>
      <c r="AC581" s="1" t="s">
        <v>2337</v>
      </c>
      <c r="AD581" s="1">
        <v>0.67</v>
      </c>
      <c r="AE581" s="1">
        <v>0.03</v>
      </c>
      <c r="AF581" s="1">
        <v>0.39</v>
      </c>
      <c r="AG581" s="1">
        <v>11.98</v>
      </c>
      <c r="AH581" s="1">
        <v>86.93</v>
      </c>
      <c r="AI581" s="1">
        <v>581</v>
      </c>
      <c r="AJ581" s="1">
        <v>1127192.51</v>
      </c>
      <c r="AK581" s="1">
        <v>11</v>
      </c>
      <c r="AL581" s="1">
        <v>-45</v>
      </c>
      <c r="AM581" s="1">
        <v>-90</v>
      </c>
      <c r="AN581" s="1">
        <v>-27</v>
      </c>
      <c r="AO581" s="1">
        <v>-4</v>
      </c>
      <c r="AP581" s="1">
        <v>97987</v>
      </c>
      <c r="AQ581" s="1">
        <v>-0.2</v>
      </c>
      <c r="AR581" s="1">
        <v>7.87</v>
      </c>
      <c r="AS581" s="1">
        <v>7.71</v>
      </c>
      <c r="AT581" s="1">
        <v>7.36</v>
      </c>
      <c r="AU581" s="1">
        <v>7.36</v>
      </c>
      <c r="AV581" s="1">
        <v>7.46</v>
      </c>
      <c r="AW581" s="1">
        <v>-1.15134E-2</v>
      </c>
      <c r="AX581" s="1">
        <v>-4.5999999999999996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5409</v>
      </c>
      <c r="C582" s="3">
        <v>2.2799999999999998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76.87</v>
      </c>
      <c r="H582" s="1">
        <f>MATCH(持股比率!A582,董監!A:A,0)</f>
        <v>582</v>
      </c>
      <c r="I582" s="3">
        <v>1559350.18</v>
      </c>
      <c r="J582" s="26">
        <v>88</v>
      </c>
      <c r="K582" s="26">
        <v>56</v>
      </c>
      <c r="L582" s="35">
        <v>14</v>
      </c>
      <c r="M582" s="26">
        <v>40</v>
      </c>
      <c r="N582" s="26">
        <v>-11</v>
      </c>
      <c r="O582" s="26">
        <f t="shared" si="33"/>
        <v>119867</v>
      </c>
      <c r="P582" s="25">
        <f t="shared" si="34"/>
        <v>0.2</v>
      </c>
      <c r="Q582" s="3">
        <v>13.05</v>
      </c>
      <c r="R582" s="3">
        <v>13.15</v>
      </c>
      <c r="S582" s="3">
        <v>13.15</v>
      </c>
      <c r="T582" s="3">
        <v>12.9</v>
      </c>
      <c r="U582" s="3">
        <v>12.95</v>
      </c>
      <c r="V582" s="12">
        <f t="shared" si="35"/>
        <v>2.4424500000000002E-2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6562</v>
      </c>
      <c r="AB582" s="1" t="s">
        <v>576</v>
      </c>
      <c r="AC582" s="1" t="s">
        <v>2338</v>
      </c>
      <c r="AD582" s="1">
        <v>2.2799999999999998</v>
      </c>
      <c r="AE582" s="1">
        <v>0</v>
      </c>
      <c r="AF582" s="1">
        <v>0.04</v>
      </c>
      <c r="AG582" s="1">
        <v>20.81</v>
      </c>
      <c r="AH582" s="1">
        <v>76.87</v>
      </c>
      <c r="AI582" s="1">
        <v>582</v>
      </c>
      <c r="AJ582" s="1">
        <v>1559350.18</v>
      </c>
      <c r="AK582" s="1">
        <v>88</v>
      </c>
      <c r="AL582" s="1">
        <v>56</v>
      </c>
      <c r="AM582" s="1">
        <v>14</v>
      </c>
      <c r="AN582" s="1">
        <v>40</v>
      </c>
      <c r="AO582" s="1">
        <v>-11</v>
      </c>
      <c r="AP582" s="1">
        <v>119867</v>
      </c>
      <c r="AQ582" s="1">
        <v>0.2</v>
      </c>
      <c r="AR582" s="1">
        <v>13.05</v>
      </c>
      <c r="AS582" s="1">
        <v>13.15</v>
      </c>
      <c r="AT582" s="1">
        <v>13.15</v>
      </c>
      <c r="AU582" s="1">
        <v>12.9</v>
      </c>
      <c r="AV582" s="1">
        <v>12.95</v>
      </c>
      <c r="AW582" s="1">
        <v>2.4424500000000002E-2</v>
      </c>
      <c r="AX582" s="1">
        <v>0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4821</v>
      </c>
      <c r="C583" s="3">
        <v>12.89</v>
      </c>
      <c r="D583" s="3">
        <v>2.44</v>
      </c>
      <c r="E583" s="3">
        <v>0.53</v>
      </c>
      <c r="F583" s="1">
        <f>IF(INDEX(董監!D:D,H583)=0,INDEX(董監!C:C,H583),INDEX(董監!D:D,H583))</f>
        <v>10.46</v>
      </c>
      <c r="G583" s="1">
        <f t="shared" ref="G583:G646" si="36">100-SUM(C583:F583)</f>
        <v>73.680000000000007</v>
      </c>
      <c r="H583" s="1">
        <f>MATCH(持股比率!A583,董監!A:A,0)</f>
        <v>583</v>
      </c>
      <c r="I583" s="3">
        <v>1610801.24</v>
      </c>
      <c r="J583" s="26">
        <v>696</v>
      </c>
      <c r="K583" s="26">
        <v>186</v>
      </c>
      <c r="L583" s="35">
        <v>1399</v>
      </c>
      <c r="M583" s="26">
        <v>-576</v>
      </c>
      <c r="N583" s="26">
        <v>647</v>
      </c>
      <c r="O583" s="26">
        <f t="shared" ref="O583:O646" si="37">ROUND((I583/10)*(G583/100),0)</f>
        <v>118684</v>
      </c>
      <c r="P583" s="25">
        <f t="shared" ref="P583:P646" si="38">ROUND(SUM(J583:N583)/O583*100,1)</f>
        <v>2</v>
      </c>
      <c r="Q583" s="3">
        <v>125.5</v>
      </c>
      <c r="R583" s="3">
        <v>125.5</v>
      </c>
      <c r="S583" s="3">
        <v>122</v>
      </c>
      <c r="T583" s="3">
        <v>121</v>
      </c>
      <c r="U583" s="3">
        <v>122.5</v>
      </c>
      <c r="V583" s="12">
        <f t="shared" ref="V583:V646" si="39">SUMPRODUCT(J583:N583,Q583:U583)/100000</f>
        <v>2.9093049999999998</v>
      </c>
      <c r="W583" s="3">
        <v>-1.21</v>
      </c>
      <c r="X583" s="3" t="str">
        <f ca="1">IF(COUNTIF(股期對照!A:A,B583)=2,B583&amp;"-●",IF(COUNTIF(股期對照!A:A,B583)=1,B583&amp;"-◎",B583))</f>
        <v>聯陽</v>
      </c>
      <c r="Y583" s="3" t="s">
        <v>6546</v>
      </c>
      <c r="AB583" s="1" t="s">
        <v>577</v>
      </c>
      <c r="AC583" s="1" t="s">
        <v>2339</v>
      </c>
      <c r="AD583" s="1">
        <v>12.89</v>
      </c>
      <c r="AE583" s="1">
        <v>2.44</v>
      </c>
      <c r="AF583" s="1">
        <v>0.53</v>
      </c>
      <c r="AG583" s="1">
        <v>10.46</v>
      </c>
      <c r="AH583" s="1">
        <v>73.680000000000007</v>
      </c>
      <c r="AI583" s="1">
        <v>583</v>
      </c>
      <c r="AJ583" s="1">
        <v>1610801.24</v>
      </c>
      <c r="AK583" s="1">
        <v>696</v>
      </c>
      <c r="AL583" s="1">
        <v>186</v>
      </c>
      <c r="AM583" s="1">
        <v>1399</v>
      </c>
      <c r="AN583" s="1">
        <v>-576</v>
      </c>
      <c r="AO583" s="1">
        <v>647</v>
      </c>
      <c r="AP583" s="1">
        <v>118684</v>
      </c>
      <c r="AQ583" s="1">
        <v>2</v>
      </c>
      <c r="AR583" s="1">
        <v>125.5</v>
      </c>
      <c r="AS583" s="1">
        <v>125.5</v>
      </c>
      <c r="AT583" s="1">
        <v>122</v>
      </c>
      <c r="AU583" s="1">
        <v>121</v>
      </c>
      <c r="AV583" s="1">
        <v>122.5</v>
      </c>
      <c r="AW583" s="1">
        <v>2.9093049999999998</v>
      </c>
      <c r="AX583" s="1">
        <v>-1.21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4767</v>
      </c>
      <c r="C584" s="3">
        <v>12.64</v>
      </c>
      <c r="D584" s="3">
        <v>0.01</v>
      </c>
      <c r="E584" s="3">
        <v>0.06</v>
      </c>
      <c r="F584" s="1">
        <f>IF(INDEX(董監!D:D,H584)=0,INDEX(董監!C:C,H584),INDEX(董監!D:D,H584))</f>
        <v>23.58</v>
      </c>
      <c r="G584" s="1">
        <f t="shared" si="36"/>
        <v>63.71</v>
      </c>
      <c r="H584" s="1">
        <f>MATCH(持股比率!A584,董監!A:A,0)</f>
        <v>584</v>
      </c>
      <c r="I584" s="3">
        <v>1872619.5</v>
      </c>
      <c r="J584" s="26">
        <v>242</v>
      </c>
      <c r="K584" s="26">
        <v>-215</v>
      </c>
      <c r="L584" s="35">
        <v>-35</v>
      </c>
      <c r="M584" s="26">
        <v>73</v>
      </c>
      <c r="N584" s="26">
        <v>133</v>
      </c>
      <c r="O584" s="26">
        <f t="shared" si="37"/>
        <v>119305</v>
      </c>
      <c r="P584" s="25">
        <f t="shared" si="38"/>
        <v>0.2</v>
      </c>
      <c r="Q584" s="3">
        <v>47.3</v>
      </c>
      <c r="R584" s="3">
        <v>47</v>
      </c>
      <c r="S584" s="3">
        <v>47</v>
      </c>
      <c r="T584" s="3">
        <v>46.9</v>
      </c>
      <c r="U584" s="3">
        <v>47.5</v>
      </c>
      <c r="V584" s="12">
        <f t="shared" si="39"/>
        <v>9.437799999999999E-2</v>
      </c>
      <c r="W584" s="3">
        <v>2.59</v>
      </c>
      <c r="X584" s="3" t="str">
        <f ca="1">IF(COUNTIF(股期對照!A:A,B584)=2,B584&amp;"-●",IF(COUNTIF(股期對照!A:A,B584)=1,B584&amp;"-◎",B584))</f>
        <v>全漢</v>
      </c>
      <c r="Y584" s="3" t="s">
        <v>6534</v>
      </c>
      <c r="AB584" s="1" t="s">
        <v>578</v>
      </c>
      <c r="AC584" s="1" t="s">
        <v>2340</v>
      </c>
      <c r="AD584" s="1">
        <v>12.64</v>
      </c>
      <c r="AE584" s="1">
        <v>0.01</v>
      </c>
      <c r="AF584" s="1">
        <v>0.06</v>
      </c>
      <c r="AG584" s="1">
        <v>23.58</v>
      </c>
      <c r="AH584" s="1">
        <v>63.71</v>
      </c>
      <c r="AI584" s="1">
        <v>584</v>
      </c>
      <c r="AJ584" s="1">
        <v>1872619.5</v>
      </c>
      <c r="AK584" s="1">
        <v>242</v>
      </c>
      <c r="AL584" s="1">
        <v>-215</v>
      </c>
      <c r="AM584" s="1">
        <v>-35</v>
      </c>
      <c r="AN584" s="1">
        <v>73</v>
      </c>
      <c r="AO584" s="1">
        <v>133</v>
      </c>
      <c r="AP584" s="1">
        <v>119305</v>
      </c>
      <c r="AQ584" s="1">
        <v>0.2</v>
      </c>
      <c r="AR584" s="1">
        <v>47.3</v>
      </c>
      <c r="AS584" s="1">
        <v>47</v>
      </c>
      <c r="AT584" s="1">
        <v>47</v>
      </c>
      <c r="AU584" s="1">
        <v>46.9</v>
      </c>
      <c r="AV584" s="1">
        <v>47.5</v>
      </c>
      <c r="AW584" s="1">
        <v>9.437799999999999E-2</v>
      </c>
      <c r="AX584" s="1">
        <v>2.59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4822</v>
      </c>
      <c r="C585" s="3">
        <v>1.37</v>
      </c>
      <c r="D585" s="3">
        <v>0.02</v>
      </c>
      <c r="E585" s="3">
        <v>0.28000000000000003</v>
      </c>
      <c r="F585" s="1">
        <f>IF(INDEX(董監!D:D,H585)=0,INDEX(董監!C:C,H585),INDEX(董監!D:D,H585))</f>
        <v>63.8</v>
      </c>
      <c r="G585" s="1">
        <f t="shared" si="36"/>
        <v>34.53</v>
      </c>
      <c r="H585" s="1">
        <f>MATCH(持股比率!A585,董監!A:A,0)</f>
        <v>585</v>
      </c>
      <c r="I585" s="3">
        <v>2800687.9</v>
      </c>
      <c r="J585" s="26">
        <v>-54</v>
      </c>
      <c r="K585" s="26">
        <v>-16</v>
      </c>
      <c r="L585" s="35">
        <v>-282</v>
      </c>
      <c r="M585" s="26">
        <v>-103</v>
      </c>
      <c r="N585" s="26">
        <v>920</v>
      </c>
      <c r="O585" s="26">
        <f t="shared" si="37"/>
        <v>96708</v>
      </c>
      <c r="P585" s="25">
        <f t="shared" si="38"/>
        <v>0.5</v>
      </c>
      <c r="Q585" s="3">
        <v>72.7</v>
      </c>
      <c r="R585" s="3">
        <v>75.2</v>
      </c>
      <c r="S585" s="3">
        <v>72</v>
      </c>
      <c r="T585" s="3">
        <v>71.599999999999994</v>
      </c>
      <c r="U585" s="3">
        <v>73.7</v>
      </c>
      <c r="V585" s="12">
        <f t="shared" si="39"/>
        <v>0.349962</v>
      </c>
      <c r="W585" s="3">
        <v>3.37</v>
      </c>
      <c r="X585" s="3" t="str">
        <f ca="1">IF(COUNTIF(股期對照!A:A,B585)=2,B585&amp;"-●",IF(COUNTIF(股期對照!A:A,B585)=1,B585&amp;"-◎",B585))</f>
        <v>嘉晶</v>
      </c>
      <c r="Y585" s="3" t="s">
        <v>6598</v>
      </c>
      <c r="AB585" s="1" t="s">
        <v>579</v>
      </c>
      <c r="AC585" s="1" t="s">
        <v>2341</v>
      </c>
      <c r="AD585" s="1">
        <v>1.37</v>
      </c>
      <c r="AE585" s="1">
        <v>0.02</v>
      </c>
      <c r="AF585" s="1">
        <v>0.28000000000000003</v>
      </c>
      <c r="AG585" s="1">
        <v>63.8</v>
      </c>
      <c r="AH585" s="1">
        <v>34.53</v>
      </c>
      <c r="AI585" s="1">
        <v>585</v>
      </c>
      <c r="AJ585" s="1">
        <v>2800687.9</v>
      </c>
      <c r="AK585" s="1">
        <v>-54</v>
      </c>
      <c r="AL585" s="1">
        <v>-16</v>
      </c>
      <c r="AM585" s="1">
        <v>-282</v>
      </c>
      <c r="AN585" s="1">
        <v>-103</v>
      </c>
      <c r="AO585" s="1">
        <v>920</v>
      </c>
      <c r="AP585" s="1">
        <v>96708</v>
      </c>
      <c r="AQ585" s="1">
        <v>0.5</v>
      </c>
      <c r="AR585" s="1">
        <v>72.7</v>
      </c>
      <c r="AS585" s="1">
        <v>75.2</v>
      </c>
      <c r="AT585" s="1">
        <v>72</v>
      </c>
      <c r="AU585" s="1">
        <v>71.599999999999994</v>
      </c>
      <c r="AV585" s="1">
        <v>73.7</v>
      </c>
      <c r="AW585" s="1">
        <v>0.349962</v>
      </c>
      <c r="AX585" s="1">
        <v>3.37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5410</v>
      </c>
      <c r="C586" s="3">
        <v>33.07</v>
      </c>
      <c r="D586" s="3">
        <v>5.07</v>
      </c>
      <c r="E586" s="3">
        <v>1.18</v>
      </c>
      <c r="F586" s="1">
        <f>IF(INDEX(董監!D:D,H586)=0,INDEX(董監!C:C,H586),INDEX(董監!D:D,H586))</f>
        <v>17.39</v>
      </c>
      <c r="G586" s="1">
        <f t="shared" si="36"/>
        <v>43.29</v>
      </c>
      <c r="H586" s="1">
        <f>MATCH(持股比率!A586,董監!A:A,0)</f>
        <v>586</v>
      </c>
      <c r="I586" s="3">
        <v>3533101.57</v>
      </c>
      <c r="J586" s="26">
        <v>652</v>
      </c>
      <c r="K586" s="26">
        <v>1541</v>
      </c>
      <c r="L586" s="35">
        <v>-3871</v>
      </c>
      <c r="M586" s="26">
        <v>198</v>
      </c>
      <c r="N586" s="26">
        <v>1591</v>
      </c>
      <c r="O586" s="26">
        <f t="shared" si="37"/>
        <v>152948</v>
      </c>
      <c r="P586" s="25">
        <f t="shared" si="38"/>
        <v>0.1</v>
      </c>
      <c r="Q586" s="3">
        <v>70.7</v>
      </c>
      <c r="R586" s="3">
        <v>77.2</v>
      </c>
      <c r="S586" s="3">
        <v>82</v>
      </c>
      <c r="T586" s="3">
        <v>82</v>
      </c>
      <c r="U586" s="3">
        <v>82</v>
      </c>
      <c r="V586" s="12">
        <f t="shared" si="39"/>
        <v>-5.6623999999999945E-2</v>
      </c>
      <c r="W586" s="3">
        <v>17.309999999999999</v>
      </c>
      <c r="X586" s="3" t="str">
        <f ca="1">IF(COUNTIF(股期對照!A:A,B586)=2,B586&amp;"-●",IF(COUNTIF(股期對照!A:A,B586)=1,B586&amp;"-◎",B586))</f>
        <v>奇鋐</v>
      </c>
      <c r="Y586" s="3" t="s">
        <v>6548</v>
      </c>
      <c r="AB586" s="1" t="s">
        <v>580</v>
      </c>
      <c r="AC586" s="1" t="s">
        <v>2342</v>
      </c>
      <c r="AD586" s="1">
        <v>33.07</v>
      </c>
      <c r="AE586" s="1">
        <v>5.07</v>
      </c>
      <c r="AF586" s="1">
        <v>1.18</v>
      </c>
      <c r="AG586" s="1">
        <v>17.39</v>
      </c>
      <c r="AH586" s="1">
        <v>43.29</v>
      </c>
      <c r="AI586" s="1">
        <v>586</v>
      </c>
      <c r="AJ586" s="1">
        <v>3533101.57</v>
      </c>
      <c r="AK586" s="1">
        <v>652</v>
      </c>
      <c r="AL586" s="1">
        <v>1541</v>
      </c>
      <c r="AM586" s="1">
        <v>-3871</v>
      </c>
      <c r="AN586" s="1">
        <v>198</v>
      </c>
      <c r="AO586" s="1">
        <v>1591</v>
      </c>
      <c r="AP586" s="1">
        <v>152948</v>
      </c>
      <c r="AQ586" s="1">
        <v>0.1</v>
      </c>
      <c r="AR586" s="1">
        <v>70.7</v>
      </c>
      <c r="AS586" s="1">
        <v>77.2</v>
      </c>
      <c r="AT586" s="1">
        <v>82</v>
      </c>
      <c r="AU586" s="1">
        <v>82</v>
      </c>
      <c r="AV586" s="1">
        <v>82</v>
      </c>
      <c r="AW586" s="1">
        <v>-5.6623999999999945E-2</v>
      </c>
      <c r="AX586" s="1">
        <v>17.309999999999999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5411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92.37</v>
      </c>
      <c r="H587" s="1">
        <f>MATCH(持股比率!A587,董監!A:A,0)</f>
        <v>587</v>
      </c>
      <c r="I587" s="3">
        <v>731471.32</v>
      </c>
      <c r="J587" s="26">
        <v>3</v>
      </c>
      <c r="K587" s="26">
        <v>-7</v>
      </c>
      <c r="L587" s="35">
        <v>-17</v>
      </c>
      <c r="M587" s="26">
        <v>-2</v>
      </c>
      <c r="N587" s="26">
        <v>8</v>
      </c>
      <c r="O587" s="26">
        <f t="shared" si="37"/>
        <v>67566</v>
      </c>
      <c r="P587" s="25">
        <f t="shared" si="38"/>
        <v>0</v>
      </c>
      <c r="Q587" s="3">
        <v>16.05</v>
      </c>
      <c r="R587" s="3">
        <v>16.05</v>
      </c>
      <c r="S587" s="3">
        <v>15.8</v>
      </c>
      <c r="T587" s="3">
        <v>15.7</v>
      </c>
      <c r="U587" s="3">
        <v>15.65</v>
      </c>
      <c r="V587" s="12">
        <f t="shared" si="39"/>
        <v>-2.3900000000000002E-3</v>
      </c>
      <c r="W587" s="3">
        <v>0</v>
      </c>
      <c r="X587" s="3" t="str">
        <f ca="1">IF(COUNTIF(股期對照!A:A,B587)=2,B587&amp;"-●",IF(COUNTIF(股期對照!A:A,B587)=1,B587&amp;"-◎",B587))</f>
        <v>同開</v>
      </c>
      <c r="Y587" s="3" t="s">
        <v>6559</v>
      </c>
      <c r="AB587" s="1" t="s">
        <v>581</v>
      </c>
      <c r="AC587" s="1" t="s">
        <v>2343</v>
      </c>
      <c r="AD587" s="1">
        <v>0.22</v>
      </c>
      <c r="AE587" s="1">
        <v>0</v>
      </c>
      <c r="AF587" s="1">
        <v>0.05</v>
      </c>
      <c r="AG587" s="1">
        <v>7.36</v>
      </c>
      <c r="AH587" s="1">
        <v>92.37</v>
      </c>
      <c r="AI587" s="1">
        <v>587</v>
      </c>
      <c r="AJ587" s="1">
        <v>731471.32</v>
      </c>
      <c r="AK587" s="1">
        <v>3</v>
      </c>
      <c r="AL587" s="1">
        <v>-7</v>
      </c>
      <c r="AM587" s="1">
        <v>-17</v>
      </c>
      <c r="AN587" s="1">
        <v>-2</v>
      </c>
      <c r="AO587" s="1">
        <v>8</v>
      </c>
      <c r="AP587" s="1">
        <v>67566</v>
      </c>
      <c r="AQ587" s="1">
        <v>0</v>
      </c>
      <c r="AR587" s="1">
        <v>16.05</v>
      </c>
      <c r="AS587" s="1">
        <v>16.05</v>
      </c>
      <c r="AT587" s="1">
        <v>15.8</v>
      </c>
      <c r="AU587" s="1">
        <v>15.7</v>
      </c>
      <c r="AV587" s="1">
        <v>15.65</v>
      </c>
      <c r="AW587" s="1">
        <v>-2.3900000000000002E-3</v>
      </c>
      <c r="AX587" s="1">
        <v>0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4768</v>
      </c>
      <c r="C588" s="3">
        <v>11.45</v>
      </c>
      <c r="D588" s="3">
        <v>0.01</v>
      </c>
      <c r="E588" s="3">
        <v>1.18</v>
      </c>
      <c r="F588" s="1">
        <f>IF(INDEX(董監!D:D,H588)=0,INDEX(董監!C:C,H588),INDEX(董監!D:D,H588))</f>
        <v>7.25</v>
      </c>
      <c r="G588" s="1">
        <f t="shared" si="36"/>
        <v>80.11</v>
      </c>
      <c r="H588" s="1">
        <f>MATCH(持股比率!A588,董監!A:A,0)</f>
        <v>588</v>
      </c>
      <c r="I588" s="3">
        <v>2810839.01</v>
      </c>
      <c r="J588" s="26">
        <v>588</v>
      </c>
      <c r="K588" s="26">
        <v>220</v>
      </c>
      <c r="L588" s="35">
        <v>-911</v>
      </c>
      <c r="M588" s="26">
        <v>-111</v>
      </c>
      <c r="N588" s="26">
        <v>955</v>
      </c>
      <c r="O588" s="26">
        <f t="shared" si="37"/>
        <v>225176</v>
      </c>
      <c r="P588" s="25">
        <f t="shared" si="38"/>
        <v>0.3</v>
      </c>
      <c r="Q588" s="3">
        <v>82</v>
      </c>
      <c r="R588" s="3">
        <v>83.3</v>
      </c>
      <c r="S588" s="3">
        <v>80.8</v>
      </c>
      <c r="T588" s="3">
        <v>79.7</v>
      </c>
      <c r="U588" s="3">
        <v>81.900000000000006</v>
      </c>
      <c r="V588" s="12">
        <f t="shared" si="39"/>
        <v>0.62300999999999995</v>
      </c>
      <c r="W588" s="3">
        <v>1.24</v>
      </c>
      <c r="X588" s="3" t="str">
        <f ca="1">IF(COUNTIF(股期對照!A:A,B588)=2,B588&amp;"-●",IF(COUNTIF(股期對照!A:A,B588)=1,B588&amp;"-◎",B588))</f>
        <v>亞光-◎</v>
      </c>
      <c r="Y588" s="3" t="s">
        <v>6599</v>
      </c>
      <c r="AB588" s="1" t="s">
        <v>582</v>
      </c>
      <c r="AC588" s="1" t="s">
        <v>2344</v>
      </c>
      <c r="AD588" s="1">
        <v>11.45</v>
      </c>
      <c r="AE588" s="1">
        <v>0.01</v>
      </c>
      <c r="AF588" s="1">
        <v>1.18</v>
      </c>
      <c r="AG588" s="1">
        <v>7.25</v>
      </c>
      <c r="AH588" s="1">
        <v>80.11</v>
      </c>
      <c r="AI588" s="1">
        <v>588</v>
      </c>
      <c r="AJ588" s="1">
        <v>2810839.01</v>
      </c>
      <c r="AK588" s="1">
        <v>588</v>
      </c>
      <c r="AL588" s="1">
        <v>220</v>
      </c>
      <c r="AM588" s="1">
        <v>-911</v>
      </c>
      <c r="AN588" s="1">
        <v>-111</v>
      </c>
      <c r="AO588" s="1">
        <v>955</v>
      </c>
      <c r="AP588" s="1">
        <v>225176</v>
      </c>
      <c r="AQ588" s="1">
        <v>0.3</v>
      </c>
      <c r="AR588" s="1">
        <v>82</v>
      </c>
      <c r="AS588" s="1">
        <v>83.3</v>
      </c>
      <c r="AT588" s="1">
        <v>80.8</v>
      </c>
      <c r="AU588" s="1">
        <v>79.7</v>
      </c>
      <c r="AV588" s="1">
        <v>81.900000000000006</v>
      </c>
      <c r="AW588" s="1">
        <v>0.62300999999999995</v>
      </c>
      <c r="AX588" s="1">
        <v>1.24</v>
      </c>
      <c r="AY588" s="1" t="s">
        <v>4469</v>
      </c>
      <c r="AZ588" s="1" t="s">
        <v>3576</v>
      </c>
    </row>
    <row r="589" spans="1:52" x14ac:dyDescent="0.25">
      <c r="A589" s="2" t="s">
        <v>583</v>
      </c>
      <c r="B589" s="3" t="s">
        <v>5412</v>
      </c>
      <c r="C589" s="3">
        <v>4.2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68.42</v>
      </c>
      <c r="H589" s="1">
        <f>MATCH(持股比率!A589,董監!A:A,0)</f>
        <v>589</v>
      </c>
      <c r="I589" s="3">
        <v>940000</v>
      </c>
      <c r="J589" s="26">
        <v>-190</v>
      </c>
      <c r="K589" s="26">
        <v>-141</v>
      </c>
      <c r="L589" s="35">
        <v>-117</v>
      </c>
      <c r="M589" s="26">
        <v>-59</v>
      </c>
      <c r="N589" s="26">
        <v>-50</v>
      </c>
      <c r="O589" s="26">
        <f t="shared" si="37"/>
        <v>64315</v>
      </c>
      <c r="P589" s="25">
        <f t="shared" si="38"/>
        <v>-0.9</v>
      </c>
      <c r="Q589" s="3">
        <v>21.95</v>
      </c>
      <c r="R589" s="3">
        <v>21.55</v>
      </c>
      <c r="S589" s="3">
        <v>20.2</v>
      </c>
      <c r="T589" s="3">
        <v>20.2</v>
      </c>
      <c r="U589" s="3">
        <v>20.25</v>
      </c>
      <c r="V589" s="12">
        <f t="shared" si="39"/>
        <v>-0.1177675</v>
      </c>
      <c r="W589" s="3">
        <v>-11.96</v>
      </c>
      <c r="X589" s="3" t="str">
        <f ca="1">IF(COUNTIF(股期對照!A:A,B589)=2,B589&amp;"-●",IF(COUNTIF(股期對照!A:A,B589)=1,B589&amp;"-◎",B589))</f>
        <v>鴻名</v>
      </c>
      <c r="Y589" s="3" t="s">
        <v>6597</v>
      </c>
      <c r="AB589" s="1" t="s">
        <v>583</v>
      </c>
      <c r="AC589" s="1" t="s">
        <v>2345</v>
      </c>
      <c r="AD589" s="1">
        <v>4.2</v>
      </c>
      <c r="AE589" s="1">
        <v>0.02</v>
      </c>
      <c r="AF589" s="1">
        <v>0</v>
      </c>
      <c r="AG589" s="1">
        <v>27.36</v>
      </c>
      <c r="AH589" s="1">
        <v>68.42</v>
      </c>
      <c r="AI589" s="1">
        <v>589</v>
      </c>
      <c r="AJ589" s="1">
        <v>940000</v>
      </c>
      <c r="AK589" s="1">
        <v>-190</v>
      </c>
      <c r="AL589" s="1">
        <v>-141</v>
      </c>
      <c r="AM589" s="1">
        <v>-117</v>
      </c>
      <c r="AN589" s="1">
        <v>-59</v>
      </c>
      <c r="AO589" s="1">
        <v>-50</v>
      </c>
      <c r="AP589" s="1">
        <v>64315</v>
      </c>
      <c r="AQ589" s="1">
        <v>-0.9</v>
      </c>
      <c r="AR589" s="1">
        <v>21.95</v>
      </c>
      <c r="AS589" s="1">
        <v>21.55</v>
      </c>
      <c r="AT589" s="1">
        <v>20.2</v>
      </c>
      <c r="AU589" s="1">
        <v>20.2</v>
      </c>
      <c r="AV589" s="1">
        <v>20.25</v>
      </c>
      <c r="AW589" s="1">
        <v>-0.1177675</v>
      </c>
      <c r="AX589" s="1">
        <v>-11.96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5413</v>
      </c>
      <c r="C590" s="3">
        <v>20.190000000000001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64.83</v>
      </c>
      <c r="H590" s="1">
        <f>MATCH(持股比率!A590,董監!A:A,0)</f>
        <v>590</v>
      </c>
      <c r="I590" s="3">
        <v>1765977.9</v>
      </c>
      <c r="J590" s="26">
        <v>27</v>
      </c>
      <c r="K590" s="26">
        <v>50</v>
      </c>
      <c r="L590" s="35">
        <v>-6</v>
      </c>
      <c r="M590" s="26">
        <v>-71</v>
      </c>
      <c r="N590" s="26">
        <v>24</v>
      </c>
      <c r="O590" s="26">
        <f t="shared" si="37"/>
        <v>114488</v>
      </c>
      <c r="P590" s="25">
        <f t="shared" si="38"/>
        <v>0</v>
      </c>
      <c r="Q590" s="3">
        <v>50.7</v>
      </c>
      <c r="R590" s="3">
        <v>50.8</v>
      </c>
      <c r="S590" s="3">
        <v>49.95</v>
      </c>
      <c r="T590" s="3">
        <v>49.55</v>
      </c>
      <c r="U590" s="3">
        <v>50.1</v>
      </c>
      <c r="V590" s="12">
        <f t="shared" si="39"/>
        <v>1.2935500000000003E-2</v>
      </c>
      <c r="W590" s="3">
        <v>-0.79</v>
      </c>
      <c r="X590" s="3" t="str">
        <f ca="1">IF(COUNTIF(股期對照!A:A,B590)=2,B590&amp;"-●",IF(COUNTIF(股期對照!A:A,B590)=1,B590&amp;"-◎",B590))</f>
        <v>威強電</v>
      </c>
      <c r="Y590" s="3" t="s">
        <v>6600</v>
      </c>
      <c r="AB590" s="1" t="s">
        <v>584</v>
      </c>
      <c r="AC590" s="1" t="s">
        <v>2346</v>
      </c>
      <c r="AD590" s="1">
        <v>20.190000000000001</v>
      </c>
      <c r="AE590" s="1">
        <v>0</v>
      </c>
      <c r="AF590" s="1">
        <v>0.08</v>
      </c>
      <c r="AG590" s="1">
        <v>14.9</v>
      </c>
      <c r="AH590" s="1">
        <v>64.83</v>
      </c>
      <c r="AI590" s="1">
        <v>590</v>
      </c>
      <c r="AJ590" s="1">
        <v>1765977.9</v>
      </c>
      <c r="AK590" s="1">
        <v>27</v>
      </c>
      <c r="AL590" s="1">
        <v>50</v>
      </c>
      <c r="AM590" s="1">
        <v>-6</v>
      </c>
      <c r="AN590" s="1">
        <v>-71</v>
      </c>
      <c r="AO590" s="1">
        <v>24</v>
      </c>
      <c r="AP590" s="1">
        <v>114488</v>
      </c>
      <c r="AQ590" s="1">
        <v>0</v>
      </c>
      <c r="AR590" s="1">
        <v>50.7</v>
      </c>
      <c r="AS590" s="1">
        <v>50.8</v>
      </c>
      <c r="AT590" s="1">
        <v>49.95</v>
      </c>
      <c r="AU590" s="1">
        <v>49.55</v>
      </c>
      <c r="AV590" s="1">
        <v>50.1</v>
      </c>
      <c r="AW590" s="1">
        <v>1.2935500000000003E-2</v>
      </c>
      <c r="AX590" s="1">
        <v>-0.79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5414</v>
      </c>
      <c r="C591" s="3">
        <v>54.3</v>
      </c>
      <c r="D591" s="3">
        <v>2.0499999999999998</v>
      </c>
      <c r="E591" s="3">
        <v>0.08</v>
      </c>
      <c r="F591" s="1">
        <f>IF(INDEX(董監!D:D,H591)=0,INDEX(董監!C:C,H591),INDEX(董監!D:D,H591))</f>
        <v>8.76</v>
      </c>
      <c r="G591" s="1">
        <f t="shared" si="36"/>
        <v>34.81</v>
      </c>
      <c r="H591" s="1">
        <f>MATCH(持股比率!A591,董監!A:A,0)</f>
        <v>591</v>
      </c>
      <c r="I591" s="3">
        <v>2329370.7200000002</v>
      </c>
      <c r="J591" s="26">
        <v>246</v>
      </c>
      <c r="K591" s="26">
        <v>17</v>
      </c>
      <c r="L591" s="35">
        <v>100</v>
      </c>
      <c r="M591" s="26">
        <v>68</v>
      </c>
      <c r="N591" s="26">
        <v>447</v>
      </c>
      <c r="O591" s="26">
        <f t="shared" si="37"/>
        <v>81085</v>
      </c>
      <c r="P591" s="25">
        <f t="shared" si="38"/>
        <v>1.1000000000000001</v>
      </c>
      <c r="Q591" s="3">
        <v>273</v>
      </c>
      <c r="R591" s="3">
        <v>273</v>
      </c>
      <c r="S591" s="3">
        <v>272</v>
      </c>
      <c r="T591" s="3">
        <v>270</v>
      </c>
      <c r="U591" s="3">
        <v>273.5</v>
      </c>
      <c r="V591" s="12">
        <f t="shared" si="39"/>
        <v>2.3961350000000001</v>
      </c>
      <c r="W591" s="3">
        <v>0.92</v>
      </c>
      <c r="X591" s="3" t="str">
        <f ca="1">IF(COUNTIF(股期對照!A:A,B591)=2,B591&amp;"-●",IF(COUNTIF(股期對照!A:A,B591)=1,B591&amp;"-◎",B591))</f>
        <v>信邦</v>
      </c>
      <c r="Y591" s="3" t="s">
        <v>6549</v>
      </c>
      <c r="AB591" s="1" t="s">
        <v>585</v>
      </c>
      <c r="AC591" s="1" t="s">
        <v>2347</v>
      </c>
      <c r="AD591" s="1">
        <v>54.3</v>
      </c>
      <c r="AE591" s="1">
        <v>2.0499999999999998</v>
      </c>
      <c r="AF591" s="1">
        <v>0.08</v>
      </c>
      <c r="AG591" s="1">
        <v>8.76</v>
      </c>
      <c r="AH591" s="1">
        <v>34.81</v>
      </c>
      <c r="AI591" s="1">
        <v>591</v>
      </c>
      <c r="AJ591" s="1">
        <v>2329370.7200000002</v>
      </c>
      <c r="AK591" s="1">
        <v>246</v>
      </c>
      <c r="AL591" s="1">
        <v>17</v>
      </c>
      <c r="AM591" s="1">
        <v>100</v>
      </c>
      <c r="AN591" s="1">
        <v>68</v>
      </c>
      <c r="AO591" s="1">
        <v>447</v>
      </c>
      <c r="AP591" s="1">
        <v>81085</v>
      </c>
      <c r="AQ591" s="1">
        <v>1.1000000000000001</v>
      </c>
      <c r="AR591" s="1">
        <v>273</v>
      </c>
      <c r="AS591" s="1">
        <v>273</v>
      </c>
      <c r="AT591" s="1">
        <v>272</v>
      </c>
      <c r="AU591" s="1">
        <v>270</v>
      </c>
      <c r="AV591" s="1">
        <v>273.5</v>
      </c>
      <c r="AW591" s="1">
        <v>2.3961350000000001</v>
      </c>
      <c r="AX591" s="1">
        <v>0.92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5415</v>
      </c>
      <c r="C592" s="3">
        <v>1.9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84.92</v>
      </c>
      <c r="H592" s="1">
        <f>MATCH(持股比率!A592,董監!A:A,0)</f>
        <v>592</v>
      </c>
      <c r="I592" s="3">
        <v>2771574.96</v>
      </c>
      <c r="J592" s="26">
        <v>128</v>
      </c>
      <c r="K592" s="26">
        <v>-892</v>
      </c>
      <c r="L592" s="35">
        <v>-30</v>
      </c>
      <c r="M592" s="26">
        <v>-171</v>
      </c>
      <c r="N592" s="26">
        <v>9</v>
      </c>
      <c r="O592" s="26">
        <f t="shared" si="37"/>
        <v>235362</v>
      </c>
      <c r="P592" s="25">
        <f t="shared" si="38"/>
        <v>-0.4</v>
      </c>
      <c r="Q592" s="3">
        <v>14.4</v>
      </c>
      <c r="R592" s="3">
        <v>14.15</v>
      </c>
      <c r="S592" s="3">
        <v>13.5</v>
      </c>
      <c r="T592" s="3">
        <v>13.65</v>
      </c>
      <c r="U592" s="3">
        <v>13.6</v>
      </c>
      <c r="V592" s="12">
        <f t="shared" si="39"/>
        <v>-0.1339535</v>
      </c>
      <c r="W592" s="3">
        <v>-3.2</v>
      </c>
      <c r="X592" s="3" t="str">
        <f ca="1">IF(COUNTIF(股期對照!A:A,B592)=2,B592&amp;"-●",IF(COUNTIF(股期對照!A:A,B592)=1,B592&amp;"-◎",B592))</f>
        <v>憶聲</v>
      </c>
      <c r="Y592" s="3" t="s">
        <v>6551</v>
      </c>
      <c r="AB592" s="1" t="s">
        <v>586</v>
      </c>
      <c r="AC592" s="1" t="s">
        <v>2348</v>
      </c>
      <c r="AD592" s="1">
        <v>1.9</v>
      </c>
      <c r="AE592" s="1">
        <v>0.62</v>
      </c>
      <c r="AF592" s="1">
        <v>0.01</v>
      </c>
      <c r="AG592" s="1">
        <v>12.55</v>
      </c>
      <c r="AH592" s="1">
        <v>84.92</v>
      </c>
      <c r="AI592" s="1">
        <v>592</v>
      </c>
      <c r="AJ592" s="1">
        <v>2771574.96</v>
      </c>
      <c r="AK592" s="1">
        <v>128</v>
      </c>
      <c r="AL592" s="1">
        <v>-892</v>
      </c>
      <c r="AM592" s="1">
        <v>-30</v>
      </c>
      <c r="AN592" s="1">
        <v>-171</v>
      </c>
      <c r="AO592" s="1">
        <v>9</v>
      </c>
      <c r="AP592" s="1">
        <v>235362</v>
      </c>
      <c r="AQ592" s="1">
        <v>-0.4</v>
      </c>
      <c r="AR592" s="1">
        <v>14.4</v>
      </c>
      <c r="AS592" s="1">
        <v>14.15</v>
      </c>
      <c r="AT592" s="1">
        <v>13.5</v>
      </c>
      <c r="AU592" s="1">
        <v>13.65</v>
      </c>
      <c r="AV592" s="1">
        <v>13.6</v>
      </c>
      <c r="AW592" s="1">
        <v>-0.1339535</v>
      </c>
      <c r="AX592" s="1">
        <v>-3.2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5416</v>
      </c>
      <c r="C593" s="3">
        <v>6.69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79.13</v>
      </c>
      <c r="H593" s="1">
        <f>MATCH(持股比率!A593,董監!A:A,0)</f>
        <v>593</v>
      </c>
      <c r="I593" s="3">
        <v>709205.5</v>
      </c>
      <c r="J593" s="26">
        <v>14</v>
      </c>
      <c r="K593" s="26">
        <v>-197</v>
      </c>
      <c r="L593" s="35">
        <v>-454</v>
      </c>
      <c r="M593" s="26">
        <v>-171</v>
      </c>
      <c r="N593" s="26">
        <v>427</v>
      </c>
      <c r="O593" s="26">
        <f t="shared" si="37"/>
        <v>56119</v>
      </c>
      <c r="P593" s="25">
        <f t="shared" si="38"/>
        <v>-0.7</v>
      </c>
      <c r="Q593" s="3">
        <v>24</v>
      </c>
      <c r="R593" s="3">
        <v>24.05</v>
      </c>
      <c r="S593" s="3">
        <v>22.95</v>
      </c>
      <c r="T593" s="3">
        <v>22.75</v>
      </c>
      <c r="U593" s="3">
        <v>25</v>
      </c>
      <c r="V593" s="12">
        <f t="shared" si="39"/>
        <v>-8.0364000000000019E-2</v>
      </c>
      <c r="W593" s="3">
        <v>5.04</v>
      </c>
      <c r="X593" s="3" t="str">
        <f ca="1">IF(COUNTIF(股期對照!A:A,B593)=2,B593&amp;"-●",IF(COUNTIF(股期對照!A:A,B593)=1,B593&amp;"-◎",B593))</f>
        <v>星通</v>
      </c>
      <c r="Y593" s="3" t="s">
        <v>6601</v>
      </c>
      <c r="AB593" s="1" t="s">
        <v>587</v>
      </c>
      <c r="AC593" s="1" t="s">
        <v>2349</v>
      </c>
      <c r="AD593" s="1">
        <v>6.69</v>
      </c>
      <c r="AE593" s="1">
        <v>0.01</v>
      </c>
      <c r="AF593" s="1">
        <v>0.33</v>
      </c>
      <c r="AG593" s="1">
        <v>13.84</v>
      </c>
      <c r="AH593" s="1">
        <v>79.13</v>
      </c>
      <c r="AI593" s="1">
        <v>593</v>
      </c>
      <c r="AJ593" s="1">
        <v>709205.5</v>
      </c>
      <c r="AK593" s="1">
        <v>14</v>
      </c>
      <c r="AL593" s="1">
        <v>-197</v>
      </c>
      <c r="AM593" s="1">
        <v>-454</v>
      </c>
      <c r="AN593" s="1">
        <v>-171</v>
      </c>
      <c r="AO593" s="1">
        <v>427</v>
      </c>
      <c r="AP593" s="1">
        <v>56119</v>
      </c>
      <c r="AQ593" s="1">
        <v>-0.7</v>
      </c>
      <c r="AR593" s="1">
        <v>24</v>
      </c>
      <c r="AS593" s="1">
        <v>24.05</v>
      </c>
      <c r="AT593" s="1">
        <v>22.95</v>
      </c>
      <c r="AU593" s="1">
        <v>22.75</v>
      </c>
      <c r="AV593" s="1">
        <v>25</v>
      </c>
      <c r="AW593" s="1">
        <v>-8.0364000000000019E-2</v>
      </c>
      <c r="AX593" s="1">
        <v>5.04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5417</v>
      </c>
      <c r="C594" s="3">
        <v>13.58</v>
      </c>
      <c r="D594" s="3">
        <v>1.86</v>
      </c>
      <c r="E594" s="3">
        <v>1.3</v>
      </c>
      <c r="F594" s="1">
        <f>IF(INDEX(董監!D:D,H594)=0,INDEX(董監!C:C,H594),INDEX(董監!D:D,H594))</f>
        <v>9.35</v>
      </c>
      <c r="G594" s="1">
        <f t="shared" si="36"/>
        <v>73.91</v>
      </c>
      <c r="H594" s="1">
        <f>MATCH(持股比率!A594,董監!A:A,0)</f>
        <v>594</v>
      </c>
      <c r="I594" s="3">
        <v>1579907.79</v>
      </c>
      <c r="J594" s="26">
        <v>998</v>
      </c>
      <c r="K594" s="26">
        <v>-798</v>
      </c>
      <c r="L594" s="35">
        <v>320</v>
      </c>
      <c r="M594" s="26">
        <v>75</v>
      </c>
      <c r="N594" s="26">
        <v>440</v>
      </c>
      <c r="O594" s="26">
        <f t="shared" si="37"/>
        <v>116771</v>
      </c>
      <c r="P594" s="25">
        <f t="shared" si="38"/>
        <v>0.9</v>
      </c>
      <c r="Q594" s="3">
        <v>140</v>
      </c>
      <c r="R594" s="3">
        <v>139.5</v>
      </c>
      <c r="S594" s="3">
        <v>138</v>
      </c>
      <c r="T594" s="3">
        <v>138.5</v>
      </c>
      <c r="U594" s="3">
        <v>139.5</v>
      </c>
      <c r="V594" s="12">
        <f t="shared" si="39"/>
        <v>1.443265</v>
      </c>
      <c r="W594" s="3">
        <v>2.95</v>
      </c>
      <c r="X594" s="3" t="str">
        <f ca="1">IF(COUNTIF(股期對照!A:A,B594)=2,B594&amp;"-●",IF(COUNTIF(股期對照!A:A,B594)=1,B594&amp;"-◎",B594))</f>
        <v>禾伸堂</v>
      </c>
      <c r="Y594" s="3" t="s">
        <v>6544</v>
      </c>
      <c r="AB594" s="1" t="s">
        <v>588</v>
      </c>
      <c r="AC594" s="1" t="s">
        <v>2350</v>
      </c>
      <c r="AD594" s="1">
        <v>13.58</v>
      </c>
      <c r="AE594" s="1">
        <v>1.86</v>
      </c>
      <c r="AF594" s="1">
        <v>1.3</v>
      </c>
      <c r="AG594" s="1">
        <v>9.35</v>
      </c>
      <c r="AH594" s="1">
        <v>73.91</v>
      </c>
      <c r="AI594" s="1">
        <v>594</v>
      </c>
      <c r="AJ594" s="1">
        <v>1579907.79</v>
      </c>
      <c r="AK594" s="1">
        <v>998</v>
      </c>
      <c r="AL594" s="1">
        <v>-798</v>
      </c>
      <c r="AM594" s="1">
        <v>320</v>
      </c>
      <c r="AN594" s="1">
        <v>75</v>
      </c>
      <c r="AO594" s="1">
        <v>440</v>
      </c>
      <c r="AP594" s="1">
        <v>116771</v>
      </c>
      <c r="AQ594" s="1">
        <v>0.9</v>
      </c>
      <c r="AR594" s="1">
        <v>140</v>
      </c>
      <c r="AS594" s="1">
        <v>139.5</v>
      </c>
      <c r="AT594" s="1">
        <v>138</v>
      </c>
      <c r="AU594" s="1">
        <v>138.5</v>
      </c>
      <c r="AV594" s="1">
        <v>139.5</v>
      </c>
      <c r="AW594" s="1">
        <v>1.443265</v>
      </c>
      <c r="AX594" s="1">
        <v>2.95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4568</v>
      </c>
      <c r="C595" s="3">
        <v>6.13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74.44</v>
      </c>
      <c r="H595" s="1">
        <f>MATCH(持股比率!A595,董監!A:A,0)</f>
        <v>595</v>
      </c>
      <c r="I595" s="3">
        <v>988563.11</v>
      </c>
      <c r="J595" s="26">
        <v>54</v>
      </c>
      <c r="K595" s="26">
        <v>-321</v>
      </c>
      <c r="L595" s="35">
        <v>-237</v>
      </c>
      <c r="M595" s="26">
        <v>80</v>
      </c>
      <c r="N595" s="26">
        <v>527</v>
      </c>
      <c r="O595" s="26">
        <f t="shared" si="37"/>
        <v>73589</v>
      </c>
      <c r="P595" s="25">
        <f t="shared" si="38"/>
        <v>0.1</v>
      </c>
      <c r="Q595" s="3">
        <v>23.4</v>
      </c>
      <c r="R595" s="3">
        <v>22.65</v>
      </c>
      <c r="S595" s="3">
        <v>21.8</v>
      </c>
      <c r="T595" s="3">
        <v>21.95</v>
      </c>
      <c r="U595" s="3">
        <v>22.75</v>
      </c>
      <c r="V595" s="12">
        <f t="shared" si="39"/>
        <v>2.5716000000000003E-2</v>
      </c>
      <c r="W595" s="3">
        <v>-1.73</v>
      </c>
      <c r="X595" s="3" t="str">
        <f ca="1">IF(COUNTIF(股期對照!A:A,B595)=2,B595&amp;"-●",IF(COUNTIF(股期對照!A:A,B595)=1,B595&amp;"-◎",B595))</f>
        <v>盛達</v>
      </c>
      <c r="Y595" s="3" t="s">
        <v>6602</v>
      </c>
      <c r="AB595" s="1" t="s">
        <v>589</v>
      </c>
      <c r="AC595" s="1" t="s">
        <v>2351</v>
      </c>
      <c r="AD595" s="1">
        <v>6.13</v>
      </c>
      <c r="AE595" s="1">
        <v>0</v>
      </c>
      <c r="AF595" s="1">
        <v>0</v>
      </c>
      <c r="AG595" s="1">
        <v>19.43</v>
      </c>
      <c r="AH595" s="1">
        <v>74.44</v>
      </c>
      <c r="AI595" s="1">
        <v>595</v>
      </c>
      <c r="AJ595" s="1">
        <v>988563.11</v>
      </c>
      <c r="AK595" s="1">
        <v>54</v>
      </c>
      <c r="AL595" s="1">
        <v>-321</v>
      </c>
      <c r="AM595" s="1">
        <v>-237</v>
      </c>
      <c r="AN595" s="1">
        <v>80</v>
      </c>
      <c r="AO595" s="1">
        <v>527</v>
      </c>
      <c r="AP595" s="1">
        <v>73589</v>
      </c>
      <c r="AQ595" s="1">
        <v>0.1</v>
      </c>
      <c r="AR595" s="1">
        <v>23.4</v>
      </c>
      <c r="AS595" s="1">
        <v>22.65</v>
      </c>
      <c r="AT595" s="1">
        <v>21.8</v>
      </c>
      <c r="AU595" s="1">
        <v>21.95</v>
      </c>
      <c r="AV595" s="1">
        <v>22.75</v>
      </c>
      <c r="AW595" s="1">
        <v>2.5716000000000003E-2</v>
      </c>
      <c r="AX595" s="1">
        <v>-1.73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5418</v>
      </c>
      <c r="C596" s="3">
        <v>7.41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80.56</v>
      </c>
      <c r="H596" s="1">
        <f>MATCH(持股比率!A596,董監!A:A,0)</f>
        <v>596</v>
      </c>
      <c r="I596" s="3">
        <v>2138248.64</v>
      </c>
      <c r="J596" s="26">
        <v>-128</v>
      </c>
      <c r="K596" s="26">
        <v>-92</v>
      </c>
      <c r="L596" s="35">
        <v>-230</v>
      </c>
      <c r="M596" s="26">
        <v>-267</v>
      </c>
      <c r="N596" s="26">
        <v>-103</v>
      </c>
      <c r="O596" s="26">
        <f t="shared" si="37"/>
        <v>172257</v>
      </c>
      <c r="P596" s="25">
        <f t="shared" si="38"/>
        <v>-0.5</v>
      </c>
      <c r="Q596" s="3">
        <v>28.6</v>
      </c>
      <c r="R596" s="3">
        <v>28.55</v>
      </c>
      <c r="S596" s="3">
        <v>28.2</v>
      </c>
      <c r="T596" s="3">
        <v>28.15</v>
      </c>
      <c r="U596" s="3">
        <v>28.3</v>
      </c>
      <c r="V596" s="12">
        <f t="shared" si="39"/>
        <v>-0.23204349999999999</v>
      </c>
      <c r="W596" s="3">
        <v>-1.05</v>
      </c>
      <c r="X596" s="3" t="str">
        <f ca="1">IF(COUNTIF(股期對照!A:A,B596)=2,B596&amp;"-●",IF(COUNTIF(股期對照!A:A,B596)=1,B596&amp;"-◎",B596))</f>
        <v>增你強</v>
      </c>
      <c r="Y596" s="3" t="s">
        <v>6603</v>
      </c>
      <c r="AB596" s="1" t="s">
        <v>590</v>
      </c>
      <c r="AC596" s="1" t="s">
        <v>2352</v>
      </c>
      <c r="AD596" s="1">
        <v>7.41</v>
      </c>
      <c r="AE596" s="1">
        <v>0</v>
      </c>
      <c r="AF596" s="1">
        <v>0.03</v>
      </c>
      <c r="AG596" s="1">
        <v>12</v>
      </c>
      <c r="AH596" s="1">
        <v>80.56</v>
      </c>
      <c r="AI596" s="1">
        <v>596</v>
      </c>
      <c r="AJ596" s="1">
        <v>2138248.64</v>
      </c>
      <c r="AK596" s="1">
        <v>-128</v>
      </c>
      <c r="AL596" s="1">
        <v>-92</v>
      </c>
      <c r="AM596" s="1">
        <v>-230</v>
      </c>
      <c r="AN596" s="1">
        <v>-267</v>
      </c>
      <c r="AO596" s="1">
        <v>-103</v>
      </c>
      <c r="AP596" s="1">
        <v>172257</v>
      </c>
      <c r="AQ596" s="1">
        <v>-0.5</v>
      </c>
      <c r="AR596" s="1">
        <v>28.6</v>
      </c>
      <c r="AS596" s="1">
        <v>28.55</v>
      </c>
      <c r="AT596" s="1">
        <v>28.2</v>
      </c>
      <c r="AU596" s="1">
        <v>28.15</v>
      </c>
      <c r="AV596" s="1">
        <v>28.3</v>
      </c>
      <c r="AW596" s="1">
        <v>-0.23204349999999999</v>
      </c>
      <c r="AX596" s="1">
        <v>-1.05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5419</v>
      </c>
      <c r="C597" s="3">
        <v>5.45</v>
      </c>
      <c r="D597" s="3">
        <v>0</v>
      </c>
      <c r="E597" s="3">
        <v>0.76</v>
      </c>
      <c r="F597" s="1">
        <f>IF(INDEX(董監!D:D,H597)=0,INDEX(董監!C:C,H597),INDEX(董監!D:D,H597))</f>
        <v>11.03</v>
      </c>
      <c r="G597" s="1">
        <f t="shared" si="36"/>
        <v>82.76</v>
      </c>
      <c r="H597" s="1">
        <f>MATCH(持股比率!A597,董監!A:A,0)</f>
        <v>597</v>
      </c>
      <c r="I597" s="3">
        <v>1263292.1200000001</v>
      </c>
      <c r="J597" s="26">
        <v>-32</v>
      </c>
      <c r="K597" s="26">
        <v>-188</v>
      </c>
      <c r="L597" s="35">
        <v>-273</v>
      </c>
      <c r="M597" s="26">
        <v>-253</v>
      </c>
      <c r="N597" s="26">
        <v>6</v>
      </c>
      <c r="O597" s="26">
        <f t="shared" si="37"/>
        <v>104550</v>
      </c>
      <c r="P597" s="25">
        <f t="shared" si="38"/>
        <v>-0.7</v>
      </c>
      <c r="Q597" s="3">
        <v>46.15</v>
      </c>
      <c r="R597" s="3">
        <v>46.1</v>
      </c>
      <c r="S597" s="3">
        <v>45.3</v>
      </c>
      <c r="T597" s="3">
        <v>44.9</v>
      </c>
      <c r="U597" s="3">
        <v>45.1</v>
      </c>
      <c r="V597" s="12">
        <f t="shared" si="39"/>
        <v>-0.33599599999999996</v>
      </c>
      <c r="W597" s="3">
        <v>-1.42</v>
      </c>
      <c r="X597" s="3" t="str">
        <f ca="1">IF(COUNTIF(股期對照!A:A,B597)=2,B597&amp;"-●",IF(COUNTIF(股期對照!A:A,B597)=1,B597&amp;"-◎",B597))</f>
        <v>零壹</v>
      </c>
      <c r="Y597" s="3" t="s">
        <v>6543</v>
      </c>
      <c r="AB597" s="1" t="s">
        <v>591</v>
      </c>
      <c r="AC597" s="1" t="s">
        <v>2353</v>
      </c>
      <c r="AD597" s="1">
        <v>5.45</v>
      </c>
      <c r="AE597" s="1">
        <v>0</v>
      </c>
      <c r="AF597" s="1">
        <v>0.76</v>
      </c>
      <c r="AG597" s="1">
        <v>11.03</v>
      </c>
      <c r="AH597" s="1">
        <v>82.76</v>
      </c>
      <c r="AI597" s="1">
        <v>597</v>
      </c>
      <c r="AJ597" s="1">
        <v>1263292.1200000001</v>
      </c>
      <c r="AK597" s="1">
        <v>-32</v>
      </c>
      <c r="AL597" s="1">
        <v>-188</v>
      </c>
      <c r="AM597" s="1">
        <v>-273</v>
      </c>
      <c r="AN597" s="1">
        <v>-253</v>
      </c>
      <c r="AO597" s="1">
        <v>6</v>
      </c>
      <c r="AP597" s="1">
        <v>104550</v>
      </c>
      <c r="AQ597" s="1">
        <v>-0.7</v>
      </c>
      <c r="AR597" s="1">
        <v>46.15</v>
      </c>
      <c r="AS597" s="1">
        <v>46.1</v>
      </c>
      <c r="AT597" s="1">
        <v>45.3</v>
      </c>
      <c r="AU597" s="1">
        <v>44.9</v>
      </c>
      <c r="AV597" s="1">
        <v>45.1</v>
      </c>
      <c r="AW597" s="1">
        <v>-0.33599599999999996</v>
      </c>
      <c r="AX597" s="1">
        <v>-1.42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5420</v>
      </c>
      <c r="C598" s="3">
        <v>17.22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</v>
      </c>
      <c r="H598" s="1">
        <f>MATCH(持股比率!A598,董監!A:A,0)</f>
        <v>598</v>
      </c>
      <c r="I598" s="3">
        <v>2362160</v>
      </c>
      <c r="J598" s="26">
        <v>373</v>
      </c>
      <c r="K598" s="26">
        <v>152</v>
      </c>
      <c r="L598" s="35">
        <v>-167</v>
      </c>
      <c r="M598" s="26">
        <v>-41</v>
      </c>
      <c r="N598" s="26">
        <v>31</v>
      </c>
      <c r="O598" s="26">
        <f t="shared" si="37"/>
        <v>148580</v>
      </c>
      <c r="P598" s="25">
        <f t="shared" si="38"/>
        <v>0.2</v>
      </c>
      <c r="Q598" s="3">
        <v>59.5</v>
      </c>
      <c r="R598" s="3">
        <v>60</v>
      </c>
      <c r="S598" s="3">
        <v>58.8</v>
      </c>
      <c r="T598" s="3">
        <v>58.6</v>
      </c>
      <c r="U598" s="3">
        <v>59.3</v>
      </c>
      <c r="V598" s="12">
        <f t="shared" si="39"/>
        <v>0.20929600000000001</v>
      </c>
      <c r="W598" s="3">
        <v>2.77</v>
      </c>
      <c r="X598" s="3" t="str">
        <f ca="1">IF(COUNTIF(股期對照!A:A,B598)=2,B598&amp;"-●",IF(COUNTIF(股期對照!A:A,B598)=1,B598&amp;"-◎",B598))</f>
        <v>德律</v>
      </c>
      <c r="Y598" s="3" t="s">
        <v>6604</v>
      </c>
      <c r="AB598" s="1" t="s">
        <v>592</v>
      </c>
      <c r="AC598" s="1" t="s">
        <v>2354</v>
      </c>
      <c r="AD598" s="1">
        <v>17.22</v>
      </c>
      <c r="AE598" s="1">
        <v>0.85</v>
      </c>
      <c r="AF598" s="1">
        <v>0.17</v>
      </c>
      <c r="AG598" s="1">
        <v>18.86</v>
      </c>
      <c r="AH598" s="1">
        <v>62.9</v>
      </c>
      <c r="AI598" s="1">
        <v>598</v>
      </c>
      <c r="AJ598" s="1">
        <v>2362160</v>
      </c>
      <c r="AK598" s="1">
        <v>373</v>
      </c>
      <c r="AL598" s="1">
        <v>152</v>
      </c>
      <c r="AM598" s="1">
        <v>-167</v>
      </c>
      <c r="AN598" s="1">
        <v>-41</v>
      </c>
      <c r="AO598" s="1">
        <v>31</v>
      </c>
      <c r="AP598" s="1">
        <v>148580</v>
      </c>
      <c r="AQ598" s="1">
        <v>0.2</v>
      </c>
      <c r="AR598" s="1">
        <v>59.5</v>
      </c>
      <c r="AS598" s="1">
        <v>60</v>
      </c>
      <c r="AT598" s="1">
        <v>58.8</v>
      </c>
      <c r="AU598" s="1">
        <v>58.6</v>
      </c>
      <c r="AV598" s="1">
        <v>59.3</v>
      </c>
      <c r="AW598" s="1">
        <v>0.20929600000000001</v>
      </c>
      <c r="AX598" s="1">
        <v>2.77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5421</v>
      </c>
      <c r="C599" s="3">
        <v>3.3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62.69</v>
      </c>
      <c r="H599" s="1">
        <f>MATCH(持股比率!A599,董監!A:A,0)</f>
        <v>599</v>
      </c>
      <c r="I599" s="3">
        <v>1816742.24</v>
      </c>
      <c r="J599" s="26">
        <v>313</v>
      </c>
      <c r="K599" s="26">
        <v>-95</v>
      </c>
      <c r="L599" s="35">
        <v>-309</v>
      </c>
      <c r="M599" s="26">
        <v>-108</v>
      </c>
      <c r="N599" s="26">
        <v>332</v>
      </c>
      <c r="O599" s="26">
        <f t="shared" si="37"/>
        <v>113892</v>
      </c>
      <c r="P599" s="25">
        <f t="shared" si="38"/>
        <v>0.1</v>
      </c>
      <c r="Q599" s="3">
        <v>19.2</v>
      </c>
      <c r="R599" s="3">
        <v>19</v>
      </c>
      <c r="S599" s="3">
        <v>18.350000000000001</v>
      </c>
      <c r="T599" s="3">
        <v>18.2</v>
      </c>
      <c r="U599" s="3">
        <v>18.7</v>
      </c>
      <c r="V599" s="12">
        <f t="shared" si="39"/>
        <v>2.7772499999999985E-2</v>
      </c>
      <c r="W599" s="3">
        <v>0.81</v>
      </c>
      <c r="X599" s="3" t="str">
        <f ca="1">IF(COUNTIF(股期對照!A:A,B599)=2,B599&amp;"-●",IF(COUNTIF(股期對照!A:A,B599)=1,B599&amp;"-◎",B599))</f>
        <v>佰鴻</v>
      </c>
      <c r="Y599" s="3" t="s">
        <v>6542</v>
      </c>
      <c r="AB599" s="1" t="s">
        <v>593</v>
      </c>
      <c r="AC599" s="1" t="s">
        <v>2355</v>
      </c>
      <c r="AD599" s="1">
        <v>3.3</v>
      </c>
      <c r="AE599" s="1">
        <v>1.1499999999999999</v>
      </c>
      <c r="AF599" s="1">
        <v>0</v>
      </c>
      <c r="AG599" s="1">
        <v>32.86</v>
      </c>
      <c r="AH599" s="1">
        <v>62.69</v>
      </c>
      <c r="AI599" s="1">
        <v>599</v>
      </c>
      <c r="AJ599" s="1">
        <v>1816742.24</v>
      </c>
      <c r="AK599" s="1">
        <v>313</v>
      </c>
      <c r="AL599" s="1">
        <v>-95</v>
      </c>
      <c r="AM599" s="1">
        <v>-309</v>
      </c>
      <c r="AN599" s="1">
        <v>-108</v>
      </c>
      <c r="AO599" s="1">
        <v>332</v>
      </c>
      <c r="AP599" s="1">
        <v>113892</v>
      </c>
      <c r="AQ599" s="1">
        <v>0.1</v>
      </c>
      <c r="AR599" s="1">
        <v>19.2</v>
      </c>
      <c r="AS599" s="1">
        <v>19</v>
      </c>
      <c r="AT599" s="1">
        <v>18.350000000000001</v>
      </c>
      <c r="AU599" s="1">
        <v>18.2</v>
      </c>
      <c r="AV599" s="1">
        <v>18.7</v>
      </c>
      <c r="AW599" s="1">
        <v>2.7772499999999985E-2</v>
      </c>
      <c r="AX599" s="1">
        <v>0.81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4823</v>
      </c>
      <c r="C600" s="3">
        <v>1.96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69.680000000000007</v>
      </c>
      <c r="H600" s="1">
        <f>MATCH(持股比率!A600,董監!A:A,0)</f>
        <v>600</v>
      </c>
      <c r="I600" s="3">
        <v>1132856.26</v>
      </c>
      <c r="J600" s="26">
        <v>-23</v>
      </c>
      <c r="K600" s="26">
        <v>101</v>
      </c>
      <c r="L600" s="35">
        <v>-99</v>
      </c>
      <c r="M600" s="26">
        <v>-85</v>
      </c>
      <c r="N600" s="26">
        <v>5</v>
      </c>
      <c r="O600" s="26">
        <f t="shared" si="37"/>
        <v>78937</v>
      </c>
      <c r="P600" s="25">
        <f t="shared" si="38"/>
        <v>-0.1</v>
      </c>
      <c r="Q600" s="3">
        <v>41.8</v>
      </c>
      <c r="R600" s="3">
        <v>42.4</v>
      </c>
      <c r="S600" s="3">
        <v>41.7</v>
      </c>
      <c r="T600" s="3">
        <v>41.45</v>
      </c>
      <c r="U600" s="3">
        <v>41.55</v>
      </c>
      <c r="V600" s="12">
        <f t="shared" si="39"/>
        <v>-4.1228000000000008E-2</v>
      </c>
      <c r="W600" s="3">
        <v>-0.36</v>
      </c>
      <c r="X600" s="3" t="str">
        <f ca="1">IF(COUNTIF(股期對照!A:A,B600)=2,B600&amp;"-●",IF(COUNTIF(股期對照!A:A,B600)=1,B600&amp;"-◎",B600))</f>
        <v>偉訓</v>
      </c>
      <c r="Y600" s="3" t="s">
        <v>6605</v>
      </c>
      <c r="AB600" s="1" t="s">
        <v>594</v>
      </c>
      <c r="AC600" s="1" t="s">
        <v>2356</v>
      </c>
      <c r="AD600" s="1">
        <v>1.96</v>
      </c>
      <c r="AE600" s="1">
        <v>0.1</v>
      </c>
      <c r="AF600" s="1">
        <v>0</v>
      </c>
      <c r="AG600" s="1">
        <v>28.26</v>
      </c>
      <c r="AH600" s="1">
        <v>69.680000000000007</v>
      </c>
      <c r="AI600" s="1">
        <v>600</v>
      </c>
      <c r="AJ600" s="1">
        <v>1132856.26</v>
      </c>
      <c r="AK600" s="1">
        <v>-23</v>
      </c>
      <c r="AL600" s="1">
        <v>101</v>
      </c>
      <c r="AM600" s="1">
        <v>-99</v>
      </c>
      <c r="AN600" s="1">
        <v>-85</v>
      </c>
      <c r="AO600" s="1">
        <v>5</v>
      </c>
      <c r="AP600" s="1">
        <v>78937</v>
      </c>
      <c r="AQ600" s="1">
        <v>-0.1</v>
      </c>
      <c r="AR600" s="1">
        <v>41.8</v>
      </c>
      <c r="AS600" s="1">
        <v>42.4</v>
      </c>
      <c r="AT600" s="1">
        <v>41.7</v>
      </c>
      <c r="AU600" s="1">
        <v>41.45</v>
      </c>
      <c r="AV600" s="1">
        <v>41.55</v>
      </c>
      <c r="AW600" s="1">
        <v>-4.1228000000000008E-2</v>
      </c>
      <c r="AX600" s="1">
        <v>-0.36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5422</v>
      </c>
      <c r="C601" s="3">
        <v>7.01</v>
      </c>
      <c r="D601" s="3">
        <v>0</v>
      </c>
      <c r="E601" s="3">
        <v>0.01</v>
      </c>
      <c r="F601" s="1">
        <f>IF(INDEX(董監!D:D,H601)=0,INDEX(董監!C:C,H601),INDEX(董監!D:D,H601))</f>
        <v>12.44</v>
      </c>
      <c r="G601" s="1">
        <f t="shared" si="36"/>
        <v>80.539999999999992</v>
      </c>
      <c r="H601" s="1">
        <f>MATCH(持股比率!A601,董監!A:A,0)</f>
        <v>601</v>
      </c>
      <c r="I601" s="3">
        <v>3677512.42</v>
      </c>
      <c r="J601" s="26">
        <v>2487</v>
      </c>
      <c r="K601" s="26">
        <v>-1447</v>
      </c>
      <c r="L601" s="35">
        <v>-558</v>
      </c>
      <c r="M601" s="26">
        <v>-518</v>
      </c>
      <c r="N601" s="26">
        <v>86</v>
      </c>
      <c r="O601" s="26">
        <f t="shared" si="37"/>
        <v>296187</v>
      </c>
      <c r="P601" s="25">
        <f t="shared" si="38"/>
        <v>0</v>
      </c>
      <c r="Q601" s="3">
        <v>24.5</v>
      </c>
      <c r="R601" s="3">
        <v>24.45</v>
      </c>
      <c r="S601" s="3">
        <v>23.8</v>
      </c>
      <c r="T601" s="3">
        <v>23.7</v>
      </c>
      <c r="U601" s="3">
        <v>23.75</v>
      </c>
      <c r="V601" s="12">
        <f t="shared" si="39"/>
        <v>2.0378499999999987E-2</v>
      </c>
      <c r="W601" s="3">
        <v>-1.45</v>
      </c>
      <c r="X601" s="3" t="str">
        <f ca="1">IF(COUNTIF(股期對照!A:A,B601)=2,B601&amp;"-●",IF(COUNTIF(股期對照!A:A,B601)=1,B601&amp;"-◎",B601))</f>
        <v>威健</v>
      </c>
      <c r="Y601" s="3" t="s">
        <v>6603</v>
      </c>
      <c r="AB601" s="1" t="s">
        <v>595</v>
      </c>
      <c r="AC601" s="1" t="s">
        <v>2357</v>
      </c>
      <c r="AD601" s="1">
        <v>7.01</v>
      </c>
      <c r="AE601" s="1">
        <v>0</v>
      </c>
      <c r="AF601" s="1">
        <v>0.01</v>
      </c>
      <c r="AG601" s="1">
        <v>12.44</v>
      </c>
      <c r="AH601" s="1">
        <v>80.539999999999992</v>
      </c>
      <c r="AI601" s="1">
        <v>601</v>
      </c>
      <c r="AJ601" s="1">
        <v>3677512.42</v>
      </c>
      <c r="AK601" s="1">
        <v>2487</v>
      </c>
      <c r="AL601" s="1">
        <v>-1447</v>
      </c>
      <c r="AM601" s="1">
        <v>-558</v>
      </c>
      <c r="AN601" s="1">
        <v>-518</v>
      </c>
      <c r="AO601" s="1">
        <v>86</v>
      </c>
      <c r="AP601" s="1">
        <v>296187</v>
      </c>
      <c r="AQ601" s="1">
        <v>0</v>
      </c>
      <c r="AR601" s="1">
        <v>24.5</v>
      </c>
      <c r="AS601" s="1">
        <v>24.45</v>
      </c>
      <c r="AT601" s="1">
        <v>23.8</v>
      </c>
      <c r="AU601" s="1">
        <v>23.7</v>
      </c>
      <c r="AV601" s="1">
        <v>23.75</v>
      </c>
      <c r="AW601" s="1">
        <v>2.0378499999999987E-2</v>
      </c>
      <c r="AX601" s="1">
        <v>-1.45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4658</v>
      </c>
      <c r="C602" s="3">
        <v>58.11</v>
      </c>
      <c r="D602" s="3">
        <v>2.46</v>
      </c>
      <c r="E602" s="3">
        <v>3.12</v>
      </c>
      <c r="F602" s="1">
        <f>IF(INDEX(董監!D:D,H602)=0,INDEX(董監!C:C,H602),INDEX(董監!D:D,H602))</f>
        <v>4.54</v>
      </c>
      <c r="G602" s="1">
        <f t="shared" si="36"/>
        <v>31.769999999999996</v>
      </c>
      <c r="H602" s="1">
        <f>MATCH(持股比率!A602,董監!A:A,0)</f>
        <v>602</v>
      </c>
      <c r="I602" s="3">
        <v>6085114.6900000004</v>
      </c>
      <c r="J602" s="26">
        <v>-556</v>
      </c>
      <c r="K602" s="26">
        <v>-1147</v>
      </c>
      <c r="L602" s="35">
        <v>-2652</v>
      </c>
      <c r="M602" s="26">
        <v>148</v>
      </c>
      <c r="N602" s="26">
        <v>2338</v>
      </c>
      <c r="O602" s="26">
        <f t="shared" si="37"/>
        <v>193324</v>
      </c>
      <c r="P602" s="25">
        <f t="shared" si="38"/>
        <v>-1</v>
      </c>
      <c r="Q602" s="3">
        <v>509</v>
      </c>
      <c r="R602" s="3">
        <v>503</v>
      </c>
      <c r="S602" s="3">
        <v>483</v>
      </c>
      <c r="T602" s="3">
        <v>476.5</v>
      </c>
      <c r="U602" s="3">
        <v>490</v>
      </c>
      <c r="V602" s="12">
        <f t="shared" si="39"/>
        <v>-9.2471899999999998</v>
      </c>
      <c r="W602" s="3">
        <v>-3.92</v>
      </c>
      <c r="X602" s="3" t="str">
        <f ca="1">IF(COUNTIF(股期對照!A:A,B602)=2,B602&amp;"-●",IF(COUNTIF(股期對照!A:A,B602)=1,B602&amp;"-◎",B602))</f>
        <v>聯詠-●</v>
      </c>
      <c r="Y602" s="3" t="s">
        <v>6556</v>
      </c>
      <c r="AB602" s="1" t="s">
        <v>596</v>
      </c>
      <c r="AC602" s="1" t="s">
        <v>2358</v>
      </c>
      <c r="AD602" s="1">
        <v>58.11</v>
      </c>
      <c r="AE602" s="1">
        <v>2.46</v>
      </c>
      <c r="AF602" s="1">
        <v>3.12</v>
      </c>
      <c r="AG602" s="1">
        <v>4.54</v>
      </c>
      <c r="AH602" s="1">
        <v>31.769999999999996</v>
      </c>
      <c r="AI602" s="1">
        <v>602</v>
      </c>
      <c r="AJ602" s="1">
        <v>6085114.6900000004</v>
      </c>
      <c r="AK602" s="1">
        <v>-556</v>
      </c>
      <c r="AL602" s="1">
        <v>-1147</v>
      </c>
      <c r="AM602" s="1">
        <v>-2652</v>
      </c>
      <c r="AN602" s="1">
        <v>148</v>
      </c>
      <c r="AO602" s="1">
        <v>2338</v>
      </c>
      <c r="AP602" s="1">
        <v>193324</v>
      </c>
      <c r="AQ602" s="1">
        <v>-1</v>
      </c>
      <c r="AR602" s="1">
        <v>509</v>
      </c>
      <c r="AS602" s="1">
        <v>503</v>
      </c>
      <c r="AT602" s="1">
        <v>483</v>
      </c>
      <c r="AU602" s="1">
        <v>476.5</v>
      </c>
      <c r="AV602" s="1">
        <v>490</v>
      </c>
      <c r="AW602" s="1">
        <v>-9.2471899999999998</v>
      </c>
      <c r="AX602" s="1">
        <v>-3.92</v>
      </c>
      <c r="AY602" s="1" t="s">
        <v>4470</v>
      </c>
      <c r="AZ602" s="1" t="s">
        <v>3559</v>
      </c>
    </row>
    <row r="603" spans="1:52" x14ac:dyDescent="0.25">
      <c r="A603" s="2" t="s">
        <v>597</v>
      </c>
      <c r="B603" s="3" t="s">
        <v>5423</v>
      </c>
      <c r="C603" s="3">
        <v>35.200000000000003</v>
      </c>
      <c r="D603" s="3">
        <v>5.19</v>
      </c>
      <c r="E603" s="3">
        <v>2.78</v>
      </c>
      <c r="F603" s="1">
        <f>IF(INDEX(董監!D:D,H603)=0,INDEX(董監!C:C,H603),INDEX(董監!D:D,H603))</f>
        <v>14.1</v>
      </c>
      <c r="G603" s="1">
        <f t="shared" si="36"/>
        <v>42.73</v>
      </c>
      <c r="H603" s="1">
        <f>MATCH(持股比率!A603,董監!A:A,0)</f>
        <v>603</v>
      </c>
      <c r="I603" s="3">
        <v>2485503.13</v>
      </c>
      <c r="J603" s="26">
        <v>2722</v>
      </c>
      <c r="K603" s="26">
        <v>-1975</v>
      </c>
      <c r="L603" s="35">
        <v>1479</v>
      </c>
      <c r="M603" s="26">
        <v>-154</v>
      </c>
      <c r="N603" s="26">
        <v>984</v>
      </c>
      <c r="O603" s="26">
        <f t="shared" si="37"/>
        <v>106206</v>
      </c>
      <c r="P603" s="25">
        <f t="shared" si="38"/>
        <v>2.9</v>
      </c>
      <c r="Q603" s="3">
        <v>77.599999999999994</v>
      </c>
      <c r="R603" s="3">
        <v>76.3</v>
      </c>
      <c r="S603" s="3">
        <v>75.2</v>
      </c>
      <c r="T603" s="3">
        <v>74.8</v>
      </c>
      <c r="U603" s="3">
        <v>76.7</v>
      </c>
      <c r="V603" s="12">
        <f t="shared" si="39"/>
        <v>2.3570909999999996</v>
      </c>
      <c r="W603" s="3">
        <v>2.13</v>
      </c>
      <c r="X603" s="3" t="str">
        <f ca="1">IF(COUNTIF(股期對照!A:A,B603)=2,B603&amp;"-●",IF(COUNTIF(股期對照!A:A,B603)=1,B603&amp;"-◎",B603))</f>
        <v>智原-◎</v>
      </c>
      <c r="Y603" s="3" t="s">
        <v>6556</v>
      </c>
      <c r="AB603" s="1" t="s">
        <v>597</v>
      </c>
      <c r="AC603" s="1" t="s">
        <v>2359</v>
      </c>
      <c r="AD603" s="1">
        <v>35.200000000000003</v>
      </c>
      <c r="AE603" s="1">
        <v>5.19</v>
      </c>
      <c r="AF603" s="1">
        <v>2.78</v>
      </c>
      <c r="AG603" s="1">
        <v>14.1</v>
      </c>
      <c r="AH603" s="1">
        <v>42.73</v>
      </c>
      <c r="AI603" s="1">
        <v>603</v>
      </c>
      <c r="AJ603" s="1">
        <v>2485503.13</v>
      </c>
      <c r="AK603" s="1">
        <v>2722</v>
      </c>
      <c r="AL603" s="1">
        <v>-1975</v>
      </c>
      <c r="AM603" s="1">
        <v>1479</v>
      </c>
      <c r="AN603" s="1">
        <v>-154</v>
      </c>
      <c r="AO603" s="1">
        <v>984</v>
      </c>
      <c r="AP603" s="1">
        <v>106206</v>
      </c>
      <c r="AQ603" s="1">
        <v>2.9</v>
      </c>
      <c r="AR603" s="1">
        <v>77.599999999999994</v>
      </c>
      <c r="AS603" s="1">
        <v>76.3</v>
      </c>
      <c r="AT603" s="1">
        <v>75.2</v>
      </c>
      <c r="AU603" s="1">
        <v>74.8</v>
      </c>
      <c r="AV603" s="1">
        <v>76.7</v>
      </c>
      <c r="AW603" s="1">
        <v>2.3570909999999996</v>
      </c>
      <c r="AX603" s="1">
        <v>2.13</v>
      </c>
      <c r="AY603" s="1" t="s">
        <v>4471</v>
      </c>
      <c r="AZ603" s="1" t="s">
        <v>3559</v>
      </c>
    </row>
    <row r="604" spans="1:52" x14ac:dyDescent="0.25">
      <c r="A604" s="2" t="s">
        <v>598</v>
      </c>
      <c r="B604" s="3" t="s">
        <v>5424</v>
      </c>
      <c r="C604" s="3">
        <v>13.07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81.92</v>
      </c>
      <c r="H604" s="1">
        <f>MATCH(持股比率!A604,董監!A:A,0)</f>
        <v>604</v>
      </c>
      <c r="I604" s="3">
        <v>9262768.5</v>
      </c>
      <c r="J604" s="26">
        <v>146</v>
      </c>
      <c r="K604" s="26">
        <v>-252</v>
      </c>
      <c r="L604" s="35">
        <v>-284</v>
      </c>
      <c r="M604" s="26">
        <v>58</v>
      </c>
      <c r="N604" s="26">
        <v>-46</v>
      </c>
      <c r="O604" s="26">
        <f t="shared" si="37"/>
        <v>758806</v>
      </c>
      <c r="P604" s="25">
        <f t="shared" si="38"/>
        <v>0</v>
      </c>
      <c r="Q604" s="3">
        <v>54.3</v>
      </c>
      <c r="R604" s="3">
        <v>54.5</v>
      </c>
      <c r="S604" s="3">
        <v>53.8</v>
      </c>
      <c r="T604" s="3">
        <v>54.2</v>
      </c>
      <c r="U604" s="3">
        <v>54.4</v>
      </c>
      <c r="V604" s="12">
        <f t="shared" si="39"/>
        <v>-0.20444200000000004</v>
      </c>
      <c r="W604" s="3">
        <v>0.18</v>
      </c>
      <c r="X604" s="3" t="str">
        <f ca="1">IF(COUNTIF(股期對照!A:A,B604)=2,B604&amp;"-●",IF(COUNTIF(股期對照!A:A,B604)=1,B604&amp;"-◎",B604))</f>
        <v>文曄-◎</v>
      </c>
      <c r="Y604" s="3" t="s">
        <v>6603</v>
      </c>
      <c r="AB604" s="1" t="s">
        <v>598</v>
      </c>
      <c r="AC604" s="1" t="s">
        <v>2360</v>
      </c>
      <c r="AD604" s="1">
        <v>13.07</v>
      </c>
      <c r="AE604" s="1">
        <v>0.4</v>
      </c>
      <c r="AF604" s="1">
        <v>0.04</v>
      </c>
      <c r="AG604" s="1">
        <v>4.57</v>
      </c>
      <c r="AH604" s="1">
        <v>81.92</v>
      </c>
      <c r="AI604" s="1">
        <v>604</v>
      </c>
      <c r="AJ604" s="1">
        <v>9262768.5</v>
      </c>
      <c r="AK604" s="1">
        <v>146</v>
      </c>
      <c r="AL604" s="1">
        <v>-252</v>
      </c>
      <c r="AM604" s="1">
        <v>-284</v>
      </c>
      <c r="AN604" s="1">
        <v>58</v>
      </c>
      <c r="AO604" s="1">
        <v>-46</v>
      </c>
      <c r="AP604" s="1">
        <v>758806</v>
      </c>
      <c r="AQ604" s="1">
        <v>0</v>
      </c>
      <c r="AR604" s="1">
        <v>54.3</v>
      </c>
      <c r="AS604" s="1">
        <v>54.5</v>
      </c>
      <c r="AT604" s="1">
        <v>53.8</v>
      </c>
      <c r="AU604" s="1">
        <v>54.2</v>
      </c>
      <c r="AV604" s="1">
        <v>54.4</v>
      </c>
      <c r="AW604" s="1">
        <v>-0.20444200000000004</v>
      </c>
      <c r="AX604" s="1">
        <v>0.18</v>
      </c>
      <c r="AY604" s="1" t="s">
        <v>4472</v>
      </c>
      <c r="AZ604" s="1" t="s">
        <v>3527</v>
      </c>
    </row>
    <row r="605" spans="1:52" x14ac:dyDescent="0.25">
      <c r="A605" s="2" t="s">
        <v>599</v>
      </c>
      <c r="B605" s="3" t="s">
        <v>5425</v>
      </c>
      <c r="C605" s="3">
        <v>47.2</v>
      </c>
      <c r="D605" s="3">
        <v>4.63</v>
      </c>
      <c r="E605" s="3">
        <v>1.78</v>
      </c>
      <c r="F605" s="1">
        <f>IF(INDEX(董監!D:D,H605)=0,INDEX(董監!C:C,H605),INDEX(董監!D:D,H605))</f>
        <v>14.03</v>
      </c>
      <c r="G605" s="1">
        <f t="shared" si="36"/>
        <v>32.36</v>
      </c>
      <c r="H605" s="1">
        <f>MATCH(持股比率!A605,董監!A:A,0)</f>
        <v>605</v>
      </c>
      <c r="I605" s="3">
        <v>15047323.33</v>
      </c>
      <c r="J605" s="26">
        <v>2833</v>
      </c>
      <c r="K605" s="26">
        <v>-4812</v>
      </c>
      <c r="L605" s="35">
        <v>-122</v>
      </c>
      <c r="M605" s="26">
        <v>-2989</v>
      </c>
      <c r="N605" s="26">
        <v>-11661</v>
      </c>
      <c r="O605" s="26">
        <f t="shared" si="37"/>
        <v>486931</v>
      </c>
      <c r="P605" s="25">
        <f t="shared" si="38"/>
        <v>-3.4</v>
      </c>
      <c r="Q605" s="3">
        <v>134</v>
      </c>
      <c r="R605" s="3">
        <v>130</v>
      </c>
      <c r="S605" s="3">
        <v>131</v>
      </c>
      <c r="T605" s="3">
        <v>134.5</v>
      </c>
      <c r="U605" s="3">
        <v>132</v>
      </c>
      <c r="V605" s="12">
        <f t="shared" si="39"/>
        <v>-22.031925000000001</v>
      </c>
      <c r="W605" s="3">
        <v>4.76</v>
      </c>
      <c r="X605" s="3" t="str">
        <f ca="1">IF(COUNTIF(股期對照!A:A,B605)=2,B605&amp;"-●",IF(COUNTIF(股期對照!A:A,B605)=1,B605&amp;"-◎",B605))</f>
        <v>欣興-◎</v>
      </c>
      <c r="Y605" s="3" t="s">
        <v>6606</v>
      </c>
      <c r="AB605" s="1" t="s">
        <v>599</v>
      </c>
      <c r="AC605" s="1" t="s">
        <v>2361</v>
      </c>
      <c r="AD605" s="1">
        <v>47.2</v>
      </c>
      <c r="AE605" s="1">
        <v>4.63</v>
      </c>
      <c r="AF605" s="1">
        <v>1.78</v>
      </c>
      <c r="AG605" s="1">
        <v>14.03</v>
      </c>
      <c r="AH605" s="1">
        <v>32.36</v>
      </c>
      <c r="AI605" s="1">
        <v>605</v>
      </c>
      <c r="AJ605" s="1">
        <v>15047323.33</v>
      </c>
      <c r="AK605" s="1">
        <v>2833</v>
      </c>
      <c r="AL605" s="1">
        <v>-4812</v>
      </c>
      <c r="AM605" s="1">
        <v>-122</v>
      </c>
      <c r="AN605" s="1">
        <v>-2989</v>
      </c>
      <c r="AO605" s="1">
        <v>-11661</v>
      </c>
      <c r="AP605" s="1">
        <v>486931</v>
      </c>
      <c r="AQ605" s="1">
        <v>-3.4</v>
      </c>
      <c r="AR605" s="1">
        <v>134</v>
      </c>
      <c r="AS605" s="1">
        <v>130</v>
      </c>
      <c r="AT605" s="1">
        <v>131</v>
      </c>
      <c r="AU605" s="1">
        <v>134.5</v>
      </c>
      <c r="AV605" s="1">
        <v>132</v>
      </c>
      <c r="AW605" s="1">
        <v>-22.031925000000001</v>
      </c>
      <c r="AX605" s="1">
        <v>4.76</v>
      </c>
      <c r="AY605" s="1" t="s">
        <v>4473</v>
      </c>
      <c r="AZ605" s="1" t="s">
        <v>3544</v>
      </c>
    </row>
    <row r="606" spans="1:52" x14ac:dyDescent="0.25">
      <c r="A606" s="2" t="s">
        <v>600</v>
      </c>
      <c r="B606" s="3" t="s">
        <v>5426</v>
      </c>
      <c r="C606" s="3">
        <v>2.2200000000000002</v>
      </c>
      <c r="D606" s="3">
        <v>1.1299999999999999</v>
      </c>
      <c r="E606" s="3">
        <v>0.31</v>
      </c>
      <c r="F606" s="1">
        <f>IF(INDEX(董監!D:D,H606)=0,INDEX(董監!C:C,H606),INDEX(董監!D:D,H606))</f>
        <v>18.96</v>
      </c>
      <c r="G606" s="1">
        <f t="shared" si="36"/>
        <v>77.38</v>
      </c>
      <c r="H606" s="1">
        <f>MATCH(持股比率!A606,董監!A:A,0)</f>
        <v>606</v>
      </c>
      <c r="I606" s="3">
        <v>1624076.03</v>
      </c>
      <c r="J606" s="26">
        <v>740</v>
      </c>
      <c r="K606" s="26">
        <v>-43</v>
      </c>
      <c r="L606" s="35">
        <v>-278</v>
      </c>
      <c r="M606" s="26">
        <v>301</v>
      </c>
      <c r="N606" s="26">
        <v>903</v>
      </c>
      <c r="O606" s="26">
        <f t="shared" si="37"/>
        <v>125671</v>
      </c>
      <c r="P606" s="25">
        <f t="shared" si="38"/>
        <v>1.3</v>
      </c>
      <c r="Q606" s="3">
        <v>21.35</v>
      </c>
      <c r="R606" s="3">
        <v>21.2</v>
      </c>
      <c r="S606" s="3">
        <v>20.75</v>
      </c>
      <c r="T606" s="3">
        <v>20.9</v>
      </c>
      <c r="U606" s="3">
        <v>21.35</v>
      </c>
      <c r="V606" s="12">
        <f t="shared" si="39"/>
        <v>0.34688850000000004</v>
      </c>
      <c r="W606" s="3">
        <v>1.43</v>
      </c>
      <c r="X606" s="3" t="str">
        <f ca="1">IF(COUNTIF(股期對照!A:A,B606)=2,B606&amp;"-●",IF(COUNTIF(股期對照!A:A,B606)=1,B606&amp;"-◎",B606))</f>
        <v>全台</v>
      </c>
      <c r="Y606" s="3" t="s">
        <v>6607</v>
      </c>
      <c r="AB606" s="1" t="s">
        <v>600</v>
      </c>
      <c r="AC606" s="1" t="s">
        <v>2362</v>
      </c>
      <c r="AD606" s="1">
        <v>2.2200000000000002</v>
      </c>
      <c r="AE606" s="1">
        <v>1.1299999999999999</v>
      </c>
      <c r="AF606" s="1">
        <v>0.31</v>
      </c>
      <c r="AG606" s="1">
        <v>18.96</v>
      </c>
      <c r="AH606" s="1">
        <v>77.38</v>
      </c>
      <c r="AI606" s="1">
        <v>606</v>
      </c>
      <c r="AJ606" s="1">
        <v>1624076.03</v>
      </c>
      <c r="AK606" s="1">
        <v>740</v>
      </c>
      <c r="AL606" s="1">
        <v>-43</v>
      </c>
      <c r="AM606" s="1">
        <v>-278</v>
      </c>
      <c r="AN606" s="1">
        <v>301</v>
      </c>
      <c r="AO606" s="1">
        <v>903</v>
      </c>
      <c r="AP606" s="1">
        <v>125671</v>
      </c>
      <c r="AQ606" s="1">
        <v>1.3</v>
      </c>
      <c r="AR606" s="1">
        <v>21.35</v>
      </c>
      <c r="AS606" s="1">
        <v>21.2</v>
      </c>
      <c r="AT606" s="1">
        <v>20.75</v>
      </c>
      <c r="AU606" s="1">
        <v>20.9</v>
      </c>
      <c r="AV606" s="1">
        <v>21.35</v>
      </c>
      <c r="AW606" s="1">
        <v>0.34688850000000004</v>
      </c>
      <c r="AX606" s="1">
        <v>1.43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5427</v>
      </c>
      <c r="C607" s="3">
        <v>16.010000000000002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57.93</v>
      </c>
      <c r="H607" s="1">
        <f>MATCH(持股比率!A607,董監!A:A,0)</f>
        <v>607</v>
      </c>
      <c r="I607" s="3">
        <v>630000</v>
      </c>
      <c r="J607" s="26">
        <v>1</v>
      </c>
      <c r="K607" s="26">
        <v>-20</v>
      </c>
      <c r="L607" s="35">
        <v>13</v>
      </c>
      <c r="M607" s="26">
        <v>-18</v>
      </c>
      <c r="N607" s="26">
        <v>56</v>
      </c>
      <c r="O607" s="26">
        <f t="shared" si="37"/>
        <v>36496</v>
      </c>
      <c r="P607" s="25">
        <f t="shared" si="38"/>
        <v>0.1</v>
      </c>
      <c r="Q607" s="3">
        <v>49.9</v>
      </c>
      <c r="R607" s="3">
        <v>49.85</v>
      </c>
      <c r="S607" s="3">
        <v>49.9</v>
      </c>
      <c r="T607" s="3">
        <v>49.85</v>
      </c>
      <c r="U607" s="3">
        <v>50</v>
      </c>
      <c r="V607" s="12">
        <f t="shared" si="39"/>
        <v>1.6042999999999998E-2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6564</v>
      </c>
      <c r="AB607" s="1" t="s">
        <v>601</v>
      </c>
      <c r="AC607" s="1" t="s">
        <v>2363</v>
      </c>
      <c r="AD607" s="1">
        <v>16.010000000000002</v>
      </c>
      <c r="AE607" s="1">
        <v>0</v>
      </c>
      <c r="AF607" s="1">
        <v>0.08</v>
      </c>
      <c r="AG607" s="1">
        <v>25.98</v>
      </c>
      <c r="AH607" s="1">
        <v>57.93</v>
      </c>
      <c r="AI607" s="1">
        <v>607</v>
      </c>
      <c r="AJ607" s="1">
        <v>630000</v>
      </c>
      <c r="AK607" s="1">
        <v>1</v>
      </c>
      <c r="AL607" s="1">
        <v>-20</v>
      </c>
      <c r="AM607" s="1">
        <v>13</v>
      </c>
      <c r="AN607" s="1">
        <v>-18</v>
      </c>
      <c r="AO607" s="1">
        <v>56</v>
      </c>
      <c r="AP607" s="1">
        <v>36496</v>
      </c>
      <c r="AQ607" s="1">
        <v>0.1</v>
      </c>
      <c r="AR607" s="1">
        <v>49.9</v>
      </c>
      <c r="AS607" s="1">
        <v>49.85</v>
      </c>
      <c r="AT607" s="1">
        <v>49.9</v>
      </c>
      <c r="AU607" s="1">
        <v>49.85</v>
      </c>
      <c r="AV607" s="1">
        <v>50</v>
      </c>
      <c r="AW607" s="1">
        <v>1.6042999999999998E-2</v>
      </c>
      <c r="AX607" s="1">
        <v>0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5428</v>
      </c>
      <c r="C608" s="3">
        <v>10.67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87.47</v>
      </c>
      <c r="H608" s="1">
        <f>MATCH(持股比率!A608,董監!A:A,0)</f>
        <v>608</v>
      </c>
      <c r="I608" s="3">
        <v>1938697.46</v>
      </c>
      <c r="J608" s="26">
        <v>1156</v>
      </c>
      <c r="K608" s="26">
        <v>70</v>
      </c>
      <c r="L608" s="35">
        <v>-318</v>
      </c>
      <c r="M608" s="26">
        <v>240</v>
      </c>
      <c r="N608" s="26">
        <v>981</v>
      </c>
      <c r="O608" s="26">
        <f t="shared" si="37"/>
        <v>169578</v>
      </c>
      <c r="P608" s="25">
        <f t="shared" si="38"/>
        <v>1.3</v>
      </c>
      <c r="Q608" s="3">
        <v>27.5</v>
      </c>
      <c r="R608" s="3">
        <v>27.1</v>
      </c>
      <c r="S608" s="3">
        <v>26.2</v>
      </c>
      <c r="T608" s="3">
        <v>26.25</v>
      </c>
      <c r="U608" s="3">
        <v>27.7</v>
      </c>
      <c r="V608" s="12">
        <f t="shared" si="39"/>
        <v>0.58829100000000001</v>
      </c>
      <c r="W608" s="3">
        <v>3.55</v>
      </c>
      <c r="X608" s="3" t="str">
        <f ca="1">IF(COUNTIF(股期對照!A:A,B608)=2,B608&amp;"-●",IF(COUNTIF(股期對照!A:A,B608)=1,B608&amp;"-◎",B608))</f>
        <v>揚智</v>
      </c>
      <c r="Y608" s="3" t="s">
        <v>6608</v>
      </c>
      <c r="AB608" s="1" t="s">
        <v>602</v>
      </c>
      <c r="AC608" s="1" t="s">
        <v>2364</v>
      </c>
      <c r="AD608" s="1">
        <v>10.67</v>
      </c>
      <c r="AE608" s="1">
        <v>0.32</v>
      </c>
      <c r="AF608" s="1">
        <v>0.72</v>
      </c>
      <c r="AG608" s="1">
        <v>0.82</v>
      </c>
      <c r="AH608" s="1">
        <v>87.47</v>
      </c>
      <c r="AI608" s="1">
        <v>608</v>
      </c>
      <c r="AJ608" s="1">
        <v>1938697.46</v>
      </c>
      <c r="AK608" s="1">
        <v>1156</v>
      </c>
      <c r="AL608" s="1">
        <v>70</v>
      </c>
      <c r="AM608" s="1">
        <v>-318</v>
      </c>
      <c r="AN608" s="1">
        <v>240</v>
      </c>
      <c r="AO608" s="1">
        <v>981</v>
      </c>
      <c r="AP608" s="1">
        <v>169578</v>
      </c>
      <c r="AQ608" s="1">
        <v>1.3</v>
      </c>
      <c r="AR608" s="1">
        <v>27.5</v>
      </c>
      <c r="AS608" s="1">
        <v>27.1</v>
      </c>
      <c r="AT608" s="1">
        <v>26.2</v>
      </c>
      <c r="AU608" s="1">
        <v>26.25</v>
      </c>
      <c r="AV608" s="1">
        <v>27.7</v>
      </c>
      <c r="AW608" s="1">
        <v>0.58829100000000001</v>
      </c>
      <c r="AX608" s="1">
        <v>3.55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5429</v>
      </c>
      <c r="C609" s="3">
        <v>18.73</v>
      </c>
      <c r="D609" s="3">
        <v>7.81</v>
      </c>
      <c r="E609" s="3">
        <v>1.59</v>
      </c>
      <c r="F609" s="1">
        <f>IF(INDEX(董監!D:D,H609)=0,INDEX(董監!C:C,H609),INDEX(董監!D:D,H609))</f>
        <v>6.74</v>
      </c>
      <c r="G609" s="1">
        <f t="shared" si="36"/>
        <v>65.13</v>
      </c>
      <c r="H609" s="1">
        <f>MATCH(持股比率!A609,董監!A:A,0)</f>
        <v>609</v>
      </c>
      <c r="I609" s="3">
        <v>3097570.4</v>
      </c>
      <c r="J609" s="26">
        <v>3641</v>
      </c>
      <c r="K609" s="26">
        <v>1480</v>
      </c>
      <c r="L609" s="35">
        <v>100</v>
      </c>
      <c r="M609" s="26">
        <v>1328</v>
      </c>
      <c r="N609" s="26">
        <v>3239</v>
      </c>
      <c r="O609" s="26">
        <f t="shared" si="37"/>
        <v>201745</v>
      </c>
      <c r="P609" s="25">
        <f t="shared" si="38"/>
        <v>4.9000000000000004</v>
      </c>
      <c r="Q609" s="3">
        <v>119</v>
      </c>
      <c r="R609" s="3">
        <v>121</v>
      </c>
      <c r="S609" s="3">
        <v>119</v>
      </c>
      <c r="T609" s="3">
        <v>119</v>
      </c>
      <c r="U609" s="3">
        <v>126.5</v>
      </c>
      <c r="V609" s="12">
        <f t="shared" si="39"/>
        <v>11.920245</v>
      </c>
      <c r="W609" s="3">
        <v>10.96</v>
      </c>
      <c r="X609" s="3" t="str">
        <f ca="1">IF(COUNTIF(股期對照!A:A,B609)=2,B609&amp;"-●",IF(COUNTIF(股期對照!A:A,B609)=1,B609&amp;"-◎",B609))</f>
        <v>晶技-◎</v>
      </c>
      <c r="Y609" s="3" t="s">
        <v>6544</v>
      </c>
      <c r="AB609" s="1" t="s">
        <v>603</v>
      </c>
      <c r="AC609" s="1" t="s">
        <v>2365</v>
      </c>
      <c r="AD609" s="1">
        <v>18.73</v>
      </c>
      <c r="AE609" s="1">
        <v>7.81</v>
      </c>
      <c r="AF609" s="1">
        <v>1.59</v>
      </c>
      <c r="AG609" s="1">
        <v>6.74</v>
      </c>
      <c r="AH609" s="1">
        <v>65.13</v>
      </c>
      <c r="AI609" s="1">
        <v>609</v>
      </c>
      <c r="AJ609" s="1">
        <v>3097570.4</v>
      </c>
      <c r="AK609" s="1">
        <v>3641</v>
      </c>
      <c r="AL609" s="1">
        <v>1480</v>
      </c>
      <c r="AM609" s="1">
        <v>100</v>
      </c>
      <c r="AN609" s="1">
        <v>1328</v>
      </c>
      <c r="AO609" s="1">
        <v>3239</v>
      </c>
      <c r="AP609" s="1">
        <v>201745</v>
      </c>
      <c r="AQ609" s="1">
        <v>4.9000000000000004</v>
      </c>
      <c r="AR609" s="1">
        <v>119</v>
      </c>
      <c r="AS609" s="1">
        <v>121</v>
      </c>
      <c r="AT609" s="1">
        <v>119</v>
      </c>
      <c r="AU609" s="1">
        <v>119</v>
      </c>
      <c r="AV609" s="1">
        <v>126.5</v>
      </c>
      <c r="AW609" s="1">
        <v>11.920245</v>
      </c>
      <c r="AX609" s="1">
        <v>10.96</v>
      </c>
      <c r="AY609" s="1" t="s">
        <v>4474</v>
      </c>
      <c r="AZ609" s="1" t="s">
        <v>3547</v>
      </c>
    </row>
    <row r="610" spans="1:52" x14ac:dyDescent="0.25">
      <c r="A610" s="2" t="s">
        <v>604</v>
      </c>
      <c r="B610" s="3" t="s">
        <v>5430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26">
        <v>0</v>
      </c>
      <c r="K610" s="26">
        <v>7</v>
      </c>
      <c r="L610" s="35">
        <v>-4</v>
      </c>
      <c r="M610" s="26">
        <v>-1</v>
      </c>
      <c r="N610" s="26">
        <v>-11</v>
      </c>
      <c r="O610" s="26">
        <f t="shared" si="37"/>
        <v>192228</v>
      </c>
      <c r="P610" s="25">
        <f t="shared" si="38"/>
        <v>0</v>
      </c>
      <c r="Q610" s="3">
        <v>3.91</v>
      </c>
      <c r="R610" s="3">
        <v>3.91</v>
      </c>
      <c r="S610" s="3">
        <v>3.85</v>
      </c>
      <c r="T610" s="3">
        <v>3.88</v>
      </c>
      <c r="U610" s="3">
        <v>4.0999999999999996</v>
      </c>
      <c r="V610" s="12">
        <f t="shared" si="39"/>
        <v>-3.7009999999999989E-4</v>
      </c>
      <c r="W610" s="3">
        <v>4.8600000000000003</v>
      </c>
      <c r="X610" s="3" t="str">
        <f ca="1">IF(COUNTIF(股期對照!A:A,B610)=2,B610&amp;"-●",IF(COUNTIF(股期對照!A:A,B610)=1,B610&amp;"-◎",B610))</f>
        <v>科風</v>
      </c>
      <c r="Y610" s="3" t="s">
        <v>6609</v>
      </c>
      <c r="AB610" s="1" t="s">
        <v>604</v>
      </c>
      <c r="AC610" s="1" t="s">
        <v>2366</v>
      </c>
      <c r="AD610" s="1">
        <v>0.17</v>
      </c>
      <c r="AE610" s="1">
        <v>0</v>
      </c>
      <c r="AF610" s="1">
        <v>0.46</v>
      </c>
      <c r="AG610" s="1">
        <v>0.73</v>
      </c>
      <c r="AH610" s="1">
        <v>98.64</v>
      </c>
      <c r="AI610" s="1">
        <v>610</v>
      </c>
      <c r="AJ610" s="1">
        <v>1948781.66</v>
      </c>
      <c r="AK610" s="1">
        <v>0</v>
      </c>
      <c r="AL610" s="1">
        <v>7</v>
      </c>
      <c r="AM610" s="1">
        <v>-4</v>
      </c>
      <c r="AN610" s="1">
        <v>-1</v>
      </c>
      <c r="AO610" s="1">
        <v>-11</v>
      </c>
      <c r="AP610" s="1">
        <v>192228</v>
      </c>
      <c r="AQ610" s="1">
        <v>0</v>
      </c>
      <c r="AR610" s="1">
        <v>3.91</v>
      </c>
      <c r="AS610" s="1">
        <v>3.91</v>
      </c>
      <c r="AT610" s="1">
        <v>3.85</v>
      </c>
      <c r="AU610" s="1">
        <v>3.88</v>
      </c>
      <c r="AV610" s="1">
        <v>4.0999999999999996</v>
      </c>
      <c r="AW610" s="1">
        <v>-3.7009999999999989E-4</v>
      </c>
      <c r="AX610" s="1">
        <v>4.8600000000000003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5431</v>
      </c>
      <c r="C611" s="3">
        <v>44.83</v>
      </c>
      <c r="D611" s="3">
        <v>4.67</v>
      </c>
      <c r="E611" s="3">
        <v>1.9</v>
      </c>
      <c r="F611" s="1">
        <f>IF(INDEX(董監!D:D,H611)=0,INDEX(董監!C:C,H611),INDEX(董監!D:D,H611))</f>
        <v>5.28</v>
      </c>
      <c r="G611" s="1">
        <f t="shared" si="36"/>
        <v>43.32</v>
      </c>
      <c r="H611" s="1">
        <f>MATCH(持股比率!A611,董監!A:A,0)</f>
        <v>611</v>
      </c>
      <c r="I611" s="3">
        <v>5256058.9800000004</v>
      </c>
      <c r="J611" s="26">
        <v>-378</v>
      </c>
      <c r="K611" s="26">
        <v>-258</v>
      </c>
      <c r="L611" s="35">
        <v>-812</v>
      </c>
      <c r="M611" s="26">
        <v>-598</v>
      </c>
      <c r="N611" s="26">
        <v>81</v>
      </c>
      <c r="O611" s="26">
        <f t="shared" si="37"/>
        <v>227692</v>
      </c>
      <c r="P611" s="25">
        <f t="shared" si="38"/>
        <v>-0.9</v>
      </c>
      <c r="Q611" s="3">
        <v>128</v>
      </c>
      <c r="R611" s="3">
        <v>131</v>
      </c>
      <c r="S611" s="3">
        <v>129</v>
      </c>
      <c r="T611" s="3">
        <v>128</v>
      </c>
      <c r="U611" s="3">
        <v>129</v>
      </c>
      <c r="V611" s="12">
        <f t="shared" si="39"/>
        <v>-2.5302500000000001</v>
      </c>
      <c r="W611" s="3">
        <v>0.39</v>
      </c>
      <c r="X611" s="3" t="str">
        <f ca="1">IF(COUNTIF(股期對照!A:A,B611)=2,B611&amp;"-●",IF(COUNTIF(股期對照!A:A,B611)=1,B611&amp;"-◎",B611))</f>
        <v>健鼎-◎</v>
      </c>
      <c r="Y611" s="3" t="s">
        <v>6606</v>
      </c>
      <c r="AB611" s="1" t="s">
        <v>605</v>
      </c>
      <c r="AC611" s="1" t="s">
        <v>2367</v>
      </c>
      <c r="AD611" s="1">
        <v>44.83</v>
      </c>
      <c r="AE611" s="1">
        <v>4.67</v>
      </c>
      <c r="AF611" s="1">
        <v>1.9</v>
      </c>
      <c r="AG611" s="1">
        <v>5.28</v>
      </c>
      <c r="AH611" s="1">
        <v>43.32</v>
      </c>
      <c r="AI611" s="1">
        <v>611</v>
      </c>
      <c r="AJ611" s="1">
        <v>5256058.9800000004</v>
      </c>
      <c r="AK611" s="1">
        <v>-378</v>
      </c>
      <c r="AL611" s="1">
        <v>-258</v>
      </c>
      <c r="AM611" s="1">
        <v>-812</v>
      </c>
      <c r="AN611" s="1">
        <v>-598</v>
      </c>
      <c r="AO611" s="1">
        <v>81</v>
      </c>
      <c r="AP611" s="1">
        <v>227692</v>
      </c>
      <c r="AQ611" s="1">
        <v>-0.9</v>
      </c>
      <c r="AR611" s="1">
        <v>128</v>
      </c>
      <c r="AS611" s="1">
        <v>131</v>
      </c>
      <c r="AT611" s="1">
        <v>129</v>
      </c>
      <c r="AU611" s="1">
        <v>128</v>
      </c>
      <c r="AV611" s="1">
        <v>129</v>
      </c>
      <c r="AW611" s="1">
        <v>-2.5302500000000001</v>
      </c>
      <c r="AX611" s="1">
        <v>0.39</v>
      </c>
      <c r="AY611" s="1" t="s">
        <v>4475</v>
      </c>
      <c r="AZ611" s="1" t="s">
        <v>3544</v>
      </c>
    </row>
    <row r="612" spans="1:52" x14ac:dyDescent="0.25">
      <c r="A612" s="2" t="s">
        <v>606</v>
      </c>
      <c r="B612" s="3" t="s">
        <v>5432</v>
      </c>
      <c r="C612" s="3">
        <v>14.34</v>
      </c>
      <c r="D612" s="3">
        <v>0.66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79.05</v>
      </c>
      <c r="H612" s="1">
        <f>MATCH(持股比率!A612,董監!A:A,0)</f>
        <v>612</v>
      </c>
      <c r="I612" s="3">
        <v>35124214.609999999</v>
      </c>
      <c r="J612" s="26">
        <v>-303</v>
      </c>
      <c r="K612" s="26">
        <v>-961</v>
      </c>
      <c r="L612" s="35">
        <v>-259</v>
      </c>
      <c r="M612" s="26">
        <v>124</v>
      </c>
      <c r="N612" s="26">
        <v>526</v>
      </c>
      <c r="O612" s="26">
        <f t="shared" si="37"/>
        <v>2776569</v>
      </c>
      <c r="P612" s="25">
        <f t="shared" si="38"/>
        <v>0</v>
      </c>
      <c r="Q612" s="3">
        <v>102.5</v>
      </c>
      <c r="R612" s="3">
        <v>101</v>
      </c>
      <c r="S612" s="3">
        <v>101.5</v>
      </c>
      <c r="T612" s="3">
        <v>101.5</v>
      </c>
      <c r="U612" s="3">
        <v>102</v>
      </c>
      <c r="V612" s="12">
        <f t="shared" si="39"/>
        <v>-0.88168999999999997</v>
      </c>
      <c r="W612" s="3">
        <v>-0.49</v>
      </c>
      <c r="X612" s="3" t="str">
        <f ca="1">IF(COUNTIF(股期對照!A:A,B612)=2,B612&amp;"-●",IF(COUNTIF(股期對照!A:A,B612)=1,B612&amp;"-◎",B612))</f>
        <v>台灣大-◎</v>
      </c>
      <c r="Y612" s="3" t="s">
        <v>6533</v>
      </c>
      <c r="AB612" s="1" t="s">
        <v>606</v>
      </c>
      <c r="AC612" s="1" t="s">
        <v>2368</v>
      </c>
      <c r="AD612" s="1">
        <v>14.34</v>
      </c>
      <c r="AE612" s="1">
        <v>0.66</v>
      </c>
      <c r="AF612" s="1">
        <v>0.08</v>
      </c>
      <c r="AG612" s="1">
        <v>5.87</v>
      </c>
      <c r="AH612" s="1">
        <v>79.05</v>
      </c>
      <c r="AI612" s="1">
        <v>612</v>
      </c>
      <c r="AJ612" s="1">
        <v>35124214.609999999</v>
      </c>
      <c r="AK612" s="1">
        <v>-303</v>
      </c>
      <c r="AL612" s="1">
        <v>-961</v>
      </c>
      <c r="AM612" s="1">
        <v>-259</v>
      </c>
      <c r="AN612" s="1">
        <v>124</v>
      </c>
      <c r="AO612" s="1">
        <v>526</v>
      </c>
      <c r="AP612" s="1">
        <v>2776569</v>
      </c>
      <c r="AQ612" s="1">
        <v>0</v>
      </c>
      <c r="AR612" s="1">
        <v>102.5</v>
      </c>
      <c r="AS612" s="1">
        <v>101</v>
      </c>
      <c r="AT612" s="1">
        <v>101.5</v>
      </c>
      <c r="AU612" s="1">
        <v>101.5</v>
      </c>
      <c r="AV612" s="1">
        <v>102</v>
      </c>
      <c r="AW612" s="1">
        <v>-0.88168999999999997</v>
      </c>
      <c r="AX612" s="1">
        <v>-0.49</v>
      </c>
      <c r="AY612" s="1" t="s">
        <v>4476</v>
      </c>
      <c r="AZ612" s="1" t="s">
        <v>3566</v>
      </c>
    </row>
    <row r="613" spans="1:52" x14ac:dyDescent="0.25">
      <c r="A613" s="2" t="s">
        <v>607</v>
      </c>
      <c r="B613" s="3" t="s">
        <v>5433</v>
      </c>
      <c r="C613" s="3">
        <v>1.85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</v>
      </c>
      <c r="H613" s="1">
        <f>MATCH(持股比率!A613,董監!A:A,0)</f>
        <v>613</v>
      </c>
      <c r="I613" s="3">
        <v>714480.13</v>
      </c>
      <c r="J613" s="26">
        <v>-21</v>
      </c>
      <c r="K613" s="26">
        <v>-24</v>
      </c>
      <c r="L613" s="35">
        <v>-46</v>
      </c>
      <c r="M613" s="26">
        <v>-30</v>
      </c>
      <c r="N613" s="26">
        <v>0</v>
      </c>
      <c r="O613" s="26">
        <f t="shared" si="37"/>
        <v>40354</v>
      </c>
      <c r="P613" s="25">
        <f t="shared" si="38"/>
        <v>-0.3</v>
      </c>
      <c r="Q613" s="3">
        <v>24.7</v>
      </c>
      <c r="R613" s="3">
        <v>24.35</v>
      </c>
      <c r="S613" s="3">
        <v>22.75</v>
      </c>
      <c r="T613" s="3">
        <v>22.5</v>
      </c>
      <c r="U613" s="3">
        <v>23.05</v>
      </c>
      <c r="V613" s="12">
        <f t="shared" si="39"/>
        <v>-2.8246E-2</v>
      </c>
      <c r="W613" s="3">
        <v>-6.3</v>
      </c>
      <c r="X613" s="3" t="str">
        <f ca="1">IF(COUNTIF(股期對照!A:A,B613)=2,B613&amp;"-●",IF(COUNTIF(股期對照!A:A,B613)=1,B613&amp;"-◎",B613))</f>
        <v>建碁</v>
      </c>
      <c r="Y613" s="3" t="s">
        <v>6610</v>
      </c>
      <c r="AB613" s="1" t="s">
        <v>607</v>
      </c>
      <c r="AC613" s="1" t="s">
        <v>2369</v>
      </c>
      <c r="AD613" s="1">
        <v>1.85</v>
      </c>
      <c r="AE613" s="1">
        <v>0</v>
      </c>
      <c r="AF613" s="1">
        <v>0</v>
      </c>
      <c r="AG613" s="1">
        <v>41.67</v>
      </c>
      <c r="AH613" s="1">
        <v>56.48</v>
      </c>
      <c r="AI613" s="1">
        <v>613</v>
      </c>
      <c r="AJ613" s="1">
        <v>714480.13</v>
      </c>
      <c r="AK613" s="1">
        <v>-21</v>
      </c>
      <c r="AL613" s="1">
        <v>-24</v>
      </c>
      <c r="AM613" s="1">
        <v>-46</v>
      </c>
      <c r="AN613" s="1">
        <v>-30</v>
      </c>
      <c r="AO613" s="1">
        <v>0</v>
      </c>
      <c r="AP613" s="1">
        <v>40354</v>
      </c>
      <c r="AQ613" s="1">
        <v>-0.3</v>
      </c>
      <c r="AR613" s="1">
        <v>24.7</v>
      </c>
      <c r="AS613" s="1">
        <v>24.35</v>
      </c>
      <c r="AT613" s="1">
        <v>22.75</v>
      </c>
      <c r="AU613" s="1">
        <v>22.5</v>
      </c>
      <c r="AV613" s="1">
        <v>23.05</v>
      </c>
      <c r="AW613" s="1">
        <v>-2.8246E-2</v>
      </c>
      <c r="AX613" s="1">
        <v>-6.3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5434</v>
      </c>
      <c r="C614" s="3">
        <v>3.37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89.51</v>
      </c>
      <c r="H614" s="1">
        <f>MATCH(持股比率!A614,董監!A:A,0)</f>
        <v>614</v>
      </c>
      <c r="I614" s="3">
        <v>1893702.33</v>
      </c>
      <c r="J614" s="26">
        <v>83</v>
      </c>
      <c r="K614" s="26">
        <v>-14</v>
      </c>
      <c r="L614" s="35">
        <v>-743</v>
      </c>
      <c r="M614" s="26">
        <v>-16</v>
      </c>
      <c r="N614" s="26">
        <v>834</v>
      </c>
      <c r="O614" s="26">
        <f t="shared" si="37"/>
        <v>169505</v>
      </c>
      <c r="P614" s="25">
        <f t="shared" si="38"/>
        <v>0.1</v>
      </c>
      <c r="Q614" s="3">
        <v>11.25</v>
      </c>
      <c r="R614" s="3">
        <v>11.15</v>
      </c>
      <c r="S614" s="3">
        <v>10.65</v>
      </c>
      <c r="T614" s="3">
        <v>10.6</v>
      </c>
      <c r="U614" s="3">
        <v>10.9</v>
      </c>
      <c r="V614" s="12">
        <f t="shared" si="39"/>
        <v>1.7856999999999998E-2</v>
      </c>
      <c r="W614" s="3">
        <v>-2.68</v>
      </c>
      <c r="X614" s="3" t="str">
        <f ca="1">IF(COUNTIF(股期對照!A:A,B614)=2,B614&amp;"-●",IF(COUNTIF(股期對照!A:A,B614)=1,B614&amp;"-◎",B614))</f>
        <v>訊舟</v>
      </c>
      <c r="Y614" s="3" t="s">
        <v>4596</v>
      </c>
      <c r="AB614" s="1" t="s">
        <v>608</v>
      </c>
      <c r="AC614" s="1" t="s">
        <v>2370</v>
      </c>
      <c r="AD614" s="1">
        <v>3.37</v>
      </c>
      <c r="AE614" s="1">
        <v>0.2</v>
      </c>
      <c r="AF614" s="1">
        <v>0.38</v>
      </c>
      <c r="AG614" s="1">
        <v>6.54</v>
      </c>
      <c r="AH614" s="1">
        <v>89.51</v>
      </c>
      <c r="AI614" s="1">
        <v>614</v>
      </c>
      <c r="AJ614" s="1">
        <v>1893702.33</v>
      </c>
      <c r="AK614" s="1">
        <v>83</v>
      </c>
      <c r="AL614" s="1">
        <v>-14</v>
      </c>
      <c r="AM614" s="1">
        <v>-743</v>
      </c>
      <c r="AN614" s="1">
        <v>-16</v>
      </c>
      <c r="AO614" s="1">
        <v>834</v>
      </c>
      <c r="AP614" s="1">
        <v>169505</v>
      </c>
      <c r="AQ614" s="1">
        <v>0.1</v>
      </c>
      <c r="AR614" s="1">
        <v>11.25</v>
      </c>
      <c r="AS614" s="1">
        <v>11.15</v>
      </c>
      <c r="AT614" s="1">
        <v>10.65</v>
      </c>
      <c r="AU614" s="1">
        <v>10.6</v>
      </c>
      <c r="AV614" s="1">
        <v>10.9</v>
      </c>
      <c r="AW614" s="1">
        <v>1.7856999999999998E-2</v>
      </c>
      <c r="AX614" s="1">
        <v>-2.68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5435</v>
      </c>
      <c r="C615" s="3">
        <v>8.68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69.95</v>
      </c>
      <c r="H615" s="1">
        <f>MATCH(持股比率!A615,董監!A:A,0)</f>
        <v>615</v>
      </c>
      <c r="I615" s="3">
        <v>2225725.4</v>
      </c>
      <c r="J615" s="26">
        <v>-46</v>
      </c>
      <c r="K615" s="26">
        <v>-524</v>
      </c>
      <c r="L615" s="35">
        <v>-853</v>
      </c>
      <c r="M615" s="26">
        <v>-277</v>
      </c>
      <c r="N615" s="26">
        <v>173</v>
      </c>
      <c r="O615" s="26">
        <f t="shared" si="37"/>
        <v>155689</v>
      </c>
      <c r="P615" s="25">
        <f t="shared" si="38"/>
        <v>-1</v>
      </c>
      <c r="Q615" s="3">
        <v>33.950000000000003</v>
      </c>
      <c r="R615" s="3">
        <v>33.799999999999997</v>
      </c>
      <c r="S615" s="3">
        <v>33.25</v>
      </c>
      <c r="T615" s="3">
        <v>33.25</v>
      </c>
      <c r="U615" s="3">
        <v>33.6</v>
      </c>
      <c r="V615" s="12">
        <f t="shared" si="39"/>
        <v>-0.51032599999999995</v>
      </c>
      <c r="W615" s="3">
        <v>-0.74</v>
      </c>
      <c r="X615" s="3" t="str">
        <f ca="1">IF(COUNTIF(股期對照!A:A,B615)=2,B615&amp;"-●",IF(COUNTIF(股期對照!A:A,B615)=1,B615&amp;"-◎",B615))</f>
        <v>益登</v>
      </c>
      <c r="Y615" s="3" t="s">
        <v>6603</v>
      </c>
      <c r="AB615" s="1" t="s">
        <v>609</v>
      </c>
      <c r="AC615" s="1" t="s">
        <v>2371</v>
      </c>
      <c r="AD615" s="1">
        <v>8.68</v>
      </c>
      <c r="AE615" s="1">
        <v>0.08</v>
      </c>
      <c r="AF615" s="1">
        <v>0.05</v>
      </c>
      <c r="AG615" s="1">
        <v>21.24</v>
      </c>
      <c r="AH615" s="1">
        <v>69.95</v>
      </c>
      <c r="AI615" s="1">
        <v>615</v>
      </c>
      <c r="AJ615" s="1">
        <v>2225725.4</v>
      </c>
      <c r="AK615" s="1">
        <v>-46</v>
      </c>
      <c r="AL615" s="1">
        <v>-524</v>
      </c>
      <c r="AM615" s="1">
        <v>-853</v>
      </c>
      <c r="AN615" s="1">
        <v>-277</v>
      </c>
      <c r="AO615" s="1">
        <v>173</v>
      </c>
      <c r="AP615" s="1">
        <v>155689</v>
      </c>
      <c r="AQ615" s="1">
        <v>-1</v>
      </c>
      <c r="AR615" s="1">
        <v>33.950000000000003</v>
      </c>
      <c r="AS615" s="1">
        <v>33.799999999999997</v>
      </c>
      <c r="AT615" s="1">
        <v>33.25</v>
      </c>
      <c r="AU615" s="1">
        <v>33.25</v>
      </c>
      <c r="AV615" s="1">
        <v>33.6</v>
      </c>
      <c r="AW615" s="1">
        <v>-0.51032599999999995</v>
      </c>
      <c r="AX615" s="1">
        <v>-0.74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5436</v>
      </c>
      <c r="C616" s="3">
        <v>11.2</v>
      </c>
      <c r="D616" s="3">
        <v>0.05</v>
      </c>
      <c r="E616" s="3">
        <v>0.05</v>
      </c>
      <c r="F616" s="1">
        <f>IF(INDEX(董監!D:D,H616)=0,INDEX(董監!C:C,H616),INDEX(董監!D:D,H616))</f>
        <v>7.99</v>
      </c>
      <c r="G616" s="1">
        <f t="shared" si="36"/>
        <v>80.710000000000008</v>
      </c>
      <c r="H616" s="1">
        <f>MATCH(持股比率!A616,董監!A:A,0)</f>
        <v>616</v>
      </c>
      <c r="I616" s="3">
        <v>8069485.29</v>
      </c>
      <c r="J616" s="26">
        <v>1273</v>
      </c>
      <c r="K616" s="26">
        <v>-279</v>
      </c>
      <c r="L616" s="35">
        <v>-475</v>
      </c>
      <c r="M616" s="26">
        <v>-1258</v>
      </c>
      <c r="N616" s="26">
        <v>2319</v>
      </c>
      <c r="O616" s="26">
        <f t="shared" si="37"/>
        <v>651288</v>
      </c>
      <c r="P616" s="25">
        <f t="shared" si="38"/>
        <v>0.2</v>
      </c>
      <c r="Q616" s="3">
        <v>12.85</v>
      </c>
      <c r="R616" s="3">
        <v>12.55</v>
      </c>
      <c r="S616" s="3">
        <v>12.15</v>
      </c>
      <c r="T616" s="3">
        <v>11.8</v>
      </c>
      <c r="U616" s="3">
        <v>12.25</v>
      </c>
      <c r="V616" s="12">
        <f t="shared" si="39"/>
        <v>0.20648699999999998</v>
      </c>
      <c r="W616" s="3">
        <v>-0.81</v>
      </c>
      <c r="X616" s="3" t="str">
        <f ca="1">IF(COUNTIF(股期對照!A:A,B616)=2,B616&amp;"-●",IF(COUNTIF(股期對照!A:A,B616)=1,B616&amp;"-◎",B616))</f>
        <v>和鑫</v>
      </c>
      <c r="Y616" s="3" t="s">
        <v>6611</v>
      </c>
      <c r="AB616" s="1" t="s">
        <v>610</v>
      </c>
      <c r="AC616" s="1" t="s">
        <v>2372</v>
      </c>
      <c r="AD616" s="1">
        <v>11.2</v>
      </c>
      <c r="AE616" s="1">
        <v>0.05</v>
      </c>
      <c r="AF616" s="1">
        <v>0.05</v>
      </c>
      <c r="AG616" s="1">
        <v>7.99</v>
      </c>
      <c r="AH616" s="1">
        <v>80.710000000000008</v>
      </c>
      <c r="AI616" s="1">
        <v>616</v>
      </c>
      <c r="AJ616" s="1">
        <v>8069485.29</v>
      </c>
      <c r="AK616" s="1">
        <v>1273</v>
      </c>
      <c r="AL616" s="1">
        <v>-279</v>
      </c>
      <c r="AM616" s="1">
        <v>-475</v>
      </c>
      <c r="AN616" s="1">
        <v>-1258</v>
      </c>
      <c r="AO616" s="1">
        <v>2319</v>
      </c>
      <c r="AP616" s="1">
        <v>651288</v>
      </c>
      <c r="AQ616" s="1">
        <v>0.2</v>
      </c>
      <c r="AR616" s="1">
        <v>12.85</v>
      </c>
      <c r="AS616" s="1">
        <v>12.55</v>
      </c>
      <c r="AT616" s="1">
        <v>12.15</v>
      </c>
      <c r="AU616" s="1">
        <v>11.8</v>
      </c>
      <c r="AV616" s="1">
        <v>12.25</v>
      </c>
      <c r="AW616" s="1">
        <v>0.20648699999999998</v>
      </c>
      <c r="AX616" s="1">
        <v>-0.81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5437</v>
      </c>
      <c r="C617" s="3">
        <v>8.1199999999999992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68.53</v>
      </c>
      <c r="H617" s="1">
        <f>MATCH(持股比率!A617,董監!A:A,0)</f>
        <v>617</v>
      </c>
      <c r="I617" s="3">
        <v>1459844.5</v>
      </c>
      <c r="J617" s="26">
        <v>44</v>
      </c>
      <c r="K617" s="26">
        <v>-93</v>
      </c>
      <c r="L617" s="35">
        <v>-264</v>
      </c>
      <c r="M617" s="26">
        <v>68</v>
      </c>
      <c r="N617" s="26">
        <v>50</v>
      </c>
      <c r="O617" s="26">
        <f t="shared" si="37"/>
        <v>100043</v>
      </c>
      <c r="P617" s="25">
        <f t="shared" si="38"/>
        <v>-0.2</v>
      </c>
      <c r="Q617" s="3">
        <v>15.05</v>
      </c>
      <c r="R617" s="3">
        <v>14.65</v>
      </c>
      <c r="S617" s="3">
        <v>14.1</v>
      </c>
      <c r="T617" s="3">
        <v>14.15</v>
      </c>
      <c r="U617" s="3">
        <v>14.4</v>
      </c>
      <c r="V617" s="12">
        <f t="shared" si="39"/>
        <v>-2.7404499999999998E-2</v>
      </c>
      <c r="W617" s="3">
        <v>-2.04</v>
      </c>
      <c r="X617" s="3" t="str">
        <f ca="1">IF(COUNTIF(股期對照!A:A,B617)=2,B617&amp;"-●",IF(COUNTIF(股期對照!A:A,B617)=1,B617&amp;"-◎",B617))</f>
        <v>鈺德</v>
      </c>
      <c r="Y617" s="3" t="s">
        <v>6612</v>
      </c>
      <c r="AB617" s="1" t="s">
        <v>611</v>
      </c>
      <c r="AC617" s="1" t="s">
        <v>2373</v>
      </c>
      <c r="AD617" s="1">
        <v>8.1199999999999992</v>
      </c>
      <c r="AE617" s="1">
        <v>0</v>
      </c>
      <c r="AF617" s="1">
        <v>0.14000000000000001</v>
      </c>
      <c r="AG617" s="1">
        <v>23.21</v>
      </c>
      <c r="AH617" s="1">
        <v>68.53</v>
      </c>
      <c r="AI617" s="1">
        <v>617</v>
      </c>
      <c r="AJ617" s="1">
        <v>1459844.5</v>
      </c>
      <c r="AK617" s="1">
        <v>44</v>
      </c>
      <c r="AL617" s="1">
        <v>-93</v>
      </c>
      <c r="AM617" s="1">
        <v>-264</v>
      </c>
      <c r="AN617" s="1">
        <v>68</v>
      </c>
      <c r="AO617" s="1">
        <v>50</v>
      </c>
      <c r="AP617" s="1">
        <v>100043</v>
      </c>
      <c r="AQ617" s="1">
        <v>-0.2</v>
      </c>
      <c r="AR617" s="1">
        <v>15.05</v>
      </c>
      <c r="AS617" s="1">
        <v>14.65</v>
      </c>
      <c r="AT617" s="1">
        <v>14.1</v>
      </c>
      <c r="AU617" s="1">
        <v>14.15</v>
      </c>
      <c r="AV617" s="1">
        <v>14.4</v>
      </c>
      <c r="AW617" s="1">
        <v>-2.7404499999999998E-2</v>
      </c>
      <c r="AX617" s="1">
        <v>-2.04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5438</v>
      </c>
      <c r="C618" s="3">
        <v>0.68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86.11</v>
      </c>
      <c r="H618" s="1">
        <f>MATCH(持股比率!A618,董監!A:A,0)</f>
        <v>618</v>
      </c>
      <c r="I618" s="3">
        <v>3253323.96</v>
      </c>
      <c r="J618" s="26">
        <v>0</v>
      </c>
      <c r="K618" s="26">
        <v>0</v>
      </c>
      <c r="L618" s="35">
        <v>44</v>
      </c>
      <c r="M618" s="26">
        <v>116</v>
      </c>
      <c r="N618" s="26">
        <v>190</v>
      </c>
      <c r="O618" s="26">
        <f t="shared" si="37"/>
        <v>280144</v>
      </c>
      <c r="P618" s="25">
        <f t="shared" si="38"/>
        <v>0.1</v>
      </c>
      <c r="Q618" s="3">
        <v>8.98</v>
      </c>
      <c r="R618" s="3">
        <v>9.2899999999999991</v>
      </c>
      <c r="S618" s="3">
        <v>9.4600000000000009</v>
      </c>
      <c r="T618" s="3">
        <v>9.4600000000000009</v>
      </c>
      <c r="U618" s="3">
        <v>10</v>
      </c>
      <c r="V618" s="12">
        <f t="shared" si="39"/>
        <v>3.4136000000000007E-2</v>
      </c>
      <c r="W618" s="3">
        <v>12.87</v>
      </c>
      <c r="X618" s="3" t="str">
        <f ca="1">IF(COUNTIF(股期對照!A:A,B618)=2,B618&amp;"-●",IF(COUNTIF(股期對照!A:A,B618)=1,B618&amp;"-◎",B618))</f>
        <v>力特</v>
      </c>
      <c r="Y618" s="3" t="s">
        <v>6613</v>
      </c>
      <c r="AB618" s="1" t="s">
        <v>612</v>
      </c>
      <c r="AC618" s="1" t="s">
        <v>2374</v>
      </c>
      <c r="AD618" s="1">
        <v>0.68</v>
      </c>
      <c r="AE618" s="1">
        <v>0</v>
      </c>
      <c r="AF618" s="1">
        <v>0.19</v>
      </c>
      <c r="AG618" s="1">
        <v>13.02</v>
      </c>
      <c r="AH618" s="1">
        <v>86.11</v>
      </c>
      <c r="AI618" s="1">
        <v>618</v>
      </c>
      <c r="AJ618" s="1">
        <v>3253323.96</v>
      </c>
      <c r="AK618" s="1">
        <v>0</v>
      </c>
      <c r="AL618" s="1">
        <v>0</v>
      </c>
      <c r="AM618" s="1">
        <v>44</v>
      </c>
      <c r="AN618" s="1">
        <v>116</v>
      </c>
      <c r="AO618" s="1">
        <v>190</v>
      </c>
      <c r="AP618" s="1">
        <v>280144</v>
      </c>
      <c r="AQ618" s="1">
        <v>0.1</v>
      </c>
      <c r="AR618" s="1">
        <v>8.98</v>
      </c>
      <c r="AS618" s="1">
        <v>9.2899999999999991</v>
      </c>
      <c r="AT618" s="1">
        <v>9.4600000000000009</v>
      </c>
      <c r="AU618" s="1">
        <v>9.4600000000000009</v>
      </c>
      <c r="AV618" s="1">
        <v>10</v>
      </c>
      <c r="AW618" s="1">
        <v>3.4136000000000007E-2</v>
      </c>
      <c r="AX618" s="1">
        <v>12.87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5439</v>
      </c>
      <c r="C619" s="3">
        <v>2.64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90.13</v>
      </c>
      <c r="H619" s="1">
        <f>MATCH(持股比率!A619,董監!A:A,0)</f>
        <v>619</v>
      </c>
      <c r="I619" s="3">
        <v>2287135.54</v>
      </c>
      <c r="J619" s="26">
        <v>-1</v>
      </c>
      <c r="K619" s="26">
        <v>-125</v>
      </c>
      <c r="L619" s="35">
        <v>-292</v>
      </c>
      <c r="M619" s="26">
        <v>-33</v>
      </c>
      <c r="N619" s="26">
        <v>40</v>
      </c>
      <c r="O619" s="26">
        <f t="shared" si="37"/>
        <v>206140</v>
      </c>
      <c r="P619" s="25">
        <f t="shared" si="38"/>
        <v>-0.2</v>
      </c>
      <c r="Q619" s="3">
        <v>12.45</v>
      </c>
      <c r="R619" s="3">
        <v>12.4</v>
      </c>
      <c r="S619" s="3">
        <v>12.25</v>
      </c>
      <c r="T619" s="3">
        <v>12.25</v>
      </c>
      <c r="U619" s="3">
        <v>12.2</v>
      </c>
      <c r="V619" s="12">
        <f t="shared" si="39"/>
        <v>-5.0556999999999998E-2</v>
      </c>
      <c r="W619" s="3">
        <v>-2.0099999999999998</v>
      </c>
      <c r="X619" s="3" t="str">
        <f ca="1">IF(COUNTIF(股期對照!A:A,B619)=2,B619&amp;"-●",IF(COUNTIF(股期對照!A:A,B619)=1,B619&amp;"-◎",B619))</f>
        <v>夆典</v>
      </c>
      <c r="Y619" s="3" t="s">
        <v>6571</v>
      </c>
      <c r="AB619" s="1" t="s">
        <v>613</v>
      </c>
      <c r="AC619" s="1" t="s">
        <v>2375</v>
      </c>
      <c r="AD619" s="1">
        <v>2.64</v>
      </c>
      <c r="AE619" s="1">
        <v>0</v>
      </c>
      <c r="AF619" s="1">
        <v>0.03</v>
      </c>
      <c r="AG619" s="1">
        <v>7.2</v>
      </c>
      <c r="AH619" s="1">
        <v>90.13</v>
      </c>
      <c r="AI619" s="1">
        <v>619</v>
      </c>
      <c r="AJ619" s="1">
        <v>2287135.54</v>
      </c>
      <c r="AK619" s="1">
        <v>-1</v>
      </c>
      <c r="AL619" s="1">
        <v>-125</v>
      </c>
      <c r="AM619" s="1">
        <v>-292</v>
      </c>
      <c r="AN619" s="1">
        <v>-33</v>
      </c>
      <c r="AO619" s="1">
        <v>40</v>
      </c>
      <c r="AP619" s="1">
        <v>206140</v>
      </c>
      <c r="AQ619" s="1">
        <v>-0.2</v>
      </c>
      <c r="AR619" s="1">
        <v>12.45</v>
      </c>
      <c r="AS619" s="1">
        <v>12.4</v>
      </c>
      <c r="AT619" s="1">
        <v>12.25</v>
      </c>
      <c r="AU619" s="1">
        <v>12.25</v>
      </c>
      <c r="AV619" s="1">
        <v>12.2</v>
      </c>
      <c r="AW619" s="1">
        <v>-5.0556999999999998E-2</v>
      </c>
      <c r="AX619" s="1">
        <v>-2.0099999999999998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5440</v>
      </c>
      <c r="C620" s="3">
        <v>0.35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45.989999999999995</v>
      </c>
      <c r="H620" s="1">
        <f>MATCH(持股比率!A620,董監!A:A,0)</f>
        <v>620</v>
      </c>
      <c r="I620" s="3">
        <v>834110.41</v>
      </c>
      <c r="J620" s="26">
        <v>1</v>
      </c>
      <c r="K620" s="26">
        <v>-3</v>
      </c>
      <c r="L620" s="35">
        <v>-1</v>
      </c>
      <c r="M620" s="26">
        <v>0</v>
      </c>
      <c r="N620" s="26">
        <v>-8</v>
      </c>
      <c r="O620" s="26">
        <f t="shared" si="37"/>
        <v>38361</v>
      </c>
      <c r="P620" s="25">
        <f t="shared" si="38"/>
        <v>0</v>
      </c>
      <c r="Q620" s="3">
        <v>22.6</v>
      </c>
      <c r="R620" s="3">
        <v>22.85</v>
      </c>
      <c r="S620" s="3">
        <v>22.65</v>
      </c>
      <c r="T620" s="3">
        <v>22.45</v>
      </c>
      <c r="U620" s="3">
        <v>22.35</v>
      </c>
      <c r="V620" s="12">
        <f t="shared" si="39"/>
        <v>-2.4740000000000005E-3</v>
      </c>
      <c r="W620" s="3">
        <v>0.45</v>
      </c>
      <c r="X620" s="3" t="str">
        <f ca="1">IF(COUNTIF(股期對照!A:A,B620)=2,B620&amp;"-●",IF(COUNTIF(股期對照!A:A,B620)=1,B620&amp;"-◎",B620))</f>
        <v>立萬利</v>
      </c>
      <c r="Y620" s="3" t="s">
        <v>6614</v>
      </c>
      <c r="AB620" s="1" t="s">
        <v>614</v>
      </c>
      <c r="AC620" s="1" t="s">
        <v>2376</v>
      </c>
      <c r="AD620" s="1">
        <v>0.35</v>
      </c>
      <c r="AE620" s="1">
        <v>0</v>
      </c>
      <c r="AF620" s="1">
        <v>7.0000000000000007E-2</v>
      </c>
      <c r="AG620" s="1">
        <v>53.59</v>
      </c>
      <c r="AH620" s="1">
        <v>45.989999999999995</v>
      </c>
      <c r="AI620" s="1">
        <v>620</v>
      </c>
      <c r="AJ620" s="1">
        <v>834110.41</v>
      </c>
      <c r="AK620" s="1">
        <v>1</v>
      </c>
      <c r="AL620" s="1">
        <v>-3</v>
      </c>
      <c r="AM620" s="1">
        <v>-1</v>
      </c>
      <c r="AN620" s="1">
        <v>0</v>
      </c>
      <c r="AO620" s="1">
        <v>-8</v>
      </c>
      <c r="AP620" s="1">
        <v>38361</v>
      </c>
      <c r="AQ620" s="1">
        <v>0</v>
      </c>
      <c r="AR620" s="1">
        <v>22.6</v>
      </c>
      <c r="AS620" s="1">
        <v>22.85</v>
      </c>
      <c r="AT620" s="1">
        <v>22.65</v>
      </c>
      <c r="AU620" s="1">
        <v>22.45</v>
      </c>
      <c r="AV620" s="1">
        <v>22.35</v>
      </c>
      <c r="AW620" s="1">
        <v>-2.4740000000000005E-3</v>
      </c>
      <c r="AX620" s="1">
        <v>0.45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5441</v>
      </c>
      <c r="C621" s="3">
        <v>1.86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66.319999999999993</v>
      </c>
      <c r="H621" s="1">
        <f>MATCH(持股比率!A621,董監!A:A,0)</f>
        <v>621</v>
      </c>
      <c r="I621" s="3">
        <v>1024419.18</v>
      </c>
      <c r="J621" s="26">
        <v>-8</v>
      </c>
      <c r="K621" s="26">
        <v>-40</v>
      </c>
      <c r="L621" s="35">
        <v>-62</v>
      </c>
      <c r="M621" s="26">
        <v>-27</v>
      </c>
      <c r="N621" s="26">
        <v>49</v>
      </c>
      <c r="O621" s="26">
        <f t="shared" si="37"/>
        <v>67939</v>
      </c>
      <c r="P621" s="25">
        <f t="shared" si="38"/>
        <v>-0.1</v>
      </c>
      <c r="Q621" s="3">
        <v>29.95</v>
      </c>
      <c r="R621" s="3">
        <v>29.65</v>
      </c>
      <c r="S621" s="3">
        <v>29.25</v>
      </c>
      <c r="T621" s="3">
        <v>28.95</v>
      </c>
      <c r="U621" s="3">
        <v>29.05</v>
      </c>
      <c r="V621" s="12">
        <f t="shared" si="39"/>
        <v>-2.5973000000000003E-2</v>
      </c>
      <c r="W621" s="3">
        <v>-4.5999999999999996</v>
      </c>
      <c r="X621" s="3" t="str">
        <f ca="1">IF(COUNTIF(股期對照!A:A,B621)=2,B621&amp;"-●",IF(COUNTIF(股期對照!A:A,B621)=1,B621&amp;"-◎",B621))</f>
        <v>蔚華科</v>
      </c>
      <c r="Y621" s="3" t="s">
        <v>6559</v>
      </c>
      <c r="AB621" s="1" t="s">
        <v>615</v>
      </c>
      <c r="AC621" s="1" t="s">
        <v>2377</v>
      </c>
      <c r="AD621" s="1">
        <v>1.86</v>
      </c>
      <c r="AE621" s="1">
        <v>0.09</v>
      </c>
      <c r="AF621" s="1">
        <v>0.01</v>
      </c>
      <c r="AG621" s="1">
        <v>31.72</v>
      </c>
      <c r="AH621" s="1">
        <v>66.319999999999993</v>
      </c>
      <c r="AI621" s="1">
        <v>621</v>
      </c>
      <c r="AJ621" s="1">
        <v>1024419.18</v>
      </c>
      <c r="AK621" s="1">
        <v>-8</v>
      </c>
      <c r="AL621" s="1">
        <v>-40</v>
      </c>
      <c r="AM621" s="1">
        <v>-62</v>
      </c>
      <c r="AN621" s="1">
        <v>-27</v>
      </c>
      <c r="AO621" s="1">
        <v>49</v>
      </c>
      <c r="AP621" s="1">
        <v>67939</v>
      </c>
      <c r="AQ621" s="1">
        <v>-0.1</v>
      </c>
      <c r="AR621" s="1">
        <v>29.95</v>
      </c>
      <c r="AS621" s="1">
        <v>29.65</v>
      </c>
      <c r="AT621" s="1">
        <v>29.25</v>
      </c>
      <c r="AU621" s="1">
        <v>28.95</v>
      </c>
      <c r="AV621" s="1">
        <v>29.05</v>
      </c>
      <c r="AW621" s="1">
        <v>-2.5973000000000003E-2</v>
      </c>
      <c r="AX621" s="1">
        <v>-4.5999999999999996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5442</v>
      </c>
      <c r="C622" s="3">
        <v>9.0399999999999991</v>
      </c>
      <c r="D622" s="3">
        <v>0.04</v>
      </c>
      <c r="E622" s="3">
        <v>0.05</v>
      </c>
      <c r="F622" s="1">
        <f>IF(INDEX(董監!D:D,H622)=0,INDEX(董監!C:C,H622),INDEX(董監!D:D,H622))</f>
        <v>22.29</v>
      </c>
      <c r="G622" s="1">
        <f t="shared" si="36"/>
        <v>68.58</v>
      </c>
      <c r="H622" s="1">
        <f>MATCH(持股比率!A622,董監!A:A,0)</f>
        <v>622</v>
      </c>
      <c r="I622" s="3">
        <v>2107907.08</v>
      </c>
      <c r="J622" s="26">
        <v>-52</v>
      </c>
      <c r="K622" s="26">
        <v>-54</v>
      </c>
      <c r="L622" s="35">
        <v>-184</v>
      </c>
      <c r="M622" s="26">
        <v>-44</v>
      </c>
      <c r="N622" s="26">
        <v>40</v>
      </c>
      <c r="O622" s="26">
        <f t="shared" si="37"/>
        <v>144560</v>
      </c>
      <c r="P622" s="25">
        <f t="shared" si="38"/>
        <v>-0.2</v>
      </c>
      <c r="Q622" s="3">
        <v>39.4</v>
      </c>
      <c r="R622" s="3">
        <v>39.15</v>
      </c>
      <c r="S622" s="3">
        <v>38.9</v>
      </c>
      <c r="T622" s="3">
        <v>38.950000000000003</v>
      </c>
      <c r="U622" s="3">
        <v>39.049999999999997</v>
      </c>
      <c r="V622" s="12">
        <f t="shared" si="39"/>
        <v>-0.11472299999999999</v>
      </c>
      <c r="W622" s="3">
        <v>-0.89</v>
      </c>
      <c r="X622" s="3" t="str">
        <f ca="1">IF(COUNTIF(股期對照!A:A,B622)=2,B622&amp;"-●",IF(COUNTIF(股期對照!A:A,B622)=1,B622&amp;"-◎",B622))</f>
        <v>總太</v>
      </c>
      <c r="Y622" s="3" t="s">
        <v>6573</v>
      </c>
      <c r="AB622" s="1" t="s">
        <v>616</v>
      </c>
      <c r="AC622" s="1" t="s">
        <v>2378</v>
      </c>
      <c r="AD622" s="1">
        <v>9.0399999999999991</v>
      </c>
      <c r="AE622" s="1">
        <v>0.04</v>
      </c>
      <c r="AF622" s="1">
        <v>0.05</v>
      </c>
      <c r="AG622" s="1">
        <v>22.29</v>
      </c>
      <c r="AH622" s="1">
        <v>68.58</v>
      </c>
      <c r="AI622" s="1">
        <v>622</v>
      </c>
      <c r="AJ622" s="1">
        <v>2107907.08</v>
      </c>
      <c r="AK622" s="1">
        <v>-52</v>
      </c>
      <c r="AL622" s="1">
        <v>-54</v>
      </c>
      <c r="AM622" s="1">
        <v>-184</v>
      </c>
      <c r="AN622" s="1">
        <v>-44</v>
      </c>
      <c r="AO622" s="1">
        <v>40</v>
      </c>
      <c r="AP622" s="1">
        <v>144560</v>
      </c>
      <c r="AQ622" s="1">
        <v>-0.2</v>
      </c>
      <c r="AR622" s="1">
        <v>39.4</v>
      </c>
      <c r="AS622" s="1">
        <v>39.15</v>
      </c>
      <c r="AT622" s="1">
        <v>38.9</v>
      </c>
      <c r="AU622" s="1">
        <v>38.950000000000003</v>
      </c>
      <c r="AV622" s="1">
        <v>39.049999999999997</v>
      </c>
      <c r="AW622" s="1">
        <v>-0.11472299999999999</v>
      </c>
      <c r="AX622" s="1">
        <v>-0.89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5443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</v>
      </c>
      <c r="H623" s="1">
        <f>MATCH(持股比率!A623,董監!A:A,0)</f>
        <v>623</v>
      </c>
      <c r="I623" s="3">
        <v>893288.08</v>
      </c>
      <c r="J623" s="26">
        <v>14</v>
      </c>
      <c r="K623" s="26">
        <v>-32</v>
      </c>
      <c r="L623" s="35">
        <v>-29</v>
      </c>
      <c r="M623" s="26">
        <v>-30</v>
      </c>
      <c r="N623" s="26">
        <v>122</v>
      </c>
      <c r="O623" s="26">
        <f t="shared" si="37"/>
        <v>82540</v>
      </c>
      <c r="P623" s="25">
        <f t="shared" si="38"/>
        <v>0.1</v>
      </c>
      <c r="Q623" s="3">
        <v>15.25</v>
      </c>
      <c r="R623" s="3">
        <v>15.3</v>
      </c>
      <c r="S623" s="3">
        <v>14.9</v>
      </c>
      <c r="T623" s="3">
        <v>14.6</v>
      </c>
      <c r="U623" s="3">
        <v>14.6</v>
      </c>
      <c r="V623" s="12">
        <f t="shared" si="39"/>
        <v>6.3499999999999997E-3</v>
      </c>
      <c r="W623" s="3">
        <v>-3.31</v>
      </c>
      <c r="X623" s="3" t="str">
        <f ca="1">IF(COUNTIF(股期對照!A:A,B623)=2,B623&amp;"-●",IF(COUNTIF(股期對照!A:A,B623)=1,B623&amp;"-◎",B623))</f>
        <v>喬鼎</v>
      </c>
      <c r="Y623" s="3" t="s">
        <v>4586</v>
      </c>
      <c r="AB623" s="1" t="s">
        <v>617</v>
      </c>
      <c r="AC623" s="1" t="s">
        <v>2379</v>
      </c>
      <c r="AD623" s="1">
        <v>2.3199999999999998</v>
      </c>
      <c r="AE623" s="1">
        <v>0.05</v>
      </c>
      <c r="AF623" s="1">
        <v>0.12</v>
      </c>
      <c r="AG623" s="1">
        <v>5.1100000000000003</v>
      </c>
      <c r="AH623" s="1">
        <v>92.4</v>
      </c>
      <c r="AI623" s="1">
        <v>623</v>
      </c>
      <c r="AJ623" s="1">
        <v>893288.08</v>
      </c>
      <c r="AK623" s="1">
        <v>14</v>
      </c>
      <c r="AL623" s="1">
        <v>-32</v>
      </c>
      <c r="AM623" s="1">
        <v>-29</v>
      </c>
      <c r="AN623" s="1">
        <v>-30</v>
      </c>
      <c r="AO623" s="1">
        <v>122</v>
      </c>
      <c r="AP623" s="1">
        <v>82540</v>
      </c>
      <c r="AQ623" s="1">
        <v>0.1</v>
      </c>
      <c r="AR623" s="1">
        <v>15.25</v>
      </c>
      <c r="AS623" s="1">
        <v>15.3</v>
      </c>
      <c r="AT623" s="1">
        <v>14.9</v>
      </c>
      <c r="AU623" s="1">
        <v>14.6</v>
      </c>
      <c r="AV623" s="1">
        <v>14.6</v>
      </c>
      <c r="AW623" s="1">
        <v>6.3499999999999997E-3</v>
      </c>
      <c r="AX623" s="1">
        <v>-3.31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5444</v>
      </c>
      <c r="C624" s="3">
        <v>1.35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92.43</v>
      </c>
      <c r="H624" s="1">
        <f>MATCH(持股比率!A624,董監!A:A,0)</f>
        <v>624</v>
      </c>
      <c r="I624" s="3">
        <v>1619373.51</v>
      </c>
      <c r="J624" s="26">
        <v>660</v>
      </c>
      <c r="K624" s="26">
        <v>-1692</v>
      </c>
      <c r="L624" s="35">
        <v>-354</v>
      </c>
      <c r="M624" s="26">
        <v>-239</v>
      </c>
      <c r="N624" s="26">
        <v>722</v>
      </c>
      <c r="O624" s="26">
        <f t="shared" si="37"/>
        <v>149679</v>
      </c>
      <c r="P624" s="25">
        <f t="shared" si="38"/>
        <v>-0.6</v>
      </c>
      <c r="Q624" s="3">
        <v>15.4</v>
      </c>
      <c r="R624" s="3">
        <v>15.3</v>
      </c>
      <c r="S624" s="3">
        <v>14.5</v>
      </c>
      <c r="T624" s="3">
        <v>14.25</v>
      </c>
      <c r="U624" s="3">
        <v>15</v>
      </c>
      <c r="V624" s="12">
        <f t="shared" si="39"/>
        <v>-0.13432350000000001</v>
      </c>
      <c r="W624" s="3">
        <v>1.35</v>
      </c>
      <c r="X624" s="3" t="str">
        <f ca="1">IF(COUNTIF(股期對照!A:A,B624)=2,B624&amp;"-●",IF(COUNTIF(股期對照!A:A,B624)=1,B624&amp;"-◎",B624))</f>
        <v>立德</v>
      </c>
      <c r="Y624" s="3" t="s">
        <v>6609</v>
      </c>
      <c r="AB624" s="1" t="s">
        <v>618</v>
      </c>
      <c r="AC624" s="1" t="s">
        <v>2380</v>
      </c>
      <c r="AD624" s="1">
        <v>1.35</v>
      </c>
      <c r="AE624" s="1">
        <v>0</v>
      </c>
      <c r="AF624" s="1">
        <v>0.02</v>
      </c>
      <c r="AG624" s="1">
        <v>6.2</v>
      </c>
      <c r="AH624" s="1">
        <v>92.43</v>
      </c>
      <c r="AI624" s="1">
        <v>624</v>
      </c>
      <c r="AJ624" s="1">
        <v>1619373.51</v>
      </c>
      <c r="AK624" s="1">
        <v>660</v>
      </c>
      <c r="AL624" s="1">
        <v>-1692</v>
      </c>
      <c r="AM624" s="1">
        <v>-354</v>
      </c>
      <c r="AN624" s="1">
        <v>-239</v>
      </c>
      <c r="AO624" s="1">
        <v>722</v>
      </c>
      <c r="AP624" s="1">
        <v>149679</v>
      </c>
      <c r="AQ624" s="1">
        <v>-0.6</v>
      </c>
      <c r="AR624" s="1">
        <v>15.4</v>
      </c>
      <c r="AS624" s="1">
        <v>15.3</v>
      </c>
      <c r="AT624" s="1">
        <v>14.5</v>
      </c>
      <c r="AU624" s="1">
        <v>14.25</v>
      </c>
      <c r="AV624" s="1">
        <v>15</v>
      </c>
      <c r="AW624" s="1">
        <v>-0.13432350000000001</v>
      </c>
      <c r="AX624" s="1">
        <v>1.35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5445</v>
      </c>
      <c r="C625" s="3">
        <v>11.57</v>
      </c>
      <c r="D625" s="3">
        <v>0.1</v>
      </c>
      <c r="E625" s="3">
        <v>0.69</v>
      </c>
      <c r="F625" s="1">
        <f>IF(INDEX(董監!D:D,H625)=0,INDEX(董監!C:C,H625),INDEX(董監!D:D,H625))</f>
        <v>5.48</v>
      </c>
      <c r="G625" s="1">
        <f t="shared" si="36"/>
        <v>82.16</v>
      </c>
      <c r="H625" s="1">
        <f>MATCH(持股比率!A625,董監!A:A,0)</f>
        <v>625</v>
      </c>
      <c r="I625" s="3">
        <v>2793145.25</v>
      </c>
      <c r="J625" s="26">
        <v>660</v>
      </c>
      <c r="K625" s="26">
        <v>-386</v>
      </c>
      <c r="L625" s="35">
        <v>-6462</v>
      </c>
      <c r="M625" s="26">
        <v>-1469</v>
      </c>
      <c r="N625" s="26">
        <v>780</v>
      </c>
      <c r="O625" s="26">
        <f t="shared" si="37"/>
        <v>229485</v>
      </c>
      <c r="P625" s="25">
        <f t="shared" si="38"/>
        <v>-3</v>
      </c>
      <c r="Q625" s="3">
        <v>35.65</v>
      </c>
      <c r="R625" s="3">
        <v>37.799999999999997</v>
      </c>
      <c r="S625" s="3">
        <v>36.1</v>
      </c>
      <c r="T625" s="3">
        <v>34.75</v>
      </c>
      <c r="U625" s="3">
        <v>36.15</v>
      </c>
      <c r="V625" s="12">
        <f t="shared" si="39"/>
        <v>-2.4719074999999999</v>
      </c>
      <c r="W625" s="3">
        <v>3.58</v>
      </c>
      <c r="X625" s="3" t="str">
        <f ca="1">IF(COUNTIF(股期對照!A:A,B625)=2,B625&amp;"-●",IF(COUNTIF(股期對照!A:A,B625)=1,B625&amp;"-◎",B625))</f>
        <v>華晶科</v>
      </c>
      <c r="Y625" s="3" t="s">
        <v>4894</v>
      </c>
      <c r="AB625" s="1" t="s">
        <v>619</v>
      </c>
      <c r="AC625" s="1" t="s">
        <v>2381</v>
      </c>
      <c r="AD625" s="1">
        <v>11.57</v>
      </c>
      <c r="AE625" s="1">
        <v>0.1</v>
      </c>
      <c r="AF625" s="1">
        <v>0.69</v>
      </c>
      <c r="AG625" s="1">
        <v>5.48</v>
      </c>
      <c r="AH625" s="1">
        <v>82.16</v>
      </c>
      <c r="AI625" s="1">
        <v>625</v>
      </c>
      <c r="AJ625" s="1">
        <v>2793145.25</v>
      </c>
      <c r="AK625" s="1">
        <v>660</v>
      </c>
      <c r="AL625" s="1">
        <v>-386</v>
      </c>
      <c r="AM625" s="1">
        <v>-6462</v>
      </c>
      <c r="AN625" s="1">
        <v>-1469</v>
      </c>
      <c r="AO625" s="1">
        <v>780</v>
      </c>
      <c r="AP625" s="1">
        <v>229485</v>
      </c>
      <c r="AQ625" s="1">
        <v>-3</v>
      </c>
      <c r="AR625" s="1">
        <v>35.65</v>
      </c>
      <c r="AS625" s="1">
        <v>37.799999999999997</v>
      </c>
      <c r="AT625" s="1">
        <v>36.1</v>
      </c>
      <c r="AU625" s="1">
        <v>34.75</v>
      </c>
      <c r="AV625" s="1">
        <v>36.15</v>
      </c>
      <c r="AW625" s="1">
        <v>-2.4719074999999999</v>
      </c>
      <c r="AX625" s="1">
        <v>3.58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5446</v>
      </c>
      <c r="C626" s="3">
        <v>6.03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85.94</v>
      </c>
      <c r="H626" s="1">
        <f>MATCH(持股比率!A626,董監!A:A,0)</f>
        <v>626</v>
      </c>
      <c r="I626" s="3">
        <v>1375631.9</v>
      </c>
      <c r="J626" s="26">
        <v>19</v>
      </c>
      <c r="K626" s="26">
        <v>-394</v>
      </c>
      <c r="L626" s="35">
        <v>-145</v>
      </c>
      <c r="M626" s="26">
        <v>455</v>
      </c>
      <c r="N626" s="26">
        <v>-287</v>
      </c>
      <c r="O626" s="26">
        <f t="shared" si="37"/>
        <v>118222</v>
      </c>
      <c r="P626" s="25">
        <f t="shared" si="38"/>
        <v>-0.3</v>
      </c>
      <c r="Q626" s="3">
        <v>30.1</v>
      </c>
      <c r="R626" s="3">
        <v>30.55</v>
      </c>
      <c r="S626" s="3">
        <v>28</v>
      </c>
      <c r="T626" s="3">
        <v>27.9</v>
      </c>
      <c r="U626" s="3">
        <v>27.3</v>
      </c>
      <c r="V626" s="12">
        <f t="shared" si="39"/>
        <v>-0.10665400000000001</v>
      </c>
      <c r="W626" s="3">
        <v>-9.15</v>
      </c>
      <c r="X626" s="3" t="str">
        <f ca="1">IF(COUNTIF(股期對照!A:A,B626)=2,B626&amp;"-●",IF(COUNTIF(股期對照!A:A,B626)=1,B626&amp;"-◎",B626))</f>
        <v>銘異</v>
      </c>
      <c r="Y626" s="3" t="s">
        <v>6536</v>
      </c>
      <c r="AB626" s="1" t="s">
        <v>620</v>
      </c>
      <c r="AC626" s="1" t="s">
        <v>2382</v>
      </c>
      <c r="AD626" s="1">
        <v>6.03</v>
      </c>
      <c r="AE626" s="1">
        <v>0.63</v>
      </c>
      <c r="AF626" s="1">
        <v>1.1499999999999999</v>
      </c>
      <c r="AG626" s="1">
        <v>6.25</v>
      </c>
      <c r="AH626" s="1">
        <v>85.94</v>
      </c>
      <c r="AI626" s="1">
        <v>626</v>
      </c>
      <c r="AJ626" s="1">
        <v>1375631.9</v>
      </c>
      <c r="AK626" s="1">
        <v>19</v>
      </c>
      <c r="AL626" s="1">
        <v>-394</v>
      </c>
      <c r="AM626" s="1">
        <v>-145</v>
      </c>
      <c r="AN626" s="1">
        <v>455</v>
      </c>
      <c r="AO626" s="1">
        <v>-287</v>
      </c>
      <c r="AP626" s="1">
        <v>118222</v>
      </c>
      <c r="AQ626" s="1">
        <v>-0.3</v>
      </c>
      <c r="AR626" s="1">
        <v>30.1</v>
      </c>
      <c r="AS626" s="1">
        <v>30.55</v>
      </c>
      <c r="AT626" s="1">
        <v>28</v>
      </c>
      <c r="AU626" s="1">
        <v>27.9</v>
      </c>
      <c r="AV626" s="1">
        <v>27.3</v>
      </c>
      <c r="AW626" s="1">
        <v>-0.10665400000000001</v>
      </c>
      <c r="AX626" s="1">
        <v>-9.15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5447</v>
      </c>
      <c r="C627" s="3">
        <v>11.57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80.89</v>
      </c>
      <c r="H627" s="1">
        <f>MATCH(持股比率!A627,董監!A:A,0)</f>
        <v>627</v>
      </c>
      <c r="I627" s="3">
        <v>3286054.18</v>
      </c>
      <c r="J627" s="26">
        <v>127</v>
      </c>
      <c r="K627" s="26">
        <v>-188</v>
      </c>
      <c r="L627" s="35">
        <v>353</v>
      </c>
      <c r="M627" s="26">
        <v>-115</v>
      </c>
      <c r="N627" s="26">
        <v>769</v>
      </c>
      <c r="O627" s="26">
        <f t="shared" si="37"/>
        <v>265809</v>
      </c>
      <c r="P627" s="25">
        <f t="shared" si="38"/>
        <v>0.4</v>
      </c>
      <c r="Q627" s="3">
        <v>18.899999999999999</v>
      </c>
      <c r="R627" s="3">
        <v>18.7</v>
      </c>
      <c r="S627" s="3">
        <v>18.25</v>
      </c>
      <c r="T627" s="3">
        <v>18.5</v>
      </c>
      <c r="U627" s="3">
        <v>19.600000000000001</v>
      </c>
      <c r="V627" s="12">
        <f t="shared" si="39"/>
        <v>0.18271850000000003</v>
      </c>
      <c r="W627" s="3">
        <v>4.8099999999999996</v>
      </c>
      <c r="X627" s="3" t="str">
        <f ca="1">IF(COUNTIF(股期對照!A:A,B627)=2,B627&amp;"-●",IF(COUNTIF(股期對照!A:A,B627)=1,B627&amp;"-◎",B627))</f>
        <v>建漢</v>
      </c>
      <c r="Y627" s="3" t="s">
        <v>6615</v>
      </c>
      <c r="AB627" s="1" t="s">
        <v>621</v>
      </c>
      <c r="AC627" s="1" t="s">
        <v>2383</v>
      </c>
      <c r="AD627" s="1">
        <v>11.57</v>
      </c>
      <c r="AE627" s="1">
        <v>0.26</v>
      </c>
      <c r="AF627" s="1">
        <v>1.1000000000000001</v>
      </c>
      <c r="AG627" s="1">
        <v>6.18</v>
      </c>
      <c r="AH627" s="1">
        <v>80.89</v>
      </c>
      <c r="AI627" s="1">
        <v>627</v>
      </c>
      <c r="AJ627" s="1">
        <v>3286054.18</v>
      </c>
      <c r="AK627" s="1">
        <v>127</v>
      </c>
      <c r="AL627" s="1">
        <v>-188</v>
      </c>
      <c r="AM627" s="1">
        <v>353</v>
      </c>
      <c r="AN627" s="1">
        <v>-115</v>
      </c>
      <c r="AO627" s="1">
        <v>769</v>
      </c>
      <c r="AP627" s="1">
        <v>265809</v>
      </c>
      <c r="AQ627" s="1">
        <v>0.4</v>
      </c>
      <c r="AR627" s="1">
        <v>18.899999999999999</v>
      </c>
      <c r="AS627" s="1">
        <v>18.7</v>
      </c>
      <c r="AT627" s="1">
        <v>18.25</v>
      </c>
      <c r="AU627" s="1">
        <v>18.5</v>
      </c>
      <c r="AV627" s="1">
        <v>19.600000000000001</v>
      </c>
      <c r="AW627" s="1">
        <v>0.18271850000000003</v>
      </c>
      <c r="AX627" s="1">
        <v>4.8099999999999996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5448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24.55</v>
      </c>
      <c r="R628" s="3">
        <v>25.1</v>
      </c>
      <c r="S628" s="3">
        <v>25.1</v>
      </c>
      <c r="T628" s="3">
        <v>26.2</v>
      </c>
      <c r="U628" s="3">
        <v>24.85</v>
      </c>
      <c r="V628" s="12">
        <f t="shared" si="39"/>
        <v>0</v>
      </c>
      <c r="W628" s="3">
        <v>-4.42</v>
      </c>
      <c r="X628" s="3" t="str">
        <f ca="1">IF(COUNTIF(股期對照!A:A,B628)=2,B628&amp;"-●",IF(COUNTIF(股期對照!A:A,B628)=1,B628&amp;"-◎",B628))</f>
        <v>泰偉</v>
      </c>
      <c r="Y628" s="3" t="s">
        <v>6616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24.55</v>
      </c>
      <c r="AS628" s="1">
        <v>25.1</v>
      </c>
      <c r="AT628" s="1">
        <v>25.1</v>
      </c>
      <c r="AU628" s="1">
        <v>26.2</v>
      </c>
      <c r="AV628" s="1">
        <v>24.85</v>
      </c>
      <c r="AW628" s="1">
        <v>0</v>
      </c>
      <c r="AX628" s="1">
        <v>-4.42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5449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26">
        <v>0</v>
      </c>
      <c r="K629" s="26">
        <v>3</v>
      </c>
      <c r="L629" s="35">
        <v>2</v>
      </c>
      <c r="M629" s="26">
        <v>-3</v>
      </c>
      <c r="N629" s="26">
        <v>0</v>
      </c>
      <c r="O629" s="26">
        <f t="shared" si="37"/>
        <v>58781</v>
      </c>
      <c r="P629" s="25">
        <f t="shared" si="38"/>
        <v>0</v>
      </c>
      <c r="Q629" s="3">
        <v>12.65</v>
      </c>
      <c r="R629" s="3">
        <v>12.25</v>
      </c>
      <c r="S629" s="3">
        <v>12.05</v>
      </c>
      <c r="T629" s="3">
        <v>11.9</v>
      </c>
      <c r="U629" s="3">
        <v>12.05</v>
      </c>
      <c r="V629" s="12">
        <f t="shared" si="39"/>
        <v>2.5149999999999999E-4</v>
      </c>
      <c r="W629" s="3">
        <v>-2.4300000000000002</v>
      </c>
      <c r="X629" s="3" t="str">
        <f ca="1">IF(COUNTIF(股期對照!A:A,B629)=2,B629&amp;"-●",IF(COUNTIF(股期對照!A:A,B629)=1,B629&amp;"-◎",B629))</f>
        <v>李洲</v>
      </c>
      <c r="Y629" s="3" t="s">
        <v>6542</v>
      </c>
      <c r="AB629" s="1" t="s">
        <v>623</v>
      </c>
      <c r="AC629" s="1" t="s">
        <v>2385</v>
      </c>
      <c r="AD629" s="1">
        <v>7.0000000000000007E-2</v>
      </c>
      <c r="AE629" s="1">
        <v>0</v>
      </c>
      <c r="AF629" s="1">
        <v>0</v>
      </c>
      <c r="AG629" s="1">
        <v>29.17</v>
      </c>
      <c r="AH629" s="1">
        <v>70.759999999999991</v>
      </c>
      <c r="AI629" s="1">
        <v>629</v>
      </c>
      <c r="AJ629" s="1">
        <v>830706.12</v>
      </c>
      <c r="AK629" s="1">
        <v>0</v>
      </c>
      <c r="AL629" s="1">
        <v>3</v>
      </c>
      <c r="AM629" s="1">
        <v>2</v>
      </c>
      <c r="AN629" s="1">
        <v>-3</v>
      </c>
      <c r="AO629" s="1">
        <v>0</v>
      </c>
      <c r="AP629" s="1">
        <v>58781</v>
      </c>
      <c r="AQ629" s="1">
        <v>0</v>
      </c>
      <c r="AR629" s="1">
        <v>12.65</v>
      </c>
      <c r="AS629" s="1">
        <v>12.25</v>
      </c>
      <c r="AT629" s="1">
        <v>12.05</v>
      </c>
      <c r="AU629" s="1">
        <v>11.9</v>
      </c>
      <c r="AV629" s="1">
        <v>12.05</v>
      </c>
      <c r="AW629" s="1">
        <v>2.5149999999999999E-4</v>
      </c>
      <c r="AX629" s="1">
        <v>-2.4300000000000002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5450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28</v>
      </c>
      <c r="R630" s="3">
        <v>29</v>
      </c>
      <c r="S630" s="3">
        <v>29</v>
      </c>
      <c r="T630" s="3">
        <v>29.5</v>
      </c>
      <c r="U630" s="3">
        <v>30</v>
      </c>
      <c r="V630" s="12">
        <f t="shared" si="39"/>
        <v>0</v>
      </c>
      <c r="W630" s="3">
        <v>13.21</v>
      </c>
      <c r="X630" s="3" t="str">
        <f ca="1">IF(COUNTIF(股期對照!A:A,B630)=2,B630&amp;"-●",IF(COUNTIF(股期對照!A:A,B630)=1,B630&amp;"-◎",B630))</f>
        <v>全域</v>
      </c>
      <c r="Y630" s="3" t="s">
        <v>6566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28</v>
      </c>
      <c r="AS630" s="1">
        <v>29</v>
      </c>
      <c r="AT630" s="1">
        <v>29</v>
      </c>
      <c r="AU630" s="1">
        <v>29.5</v>
      </c>
      <c r="AV630" s="1">
        <v>30</v>
      </c>
      <c r="AW630" s="1">
        <v>0</v>
      </c>
      <c r="AX630" s="1">
        <v>13.21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5451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26">
        <v>99</v>
      </c>
      <c r="K631" s="26">
        <v>7</v>
      </c>
      <c r="L631" s="35">
        <v>-29</v>
      </c>
      <c r="M631" s="26">
        <v>-209</v>
      </c>
      <c r="N631" s="26">
        <v>17</v>
      </c>
      <c r="O631" s="26">
        <f t="shared" si="37"/>
        <v>65912</v>
      </c>
      <c r="P631" s="25">
        <f t="shared" si="38"/>
        <v>-0.2</v>
      </c>
      <c r="Q631" s="3">
        <v>26.15</v>
      </c>
      <c r="R631" s="3">
        <v>26.15</v>
      </c>
      <c r="S631" s="3">
        <v>26.6</v>
      </c>
      <c r="T631" s="3">
        <v>26.4</v>
      </c>
      <c r="U631" s="3">
        <v>26.6</v>
      </c>
      <c r="V631" s="12">
        <f t="shared" si="39"/>
        <v>-3.0648999999999996E-2</v>
      </c>
      <c r="W631" s="3">
        <v>3.1</v>
      </c>
      <c r="X631" s="3" t="str">
        <f ca="1">IF(COUNTIF(股期對照!A:A,B631)=2,B631&amp;"-●",IF(COUNTIF(股期對照!A:A,B631)=1,B631&amp;"-◎",B631))</f>
        <v>協禧</v>
      </c>
      <c r="Y631" s="3" t="s">
        <v>6534</v>
      </c>
      <c r="AB631" s="1" t="s">
        <v>625</v>
      </c>
      <c r="AC631" s="1" t="s">
        <v>2387</v>
      </c>
      <c r="AD631" s="1">
        <v>2.44</v>
      </c>
      <c r="AE631" s="1">
        <v>0</v>
      </c>
      <c r="AF631" s="1">
        <v>0.04</v>
      </c>
      <c r="AG631" s="1">
        <v>37.6</v>
      </c>
      <c r="AH631" s="1">
        <v>59.92</v>
      </c>
      <c r="AI631" s="1">
        <v>631</v>
      </c>
      <c r="AJ631" s="1">
        <v>1100000</v>
      </c>
      <c r="AK631" s="1">
        <v>99</v>
      </c>
      <c r="AL631" s="1">
        <v>7</v>
      </c>
      <c r="AM631" s="1">
        <v>-29</v>
      </c>
      <c r="AN631" s="1">
        <v>-209</v>
      </c>
      <c r="AO631" s="1">
        <v>17</v>
      </c>
      <c r="AP631" s="1">
        <v>65912</v>
      </c>
      <c r="AQ631" s="1">
        <v>-0.2</v>
      </c>
      <c r="AR631" s="1">
        <v>26.15</v>
      </c>
      <c r="AS631" s="1">
        <v>26.15</v>
      </c>
      <c r="AT631" s="1">
        <v>26.6</v>
      </c>
      <c r="AU631" s="1">
        <v>26.4</v>
      </c>
      <c r="AV631" s="1">
        <v>26.6</v>
      </c>
      <c r="AW631" s="1">
        <v>-3.0648999999999996E-2</v>
      </c>
      <c r="AX631" s="1">
        <v>3.1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5452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21.85</v>
      </c>
      <c r="R632" s="3">
        <v>21.85</v>
      </c>
      <c r="S632" s="3">
        <v>21.9</v>
      </c>
      <c r="T632" s="3">
        <v>22</v>
      </c>
      <c r="U632" s="3">
        <v>22</v>
      </c>
      <c r="V632" s="12">
        <f t="shared" si="39"/>
        <v>0</v>
      </c>
      <c r="W632" s="3">
        <v>-0.45</v>
      </c>
      <c r="X632" s="3" t="str">
        <f ca="1">IF(COUNTIF(股期對照!A:A,B632)=2,B632&amp;"-●",IF(COUNTIF(股期對照!A:A,B632)=1,B632&amp;"-◎",B632))</f>
        <v>天方能源</v>
      </c>
      <c r="Y632" s="3" t="s">
        <v>6546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21.85</v>
      </c>
      <c r="AS632" s="1">
        <v>21.85</v>
      </c>
      <c r="AT632" s="1">
        <v>21.9</v>
      </c>
      <c r="AU632" s="1">
        <v>22</v>
      </c>
      <c r="AV632" s="1">
        <v>22</v>
      </c>
      <c r="AW632" s="1">
        <v>0</v>
      </c>
      <c r="AX632" s="1">
        <v>-0.45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5453</v>
      </c>
      <c r="C633" s="3">
        <v>3.84</v>
      </c>
      <c r="D633" s="3">
        <v>0.12</v>
      </c>
      <c r="E633" s="3">
        <v>1.17</v>
      </c>
      <c r="F633" s="1">
        <f>IF(INDEX(董監!D:D,H633)=0,INDEX(董監!C:C,H633),INDEX(董監!D:D,H633))</f>
        <v>10.199999999999999</v>
      </c>
      <c r="G633" s="1">
        <f t="shared" si="36"/>
        <v>84.67</v>
      </c>
      <c r="H633" s="1">
        <f>MATCH(持股比率!A633,董監!A:A,0)</f>
        <v>633</v>
      </c>
      <c r="I633" s="3">
        <v>2273910.64</v>
      </c>
      <c r="J633" s="26">
        <v>589</v>
      </c>
      <c r="K633" s="26">
        <v>354</v>
      </c>
      <c r="L633" s="35">
        <v>-774</v>
      </c>
      <c r="M633" s="26">
        <v>-43</v>
      </c>
      <c r="N633" s="26">
        <v>634</v>
      </c>
      <c r="O633" s="26">
        <f t="shared" si="37"/>
        <v>192532</v>
      </c>
      <c r="P633" s="25">
        <f t="shared" si="38"/>
        <v>0.4</v>
      </c>
      <c r="Q633" s="3">
        <v>53</v>
      </c>
      <c r="R633" s="3">
        <v>53.4</v>
      </c>
      <c r="S633" s="3">
        <v>52</v>
      </c>
      <c r="T633" s="3">
        <v>51.5</v>
      </c>
      <c r="U633" s="3">
        <v>52.6</v>
      </c>
      <c r="V633" s="12">
        <f t="shared" si="39"/>
        <v>0.41006500000000001</v>
      </c>
      <c r="W633" s="3">
        <v>0.77</v>
      </c>
      <c r="X633" s="3" t="str">
        <f ca="1">IF(COUNTIF(股期對照!A:A,B633)=2,B633&amp;"-●",IF(COUNTIF(股期對照!A:A,B633)=1,B633&amp;"-◎",B633))</f>
        <v>僑威</v>
      </c>
      <c r="Y633" s="3" t="s">
        <v>6534</v>
      </c>
      <c r="AB633" s="1" t="s">
        <v>627</v>
      </c>
      <c r="AC633" s="1" t="s">
        <v>2389</v>
      </c>
      <c r="AD633" s="1">
        <v>3.84</v>
      </c>
      <c r="AE633" s="1">
        <v>0.12</v>
      </c>
      <c r="AF633" s="1">
        <v>1.17</v>
      </c>
      <c r="AG633" s="1">
        <v>10.199999999999999</v>
      </c>
      <c r="AH633" s="1">
        <v>84.67</v>
      </c>
      <c r="AI633" s="1">
        <v>633</v>
      </c>
      <c r="AJ633" s="1">
        <v>2273910.64</v>
      </c>
      <c r="AK633" s="1">
        <v>589</v>
      </c>
      <c r="AL633" s="1">
        <v>354</v>
      </c>
      <c r="AM633" s="1">
        <v>-774</v>
      </c>
      <c r="AN633" s="1">
        <v>-43</v>
      </c>
      <c r="AO633" s="1">
        <v>634</v>
      </c>
      <c r="AP633" s="1">
        <v>192532</v>
      </c>
      <c r="AQ633" s="1">
        <v>0.4</v>
      </c>
      <c r="AR633" s="1">
        <v>53</v>
      </c>
      <c r="AS633" s="1">
        <v>53.4</v>
      </c>
      <c r="AT633" s="1">
        <v>52</v>
      </c>
      <c r="AU633" s="1">
        <v>51.5</v>
      </c>
      <c r="AV633" s="1">
        <v>52.6</v>
      </c>
      <c r="AW633" s="1">
        <v>0.41006500000000001</v>
      </c>
      <c r="AX633" s="1">
        <v>0.77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5454</v>
      </c>
      <c r="C634" s="3">
        <v>51.06</v>
      </c>
      <c r="D634" s="3">
        <v>0.4</v>
      </c>
      <c r="E634" s="3">
        <v>0.92</v>
      </c>
      <c r="F634" s="1">
        <f>IF(INDEX(董監!D:D,H634)=0,INDEX(董監!C:C,H634),INDEX(董監!D:D,H634))</f>
        <v>8.23</v>
      </c>
      <c r="G634" s="1">
        <f t="shared" si="36"/>
        <v>39.39</v>
      </c>
      <c r="H634" s="1">
        <f>MATCH(持股比率!A634,董監!A:A,0)</f>
        <v>634</v>
      </c>
      <c r="I634" s="3">
        <v>913691.77</v>
      </c>
      <c r="J634" s="26">
        <v>144</v>
      </c>
      <c r="K634" s="26">
        <v>-149</v>
      </c>
      <c r="L634" s="35">
        <v>272</v>
      </c>
      <c r="M634" s="26">
        <v>-134</v>
      </c>
      <c r="N634" s="26">
        <v>65</v>
      </c>
      <c r="O634" s="26">
        <f t="shared" si="37"/>
        <v>35990</v>
      </c>
      <c r="P634" s="25">
        <f t="shared" si="38"/>
        <v>0.6</v>
      </c>
      <c r="Q634" s="3">
        <v>265.5</v>
      </c>
      <c r="R634" s="3">
        <v>263.5</v>
      </c>
      <c r="S634" s="3">
        <v>261.5</v>
      </c>
      <c r="T634" s="3">
        <v>265</v>
      </c>
      <c r="U634" s="3">
        <v>266</v>
      </c>
      <c r="V634" s="12">
        <f t="shared" si="39"/>
        <v>0.51878500000000005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6538</v>
      </c>
      <c r="AB634" s="1" t="s">
        <v>628</v>
      </c>
      <c r="AC634" s="1" t="s">
        <v>2390</v>
      </c>
      <c r="AD634" s="1">
        <v>51.06</v>
      </c>
      <c r="AE634" s="1">
        <v>0.4</v>
      </c>
      <c r="AF634" s="1">
        <v>0.92</v>
      </c>
      <c r="AG634" s="1">
        <v>8.23</v>
      </c>
      <c r="AH634" s="1">
        <v>39.39</v>
      </c>
      <c r="AI634" s="1">
        <v>634</v>
      </c>
      <c r="AJ634" s="1">
        <v>913691.77</v>
      </c>
      <c r="AK634" s="1">
        <v>144</v>
      </c>
      <c r="AL634" s="1">
        <v>-149</v>
      </c>
      <c r="AM634" s="1">
        <v>272</v>
      </c>
      <c r="AN634" s="1">
        <v>-134</v>
      </c>
      <c r="AO634" s="1">
        <v>65</v>
      </c>
      <c r="AP634" s="1">
        <v>35990</v>
      </c>
      <c r="AQ634" s="1">
        <v>0.6</v>
      </c>
      <c r="AR634" s="1">
        <v>265.5</v>
      </c>
      <c r="AS634" s="1">
        <v>263.5</v>
      </c>
      <c r="AT634" s="1">
        <v>261.5</v>
      </c>
      <c r="AU634" s="1">
        <v>265</v>
      </c>
      <c r="AV634" s="1">
        <v>266</v>
      </c>
      <c r="AW634" s="1">
        <v>0.51878500000000005</v>
      </c>
      <c r="AX634" s="1">
        <v>0</v>
      </c>
      <c r="AY634" s="1" t="s">
        <v>4477</v>
      </c>
      <c r="AZ634" s="1" t="s">
        <v>3545</v>
      </c>
    </row>
    <row r="635" spans="1:52" x14ac:dyDescent="0.25">
      <c r="A635" s="2" t="s">
        <v>629</v>
      </c>
      <c r="B635" s="3" t="s">
        <v>5455</v>
      </c>
      <c r="C635" s="3">
        <v>1.75</v>
      </c>
      <c r="D635" s="3">
        <v>0</v>
      </c>
      <c r="E635" s="3">
        <v>0.64</v>
      </c>
      <c r="F635" s="1">
        <f>IF(INDEX(董監!D:D,H635)=0,INDEX(董監!C:C,H635),INDEX(董監!D:D,H635))</f>
        <v>53.13</v>
      </c>
      <c r="G635" s="1">
        <f t="shared" si="36"/>
        <v>44.48</v>
      </c>
      <c r="H635" s="1">
        <f>MATCH(持股比率!A635,董監!A:A,0)</f>
        <v>635</v>
      </c>
      <c r="I635" s="3">
        <v>861163.58</v>
      </c>
      <c r="J635" s="26">
        <v>-7</v>
      </c>
      <c r="K635" s="26">
        <v>-96</v>
      </c>
      <c r="L635" s="35">
        <v>-62</v>
      </c>
      <c r="M635" s="26">
        <v>134</v>
      </c>
      <c r="N635" s="26">
        <v>-171</v>
      </c>
      <c r="O635" s="26">
        <f t="shared" si="37"/>
        <v>38305</v>
      </c>
      <c r="P635" s="25">
        <f t="shared" si="38"/>
        <v>-0.5</v>
      </c>
      <c r="Q635" s="3">
        <v>56.5</v>
      </c>
      <c r="R635" s="3">
        <v>55.5</v>
      </c>
      <c r="S635" s="3">
        <v>54.6</v>
      </c>
      <c r="T635" s="3">
        <v>58</v>
      </c>
      <c r="U635" s="3">
        <v>57.4</v>
      </c>
      <c r="V635" s="12">
        <f t="shared" si="39"/>
        <v>-0.11152100000000001</v>
      </c>
      <c r="W635" s="3">
        <v>3.05</v>
      </c>
      <c r="X635" s="3" t="str">
        <f ca="1">IF(COUNTIF(股期對照!A:A,B635)=2,B635&amp;"-●",IF(COUNTIF(股期對照!A:A,B635)=1,B635&amp;"-◎",B635))</f>
        <v>網龍</v>
      </c>
      <c r="Y635" s="3" t="s">
        <v>6617</v>
      </c>
      <c r="AB635" s="1" t="s">
        <v>629</v>
      </c>
      <c r="AC635" s="1" t="s">
        <v>2391</v>
      </c>
      <c r="AD635" s="1">
        <v>1.75</v>
      </c>
      <c r="AE635" s="1">
        <v>0</v>
      </c>
      <c r="AF635" s="1">
        <v>0.64</v>
      </c>
      <c r="AG635" s="1">
        <v>53.13</v>
      </c>
      <c r="AH635" s="1">
        <v>44.48</v>
      </c>
      <c r="AI635" s="1">
        <v>635</v>
      </c>
      <c r="AJ635" s="1">
        <v>861163.58</v>
      </c>
      <c r="AK635" s="1">
        <v>-7</v>
      </c>
      <c r="AL635" s="1">
        <v>-96</v>
      </c>
      <c r="AM635" s="1">
        <v>-62</v>
      </c>
      <c r="AN635" s="1">
        <v>134</v>
      </c>
      <c r="AO635" s="1">
        <v>-171</v>
      </c>
      <c r="AP635" s="1">
        <v>38305</v>
      </c>
      <c r="AQ635" s="1">
        <v>-0.5</v>
      </c>
      <c r="AR635" s="1">
        <v>56.5</v>
      </c>
      <c r="AS635" s="1">
        <v>55.5</v>
      </c>
      <c r="AT635" s="1">
        <v>54.6</v>
      </c>
      <c r="AU635" s="1">
        <v>58</v>
      </c>
      <c r="AV635" s="1">
        <v>57.4</v>
      </c>
      <c r="AW635" s="1">
        <v>-0.11152100000000001</v>
      </c>
      <c r="AX635" s="1">
        <v>3.05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5456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8.41</v>
      </c>
      <c r="R636" s="3">
        <v>8.41</v>
      </c>
      <c r="S636" s="3">
        <v>8.18</v>
      </c>
      <c r="T636" s="3">
        <v>8.19</v>
      </c>
      <c r="U636" s="3">
        <v>8.17</v>
      </c>
      <c r="V636" s="12">
        <f t="shared" si="39"/>
        <v>0</v>
      </c>
      <c r="W636" s="3">
        <v>-4.33</v>
      </c>
      <c r="X636" s="3" t="str">
        <f ca="1">IF(COUNTIF(股期對照!A:A,B636)=2,B636&amp;"-●",IF(COUNTIF(股期對照!A:A,B636)=1,B636&amp;"-◎",B636))</f>
        <v>新零售</v>
      </c>
      <c r="Y636" s="3" t="s">
        <v>6618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8.41</v>
      </c>
      <c r="AS636" s="1">
        <v>8.41</v>
      </c>
      <c r="AT636" s="1">
        <v>8.18</v>
      </c>
      <c r="AU636" s="1">
        <v>8.19</v>
      </c>
      <c r="AV636" s="1">
        <v>8.17</v>
      </c>
      <c r="AW636" s="1">
        <v>0</v>
      </c>
      <c r="AX636" s="1">
        <v>-4.33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5457</v>
      </c>
      <c r="C637" s="3">
        <v>28.85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6">
        <v>-4</v>
      </c>
      <c r="K637" s="26">
        <v>9</v>
      </c>
      <c r="L637" s="35">
        <v>-10</v>
      </c>
      <c r="M637" s="26">
        <v>2</v>
      </c>
      <c r="N637" s="26">
        <v>-6</v>
      </c>
      <c r="O637" s="26">
        <f t="shared" si="37"/>
        <v>8743</v>
      </c>
      <c r="P637" s="25">
        <f t="shared" si="38"/>
        <v>-0.1</v>
      </c>
      <c r="Q637" s="3">
        <v>121.5</v>
      </c>
      <c r="R637" s="3">
        <v>120.5</v>
      </c>
      <c r="S637" s="3">
        <v>119</v>
      </c>
      <c r="T637" s="3">
        <v>119.5</v>
      </c>
      <c r="U637" s="3">
        <v>118.5</v>
      </c>
      <c r="V637" s="12">
        <f t="shared" si="39"/>
        <v>-1.0635E-2</v>
      </c>
      <c r="W637" s="3">
        <v>-2.87</v>
      </c>
      <c r="X637" s="3" t="str">
        <f ca="1">IF(COUNTIF(股期對照!A:A,B637)=2,B637&amp;"-●",IF(COUNTIF(股期對照!A:A,B637)=1,B637&amp;"-◎",B637))</f>
        <v>華義</v>
      </c>
      <c r="Y637" s="3" t="s">
        <v>6616</v>
      </c>
      <c r="AB637" s="1" t="s">
        <v>631</v>
      </c>
      <c r="AC637" s="1" t="s">
        <v>2393</v>
      </c>
      <c r="AD637" s="1">
        <v>28.85</v>
      </c>
      <c r="AE637" s="1">
        <v>0</v>
      </c>
      <c r="AF637" s="1">
        <v>0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-4</v>
      </c>
      <c r="AL637" s="1">
        <v>9</v>
      </c>
      <c r="AM637" s="1">
        <v>-10</v>
      </c>
      <c r="AN637" s="1">
        <v>2</v>
      </c>
      <c r="AO637" s="1">
        <v>-6</v>
      </c>
      <c r="AP637" s="1">
        <v>8743</v>
      </c>
      <c r="AQ637" s="1">
        <v>-0.1</v>
      </c>
      <c r="AR637" s="1">
        <v>121.5</v>
      </c>
      <c r="AS637" s="1">
        <v>120.5</v>
      </c>
      <c r="AT637" s="1">
        <v>119</v>
      </c>
      <c r="AU637" s="1">
        <v>119.5</v>
      </c>
      <c r="AV637" s="1">
        <v>118.5</v>
      </c>
      <c r="AW637" s="1">
        <v>-1.0635E-2</v>
      </c>
      <c r="AX637" s="1">
        <v>-2.87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5458</v>
      </c>
      <c r="C638" s="3">
        <v>4.51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63.82</v>
      </c>
      <c r="H638" s="1">
        <f>MATCH(持股比率!A638,董監!A:A,0)</f>
        <v>638</v>
      </c>
      <c r="I638" s="3">
        <v>834499.27</v>
      </c>
      <c r="J638" s="26">
        <v>2</v>
      </c>
      <c r="K638" s="26">
        <v>-3</v>
      </c>
      <c r="L638" s="35">
        <v>10</v>
      </c>
      <c r="M638" s="26">
        <v>-13</v>
      </c>
      <c r="N638" s="26">
        <v>-8</v>
      </c>
      <c r="O638" s="26">
        <f t="shared" si="37"/>
        <v>53258</v>
      </c>
      <c r="P638" s="25">
        <f t="shared" si="38"/>
        <v>0</v>
      </c>
      <c r="Q638" s="3">
        <v>54.9</v>
      </c>
      <c r="R638" s="3">
        <v>55</v>
      </c>
      <c r="S638" s="3">
        <v>54.8</v>
      </c>
      <c r="T638" s="3">
        <v>55.1</v>
      </c>
      <c r="U638" s="3">
        <v>55.4</v>
      </c>
      <c r="V638" s="12">
        <f t="shared" si="39"/>
        <v>-6.6670000000000002E-3</v>
      </c>
      <c r="W638" s="3">
        <v>1.0900000000000001</v>
      </c>
      <c r="X638" s="3" t="str">
        <f ca="1">IF(COUNTIF(股期對照!A:A,B638)=2,B638&amp;"-●",IF(COUNTIF(股期對照!A:A,B638)=1,B638&amp;"-◎",B638))</f>
        <v>艾訊</v>
      </c>
      <c r="Y638" s="3" t="s">
        <v>6619</v>
      </c>
      <c r="AB638" s="1" t="s">
        <v>632</v>
      </c>
      <c r="AC638" s="1" t="s">
        <v>2394</v>
      </c>
      <c r="AD638" s="1">
        <v>4.51</v>
      </c>
      <c r="AE638" s="1">
        <v>0.32</v>
      </c>
      <c r="AF638" s="1">
        <v>0.03</v>
      </c>
      <c r="AG638" s="1">
        <v>31.32</v>
      </c>
      <c r="AH638" s="1">
        <v>63.82</v>
      </c>
      <c r="AI638" s="1">
        <v>638</v>
      </c>
      <c r="AJ638" s="1">
        <v>834499.27</v>
      </c>
      <c r="AK638" s="1">
        <v>2</v>
      </c>
      <c r="AL638" s="1">
        <v>-3</v>
      </c>
      <c r="AM638" s="1">
        <v>10</v>
      </c>
      <c r="AN638" s="1">
        <v>-13</v>
      </c>
      <c r="AO638" s="1">
        <v>-8</v>
      </c>
      <c r="AP638" s="1">
        <v>53258</v>
      </c>
      <c r="AQ638" s="1">
        <v>0</v>
      </c>
      <c r="AR638" s="1">
        <v>54.9</v>
      </c>
      <c r="AS638" s="1">
        <v>55</v>
      </c>
      <c r="AT638" s="1">
        <v>54.8</v>
      </c>
      <c r="AU638" s="1">
        <v>55.1</v>
      </c>
      <c r="AV638" s="1">
        <v>55.4</v>
      </c>
      <c r="AW638" s="1">
        <v>-6.6670000000000002E-3</v>
      </c>
      <c r="AX638" s="1">
        <v>1.0900000000000001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5459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6544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5460</v>
      </c>
      <c r="C640" s="3">
        <v>10.210000000000001</v>
      </c>
      <c r="D640" s="3">
        <v>0</v>
      </c>
      <c r="E640" s="3">
        <v>0.09</v>
      </c>
      <c r="F640" s="1">
        <f>IF(INDEX(董監!D:D,H640)=0,INDEX(董監!C:C,H640),INDEX(董監!D:D,H640))</f>
        <v>6.97</v>
      </c>
      <c r="G640" s="1">
        <f t="shared" si="36"/>
        <v>82.73</v>
      </c>
      <c r="H640" s="1">
        <f>MATCH(持股比率!A640,董監!A:A,0)</f>
        <v>640</v>
      </c>
      <c r="I640" s="3">
        <v>1786571.5</v>
      </c>
      <c r="J640" s="26">
        <v>227</v>
      </c>
      <c r="K640" s="26">
        <v>-358</v>
      </c>
      <c r="L640" s="35">
        <v>-90</v>
      </c>
      <c r="M640" s="26">
        <v>42</v>
      </c>
      <c r="N640" s="26">
        <v>222</v>
      </c>
      <c r="O640" s="26">
        <f t="shared" si="37"/>
        <v>147803</v>
      </c>
      <c r="P640" s="25">
        <f t="shared" si="38"/>
        <v>0</v>
      </c>
      <c r="Q640" s="3">
        <v>55.1</v>
      </c>
      <c r="R640" s="3">
        <v>55.6</v>
      </c>
      <c r="S640" s="3">
        <v>54.6</v>
      </c>
      <c r="T640" s="3">
        <v>54</v>
      </c>
      <c r="U640" s="3">
        <v>54.7</v>
      </c>
      <c r="V640" s="12">
        <f t="shared" si="39"/>
        <v>2.1003000000000029E-2</v>
      </c>
      <c r="W640" s="3">
        <v>1.48</v>
      </c>
      <c r="X640" s="3" t="str">
        <f ca="1">IF(COUNTIF(股期對照!A:A,B640)=2,B640&amp;"-●",IF(COUNTIF(股期對照!A:A,B640)=1,B640&amp;"-◎",B640))</f>
        <v>日電貿</v>
      </c>
      <c r="Y640" s="3" t="s">
        <v>6544</v>
      </c>
      <c r="AB640" s="1" t="s">
        <v>634</v>
      </c>
      <c r="AC640" s="1" t="s">
        <v>2396</v>
      </c>
      <c r="AD640" s="1">
        <v>10.210000000000001</v>
      </c>
      <c r="AE640" s="1">
        <v>0</v>
      </c>
      <c r="AF640" s="1">
        <v>0.09</v>
      </c>
      <c r="AG640" s="1">
        <v>6.97</v>
      </c>
      <c r="AH640" s="1">
        <v>82.73</v>
      </c>
      <c r="AI640" s="1">
        <v>640</v>
      </c>
      <c r="AJ640" s="1">
        <v>1786571.5</v>
      </c>
      <c r="AK640" s="1">
        <v>227</v>
      </c>
      <c r="AL640" s="1">
        <v>-358</v>
      </c>
      <c r="AM640" s="1">
        <v>-90</v>
      </c>
      <c r="AN640" s="1">
        <v>42</v>
      </c>
      <c r="AO640" s="1">
        <v>222</v>
      </c>
      <c r="AP640" s="1">
        <v>147803</v>
      </c>
      <c r="AQ640" s="1">
        <v>0</v>
      </c>
      <c r="AR640" s="1">
        <v>55.1</v>
      </c>
      <c r="AS640" s="1">
        <v>55.6</v>
      </c>
      <c r="AT640" s="1">
        <v>54.6</v>
      </c>
      <c r="AU640" s="1">
        <v>54</v>
      </c>
      <c r="AV640" s="1">
        <v>54.7</v>
      </c>
      <c r="AW640" s="1">
        <v>2.1003000000000029E-2</v>
      </c>
      <c r="AX640" s="1">
        <v>1.48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5461</v>
      </c>
      <c r="C641" s="3">
        <v>3.32</v>
      </c>
      <c r="D641" s="3">
        <v>1.47</v>
      </c>
      <c r="E641" s="3">
        <v>0.71</v>
      </c>
      <c r="F641" s="1">
        <f>IF(INDEX(董監!D:D,H641)=0,INDEX(董監!C:C,H641),INDEX(董監!D:D,H641))</f>
        <v>8.82</v>
      </c>
      <c r="G641" s="1">
        <f t="shared" si="36"/>
        <v>85.68</v>
      </c>
      <c r="H641" s="1">
        <f>MATCH(持股比率!A641,董監!A:A,0)</f>
        <v>641</v>
      </c>
      <c r="I641" s="3">
        <v>899081.35</v>
      </c>
      <c r="J641" s="26">
        <v>-229</v>
      </c>
      <c r="K641" s="26">
        <v>-405</v>
      </c>
      <c r="L641" s="35">
        <v>-140</v>
      </c>
      <c r="M641" s="26">
        <v>46</v>
      </c>
      <c r="N641" s="26">
        <v>232</v>
      </c>
      <c r="O641" s="26">
        <f t="shared" si="37"/>
        <v>77033</v>
      </c>
      <c r="P641" s="25">
        <f t="shared" si="38"/>
        <v>-0.6</v>
      </c>
      <c r="Q641" s="3">
        <v>74</v>
      </c>
      <c r="R641" s="3">
        <v>73.099999999999994</v>
      </c>
      <c r="S641" s="3">
        <v>70.400000000000006</v>
      </c>
      <c r="T641" s="3">
        <v>70</v>
      </c>
      <c r="U641" s="3">
        <v>72.3</v>
      </c>
      <c r="V641" s="12">
        <f t="shared" si="39"/>
        <v>-0.36413899999999999</v>
      </c>
      <c r="W641" s="3">
        <v>0.84</v>
      </c>
      <c r="X641" s="3" t="str">
        <f ca="1">IF(COUNTIF(股期對照!A:A,B641)=2,B641&amp;"-●",IF(COUNTIF(股期對照!A:A,B641)=1,B641&amp;"-◎",B641))</f>
        <v>鴻碩</v>
      </c>
      <c r="Y641" s="3" t="s">
        <v>6549</v>
      </c>
      <c r="AB641" s="1" t="s">
        <v>635</v>
      </c>
      <c r="AC641" s="1" t="s">
        <v>2397</v>
      </c>
      <c r="AD641" s="1">
        <v>3.32</v>
      </c>
      <c r="AE641" s="1">
        <v>1.47</v>
      </c>
      <c r="AF641" s="1">
        <v>0.71</v>
      </c>
      <c r="AG641" s="1">
        <v>8.82</v>
      </c>
      <c r="AH641" s="1">
        <v>85.68</v>
      </c>
      <c r="AI641" s="1">
        <v>641</v>
      </c>
      <c r="AJ641" s="1">
        <v>899081.35</v>
      </c>
      <c r="AK641" s="1">
        <v>-229</v>
      </c>
      <c r="AL641" s="1">
        <v>-405</v>
      </c>
      <c r="AM641" s="1">
        <v>-140</v>
      </c>
      <c r="AN641" s="1">
        <v>46</v>
      </c>
      <c r="AO641" s="1">
        <v>232</v>
      </c>
      <c r="AP641" s="1">
        <v>77033</v>
      </c>
      <c r="AQ641" s="1">
        <v>-0.6</v>
      </c>
      <c r="AR641" s="1">
        <v>74</v>
      </c>
      <c r="AS641" s="1">
        <v>73.099999999999994</v>
      </c>
      <c r="AT641" s="1">
        <v>70.400000000000006</v>
      </c>
      <c r="AU641" s="1">
        <v>70</v>
      </c>
      <c r="AV641" s="1">
        <v>72.3</v>
      </c>
      <c r="AW641" s="1">
        <v>-0.36413899999999999</v>
      </c>
      <c r="AX641" s="1">
        <v>0.84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5462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-39.199999999999989</v>
      </c>
      <c r="H642" s="1">
        <f>MATCH(持股比率!A642,董監!A:A,0)</f>
        <v>642</v>
      </c>
      <c r="I642" s="3">
        <v>362888.94</v>
      </c>
      <c r="J642" s="26">
        <v>-16</v>
      </c>
      <c r="K642" s="26">
        <v>4</v>
      </c>
      <c r="L642" s="35">
        <v>2</v>
      </c>
      <c r="M642" s="26">
        <v>15</v>
      </c>
      <c r="N642" s="26">
        <v>-1</v>
      </c>
      <c r="O642" s="26">
        <f t="shared" si="37"/>
        <v>-14225</v>
      </c>
      <c r="P642" s="25">
        <f t="shared" si="38"/>
        <v>0</v>
      </c>
      <c r="Q642" s="3">
        <v>64.7</v>
      </c>
      <c r="R642" s="3">
        <v>67.5</v>
      </c>
      <c r="S642" s="3">
        <v>66.099999999999994</v>
      </c>
      <c r="T642" s="3">
        <v>66.8</v>
      </c>
      <c r="U642" s="3">
        <v>67.2</v>
      </c>
      <c r="V642" s="12">
        <f t="shared" si="39"/>
        <v>3.0180000000000003E-3</v>
      </c>
      <c r="W642" s="3">
        <v>8.39</v>
      </c>
      <c r="X642" s="3" t="str">
        <f ca="1">IF(COUNTIF(股期對照!A:A,B642)=2,B642&amp;"-●",IF(COUNTIF(股期對照!A:A,B642)=1,B642&amp;"-◎",B642))</f>
        <v>港建</v>
      </c>
      <c r="Y642" s="3" t="s">
        <v>6540</v>
      </c>
      <c r="AB642" s="1" t="s">
        <v>636</v>
      </c>
      <c r="AC642" s="1" t="s">
        <v>2398</v>
      </c>
      <c r="AD642" s="1">
        <v>68.599999999999994</v>
      </c>
      <c r="AE642" s="1">
        <v>0</v>
      </c>
      <c r="AF642" s="1">
        <v>0</v>
      </c>
      <c r="AG642" s="1">
        <v>70.599999999999994</v>
      </c>
      <c r="AH642" s="1">
        <v>-39.199999999999989</v>
      </c>
      <c r="AI642" s="1">
        <v>642</v>
      </c>
      <c r="AJ642" s="1">
        <v>362888.94</v>
      </c>
      <c r="AK642" s="1">
        <v>-16</v>
      </c>
      <c r="AL642" s="1">
        <v>4</v>
      </c>
      <c r="AM642" s="1">
        <v>2</v>
      </c>
      <c r="AN642" s="1">
        <v>15</v>
      </c>
      <c r="AO642" s="1">
        <v>-1</v>
      </c>
      <c r="AP642" s="1">
        <v>-14225</v>
      </c>
      <c r="AQ642" s="1">
        <v>0</v>
      </c>
      <c r="AR642" s="1">
        <v>64.7</v>
      </c>
      <c r="AS642" s="1">
        <v>67.5</v>
      </c>
      <c r="AT642" s="1">
        <v>66.099999999999994</v>
      </c>
      <c r="AU642" s="1">
        <v>66.8</v>
      </c>
      <c r="AV642" s="1">
        <v>67.2</v>
      </c>
      <c r="AW642" s="1">
        <v>3.0180000000000003E-3</v>
      </c>
      <c r="AX642" s="1">
        <v>8.39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5463</v>
      </c>
      <c r="C643" s="3">
        <v>7.15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82.93</v>
      </c>
      <c r="H643" s="1">
        <f>MATCH(持股比率!A643,董監!A:A,0)</f>
        <v>643</v>
      </c>
      <c r="I643" s="3">
        <v>846320.89</v>
      </c>
      <c r="J643" s="26">
        <v>1309</v>
      </c>
      <c r="K643" s="26">
        <v>-563</v>
      </c>
      <c r="L643" s="35">
        <v>-712</v>
      </c>
      <c r="M643" s="26">
        <v>565</v>
      </c>
      <c r="N643" s="26">
        <v>-14</v>
      </c>
      <c r="O643" s="26">
        <f t="shared" si="37"/>
        <v>70185</v>
      </c>
      <c r="P643" s="25">
        <f t="shared" si="38"/>
        <v>0.8</v>
      </c>
      <c r="Q643" s="3">
        <v>35.25</v>
      </c>
      <c r="R643" s="3">
        <v>35.15</v>
      </c>
      <c r="S643" s="3">
        <v>34.1</v>
      </c>
      <c r="T643" s="3">
        <v>35.15</v>
      </c>
      <c r="U643" s="3">
        <v>36.9</v>
      </c>
      <c r="V643" s="12">
        <f t="shared" si="39"/>
        <v>0.21416750000000001</v>
      </c>
      <c r="W643" s="3">
        <v>9.01</v>
      </c>
      <c r="X643" s="3" t="str">
        <f ca="1">IF(COUNTIF(股期對照!A:A,B643)=2,B643&amp;"-●",IF(COUNTIF(股期對照!A:A,B643)=1,B643&amp;"-◎",B643))</f>
        <v>聯傑</v>
      </c>
      <c r="Y643" s="3" t="s">
        <v>6546</v>
      </c>
      <c r="AB643" s="1" t="s">
        <v>637</v>
      </c>
      <c r="AC643" s="1" t="s">
        <v>2399</v>
      </c>
      <c r="AD643" s="1">
        <v>7.15</v>
      </c>
      <c r="AE643" s="1">
        <v>0.04</v>
      </c>
      <c r="AF643" s="1">
        <v>0</v>
      </c>
      <c r="AG643" s="1">
        <v>9.8800000000000008</v>
      </c>
      <c r="AH643" s="1">
        <v>82.93</v>
      </c>
      <c r="AI643" s="1">
        <v>643</v>
      </c>
      <c r="AJ643" s="1">
        <v>846320.89</v>
      </c>
      <c r="AK643" s="1">
        <v>1309</v>
      </c>
      <c r="AL643" s="1">
        <v>-563</v>
      </c>
      <c r="AM643" s="1">
        <v>-712</v>
      </c>
      <c r="AN643" s="1">
        <v>565</v>
      </c>
      <c r="AO643" s="1">
        <v>-14</v>
      </c>
      <c r="AP643" s="1">
        <v>70185</v>
      </c>
      <c r="AQ643" s="1">
        <v>0.8</v>
      </c>
      <c r="AR643" s="1">
        <v>35.25</v>
      </c>
      <c r="AS643" s="1">
        <v>35.15</v>
      </c>
      <c r="AT643" s="1">
        <v>34.1</v>
      </c>
      <c r="AU643" s="1">
        <v>35.15</v>
      </c>
      <c r="AV643" s="1">
        <v>36.9</v>
      </c>
      <c r="AW643" s="1">
        <v>0.21416750000000001</v>
      </c>
      <c r="AX643" s="1">
        <v>9.01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5464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2.97</v>
      </c>
      <c r="R644" s="3">
        <v>2.86</v>
      </c>
      <c r="S644" s="3">
        <v>2.83</v>
      </c>
      <c r="T644" s="3">
        <v>2.87</v>
      </c>
      <c r="U644" s="3">
        <v>2.94</v>
      </c>
      <c r="V644" s="12">
        <f t="shared" si="39"/>
        <v>0</v>
      </c>
      <c r="W644" s="3">
        <v>-2</v>
      </c>
      <c r="X644" s="3" t="str">
        <f ca="1">IF(COUNTIF(股期對照!A:A,B644)=2,B644&amp;"-●",IF(COUNTIF(股期對照!A:A,B644)=1,B644&amp;"-◎",B644))</f>
        <v>及成</v>
      </c>
      <c r="Y644" s="3" t="s">
        <v>6548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2.97</v>
      </c>
      <c r="AS644" s="1">
        <v>2.86</v>
      </c>
      <c r="AT644" s="1">
        <v>2.83</v>
      </c>
      <c r="AU644" s="1">
        <v>2.87</v>
      </c>
      <c r="AV644" s="1">
        <v>2.94</v>
      </c>
      <c r="AW644" s="1">
        <v>0</v>
      </c>
      <c r="AX644" s="1">
        <v>-2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5465</v>
      </c>
      <c r="C645" s="3">
        <v>44.92</v>
      </c>
      <c r="D645" s="3">
        <v>1.2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46.379999999999995</v>
      </c>
      <c r="H645" s="1">
        <f>MATCH(持股比率!A645,董監!A:A,0)</f>
        <v>645</v>
      </c>
      <c r="I645" s="3">
        <v>4240413.84</v>
      </c>
      <c r="J645" s="26">
        <v>369</v>
      </c>
      <c r="K645" s="26">
        <v>-703</v>
      </c>
      <c r="L645" s="35">
        <v>-129</v>
      </c>
      <c r="M645" s="26">
        <v>767</v>
      </c>
      <c r="N645" s="26">
        <v>-149</v>
      </c>
      <c r="O645" s="26">
        <f t="shared" si="37"/>
        <v>196670</v>
      </c>
      <c r="P645" s="25">
        <f t="shared" si="38"/>
        <v>0.1</v>
      </c>
      <c r="Q645" s="3">
        <v>369</v>
      </c>
      <c r="R645" s="3">
        <v>364</v>
      </c>
      <c r="S645" s="3">
        <v>363</v>
      </c>
      <c r="T645" s="3">
        <v>368</v>
      </c>
      <c r="U645" s="3">
        <v>373.5</v>
      </c>
      <c r="V645" s="12">
        <f t="shared" si="39"/>
        <v>0.60046500000000003</v>
      </c>
      <c r="W645" s="3">
        <v>2.4700000000000002</v>
      </c>
      <c r="X645" s="3" t="str">
        <f ca="1">IF(COUNTIF(股期對照!A:A,B645)=2,B645&amp;"-●",IF(COUNTIF(股期對照!A:A,B645)=1,B645&amp;"-◎",B645))</f>
        <v>穩懋-●</v>
      </c>
      <c r="Y645" s="3" t="s">
        <v>6620</v>
      </c>
      <c r="AB645" s="1" t="s">
        <v>639</v>
      </c>
      <c r="AC645" s="1" t="s">
        <v>2401</v>
      </c>
      <c r="AD645" s="1">
        <v>44.92</v>
      </c>
      <c r="AE645" s="1">
        <v>1.2</v>
      </c>
      <c r="AF645" s="1">
        <v>1.18</v>
      </c>
      <c r="AG645" s="1">
        <v>6.32</v>
      </c>
      <c r="AH645" s="1">
        <v>46.379999999999995</v>
      </c>
      <c r="AI645" s="1">
        <v>645</v>
      </c>
      <c r="AJ645" s="1">
        <v>4240413.84</v>
      </c>
      <c r="AK645" s="1">
        <v>369</v>
      </c>
      <c r="AL645" s="1">
        <v>-703</v>
      </c>
      <c r="AM645" s="1">
        <v>-129</v>
      </c>
      <c r="AN645" s="1">
        <v>767</v>
      </c>
      <c r="AO645" s="1">
        <v>-149</v>
      </c>
      <c r="AP645" s="1">
        <v>196670</v>
      </c>
      <c r="AQ645" s="1">
        <v>0.1</v>
      </c>
      <c r="AR645" s="1">
        <v>369</v>
      </c>
      <c r="AS645" s="1">
        <v>364</v>
      </c>
      <c r="AT645" s="1">
        <v>363</v>
      </c>
      <c r="AU645" s="1">
        <v>368</v>
      </c>
      <c r="AV645" s="1">
        <v>373.5</v>
      </c>
      <c r="AW645" s="1">
        <v>0.60046500000000003</v>
      </c>
      <c r="AX645" s="1">
        <v>2.4700000000000002</v>
      </c>
      <c r="AY645" s="1" t="s">
        <v>4478</v>
      </c>
      <c r="AZ645" s="1" t="s">
        <v>3542</v>
      </c>
    </row>
    <row r="646" spans="1:52" x14ac:dyDescent="0.25">
      <c r="A646" s="2" t="s">
        <v>640</v>
      </c>
      <c r="B646" s="3" t="s">
        <v>5466</v>
      </c>
      <c r="C646" s="3">
        <v>0.98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75.94</v>
      </c>
      <c r="H646" s="1">
        <f>MATCH(持股比率!A646,董監!A:A,0)</f>
        <v>646</v>
      </c>
      <c r="I646" s="3">
        <v>590800</v>
      </c>
      <c r="J646" s="26">
        <v>18</v>
      </c>
      <c r="K646" s="26">
        <v>10</v>
      </c>
      <c r="L646" s="35">
        <v>-44</v>
      </c>
      <c r="M646" s="26">
        <v>-1</v>
      </c>
      <c r="N646" s="26">
        <v>35</v>
      </c>
      <c r="O646" s="26">
        <f t="shared" si="37"/>
        <v>44865</v>
      </c>
      <c r="P646" s="25">
        <f t="shared" si="38"/>
        <v>0</v>
      </c>
      <c r="Q646" s="3">
        <v>25.4</v>
      </c>
      <c r="R646" s="3">
        <v>25.15</v>
      </c>
      <c r="S646" s="3">
        <v>24.2</v>
      </c>
      <c r="T646" s="3">
        <v>23.9</v>
      </c>
      <c r="U646" s="3">
        <v>24</v>
      </c>
      <c r="V646" s="12">
        <f t="shared" si="39"/>
        <v>4.6000000000000008E-3</v>
      </c>
      <c r="W646" s="3">
        <v>-5.51</v>
      </c>
      <c r="X646" s="3" t="str">
        <f ca="1">IF(COUNTIF(股期對照!A:A,B646)=2,B646&amp;"-●",IF(COUNTIF(股期對照!A:A,B646)=1,B646&amp;"-◎",B646))</f>
        <v>好德</v>
      </c>
      <c r="Y646" s="3" t="s">
        <v>6621</v>
      </c>
      <c r="AB646" s="1" t="s">
        <v>640</v>
      </c>
      <c r="AC646" s="1" t="s">
        <v>2402</v>
      </c>
      <c r="AD646" s="1">
        <v>0.98</v>
      </c>
      <c r="AE646" s="1">
        <v>0</v>
      </c>
      <c r="AF646" s="1">
        <v>0</v>
      </c>
      <c r="AG646" s="1">
        <v>23.08</v>
      </c>
      <c r="AH646" s="1">
        <v>75.94</v>
      </c>
      <c r="AI646" s="1">
        <v>646</v>
      </c>
      <c r="AJ646" s="1">
        <v>590800</v>
      </c>
      <c r="AK646" s="1">
        <v>18</v>
      </c>
      <c r="AL646" s="1">
        <v>10</v>
      </c>
      <c r="AM646" s="1">
        <v>-44</v>
      </c>
      <c r="AN646" s="1">
        <v>-1</v>
      </c>
      <c r="AO646" s="1">
        <v>35</v>
      </c>
      <c r="AP646" s="1">
        <v>44865</v>
      </c>
      <c r="AQ646" s="1">
        <v>0</v>
      </c>
      <c r="AR646" s="1">
        <v>25.4</v>
      </c>
      <c r="AS646" s="1">
        <v>25.15</v>
      </c>
      <c r="AT646" s="1">
        <v>24.2</v>
      </c>
      <c r="AU646" s="1">
        <v>23.9</v>
      </c>
      <c r="AV646" s="1">
        <v>24</v>
      </c>
      <c r="AW646" s="1">
        <v>4.6000000000000008E-3</v>
      </c>
      <c r="AX646" s="1">
        <v>-5.51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5467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15.75</v>
      </c>
      <c r="R647" s="3">
        <v>15.7</v>
      </c>
      <c r="S647" s="3">
        <v>15</v>
      </c>
      <c r="T647" s="3">
        <v>14.95</v>
      </c>
      <c r="U647" s="3">
        <v>14.95</v>
      </c>
      <c r="V647" s="12">
        <f t="shared" ref="V647:V710" si="43">SUMPRODUCT(J647:N647,Q647:U647)/100000</f>
        <v>0</v>
      </c>
      <c r="W647" s="3">
        <v>-0.33</v>
      </c>
      <c r="X647" s="3" t="str">
        <f ca="1">IF(COUNTIF(股期對照!A:A,B647)=2,B647&amp;"-●",IF(COUNTIF(股期對照!A:A,B647)=1,B647&amp;"-◎",B647))</f>
        <v>寶島極</v>
      </c>
      <c r="Y647" s="3" t="s">
        <v>6606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15.75</v>
      </c>
      <c r="AS647" s="1">
        <v>15.7</v>
      </c>
      <c r="AT647" s="1">
        <v>15</v>
      </c>
      <c r="AU647" s="1">
        <v>14.95</v>
      </c>
      <c r="AV647" s="1">
        <v>14.95</v>
      </c>
      <c r="AW647" s="1">
        <v>0</v>
      </c>
      <c r="AX647" s="1">
        <v>-0.33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5468</v>
      </c>
      <c r="C648" s="3">
        <v>11.1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71.87</v>
      </c>
      <c r="H648" s="1">
        <f>MATCH(持股比率!A648,董監!A:A,0)</f>
        <v>648</v>
      </c>
      <c r="I648" s="3">
        <v>324528.59999999998</v>
      </c>
      <c r="J648" s="26">
        <v>18</v>
      </c>
      <c r="K648" s="26">
        <v>10</v>
      </c>
      <c r="L648" s="35">
        <v>0</v>
      </c>
      <c r="M648" s="26">
        <v>0</v>
      </c>
      <c r="N648" s="26">
        <v>1</v>
      </c>
      <c r="O648" s="26">
        <f t="shared" si="41"/>
        <v>23324</v>
      </c>
      <c r="P648" s="25">
        <f t="shared" si="42"/>
        <v>0.1</v>
      </c>
      <c r="Q648" s="3">
        <v>31.35</v>
      </c>
      <c r="R648" s="3">
        <v>31.4</v>
      </c>
      <c r="S648" s="3">
        <v>31.15</v>
      </c>
      <c r="T648" s="3">
        <v>31.05</v>
      </c>
      <c r="U648" s="3">
        <v>31</v>
      </c>
      <c r="V648" s="12">
        <f t="shared" si="43"/>
        <v>9.0930000000000004E-3</v>
      </c>
      <c r="W648" s="3">
        <v>-1.1200000000000001</v>
      </c>
      <c r="X648" s="3" t="str">
        <f ca="1">IF(COUNTIF(股期對照!A:A,B648)=2,B648&amp;"-●",IF(COUNTIF(股期對照!A:A,B648)=1,B648&amp;"-◎",B648))</f>
        <v>進階</v>
      </c>
      <c r="Y648" s="3" t="s">
        <v>6622</v>
      </c>
      <c r="AB648" s="1" t="s">
        <v>642</v>
      </c>
      <c r="AC648" s="1" t="s">
        <v>2404</v>
      </c>
      <c r="AD648" s="1">
        <v>11.1</v>
      </c>
      <c r="AE648" s="1">
        <v>0</v>
      </c>
      <c r="AF648" s="1">
        <v>0</v>
      </c>
      <c r="AG648" s="1">
        <v>17.03</v>
      </c>
      <c r="AH648" s="1">
        <v>71.87</v>
      </c>
      <c r="AI648" s="1">
        <v>648</v>
      </c>
      <c r="AJ648" s="1">
        <v>324528.59999999998</v>
      </c>
      <c r="AK648" s="1">
        <v>18</v>
      </c>
      <c r="AL648" s="1">
        <v>10</v>
      </c>
      <c r="AM648" s="1">
        <v>0</v>
      </c>
      <c r="AN648" s="1">
        <v>0</v>
      </c>
      <c r="AO648" s="1">
        <v>1</v>
      </c>
      <c r="AP648" s="1">
        <v>23324</v>
      </c>
      <c r="AQ648" s="1">
        <v>0.1</v>
      </c>
      <c r="AR648" s="1">
        <v>31.35</v>
      </c>
      <c r="AS648" s="1">
        <v>31.4</v>
      </c>
      <c r="AT648" s="1">
        <v>31.15</v>
      </c>
      <c r="AU648" s="1">
        <v>31.05</v>
      </c>
      <c r="AV648" s="1">
        <v>31</v>
      </c>
      <c r="AW648" s="1">
        <v>9.0930000000000004E-3</v>
      </c>
      <c r="AX648" s="1">
        <v>-1.1200000000000001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5469</v>
      </c>
      <c r="C649" s="3">
        <v>1.06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83.37</v>
      </c>
      <c r="H649" s="1">
        <f>MATCH(持股比率!A649,董監!A:A,0)</f>
        <v>649</v>
      </c>
      <c r="I649" s="3">
        <v>382999.34</v>
      </c>
      <c r="J649" s="26">
        <v>38</v>
      </c>
      <c r="K649" s="26">
        <v>-388</v>
      </c>
      <c r="L649" s="35">
        <v>105</v>
      </c>
      <c r="M649" s="26">
        <v>-44</v>
      </c>
      <c r="N649" s="26">
        <v>80</v>
      </c>
      <c r="O649" s="26">
        <f t="shared" si="41"/>
        <v>31931</v>
      </c>
      <c r="P649" s="25">
        <f t="shared" si="42"/>
        <v>-0.7</v>
      </c>
      <c r="Q649" s="3">
        <v>42.25</v>
      </c>
      <c r="R649" s="3">
        <v>42.6</v>
      </c>
      <c r="S649" s="3">
        <v>38.4</v>
      </c>
      <c r="T649" s="3">
        <v>37.25</v>
      </c>
      <c r="U649" s="3">
        <v>37.700000000000003</v>
      </c>
      <c r="V649" s="12">
        <f t="shared" si="43"/>
        <v>-9.5142999999999991E-2</v>
      </c>
      <c r="W649" s="3">
        <v>-8.5</v>
      </c>
      <c r="X649" s="3" t="str">
        <f ca="1">IF(COUNTIF(股期對照!A:A,B649)=2,B649&amp;"-●",IF(COUNTIF(股期對照!A:A,B649)=1,B649&amp;"-◎",B649))</f>
        <v>笙泉</v>
      </c>
      <c r="Y649" s="3" t="s">
        <v>6546</v>
      </c>
      <c r="AB649" s="1" t="s">
        <v>643</v>
      </c>
      <c r="AC649" s="1" t="s">
        <v>2405</v>
      </c>
      <c r="AD649" s="1">
        <v>1.06</v>
      </c>
      <c r="AE649" s="1">
        <v>0</v>
      </c>
      <c r="AF649" s="1">
        <v>0.85</v>
      </c>
      <c r="AG649" s="1">
        <v>14.72</v>
      </c>
      <c r="AH649" s="1">
        <v>83.37</v>
      </c>
      <c r="AI649" s="1">
        <v>649</v>
      </c>
      <c r="AJ649" s="1">
        <v>382999.34</v>
      </c>
      <c r="AK649" s="1">
        <v>38</v>
      </c>
      <c r="AL649" s="1">
        <v>-388</v>
      </c>
      <c r="AM649" s="1">
        <v>105</v>
      </c>
      <c r="AN649" s="1">
        <v>-44</v>
      </c>
      <c r="AO649" s="1">
        <v>80</v>
      </c>
      <c r="AP649" s="1">
        <v>31931</v>
      </c>
      <c r="AQ649" s="1">
        <v>-0.7</v>
      </c>
      <c r="AR649" s="1">
        <v>42.25</v>
      </c>
      <c r="AS649" s="1">
        <v>42.6</v>
      </c>
      <c r="AT649" s="1">
        <v>38.4</v>
      </c>
      <c r="AU649" s="1">
        <v>37.25</v>
      </c>
      <c r="AV649" s="1">
        <v>37.700000000000003</v>
      </c>
      <c r="AW649" s="1">
        <v>-9.5142999999999991E-2</v>
      </c>
      <c r="AX649" s="1">
        <v>-8.5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5470</v>
      </c>
      <c r="C650" s="3">
        <v>0.7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79.44</v>
      </c>
      <c r="H650" s="1">
        <f>MATCH(持股比率!A650,董監!A:A,0)</f>
        <v>650</v>
      </c>
      <c r="I650" s="3">
        <v>420000</v>
      </c>
      <c r="J650" s="26">
        <v>-364</v>
      </c>
      <c r="K650" s="26">
        <v>185</v>
      </c>
      <c r="L650" s="35">
        <v>15</v>
      </c>
      <c r="M650" s="26">
        <v>-273</v>
      </c>
      <c r="N650" s="26">
        <v>198</v>
      </c>
      <c r="O650" s="26">
        <f t="shared" si="41"/>
        <v>33365</v>
      </c>
      <c r="P650" s="25">
        <f t="shared" si="42"/>
        <v>-0.7</v>
      </c>
      <c r="Q650" s="3">
        <v>18.5</v>
      </c>
      <c r="R650" s="3">
        <v>19.8</v>
      </c>
      <c r="S650" s="3">
        <v>21.3</v>
      </c>
      <c r="T650" s="3">
        <v>20.100000000000001</v>
      </c>
      <c r="U650" s="3">
        <v>20.85</v>
      </c>
      <c r="V650" s="12">
        <f t="shared" si="43"/>
        <v>-4.1104999999999989E-2</v>
      </c>
      <c r="W650" s="3">
        <v>11.5</v>
      </c>
      <c r="X650" s="3" t="str">
        <f ca="1">IF(COUNTIF(股期對照!A:A,B650)=2,B650&amp;"-●",IF(COUNTIF(股期對照!A:A,B650)=1,B650&amp;"-◎",B650))</f>
        <v>昇銳</v>
      </c>
      <c r="Y650" s="3" t="s">
        <v>4890</v>
      </c>
      <c r="AB650" s="1" t="s">
        <v>644</v>
      </c>
      <c r="AC650" s="1" t="s">
        <v>2406</v>
      </c>
      <c r="AD650" s="1">
        <v>0.7</v>
      </c>
      <c r="AE650" s="1">
        <v>0</v>
      </c>
      <c r="AF650" s="1">
        <v>0.19</v>
      </c>
      <c r="AG650" s="1">
        <v>19.670000000000002</v>
      </c>
      <c r="AH650" s="1">
        <v>79.44</v>
      </c>
      <c r="AI650" s="1">
        <v>650</v>
      </c>
      <c r="AJ650" s="1">
        <v>420000</v>
      </c>
      <c r="AK650" s="1">
        <v>-364</v>
      </c>
      <c r="AL650" s="1">
        <v>185</v>
      </c>
      <c r="AM650" s="1">
        <v>15</v>
      </c>
      <c r="AN650" s="1">
        <v>-273</v>
      </c>
      <c r="AO650" s="1">
        <v>198</v>
      </c>
      <c r="AP650" s="1">
        <v>33365</v>
      </c>
      <c r="AQ650" s="1">
        <v>-0.7</v>
      </c>
      <c r="AR650" s="1">
        <v>18.5</v>
      </c>
      <c r="AS650" s="1">
        <v>19.8</v>
      </c>
      <c r="AT650" s="1">
        <v>21.3</v>
      </c>
      <c r="AU650" s="1">
        <v>20.100000000000001</v>
      </c>
      <c r="AV650" s="1">
        <v>20.85</v>
      </c>
      <c r="AW650" s="1">
        <v>-4.1104999999999989E-2</v>
      </c>
      <c r="AX650" s="1">
        <v>11.5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5471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26">
        <v>0</v>
      </c>
      <c r="K651" s="26">
        <v>1</v>
      </c>
      <c r="L651" s="35">
        <v>-1</v>
      </c>
      <c r="M651" s="26">
        <v>1</v>
      </c>
      <c r="N651" s="26">
        <v>0</v>
      </c>
      <c r="O651" s="26">
        <f t="shared" si="41"/>
        <v>11610</v>
      </c>
      <c r="P651" s="25">
        <f t="shared" si="42"/>
        <v>0</v>
      </c>
      <c r="Q651" s="3">
        <v>166</v>
      </c>
      <c r="R651" s="3">
        <v>167</v>
      </c>
      <c r="S651" s="3">
        <v>168</v>
      </c>
      <c r="T651" s="3">
        <v>168</v>
      </c>
      <c r="U651" s="3">
        <v>168.5</v>
      </c>
      <c r="V651" s="12">
        <f t="shared" si="43"/>
        <v>1.67E-3</v>
      </c>
      <c r="W651" s="3">
        <v>1.51</v>
      </c>
      <c r="X651" s="3" t="str">
        <f ca="1">IF(COUNTIF(股期對照!A:A,B651)=2,B651&amp;"-●",IF(COUNTIF(股期對照!A:A,B651)=1,B651&amp;"-◎",B651))</f>
        <v>一零四</v>
      </c>
      <c r="Y651" s="3" t="s">
        <v>6623</v>
      </c>
      <c r="AB651" s="1" t="s">
        <v>645</v>
      </c>
      <c r="AC651" s="1" t="s">
        <v>2407</v>
      </c>
      <c r="AD651" s="1">
        <v>41.56</v>
      </c>
      <c r="AE651" s="1">
        <v>0</v>
      </c>
      <c r="AF651" s="1">
        <v>1.44</v>
      </c>
      <c r="AG651" s="1">
        <v>22.02</v>
      </c>
      <c r="AH651" s="1">
        <v>34.980000000000004</v>
      </c>
      <c r="AI651" s="1">
        <v>651</v>
      </c>
      <c r="AJ651" s="1">
        <v>331907</v>
      </c>
      <c r="AK651" s="1">
        <v>0</v>
      </c>
      <c r="AL651" s="1">
        <v>1</v>
      </c>
      <c r="AM651" s="1">
        <v>-1</v>
      </c>
      <c r="AN651" s="1">
        <v>1</v>
      </c>
      <c r="AO651" s="1">
        <v>0</v>
      </c>
      <c r="AP651" s="1">
        <v>11610</v>
      </c>
      <c r="AQ651" s="1">
        <v>0</v>
      </c>
      <c r="AR651" s="1">
        <v>166</v>
      </c>
      <c r="AS651" s="1">
        <v>167</v>
      </c>
      <c r="AT651" s="1">
        <v>168</v>
      </c>
      <c r="AU651" s="1">
        <v>168</v>
      </c>
      <c r="AV651" s="1">
        <v>168.5</v>
      </c>
      <c r="AW651" s="1">
        <v>1.67E-3</v>
      </c>
      <c r="AX651" s="1">
        <v>1.51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5472</v>
      </c>
      <c r="C652" s="3">
        <v>4.1100000000000003</v>
      </c>
      <c r="D652" s="3">
        <v>10.55</v>
      </c>
      <c r="E652" s="3">
        <v>1.1499999999999999</v>
      </c>
      <c r="F652" s="1">
        <f>IF(INDEX(董監!D:D,H652)=0,INDEX(董監!C:C,H652),INDEX(董監!D:D,H652))</f>
        <v>22.85</v>
      </c>
      <c r="G652" s="1">
        <f t="shared" si="40"/>
        <v>61.339999999999996</v>
      </c>
      <c r="H652" s="1">
        <f>MATCH(持股比率!A652,董監!A:A,0)</f>
        <v>652</v>
      </c>
      <c r="I652" s="3">
        <v>292160.15000000002</v>
      </c>
      <c r="J652" s="26">
        <v>89</v>
      </c>
      <c r="K652" s="26">
        <v>-17</v>
      </c>
      <c r="L652" s="35">
        <v>-11</v>
      </c>
      <c r="M652" s="26">
        <v>64</v>
      </c>
      <c r="N652" s="26">
        <v>31</v>
      </c>
      <c r="O652" s="26">
        <f t="shared" si="41"/>
        <v>17921</v>
      </c>
      <c r="P652" s="25">
        <f t="shared" si="42"/>
        <v>0.9</v>
      </c>
      <c r="Q652" s="3">
        <v>409</v>
      </c>
      <c r="R652" s="3">
        <v>408</v>
      </c>
      <c r="S652" s="3">
        <v>393</v>
      </c>
      <c r="T652" s="3">
        <v>395</v>
      </c>
      <c r="U652" s="3">
        <v>392</v>
      </c>
      <c r="V652" s="12">
        <f t="shared" si="43"/>
        <v>0.62573999999999996</v>
      </c>
      <c r="W652" s="3">
        <v>-3.21</v>
      </c>
      <c r="X652" s="3" t="str">
        <f ca="1">IF(COUNTIF(股期對照!A:A,B652)=2,B652&amp;"-●",IF(COUNTIF(股期對照!A:A,B652)=1,B652&amp;"-◎",B652))</f>
        <v>弘塑</v>
      </c>
      <c r="Y652" s="3" t="s">
        <v>6559</v>
      </c>
      <c r="AB652" s="1" t="s">
        <v>646</v>
      </c>
      <c r="AC652" s="1" t="s">
        <v>2408</v>
      </c>
      <c r="AD652" s="1">
        <v>4.1100000000000003</v>
      </c>
      <c r="AE652" s="1">
        <v>10.55</v>
      </c>
      <c r="AF652" s="1">
        <v>1.1499999999999999</v>
      </c>
      <c r="AG652" s="1">
        <v>22.85</v>
      </c>
      <c r="AH652" s="1">
        <v>61.339999999999996</v>
      </c>
      <c r="AI652" s="1">
        <v>652</v>
      </c>
      <c r="AJ652" s="1">
        <v>292160.15000000002</v>
      </c>
      <c r="AK652" s="1">
        <v>89</v>
      </c>
      <c r="AL652" s="1">
        <v>-17</v>
      </c>
      <c r="AM652" s="1">
        <v>-11</v>
      </c>
      <c r="AN652" s="1">
        <v>64</v>
      </c>
      <c r="AO652" s="1">
        <v>31</v>
      </c>
      <c r="AP652" s="1">
        <v>17921</v>
      </c>
      <c r="AQ652" s="1">
        <v>0.9</v>
      </c>
      <c r="AR652" s="1">
        <v>409</v>
      </c>
      <c r="AS652" s="1">
        <v>408</v>
      </c>
      <c r="AT652" s="1">
        <v>393</v>
      </c>
      <c r="AU652" s="1">
        <v>395</v>
      </c>
      <c r="AV652" s="1">
        <v>392</v>
      </c>
      <c r="AW652" s="1">
        <v>0.62573999999999996</v>
      </c>
      <c r="AX652" s="1">
        <v>-3.21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5473</v>
      </c>
      <c r="C653" s="3">
        <v>0.5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82.45</v>
      </c>
      <c r="H653" s="1">
        <f>MATCH(持股比率!A653,董監!A:A,0)</f>
        <v>653</v>
      </c>
      <c r="I653" s="3">
        <v>465956.63</v>
      </c>
      <c r="J653" s="26">
        <v>91</v>
      </c>
      <c r="K653" s="26">
        <v>-180</v>
      </c>
      <c r="L653" s="35">
        <v>7</v>
      </c>
      <c r="M653" s="26">
        <v>-28</v>
      </c>
      <c r="N653" s="26">
        <v>62</v>
      </c>
      <c r="O653" s="26">
        <f t="shared" si="41"/>
        <v>38418</v>
      </c>
      <c r="P653" s="25">
        <f t="shared" si="42"/>
        <v>-0.1</v>
      </c>
      <c r="Q653" s="3">
        <v>237</v>
      </c>
      <c r="R653" s="3">
        <v>236.5</v>
      </c>
      <c r="S653" s="3">
        <v>220</v>
      </c>
      <c r="T653" s="3">
        <v>216.5</v>
      </c>
      <c r="U653" s="3">
        <v>238</v>
      </c>
      <c r="V653" s="12">
        <f t="shared" si="43"/>
        <v>-0.10768999999999999</v>
      </c>
      <c r="W653" s="3">
        <v>5.54</v>
      </c>
      <c r="X653" s="3" t="str">
        <f ca="1">IF(COUNTIF(股期對照!A:A,B653)=2,B653&amp;"-●",IF(COUNTIF(股期對照!A:A,B653)=1,B653&amp;"-◎",B653))</f>
        <v>耀登</v>
      </c>
      <c r="Y653" s="3" t="s">
        <v>6601</v>
      </c>
      <c r="AB653" s="1" t="s">
        <v>647</v>
      </c>
      <c r="AC653" s="1" t="s">
        <v>2409</v>
      </c>
      <c r="AD653" s="1">
        <v>0.5</v>
      </c>
      <c r="AE653" s="1">
        <v>0</v>
      </c>
      <c r="AF653" s="1">
        <v>0.02</v>
      </c>
      <c r="AG653" s="1">
        <v>17.03</v>
      </c>
      <c r="AH653" s="1">
        <v>82.45</v>
      </c>
      <c r="AI653" s="1">
        <v>653</v>
      </c>
      <c r="AJ653" s="1">
        <v>465956.63</v>
      </c>
      <c r="AK653" s="1">
        <v>91</v>
      </c>
      <c r="AL653" s="1">
        <v>-180</v>
      </c>
      <c r="AM653" s="1">
        <v>7</v>
      </c>
      <c r="AN653" s="1">
        <v>-28</v>
      </c>
      <c r="AO653" s="1">
        <v>62</v>
      </c>
      <c r="AP653" s="1">
        <v>38418</v>
      </c>
      <c r="AQ653" s="1">
        <v>-0.1</v>
      </c>
      <c r="AR653" s="1">
        <v>237</v>
      </c>
      <c r="AS653" s="1">
        <v>236.5</v>
      </c>
      <c r="AT653" s="1">
        <v>220</v>
      </c>
      <c r="AU653" s="1">
        <v>216.5</v>
      </c>
      <c r="AV653" s="1">
        <v>238</v>
      </c>
      <c r="AW653" s="1">
        <v>-0.10768999999999999</v>
      </c>
      <c r="AX653" s="1">
        <v>5.54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5474</v>
      </c>
      <c r="C654" s="3">
        <v>4.79</v>
      </c>
      <c r="D654" s="3">
        <v>0.12</v>
      </c>
      <c r="E654" s="3">
        <v>2.58</v>
      </c>
      <c r="F654" s="1">
        <f>IF(INDEX(董監!D:D,H654)=0,INDEX(董監!C:C,H654),INDEX(董監!D:D,H654))</f>
        <v>3.62</v>
      </c>
      <c r="G654" s="1">
        <f t="shared" si="40"/>
        <v>88.89</v>
      </c>
      <c r="H654" s="1">
        <f>MATCH(持股比率!A654,董監!A:A,0)</f>
        <v>654</v>
      </c>
      <c r="I654" s="3">
        <v>655305.23</v>
      </c>
      <c r="J654" s="26">
        <v>1578</v>
      </c>
      <c r="K654" s="26">
        <v>-1839</v>
      </c>
      <c r="L654" s="35">
        <v>92</v>
      </c>
      <c r="M654" s="26">
        <v>27</v>
      </c>
      <c r="N654" s="26">
        <v>-1685</v>
      </c>
      <c r="O654" s="26">
        <f t="shared" si="41"/>
        <v>58250</v>
      </c>
      <c r="P654" s="25">
        <f t="shared" si="42"/>
        <v>-3.1</v>
      </c>
      <c r="Q654" s="3">
        <v>96.5</v>
      </c>
      <c r="R654" s="3">
        <v>100.5</v>
      </c>
      <c r="S654" s="3">
        <v>96.1</v>
      </c>
      <c r="T654" s="3">
        <v>99.8</v>
      </c>
      <c r="U654" s="3">
        <v>102</v>
      </c>
      <c r="V654" s="12">
        <f t="shared" si="43"/>
        <v>-1.9287670000000001</v>
      </c>
      <c r="W654" s="3">
        <v>16.170000000000002</v>
      </c>
      <c r="X654" s="3" t="str">
        <f ca="1">IF(COUNTIF(股期對照!A:A,B654)=2,B654&amp;"-●",IF(COUNTIF(股期對照!A:A,B654)=1,B654&amp;"-◎",B654))</f>
        <v>晶宏</v>
      </c>
      <c r="Y654" s="3" t="s">
        <v>6546</v>
      </c>
      <c r="AB654" s="1" t="s">
        <v>648</v>
      </c>
      <c r="AC654" s="1" t="s">
        <v>2410</v>
      </c>
      <c r="AD654" s="1">
        <v>4.79</v>
      </c>
      <c r="AE654" s="1">
        <v>0.12</v>
      </c>
      <c r="AF654" s="1">
        <v>2.58</v>
      </c>
      <c r="AG654" s="1">
        <v>3.62</v>
      </c>
      <c r="AH654" s="1">
        <v>88.89</v>
      </c>
      <c r="AI654" s="1">
        <v>654</v>
      </c>
      <c r="AJ654" s="1">
        <v>655305.23</v>
      </c>
      <c r="AK654" s="1">
        <v>1578</v>
      </c>
      <c r="AL654" s="1">
        <v>-1839</v>
      </c>
      <c r="AM654" s="1">
        <v>92</v>
      </c>
      <c r="AN654" s="1">
        <v>27</v>
      </c>
      <c r="AO654" s="1">
        <v>-1685</v>
      </c>
      <c r="AP654" s="1">
        <v>58250</v>
      </c>
      <c r="AQ654" s="1">
        <v>-3.1</v>
      </c>
      <c r="AR654" s="1">
        <v>96.5</v>
      </c>
      <c r="AS654" s="1">
        <v>100.5</v>
      </c>
      <c r="AT654" s="1">
        <v>96.1</v>
      </c>
      <c r="AU654" s="1">
        <v>99.8</v>
      </c>
      <c r="AV654" s="1">
        <v>102</v>
      </c>
      <c r="AW654" s="1">
        <v>-1.9287670000000001</v>
      </c>
      <c r="AX654" s="1">
        <v>16.170000000000002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5475</v>
      </c>
      <c r="C655" s="3">
        <v>90.47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-80.449999999999989</v>
      </c>
      <c r="H655" s="1">
        <f>MATCH(持股比率!A655,董監!A:A,0)</f>
        <v>655</v>
      </c>
      <c r="I655" s="3">
        <v>1006377.5</v>
      </c>
      <c r="J655" s="26">
        <v>6</v>
      </c>
      <c r="K655" s="26">
        <v>-8</v>
      </c>
      <c r="L655" s="35">
        <v>-19</v>
      </c>
      <c r="M655" s="26">
        <v>-13</v>
      </c>
      <c r="N655" s="26">
        <v>0</v>
      </c>
      <c r="O655" s="26">
        <f t="shared" si="41"/>
        <v>-80963</v>
      </c>
      <c r="P655" s="25">
        <f t="shared" si="42"/>
        <v>0</v>
      </c>
      <c r="Q655" s="3">
        <v>37.9</v>
      </c>
      <c r="R655" s="3">
        <v>38.299999999999997</v>
      </c>
      <c r="S655" s="3">
        <v>38.299999999999997</v>
      </c>
      <c r="T655" s="3">
        <v>38.5</v>
      </c>
      <c r="U655" s="3">
        <v>38.5</v>
      </c>
      <c r="V655" s="12">
        <f t="shared" si="43"/>
        <v>-1.3071999999999999E-2</v>
      </c>
      <c r="W655" s="3">
        <v>0.65</v>
      </c>
      <c r="X655" s="3" t="str">
        <f ca="1">IF(COUNTIF(股期對照!A:A,B655)=2,B655&amp;"-●",IF(COUNTIF(股期對照!A:A,B655)=1,B655&amp;"-◎",B655))</f>
        <v>新揚科</v>
      </c>
      <c r="Y655" s="3" t="s">
        <v>6606</v>
      </c>
      <c r="AB655" s="1" t="s">
        <v>649</v>
      </c>
      <c r="AC655" s="1" t="s">
        <v>2411</v>
      </c>
      <c r="AD655" s="1">
        <v>90.47</v>
      </c>
      <c r="AE655" s="1">
        <v>0.1</v>
      </c>
      <c r="AF655" s="1">
        <v>0</v>
      </c>
      <c r="AG655" s="1">
        <v>89.88</v>
      </c>
      <c r="AH655" s="1">
        <v>-80.449999999999989</v>
      </c>
      <c r="AI655" s="1">
        <v>655</v>
      </c>
      <c r="AJ655" s="1">
        <v>1006377.5</v>
      </c>
      <c r="AK655" s="1">
        <v>6</v>
      </c>
      <c r="AL655" s="1">
        <v>-8</v>
      </c>
      <c r="AM655" s="1">
        <v>-19</v>
      </c>
      <c r="AN655" s="1">
        <v>-13</v>
      </c>
      <c r="AO655" s="1">
        <v>0</v>
      </c>
      <c r="AP655" s="1">
        <v>-80963</v>
      </c>
      <c r="AQ655" s="1">
        <v>0</v>
      </c>
      <c r="AR655" s="1">
        <v>37.9</v>
      </c>
      <c r="AS655" s="1">
        <v>38.299999999999997</v>
      </c>
      <c r="AT655" s="1">
        <v>38.299999999999997</v>
      </c>
      <c r="AU655" s="1">
        <v>38.5</v>
      </c>
      <c r="AV655" s="1">
        <v>38.5</v>
      </c>
      <c r="AW655" s="1">
        <v>-1.3071999999999999E-2</v>
      </c>
      <c r="AX655" s="1">
        <v>0.65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4824</v>
      </c>
      <c r="C656" s="3">
        <v>2.84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82.259999999999991</v>
      </c>
      <c r="H656" s="1">
        <f>MATCH(持股比率!A656,董監!A:A,0)</f>
        <v>656</v>
      </c>
      <c r="I656" s="3">
        <v>340060.99</v>
      </c>
      <c r="J656" s="26">
        <v>89</v>
      </c>
      <c r="K656" s="26">
        <v>2</v>
      </c>
      <c r="L656" s="35">
        <v>28</v>
      </c>
      <c r="M656" s="26">
        <v>39</v>
      </c>
      <c r="N656" s="26">
        <v>58</v>
      </c>
      <c r="O656" s="26">
        <f t="shared" si="41"/>
        <v>27973</v>
      </c>
      <c r="P656" s="25">
        <f t="shared" si="42"/>
        <v>0.8</v>
      </c>
      <c r="Q656" s="3">
        <v>50.5</v>
      </c>
      <c r="R656" s="3">
        <v>49.5</v>
      </c>
      <c r="S656" s="3">
        <v>50</v>
      </c>
      <c r="T656" s="3">
        <v>51</v>
      </c>
      <c r="U656" s="3">
        <v>49.7</v>
      </c>
      <c r="V656" s="12">
        <f t="shared" si="43"/>
        <v>0.108651</v>
      </c>
      <c r="W656" s="3">
        <v>3.33</v>
      </c>
      <c r="X656" s="3" t="str">
        <f ca="1">IF(COUNTIF(股期對照!A:A,B656)=2,B656&amp;"-●",IF(COUNTIF(股期對照!A:A,B656)=1,B656&amp;"-◎",B656))</f>
        <v>大綜</v>
      </c>
      <c r="Y656" s="3" t="s">
        <v>6561</v>
      </c>
      <c r="AB656" s="1" t="s">
        <v>650</v>
      </c>
      <c r="AC656" s="1" t="s">
        <v>2412</v>
      </c>
      <c r="AD656" s="1">
        <v>2.84</v>
      </c>
      <c r="AE656" s="1">
        <v>0</v>
      </c>
      <c r="AF656" s="1">
        <v>0.19</v>
      </c>
      <c r="AG656" s="1">
        <v>14.71</v>
      </c>
      <c r="AH656" s="1">
        <v>82.259999999999991</v>
      </c>
      <c r="AI656" s="1">
        <v>656</v>
      </c>
      <c r="AJ656" s="1">
        <v>340060.99</v>
      </c>
      <c r="AK656" s="1">
        <v>89</v>
      </c>
      <c r="AL656" s="1">
        <v>2</v>
      </c>
      <c r="AM656" s="1">
        <v>28</v>
      </c>
      <c r="AN656" s="1">
        <v>39</v>
      </c>
      <c r="AO656" s="1">
        <v>58</v>
      </c>
      <c r="AP656" s="1">
        <v>27973</v>
      </c>
      <c r="AQ656" s="1">
        <v>0.8</v>
      </c>
      <c r="AR656" s="1">
        <v>50.5</v>
      </c>
      <c r="AS656" s="1">
        <v>49.5</v>
      </c>
      <c r="AT656" s="1">
        <v>50</v>
      </c>
      <c r="AU656" s="1">
        <v>51</v>
      </c>
      <c r="AV656" s="1">
        <v>49.7</v>
      </c>
      <c r="AW656" s="1">
        <v>0.108651</v>
      </c>
      <c r="AX656" s="1">
        <v>3.33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4659</v>
      </c>
      <c r="C657" s="3">
        <v>2.61</v>
      </c>
      <c r="D657" s="3">
        <v>0</v>
      </c>
      <c r="E657" s="3">
        <v>0.22</v>
      </c>
      <c r="F657" s="1">
        <f>IF(INDEX(董監!D:D,H657)=0,INDEX(董監!C:C,H657),INDEX(董監!D:D,H657))</f>
        <v>10.37</v>
      </c>
      <c r="G657" s="1">
        <f t="shared" si="40"/>
        <v>86.8</v>
      </c>
      <c r="H657" s="1">
        <f>MATCH(持股比率!A657,董監!A:A,0)</f>
        <v>657</v>
      </c>
      <c r="I657" s="3">
        <v>2063936.04</v>
      </c>
      <c r="J657" s="26">
        <v>-524</v>
      </c>
      <c r="K657" s="26">
        <v>-633</v>
      </c>
      <c r="L657" s="35">
        <v>-109</v>
      </c>
      <c r="M657" s="26">
        <v>2009</v>
      </c>
      <c r="N657" s="26">
        <v>207</v>
      </c>
      <c r="O657" s="26">
        <f t="shared" si="41"/>
        <v>179150</v>
      </c>
      <c r="P657" s="25">
        <f t="shared" si="42"/>
        <v>0.5</v>
      </c>
      <c r="Q657" s="3">
        <v>40.299999999999997</v>
      </c>
      <c r="R657" s="3">
        <v>42.6</v>
      </c>
      <c r="S657" s="3">
        <v>40</v>
      </c>
      <c r="T657" s="3">
        <v>44</v>
      </c>
      <c r="U657" s="3">
        <v>43.7</v>
      </c>
      <c r="V657" s="12">
        <f t="shared" si="43"/>
        <v>0.44998900000000003</v>
      </c>
      <c r="W657" s="3">
        <v>19.239999999999998</v>
      </c>
      <c r="X657" s="3" t="str">
        <f ca="1">IF(COUNTIF(股期對照!A:A,B657)=2,B657&amp;"-●",IF(COUNTIF(股期對照!A:A,B657)=1,B657&amp;"-◎",B657))</f>
        <v>正達</v>
      </c>
      <c r="Y657" s="3" t="s">
        <v>6624</v>
      </c>
      <c r="AB657" s="1" t="s">
        <v>651</v>
      </c>
      <c r="AC657" s="1" t="s">
        <v>2413</v>
      </c>
      <c r="AD657" s="1">
        <v>2.61</v>
      </c>
      <c r="AE657" s="1">
        <v>0</v>
      </c>
      <c r="AF657" s="1">
        <v>0.22</v>
      </c>
      <c r="AG657" s="1">
        <v>10.37</v>
      </c>
      <c r="AH657" s="1">
        <v>86.8</v>
      </c>
      <c r="AI657" s="1">
        <v>657</v>
      </c>
      <c r="AJ657" s="1">
        <v>2063936.04</v>
      </c>
      <c r="AK657" s="1">
        <v>-524</v>
      </c>
      <c r="AL657" s="1">
        <v>-633</v>
      </c>
      <c r="AM657" s="1">
        <v>-109</v>
      </c>
      <c r="AN657" s="1">
        <v>2009</v>
      </c>
      <c r="AO657" s="1">
        <v>207</v>
      </c>
      <c r="AP657" s="1">
        <v>179150</v>
      </c>
      <c r="AQ657" s="1">
        <v>0.5</v>
      </c>
      <c r="AR657" s="1">
        <v>40.299999999999997</v>
      </c>
      <c r="AS657" s="1">
        <v>42.6</v>
      </c>
      <c r="AT657" s="1">
        <v>40</v>
      </c>
      <c r="AU657" s="1">
        <v>44</v>
      </c>
      <c r="AV657" s="1">
        <v>43.7</v>
      </c>
      <c r="AW657" s="1">
        <v>0.44998900000000003</v>
      </c>
      <c r="AX657" s="1">
        <v>19.239999999999998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5476</v>
      </c>
      <c r="C658" s="3">
        <v>19.989999999999998</v>
      </c>
      <c r="D658" s="3">
        <v>9.06</v>
      </c>
      <c r="E658" s="3">
        <v>1.05</v>
      </c>
      <c r="F658" s="1">
        <f>IF(INDEX(董監!D:D,H658)=0,INDEX(董監!C:C,H658),INDEX(董監!D:D,H658))</f>
        <v>22</v>
      </c>
      <c r="G658" s="1">
        <f t="shared" si="40"/>
        <v>47.900000000000006</v>
      </c>
      <c r="H658" s="1">
        <f>MATCH(持股比率!A658,董監!A:A,0)</f>
        <v>658</v>
      </c>
      <c r="I658" s="3">
        <v>690162</v>
      </c>
      <c r="J658" s="26">
        <v>63</v>
      </c>
      <c r="K658" s="26">
        <v>207</v>
      </c>
      <c r="L658" s="35">
        <v>32</v>
      </c>
      <c r="M658" s="26">
        <v>299</v>
      </c>
      <c r="N658" s="26">
        <v>-176</v>
      </c>
      <c r="O658" s="26">
        <f t="shared" si="41"/>
        <v>33059</v>
      </c>
      <c r="P658" s="25">
        <f t="shared" si="42"/>
        <v>1.3</v>
      </c>
      <c r="Q658" s="3">
        <v>494.5</v>
      </c>
      <c r="R658" s="3">
        <v>518</v>
      </c>
      <c r="S658" s="3">
        <v>508</v>
      </c>
      <c r="T658" s="3">
        <v>530</v>
      </c>
      <c r="U658" s="3">
        <v>531</v>
      </c>
      <c r="V658" s="12">
        <f t="shared" si="43"/>
        <v>2.1964950000000001</v>
      </c>
      <c r="W658" s="3">
        <v>8.15</v>
      </c>
      <c r="X658" s="3" t="str">
        <f ca="1">IF(COUNTIF(股期對照!A:A,B658)=2,B658&amp;"-●",IF(COUNTIF(股期對照!A:A,B658)=1,B658&amp;"-◎",B658))</f>
        <v>璟德-◎</v>
      </c>
      <c r="Y658" s="3" t="s">
        <v>6544</v>
      </c>
      <c r="AB658" s="1" t="s">
        <v>652</v>
      </c>
      <c r="AC658" s="1" t="s">
        <v>2414</v>
      </c>
      <c r="AD658" s="1">
        <v>19.989999999999998</v>
      </c>
      <c r="AE658" s="1">
        <v>9.06</v>
      </c>
      <c r="AF658" s="1">
        <v>1.05</v>
      </c>
      <c r="AG658" s="1">
        <v>22</v>
      </c>
      <c r="AH658" s="1">
        <v>47.900000000000006</v>
      </c>
      <c r="AI658" s="1">
        <v>658</v>
      </c>
      <c r="AJ658" s="1">
        <v>690162</v>
      </c>
      <c r="AK658" s="1">
        <v>63</v>
      </c>
      <c r="AL658" s="1">
        <v>207</v>
      </c>
      <c r="AM658" s="1">
        <v>32</v>
      </c>
      <c r="AN658" s="1">
        <v>299</v>
      </c>
      <c r="AO658" s="1">
        <v>-176</v>
      </c>
      <c r="AP658" s="1">
        <v>33059</v>
      </c>
      <c r="AQ658" s="1">
        <v>1.3</v>
      </c>
      <c r="AR658" s="1">
        <v>494.5</v>
      </c>
      <c r="AS658" s="1">
        <v>518</v>
      </c>
      <c r="AT658" s="1">
        <v>508</v>
      </c>
      <c r="AU658" s="1">
        <v>530</v>
      </c>
      <c r="AV658" s="1">
        <v>531</v>
      </c>
      <c r="AW658" s="1">
        <v>2.1964950000000001</v>
      </c>
      <c r="AX658" s="1">
        <v>8.15</v>
      </c>
      <c r="AY658" s="1" t="s">
        <v>4479</v>
      </c>
      <c r="AZ658" s="1" t="s">
        <v>3547</v>
      </c>
    </row>
    <row r="659" spans="1:52" x14ac:dyDescent="0.25">
      <c r="A659" s="2" t="s">
        <v>653</v>
      </c>
      <c r="B659" s="3" t="s">
        <v>5477</v>
      </c>
      <c r="C659" s="3">
        <v>58.25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-2.4399999999999977</v>
      </c>
      <c r="H659" s="1">
        <f>MATCH(持股比率!A659,董監!A:A,0)</f>
        <v>659</v>
      </c>
      <c r="I659" s="3">
        <v>765313.42</v>
      </c>
      <c r="J659" s="26">
        <v>1</v>
      </c>
      <c r="K659" s="26">
        <v>8</v>
      </c>
      <c r="L659" s="35">
        <v>6</v>
      </c>
      <c r="M659" s="26">
        <v>12</v>
      </c>
      <c r="N659" s="26">
        <v>13</v>
      </c>
      <c r="O659" s="26">
        <f t="shared" si="41"/>
        <v>-1867</v>
      </c>
      <c r="P659" s="25">
        <f t="shared" si="42"/>
        <v>-2.1</v>
      </c>
      <c r="Q659" s="3">
        <v>26.6</v>
      </c>
      <c r="R659" s="3">
        <v>25.95</v>
      </c>
      <c r="S659" s="3">
        <v>25.95</v>
      </c>
      <c r="T659" s="3">
        <v>26</v>
      </c>
      <c r="U659" s="3">
        <v>27</v>
      </c>
      <c r="V659" s="12">
        <f t="shared" si="43"/>
        <v>1.0529E-2</v>
      </c>
      <c r="W659" s="3">
        <v>1.89</v>
      </c>
      <c r="X659" s="3" t="str">
        <f ca="1">IF(COUNTIF(股期對照!A:A,B659)=2,B659&amp;"-●",IF(COUNTIF(股期對照!A:A,B659)=1,B659&amp;"-◎",B659))</f>
        <v>精確</v>
      </c>
      <c r="Y659" s="3" t="s">
        <v>6625</v>
      </c>
      <c r="AB659" s="1" t="s">
        <v>653</v>
      </c>
      <c r="AC659" s="1" t="s">
        <v>2415</v>
      </c>
      <c r="AD659" s="1">
        <v>58.25</v>
      </c>
      <c r="AE659" s="1">
        <v>0</v>
      </c>
      <c r="AF659" s="1">
        <v>0</v>
      </c>
      <c r="AG659" s="1">
        <v>44.19</v>
      </c>
      <c r="AH659" s="1">
        <v>-2.4399999999999977</v>
      </c>
      <c r="AI659" s="1">
        <v>659</v>
      </c>
      <c r="AJ659" s="1">
        <v>765313.42</v>
      </c>
      <c r="AK659" s="1">
        <v>1</v>
      </c>
      <c r="AL659" s="1">
        <v>8</v>
      </c>
      <c r="AM659" s="1">
        <v>6</v>
      </c>
      <c r="AN659" s="1">
        <v>12</v>
      </c>
      <c r="AO659" s="1">
        <v>13</v>
      </c>
      <c r="AP659" s="1">
        <v>-1867</v>
      </c>
      <c r="AQ659" s="1">
        <v>-2.1</v>
      </c>
      <c r="AR659" s="1">
        <v>26.6</v>
      </c>
      <c r="AS659" s="1">
        <v>25.95</v>
      </c>
      <c r="AT659" s="1">
        <v>25.95</v>
      </c>
      <c r="AU659" s="1">
        <v>26</v>
      </c>
      <c r="AV659" s="1">
        <v>27</v>
      </c>
      <c r="AW659" s="1">
        <v>1.0529E-2</v>
      </c>
      <c r="AX659" s="1">
        <v>1.89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5478</v>
      </c>
      <c r="C660" s="3">
        <v>5.55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84.05</v>
      </c>
      <c r="H660" s="1">
        <f>MATCH(持股比率!A660,董監!A:A,0)</f>
        <v>660</v>
      </c>
      <c r="I660" s="3">
        <v>752868.99</v>
      </c>
      <c r="J660" s="26">
        <v>-9</v>
      </c>
      <c r="K660" s="26">
        <v>-12</v>
      </c>
      <c r="L660" s="35">
        <v>-71</v>
      </c>
      <c r="M660" s="26">
        <v>-70</v>
      </c>
      <c r="N660" s="26">
        <v>79</v>
      </c>
      <c r="O660" s="26">
        <f t="shared" si="41"/>
        <v>63279</v>
      </c>
      <c r="P660" s="25">
        <f t="shared" si="42"/>
        <v>-0.1</v>
      </c>
      <c r="Q660" s="3">
        <v>45.8</v>
      </c>
      <c r="R660" s="3">
        <v>45.5</v>
      </c>
      <c r="S660" s="3">
        <v>44.15</v>
      </c>
      <c r="T660" s="3">
        <v>43.4</v>
      </c>
      <c r="U660" s="3">
        <v>44</v>
      </c>
      <c r="V660" s="12">
        <f t="shared" si="43"/>
        <v>-3.6548500000000005E-2</v>
      </c>
      <c r="W660" s="3">
        <v>-2.98</v>
      </c>
      <c r="X660" s="3" t="str">
        <f ca="1">IF(COUNTIF(股期對照!A:A,B660)=2,B660&amp;"-●",IF(COUNTIF(股期對照!A:A,B660)=1,B660&amp;"-◎",B660))</f>
        <v>波若威</v>
      </c>
      <c r="Y660" s="3" t="s">
        <v>4755</v>
      </c>
      <c r="AB660" s="1" t="s">
        <v>654</v>
      </c>
      <c r="AC660" s="1" t="s">
        <v>2416</v>
      </c>
      <c r="AD660" s="1">
        <v>5.55</v>
      </c>
      <c r="AE660" s="1">
        <v>0</v>
      </c>
      <c r="AF660" s="1">
        <v>0.26</v>
      </c>
      <c r="AG660" s="1">
        <v>10.14</v>
      </c>
      <c r="AH660" s="1">
        <v>84.05</v>
      </c>
      <c r="AI660" s="1">
        <v>660</v>
      </c>
      <c r="AJ660" s="1">
        <v>752868.99</v>
      </c>
      <c r="AK660" s="1">
        <v>-9</v>
      </c>
      <c r="AL660" s="1">
        <v>-12</v>
      </c>
      <c r="AM660" s="1">
        <v>-71</v>
      </c>
      <c r="AN660" s="1">
        <v>-70</v>
      </c>
      <c r="AO660" s="1">
        <v>79</v>
      </c>
      <c r="AP660" s="1">
        <v>63279</v>
      </c>
      <c r="AQ660" s="1">
        <v>-0.1</v>
      </c>
      <c r="AR660" s="1">
        <v>45.8</v>
      </c>
      <c r="AS660" s="1">
        <v>45.5</v>
      </c>
      <c r="AT660" s="1">
        <v>44.15</v>
      </c>
      <c r="AU660" s="1">
        <v>43.4</v>
      </c>
      <c r="AV660" s="1">
        <v>44</v>
      </c>
      <c r="AW660" s="1">
        <v>-3.6548500000000005E-2</v>
      </c>
      <c r="AX660" s="1">
        <v>-2.98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5479</v>
      </c>
      <c r="C661" s="3">
        <v>1.1299999999999999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85.45</v>
      </c>
      <c r="H661" s="1">
        <f>MATCH(持股比率!A661,董監!A:A,0)</f>
        <v>661</v>
      </c>
      <c r="I661" s="3">
        <v>863413.64</v>
      </c>
      <c r="J661" s="26">
        <v>23</v>
      </c>
      <c r="K661" s="26">
        <v>23</v>
      </c>
      <c r="L661" s="35">
        <v>-15</v>
      </c>
      <c r="M661" s="26">
        <v>-3</v>
      </c>
      <c r="N661" s="26">
        <v>19</v>
      </c>
      <c r="O661" s="26">
        <f t="shared" si="41"/>
        <v>73779</v>
      </c>
      <c r="P661" s="25">
        <f t="shared" si="42"/>
        <v>0.1</v>
      </c>
      <c r="Q661" s="3">
        <v>26.05</v>
      </c>
      <c r="R661" s="3">
        <v>25.65</v>
      </c>
      <c r="S661" s="3">
        <v>25.25</v>
      </c>
      <c r="T661" s="3">
        <v>25.25</v>
      </c>
      <c r="U661" s="3">
        <v>25.25</v>
      </c>
      <c r="V661" s="12">
        <f t="shared" si="43"/>
        <v>1.21435E-2</v>
      </c>
      <c r="W661" s="3">
        <v>-2.13</v>
      </c>
      <c r="X661" s="3" t="str">
        <f ca="1">IF(COUNTIF(股期對照!A:A,B661)=2,B661&amp;"-●",IF(COUNTIF(股期對照!A:A,B661)=1,B661&amp;"-◎",B661))</f>
        <v>景岳</v>
      </c>
      <c r="Y661" s="3" t="s">
        <v>6622</v>
      </c>
      <c r="AB661" s="1" t="s">
        <v>655</v>
      </c>
      <c r="AC661" s="1" t="s">
        <v>2417</v>
      </c>
      <c r="AD661" s="1">
        <v>1.1299999999999999</v>
      </c>
      <c r="AE661" s="1">
        <v>0.22</v>
      </c>
      <c r="AF661" s="1">
        <v>0.01</v>
      </c>
      <c r="AG661" s="1">
        <v>13.19</v>
      </c>
      <c r="AH661" s="1">
        <v>85.45</v>
      </c>
      <c r="AI661" s="1">
        <v>661</v>
      </c>
      <c r="AJ661" s="1">
        <v>863413.64</v>
      </c>
      <c r="AK661" s="1">
        <v>23</v>
      </c>
      <c r="AL661" s="1">
        <v>23</v>
      </c>
      <c r="AM661" s="1">
        <v>-15</v>
      </c>
      <c r="AN661" s="1">
        <v>-3</v>
      </c>
      <c r="AO661" s="1">
        <v>19</v>
      </c>
      <c r="AP661" s="1">
        <v>73779</v>
      </c>
      <c r="AQ661" s="1">
        <v>0.1</v>
      </c>
      <c r="AR661" s="1">
        <v>26.05</v>
      </c>
      <c r="AS661" s="1">
        <v>25.65</v>
      </c>
      <c r="AT661" s="1">
        <v>25.25</v>
      </c>
      <c r="AU661" s="1">
        <v>25.25</v>
      </c>
      <c r="AV661" s="1">
        <v>25.25</v>
      </c>
      <c r="AW661" s="1">
        <v>1.21435E-2</v>
      </c>
      <c r="AX661" s="1">
        <v>-2.13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5480</v>
      </c>
      <c r="C662" s="3">
        <v>2.02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83.83</v>
      </c>
      <c r="H662" s="1">
        <f>MATCH(持股比率!A662,董監!A:A,0)</f>
        <v>662</v>
      </c>
      <c r="I662" s="3">
        <v>801341.16</v>
      </c>
      <c r="J662" s="26">
        <v>-1</v>
      </c>
      <c r="K662" s="26">
        <v>-14</v>
      </c>
      <c r="L662" s="35">
        <v>-47</v>
      </c>
      <c r="M662" s="26">
        <v>-24</v>
      </c>
      <c r="N662" s="26">
        <v>-5</v>
      </c>
      <c r="O662" s="26">
        <f t="shared" si="41"/>
        <v>67176</v>
      </c>
      <c r="P662" s="25">
        <f t="shared" si="42"/>
        <v>-0.1</v>
      </c>
      <c r="Q662" s="3">
        <v>62.8</v>
      </c>
      <c r="R662" s="3">
        <v>62.5</v>
      </c>
      <c r="S662" s="3">
        <v>61.9</v>
      </c>
      <c r="T662" s="3">
        <v>61.1</v>
      </c>
      <c r="U662" s="3">
        <v>61.4</v>
      </c>
      <c r="V662" s="12">
        <f t="shared" si="43"/>
        <v>-5.6204999999999998E-2</v>
      </c>
      <c r="W662" s="3">
        <v>-1.44</v>
      </c>
      <c r="X662" s="3" t="str">
        <f ca="1">IF(COUNTIF(股期對照!A:A,B662)=2,B662&amp;"-●",IF(COUNTIF(股期對照!A:A,B662)=1,B662&amp;"-◎",B662))</f>
        <v>大量</v>
      </c>
      <c r="Y662" s="3" t="s">
        <v>6626</v>
      </c>
      <c r="AB662" s="1" t="s">
        <v>656</v>
      </c>
      <c r="AC662" s="1" t="s">
        <v>2418</v>
      </c>
      <c r="AD662" s="1">
        <v>2.02</v>
      </c>
      <c r="AE662" s="1">
        <v>0.03</v>
      </c>
      <c r="AF662" s="1">
        <v>0</v>
      </c>
      <c r="AG662" s="1">
        <v>14.12</v>
      </c>
      <c r="AH662" s="1">
        <v>83.83</v>
      </c>
      <c r="AI662" s="1">
        <v>662</v>
      </c>
      <c r="AJ662" s="1">
        <v>801341.16</v>
      </c>
      <c r="AK662" s="1">
        <v>-1</v>
      </c>
      <c r="AL662" s="1">
        <v>-14</v>
      </c>
      <c r="AM662" s="1">
        <v>-47</v>
      </c>
      <c r="AN662" s="1">
        <v>-24</v>
      </c>
      <c r="AO662" s="1">
        <v>-5</v>
      </c>
      <c r="AP662" s="1">
        <v>67176</v>
      </c>
      <c r="AQ662" s="1">
        <v>-0.1</v>
      </c>
      <c r="AR662" s="1">
        <v>62.8</v>
      </c>
      <c r="AS662" s="1">
        <v>62.5</v>
      </c>
      <c r="AT662" s="1">
        <v>61.9</v>
      </c>
      <c r="AU662" s="1">
        <v>61.1</v>
      </c>
      <c r="AV662" s="1">
        <v>61.4</v>
      </c>
      <c r="AW662" s="1">
        <v>-5.6204999999999998E-2</v>
      </c>
      <c r="AX662" s="1">
        <v>-1.44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5481</v>
      </c>
      <c r="C663" s="3">
        <v>2.62</v>
      </c>
      <c r="D663" s="3">
        <v>0</v>
      </c>
      <c r="E663" s="3">
        <v>0.51</v>
      </c>
      <c r="F663" s="1">
        <f>IF(INDEX(董監!D:D,H663)=0,INDEX(董監!C:C,H663),INDEX(董監!D:D,H663))</f>
        <v>2.68</v>
      </c>
      <c r="G663" s="1">
        <f t="shared" si="40"/>
        <v>94.19</v>
      </c>
      <c r="H663" s="1">
        <f>MATCH(持股比率!A663,董監!A:A,0)</f>
        <v>663</v>
      </c>
      <c r="I663" s="3">
        <v>619769.81000000006</v>
      </c>
      <c r="J663" s="26">
        <v>-28</v>
      </c>
      <c r="K663" s="26">
        <v>193</v>
      </c>
      <c r="L663" s="35">
        <v>766</v>
      </c>
      <c r="M663" s="26">
        <v>89</v>
      </c>
      <c r="N663" s="26">
        <v>148</v>
      </c>
      <c r="O663" s="26">
        <f t="shared" si="41"/>
        <v>58376</v>
      </c>
      <c r="P663" s="25">
        <f t="shared" si="42"/>
        <v>2</v>
      </c>
      <c r="Q663" s="3">
        <v>174.5</v>
      </c>
      <c r="R663" s="3">
        <v>169</v>
      </c>
      <c r="S663" s="3">
        <v>163.5</v>
      </c>
      <c r="T663" s="3">
        <v>164</v>
      </c>
      <c r="U663" s="3">
        <v>173</v>
      </c>
      <c r="V663" s="12">
        <f t="shared" si="43"/>
        <v>1.9317200000000001</v>
      </c>
      <c r="W663" s="3">
        <v>2.98</v>
      </c>
      <c r="X663" s="3" t="str">
        <f ca="1">IF(COUNTIF(股期對照!A:A,B663)=2,B663&amp;"-●",IF(COUNTIF(股期對照!A:A,B663)=1,B663&amp;"-◎",B663))</f>
        <v>亞信</v>
      </c>
      <c r="Y663" s="3" t="s">
        <v>6615</v>
      </c>
      <c r="AB663" s="1" t="s">
        <v>657</v>
      </c>
      <c r="AC663" s="1" t="s">
        <v>2419</v>
      </c>
      <c r="AD663" s="1">
        <v>2.62</v>
      </c>
      <c r="AE663" s="1">
        <v>0</v>
      </c>
      <c r="AF663" s="1">
        <v>0.51</v>
      </c>
      <c r="AG663" s="1">
        <v>2.68</v>
      </c>
      <c r="AH663" s="1">
        <v>94.19</v>
      </c>
      <c r="AI663" s="1">
        <v>663</v>
      </c>
      <c r="AJ663" s="1">
        <v>619769.81000000006</v>
      </c>
      <c r="AK663" s="1">
        <v>-28</v>
      </c>
      <c r="AL663" s="1">
        <v>193</v>
      </c>
      <c r="AM663" s="1">
        <v>766</v>
      </c>
      <c r="AN663" s="1">
        <v>89</v>
      </c>
      <c r="AO663" s="1">
        <v>148</v>
      </c>
      <c r="AP663" s="1">
        <v>58376</v>
      </c>
      <c r="AQ663" s="1">
        <v>2</v>
      </c>
      <c r="AR663" s="1">
        <v>174.5</v>
      </c>
      <c r="AS663" s="1">
        <v>169</v>
      </c>
      <c r="AT663" s="1">
        <v>163.5</v>
      </c>
      <c r="AU663" s="1">
        <v>164</v>
      </c>
      <c r="AV663" s="1">
        <v>173</v>
      </c>
      <c r="AW663" s="1">
        <v>1.9317200000000001</v>
      </c>
      <c r="AX663" s="1">
        <v>2.98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5482</v>
      </c>
      <c r="C664" s="3">
        <v>1.04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60.37</v>
      </c>
      <c r="H664" s="1">
        <f>MATCH(持股比率!A664,董監!A:A,0)</f>
        <v>664</v>
      </c>
      <c r="I664" s="3">
        <v>667035.15</v>
      </c>
      <c r="J664" s="26">
        <v>-5</v>
      </c>
      <c r="K664" s="26">
        <v>0</v>
      </c>
      <c r="L664" s="35">
        <v>-6</v>
      </c>
      <c r="M664" s="26">
        <v>5</v>
      </c>
      <c r="N664" s="26">
        <v>-5</v>
      </c>
      <c r="O664" s="26">
        <f t="shared" si="41"/>
        <v>40269</v>
      </c>
      <c r="P664" s="25">
        <f t="shared" si="42"/>
        <v>0</v>
      </c>
      <c r="Q664" s="3">
        <v>25.4</v>
      </c>
      <c r="R664" s="3">
        <v>25.55</v>
      </c>
      <c r="S664" s="3">
        <v>25.25</v>
      </c>
      <c r="T664" s="3">
        <v>25.3</v>
      </c>
      <c r="U664" s="3">
        <v>25.2</v>
      </c>
      <c r="V664" s="12">
        <f t="shared" si="43"/>
        <v>-2.7799999999999999E-3</v>
      </c>
      <c r="W664" s="3">
        <v>-1.18</v>
      </c>
      <c r="X664" s="3" t="str">
        <f ca="1">IF(COUNTIF(股期對照!A:A,B664)=2,B664&amp;"-●",IF(COUNTIF(股期對照!A:A,B664)=1,B664&amp;"-◎",B664))</f>
        <v>新洲</v>
      </c>
      <c r="Y664" s="3" t="s">
        <v>6578</v>
      </c>
      <c r="AB664" s="1" t="s">
        <v>658</v>
      </c>
      <c r="AC664" s="1" t="s">
        <v>2420</v>
      </c>
      <c r="AD664" s="1">
        <v>1.04</v>
      </c>
      <c r="AE664" s="1">
        <v>0</v>
      </c>
      <c r="AF664" s="1">
        <v>0</v>
      </c>
      <c r="AG664" s="1">
        <v>38.590000000000003</v>
      </c>
      <c r="AH664" s="1">
        <v>60.37</v>
      </c>
      <c r="AI664" s="1">
        <v>664</v>
      </c>
      <c r="AJ664" s="1">
        <v>667035.15</v>
      </c>
      <c r="AK664" s="1">
        <v>-5</v>
      </c>
      <c r="AL664" s="1">
        <v>0</v>
      </c>
      <c r="AM664" s="1">
        <v>-6</v>
      </c>
      <c r="AN664" s="1">
        <v>5</v>
      </c>
      <c r="AO664" s="1">
        <v>-5</v>
      </c>
      <c r="AP664" s="1">
        <v>40269</v>
      </c>
      <c r="AQ664" s="1">
        <v>0</v>
      </c>
      <c r="AR664" s="1">
        <v>25.4</v>
      </c>
      <c r="AS664" s="1">
        <v>25.55</v>
      </c>
      <c r="AT664" s="1">
        <v>25.25</v>
      </c>
      <c r="AU664" s="1">
        <v>25.3</v>
      </c>
      <c r="AV664" s="1">
        <v>25.2</v>
      </c>
      <c r="AW664" s="1">
        <v>-2.7799999999999999E-3</v>
      </c>
      <c r="AX664" s="1">
        <v>-1.18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5483</v>
      </c>
      <c r="C665" s="3">
        <v>4.34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78.180000000000007</v>
      </c>
      <c r="H665" s="1">
        <f>MATCH(持股比率!A665,董監!A:A,0)</f>
        <v>665</v>
      </c>
      <c r="I665" s="3">
        <v>1390985.05</v>
      </c>
      <c r="J665" s="26">
        <v>-293</v>
      </c>
      <c r="K665" s="26">
        <v>-732</v>
      </c>
      <c r="L665" s="35">
        <v>-125</v>
      </c>
      <c r="M665" s="26">
        <v>161</v>
      </c>
      <c r="N665" s="26">
        <v>87</v>
      </c>
      <c r="O665" s="26">
        <f t="shared" si="41"/>
        <v>108747</v>
      </c>
      <c r="P665" s="25">
        <f t="shared" si="42"/>
        <v>-0.8</v>
      </c>
      <c r="Q665" s="3">
        <v>74.3</v>
      </c>
      <c r="R665" s="3">
        <v>74.599999999999994</v>
      </c>
      <c r="S665" s="3">
        <v>72</v>
      </c>
      <c r="T665" s="3">
        <v>68.5</v>
      </c>
      <c r="U665" s="3">
        <v>70.5</v>
      </c>
      <c r="V665" s="12">
        <f t="shared" si="43"/>
        <v>-0.68215099999999995</v>
      </c>
      <c r="W665" s="3">
        <v>-4.34</v>
      </c>
      <c r="X665" s="3" t="str">
        <f ca="1">IF(COUNTIF(股期對照!A:A,B665)=2,B665&amp;"-●",IF(COUNTIF(股期對照!A:A,B665)=1,B665&amp;"-◎",B665))</f>
        <v>基亞</v>
      </c>
      <c r="Y665" s="3" t="s">
        <v>6627</v>
      </c>
      <c r="AB665" s="1" t="s">
        <v>659</v>
      </c>
      <c r="AC665" s="1" t="s">
        <v>2421</v>
      </c>
      <c r="AD665" s="1">
        <v>4.34</v>
      </c>
      <c r="AE665" s="1">
        <v>0</v>
      </c>
      <c r="AF665" s="1">
        <v>0</v>
      </c>
      <c r="AG665" s="1">
        <v>17.48</v>
      </c>
      <c r="AH665" s="1">
        <v>78.180000000000007</v>
      </c>
      <c r="AI665" s="1">
        <v>665</v>
      </c>
      <c r="AJ665" s="1">
        <v>1390985.05</v>
      </c>
      <c r="AK665" s="1">
        <v>-293</v>
      </c>
      <c r="AL665" s="1">
        <v>-732</v>
      </c>
      <c r="AM665" s="1">
        <v>-125</v>
      </c>
      <c r="AN665" s="1">
        <v>161</v>
      </c>
      <c r="AO665" s="1">
        <v>87</v>
      </c>
      <c r="AP665" s="1">
        <v>108747</v>
      </c>
      <c r="AQ665" s="1">
        <v>-0.8</v>
      </c>
      <c r="AR665" s="1">
        <v>74.3</v>
      </c>
      <c r="AS665" s="1">
        <v>74.599999999999994</v>
      </c>
      <c r="AT665" s="1">
        <v>72</v>
      </c>
      <c r="AU665" s="1">
        <v>68.5</v>
      </c>
      <c r="AV665" s="1">
        <v>70.5</v>
      </c>
      <c r="AW665" s="1">
        <v>-0.68215099999999995</v>
      </c>
      <c r="AX665" s="1">
        <v>-4.34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5484</v>
      </c>
      <c r="C666" s="3">
        <v>3.98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57.39</v>
      </c>
      <c r="H666" s="1">
        <f>MATCH(持股比率!A666,董監!A:A,0)</f>
        <v>666</v>
      </c>
      <c r="I666" s="3">
        <v>450500</v>
      </c>
      <c r="J666" s="26">
        <v>9</v>
      </c>
      <c r="K666" s="26">
        <v>-36</v>
      </c>
      <c r="L666" s="35">
        <v>-35</v>
      </c>
      <c r="M666" s="26">
        <v>-22</v>
      </c>
      <c r="N666" s="26">
        <v>1</v>
      </c>
      <c r="O666" s="26">
        <f t="shared" si="41"/>
        <v>25854</v>
      </c>
      <c r="P666" s="25">
        <f t="shared" si="42"/>
        <v>-0.3</v>
      </c>
      <c r="Q666" s="3">
        <v>68.5</v>
      </c>
      <c r="R666" s="3">
        <v>68</v>
      </c>
      <c r="S666" s="3">
        <v>66.099999999999994</v>
      </c>
      <c r="T666" s="3">
        <v>66</v>
      </c>
      <c r="U666" s="3">
        <v>68.400000000000006</v>
      </c>
      <c r="V666" s="12">
        <f t="shared" si="43"/>
        <v>-5.5286000000000002E-2</v>
      </c>
      <c r="W666" s="3">
        <v>1.48</v>
      </c>
      <c r="X666" s="3" t="str">
        <f ca="1">IF(COUNTIF(股期對照!A:A,B666)=2,B666&amp;"-●",IF(COUNTIF(股期對照!A:A,B666)=1,B666&amp;"-◎",B666))</f>
        <v>公準</v>
      </c>
      <c r="Y666" s="3" t="s">
        <v>6628</v>
      </c>
      <c r="AB666" s="1" t="s">
        <v>660</v>
      </c>
      <c r="AC666" s="1" t="s">
        <v>2422</v>
      </c>
      <c r="AD666" s="1">
        <v>3.98</v>
      </c>
      <c r="AE666" s="1">
        <v>0</v>
      </c>
      <c r="AF666" s="1">
        <v>0.14000000000000001</v>
      </c>
      <c r="AG666" s="1">
        <v>38.49</v>
      </c>
      <c r="AH666" s="1">
        <v>57.39</v>
      </c>
      <c r="AI666" s="1">
        <v>666</v>
      </c>
      <c r="AJ666" s="1">
        <v>450500</v>
      </c>
      <c r="AK666" s="1">
        <v>9</v>
      </c>
      <c r="AL666" s="1">
        <v>-36</v>
      </c>
      <c r="AM666" s="1">
        <v>-35</v>
      </c>
      <c r="AN666" s="1">
        <v>-22</v>
      </c>
      <c r="AO666" s="1">
        <v>1</v>
      </c>
      <c r="AP666" s="1">
        <v>25854</v>
      </c>
      <c r="AQ666" s="1">
        <v>-0.3</v>
      </c>
      <c r="AR666" s="1">
        <v>68.5</v>
      </c>
      <c r="AS666" s="1">
        <v>68</v>
      </c>
      <c r="AT666" s="1">
        <v>66.099999999999994</v>
      </c>
      <c r="AU666" s="1">
        <v>66</v>
      </c>
      <c r="AV666" s="1">
        <v>68.400000000000006</v>
      </c>
      <c r="AW666" s="1">
        <v>-5.5286000000000002E-2</v>
      </c>
      <c r="AX666" s="1">
        <v>1.48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5485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2</v>
      </c>
      <c r="M667" s="26">
        <v>0</v>
      </c>
      <c r="N667" s="26">
        <v>-2</v>
      </c>
      <c r="O667" s="26">
        <f t="shared" si="41"/>
        <v>72694</v>
      </c>
      <c r="P667" s="25">
        <f t="shared" si="42"/>
        <v>0</v>
      </c>
      <c r="Q667" s="3">
        <v>14.75</v>
      </c>
      <c r="R667" s="3">
        <v>14.7</v>
      </c>
      <c r="S667" s="3">
        <v>14.5</v>
      </c>
      <c r="T667" s="3">
        <v>14.5</v>
      </c>
      <c r="U667" s="3">
        <v>14.5</v>
      </c>
      <c r="V667" s="12">
        <f t="shared" si="43"/>
        <v>0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6571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2</v>
      </c>
      <c r="AN667" s="1">
        <v>0</v>
      </c>
      <c r="AO667" s="1">
        <v>-2</v>
      </c>
      <c r="AP667" s="1">
        <v>72694</v>
      </c>
      <c r="AQ667" s="1">
        <v>0</v>
      </c>
      <c r="AR667" s="1">
        <v>14.75</v>
      </c>
      <c r="AS667" s="1">
        <v>14.7</v>
      </c>
      <c r="AT667" s="1">
        <v>14.5</v>
      </c>
      <c r="AU667" s="1">
        <v>14.5</v>
      </c>
      <c r="AV667" s="1">
        <v>14.5</v>
      </c>
      <c r="AW667" s="1">
        <v>0</v>
      </c>
      <c r="AX667" s="1">
        <v>0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5486</v>
      </c>
      <c r="C668" s="3">
        <v>19.98</v>
      </c>
      <c r="D668" s="3">
        <v>9.6300000000000008</v>
      </c>
      <c r="E668" s="3">
        <v>1.48</v>
      </c>
      <c r="F668" s="1">
        <f>IF(INDEX(董監!D:D,H668)=0,INDEX(董監!C:C,H668),INDEX(董監!D:D,H668))</f>
        <v>25.56</v>
      </c>
      <c r="G668" s="1">
        <f t="shared" si="40"/>
        <v>43.35</v>
      </c>
      <c r="H668" s="1">
        <f>MATCH(持股比率!A668,董監!A:A,0)</f>
        <v>668</v>
      </c>
      <c r="I668" s="3">
        <v>4508440.5999999996</v>
      </c>
      <c r="J668" s="26">
        <v>1452</v>
      </c>
      <c r="K668" s="26">
        <v>2607</v>
      </c>
      <c r="L668" s="35">
        <v>-385</v>
      </c>
      <c r="M668" s="26">
        <v>3943</v>
      </c>
      <c r="N668" s="26">
        <v>-666</v>
      </c>
      <c r="O668" s="26">
        <f t="shared" si="41"/>
        <v>195441</v>
      </c>
      <c r="P668" s="25">
        <f t="shared" si="42"/>
        <v>3.6</v>
      </c>
      <c r="Q668" s="3">
        <v>122</v>
      </c>
      <c r="R668" s="3">
        <v>124.5</v>
      </c>
      <c r="S668" s="3">
        <v>125</v>
      </c>
      <c r="T668" s="3">
        <v>137.5</v>
      </c>
      <c r="U668" s="3">
        <v>137</v>
      </c>
      <c r="V668" s="12">
        <f t="shared" si="43"/>
        <v>9.0451099999999993</v>
      </c>
      <c r="W668" s="3">
        <v>18.61</v>
      </c>
      <c r="X668" s="3" t="str">
        <f ca="1">IF(COUNTIF(股期對照!A:A,B668)=2,B668&amp;"-●",IF(COUNTIF(股期對照!A:A,B668)=1,B668&amp;"-◎",B668))</f>
        <v>景碩-◎</v>
      </c>
      <c r="Y668" s="3" t="s">
        <v>6606</v>
      </c>
      <c r="AB668" s="1" t="s">
        <v>662</v>
      </c>
      <c r="AC668" s="1" t="s">
        <v>2424</v>
      </c>
      <c r="AD668" s="1">
        <v>19.98</v>
      </c>
      <c r="AE668" s="1">
        <v>9.6300000000000008</v>
      </c>
      <c r="AF668" s="1">
        <v>1.48</v>
      </c>
      <c r="AG668" s="1">
        <v>25.56</v>
      </c>
      <c r="AH668" s="1">
        <v>43.35</v>
      </c>
      <c r="AI668" s="1">
        <v>668</v>
      </c>
      <c r="AJ668" s="1">
        <v>4508440.5999999996</v>
      </c>
      <c r="AK668" s="1">
        <v>1452</v>
      </c>
      <c r="AL668" s="1">
        <v>2607</v>
      </c>
      <c r="AM668" s="1">
        <v>-385</v>
      </c>
      <c r="AN668" s="1">
        <v>3943</v>
      </c>
      <c r="AO668" s="1">
        <v>-666</v>
      </c>
      <c r="AP668" s="1">
        <v>195441</v>
      </c>
      <c r="AQ668" s="1">
        <v>3.6</v>
      </c>
      <c r="AR668" s="1">
        <v>122</v>
      </c>
      <c r="AS668" s="1">
        <v>124.5</v>
      </c>
      <c r="AT668" s="1">
        <v>125</v>
      </c>
      <c r="AU668" s="1">
        <v>137.5</v>
      </c>
      <c r="AV668" s="1">
        <v>137</v>
      </c>
      <c r="AW668" s="1">
        <v>9.0451099999999993</v>
      </c>
      <c r="AX668" s="1">
        <v>18.61</v>
      </c>
      <c r="AY668" s="1" t="s">
        <v>4480</v>
      </c>
      <c r="AZ668" s="1" t="s">
        <v>3544</v>
      </c>
    </row>
    <row r="669" spans="1:52" x14ac:dyDescent="0.25">
      <c r="A669" s="2" t="s">
        <v>663</v>
      </c>
      <c r="B669" s="3" t="s">
        <v>5487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-12</v>
      </c>
      <c r="K669" s="26">
        <v>-14</v>
      </c>
      <c r="L669" s="35">
        <v>-2</v>
      </c>
      <c r="M669" s="26">
        <v>-9</v>
      </c>
      <c r="N669" s="26">
        <v>-25</v>
      </c>
      <c r="O669" s="26">
        <f t="shared" si="41"/>
        <v>54810</v>
      </c>
      <c r="P669" s="25">
        <f t="shared" si="42"/>
        <v>-0.1</v>
      </c>
      <c r="Q669" s="3">
        <v>6.18</v>
      </c>
      <c r="R669" s="3">
        <v>6.13</v>
      </c>
      <c r="S669" s="3">
        <v>6.1</v>
      </c>
      <c r="T669" s="3">
        <v>6.1</v>
      </c>
      <c r="U669" s="3">
        <v>6.1</v>
      </c>
      <c r="V669" s="12">
        <f t="shared" si="43"/>
        <v>-3.7957999999999998E-3</v>
      </c>
      <c r="W669" s="3">
        <v>-0.65</v>
      </c>
      <c r="X669" s="3" t="str">
        <f ca="1">IF(COUNTIF(股期對照!A:A,B669)=2,B669&amp;"-●",IF(COUNTIF(股期對照!A:A,B669)=1,B669&amp;"-◎",B669))</f>
        <v>和進</v>
      </c>
      <c r="Y669" s="3" t="s">
        <v>6629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-12</v>
      </c>
      <c r="AL669" s="1">
        <v>-14</v>
      </c>
      <c r="AM669" s="1">
        <v>-2</v>
      </c>
      <c r="AN669" s="1">
        <v>-9</v>
      </c>
      <c r="AO669" s="1">
        <v>-25</v>
      </c>
      <c r="AP669" s="1">
        <v>54810</v>
      </c>
      <c r="AQ669" s="1">
        <v>-0.1</v>
      </c>
      <c r="AR669" s="1">
        <v>6.18</v>
      </c>
      <c r="AS669" s="1">
        <v>6.13</v>
      </c>
      <c r="AT669" s="1">
        <v>6.1</v>
      </c>
      <c r="AU669" s="1">
        <v>6.1</v>
      </c>
      <c r="AV669" s="1">
        <v>6.1</v>
      </c>
      <c r="AW669" s="1">
        <v>-3.7957999999999998E-3</v>
      </c>
      <c r="AX669" s="1">
        <v>-0.65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5488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26">
        <v>16</v>
      </c>
      <c r="K670" s="26">
        <v>2</v>
      </c>
      <c r="L670" s="35">
        <v>-32</v>
      </c>
      <c r="M670" s="26">
        <v>-20</v>
      </c>
      <c r="N670" s="26">
        <v>11</v>
      </c>
      <c r="O670" s="26">
        <f t="shared" si="41"/>
        <v>106749</v>
      </c>
      <c r="P670" s="25">
        <f t="shared" si="42"/>
        <v>0</v>
      </c>
      <c r="Q670" s="3">
        <v>13.95</v>
      </c>
      <c r="R670" s="3">
        <v>13.8</v>
      </c>
      <c r="S670" s="3">
        <v>13.55</v>
      </c>
      <c r="T670" s="3">
        <v>13.7</v>
      </c>
      <c r="U670" s="3">
        <v>14.05</v>
      </c>
      <c r="V670" s="12">
        <f t="shared" si="43"/>
        <v>-3.0225000000000004E-3</v>
      </c>
      <c r="W670" s="3">
        <v>1.08</v>
      </c>
      <c r="X670" s="3" t="str">
        <f ca="1">IF(COUNTIF(股期對照!A:A,B670)=2,B670&amp;"-●",IF(COUNTIF(股期對照!A:A,B670)=1,B670&amp;"-◎",B670))</f>
        <v>樺晟</v>
      </c>
      <c r="Y670" s="3" t="s">
        <v>6549</v>
      </c>
      <c r="AB670" s="1" t="s">
        <v>664</v>
      </c>
      <c r="AC670" s="1" t="s">
        <v>2426</v>
      </c>
      <c r="AD670" s="1">
        <v>0.75</v>
      </c>
      <c r="AE670" s="1">
        <v>0</v>
      </c>
      <c r="AF670" s="1">
        <v>0.52</v>
      </c>
      <c r="AG670" s="1">
        <v>7.62</v>
      </c>
      <c r="AH670" s="1">
        <v>91.11</v>
      </c>
      <c r="AI670" s="1">
        <v>670</v>
      </c>
      <c r="AJ670" s="1">
        <v>1171648.7</v>
      </c>
      <c r="AK670" s="1">
        <v>16</v>
      </c>
      <c r="AL670" s="1">
        <v>2</v>
      </c>
      <c r="AM670" s="1">
        <v>-32</v>
      </c>
      <c r="AN670" s="1">
        <v>-20</v>
      </c>
      <c r="AO670" s="1">
        <v>11</v>
      </c>
      <c r="AP670" s="1">
        <v>106749</v>
      </c>
      <c r="AQ670" s="1">
        <v>0</v>
      </c>
      <c r="AR670" s="1">
        <v>13.95</v>
      </c>
      <c r="AS670" s="1">
        <v>13.8</v>
      </c>
      <c r="AT670" s="1">
        <v>13.55</v>
      </c>
      <c r="AU670" s="1">
        <v>13.7</v>
      </c>
      <c r="AV670" s="1">
        <v>14.05</v>
      </c>
      <c r="AW670" s="1">
        <v>-3.0225000000000004E-3</v>
      </c>
      <c r="AX670" s="1">
        <v>1.08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5489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4</v>
      </c>
      <c r="K671" s="26">
        <v>2</v>
      </c>
      <c r="L671" s="35">
        <v>5</v>
      </c>
      <c r="M671" s="26">
        <v>-7</v>
      </c>
      <c r="N671" s="26">
        <v>0</v>
      </c>
      <c r="O671" s="26">
        <f t="shared" si="41"/>
        <v>26077</v>
      </c>
      <c r="P671" s="25">
        <f t="shared" si="42"/>
        <v>0</v>
      </c>
      <c r="Q671" s="3">
        <v>28.5</v>
      </c>
      <c r="R671" s="3">
        <v>28.2</v>
      </c>
      <c r="S671" s="3">
        <v>27.9</v>
      </c>
      <c r="T671" s="3">
        <v>28</v>
      </c>
      <c r="U671" s="3">
        <v>28.3</v>
      </c>
      <c r="V671" s="12">
        <f t="shared" si="43"/>
        <v>1.1389999999999998E-3</v>
      </c>
      <c r="W671" s="3">
        <v>-1.05</v>
      </c>
      <c r="X671" s="3" t="str">
        <f ca="1">IF(COUNTIF(股期對照!A:A,B671)=2,B671&amp;"-●",IF(COUNTIF(股期對照!A:A,B671)=1,B671&amp;"-◎",B671))</f>
        <v>佰研</v>
      </c>
      <c r="Y671" s="3" t="s">
        <v>6622</v>
      </c>
      <c r="AB671" s="1" t="s">
        <v>665</v>
      </c>
      <c r="AC671" s="1" t="s">
        <v>2427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4</v>
      </c>
      <c r="AL671" s="1">
        <v>2</v>
      </c>
      <c r="AM671" s="1">
        <v>5</v>
      </c>
      <c r="AN671" s="1">
        <v>-7</v>
      </c>
      <c r="AO671" s="1">
        <v>0</v>
      </c>
      <c r="AP671" s="1">
        <v>26077</v>
      </c>
      <c r="AQ671" s="1">
        <v>0</v>
      </c>
      <c r="AR671" s="1">
        <v>28.5</v>
      </c>
      <c r="AS671" s="1">
        <v>28.2</v>
      </c>
      <c r="AT671" s="1">
        <v>27.9</v>
      </c>
      <c r="AU671" s="1">
        <v>28</v>
      </c>
      <c r="AV671" s="1">
        <v>28.3</v>
      </c>
      <c r="AW671" s="1">
        <v>1.1389999999999998E-3</v>
      </c>
      <c r="AX671" s="1">
        <v>-1.05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5490</v>
      </c>
      <c r="C672" s="3">
        <v>1.26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74.69</v>
      </c>
      <c r="H672" s="1">
        <f>MATCH(持股比率!A672,董監!A:A,0)</f>
        <v>672</v>
      </c>
      <c r="I672" s="3">
        <v>539166.21</v>
      </c>
      <c r="J672" s="26">
        <v>-1</v>
      </c>
      <c r="K672" s="26">
        <v>-12</v>
      </c>
      <c r="L672" s="35">
        <v>-11</v>
      </c>
      <c r="M672" s="26">
        <v>-15</v>
      </c>
      <c r="N672" s="26">
        <v>-3</v>
      </c>
      <c r="O672" s="26">
        <f t="shared" si="41"/>
        <v>40270</v>
      </c>
      <c r="P672" s="25">
        <f t="shared" si="42"/>
        <v>-0.1</v>
      </c>
      <c r="Q672" s="3">
        <v>33</v>
      </c>
      <c r="R672" s="3">
        <v>33</v>
      </c>
      <c r="S672" s="3">
        <v>32.799999999999997</v>
      </c>
      <c r="T672" s="3">
        <v>32.85</v>
      </c>
      <c r="U672" s="3">
        <v>32.799999999999997</v>
      </c>
      <c r="V672" s="12">
        <f t="shared" si="43"/>
        <v>-1.3809500000000001E-2</v>
      </c>
      <c r="W672" s="3">
        <v>-0.61</v>
      </c>
      <c r="X672" s="3" t="str">
        <f ca="1">IF(COUNTIF(股期對照!A:A,B672)=2,B672&amp;"-●",IF(COUNTIF(股期對照!A:A,B672)=1,B672&amp;"-◎",B672))</f>
        <v>志豐</v>
      </c>
      <c r="Y672" s="3" t="s">
        <v>4299</v>
      </c>
      <c r="AB672" s="1" t="s">
        <v>666</v>
      </c>
      <c r="AC672" s="1" t="s">
        <v>2428</v>
      </c>
      <c r="AD672" s="1">
        <v>1.26</v>
      </c>
      <c r="AE672" s="1">
        <v>0</v>
      </c>
      <c r="AF672" s="1">
        <v>0</v>
      </c>
      <c r="AG672" s="1">
        <v>24.05</v>
      </c>
      <c r="AH672" s="1">
        <v>74.69</v>
      </c>
      <c r="AI672" s="1">
        <v>672</v>
      </c>
      <c r="AJ672" s="1">
        <v>539166.21</v>
      </c>
      <c r="AK672" s="1">
        <v>-1</v>
      </c>
      <c r="AL672" s="1">
        <v>-12</v>
      </c>
      <c r="AM672" s="1">
        <v>-11</v>
      </c>
      <c r="AN672" s="1">
        <v>-15</v>
      </c>
      <c r="AO672" s="1">
        <v>-3</v>
      </c>
      <c r="AP672" s="1">
        <v>40270</v>
      </c>
      <c r="AQ672" s="1">
        <v>-0.1</v>
      </c>
      <c r="AR672" s="1">
        <v>33</v>
      </c>
      <c r="AS672" s="1">
        <v>33</v>
      </c>
      <c r="AT672" s="1">
        <v>32.799999999999997</v>
      </c>
      <c r="AU672" s="1">
        <v>32.85</v>
      </c>
      <c r="AV672" s="1">
        <v>32.799999999999997</v>
      </c>
      <c r="AW672" s="1">
        <v>-1.3809500000000001E-2</v>
      </c>
      <c r="AX672" s="1">
        <v>-0.61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5491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11</v>
      </c>
      <c r="R673" s="3">
        <v>10.9</v>
      </c>
      <c r="S673" s="3">
        <v>10.9</v>
      </c>
      <c r="T673" s="3">
        <v>10.75</v>
      </c>
      <c r="U673" s="3">
        <v>10.75</v>
      </c>
      <c r="V673" s="12">
        <f t="shared" si="43"/>
        <v>0</v>
      </c>
      <c r="W673" s="3">
        <v>0.47</v>
      </c>
      <c r="X673" s="3" t="str">
        <f ca="1">IF(COUNTIF(股期對照!A:A,B673)=2,B673&amp;"-●",IF(COUNTIF(股期對照!A:A,B673)=1,B673&amp;"-◎",B673))</f>
        <v>耀勝</v>
      </c>
      <c r="Y673" s="3" t="s">
        <v>6545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11</v>
      </c>
      <c r="AS673" s="1">
        <v>10.9</v>
      </c>
      <c r="AT673" s="1">
        <v>10.9</v>
      </c>
      <c r="AU673" s="1">
        <v>10.75</v>
      </c>
      <c r="AV673" s="1">
        <v>10.75</v>
      </c>
      <c r="AW673" s="1">
        <v>0</v>
      </c>
      <c r="AX673" s="1">
        <v>0.47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4660</v>
      </c>
      <c r="C674" s="3">
        <v>4.6900000000000004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84.44</v>
      </c>
      <c r="H674" s="1">
        <f>MATCH(持股比率!A674,董監!A:A,0)</f>
        <v>674</v>
      </c>
      <c r="I674" s="3">
        <v>1891813.06</v>
      </c>
      <c r="J674" s="26">
        <v>65</v>
      </c>
      <c r="K674" s="26">
        <v>-222</v>
      </c>
      <c r="L674" s="35">
        <v>-119</v>
      </c>
      <c r="M674" s="26">
        <v>-86</v>
      </c>
      <c r="N674" s="26">
        <v>-95</v>
      </c>
      <c r="O674" s="26">
        <f t="shared" si="41"/>
        <v>159745</v>
      </c>
      <c r="P674" s="25">
        <f t="shared" si="42"/>
        <v>-0.3</v>
      </c>
      <c r="Q674" s="3">
        <v>29.05</v>
      </c>
      <c r="R674" s="3">
        <v>28.85</v>
      </c>
      <c r="S674" s="3">
        <v>28.5</v>
      </c>
      <c r="T674" s="3">
        <v>28.3</v>
      </c>
      <c r="U674" s="3">
        <v>28.35</v>
      </c>
      <c r="V674" s="12">
        <f t="shared" si="43"/>
        <v>-0.13034999999999999</v>
      </c>
      <c r="W674" s="3">
        <v>-0.87</v>
      </c>
      <c r="X674" s="3" t="str">
        <f ca="1">IF(COUNTIF(股期對照!A:A,B674)=2,B674&amp;"-●",IF(COUNTIF(股期對照!A:A,B674)=1,B674&amp;"-◎",B674))</f>
        <v>全科</v>
      </c>
      <c r="Y674" s="3" t="s">
        <v>6603</v>
      </c>
      <c r="AB674" s="1" t="s">
        <v>668</v>
      </c>
      <c r="AC674" s="1" t="s">
        <v>2430</v>
      </c>
      <c r="AD674" s="1">
        <v>4.6900000000000004</v>
      </c>
      <c r="AE674" s="1">
        <v>0.02</v>
      </c>
      <c r="AF674" s="1">
        <v>0</v>
      </c>
      <c r="AG674" s="1">
        <v>10.85</v>
      </c>
      <c r="AH674" s="1">
        <v>84.44</v>
      </c>
      <c r="AI674" s="1">
        <v>674</v>
      </c>
      <c r="AJ674" s="1">
        <v>1891813.06</v>
      </c>
      <c r="AK674" s="1">
        <v>65</v>
      </c>
      <c r="AL674" s="1">
        <v>-222</v>
      </c>
      <c r="AM674" s="1">
        <v>-119</v>
      </c>
      <c r="AN674" s="1">
        <v>-86</v>
      </c>
      <c r="AO674" s="1">
        <v>-95</v>
      </c>
      <c r="AP674" s="1">
        <v>159745</v>
      </c>
      <c r="AQ674" s="1">
        <v>-0.3</v>
      </c>
      <c r="AR674" s="1">
        <v>29.05</v>
      </c>
      <c r="AS674" s="1">
        <v>28.85</v>
      </c>
      <c r="AT674" s="1">
        <v>28.5</v>
      </c>
      <c r="AU674" s="1">
        <v>28.3</v>
      </c>
      <c r="AV674" s="1">
        <v>28.35</v>
      </c>
      <c r="AW674" s="1">
        <v>-0.13034999999999999</v>
      </c>
      <c r="AX674" s="1">
        <v>-0.87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5492</v>
      </c>
      <c r="C675" s="3">
        <v>15.51</v>
      </c>
      <c r="D675" s="3">
        <v>1.02</v>
      </c>
      <c r="E675" s="3">
        <v>1.3</v>
      </c>
      <c r="F675" s="1">
        <f>IF(INDEX(董監!D:D,H675)=0,INDEX(董監!C:C,H675),INDEX(董監!D:D,H675))</f>
        <v>8.9499999999999993</v>
      </c>
      <c r="G675" s="1">
        <f t="shared" si="40"/>
        <v>73.22</v>
      </c>
      <c r="H675" s="1">
        <f>MATCH(持股比率!A675,董監!A:A,0)</f>
        <v>675</v>
      </c>
      <c r="I675" s="3">
        <v>1474805.21</v>
      </c>
      <c r="J675" s="26">
        <v>-168</v>
      </c>
      <c r="K675" s="26">
        <v>-54</v>
      </c>
      <c r="L675" s="35">
        <v>-460</v>
      </c>
      <c r="M675" s="26">
        <v>-261</v>
      </c>
      <c r="N675" s="26">
        <v>-377</v>
      </c>
      <c r="O675" s="26">
        <f t="shared" si="41"/>
        <v>107985</v>
      </c>
      <c r="P675" s="25">
        <f t="shared" si="42"/>
        <v>-1.2</v>
      </c>
      <c r="Q675" s="3">
        <v>105.5</v>
      </c>
      <c r="R675" s="3">
        <v>108</v>
      </c>
      <c r="S675" s="3">
        <v>105.5</v>
      </c>
      <c r="T675" s="3">
        <v>105</v>
      </c>
      <c r="U675" s="3">
        <v>104.5</v>
      </c>
      <c r="V675" s="12">
        <f t="shared" si="43"/>
        <v>-1.3888750000000001</v>
      </c>
      <c r="W675" s="3">
        <v>-0.48</v>
      </c>
      <c r="X675" s="3" t="str">
        <f ca="1">IF(COUNTIF(股期對照!A:A,B675)=2,B675&amp;"-●",IF(COUNTIF(股期對照!A:A,B675)=1,B675&amp;"-◎",B675))</f>
        <v>順達-◎</v>
      </c>
      <c r="Y675" s="3" t="s">
        <v>6630</v>
      </c>
      <c r="AB675" s="1" t="s">
        <v>669</v>
      </c>
      <c r="AC675" s="1" t="s">
        <v>2431</v>
      </c>
      <c r="AD675" s="1">
        <v>15.51</v>
      </c>
      <c r="AE675" s="1">
        <v>1.02</v>
      </c>
      <c r="AF675" s="1">
        <v>1.3</v>
      </c>
      <c r="AG675" s="1">
        <v>8.9499999999999993</v>
      </c>
      <c r="AH675" s="1">
        <v>73.22</v>
      </c>
      <c r="AI675" s="1">
        <v>675</v>
      </c>
      <c r="AJ675" s="1">
        <v>1474805.21</v>
      </c>
      <c r="AK675" s="1">
        <v>-168</v>
      </c>
      <c r="AL675" s="1">
        <v>-54</v>
      </c>
      <c r="AM675" s="1">
        <v>-460</v>
      </c>
      <c r="AN675" s="1">
        <v>-261</v>
      </c>
      <c r="AO675" s="1">
        <v>-377</v>
      </c>
      <c r="AP675" s="1">
        <v>107985</v>
      </c>
      <c r="AQ675" s="1">
        <v>-1.2</v>
      </c>
      <c r="AR675" s="1">
        <v>105.5</v>
      </c>
      <c r="AS675" s="1">
        <v>108</v>
      </c>
      <c r="AT675" s="1">
        <v>105.5</v>
      </c>
      <c r="AU675" s="1">
        <v>105</v>
      </c>
      <c r="AV675" s="1">
        <v>104.5</v>
      </c>
      <c r="AW675" s="1">
        <v>-1.3888750000000001</v>
      </c>
      <c r="AX675" s="1">
        <v>-0.48</v>
      </c>
      <c r="AY675" s="1" t="s">
        <v>4481</v>
      </c>
      <c r="AZ675" s="1" t="s">
        <v>3520</v>
      </c>
    </row>
    <row r="676" spans="1:52" x14ac:dyDescent="0.25">
      <c r="A676" s="2" t="s">
        <v>670</v>
      </c>
      <c r="B676" s="3" t="s">
        <v>5493</v>
      </c>
      <c r="C676" s="3">
        <v>6.21</v>
      </c>
      <c r="D676" s="3">
        <v>0.01</v>
      </c>
      <c r="E676" s="3">
        <v>1.24</v>
      </c>
      <c r="F676" s="1">
        <f>IF(INDEX(董監!D:D,H676)=0,INDEX(董監!C:C,H676),INDEX(董監!D:D,H676))</f>
        <v>10.73</v>
      </c>
      <c r="G676" s="1">
        <f t="shared" si="40"/>
        <v>81.81</v>
      </c>
      <c r="H676" s="1">
        <f>MATCH(持股比率!A676,董監!A:A,0)</f>
        <v>676</v>
      </c>
      <c r="I676" s="3">
        <v>586855.47</v>
      </c>
      <c r="J676" s="26">
        <v>25</v>
      </c>
      <c r="K676" s="26">
        <v>10</v>
      </c>
      <c r="L676" s="35">
        <v>-34</v>
      </c>
      <c r="M676" s="26">
        <v>-22</v>
      </c>
      <c r="N676" s="26">
        <v>-12</v>
      </c>
      <c r="O676" s="26">
        <f t="shared" si="41"/>
        <v>48011</v>
      </c>
      <c r="P676" s="25">
        <f t="shared" si="42"/>
        <v>-0.1</v>
      </c>
      <c r="Q676" s="3">
        <v>60.5</v>
      </c>
      <c r="R676" s="3">
        <v>60.2</v>
      </c>
      <c r="S676" s="3">
        <v>60.3</v>
      </c>
      <c r="T676" s="3">
        <v>60.1</v>
      </c>
      <c r="U676" s="3">
        <v>60.5</v>
      </c>
      <c r="V676" s="12">
        <f t="shared" si="43"/>
        <v>-1.9838999999999999E-2</v>
      </c>
      <c r="W676" s="3">
        <v>0.5</v>
      </c>
      <c r="X676" s="3" t="str">
        <f ca="1">IF(COUNTIF(股期對照!A:A,B676)=2,B676&amp;"-●",IF(COUNTIF(股期對照!A:A,B676)=1,B676&amp;"-◎",B676))</f>
        <v>茂訊</v>
      </c>
      <c r="Y676" s="3" t="s">
        <v>6535</v>
      </c>
      <c r="AB676" s="1" t="s">
        <v>670</v>
      </c>
      <c r="AC676" s="1" t="s">
        <v>2432</v>
      </c>
      <c r="AD676" s="1">
        <v>6.21</v>
      </c>
      <c r="AE676" s="1">
        <v>0.01</v>
      </c>
      <c r="AF676" s="1">
        <v>1.24</v>
      </c>
      <c r="AG676" s="1">
        <v>10.73</v>
      </c>
      <c r="AH676" s="1">
        <v>81.81</v>
      </c>
      <c r="AI676" s="1">
        <v>676</v>
      </c>
      <c r="AJ676" s="1">
        <v>586855.47</v>
      </c>
      <c r="AK676" s="1">
        <v>25</v>
      </c>
      <c r="AL676" s="1">
        <v>10</v>
      </c>
      <c r="AM676" s="1">
        <v>-34</v>
      </c>
      <c r="AN676" s="1">
        <v>-22</v>
      </c>
      <c r="AO676" s="1">
        <v>-12</v>
      </c>
      <c r="AP676" s="1">
        <v>48011</v>
      </c>
      <c r="AQ676" s="1">
        <v>-0.1</v>
      </c>
      <c r="AR676" s="1">
        <v>60.5</v>
      </c>
      <c r="AS676" s="1">
        <v>60.2</v>
      </c>
      <c r="AT676" s="1">
        <v>60.3</v>
      </c>
      <c r="AU676" s="1">
        <v>60.1</v>
      </c>
      <c r="AV676" s="1">
        <v>60.5</v>
      </c>
      <c r="AW676" s="1">
        <v>-1.9838999999999999E-2</v>
      </c>
      <c r="AX676" s="1">
        <v>0.5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5494</v>
      </c>
      <c r="C677" s="3">
        <v>2.71</v>
      </c>
      <c r="D677" s="3">
        <v>3.43</v>
      </c>
      <c r="E677" s="3">
        <v>0.08</v>
      </c>
      <c r="F677" s="1">
        <f>IF(INDEX(董監!D:D,H677)=0,INDEX(董監!C:C,H677),INDEX(董監!D:D,H677))</f>
        <v>12.73</v>
      </c>
      <c r="G677" s="1">
        <f t="shared" si="40"/>
        <v>81.05</v>
      </c>
      <c r="H677" s="1">
        <f>MATCH(持股比率!A677,董監!A:A,0)</f>
        <v>677</v>
      </c>
      <c r="I677" s="3">
        <v>901042.03</v>
      </c>
      <c r="J677" s="26">
        <v>42</v>
      </c>
      <c r="K677" s="26">
        <v>-42</v>
      </c>
      <c r="L677" s="35">
        <v>-10</v>
      </c>
      <c r="M677" s="26">
        <v>-32</v>
      </c>
      <c r="N677" s="26">
        <v>257</v>
      </c>
      <c r="O677" s="26">
        <f t="shared" si="41"/>
        <v>73029</v>
      </c>
      <c r="P677" s="25">
        <f t="shared" si="42"/>
        <v>0.3</v>
      </c>
      <c r="Q677" s="3">
        <v>106</v>
      </c>
      <c r="R677" s="3">
        <v>107</v>
      </c>
      <c r="S677" s="3">
        <v>106.5</v>
      </c>
      <c r="T677" s="3">
        <v>107</v>
      </c>
      <c r="U677" s="3">
        <v>117.5</v>
      </c>
      <c r="V677" s="12">
        <f t="shared" si="43"/>
        <v>0.25666499999999998</v>
      </c>
      <c r="W677" s="3">
        <v>14.63</v>
      </c>
      <c r="X677" s="3" t="str">
        <f ca="1">IF(COUNTIF(股期對照!A:A,B677)=2,B677&amp;"-●",IF(COUNTIF(股期對照!A:A,B677)=1,B677&amp;"-◎",B677))</f>
        <v>優群</v>
      </c>
      <c r="Y677" s="3" t="s">
        <v>6597</v>
      </c>
      <c r="AB677" s="1" t="s">
        <v>671</v>
      </c>
      <c r="AC677" s="1" t="s">
        <v>2433</v>
      </c>
      <c r="AD677" s="1">
        <v>2.71</v>
      </c>
      <c r="AE677" s="1">
        <v>3.43</v>
      </c>
      <c r="AF677" s="1">
        <v>0.08</v>
      </c>
      <c r="AG677" s="1">
        <v>12.73</v>
      </c>
      <c r="AH677" s="1">
        <v>81.05</v>
      </c>
      <c r="AI677" s="1">
        <v>677</v>
      </c>
      <c r="AJ677" s="1">
        <v>901042.03</v>
      </c>
      <c r="AK677" s="1">
        <v>42</v>
      </c>
      <c r="AL677" s="1">
        <v>-42</v>
      </c>
      <c r="AM677" s="1">
        <v>-10</v>
      </c>
      <c r="AN677" s="1">
        <v>-32</v>
      </c>
      <c r="AO677" s="1">
        <v>257</v>
      </c>
      <c r="AP677" s="1">
        <v>73029</v>
      </c>
      <c r="AQ677" s="1">
        <v>0.3</v>
      </c>
      <c r="AR677" s="1">
        <v>106</v>
      </c>
      <c r="AS677" s="1">
        <v>107</v>
      </c>
      <c r="AT677" s="1">
        <v>106.5</v>
      </c>
      <c r="AU677" s="1">
        <v>107</v>
      </c>
      <c r="AV677" s="1">
        <v>117.5</v>
      </c>
      <c r="AW677" s="1">
        <v>0.25666499999999998</v>
      </c>
      <c r="AX677" s="1">
        <v>14.63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5495</v>
      </c>
      <c r="C678" s="3">
        <v>32.79</v>
      </c>
      <c r="D678" s="3">
        <v>2.91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54.96</v>
      </c>
      <c r="H678" s="1">
        <f>MATCH(持股比率!A678,董監!A:A,0)</f>
        <v>678</v>
      </c>
      <c r="I678" s="3">
        <v>761230</v>
      </c>
      <c r="J678" s="26">
        <v>324</v>
      </c>
      <c r="K678" s="26">
        <v>637</v>
      </c>
      <c r="L678" s="35">
        <v>125</v>
      </c>
      <c r="M678" s="26">
        <v>255</v>
      </c>
      <c r="N678" s="26">
        <v>254</v>
      </c>
      <c r="O678" s="26">
        <f t="shared" si="41"/>
        <v>41837</v>
      </c>
      <c r="P678" s="25">
        <f t="shared" si="42"/>
        <v>3.8</v>
      </c>
      <c r="Q678" s="3">
        <v>315.5</v>
      </c>
      <c r="R678" s="3">
        <v>337</v>
      </c>
      <c r="S678" s="3">
        <v>342.5</v>
      </c>
      <c r="T678" s="3">
        <v>376.5</v>
      </c>
      <c r="U678" s="3">
        <v>414</v>
      </c>
      <c r="V678" s="12">
        <f t="shared" si="43"/>
        <v>5.60867</v>
      </c>
      <c r="W678" s="3">
        <v>33.119999999999997</v>
      </c>
      <c r="X678" s="3" t="str">
        <f ca="1">IF(COUNTIF(股期對照!A:A,B678)=2,B678&amp;"-●",IF(COUNTIF(股期對照!A:A,B678)=1,B678&amp;"-◎",B678))</f>
        <v>大學光</v>
      </c>
      <c r="Y678" s="3" t="s">
        <v>6622</v>
      </c>
      <c r="AB678" s="1" t="s">
        <v>672</v>
      </c>
      <c r="AC678" s="1" t="s">
        <v>2434</v>
      </c>
      <c r="AD678" s="1">
        <v>32.79</v>
      </c>
      <c r="AE678" s="1">
        <v>2.91</v>
      </c>
      <c r="AF678" s="1">
        <v>0.47</v>
      </c>
      <c r="AG678" s="1">
        <v>8.8699999999999992</v>
      </c>
      <c r="AH678" s="1">
        <v>54.96</v>
      </c>
      <c r="AI678" s="1">
        <v>678</v>
      </c>
      <c r="AJ678" s="1">
        <v>761230</v>
      </c>
      <c r="AK678" s="1">
        <v>324</v>
      </c>
      <c r="AL678" s="1">
        <v>637</v>
      </c>
      <c r="AM678" s="1">
        <v>125</v>
      </c>
      <c r="AN678" s="1">
        <v>255</v>
      </c>
      <c r="AO678" s="1">
        <v>254</v>
      </c>
      <c r="AP678" s="1">
        <v>41837</v>
      </c>
      <c r="AQ678" s="1">
        <v>3.8</v>
      </c>
      <c r="AR678" s="1">
        <v>315.5</v>
      </c>
      <c r="AS678" s="1">
        <v>337</v>
      </c>
      <c r="AT678" s="1">
        <v>342.5</v>
      </c>
      <c r="AU678" s="1">
        <v>376.5</v>
      </c>
      <c r="AV678" s="1">
        <v>414</v>
      </c>
      <c r="AW678" s="1">
        <v>5.60867</v>
      </c>
      <c r="AX678" s="1">
        <v>33.119999999999997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5496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0</v>
      </c>
      <c r="K679" s="26">
        <v>-1</v>
      </c>
      <c r="L679" s="35">
        <v>0</v>
      </c>
      <c r="M679" s="26">
        <v>0</v>
      </c>
      <c r="N679" s="26">
        <v>0</v>
      </c>
      <c r="O679" s="26">
        <f t="shared" si="41"/>
        <v>55011</v>
      </c>
      <c r="P679" s="25">
        <f t="shared" si="42"/>
        <v>0</v>
      </c>
      <c r="Q679" s="3">
        <v>103</v>
      </c>
      <c r="R679" s="3">
        <v>103</v>
      </c>
      <c r="S679" s="3">
        <v>102</v>
      </c>
      <c r="T679" s="3">
        <v>102</v>
      </c>
      <c r="U679" s="3">
        <v>102</v>
      </c>
      <c r="V679" s="12">
        <f t="shared" si="43"/>
        <v>-1.0300000000000001E-3</v>
      </c>
      <c r="W679" s="3">
        <v>-1.92</v>
      </c>
      <c r="X679" s="3" t="str">
        <f ca="1">IF(COUNTIF(股期對照!A:A,B679)=2,B679&amp;"-●",IF(COUNTIF(股期對照!A:A,B679)=1,B679&amp;"-◎",B679))</f>
        <v>倚強科</v>
      </c>
      <c r="Y679" s="3" t="s">
        <v>6614</v>
      </c>
      <c r="AB679" s="1" t="s">
        <v>673</v>
      </c>
      <c r="AC679" s="1" t="s">
        <v>4715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0</v>
      </c>
      <c r="AL679" s="1">
        <v>-1</v>
      </c>
      <c r="AM679" s="1">
        <v>0</v>
      </c>
      <c r="AN679" s="1">
        <v>0</v>
      </c>
      <c r="AO679" s="1">
        <v>0</v>
      </c>
      <c r="AP679" s="1">
        <v>55011</v>
      </c>
      <c r="AQ679" s="1">
        <v>0</v>
      </c>
      <c r="AR679" s="1">
        <v>103</v>
      </c>
      <c r="AS679" s="1">
        <v>103</v>
      </c>
      <c r="AT679" s="1">
        <v>102</v>
      </c>
      <c r="AU679" s="1">
        <v>102</v>
      </c>
      <c r="AV679" s="1">
        <v>102</v>
      </c>
      <c r="AW679" s="1">
        <v>-1.0300000000000001E-3</v>
      </c>
      <c r="AX679" s="1">
        <v>-1.92</v>
      </c>
      <c r="AY679" s="1" t="s">
        <v>4715</v>
      </c>
      <c r="AZ679" s="1" t="s">
        <v>3557</v>
      </c>
    </row>
    <row r="680" spans="1:52" x14ac:dyDescent="0.25">
      <c r="A680" s="2" t="s">
        <v>674</v>
      </c>
      <c r="B680" s="3" t="s">
        <v>5497</v>
      </c>
      <c r="C680" s="3">
        <v>3.25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81.08</v>
      </c>
      <c r="H680" s="1">
        <f>MATCH(持股比率!A680,董監!A:A,0)</f>
        <v>680</v>
      </c>
      <c r="I680" s="3">
        <v>1029004.1</v>
      </c>
      <c r="J680" s="26">
        <v>113</v>
      </c>
      <c r="K680" s="26">
        <v>-827</v>
      </c>
      <c r="L680" s="35">
        <v>-88</v>
      </c>
      <c r="M680" s="26">
        <v>52</v>
      </c>
      <c r="N680" s="26">
        <v>307</v>
      </c>
      <c r="O680" s="26">
        <f t="shared" si="41"/>
        <v>83432</v>
      </c>
      <c r="P680" s="25">
        <f t="shared" si="42"/>
        <v>-0.5</v>
      </c>
      <c r="Q680" s="3">
        <v>24.85</v>
      </c>
      <c r="R680" s="3">
        <v>26.05</v>
      </c>
      <c r="S680" s="3">
        <v>24.9</v>
      </c>
      <c r="T680" s="3">
        <v>23.9</v>
      </c>
      <c r="U680" s="3">
        <v>26.25</v>
      </c>
      <c r="V680" s="12">
        <f t="shared" si="43"/>
        <v>-0.11624950000000005</v>
      </c>
      <c r="W680" s="3">
        <v>16.149999999999999</v>
      </c>
      <c r="X680" s="3" t="str">
        <f ca="1">IF(COUNTIF(股期對照!A:A,B680)=2,B680&amp;"-●",IF(COUNTIF(股期對照!A:A,B680)=1,B680&amp;"-◎",B680))</f>
        <v>台嘉碩</v>
      </c>
      <c r="Y680" s="3" t="s">
        <v>6544</v>
      </c>
      <c r="AB680" s="1" t="s">
        <v>674</v>
      </c>
      <c r="AC680" s="1" t="s">
        <v>2435</v>
      </c>
      <c r="AD680" s="1">
        <v>3.25</v>
      </c>
      <c r="AE680" s="1">
        <v>0</v>
      </c>
      <c r="AF680" s="1">
        <v>0</v>
      </c>
      <c r="AG680" s="1">
        <v>15.67</v>
      </c>
      <c r="AH680" s="1">
        <v>81.08</v>
      </c>
      <c r="AI680" s="1">
        <v>680</v>
      </c>
      <c r="AJ680" s="1">
        <v>1029004.1</v>
      </c>
      <c r="AK680" s="1">
        <v>113</v>
      </c>
      <c r="AL680" s="1">
        <v>-827</v>
      </c>
      <c r="AM680" s="1">
        <v>-88</v>
      </c>
      <c r="AN680" s="1">
        <v>52</v>
      </c>
      <c r="AO680" s="1">
        <v>307</v>
      </c>
      <c r="AP680" s="1">
        <v>83432</v>
      </c>
      <c r="AQ680" s="1">
        <v>-0.5</v>
      </c>
      <c r="AR680" s="1">
        <v>24.85</v>
      </c>
      <c r="AS680" s="1">
        <v>26.05</v>
      </c>
      <c r="AT680" s="1">
        <v>24.9</v>
      </c>
      <c r="AU680" s="1">
        <v>23.9</v>
      </c>
      <c r="AV680" s="1">
        <v>26.25</v>
      </c>
      <c r="AW680" s="1">
        <v>-0.11624950000000005</v>
      </c>
      <c r="AX680" s="1">
        <v>16.149999999999999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5498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3</v>
      </c>
      <c r="K681" s="26">
        <v>4</v>
      </c>
      <c r="L681" s="35">
        <v>0</v>
      </c>
      <c r="M681" s="26">
        <v>0</v>
      </c>
      <c r="N681" s="26">
        <v>1</v>
      </c>
      <c r="O681" s="26">
        <f t="shared" si="41"/>
        <v>46123</v>
      </c>
      <c r="P681" s="25">
        <f t="shared" si="42"/>
        <v>0</v>
      </c>
      <c r="Q681" s="3">
        <v>41.1</v>
      </c>
      <c r="R681" s="3">
        <v>41.5</v>
      </c>
      <c r="S681" s="3">
        <v>40.9</v>
      </c>
      <c r="T681" s="3">
        <v>40.549999999999997</v>
      </c>
      <c r="U681" s="3">
        <v>40.799999999999997</v>
      </c>
      <c r="V681" s="12">
        <f t="shared" si="43"/>
        <v>3.3010000000000001E-3</v>
      </c>
      <c r="W681" s="3">
        <v>-1.45</v>
      </c>
      <c r="X681" s="3" t="str">
        <f ca="1">IF(COUNTIF(股期對照!A:A,B681)=2,B681&amp;"-●",IF(COUNTIF(股期對照!A:A,B681)=1,B681&amp;"-◎",B681))</f>
        <v>三顧</v>
      </c>
      <c r="Y681" s="3" t="s">
        <v>6543</v>
      </c>
      <c r="AB681" s="1" t="s">
        <v>675</v>
      </c>
      <c r="AC681" s="1" t="s">
        <v>2436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3</v>
      </c>
      <c r="AL681" s="1">
        <v>4</v>
      </c>
      <c r="AM681" s="1">
        <v>0</v>
      </c>
      <c r="AN681" s="1">
        <v>0</v>
      </c>
      <c r="AO681" s="1">
        <v>1</v>
      </c>
      <c r="AP681" s="1">
        <v>46123</v>
      </c>
      <c r="AQ681" s="1">
        <v>0</v>
      </c>
      <c r="AR681" s="1">
        <v>41.1</v>
      </c>
      <c r="AS681" s="1">
        <v>41.5</v>
      </c>
      <c r="AT681" s="1">
        <v>40.9</v>
      </c>
      <c r="AU681" s="1">
        <v>40.549999999999997</v>
      </c>
      <c r="AV681" s="1">
        <v>40.799999999999997</v>
      </c>
      <c r="AW681" s="1">
        <v>3.3010000000000001E-3</v>
      </c>
      <c r="AX681" s="1">
        <v>-1.45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5499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68.3</v>
      </c>
      <c r="R682" s="3">
        <v>68.5</v>
      </c>
      <c r="S682" s="3">
        <v>67.599999999999994</v>
      </c>
      <c r="T682" s="3">
        <v>68</v>
      </c>
      <c r="U682" s="3">
        <v>69</v>
      </c>
      <c r="V682" s="12">
        <f t="shared" si="43"/>
        <v>0</v>
      </c>
      <c r="W682" s="3">
        <v>1.47</v>
      </c>
      <c r="X682" s="3" t="str">
        <f ca="1">IF(COUNTIF(股期對照!A:A,B682)=2,B682&amp;"-●",IF(COUNTIF(股期對照!A:A,B682)=1,B682&amp;"-◎",B682))</f>
        <v>至寶電</v>
      </c>
      <c r="Y682" s="3" t="s">
        <v>6631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68.3</v>
      </c>
      <c r="AS682" s="1">
        <v>68.5</v>
      </c>
      <c r="AT682" s="1">
        <v>67.599999999999994</v>
      </c>
      <c r="AU682" s="1">
        <v>68</v>
      </c>
      <c r="AV682" s="1">
        <v>69</v>
      </c>
      <c r="AW682" s="1">
        <v>0</v>
      </c>
      <c r="AX682" s="1">
        <v>1.47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5500</v>
      </c>
      <c r="C683" s="3">
        <v>16.829999999999998</v>
      </c>
      <c r="D683" s="3">
        <v>3.9</v>
      </c>
      <c r="E683" s="3">
        <v>2.73</v>
      </c>
      <c r="F683" s="1">
        <f>IF(INDEX(董監!D:D,H683)=0,INDEX(董監!C:C,H683),INDEX(董監!D:D,H683))</f>
        <v>6.43</v>
      </c>
      <c r="G683" s="1">
        <f t="shared" si="40"/>
        <v>70.11</v>
      </c>
      <c r="H683" s="1">
        <f>MATCH(持股比率!A683,董監!A:A,0)</f>
        <v>683</v>
      </c>
      <c r="I683" s="3">
        <v>1419650.78</v>
      </c>
      <c r="J683" s="26">
        <v>1070</v>
      </c>
      <c r="K683" s="26">
        <v>78</v>
      </c>
      <c r="L683" s="35">
        <v>164</v>
      </c>
      <c r="M683" s="26">
        <v>-208</v>
      </c>
      <c r="N683" s="26">
        <v>57</v>
      </c>
      <c r="O683" s="26">
        <f t="shared" si="41"/>
        <v>99532</v>
      </c>
      <c r="P683" s="25">
        <f t="shared" si="42"/>
        <v>1.2</v>
      </c>
      <c r="Q683" s="3">
        <v>197.5</v>
      </c>
      <c r="R683" s="3">
        <v>195</v>
      </c>
      <c r="S683" s="3">
        <v>191.5</v>
      </c>
      <c r="T683" s="3">
        <v>191</v>
      </c>
      <c r="U683" s="3">
        <v>194.5</v>
      </c>
      <c r="V683" s="12">
        <f t="shared" si="43"/>
        <v>2.2929949999999999</v>
      </c>
      <c r="W683" s="3">
        <v>1.3</v>
      </c>
      <c r="X683" s="3" t="str">
        <f ca="1">IF(COUNTIF(股期對照!A:A,B683)=2,B683&amp;"-●",IF(COUNTIF(股期對照!A:A,B683)=1,B683&amp;"-◎",B683))</f>
        <v>原相-◎</v>
      </c>
      <c r="Y683" s="3" t="s">
        <v>6546</v>
      </c>
      <c r="AB683" s="1" t="s">
        <v>677</v>
      </c>
      <c r="AC683" s="1" t="s">
        <v>2438</v>
      </c>
      <c r="AD683" s="1">
        <v>16.829999999999998</v>
      </c>
      <c r="AE683" s="1">
        <v>3.9</v>
      </c>
      <c r="AF683" s="1">
        <v>2.73</v>
      </c>
      <c r="AG683" s="1">
        <v>6.43</v>
      </c>
      <c r="AH683" s="1">
        <v>70.11</v>
      </c>
      <c r="AI683" s="1">
        <v>683</v>
      </c>
      <c r="AJ683" s="1">
        <v>1419650.78</v>
      </c>
      <c r="AK683" s="1">
        <v>1070</v>
      </c>
      <c r="AL683" s="1">
        <v>78</v>
      </c>
      <c r="AM683" s="1">
        <v>164</v>
      </c>
      <c r="AN683" s="1">
        <v>-208</v>
      </c>
      <c r="AO683" s="1">
        <v>57</v>
      </c>
      <c r="AP683" s="1">
        <v>99532</v>
      </c>
      <c r="AQ683" s="1">
        <v>1.2</v>
      </c>
      <c r="AR683" s="1">
        <v>197.5</v>
      </c>
      <c r="AS683" s="1">
        <v>195</v>
      </c>
      <c r="AT683" s="1">
        <v>191.5</v>
      </c>
      <c r="AU683" s="1">
        <v>191</v>
      </c>
      <c r="AV683" s="1">
        <v>194.5</v>
      </c>
      <c r="AW683" s="1">
        <v>2.2929949999999999</v>
      </c>
      <c r="AX683" s="1">
        <v>1.3</v>
      </c>
      <c r="AY683" s="1" t="s">
        <v>4482</v>
      </c>
      <c r="AZ683" s="1" t="s">
        <v>3559</v>
      </c>
    </row>
    <row r="684" spans="1:52" x14ac:dyDescent="0.25">
      <c r="A684" s="2" t="s">
        <v>678</v>
      </c>
      <c r="B684" s="3" t="s">
        <v>5501</v>
      </c>
      <c r="C684" s="3">
        <v>6.61</v>
      </c>
      <c r="D684" s="3">
        <v>0.27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78.62</v>
      </c>
      <c r="H684" s="1">
        <f>MATCH(持股比率!A684,董監!A:A,0)</f>
        <v>684</v>
      </c>
      <c r="I684" s="3">
        <v>677927.05</v>
      </c>
      <c r="J684" s="26">
        <v>335</v>
      </c>
      <c r="K684" s="26">
        <v>-198</v>
      </c>
      <c r="L684" s="35">
        <v>-88</v>
      </c>
      <c r="M684" s="26">
        <v>56</v>
      </c>
      <c r="N684" s="26">
        <v>184</v>
      </c>
      <c r="O684" s="26">
        <f t="shared" si="41"/>
        <v>53299</v>
      </c>
      <c r="P684" s="25">
        <f t="shared" si="42"/>
        <v>0.5</v>
      </c>
      <c r="Q684" s="3">
        <v>418</v>
      </c>
      <c r="R684" s="3">
        <v>417</v>
      </c>
      <c r="S684" s="3">
        <v>387.5</v>
      </c>
      <c r="T684" s="3">
        <v>373.5</v>
      </c>
      <c r="U684" s="3">
        <v>396</v>
      </c>
      <c r="V684" s="12">
        <f t="shared" si="43"/>
        <v>1.17144</v>
      </c>
      <c r="W684" s="3">
        <v>-0.5</v>
      </c>
      <c r="X684" s="3" t="str">
        <f ca="1">IF(COUNTIF(股期對照!A:A,B684)=2,B684&amp;"-●",IF(COUNTIF(股期對照!A:A,B684)=1,B684&amp;"-◎",B684))</f>
        <v>金麗科</v>
      </c>
      <c r="Y684" s="3" t="s">
        <v>6608</v>
      </c>
      <c r="AB684" s="1" t="s">
        <v>678</v>
      </c>
      <c r="AC684" s="1" t="s">
        <v>2439</v>
      </c>
      <c r="AD684" s="1">
        <v>6.61</v>
      </c>
      <c r="AE684" s="1">
        <v>0.27</v>
      </c>
      <c r="AF684" s="1">
        <v>0.13</v>
      </c>
      <c r="AG684" s="1">
        <v>14.37</v>
      </c>
      <c r="AH684" s="1">
        <v>78.62</v>
      </c>
      <c r="AI684" s="1">
        <v>684</v>
      </c>
      <c r="AJ684" s="1">
        <v>677927.05</v>
      </c>
      <c r="AK684" s="1">
        <v>335</v>
      </c>
      <c r="AL684" s="1">
        <v>-198</v>
      </c>
      <c r="AM684" s="1">
        <v>-88</v>
      </c>
      <c r="AN684" s="1">
        <v>56</v>
      </c>
      <c r="AO684" s="1">
        <v>184</v>
      </c>
      <c r="AP684" s="1">
        <v>53299</v>
      </c>
      <c r="AQ684" s="1">
        <v>0.5</v>
      </c>
      <c r="AR684" s="1">
        <v>418</v>
      </c>
      <c r="AS684" s="1">
        <v>417</v>
      </c>
      <c r="AT684" s="1">
        <v>387.5</v>
      </c>
      <c r="AU684" s="1">
        <v>373.5</v>
      </c>
      <c r="AV684" s="1">
        <v>396</v>
      </c>
      <c r="AW684" s="1">
        <v>1.17144</v>
      </c>
      <c r="AX684" s="1">
        <v>-0.5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5502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</v>
      </c>
      <c r="R685" s="3">
        <v>6.09</v>
      </c>
      <c r="S685" s="3">
        <v>6.05</v>
      </c>
      <c r="T685" s="3">
        <v>6.03</v>
      </c>
      <c r="U685" s="3">
        <v>6.1</v>
      </c>
      <c r="V685" s="12">
        <f t="shared" si="43"/>
        <v>0</v>
      </c>
      <c r="W685" s="3">
        <v>-2.09</v>
      </c>
      <c r="X685" s="3" t="str">
        <f ca="1">IF(COUNTIF(股期對照!A:A,B685)=2,B685&amp;"-●",IF(COUNTIF(股期對照!A:A,B685)=1,B685&amp;"-◎",B685))</f>
        <v>晟鈦</v>
      </c>
      <c r="Y685" s="3" t="s">
        <v>6606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6.2</v>
      </c>
      <c r="AS685" s="1">
        <v>6.09</v>
      </c>
      <c r="AT685" s="1">
        <v>6.05</v>
      </c>
      <c r="AU685" s="1">
        <v>6.03</v>
      </c>
      <c r="AV685" s="1">
        <v>6.1</v>
      </c>
      <c r="AW685" s="1">
        <v>0</v>
      </c>
      <c r="AX685" s="1">
        <v>-2.09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5503</v>
      </c>
      <c r="C686" s="3">
        <v>0.4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83.09</v>
      </c>
      <c r="H686" s="1">
        <f>MATCH(持股比率!A686,董監!A:A,0)</f>
        <v>686</v>
      </c>
      <c r="I686" s="3">
        <v>590109</v>
      </c>
      <c r="J686" s="26">
        <v>-1</v>
      </c>
      <c r="K686" s="26">
        <v>16</v>
      </c>
      <c r="L686" s="35">
        <v>-17</v>
      </c>
      <c r="M686" s="26">
        <v>-31</v>
      </c>
      <c r="N686" s="26">
        <v>21</v>
      </c>
      <c r="O686" s="26">
        <f t="shared" si="41"/>
        <v>49032</v>
      </c>
      <c r="P686" s="25">
        <f t="shared" si="42"/>
        <v>0</v>
      </c>
      <c r="Q686" s="3">
        <v>16.149999999999999</v>
      </c>
      <c r="R686" s="3">
        <v>16.399999999999999</v>
      </c>
      <c r="S686" s="3">
        <v>16.5</v>
      </c>
      <c r="T686" s="3">
        <v>16.350000000000001</v>
      </c>
      <c r="U686" s="3">
        <v>16.600000000000001</v>
      </c>
      <c r="V686" s="12">
        <f t="shared" si="43"/>
        <v>-1.9250000000000001E-3</v>
      </c>
      <c r="W686" s="3">
        <v>3.75</v>
      </c>
      <c r="X686" s="3" t="str">
        <f ca="1">IF(COUNTIF(股期對照!A:A,B686)=2,B686&amp;"-●",IF(COUNTIF(股期對照!A:A,B686)=1,B686&amp;"-◎",B686))</f>
        <v>錦明</v>
      </c>
      <c r="Y686" s="3" t="s">
        <v>6605</v>
      </c>
      <c r="AB686" s="1" t="s">
        <v>680</v>
      </c>
      <c r="AC686" s="1" t="s">
        <v>2441</v>
      </c>
      <c r="AD686" s="1">
        <v>0.4</v>
      </c>
      <c r="AE686" s="1">
        <v>0</v>
      </c>
      <c r="AF686" s="1">
        <v>0</v>
      </c>
      <c r="AG686" s="1">
        <v>16.510000000000002</v>
      </c>
      <c r="AH686" s="1">
        <v>83.09</v>
      </c>
      <c r="AI686" s="1">
        <v>686</v>
      </c>
      <c r="AJ686" s="1">
        <v>590109</v>
      </c>
      <c r="AK686" s="1">
        <v>-1</v>
      </c>
      <c r="AL686" s="1">
        <v>16</v>
      </c>
      <c r="AM686" s="1">
        <v>-17</v>
      </c>
      <c r="AN686" s="1">
        <v>-31</v>
      </c>
      <c r="AO686" s="1">
        <v>21</v>
      </c>
      <c r="AP686" s="1">
        <v>49032</v>
      </c>
      <c r="AQ686" s="1">
        <v>0</v>
      </c>
      <c r="AR686" s="1">
        <v>16.149999999999999</v>
      </c>
      <c r="AS686" s="1">
        <v>16.399999999999999</v>
      </c>
      <c r="AT686" s="1">
        <v>16.5</v>
      </c>
      <c r="AU686" s="1">
        <v>16.350000000000001</v>
      </c>
      <c r="AV686" s="1">
        <v>16.600000000000001</v>
      </c>
      <c r="AW686" s="1">
        <v>-1.9250000000000001E-3</v>
      </c>
      <c r="AX686" s="1">
        <v>3.75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5504</v>
      </c>
      <c r="C687" s="3">
        <v>34.68</v>
      </c>
      <c r="D687" s="3">
        <v>2.72</v>
      </c>
      <c r="E687" s="3">
        <v>3.56</v>
      </c>
      <c r="F687" s="1">
        <f>IF(INDEX(董監!D:D,H687)=0,INDEX(董監!C:C,H687),INDEX(董監!D:D,H687))</f>
        <v>2.74</v>
      </c>
      <c r="G687" s="1">
        <f t="shared" si="40"/>
        <v>56.3</v>
      </c>
      <c r="H687" s="1">
        <f>MATCH(持股比率!A687,董監!A:A,0)</f>
        <v>687</v>
      </c>
      <c r="I687" s="3">
        <v>29036120.5</v>
      </c>
      <c r="J687" s="26">
        <v>-5229</v>
      </c>
      <c r="K687" s="26">
        <v>-4547</v>
      </c>
      <c r="L687" s="35">
        <v>-7520</v>
      </c>
      <c r="M687" s="26">
        <v>-1153</v>
      </c>
      <c r="N687" s="26">
        <v>-2994</v>
      </c>
      <c r="O687" s="26">
        <f t="shared" si="41"/>
        <v>1634734</v>
      </c>
      <c r="P687" s="25">
        <f t="shared" si="42"/>
        <v>-1.3</v>
      </c>
      <c r="Q687" s="3">
        <v>30.6</v>
      </c>
      <c r="R687" s="3">
        <v>30.65</v>
      </c>
      <c r="S687" s="3">
        <v>30.3</v>
      </c>
      <c r="T687" s="3">
        <v>30.4</v>
      </c>
      <c r="U687" s="3">
        <v>30.4</v>
      </c>
      <c r="V687" s="12">
        <f t="shared" si="43"/>
        <v>-6.5329774999999985</v>
      </c>
      <c r="W687" s="3">
        <v>-0.65</v>
      </c>
      <c r="X687" s="3" t="str">
        <f ca="1">IF(COUNTIF(股期對照!A:A,B687)=2,B687&amp;"-●",IF(COUNTIF(股期對照!A:A,B687)=1,B687&amp;"-◎",B687))</f>
        <v>緯創-◎</v>
      </c>
      <c r="Y687" s="3" t="s">
        <v>6515</v>
      </c>
      <c r="AB687" s="1" t="s">
        <v>681</v>
      </c>
      <c r="AC687" s="1" t="s">
        <v>2442</v>
      </c>
      <c r="AD687" s="1">
        <v>34.68</v>
      </c>
      <c r="AE687" s="1">
        <v>2.72</v>
      </c>
      <c r="AF687" s="1">
        <v>3.56</v>
      </c>
      <c r="AG687" s="1">
        <v>2.74</v>
      </c>
      <c r="AH687" s="1">
        <v>56.3</v>
      </c>
      <c r="AI687" s="1">
        <v>687</v>
      </c>
      <c r="AJ687" s="1">
        <v>29036120.5</v>
      </c>
      <c r="AK687" s="1">
        <v>-5229</v>
      </c>
      <c r="AL687" s="1">
        <v>-4547</v>
      </c>
      <c r="AM687" s="1">
        <v>-7520</v>
      </c>
      <c r="AN687" s="1">
        <v>-1153</v>
      </c>
      <c r="AO687" s="1">
        <v>-2994</v>
      </c>
      <c r="AP687" s="1">
        <v>1634734</v>
      </c>
      <c r="AQ687" s="1">
        <v>-1.3</v>
      </c>
      <c r="AR687" s="1">
        <v>30.6</v>
      </c>
      <c r="AS687" s="1">
        <v>30.65</v>
      </c>
      <c r="AT687" s="1">
        <v>30.3</v>
      </c>
      <c r="AU687" s="1">
        <v>30.4</v>
      </c>
      <c r="AV687" s="1">
        <v>30.4</v>
      </c>
      <c r="AW687" s="1">
        <v>-6.5329774999999985</v>
      </c>
      <c r="AX687" s="1">
        <v>-0.65</v>
      </c>
      <c r="AY687" s="1" t="s">
        <v>4483</v>
      </c>
      <c r="AZ687" s="1" t="s">
        <v>3546</v>
      </c>
    </row>
    <row r="688" spans="1:52" x14ac:dyDescent="0.25">
      <c r="A688" s="2" t="s">
        <v>682</v>
      </c>
      <c r="B688" s="3" t="s">
        <v>5505</v>
      </c>
      <c r="C688" s="3">
        <v>4.66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70.759999999999991</v>
      </c>
      <c r="H688" s="1">
        <f>MATCH(持股比率!A688,董監!A:A,0)</f>
        <v>688</v>
      </c>
      <c r="I688" s="3">
        <v>365678.65</v>
      </c>
      <c r="J688" s="26">
        <v>10</v>
      </c>
      <c r="K688" s="26">
        <v>-1</v>
      </c>
      <c r="L688" s="35">
        <v>-26</v>
      </c>
      <c r="M688" s="26">
        <v>-45</v>
      </c>
      <c r="N688" s="26">
        <v>62</v>
      </c>
      <c r="O688" s="26">
        <f t="shared" si="41"/>
        <v>25875</v>
      </c>
      <c r="P688" s="25">
        <f t="shared" si="42"/>
        <v>0</v>
      </c>
      <c r="Q688" s="3">
        <v>21.15</v>
      </c>
      <c r="R688" s="3">
        <v>20.85</v>
      </c>
      <c r="S688" s="3">
        <v>20.85</v>
      </c>
      <c r="T688" s="3">
        <v>19.8</v>
      </c>
      <c r="U688" s="3">
        <v>19.8</v>
      </c>
      <c r="V688" s="12">
        <f t="shared" si="43"/>
        <v>-1.4849999999999908E-4</v>
      </c>
      <c r="W688" s="3">
        <v>-8.5500000000000007</v>
      </c>
      <c r="X688" s="3" t="str">
        <f ca="1">IF(COUNTIF(股期對照!A:A,B688)=2,B688&amp;"-●",IF(COUNTIF(股期對照!A:A,B688)=1,B688&amp;"-◎",B688))</f>
        <v>昱捷</v>
      </c>
      <c r="Y688" s="3" t="s">
        <v>6632</v>
      </c>
      <c r="AB688" s="1" t="s">
        <v>682</v>
      </c>
      <c r="AC688" s="1" t="s">
        <v>2443</v>
      </c>
      <c r="AD688" s="1">
        <v>4.66</v>
      </c>
      <c r="AE688" s="1">
        <v>0.05</v>
      </c>
      <c r="AF688" s="1">
        <v>0</v>
      </c>
      <c r="AG688" s="1">
        <v>24.53</v>
      </c>
      <c r="AH688" s="1">
        <v>70.759999999999991</v>
      </c>
      <c r="AI688" s="1">
        <v>688</v>
      </c>
      <c r="AJ688" s="1">
        <v>365678.65</v>
      </c>
      <c r="AK688" s="1">
        <v>10</v>
      </c>
      <c r="AL688" s="1">
        <v>-1</v>
      </c>
      <c r="AM688" s="1">
        <v>-26</v>
      </c>
      <c r="AN688" s="1">
        <v>-45</v>
      </c>
      <c r="AO688" s="1">
        <v>62</v>
      </c>
      <c r="AP688" s="1">
        <v>25875</v>
      </c>
      <c r="AQ688" s="1">
        <v>0</v>
      </c>
      <c r="AR688" s="1">
        <v>21.15</v>
      </c>
      <c r="AS688" s="1">
        <v>20.85</v>
      </c>
      <c r="AT688" s="1">
        <v>20.85</v>
      </c>
      <c r="AU688" s="1">
        <v>19.8</v>
      </c>
      <c r="AV688" s="1">
        <v>19.8</v>
      </c>
      <c r="AW688" s="1">
        <v>-1.4849999999999908E-4</v>
      </c>
      <c r="AX688" s="1">
        <v>-8.5500000000000007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5506</v>
      </c>
      <c r="C689" s="3">
        <v>0.61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93.2</v>
      </c>
      <c r="H689" s="1">
        <f>MATCH(持股比率!A689,董監!A:A,0)</f>
        <v>689</v>
      </c>
      <c r="I689" s="3">
        <v>764746.92</v>
      </c>
      <c r="J689" s="26">
        <v>-1407</v>
      </c>
      <c r="K689" s="26">
        <v>-212</v>
      </c>
      <c r="L689" s="35">
        <v>-250</v>
      </c>
      <c r="M689" s="26">
        <v>-251</v>
      </c>
      <c r="N689" s="26">
        <v>-74</v>
      </c>
      <c r="O689" s="26">
        <f t="shared" si="41"/>
        <v>71274</v>
      </c>
      <c r="P689" s="25">
        <f t="shared" si="42"/>
        <v>-3.1</v>
      </c>
      <c r="Q689" s="3">
        <v>31.35</v>
      </c>
      <c r="R689" s="3">
        <v>30.75</v>
      </c>
      <c r="S689" s="3">
        <v>29.6</v>
      </c>
      <c r="T689" s="3">
        <v>29</v>
      </c>
      <c r="U689" s="3">
        <v>29.45</v>
      </c>
      <c r="V689" s="12">
        <f t="shared" si="43"/>
        <v>-0.67486749999999995</v>
      </c>
      <c r="W689" s="3">
        <v>-8.11</v>
      </c>
      <c r="X689" s="3" t="str">
        <f ca="1">IF(COUNTIF(股期對照!A:A,B689)=2,B689&amp;"-●",IF(COUNTIF(股期對照!A:A,B689)=1,B689&amp;"-◎",B689))</f>
        <v>光環</v>
      </c>
      <c r="Y689" s="3" t="s">
        <v>4596</v>
      </c>
      <c r="AB689" s="1" t="s">
        <v>683</v>
      </c>
      <c r="AC689" s="1" t="s">
        <v>2444</v>
      </c>
      <c r="AD689" s="1">
        <v>0.61</v>
      </c>
      <c r="AE689" s="1">
        <v>0</v>
      </c>
      <c r="AF689" s="1">
        <v>3.08</v>
      </c>
      <c r="AG689" s="1">
        <v>3.11</v>
      </c>
      <c r="AH689" s="1">
        <v>93.2</v>
      </c>
      <c r="AI689" s="1">
        <v>689</v>
      </c>
      <c r="AJ689" s="1">
        <v>764746.92</v>
      </c>
      <c r="AK689" s="1">
        <v>-1407</v>
      </c>
      <c r="AL689" s="1">
        <v>-212</v>
      </c>
      <c r="AM689" s="1">
        <v>-250</v>
      </c>
      <c r="AN689" s="1">
        <v>-251</v>
      </c>
      <c r="AO689" s="1">
        <v>-74</v>
      </c>
      <c r="AP689" s="1">
        <v>71274</v>
      </c>
      <c r="AQ689" s="1">
        <v>-3.1</v>
      </c>
      <c r="AR689" s="1">
        <v>31.35</v>
      </c>
      <c r="AS689" s="1">
        <v>30.75</v>
      </c>
      <c r="AT689" s="1">
        <v>29.6</v>
      </c>
      <c r="AU689" s="1">
        <v>29</v>
      </c>
      <c r="AV689" s="1">
        <v>29.45</v>
      </c>
      <c r="AW689" s="1">
        <v>-0.67486749999999995</v>
      </c>
      <c r="AX689" s="1">
        <v>-8.11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5507</v>
      </c>
      <c r="C690" s="3">
        <v>11.23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69.61</v>
      </c>
      <c r="H690" s="1">
        <f>MATCH(持股比率!A690,董監!A:A,0)</f>
        <v>690</v>
      </c>
      <c r="I690" s="3">
        <v>929208.96</v>
      </c>
      <c r="J690" s="26">
        <v>124</v>
      </c>
      <c r="K690" s="26">
        <v>-28</v>
      </c>
      <c r="L690" s="35">
        <v>-113</v>
      </c>
      <c r="M690" s="26">
        <v>-61</v>
      </c>
      <c r="N690" s="26">
        <v>110</v>
      </c>
      <c r="O690" s="26">
        <f t="shared" si="41"/>
        <v>64682</v>
      </c>
      <c r="P690" s="25">
        <f t="shared" si="42"/>
        <v>0</v>
      </c>
      <c r="Q690" s="3">
        <v>26.6</v>
      </c>
      <c r="R690" s="3">
        <v>26.15</v>
      </c>
      <c r="S690" s="3">
        <v>25.35</v>
      </c>
      <c r="T690" s="3">
        <v>25.15</v>
      </c>
      <c r="U690" s="3">
        <v>25.55</v>
      </c>
      <c r="V690" s="12">
        <f t="shared" si="43"/>
        <v>9.7800000000000022E-3</v>
      </c>
      <c r="W690" s="3">
        <v>-2.11</v>
      </c>
      <c r="X690" s="3" t="str">
        <f ca="1">IF(COUNTIF(股期對照!A:A,B690)=2,B690&amp;"-●",IF(COUNTIF(股期對照!A:A,B690)=1,B690&amp;"-◎",B690))</f>
        <v>千如</v>
      </c>
      <c r="Y690" s="3" t="s">
        <v>6544</v>
      </c>
      <c r="AB690" s="1" t="s">
        <v>684</v>
      </c>
      <c r="AC690" s="1" t="s">
        <v>2445</v>
      </c>
      <c r="AD690" s="1">
        <v>11.23</v>
      </c>
      <c r="AE690" s="1">
        <v>0</v>
      </c>
      <c r="AF690" s="1">
        <v>0.04</v>
      </c>
      <c r="AG690" s="1">
        <v>19.12</v>
      </c>
      <c r="AH690" s="1">
        <v>69.61</v>
      </c>
      <c r="AI690" s="1">
        <v>690</v>
      </c>
      <c r="AJ690" s="1">
        <v>929208.96</v>
      </c>
      <c r="AK690" s="1">
        <v>124</v>
      </c>
      <c r="AL690" s="1">
        <v>-28</v>
      </c>
      <c r="AM690" s="1">
        <v>-113</v>
      </c>
      <c r="AN690" s="1">
        <v>-61</v>
      </c>
      <c r="AO690" s="1">
        <v>110</v>
      </c>
      <c r="AP690" s="1">
        <v>64682</v>
      </c>
      <c r="AQ690" s="1">
        <v>0</v>
      </c>
      <c r="AR690" s="1">
        <v>26.6</v>
      </c>
      <c r="AS690" s="1">
        <v>26.15</v>
      </c>
      <c r="AT690" s="1">
        <v>25.35</v>
      </c>
      <c r="AU690" s="1">
        <v>25.15</v>
      </c>
      <c r="AV690" s="1">
        <v>25.55</v>
      </c>
      <c r="AW690" s="1">
        <v>9.7800000000000022E-3</v>
      </c>
      <c r="AX690" s="1">
        <v>-2.11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5508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1</v>
      </c>
      <c r="K691" s="26">
        <v>1</v>
      </c>
      <c r="L691" s="35">
        <v>31</v>
      </c>
      <c r="M691" s="26">
        <v>8</v>
      </c>
      <c r="N691" s="26">
        <v>-2</v>
      </c>
      <c r="O691" s="26">
        <f t="shared" si="41"/>
        <v>37180</v>
      </c>
      <c r="P691" s="25">
        <f t="shared" si="42"/>
        <v>0.1</v>
      </c>
      <c r="Q691" s="3">
        <v>16.899999999999999</v>
      </c>
      <c r="R691" s="3">
        <v>17.149999999999999</v>
      </c>
      <c r="S691" s="3">
        <v>18.100000000000001</v>
      </c>
      <c r="T691" s="3">
        <v>18.5</v>
      </c>
      <c r="U691" s="3">
        <v>18.399999999999999</v>
      </c>
      <c r="V691" s="12">
        <f t="shared" si="43"/>
        <v>7.0635000000000003E-3</v>
      </c>
      <c r="W691" s="3">
        <v>9.52</v>
      </c>
      <c r="X691" s="3" t="str">
        <f ca="1">IF(COUNTIF(股期對照!A:A,B691)=2,B691&amp;"-●",IF(COUNTIF(股期對照!A:A,B691)=1,B691&amp;"-◎",B691))</f>
        <v>海灣</v>
      </c>
      <c r="Y691" s="3" t="s">
        <v>6581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1</v>
      </c>
      <c r="AL691" s="1">
        <v>1</v>
      </c>
      <c r="AM691" s="1">
        <v>31</v>
      </c>
      <c r="AN691" s="1">
        <v>8</v>
      </c>
      <c r="AO691" s="1">
        <v>-2</v>
      </c>
      <c r="AP691" s="1">
        <v>37180</v>
      </c>
      <c r="AQ691" s="1">
        <v>0.1</v>
      </c>
      <c r="AR691" s="1">
        <v>16.899999999999999</v>
      </c>
      <c r="AS691" s="1">
        <v>17.149999999999999</v>
      </c>
      <c r="AT691" s="1">
        <v>18.100000000000001</v>
      </c>
      <c r="AU691" s="1">
        <v>18.5</v>
      </c>
      <c r="AV691" s="1">
        <v>18.399999999999999</v>
      </c>
      <c r="AW691" s="1">
        <v>7.0635000000000003E-3</v>
      </c>
      <c r="AX691" s="1">
        <v>9.52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5509</v>
      </c>
      <c r="C692" s="3">
        <v>4.83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78.38</v>
      </c>
      <c r="H692" s="1">
        <f>MATCH(持股比率!A692,董監!A:A,0)</f>
        <v>692</v>
      </c>
      <c r="I692" s="3">
        <v>727389.91</v>
      </c>
      <c r="J692" s="26">
        <v>148</v>
      </c>
      <c r="K692" s="26">
        <v>-13</v>
      </c>
      <c r="L692" s="35">
        <v>-18</v>
      </c>
      <c r="M692" s="26">
        <v>-22</v>
      </c>
      <c r="N692" s="26">
        <v>122</v>
      </c>
      <c r="O692" s="26">
        <f t="shared" si="41"/>
        <v>57013</v>
      </c>
      <c r="P692" s="25">
        <f t="shared" si="42"/>
        <v>0.4</v>
      </c>
      <c r="Q692" s="3">
        <v>78.599999999999994</v>
      </c>
      <c r="R692" s="3">
        <v>78.2</v>
      </c>
      <c r="S692" s="3">
        <v>76.8</v>
      </c>
      <c r="T692" s="3">
        <v>76</v>
      </c>
      <c r="U692" s="3">
        <v>77.400000000000006</v>
      </c>
      <c r="V692" s="12">
        <f t="shared" si="43"/>
        <v>0.17004599999999997</v>
      </c>
      <c r="W692" s="3">
        <v>0.26</v>
      </c>
      <c r="X692" s="3" t="str">
        <f ca="1">IF(COUNTIF(股期對照!A:A,B692)=2,B692&amp;"-●",IF(COUNTIF(股期對照!A:A,B692)=1,B692&amp;"-◎",B692))</f>
        <v>虹冠電</v>
      </c>
      <c r="Y692" s="3" t="s">
        <v>6546</v>
      </c>
      <c r="AB692" s="1" t="s">
        <v>686</v>
      </c>
      <c r="AC692" s="1" t="s">
        <v>2447</v>
      </c>
      <c r="AD692" s="1">
        <v>4.83</v>
      </c>
      <c r="AE692" s="1">
        <v>1.02</v>
      </c>
      <c r="AF692" s="1">
        <v>0.02</v>
      </c>
      <c r="AG692" s="1">
        <v>15.75</v>
      </c>
      <c r="AH692" s="1">
        <v>78.38</v>
      </c>
      <c r="AI692" s="1">
        <v>692</v>
      </c>
      <c r="AJ692" s="1">
        <v>727389.91</v>
      </c>
      <c r="AK692" s="1">
        <v>148</v>
      </c>
      <c r="AL692" s="1">
        <v>-13</v>
      </c>
      <c r="AM692" s="1">
        <v>-18</v>
      </c>
      <c r="AN692" s="1">
        <v>-22</v>
      </c>
      <c r="AO692" s="1">
        <v>122</v>
      </c>
      <c r="AP692" s="1">
        <v>57013</v>
      </c>
      <c r="AQ692" s="1">
        <v>0.4</v>
      </c>
      <c r="AR692" s="1">
        <v>78.599999999999994</v>
      </c>
      <c r="AS692" s="1">
        <v>78.2</v>
      </c>
      <c r="AT692" s="1">
        <v>76.8</v>
      </c>
      <c r="AU692" s="1">
        <v>76</v>
      </c>
      <c r="AV692" s="1">
        <v>77.400000000000006</v>
      </c>
      <c r="AW692" s="1">
        <v>0.17004599999999997</v>
      </c>
      <c r="AX692" s="1">
        <v>0.26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4825</v>
      </c>
      <c r="C693" s="3">
        <v>17.88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61.650000000000006</v>
      </c>
      <c r="H693" s="1">
        <f>MATCH(持股比率!A693,董監!A:A,0)</f>
        <v>693</v>
      </c>
      <c r="I693" s="3">
        <v>646876.42000000004</v>
      </c>
      <c r="J693" s="26">
        <v>-10</v>
      </c>
      <c r="K693" s="26">
        <v>-15</v>
      </c>
      <c r="L693" s="35">
        <v>-4</v>
      </c>
      <c r="M693" s="26">
        <v>-18</v>
      </c>
      <c r="N693" s="26">
        <v>-3</v>
      </c>
      <c r="O693" s="26">
        <f t="shared" si="41"/>
        <v>39880</v>
      </c>
      <c r="P693" s="25">
        <f t="shared" si="42"/>
        <v>-0.1</v>
      </c>
      <c r="Q693" s="3">
        <v>35</v>
      </c>
      <c r="R693" s="3">
        <v>35.5</v>
      </c>
      <c r="S693" s="3">
        <v>35.049999999999997</v>
      </c>
      <c r="T693" s="3">
        <v>35.35</v>
      </c>
      <c r="U693" s="3">
        <v>35.450000000000003</v>
      </c>
      <c r="V693" s="12">
        <f t="shared" si="43"/>
        <v>-1.7653499999999999E-2</v>
      </c>
      <c r="W693" s="3">
        <v>2.6</v>
      </c>
      <c r="X693" s="3" t="str">
        <f ca="1">IF(COUNTIF(股期對照!A:A,B693)=2,B693&amp;"-●",IF(COUNTIF(股期對照!A:A,B693)=1,B693&amp;"-◎",B693))</f>
        <v>鑫創</v>
      </c>
      <c r="Y693" s="3" t="s">
        <v>6546</v>
      </c>
      <c r="AB693" s="1" t="s">
        <v>687</v>
      </c>
      <c r="AC693" s="1" t="s">
        <v>2448</v>
      </c>
      <c r="AD693" s="1">
        <v>17.88</v>
      </c>
      <c r="AE693" s="1">
        <v>0.23</v>
      </c>
      <c r="AF693" s="1">
        <v>0</v>
      </c>
      <c r="AG693" s="1">
        <v>20.239999999999998</v>
      </c>
      <c r="AH693" s="1">
        <v>61.650000000000006</v>
      </c>
      <c r="AI693" s="1">
        <v>693</v>
      </c>
      <c r="AJ693" s="1">
        <v>646876.42000000004</v>
      </c>
      <c r="AK693" s="1">
        <v>-10</v>
      </c>
      <c r="AL693" s="1">
        <v>-15</v>
      </c>
      <c r="AM693" s="1">
        <v>-4</v>
      </c>
      <c r="AN693" s="1">
        <v>-18</v>
      </c>
      <c r="AO693" s="1">
        <v>-3</v>
      </c>
      <c r="AP693" s="1">
        <v>39880</v>
      </c>
      <c r="AQ693" s="1">
        <v>-0.1</v>
      </c>
      <c r="AR693" s="1">
        <v>35</v>
      </c>
      <c r="AS693" s="1">
        <v>35.5</v>
      </c>
      <c r="AT693" s="1">
        <v>35.049999999999997</v>
      </c>
      <c r="AU693" s="1">
        <v>35.35</v>
      </c>
      <c r="AV693" s="1">
        <v>35.450000000000003</v>
      </c>
      <c r="AW693" s="1">
        <v>-1.7653499999999999E-2</v>
      </c>
      <c r="AX693" s="1">
        <v>2.6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4910</v>
      </c>
      <c r="C694" s="3">
        <v>7.69</v>
      </c>
      <c r="D694" s="3">
        <v>0.97</v>
      </c>
      <c r="E694" s="3">
        <v>0.39</v>
      </c>
      <c r="F694" s="1">
        <f>IF(INDEX(董監!D:D,H694)=0,INDEX(董監!C:C,H694),INDEX(董監!D:D,H694))</f>
        <v>5.04</v>
      </c>
      <c r="G694" s="1">
        <f t="shared" si="40"/>
        <v>85.91</v>
      </c>
      <c r="H694" s="1">
        <f>MATCH(持股比率!A694,董監!A:A,0)</f>
        <v>694</v>
      </c>
      <c r="I694" s="3">
        <v>2537916.0699999998</v>
      </c>
      <c r="J694" s="26">
        <v>2121</v>
      </c>
      <c r="K694" s="26">
        <v>-799</v>
      </c>
      <c r="L694" s="35">
        <v>-2116</v>
      </c>
      <c r="M694" s="26">
        <v>260</v>
      </c>
      <c r="N694" s="26">
        <v>109</v>
      </c>
      <c r="O694" s="26">
        <f t="shared" si="41"/>
        <v>218032</v>
      </c>
      <c r="P694" s="25">
        <f t="shared" si="42"/>
        <v>-0.2</v>
      </c>
      <c r="Q694" s="3">
        <v>101.5</v>
      </c>
      <c r="R694" s="3">
        <v>100</v>
      </c>
      <c r="S694" s="3">
        <v>96.3</v>
      </c>
      <c r="T694" s="3">
        <v>94</v>
      </c>
      <c r="U694" s="3">
        <v>100.5</v>
      </c>
      <c r="V694" s="12">
        <f t="shared" si="43"/>
        <v>-0.32994799999999991</v>
      </c>
      <c r="W694" s="3">
        <v>1.52</v>
      </c>
      <c r="X694" s="3" t="str">
        <f ca="1">IF(COUNTIF(股期對照!A:A,B694)=2,B694&amp;"-●",IF(COUNTIF(股期對照!A:A,B694)=1,B694&amp;"-◎",B694))</f>
        <v>威剛-◎</v>
      </c>
      <c r="Y694" s="3" t="s">
        <v>6633</v>
      </c>
      <c r="AB694" s="1" t="s">
        <v>688</v>
      </c>
      <c r="AC694" s="1" t="s">
        <v>2449</v>
      </c>
      <c r="AD694" s="1">
        <v>7.69</v>
      </c>
      <c r="AE694" s="1">
        <v>0.97</v>
      </c>
      <c r="AF694" s="1">
        <v>0.39</v>
      </c>
      <c r="AG694" s="1">
        <v>5.04</v>
      </c>
      <c r="AH694" s="1">
        <v>85.91</v>
      </c>
      <c r="AI694" s="1">
        <v>694</v>
      </c>
      <c r="AJ694" s="1">
        <v>2537916.0699999998</v>
      </c>
      <c r="AK694" s="1">
        <v>2121</v>
      </c>
      <c r="AL694" s="1">
        <v>-799</v>
      </c>
      <c r="AM694" s="1">
        <v>-2116</v>
      </c>
      <c r="AN694" s="1">
        <v>260</v>
      </c>
      <c r="AO694" s="1">
        <v>109</v>
      </c>
      <c r="AP694" s="1">
        <v>218032</v>
      </c>
      <c r="AQ694" s="1">
        <v>-0.2</v>
      </c>
      <c r="AR694" s="1">
        <v>101.5</v>
      </c>
      <c r="AS694" s="1">
        <v>100</v>
      </c>
      <c r="AT694" s="1">
        <v>96.3</v>
      </c>
      <c r="AU694" s="1">
        <v>94</v>
      </c>
      <c r="AV694" s="1">
        <v>100.5</v>
      </c>
      <c r="AW694" s="1">
        <v>-0.32994799999999991</v>
      </c>
      <c r="AX694" s="1">
        <v>1.52</v>
      </c>
      <c r="AY694" s="1" t="s">
        <v>4484</v>
      </c>
      <c r="AZ694" s="1" t="s">
        <v>3553</v>
      </c>
    </row>
    <row r="695" spans="1:52" x14ac:dyDescent="0.25">
      <c r="A695" s="2" t="s">
        <v>689</v>
      </c>
      <c r="B695" s="3" t="s">
        <v>5510</v>
      </c>
      <c r="C695" s="3">
        <v>27.85</v>
      </c>
      <c r="D695" s="3">
        <v>2.63</v>
      </c>
      <c r="E695" s="3">
        <v>1.24</v>
      </c>
      <c r="F695" s="1">
        <f>IF(INDEX(董監!D:D,H695)=0,INDEX(董監!C:C,H695),INDEX(董監!D:D,H695))</f>
        <v>13.77</v>
      </c>
      <c r="G695" s="1">
        <f t="shared" si="40"/>
        <v>54.510000000000005</v>
      </c>
      <c r="H695" s="1">
        <f>MATCH(持股比率!A695,董監!A:A,0)</f>
        <v>695</v>
      </c>
      <c r="I695" s="3">
        <v>4901700.76</v>
      </c>
      <c r="J695" s="26">
        <v>627</v>
      </c>
      <c r="K695" s="26">
        <v>1330</v>
      </c>
      <c r="L695" s="35">
        <v>-155</v>
      </c>
      <c r="M695" s="26">
        <v>492</v>
      </c>
      <c r="N695" s="26">
        <v>1032</v>
      </c>
      <c r="O695" s="26">
        <f t="shared" si="41"/>
        <v>267192</v>
      </c>
      <c r="P695" s="25">
        <f t="shared" si="42"/>
        <v>1.2</v>
      </c>
      <c r="Q695" s="3">
        <v>44.1</v>
      </c>
      <c r="R695" s="3">
        <v>44.5</v>
      </c>
      <c r="S695" s="3">
        <v>44.15</v>
      </c>
      <c r="T695" s="3">
        <v>43.9</v>
      </c>
      <c r="U695" s="3">
        <v>44.5</v>
      </c>
      <c r="V695" s="12">
        <f t="shared" si="43"/>
        <v>1.4751525000000001</v>
      </c>
      <c r="W695" s="3">
        <v>2.2999999999999998</v>
      </c>
      <c r="X695" s="3" t="str">
        <f ca="1">IF(COUNTIF(股期對照!A:A,B695)=2,B695&amp;"-●",IF(COUNTIF(股期對照!A:A,B695)=1,B695&amp;"-◎",B695))</f>
        <v>欣銓-◎</v>
      </c>
      <c r="Y695" s="3" t="s">
        <v>6550</v>
      </c>
      <c r="AB695" s="1" t="s">
        <v>689</v>
      </c>
      <c r="AC695" s="1" t="s">
        <v>2450</v>
      </c>
      <c r="AD695" s="1">
        <v>27.85</v>
      </c>
      <c r="AE695" s="1">
        <v>2.63</v>
      </c>
      <c r="AF695" s="1">
        <v>1.24</v>
      </c>
      <c r="AG695" s="1">
        <v>13.77</v>
      </c>
      <c r="AH695" s="1">
        <v>54.510000000000005</v>
      </c>
      <c r="AI695" s="1">
        <v>695</v>
      </c>
      <c r="AJ695" s="1">
        <v>4901700.76</v>
      </c>
      <c r="AK695" s="1">
        <v>627</v>
      </c>
      <c r="AL695" s="1">
        <v>1330</v>
      </c>
      <c r="AM695" s="1">
        <v>-155</v>
      </c>
      <c r="AN695" s="1">
        <v>492</v>
      </c>
      <c r="AO695" s="1">
        <v>1032</v>
      </c>
      <c r="AP695" s="1">
        <v>267192</v>
      </c>
      <c r="AQ695" s="1">
        <v>1.2</v>
      </c>
      <c r="AR695" s="1">
        <v>44.1</v>
      </c>
      <c r="AS695" s="1">
        <v>44.5</v>
      </c>
      <c r="AT695" s="1">
        <v>44.15</v>
      </c>
      <c r="AU695" s="1">
        <v>43.9</v>
      </c>
      <c r="AV695" s="1">
        <v>44.5</v>
      </c>
      <c r="AW695" s="1">
        <v>1.4751525000000001</v>
      </c>
      <c r="AX695" s="1">
        <v>2.2999999999999998</v>
      </c>
      <c r="AY695" s="1" t="s">
        <v>4485</v>
      </c>
      <c r="AZ695" s="1" t="s">
        <v>3548</v>
      </c>
    </row>
    <row r="696" spans="1:52" x14ac:dyDescent="0.25">
      <c r="A696" s="2" t="s">
        <v>690</v>
      </c>
      <c r="B696" s="3" t="s">
        <v>5511</v>
      </c>
      <c r="C696" s="3">
        <v>4.9000000000000004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42.11</v>
      </c>
      <c r="H696" s="1">
        <f>MATCH(持股比率!A696,董監!A:A,0)</f>
        <v>696</v>
      </c>
      <c r="I696" s="3">
        <v>1362616.59</v>
      </c>
      <c r="J696" s="26">
        <v>35</v>
      </c>
      <c r="K696" s="26">
        <v>5</v>
      </c>
      <c r="L696" s="35">
        <v>-56</v>
      </c>
      <c r="M696" s="26">
        <v>-38</v>
      </c>
      <c r="N696" s="26">
        <v>25</v>
      </c>
      <c r="O696" s="26">
        <f t="shared" si="41"/>
        <v>57380</v>
      </c>
      <c r="P696" s="25">
        <f t="shared" si="42"/>
        <v>-0.1</v>
      </c>
      <c r="Q696" s="3">
        <v>28.1</v>
      </c>
      <c r="R696" s="3">
        <v>28.5</v>
      </c>
      <c r="S696" s="3">
        <v>27.9</v>
      </c>
      <c r="T696" s="3">
        <v>27.9</v>
      </c>
      <c r="U696" s="3">
        <v>28.1</v>
      </c>
      <c r="V696" s="12">
        <f t="shared" si="43"/>
        <v>-7.9409999999999984E-3</v>
      </c>
      <c r="W696" s="3">
        <v>0.9</v>
      </c>
      <c r="X696" s="3" t="str">
        <f ca="1">IF(COUNTIF(股期對照!A:A,B696)=2,B696&amp;"-●",IF(COUNTIF(股期對照!A:A,B696)=1,B696&amp;"-◎",B696))</f>
        <v>台星科</v>
      </c>
      <c r="Y696" s="3" t="s">
        <v>6550</v>
      </c>
      <c r="AB696" s="1" t="s">
        <v>690</v>
      </c>
      <c r="AC696" s="1" t="s">
        <v>2451</v>
      </c>
      <c r="AD696" s="1">
        <v>4.9000000000000004</v>
      </c>
      <c r="AE696" s="1">
        <v>0.48</v>
      </c>
      <c r="AF696" s="1">
        <v>0.2</v>
      </c>
      <c r="AG696" s="1">
        <v>52.31</v>
      </c>
      <c r="AH696" s="1">
        <v>42.11</v>
      </c>
      <c r="AI696" s="1">
        <v>696</v>
      </c>
      <c r="AJ696" s="1">
        <v>1362616.59</v>
      </c>
      <c r="AK696" s="1">
        <v>35</v>
      </c>
      <c r="AL696" s="1">
        <v>5</v>
      </c>
      <c r="AM696" s="1">
        <v>-56</v>
      </c>
      <c r="AN696" s="1">
        <v>-38</v>
      </c>
      <c r="AO696" s="1">
        <v>25</v>
      </c>
      <c r="AP696" s="1">
        <v>57380</v>
      </c>
      <c r="AQ696" s="1">
        <v>-0.1</v>
      </c>
      <c r="AR696" s="1">
        <v>28.1</v>
      </c>
      <c r="AS696" s="1">
        <v>28.5</v>
      </c>
      <c r="AT696" s="1">
        <v>27.9</v>
      </c>
      <c r="AU696" s="1">
        <v>27.9</v>
      </c>
      <c r="AV696" s="1">
        <v>28.1</v>
      </c>
      <c r="AW696" s="1">
        <v>-7.9409999999999984E-3</v>
      </c>
      <c r="AX696" s="1">
        <v>0.9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4611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-30</v>
      </c>
      <c r="K697" s="26">
        <v>-27</v>
      </c>
      <c r="L697" s="35">
        <v>-20</v>
      </c>
      <c r="M697" s="26">
        <v>0</v>
      </c>
      <c r="N697" s="26">
        <v>0</v>
      </c>
      <c r="O697" s="26">
        <f t="shared" si="41"/>
        <v>281499</v>
      </c>
      <c r="P697" s="25">
        <f t="shared" si="42"/>
        <v>0</v>
      </c>
      <c r="Q697" s="3">
        <v>12.55</v>
      </c>
      <c r="R697" s="3">
        <v>12.35</v>
      </c>
      <c r="S697" s="3">
        <v>12.5</v>
      </c>
      <c r="T697" s="3">
        <v>12.7</v>
      </c>
      <c r="U697" s="3">
        <v>12.7</v>
      </c>
      <c r="V697" s="12">
        <f t="shared" si="43"/>
        <v>-9.5995000000000004E-3</v>
      </c>
      <c r="W697" s="3">
        <v>2.42</v>
      </c>
      <c r="X697" s="3" t="str">
        <f ca="1">IF(COUNTIF(股期對照!A:A,B697)=2,B697&amp;"-●",IF(COUNTIF(股期對照!A:A,B697)=1,B697&amp;"-◎",B697))</f>
        <v>昇陽</v>
      </c>
      <c r="Y697" s="3" t="s">
        <v>6571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-30</v>
      </c>
      <c r="AL697" s="1">
        <v>-27</v>
      </c>
      <c r="AM697" s="1">
        <v>-20</v>
      </c>
      <c r="AN697" s="1">
        <v>0</v>
      </c>
      <c r="AO697" s="1">
        <v>0</v>
      </c>
      <c r="AP697" s="1">
        <v>281499</v>
      </c>
      <c r="AQ697" s="1">
        <v>0</v>
      </c>
      <c r="AR697" s="1">
        <v>12.55</v>
      </c>
      <c r="AS697" s="1">
        <v>12.35</v>
      </c>
      <c r="AT697" s="1">
        <v>12.5</v>
      </c>
      <c r="AU697" s="1">
        <v>12.7</v>
      </c>
      <c r="AV697" s="1">
        <v>12.7</v>
      </c>
      <c r="AW697" s="1">
        <v>-9.5995000000000004E-3</v>
      </c>
      <c r="AX697" s="1">
        <v>2.42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5512</v>
      </c>
      <c r="C698" s="3">
        <v>2.65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</v>
      </c>
      <c r="H698" s="1">
        <f>MATCH(持股比率!A698,董監!A:A,0)</f>
        <v>698</v>
      </c>
      <c r="I698" s="3">
        <v>334262.71999999997</v>
      </c>
      <c r="J698" s="26">
        <v>-33</v>
      </c>
      <c r="K698" s="26">
        <v>-77</v>
      </c>
      <c r="L698" s="35">
        <v>32</v>
      </c>
      <c r="M698" s="26">
        <v>5</v>
      </c>
      <c r="N698" s="26">
        <v>72</v>
      </c>
      <c r="O698" s="26">
        <f t="shared" si="41"/>
        <v>28078</v>
      </c>
      <c r="P698" s="25">
        <f t="shared" si="42"/>
        <v>0</v>
      </c>
      <c r="Q698" s="3">
        <v>35.200000000000003</v>
      </c>
      <c r="R698" s="3">
        <v>34.299999999999997</v>
      </c>
      <c r="S698" s="3">
        <v>32.5</v>
      </c>
      <c r="T698" s="3">
        <v>32.35</v>
      </c>
      <c r="U698" s="3">
        <v>33.5</v>
      </c>
      <c r="V698" s="12">
        <f t="shared" si="43"/>
        <v>-1.8894999999999982E-3</v>
      </c>
      <c r="W698" s="3">
        <v>-2.76</v>
      </c>
      <c r="X698" s="3" t="str">
        <f ca="1">IF(COUNTIF(股期對照!A:A,B698)=2,B698&amp;"-●",IF(COUNTIF(股期對照!A:A,B698)=1,B698&amp;"-◎",B698))</f>
        <v>海德威</v>
      </c>
      <c r="Y698" s="3" t="s">
        <v>6556</v>
      </c>
      <c r="AB698" s="1" t="s">
        <v>692</v>
      </c>
      <c r="AC698" s="1" t="s">
        <v>2453</v>
      </c>
      <c r="AD698" s="1">
        <v>2.65</v>
      </c>
      <c r="AE698" s="1">
        <v>0</v>
      </c>
      <c r="AF698" s="1">
        <v>0</v>
      </c>
      <c r="AG698" s="1">
        <v>13.35</v>
      </c>
      <c r="AH698" s="1">
        <v>84</v>
      </c>
      <c r="AI698" s="1">
        <v>698</v>
      </c>
      <c r="AJ698" s="1">
        <v>334262.71999999997</v>
      </c>
      <c r="AK698" s="1">
        <v>-33</v>
      </c>
      <c r="AL698" s="1">
        <v>-77</v>
      </c>
      <c r="AM698" s="1">
        <v>32</v>
      </c>
      <c r="AN698" s="1">
        <v>5</v>
      </c>
      <c r="AO698" s="1">
        <v>72</v>
      </c>
      <c r="AP698" s="1">
        <v>28078</v>
      </c>
      <c r="AQ698" s="1">
        <v>0</v>
      </c>
      <c r="AR698" s="1">
        <v>35.200000000000003</v>
      </c>
      <c r="AS698" s="1">
        <v>34.299999999999997</v>
      </c>
      <c r="AT698" s="1">
        <v>32.5</v>
      </c>
      <c r="AU698" s="1">
        <v>32.35</v>
      </c>
      <c r="AV698" s="1">
        <v>33.5</v>
      </c>
      <c r="AW698" s="1">
        <v>-1.8894999999999982E-3</v>
      </c>
      <c r="AX698" s="1">
        <v>-2.76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5513</v>
      </c>
      <c r="C699" s="3">
        <v>1.1499999999999999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74.58</v>
      </c>
      <c r="H699" s="1">
        <f>MATCH(持股比率!A699,董監!A:A,0)</f>
        <v>699</v>
      </c>
      <c r="I699" s="3">
        <v>546143.02</v>
      </c>
      <c r="J699" s="26">
        <v>4</v>
      </c>
      <c r="K699" s="26">
        <v>1</v>
      </c>
      <c r="L699" s="35">
        <v>-41</v>
      </c>
      <c r="M699" s="26">
        <v>-46</v>
      </c>
      <c r="N699" s="26">
        <v>11</v>
      </c>
      <c r="O699" s="26">
        <f t="shared" si="41"/>
        <v>40731</v>
      </c>
      <c r="P699" s="25">
        <f t="shared" si="42"/>
        <v>-0.2</v>
      </c>
      <c r="Q699" s="3">
        <v>40.65</v>
      </c>
      <c r="R699" s="3">
        <v>40.549999999999997</v>
      </c>
      <c r="S699" s="3">
        <v>40.25</v>
      </c>
      <c r="T699" s="3">
        <v>40.049999999999997</v>
      </c>
      <c r="U699" s="3">
        <v>40.200000000000003</v>
      </c>
      <c r="V699" s="12">
        <f t="shared" si="43"/>
        <v>-2.8471999999999997E-2</v>
      </c>
      <c r="W699" s="3">
        <v>-0.74</v>
      </c>
      <c r="X699" s="3" t="str">
        <f ca="1">IF(COUNTIF(股期對照!A:A,B699)=2,B699&amp;"-●",IF(COUNTIF(股期對照!A:A,B699)=1,B699&amp;"-◎",B699))</f>
        <v>東碩</v>
      </c>
      <c r="Y699" s="3" t="s">
        <v>6597</v>
      </c>
      <c r="AB699" s="1" t="s">
        <v>693</v>
      </c>
      <c r="AC699" s="1" t="s">
        <v>2454</v>
      </c>
      <c r="AD699" s="1">
        <v>1.1499999999999999</v>
      </c>
      <c r="AE699" s="1">
        <v>7.0000000000000007E-2</v>
      </c>
      <c r="AF699" s="1">
        <v>0.01</v>
      </c>
      <c r="AG699" s="1">
        <v>24.19</v>
      </c>
      <c r="AH699" s="1">
        <v>74.58</v>
      </c>
      <c r="AI699" s="1">
        <v>699</v>
      </c>
      <c r="AJ699" s="1">
        <v>546143.02</v>
      </c>
      <c r="AK699" s="1">
        <v>4</v>
      </c>
      <c r="AL699" s="1">
        <v>1</v>
      </c>
      <c r="AM699" s="1">
        <v>-41</v>
      </c>
      <c r="AN699" s="1">
        <v>-46</v>
      </c>
      <c r="AO699" s="1">
        <v>11</v>
      </c>
      <c r="AP699" s="1">
        <v>40731</v>
      </c>
      <c r="AQ699" s="1">
        <v>-0.2</v>
      </c>
      <c r="AR699" s="1">
        <v>40.65</v>
      </c>
      <c r="AS699" s="1">
        <v>40.549999999999997</v>
      </c>
      <c r="AT699" s="1">
        <v>40.25</v>
      </c>
      <c r="AU699" s="1">
        <v>40.049999999999997</v>
      </c>
      <c r="AV699" s="1">
        <v>40.200000000000003</v>
      </c>
      <c r="AW699" s="1">
        <v>-2.8471999999999997E-2</v>
      </c>
      <c r="AX699" s="1">
        <v>-0.74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5514</v>
      </c>
      <c r="C700" s="3">
        <v>0.33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54.519999999999996</v>
      </c>
      <c r="H700" s="1">
        <f>MATCH(持股比率!A700,董監!A:A,0)</f>
        <v>700</v>
      </c>
      <c r="I700" s="3">
        <v>697126.66</v>
      </c>
      <c r="J700" s="26">
        <v>-4</v>
      </c>
      <c r="K700" s="26">
        <v>-29</v>
      </c>
      <c r="L700" s="35">
        <v>-35</v>
      </c>
      <c r="M700" s="26">
        <v>-2</v>
      </c>
      <c r="N700" s="26">
        <v>16</v>
      </c>
      <c r="O700" s="26">
        <f t="shared" si="41"/>
        <v>38007</v>
      </c>
      <c r="P700" s="25">
        <f t="shared" si="42"/>
        <v>-0.1</v>
      </c>
      <c r="Q700" s="3">
        <v>12.6</v>
      </c>
      <c r="R700" s="3">
        <v>12.5</v>
      </c>
      <c r="S700" s="3">
        <v>12</v>
      </c>
      <c r="T700" s="3">
        <v>12.15</v>
      </c>
      <c r="U700" s="3">
        <v>12.2</v>
      </c>
      <c r="V700" s="12">
        <f t="shared" si="43"/>
        <v>-6.62E-3</v>
      </c>
      <c r="W700" s="3">
        <v>-1.61</v>
      </c>
      <c r="X700" s="3" t="str">
        <f ca="1">IF(COUNTIF(股期對照!A:A,B700)=2,B700&amp;"-●",IF(COUNTIF(股期對照!A:A,B700)=1,B700&amp;"-◎",B700))</f>
        <v>宇環</v>
      </c>
      <c r="Y700" s="3" t="s">
        <v>6606</v>
      </c>
      <c r="AB700" s="1" t="s">
        <v>694</v>
      </c>
      <c r="AC700" s="1" t="s">
        <v>2455</v>
      </c>
      <c r="AD700" s="1">
        <v>0.33</v>
      </c>
      <c r="AE700" s="1">
        <v>0</v>
      </c>
      <c r="AF700" s="1">
        <v>0.01</v>
      </c>
      <c r="AG700" s="1">
        <v>45.14</v>
      </c>
      <c r="AH700" s="1">
        <v>54.519999999999996</v>
      </c>
      <c r="AI700" s="1">
        <v>700</v>
      </c>
      <c r="AJ700" s="1">
        <v>697126.66</v>
      </c>
      <c r="AK700" s="1">
        <v>-4</v>
      </c>
      <c r="AL700" s="1">
        <v>-29</v>
      </c>
      <c r="AM700" s="1">
        <v>-35</v>
      </c>
      <c r="AN700" s="1">
        <v>-2</v>
      </c>
      <c r="AO700" s="1">
        <v>16</v>
      </c>
      <c r="AP700" s="1">
        <v>38007</v>
      </c>
      <c r="AQ700" s="1">
        <v>-0.1</v>
      </c>
      <c r="AR700" s="1">
        <v>12.6</v>
      </c>
      <c r="AS700" s="1">
        <v>12.5</v>
      </c>
      <c r="AT700" s="1">
        <v>12</v>
      </c>
      <c r="AU700" s="1">
        <v>12.15</v>
      </c>
      <c r="AV700" s="1">
        <v>12.2</v>
      </c>
      <c r="AW700" s="1">
        <v>-6.62E-3</v>
      </c>
      <c r="AX700" s="1">
        <v>-1.61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5515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26">
        <v>9</v>
      </c>
      <c r="K701" s="26">
        <v>0</v>
      </c>
      <c r="L701" s="35">
        <v>1</v>
      </c>
      <c r="M701" s="26">
        <v>0</v>
      </c>
      <c r="N701" s="26">
        <v>0</v>
      </c>
      <c r="O701" s="26">
        <f t="shared" si="41"/>
        <v>45469</v>
      </c>
      <c r="P701" s="25">
        <f t="shared" si="42"/>
        <v>0</v>
      </c>
      <c r="Q701" s="3">
        <v>12.75</v>
      </c>
      <c r="R701" s="3">
        <v>12.65</v>
      </c>
      <c r="S701" s="3">
        <v>12.5</v>
      </c>
      <c r="T701" s="3">
        <v>12.5</v>
      </c>
      <c r="U701" s="3">
        <v>12.5</v>
      </c>
      <c r="V701" s="12">
        <f t="shared" si="43"/>
        <v>1.2725E-3</v>
      </c>
      <c r="W701" s="3">
        <v>-1.57</v>
      </c>
      <c r="X701" s="3" t="str">
        <f ca="1">IF(COUNTIF(股期對照!A:A,B701)=2,B701&amp;"-●",IF(COUNTIF(股期對照!A:A,B701)=1,B701&amp;"-◎",B701))</f>
        <v>太普高</v>
      </c>
      <c r="Y701" s="3" t="s">
        <v>4580</v>
      </c>
      <c r="AB701" s="1" t="s">
        <v>695</v>
      </c>
      <c r="AC701" s="1" t="s">
        <v>2456</v>
      </c>
      <c r="AD701" s="1">
        <v>0.74</v>
      </c>
      <c r="AE701" s="1">
        <v>0</v>
      </c>
      <c r="AF701" s="1">
        <v>0.15</v>
      </c>
      <c r="AG701" s="1">
        <v>17.86</v>
      </c>
      <c r="AH701" s="1">
        <v>81.25</v>
      </c>
      <c r="AI701" s="1">
        <v>701</v>
      </c>
      <c r="AJ701" s="1">
        <v>559617.9</v>
      </c>
      <c r="AK701" s="1">
        <v>9</v>
      </c>
      <c r="AL701" s="1">
        <v>0</v>
      </c>
      <c r="AM701" s="1">
        <v>1</v>
      </c>
      <c r="AN701" s="1">
        <v>0</v>
      </c>
      <c r="AO701" s="1">
        <v>0</v>
      </c>
      <c r="AP701" s="1">
        <v>45469</v>
      </c>
      <c r="AQ701" s="1">
        <v>0</v>
      </c>
      <c r="AR701" s="1">
        <v>12.75</v>
      </c>
      <c r="AS701" s="1">
        <v>12.65</v>
      </c>
      <c r="AT701" s="1">
        <v>12.5</v>
      </c>
      <c r="AU701" s="1">
        <v>12.5</v>
      </c>
      <c r="AV701" s="1">
        <v>12.5</v>
      </c>
      <c r="AW701" s="1">
        <v>1.2725E-3</v>
      </c>
      <c r="AX701" s="1">
        <v>-1.57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5516</v>
      </c>
      <c r="C702" s="3">
        <v>0.97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82.240000000000009</v>
      </c>
      <c r="H702" s="1">
        <f>MATCH(持股比率!A702,董監!A:A,0)</f>
        <v>702</v>
      </c>
      <c r="I702" s="3">
        <v>427353.24</v>
      </c>
      <c r="J702" s="26">
        <v>3</v>
      </c>
      <c r="K702" s="26">
        <v>1</v>
      </c>
      <c r="L702" s="35">
        <v>0</v>
      </c>
      <c r="M702" s="26">
        <v>5</v>
      </c>
      <c r="N702" s="26">
        <v>6</v>
      </c>
      <c r="O702" s="26">
        <f t="shared" si="41"/>
        <v>35146</v>
      </c>
      <c r="P702" s="25">
        <f t="shared" si="42"/>
        <v>0</v>
      </c>
      <c r="Q702" s="3">
        <v>21.5</v>
      </c>
      <c r="R702" s="3">
        <v>21.5</v>
      </c>
      <c r="S702" s="3">
        <v>21.5</v>
      </c>
      <c r="T702" s="3">
        <v>21.15</v>
      </c>
      <c r="U702" s="3">
        <v>21.5</v>
      </c>
      <c r="V702" s="12">
        <f t="shared" si="43"/>
        <v>3.2074999999999998E-3</v>
      </c>
      <c r="W702" s="3">
        <v>1.65</v>
      </c>
      <c r="X702" s="3" t="str">
        <f ca="1">IF(COUNTIF(股期對照!A:A,B702)=2,B702&amp;"-●",IF(COUNTIF(股期對照!A:A,B702)=1,B702&amp;"-◎",B702))</f>
        <v>微端</v>
      </c>
      <c r="Y702" s="3" t="s">
        <v>6564</v>
      </c>
      <c r="AB702" s="1" t="s">
        <v>696</v>
      </c>
      <c r="AC702" s="1" t="s">
        <v>2457</v>
      </c>
      <c r="AD702" s="1">
        <v>0.97</v>
      </c>
      <c r="AE702" s="1">
        <v>0</v>
      </c>
      <c r="AF702" s="1">
        <v>0</v>
      </c>
      <c r="AG702" s="1">
        <v>16.79</v>
      </c>
      <c r="AH702" s="1">
        <v>82.240000000000009</v>
      </c>
      <c r="AI702" s="1">
        <v>702</v>
      </c>
      <c r="AJ702" s="1">
        <v>427353.24</v>
      </c>
      <c r="AK702" s="1">
        <v>3</v>
      </c>
      <c r="AL702" s="1">
        <v>1</v>
      </c>
      <c r="AM702" s="1">
        <v>0</v>
      </c>
      <c r="AN702" s="1">
        <v>5</v>
      </c>
      <c r="AO702" s="1">
        <v>6</v>
      </c>
      <c r="AP702" s="1">
        <v>35146</v>
      </c>
      <c r="AQ702" s="1">
        <v>0</v>
      </c>
      <c r="AR702" s="1">
        <v>21.5</v>
      </c>
      <c r="AS702" s="1">
        <v>21.5</v>
      </c>
      <c r="AT702" s="1">
        <v>21.5</v>
      </c>
      <c r="AU702" s="1">
        <v>21.15</v>
      </c>
      <c r="AV702" s="1">
        <v>21.5</v>
      </c>
      <c r="AW702" s="1">
        <v>3.2074999999999998E-3</v>
      </c>
      <c r="AX702" s="1">
        <v>1.65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5517</v>
      </c>
      <c r="C703" s="3">
        <v>1.31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57.87</v>
      </c>
      <c r="H703" s="1">
        <f>MATCH(持股比率!A703,董監!A:A,0)</f>
        <v>703</v>
      </c>
      <c r="I703" s="3">
        <v>439704.83</v>
      </c>
      <c r="J703" s="26">
        <v>19</v>
      </c>
      <c r="K703" s="26">
        <v>1</v>
      </c>
      <c r="L703" s="35">
        <v>-6</v>
      </c>
      <c r="M703" s="26">
        <v>-32</v>
      </c>
      <c r="N703" s="26">
        <v>31</v>
      </c>
      <c r="O703" s="26">
        <f t="shared" si="41"/>
        <v>25446</v>
      </c>
      <c r="P703" s="25">
        <f t="shared" si="42"/>
        <v>0.1</v>
      </c>
      <c r="Q703" s="3">
        <v>22.35</v>
      </c>
      <c r="R703" s="3">
        <v>21.85</v>
      </c>
      <c r="S703" s="3">
        <v>21.45</v>
      </c>
      <c r="T703" s="3">
        <v>20.7</v>
      </c>
      <c r="U703" s="3">
        <v>20.55</v>
      </c>
      <c r="V703" s="12">
        <f t="shared" si="43"/>
        <v>2.9245000000000018E-3</v>
      </c>
      <c r="W703" s="3">
        <v>-7.01</v>
      </c>
      <c r="X703" s="3" t="str">
        <f ca="1">IF(COUNTIF(股期對照!A:A,B703)=2,B703&amp;"-●",IF(COUNTIF(股期對照!A:A,B703)=1,B703&amp;"-◎",B703))</f>
        <v>廣寰科</v>
      </c>
      <c r="Y703" s="3" t="s">
        <v>6566</v>
      </c>
      <c r="AB703" s="1" t="s">
        <v>697</v>
      </c>
      <c r="AC703" s="1" t="s">
        <v>2458</v>
      </c>
      <c r="AD703" s="1">
        <v>1.31</v>
      </c>
      <c r="AE703" s="1">
        <v>0</v>
      </c>
      <c r="AF703" s="1">
        <v>0</v>
      </c>
      <c r="AG703" s="1">
        <v>40.82</v>
      </c>
      <c r="AH703" s="1">
        <v>57.87</v>
      </c>
      <c r="AI703" s="1">
        <v>703</v>
      </c>
      <c r="AJ703" s="1">
        <v>439704.83</v>
      </c>
      <c r="AK703" s="1">
        <v>19</v>
      </c>
      <c r="AL703" s="1">
        <v>1</v>
      </c>
      <c r="AM703" s="1">
        <v>-6</v>
      </c>
      <c r="AN703" s="1">
        <v>-32</v>
      </c>
      <c r="AO703" s="1">
        <v>31</v>
      </c>
      <c r="AP703" s="1">
        <v>25446</v>
      </c>
      <c r="AQ703" s="1">
        <v>0.1</v>
      </c>
      <c r="AR703" s="1">
        <v>22.35</v>
      </c>
      <c r="AS703" s="1">
        <v>21.85</v>
      </c>
      <c r="AT703" s="1">
        <v>21.45</v>
      </c>
      <c r="AU703" s="1">
        <v>20.7</v>
      </c>
      <c r="AV703" s="1">
        <v>20.55</v>
      </c>
      <c r="AW703" s="1">
        <v>2.9245000000000018E-3</v>
      </c>
      <c r="AX703" s="1">
        <v>-7.01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5518</v>
      </c>
      <c r="C704" s="3">
        <v>0.47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</v>
      </c>
      <c r="H704" s="1">
        <f>MATCH(持股比率!A704,董監!A:A,0)</f>
        <v>704</v>
      </c>
      <c r="I704" s="3">
        <v>226600.6</v>
      </c>
      <c r="J704" s="26">
        <v>-3</v>
      </c>
      <c r="K704" s="26">
        <v>0</v>
      </c>
      <c r="L704" s="35">
        <v>1</v>
      </c>
      <c r="M704" s="26">
        <v>0</v>
      </c>
      <c r="N704" s="26">
        <v>0</v>
      </c>
      <c r="O704" s="26">
        <f t="shared" si="41"/>
        <v>19041</v>
      </c>
      <c r="P704" s="25">
        <f t="shared" si="42"/>
        <v>0</v>
      </c>
      <c r="Q704" s="3">
        <v>18.7</v>
      </c>
      <c r="R704" s="3">
        <v>18.2</v>
      </c>
      <c r="S704" s="3">
        <v>18.100000000000001</v>
      </c>
      <c r="T704" s="3">
        <v>17.600000000000001</v>
      </c>
      <c r="U704" s="3">
        <v>17.5</v>
      </c>
      <c r="V704" s="12">
        <f t="shared" si="43"/>
        <v>-3.7999999999999991E-4</v>
      </c>
      <c r="W704" s="3">
        <v>2.94</v>
      </c>
      <c r="X704" s="3" t="str">
        <f ca="1">IF(COUNTIF(股期對照!A:A,B704)=2,B704&amp;"-●",IF(COUNTIF(股期對照!A:A,B704)=1,B704&amp;"-◎",B704))</f>
        <v>點晶</v>
      </c>
      <c r="Y704" s="3" t="s">
        <v>6546</v>
      </c>
      <c r="AB704" s="1" t="s">
        <v>698</v>
      </c>
      <c r="AC704" s="1" t="s">
        <v>2459</v>
      </c>
      <c r="AD704" s="1">
        <v>0.47</v>
      </c>
      <c r="AE704" s="1">
        <v>0</v>
      </c>
      <c r="AF704" s="1">
        <v>0</v>
      </c>
      <c r="AG704" s="1">
        <v>15.5</v>
      </c>
      <c r="AH704" s="1">
        <v>84.03</v>
      </c>
      <c r="AI704" s="1">
        <v>704</v>
      </c>
      <c r="AJ704" s="1">
        <v>226600.6</v>
      </c>
      <c r="AK704" s="1">
        <v>-3</v>
      </c>
      <c r="AL704" s="1">
        <v>0</v>
      </c>
      <c r="AM704" s="1">
        <v>1</v>
      </c>
      <c r="AN704" s="1">
        <v>0</v>
      </c>
      <c r="AO704" s="1">
        <v>0</v>
      </c>
      <c r="AP704" s="1">
        <v>19041</v>
      </c>
      <c r="AQ704" s="1">
        <v>0</v>
      </c>
      <c r="AR704" s="1">
        <v>18.7</v>
      </c>
      <c r="AS704" s="1">
        <v>18.2</v>
      </c>
      <c r="AT704" s="1">
        <v>18.100000000000001</v>
      </c>
      <c r="AU704" s="1">
        <v>17.600000000000001</v>
      </c>
      <c r="AV704" s="1">
        <v>17.5</v>
      </c>
      <c r="AW704" s="1">
        <v>-3.7999999999999991E-4</v>
      </c>
      <c r="AX704" s="1">
        <v>2.94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4661</v>
      </c>
      <c r="C705" s="3">
        <v>5.34</v>
      </c>
      <c r="D705" s="3">
        <v>0</v>
      </c>
      <c r="E705" s="3">
        <v>0.68</v>
      </c>
      <c r="F705" s="1">
        <f>IF(INDEX(董監!D:D,H705)=0,INDEX(董監!C:C,H705),INDEX(董監!D:D,H705))</f>
        <v>8.1300000000000008</v>
      </c>
      <c r="G705" s="1">
        <f t="shared" si="40"/>
        <v>85.85</v>
      </c>
      <c r="H705" s="1">
        <f>MATCH(持股比率!A705,董監!A:A,0)</f>
        <v>705</v>
      </c>
      <c r="I705" s="3">
        <v>935751.21</v>
      </c>
      <c r="J705" s="26">
        <v>121</v>
      </c>
      <c r="K705" s="26">
        <v>-53</v>
      </c>
      <c r="L705" s="35">
        <v>-36</v>
      </c>
      <c r="M705" s="26">
        <v>-111</v>
      </c>
      <c r="N705" s="26">
        <v>154</v>
      </c>
      <c r="O705" s="26">
        <f t="shared" si="41"/>
        <v>80334</v>
      </c>
      <c r="P705" s="25">
        <f t="shared" si="42"/>
        <v>0.1</v>
      </c>
      <c r="Q705" s="3">
        <v>53.1</v>
      </c>
      <c r="R705" s="3">
        <v>53</v>
      </c>
      <c r="S705" s="3">
        <v>52.6</v>
      </c>
      <c r="T705" s="3">
        <v>52.2</v>
      </c>
      <c r="U705" s="3">
        <v>52.7</v>
      </c>
      <c r="V705" s="12">
        <f t="shared" si="43"/>
        <v>4.0440999999999998E-2</v>
      </c>
      <c r="W705" s="3">
        <v>0.96</v>
      </c>
      <c r="X705" s="3" t="str">
        <f ca="1">IF(COUNTIF(股期對照!A:A,B705)=2,B705&amp;"-●",IF(COUNTIF(股期對照!A:A,B705)=1,B705&amp;"-◎",B705))</f>
        <v>宜特</v>
      </c>
      <c r="Y705" s="3" t="s">
        <v>6604</v>
      </c>
      <c r="AB705" s="1" t="s">
        <v>699</v>
      </c>
      <c r="AC705" s="1" t="s">
        <v>2460</v>
      </c>
      <c r="AD705" s="1">
        <v>5.34</v>
      </c>
      <c r="AE705" s="1">
        <v>0</v>
      </c>
      <c r="AF705" s="1">
        <v>0.68</v>
      </c>
      <c r="AG705" s="1">
        <v>8.1300000000000008</v>
      </c>
      <c r="AH705" s="1">
        <v>85.85</v>
      </c>
      <c r="AI705" s="1">
        <v>705</v>
      </c>
      <c r="AJ705" s="1">
        <v>935751.21</v>
      </c>
      <c r="AK705" s="1">
        <v>121</v>
      </c>
      <c r="AL705" s="1">
        <v>-53</v>
      </c>
      <c r="AM705" s="1">
        <v>-36</v>
      </c>
      <c r="AN705" s="1">
        <v>-111</v>
      </c>
      <c r="AO705" s="1">
        <v>154</v>
      </c>
      <c r="AP705" s="1">
        <v>80334</v>
      </c>
      <c r="AQ705" s="1">
        <v>0.1</v>
      </c>
      <c r="AR705" s="1">
        <v>53.1</v>
      </c>
      <c r="AS705" s="1">
        <v>53</v>
      </c>
      <c r="AT705" s="1">
        <v>52.6</v>
      </c>
      <c r="AU705" s="1">
        <v>52.2</v>
      </c>
      <c r="AV705" s="1">
        <v>52.7</v>
      </c>
      <c r="AW705" s="1">
        <v>4.0440999999999998E-2</v>
      </c>
      <c r="AX705" s="1">
        <v>0.96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5519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2</v>
      </c>
      <c r="K706" s="26">
        <v>-3</v>
      </c>
      <c r="L706" s="35">
        <v>10</v>
      </c>
      <c r="M706" s="26">
        <v>-9</v>
      </c>
      <c r="N706" s="26">
        <v>-4</v>
      </c>
      <c r="O706" s="26">
        <f t="shared" si="41"/>
        <v>88330</v>
      </c>
      <c r="P706" s="25">
        <f t="shared" si="42"/>
        <v>0</v>
      </c>
      <c r="Q706" s="3">
        <v>12.5</v>
      </c>
      <c r="R706" s="3">
        <v>12.4</v>
      </c>
      <c r="S706" s="3">
        <v>12.8</v>
      </c>
      <c r="T706" s="3">
        <v>13</v>
      </c>
      <c r="U706" s="3">
        <v>12.8</v>
      </c>
      <c r="V706" s="12">
        <f t="shared" si="43"/>
        <v>-5.2400000000000005E-4</v>
      </c>
      <c r="W706" s="3">
        <v>2.4</v>
      </c>
      <c r="X706" s="3" t="str">
        <f ca="1">IF(COUNTIF(股期對照!A:A,B706)=2,B706&amp;"-●",IF(COUNTIF(股期對照!A:A,B706)=1,B706&amp;"-◎",B706))</f>
        <v>東浦</v>
      </c>
      <c r="Y706" s="3" t="s">
        <v>6536</v>
      </c>
      <c r="AB706" s="1" t="s">
        <v>700</v>
      </c>
      <c r="AC706" s="1" t="s">
        <v>2461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2</v>
      </c>
      <c r="AL706" s="1">
        <v>-3</v>
      </c>
      <c r="AM706" s="1">
        <v>10</v>
      </c>
      <c r="AN706" s="1">
        <v>-9</v>
      </c>
      <c r="AO706" s="1">
        <v>-4</v>
      </c>
      <c r="AP706" s="1">
        <v>88330</v>
      </c>
      <c r="AQ706" s="1">
        <v>0</v>
      </c>
      <c r="AR706" s="1">
        <v>12.5</v>
      </c>
      <c r="AS706" s="1">
        <v>12.4</v>
      </c>
      <c r="AT706" s="1">
        <v>12.8</v>
      </c>
      <c r="AU706" s="1">
        <v>13</v>
      </c>
      <c r="AV706" s="1">
        <v>12.8</v>
      </c>
      <c r="AW706" s="1">
        <v>-5.2400000000000005E-4</v>
      </c>
      <c r="AX706" s="1">
        <v>2.4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5520</v>
      </c>
      <c r="C707" s="3">
        <v>30.56</v>
      </c>
      <c r="D707" s="3">
        <v>1.42</v>
      </c>
      <c r="E707" s="3">
        <v>3.25</v>
      </c>
      <c r="F707" s="1">
        <f>IF(INDEX(董監!D:D,H707)=0,INDEX(董監!C:C,H707),INDEX(董監!D:D,H707))</f>
        <v>10.039999999999999</v>
      </c>
      <c r="G707" s="1">
        <f t="shared" si="40"/>
        <v>54.730000000000004</v>
      </c>
      <c r="H707" s="1">
        <f>MATCH(持股比率!A707,董監!A:A,0)</f>
        <v>707</v>
      </c>
      <c r="I707" s="3">
        <v>704503.9</v>
      </c>
      <c r="J707" s="26">
        <v>-796</v>
      </c>
      <c r="K707" s="26">
        <v>149</v>
      </c>
      <c r="L707" s="35">
        <v>51</v>
      </c>
      <c r="M707" s="26">
        <v>-70</v>
      </c>
      <c r="N707" s="26">
        <v>-176</v>
      </c>
      <c r="O707" s="26">
        <f t="shared" si="41"/>
        <v>38557</v>
      </c>
      <c r="P707" s="25">
        <f t="shared" si="42"/>
        <v>-2.2000000000000002</v>
      </c>
      <c r="Q707" s="3">
        <v>845</v>
      </c>
      <c r="R707" s="3">
        <v>858</v>
      </c>
      <c r="S707" s="3">
        <v>851</v>
      </c>
      <c r="T707" s="3">
        <v>858</v>
      </c>
      <c r="U707" s="3">
        <v>855</v>
      </c>
      <c r="V707" s="12">
        <f t="shared" si="43"/>
        <v>-7.1191700000000004</v>
      </c>
      <c r="W707" s="3">
        <v>-4.79</v>
      </c>
      <c r="X707" s="3" t="str">
        <f ca="1">IF(COUNTIF(股期對照!A:A,B707)=2,B707&amp;"-●",IF(COUNTIF(股期對照!A:A,B707)=1,B707&amp;"-◎",B707))</f>
        <v>鈊象-●</v>
      </c>
      <c r="Y707" s="3" t="s">
        <v>4889</v>
      </c>
      <c r="AB707" s="1" t="s">
        <v>701</v>
      </c>
      <c r="AC707" s="1" t="s">
        <v>2462</v>
      </c>
      <c r="AD707" s="1">
        <v>30.56</v>
      </c>
      <c r="AE707" s="1">
        <v>1.42</v>
      </c>
      <c r="AF707" s="1">
        <v>3.25</v>
      </c>
      <c r="AG707" s="1">
        <v>10.039999999999999</v>
      </c>
      <c r="AH707" s="1">
        <v>54.730000000000004</v>
      </c>
      <c r="AI707" s="1">
        <v>707</v>
      </c>
      <c r="AJ707" s="1">
        <v>704503.9</v>
      </c>
      <c r="AK707" s="1">
        <v>-796</v>
      </c>
      <c r="AL707" s="1">
        <v>149</v>
      </c>
      <c r="AM707" s="1">
        <v>51</v>
      </c>
      <c r="AN707" s="1">
        <v>-70</v>
      </c>
      <c r="AO707" s="1">
        <v>-176</v>
      </c>
      <c r="AP707" s="1">
        <v>38557</v>
      </c>
      <c r="AQ707" s="1">
        <v>-2.2000000000000002</v>
      </c>
      <c r="AR707" s="1">
        <v>845</v>
      </c>
      <c r="AS707" s="1">
        <v>858</v>
      </c>
      <c r="AT707" s="1">
        <v>851</v>
      </c>
      <c r="AU707" s="1">
        <v>858</v>
      </c>
      <c r="AV707" s="1">
        <v>855</v>
      </c>
      <c r="AW707" s="1">
        <v>-7.1191700000000004</v>
      </c>
      <c r="AX707" s="1">
        <v>-4.79</v>
      </c>
      <c r="AY707" s="1" t="s">
        <v>4486</v>
      </c>
      <c r="AZ707" s="1" t="s">
        <v>3579</v>
      </c>
    </row>
    <row r="708" spans="1:52" x14ac:dyDescent="0.25">
      <c r="A708" s="2" t="s">
        <v>702</v>
      </c>
      <c r="B708" s="3" t="s">
        <v>4662</v>
      </c>
      <c r="C708" s="3">
        <v>8.5299999999999994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49.17</v>
      </c>
      <c r="H708" s="1">
        <f>MATCH(持股比率!A708,董監!A:A,0)</f>
        <v>708</v>
      </c>
      <c r="I708" s="3">
        <v>1320159.19</v>
      </c>
      <c r="J708" s="26">
        <v>79</v>
      </c>
      <c r="K708" s="26">
        <v>27</v>
      </c>
      <c r="L708" s="35">
        <v>-17</v>
      </c>
      <c r="M708" s="26">
        <v>23</v>
      </c>
      <c r="N708" s="26">
        <v>57</v>
      </c>
      <c r="O708" s="26">
        <f t="shared" si="41"/>
        <v>64912</v>
      </c>
      <c r="P708" s="25">
        <f t="shared" si="42"/>
        <v>0.3</v>
      </c>
      <c r="Q708" s="3">
        <v>22</v>
      </c>
      <c r="R708" s="3">
        <v>21.85</v>
      </c>
      <c r="S708" s="3">
        <v>20.8</v>
      </c>
      <c r="T708" s="3">
        <v>20.9</v>
      </c>
      <c r="U708" s="3">
        <v>21.9</v>
      </c>
      <c r="V708" s="12">
        <f t="shared" si="43"/>
        <v>3.7033499999999997E-2</v>
      </c>
      <c r="W708" s="3">
        <v>1.1499999999999999</v>
      </c>
      <c r="X708" s="3" t="str">
        <f ca="1">IF(COUNTIF(股期對照!A:A,B708)=2,B708&amp;"-●",IF(COUNTIF(股期對照!A:A,B708)=1,B708&amp;"-◎",B708))</f>
        <v>英濟</v>
      </c>
      <c r="Y708" s="3" t="s">
        <v>6605</v>
      </c>
      <c r="AB708" s="1" t="s">
        <v>702</v>
      </c>
      <c r="AC708" s="1" t="s">
        <v>2463</v>
      </c>
      <c r="AD708" s="1">
        <v>8.5299999999999994</v>
      </c>
      <c r="AE708" s="1">
        <v>0</v>
      </c>
      <c r="AF708" s="1">
        <v>0.08</v>
      </c>
      <c r="AG708" s="1">
        <v>42.22</v>
      </c>
      <c r="AH708" s="1">
        <v>49.17</v>
      </c>
      <c r="AI708" s="1">
        <v>708</v>
      </c>
      <c r="AJ708" s="1">
        <v>1320159.19</v>
      </c>
      <c r="AK708" s="1">
        <v>79</v>
      </c>
      <c r="AL708" s="1">
        <v>27</v>
      </c>
      <c r="AM708" s="1">
        <v>-17</v>
      </c>
      <c r="AN708" s="1">
        <v>23</v>
      </c>
      <c r="AO708" s="1">
        <v>57</v>
      </c>
      <c r="AP708" s="1">
        <v>64912</v>
      </c>
      <c r="AQ708" s="1">
        <v>0.3</v>
      </c>
      <c r="AR708" s="1">
        <v>22</v>
      </c>
      <c r="AS708" s="1">
        <v>21.85</v>
      </c>
      <c r="AT708" s="1">
        <v>20.8</v>
      </c>
      <c r="AU708" s="1">
        <v>20.9</v>
      </c>
      <c r="AV708" s="1">
        <v>21.9</v>
      </c>
      <c r="AW708" s="1">
        <v>3.7033499999999997E-2</v>
      </c>
      <c r="AX708" s="1">
        <v>1.1499999999999999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4770</v>
      </c>
      <c r="C709" s="3">
        <v>2.4700000000000002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85.36</v>
      </c>
      <c r="H709" s="1">
        <f>MATCH(持股比率!A709,董監!A:A,0)</f>
        <v>709</v>
      </c>
      <c r="I709" s="3">
        <v>967244.5</v>
      </c>
      <c r="J709" s="26">
        <v>-2</v>
      </c>
      <c r="K709" s="26">
        <v>-47</v>
      </c>
      <c r="L709" s="35">
        <v>-46</v>
      </c>
      <c r="M709" s="26">
        <v>-61</v>
      </c>
      <c r="N709" s="26">
        <v>-57</v>
      </c>
      <c r="O709" s="26">
        <f t="shared" si="41"/>
        <v>82564</v>
      </c>
      <c r="P709" s="25">
        <f t="shared" si="42"/>
        <v>-0.3</v>
      </c>
      <c r="Q709" s="3">
        <v>22.2</v>
      </c>
      <c r="R709" s="3">
        <v>21.85</v>
      </c>
      <c r="S709" s="3">
        <v>21.35</v>
      </c>
      <c r="T709" s="3">
        <v>21.15</v>
      </c>
      <c r="U709" s="3">
        <v>20.5</v>
      </c>
      <c r="V709" s="12">
        <f t="shared" si="43"/>
        <v>-4.5121000000000001E-2</v>
      </c>
      <c r="W709" s="3">
        <v>0.24</v>
      </c>
      <c r="X709" s="3" t="str">
        <f ca="1">IF(COUNTIF(股期對照!A:A,B709)=2,B709&amp;"-●",IF(COUNTIF(股期對照!A:A,B709)=1,B709&amp;"-◎",B709))</f>
        <v>勝德</v>
      </c>
      <c r="Y709" s="3" t="s">
        <v>4749</v>
      </c>
      <c r="AB709" s="1" t="s">
        <v>703</v>
      </c>
      <c r="AC709" s="1" t="s">
        <v>2464</v>
      </c>
      <c r="AD709" s="1">
        <v>2.4700000000000002</v>
      </c>
      <c r="AE709" s="1">
        <v>0.26</v>
      </c>
      <c r="AF709" s="1">
        <v>0.01</v>
      </c>
      <c r="AG709" s="1">
        <v>11.9</v>
      </c>
      <c r="AH709" s="1">
        <v>85.36</v>
      </c>
      <c r="AI709" s="1">
        <v>709</v>
      </c>
      <c r="AJ709" s="1">
        <v>967244.5</v>
      </c>
      <c r="AK709" s="1">
        <v>-2</v>
      </c>
      <c r="AL709" s="1">
        <v>-47</v>
      </c>
      <c r="AM709" s="1">
        <v>-46</v>
      </c>
      <c r="AN709" s="1">
        <v>-61</v>
      </c>
      <c r="AO709" s="1">
        <v>-57</v>
      </c>
      <c r="AP709" s="1">
        <v>82564</v>
      </c>
      <c r="AQ709" s="1">
        <v>-0.3</v>
      </c>
      <c r="AR709" s="1">
        <v>22.2</v>
      </c>
      <c r="AS709" s="1">
        <v>21.85</v>
      </c>
      <c r="AT709" s="1">
        <v>21.35</v>
      </c>
      <c r="AU709" s="1">
        <v>21.15</v>
      </c>
      <c r="AV709" s="1">
        <v>20.5</v>
      </c>
      <c r="AW709" s="1">
        <v>-4.5121000000000001E-2</v>
      </c>
      <c r="AX709" s="1">
        <v>0.24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4771</v>
      </c>
      <c r="C710" s="3">
        <v>0.37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75.69</v>
      </c>
      <c r="H710" s="1">
        <f>MATCH(持股比率!A710,董監!A:A,0)</f>
        <v>710</v>
      </c>
      <c r="I710" s="3">
        <v>368394.45</v>
      </c>
      <c r="J710" s="26">
        <v>-5</v>
      </c>
      <c r="K710" s="26">
        <v>-10</v>
      </c>
      <c r="L710" s="35">
        <v>-22</v>
      </c>
      <c r="M710" s="26">
        <v>0</v>
      </c>
      <c r="N710" s="26">
        <v>2</v>
      </c>
      <c r="O710" s="26">
        <f t="shared" si="41"/>
        <v>27884</v>
      </c>
      <c r="P710" s="25">
        <f t="shared" si="42"/>
        <v>-0.1</v>
      </c>
      <c r="Q710" s="3">
        <v>15.95</v>
      </c>
      <c r="R710" s="3">
        <v>15.75</v>
      </c>
      <c r="S710" s="3">
        <v>15.8</v>
      </c>
      <c r="T710" s="3">
        <v>15.65</v>
      </c>
      <c r="U710" s="3">
        <v>15.6</v>
      </c>
      <c r="V710" s="12">
        <f t="shared" si="43"/>
        <v>-5.5364999999999998E-3</v>
      </c>
      <c r="W710" s="3">
        <v>-1.58</v>
      </c>
      <c r="X710" s="3" t="str">
        <f ca="1">IF(COUNTIF(股期對照!A:A,B710)=2,B710&amp;"-●",IF(COUNTIF(股期對照!A:A,B710)=1,B710&amp;"-◎",B710))</f>
        <v>杭特</v>
      </c>
      <c r="Y710" s="3" t="s">
        <v>6634</v>
      </c>
      <c r="AB710" s="1" t="s">
        <v>704</v>
      </c>
      <c r="AC710" s="1" t="s">
        <v>2465</v>
      </c>
      <c r="AD710" s="1">
        <v>0.37</v>
      </c>
      <c r="AE710" s="1">
        <v>0</v>
      </c>
      <c r="AF710" s="1">
        <v>0.23</v>
      </c>
      <c r="AG710" s="1">
        <v>23.71</v>
      </c>
      <c r="AH710" s="1">
        <v>75.69</v>
      </c>
      <c r="AI710" s="1">
        <v>710</v>
      </c>
      <c r="AJ710" s="1">
        <v>368394.45</v>
      </c>
      <c r="AK710" s="1">
        <v>-5</v>
      </c>
      <c r="AL710" s="1">
        <v>-10</v>
      </c>
      <c r="AM710" s="1">
        <v>-22</v>
      </c>
      <c r="AN710" s="1">
        <v>0</v>
      </c>
      <c r="AO710" s="1">
        <v>2</v>
      </c>
      <c r="AP710" s="1">
        <v>27884</v>
      </c>
      <c r="AQ710" s="1">
        <v>-0.1</v>
      </c>
      <c r="AR710" s="1">
        <v>15.95</v>
      </c>
      <c r="AS710" s="1">
        <v>15.75</v>
      </c>
      <c r="AT710" s="1">
        <v>15.8</v>
      </c>
      <c r="AU710" s="1">
        <v>15.65</v>
      </c>
      <c r="AV710" s="1">
        <v>15.6</v>
      </c>
      <c r="AW710" s="1">
        <v>-5.5364999999999998E-3</v>
      </c>
      <c r="AX710" s="1">
        <v>-1.58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5521</v>
      </c>
      <c r="C711" s="3">
        <v>2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79.069999999999993</v>
      </c>
      <c r="H711" s="1">
        <f>MATCH(持股比率!A711,董監!A:A,0)</f>
        <v>711</v>
      </c>
      <c r="I711" s="3">
        <v>960896.07</v>
      </c>
      <c r="J711" s="26">
        <v>4</v>
      </c>
      <c r="K711" s="26">
        <v>0</v>
      </c>
      <c r="L711" s="35">
        <v>-15</v>
      </c>
      <c r="M711" s="26">
        <v>2</v>
      </c>
      <c r="N711" s="26">
        <v>7</v>
      </c>
      <c r="O711" s="26">
        <f t="shared" ref="O711:O774" si="45">ROUND((I711/10)*(G711/100),0)</f>
        <v>75978</v>
      </c>
      <c r="P711" s="25">
        <f t="shared" ref="P711:P774" si="46">ROUND(SUM(J711:N711)/O711*100,1)</f>
        <v>0</v>
      </c>
      <c r="Q711" s="3">
        <v>21.6</v>
      </c>
      <c r="R711" s="3">
        <v>21.5</v>
      </c>
      <c r="S711" s="3">
        <v>21.55</v>
      </c>
      <c r="T711" s="3">
        <v>21.55</v>
      </c>
      <c r="U711" s="3">
        <v>21.6</v>
      </c>
      <c r="V711" s="12">
        <f t="shared" ref="V711:V774" si="47">SUMPRODUCT(J711:N711,Q711:U711)/100000</f>
        <v>-4.2549999999999983E-4</v>
      </c>
      <c r="W711" s="3">
        <v>0.23</v>
      </c>
      <c r="X711" s="3" t="str">
        <f ca="1">IF(COUNTIF(股期對照!A:A,B711)=2,B711&amp;"-●",IF(COUNTIF(股期對照!A:A,B711)=1,B711&amp;"-◎",B711))</f>
        <v>岱稜</v>
      </c>
      <c r="Y711" s="3" t="s">
        <v>4586</v>
      </c>
      <c r="AB711" s="1" t="s">
        <v>705</v>
      </c>
      <c r="AC711" s="1" t="s">
        <v>2466</v>
      </c>
      <c r="AD711" s="1">
        <v>2</v>
      </c>
      <c r="AE711" s="1">
        <v>0</v>
      </c>
      <c r="AF711" s="1">
        <v>0.04</v>
      </c>
      <c r="AG711" s="1">
        <v>18.89</v>
      </c>
      <c r="AH711" s="1">
        <v>79.069999999999993</v>
      </c>
      <c r="AI711" s="1">
        <v>711</v>
      </c>
      <c r="AJ711" s="1">
        <v>960896.07</v>
      </c>
      <c r="AK711" s="1">
        <v>4</v>
      </c>
      <c r="AL711" s="1">
        <v>0</v>
      </c>
      <c r="AM711" s="1">
        <v>-15</v>
      </c>
      <c r="AN711" s="1">
        <v>2</v>
      </c>
      <c r="AO711" s="1">
        <v>7</v>
      </c>
      <c r="AP711" s="1">
        <v>75978</v>
      </c>
      <c r="AQ711" s="1">
        <v>0</v>
      </c>
      <c r="AR711" s="1">
        <v>21.6</v>
      </c>
      <c r="AS711" s="1">
        <v>21.5</v>
      </c>
      <c r="AT711" s="1">
        <v>21.55</v>
      </c>
      <c r="AU711" s="1">
        <v>21.55</v>
      </c>
      <c r="AV711" s="1">
        <v>21.6</v>
      </c>
      <c r="AW711" s="1">
        <v>-4.2549999999999983E-4</v>
      </c>
      <c r="AX711" s="1">
        <v>0.23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5522</v>
      </c>
      <c r="C712" s="3">
        <v>1.96</v>
      </c>
      <c r="D712" s="3">
        <v>0</v>
      </c>
      <c r="E712" s="3">
        <v>0.32</v>
      </c>
      <c r="F712" s="1">
        <f>IF(INDEX(董監!D:D,H712)=0,INDEX(董監!C:C,H712),INDEX(董監!D:D,H712))</f>
        <v>13.97</v>
      </c>
      <c r="G712" s="1">
        <f t="shared" si="44"/>
        <v>83.75</v>
      </c>
      <c r="H712" s="1">
        <f>MATCH(持股比率!A712,董監!A:A,0)</f>
        <v>712</v>
      </c>
      <c r="I712" s="3">
        <v>1195435.72</v>
      </c>
      <c r="J712" s="26">
        <v>-164</v>
      </c>
      <c r="K712" s="26">
        <v>-593</v>
      </c>
      <c r="L712" s="35">
        <v>-116</v>
      </c>
      <c r="M712" s="26">
        <v>-631</v>
      </c>
      <c r="N712" s="26">
        <v>567</v>
      </c>
      <c r="O712" s="26">
        <f t="shared" si="45"/>
        <v>100118</v>
      </c>
      <c r="P712" s="25">
        <f t="shared" si="46"/>
        <v>-0.9</v>
      </c>
      <c r="Q712" s="3">
        <v>49.95</v>
      </c>
      <c r="R712" s="3">
        <v>49</v>
      </c>
      <c r="S712" s="3">
        <v>49.1</v>
      </c>
      <c r="T712" s="3">
        <v>48.5</v>
      </c>
      <c r="U712" s="3">
        <v>49.5</v>
      </c>
      <c r="V712" s="12">
        <f t="shared" si="47"/>
        <v>-0.45481399999999994</v>
      </c>
      <c r="W712" s="3">
        <v>-3.51</v>
      </c>
      <c r="X712" s="3" t="str">
        <f ca="1">IF(COUNTIF(股期對照!A:A,B712)=2,B712&amp;"-●",IF(COUNTIF(股期對照!A:A,B712)=1,B712&amp;"-◎",B712))</f>
        <v>昇貿</v>
      </c>
      <c r="Y712" s="3" t="s">
        <v>6536</v>
      </c>
      <c r="AB712" s="1" t="s">
        <v>706</v>
      </c>
      <c r="AC712" s="1" t="s">
        <v>2467</v>
      </c>
      <c r="AD712" s="1">
        <v>1.96</v>
      </c>
      <c r="AE712" s="1">
        <v>0</v>
      </c>
      <c r="AF712" s="1">
        <v>0.32</v>
      </c>
      <c r="AG712" s="1">
        <v>13.97</v>
      </c>
      <c r="AH712" s="1">
        <v>83.75</v>
      </c>
      <c r="AI712" s="1">
        <v>712</v>
      </c>
      <c r="AJ712" s="1">
        <v>1195435.72</v>
      </c>
      <c r="AK712" s="1">
        <v>-164</v>
      </c>
      <c r="AL712" s="1">
        <v>-593</v>
      </c>
      <c r="AM712" s="1">
        <v>-116</v>
      </c>
      <c r="AN712" s="1">
        <v>-631</v>
      </c>
      <c r="AO712" s="1">
        <v>567</v>
      </c>
      <c r="AP712" s="1">
        <v>100118</v>
      </c>
      <c r="AQ712" s="1">
        <v>-0.9</v>
      </c>
      <c r="AR712" s="1">
        <v>49.95</v>
      </c>
      <c r="AS712" s="1">
        <v>49</v>
      </c>
      <c r="AT712" s="1">
        <v>49.1</v>
      </c>
      <c r="AU712" s="1">
        <v>48.5</v>
      </c>
      <c r="AV712" s="1">
        <v>49.5</v>
      </c>
      <c r="AW712" s="1">
        <v>-0.45481399999999994</v>
      </c>
      <c r="AX712" s="1">
        <v>-3.51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4772</v>
      </c>
      <c r="C713" s="3">
        <v>0.44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62.52</v>
      </c>
      <c r="H713" s="1">
        <f>MATCH(持股比率!A713,董監!A:A,0)</f>
        <v>713</v>
      </c>
      <c r="I713" s="3">
        <v>506077.02</v>
      </c>
      <c r="J713" s="26">
        <v>2</v>
      </c>
      <c r="K713" s="26">
        <v>0</v>
      </c>
      <c r="L713" s="35">
        <v>0</v>
      </c>
      <c r="M713" s="26">
        <v>0</v>
      </c>
      <c r="N713" s="26">
        <v>-1</v>
      </c>
      <c r="O713" s="26">
        <f t="shared" si="45"/>
        <v>31640</v>
      </c>
      <c r="P713" s="25">
        <f t="shared" si="46"/>
        <v>0</v>
      </c>
      <c r="Q713" s="3">
        <v>20.399999999999999</v>
      </c>
      <c r="R713" s="3">
        <v>20.3</v>
      </c>
      <c r="S713" s="3">
        <v>20</v>
      </c>
      <c r="T713" s="3">
        <v>20.100000000000001</v>
      </c>
      <c r="U713" s="3">
        <v>20.3</v>
      </c>
      <c r="V713" s="12">
        <f t="shared" si="47"/>
        <v>2.0499999999999997E-4</v>
      </c>
      <c r="W713" s="3">
        <v>2.0099999999999998</v>
      </c>
      <c r="X713" s="3" t="str">
        <f ca="1">IF(COUNTIF(股期對照!A:A,B713)=2,B713&amp;"-●",IF(COUNTIF(股期對照!A:A,B713)=1,B713&amp;"-◎",B713))</f>
        <v>鼎天</v>
      </c>
      <c r="Y713" s="3" t="s">
        <v>6614</v>
      </c>
      <c r="AB713" s="1" t="s">
        <v>707</v>
      </c>
      <c r="AC713" s="1" t="s">
        <v>2468</v>
      </c>
      <c r="AD713" s="1">
        <v>0.44</v>
      </c>
      <c r="AE713" s="1">
        <v>0</v>
      </c>
      <c r="AF713" s="1">
        <v>0.18</v>
      </c>
      <c r="AG713" s="1">
        <v>36.86</v>
      </c>
      <c r="AH713" s="1">
        <v>62.52</v>
      </c>
      <c r="AI713" s="1">
        <v>713</v>
      </c>
      <c r="AJ713" s="1">
        <v>506077.02</v>
      </c>
      <c r="AK713" s="1">
        <v>2</v>
      </c>
      <c r="AL713" s="1">
        <v>0</v>
      </c>
      <c r="AM713" s="1">
        <v>0</v>
      </c>
      <c r="AN713" s="1">
        <v>0</v>
      </c>
      <c r="AO713" s="1">
        <v>-1</v>
      </c>
      <c r="AP713" s="1">
        <v>31640</v>
      </c>
      <c r="AQ713" s="1">
        <v>0</v>
      </c>
      <c r="AR713" s="1">
        <v>20.399999999999999</v>
      </c>
      <c r="AS713" s="1">
        <v>20.3</v>
      </c>
      <c r="AT713" s="1">
        <v>20</v>
      </c>
      <c r="AU713" s="1">
        <v>20.100000000000001</v>
      </c>
      <c r="AV713" s="1">
        <v>20.3</v>
      </c>
      <c r="AW713" s="1">
        <v>2.0499999999999997E-4</v>
      </c>
      <c r="AX713" s="1">
        <v>2.0099999999999998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5523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985696.63</v>
      </c>
      <c r="J714" s="26">
        <v>-29</v>
      </c>
      <c r="K714" s="26">
        <v>1</v>
      </c>
      <c r="L714" s="35">
        <v>-26</v>
      </c>
      <c r="M714" s="26">
        <v>12</v>
      </c>
      <c r="N714" s="26">
        <v>21</v>
      </c>
      <c r="O714" s="26">
        <f t="shared" si="45"/>
        <v>68654</v>
      </c>
      <c r="P714" s="25">
        <f t="shared" si="46"/>
        <v>0</v>
      </c>
      <c r="Q714" s="3">
        <v>10.5</v>
      </c>
      <c r="R714" s="3">
        <v>10.199999999999999</v>
      </c>
      <c r="S714" s="3">
        <v>9.5</v>
      </c>
      <c r="T714" s="3">
        <v>9.6</v>
      </c>
      <c r="U714" s="3">
        <v>9.36</v>
      </c>
      <c r="V714" s="12">
        <f t="shared" si="47"/>
        <v>-2.2953999999999995E-3</v>
      </c>
      <c r="W714" s="3">
        <v>-10</v>
      </c>
      <c r="X714" s="3" t="str">
        <f ca="1">IF(COUNTIF(股期對照!A:A,B714)=2,B714&amp;"-●",IF(COUNTIF(股期對照!A:A,B714)=1,B714&amp;"-◎",B714))</f>
        <v>聯德</v>
      </c>
      <c r="Y714" s="3" t="s">
        <v>6534</v>
      </c>
      <c r="AB714" s="1" t="s">
        <v>708</v>
      </c>
      <c r="AC714" s="1" t="s">
        <v>2469</v>
      </c>
      <c r="AD714" s="1">
        <v>0.25</v>
      </c>
      <c r="AE714" s="1">
        <v>0</v>
      </c>
      <c r="AF714" s="1">
        <v>0.03</v>
      </c>
      <c r="AG714" s="1">
        <v>30.07</v>
      </c>
      <c r="AH714" s="1">
        <v>69.650000000000006</v>
      </c>
      <c r="AI714" s="1">
        <v>714</v>
      </c>
      <c r="AJ714" s="1">
        <v>985696.63</v>
      </c>
      <c r="AK714" s="1">
        <v>-29</v>
      </c>
      <c r="AL714" s="1">
        <v>1</v>
      </c>
      <c r="AM714" s="1">
        <v>-26</v>
      </c>
      <c r="AN714" s="1">
        <v>12</v>
      </c>
      <c r="AO714" s="1">
        <v>21</v>
      </c>
      <c r="AP714" s="1">
        <v>68654</v>
      </c>
      <c r="AQ714" s="1">
        <v>0</v>
      </c>
      <c r="AR714" s="1">
        <v>10.5</v>
      </c>
      <c r="AS714" s="1">
        <v>10.199999999999999</v>
      </c>
      <c r="AT714" s="1">
        <v>9.5</v>
      </c>
      <c r="AU714" s="1">
        <v>9.6</v>
      </c>
      <c r="AV714" s="1">
        <v>9.36</v>
      </c>
      <c r="AW714" s="1">
        <v>-2.2953999999999995E-3</v>
      </c>
      <c r="AX714" s="1">
        <v>-10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5524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1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</v>
      </c>
      <c r="R715" s="3">
        <v>28.3</v>
      </c>
      <c r="S715" s="3">
        <v>27.85</v>
      </c>
      <c r="T715" s="3">
        <v>28</v>
      </c>
      <c r="U715" s="3">
        <v>27.95</v>
      </c>
      <c r="V715" s="12">
        <f t="shared" si="47"/>
        <v>2.8299999999999999E-4</v>
      </c>
      <c r="W715" s="3">
        <v>-0.53</v>
      </c>
      <c r="X715" s="3" t="str">
        <f ca="1">IF(COUNTIF(股期對照!A:A,B715)=2,B715&amp;"-●",IF(COUNTIF(股期對照!A:A,B715)=1,B715&amp;"-◎",B715))</f>
        <v>佳穎</v>
      </c>
      <c r="Y715" s="3" t="s">
        <v>6549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1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</v>
      </c>
      <c r="AS715" s="1">
        <v>28.3</v>
      </c>
      <c r="AT715" s="1">
        <v>27.85</v>
      </c>
      <c r="AU715" s="1">
        <v>28</v>
      </c>
      <c r="AV715" s="1">
        <v>27.95</v>
      </c>
      <c r="AW715" s="1">
        <v>2.8299999999999999E-4</v>
      </c>
      <c r="AX715" s="1">
        <v>-0.53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5525</v>
      </c>
      <c r="C716" s="3">
        <v>2.19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55.61</v>
      </c>
      <c r="H716" s="1">
        <f>MATCH(持股比率!A716,董監!A:A,0)</f>
        <v>716</v>
      </c>
      <c r="I716" s="3">
        <v>680000</v>
      </c>
      <c r="J716" s="26">
        <v>-4</v>
      </c>
      <c r="K716" s="26">
        <v>-24</v>
      </c>
      <c r="L716" s="35">
        <v>-62</v>
      </c>
      <c r="M716" s="26">
        <v>-57</v>
      </c>
      <c r="N716" s="26">
        <v>-7</v>
      </c>
      <c r="O716" s="26">
        <f t="shared" si="45"/>
        <v>37815</v>
      </c>
      <c r="P716" s="25">
        <f t="shared" si="46"/>
        <v>-0.4</v>
      </c>
      <c r="Q716" s="3">
        <v>33.799999999999997</v>
      </c>
      <c r="R716" s="3">
        <v>34</v>
      </c>
      <c r="S716" s="3">
        <v>33.1</v>
      </c>
      <c r="T716" s="3">
        <v>32.85</v>
      </c>
      <c r="U716" s="3">
        <v>33.200000000000003</v>
      </c>
      <c r="V716" s="12">
        <f t="shared" si="47"/>
        <v>-5.1082500000000003E-2</v>
      </c>
      <c r="W716" s="3">
        <v>-1.78</v>
      </c>
      <c r="X716" s="3" t="str">
        <f ca="1">IF(COUNTIF(股期對照!A:A,B716)=2,B716&amp;"-●",IF(COUNTIF(股期對照!A:A,B716)=1,B716&amp;"-◎",B716))</f>
        <v>閎暉</v>
      </c>
      <c r="Y716" s="3" t="s">
        <v>6548</v>
      </c>
      <c r="AB716" s="1" t="s">
        <v>710</v>
      </c>
      <c r="AC716" s="1" t="s">
        <v>2471</v>
      </c>
      <c r="AD716" s="1">
        <v>2.19</v>
      </c>
      <c r="AE716" s="1">
        <v>0.02</v>
      </c>
      <c r="AF716" s="1">
        <v>0.53</v>
      </c>
      <c r="AG716" s="1">
        <v>41.65</v>
      </c>
      <c r="AH716" s="1">
        <v>55.61</v>
      </c>
      <c r="AI716" s="1">
        <v>716</v>
      </c>
      <c r="AJ716" s="1">
        <v>680000</v>
      </c>
      <c r="AK716" s="1">
        <v>-4</v>
      </c>
      <c r="AL716" s="1">
        <v>-24</v>
      </c>
      <c r="AM716" s="1">
        <v>-62</v>
      </c>
      <c r="AN716" s="1">
        <v>-57</v>
      </c>
      <c r="AO716" s="1">
        <v>-7</v>
      </c>
      <c r="AP716" s="1">
        <v>37815</v>
      </c>
      <c r="AQ716" s="1">
        <v>-0.4</v>
      </c>
      <c r="AR716" s="1">
        <v>33.799999999999997</v>
      </c>
      <c r="AS716" s="1">
        <v>34</v>
      </c>
      <c r="AT716" s="1">
        <v>33.1</v>
      </c>
      <c r="AU716" s="1">
        <v>32.85</v>
      </c>
      <c r="AV716" s="1">
        <v>33.200000000000003</v>
      </c>
      <c r="AW716" s="1">
        <v>-5.1082500000000003E-2</v>
      </c>
      <c r="AX716" s="1">
        <v>-1.78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5526</v>
      </c>
      <c r="C717" s="3">
        <v>6.53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65.86</v>
      </c>
      <c r="H717" s="1">
        <f>MATCH(持股比率!A717,董監!A:A,0)</f>
        <v>717</v>
      </c>
      <c r="I717" s="3">
        <v>1251140.5</v>
      </c>
      <c r="J717" s="26">
        <v>315</v>
      </c>
      <c r="K717" s="26">
        <v>-667</v>
      </c>
      <c r="L717" s="35">
        <v>-259</v>
      </c>
      <c r="M717" s="26">
        <v>-14</v>
      </c>
      <c r="N717" s="26">
        <v>438</v>
      </c>
      <c r="O717" s="26">
        <f t="shared" si="45"/>
        <v>82400</v>
      </c>
      <c r="P717" s="25">
        <f t="shared" si="46"/>
        <v>-0.2</v>
      </c>
      <c r="Q717" s="3">
        <v>21</v>
      </c>
      <c r="R717" s="3">
        <v>20.95</v>
      </c>
      <c r="S717" s="3">
        <v>20.6</v>
      </c>
      <c r="T717" s="3">
        <v>20.6</v>
      </c>
      <c r="U717" s="3">
        <v>20.7</v>
      </c>
      <c r="V717" s="12">
        <f t="shared" si="47"/>
        <v>-3.9158499999999985E-2</v>
      </c>
      <c r="W717" s="3">
        <v>1.47</v>
      </c>
      <c r="X717" s="3" t="str">
        <f ca="1">IF(COUNTIF(股期對照!A:A,B717)=2,B717&amp;"-●",IF(COUNTIF(股期對照!A:A,B717)=1,B717&amp;"-◎",B717))</f>
        <v>弘憶股</v>
      </c>
      <c r="Y717" s="3" t="s">
        <v>6632</v>
      </c>
      <c r="AB717" s="1" t="s">
        <v>711</v>
      </c>
      <c r="AC717" s="1" t="s">
        <v>2472</v>
      </c>
      <c r="AD717" s="1">
        <v>6.53</v>
      </c>
      <c r="AE717" s="1">
        <v>0</v>
      </c>
      <c r="AF717" s="1">
        <v>0.19</v>
      </c>
      <c r="AG717" s="1">
        <v>27.42</v>
      </c>
      <c r="AH717" s="1">
        <v>65.86</v>
      </c>
      <c r="AI717" s="1">
        <v>717</v>
      </c>
      <c r="AJ717" s="1">
        <v>1251140.5</v>
      </c>
      <c r="AK717" s="1">
        <v>315</v>
      </c>
      <c r="AL717" s="1">
        <v>-667</v>
      </c>
      <c r="AM717" s="1">
        <v>-259</v>
      </c>
      <c r="AN717" s="1">
        <v>-14</v>
      </c>
      <c r="AO717" s="1">
        <v>438</v>
      </c>
      <c r="AP717" s="1">
        <v>82400</v>
      </c>
      <c r="AQ717" s="1">
        <v>-0.2</v>
      </c>
      <c r="AR717" s="1">
        <v>21</v>
      </c>
      <c r="AS717" s="1">
        <v>20.95</v>
      </c>
      <c r="AT717" s="1">
        <v>20.6</v>
      </c>
      <c r="AU717" s="1">
        <v>20.6</v>
      </c>
      <c r="AV717" s="1">
        <v>20.7</v>
      </c>
      <c r="AW717" s="1">
        <v>-3.9158499999999985E-2</v>
      </c>
      <c r="AX717" s="1">
        <v>1.47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5527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63.98</v>
      </c>
      <c r="H718" s="1">
        <f>MATCH(持股比率!A718,董監!A:A,0)</f>
        <v>718</v>
      </c>
      <c r="I718" s="3">
        <v>987707.76</v>
      </c>
      <c r="J718" s="26">
        <v>-2</v>
      </c>
      <c r="K718" s="26">
        <v>2</v>
      </c>
      <c r="L718" s="35">
        <v>0</v>
      </c>
      <c r="M718" s="26">
        <v>0</v>
      </c>
      <c r="N718" s="26">
        <v>-3</v>
      </c>
      <c r="O718" s="26">
        <f t="shared" si="45"/>
        <v>63194</v>
      </c>
      <c r="P718" s="25">
        <f t="shared" si="46"/>
        <v>0</v>
      </c>
      <c r="Q718" s="3">
        <v>11.9</v>
      </c>
      <c r="R718" s="3">
        <v>11.9</v>
      </c>
      <c r="S718" s="3">
        <v>11.7</v>
      </c>
      <c r="T718" s="3">
        <v>11.7</v>
      </c>
      <c r="U718" s="3">
        <v>11.75</v>
      </c>
      <c r="V718" s="12">
        <f t="shared" si="47"/>
        <v>-3.525E-4</v>
      </c>
      <c r="W718" s="3">
        <v>-0.42</v>
      </c>
      <c r="X718" s="3" t="str">
        <f ca="1">IF(COUNTIF(股期對照!A:A,B718)=2,B718&amp;"-●",IF(COUNTIF(股期對照!A:A,B718)=1,B718&amp;"-◎",B718))</f>
        <v>斐成</v>
      </c>
      <c r="Y718" s="3" t="s">
        <v>6442</v>
      </c>
      <c r="AB718" s="1" t="s">
        <v>712</v>
      </c>
      <c r="AC718" s="1" t="s">
        <v>2473</v>
      </c>
      <c r="AD718" s="1">
        <v>2.35</v>
      </c>
      <c r="AE718" s="1">
        <v>0</v>
      </c>
      <c r="AF718" s="1">
        <v>0.04</v>
      </c>
      <c r="AG718" s="1">
        <v>33.630000000000003</v>
      </c>
      <c r="AH718" s="1">
        <v>63.98</v>
      </c>
      <c r="AI718" s="1">
        <v>718</v>
      </c>
      <c r="AJ718" s="1">
        <v>987707.76</v>
      </c>
      <c r="AK718" s="1">
        <v>-2</v>
      </c>
      <c r="AL718" s="1">
        <v>2</v>
      </c>
      <c r="AM718" s="1">
        <v>0</v>
      </c>
      <c r="AN718" s="1">
        <v>0</v>
      </c>
      <c r="AO718" s="1">
        <v>-3</v>
      </c>
      <c r="AP718" s="1">
        <v>63194</v>
      </c>
      <c r="AQ718" s="1">
        <v>0</v>
      </c>
      <c r="AR718" s="1">
        <v>11.9</v>
      </c>
      <c r="AS718" s="1">
        <v>11.9</v>
      </c>
      <c r="AT718" s="1">
        <v>11.7</v>
      </c>
      <c r="AU718" s="1">
        <v>11.7</v>
      </c>
      <c r="AV718" s="1">
        <v>11.75</v>
      </c>
      <c r="AW718" s="1">
        <v>-3.525E-4</v>
      </c>
      <c r="AX718" s="1">
        <v>-0.42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5528</v>
      </c>
      <c r="C719" s="3">
        <v>6.22</v>
      </c>
      <c r="D719" s="3">
        <v>0</v>
      </c>
      <c r="E719" s="3">
        <v>1.48</v>
      </c>
      <c r="F719" s="1">
        <f>IF(INDEX(董監!D:D,H719)=0,INDEX(董監!C:C,H719),INDEX(董監!D:D,H719))</f>
        <v>9.18</v>
      </c>
      <c r="G719" s="1">
        <f t="shared" si="44"/>
        <v>83.12</v>
      </c>
      <c r="H719" s="1">
        <f>MATCH(持股比率!A719,董監!A:A,0)</f>
        <v>719</v>
      </c>
      <c r="I719" s="3">
        <v>612515.5</v>
      </c>
      <c r="J719" s="26">
        <v>1104</v>
      </c>
      <c r="K719" s="26">
        <v>-1390</v>
      </c>
      <c r="L719" s="35">
        <v>232</v>
      </c>
      <c r="M719" s="26">
        <v>8</v>
      </c>
      <c r="N719" s="26">
        <v>1346</v>
      </c>
      <c r="O719" s="26">
        <f t="shared" si="45"/>
        <v>50912</v>
      </c>
      <c r="P719" s="25">
        <f t="shared" si="46"/>
        <v>2.6</v>
      </c>
      <c r="Q719" s="3">
        <v>67.8</v>
      </c>
      <c r="R719" s="3">
        <v>66</v>
      </c>
      <c r="S719" s="3">
        <v>64.7</v>
      </c>
      <c r="T719" s="3">
        <v>63.9</v>
      </c>
      <c r="U719" s="3">
        <v>67.400000000000006</v>
      </c>
      <c r="V719" s="12">
        <f t="shared" si="47"/>
        <v>0.8935320000000001</v>
      </c>
      <c r="W719" s="3">
        <v>2.9</v>
      </c>
      <c r="X719" s="3" t="str">
        <f ca="1">IF(COUNTIF(股期對照!A:A,B719)=2,B719&amp;"-●",IF(COUNTIF(股期對照!A:A,B719)=1,B719&amp;"-◎",B719))</f>
        <v>尼克森</v>
      </c>
      <c r="Y719" s="3" t="s">
        <v>6546</v>
      </c>
      <c r="AB719" s="1" t="s">
        <v>713</v>
      </c>
      <c r="AC719" s="1" t="s">
        <v>2474</v>
      </c>
      <c r="AD719" s="1">
        <v>6.22</v>
      </c>
      <c r="AE719" s="1">
        <v>0</v>
      </c>
      <c r="AF719" s="1">
        <v>1.48</v>
      </c>
      <c r="AG719" s="1">
        <v>9.18</v>
      </c>
      <c r="AH719" s="1">
        <v>83.12</v>
      </c>
      <c r="AI719" s="1">
        <v>719</v>
      </c>
      <c r="AJ719" s="1">
        <v>612515.5</v>
      </c>
      <c r="AK719" s="1">
        <v>1104</v>
      </c>
      <c r="AL719" s="1">
        <v>-1390</v>
      </c>
      <c r="AM719" s="1">
        <v>232</v>
      </c>
      <c r="AN719" s="1">
        <v>8</v>
      </c>
      <c r="AO719" s="1">
        <v>1346</v>
      </c>
      <c r="AP719" s="1">
        <v>50912</v>
      </c>
      <c r="AQ719" s="1">
        <v>2.6</v>
      </c>
      <c r="AR719" s="1">
        <v>67.8</v>
      </c>
      <c r="AS719" s="1">
        <v>66</v>
      </c>
      <c r="AT719" s="1">
        <v>64.7</v>
      </c>
      <c r="AU719" s="1">
        <v>63.9</v>
      </c>
      <c r="AV719" s="1">
        <v>67.400000000000006</v>
      </c>
      <c r="AW719" s="1">
        <v>0.8935320000000001</v>
      </c>
      <c r="AX719" s="1">
        <v>2.9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4612</v>
      </c>
      <c r="C720" s="3">
        <v>0.61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72.069999999999993</v>
      </c>
      <c r="H720" s="1">
        <f>MATCH(持股比率!A720,董監!A:A,0)</f>
        <v>720</v>
      </c>
      <c r="I720" s="3">
        <v>1561448.25</v>
      </c>
      <c r="J720" s="26">
        <v>214</v>
      </c>
      <c r="K720" s="26">
        <v>-479</v>
      </c>
      <c r="L720" s="35">
        <v>-35</v>
      </c>
      <c r="M720" s="26">
        <v>-43</v>
      </c>
      <c r="N720" s="26">
        <v>161</v>
      </c>
      <c r="O720" s="26">
        <f t="shared" si="45"/>
        <v>112534</v>
      </c>
      <c r="P720" s="25">
        <f t="shared" si="46"/>
        <v>-0.2</v>
      </c>
      <c r="Q720" s="3">
        <v>14.65</v>
      </c>
      <c r="R720" s="3">
        <v>14.2</v>
      </c>
      <c r="S720" s="3">
        <v>14</v>
      </c>
      <c r="T720" s="3">
        <v>14.1</v>
      </c>
      <c r="U720" s="3">
        <v>14.3</v>
      </c>
      <c r="V720" s="12">
        <f t="shared" si="47"/>
        <v>-2.460699999999999E-2</v>
      </c>
      <c r="W720" s="3">
        <v>7.12</v>
      </c>
      <c r="X720" s="3" t="str">
        <f ca="1">IF(COUNTIF(股期對照!A:A,B720)=2,B720&amp;"-●",IF(COUNTIF(股期對照!A:A,B720)=1,B720&amp;"-◎",B720))</f>
        <v>同泰</v>
      </c>
      <c r="Y720" s="3" t="s">
        <v>6606</v>
      </c>
      <c r="AB720" s="1" t="s">
        <v>714</v>
      </c>
      <c r="AC720" s="1" t="s">
        <v>2475</v>
      </c>
      <c r="AD720" s="1">
        <v>0.61</v>
      </c>
      <c r="AE720" s="1">
        <v>0</v>
      </c>
      <c r="AF720" s="1">
        <v>0</v>
      </c>
      <c r="AG720" s="1">
        <v>27.32</v>
      </c>
      <c r="AH720" s="1">
        <v>72.069999999999993</v>
      </c>
      <c r="AI720" s="1">
        <v>720</v>
      </c>
      <c r="AJ720" s="1">
        <v>1561448.25</v>
      </c>
      <c r="AK720" s="1">
        <v>214</v>
      </c>
      <c r="AL720" s="1">
        <v>-479</v>
      </c>
      <c r="AM720" s="1">
        <v>-35</v>
      </c>
      <c r="AN720" s="1">
        <v>-43</v>
      </c>
      <c r="AO720" s="1">
        <v>161</v>
      </c>
      <c r="AP720" s="1">
        <v>112534</v>
      </c>
      <c r="AQ720" s="1">
        <v>-0.2</v>
      </c>
      <c r="AR720" s="1">
        <v>14.65</v>
      </c>
      <c r="AS720" s="1">
        <v>14.2</v>
      </c>
      <c r="AT720" s="1">
        <v>14</v>
      </c>
      <c r="AU720" s="1">
        <v>14.1</v>
      </c>
      <c r="AV720" s="1">
        <v>14.3</v>
      </c>
      <c r="AW720" s="1">
        <v>-2.460699999999999E-2</v>
      </c>
      <c r="AX720" s="1">
        <v>7.12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5529</v>
      </c>
      <c r="C721" s="3">
        <v>2.2599999999999998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78.39</v>
      </c>
      <c r="H721" s="1">
        <f>MATCH(持股比率!A721,董監!A:A,0)</f>
        <v>721</v>
      </c>
      <c r="I721" s="3">
        <v>966515.19999999995</v>
      </c>
      <c r="J721" s="26">
        <v>26</v>
      </c>
      <c r="K721" s="26">
        <v>-69</v>
      </c>
      <c r="L721" s="35">
        <v>-359</v>
      </c>
      <c r="M721" s="26">
        <v>-158</v>
      </c>
      <c r="N721" s="26">
        <v>-21</v>
      </c>
      <c r="O721" s="26">
        <f t="shared" si="45"/>
        <v>75765</v>
      </c>
      <c r="P721" s="25">
        <f t="shared" si="46"/>
        <v>-0.8</v>
      </c>
      <c r="Q721" s="3">
        <v>16.8</v>
      </c>
      <c r="R721" s="3">
        <v>17.149999999999999</v>
      </c>
      <c r="S721" s="3">
        <v>16.25</v>
      </c>
      <c r="T721" s="3">
        <v>16.2</v>
      </c>
      <c r="U721" s="3">
        <v>16.25</v>
      </c>
      <c r="V721" s="12">
        <f t="shared" si="47"/>
        <v>-9.4811499999999993E-2</v>
      </c>
      <c r="W721" s="3">
        <v>-3.56</v>
      </c>
      <c r="X721" s="3" t="str">
        <f ca="1">IF(COUNTIF(股期對照!A:A,B721)=2,B721&amp;"-●",IF(COUNTIF(股期對照!A:A,B721)=1,B721&amp;"-◎",B721))</f>
        <v>建舜電</v>
      </c>
      <c r="Y721" s="3" t="s">
        <v>6549</v>
      </c>
      <c r="AB721" s="1" t="s">
        <v>715</v>
      </c>
      <c r="AC721" s="1" t="s">
        <v>2476</v>
      </c>
      <c r="AD721" s="1">
        <v>2.2599999999999998</v>
      </c>
      <c r="AE721" s="1">
        <v>0</v>
      </c>
      <c r="AF721" s="1">
        <v>0.42</v>
      </c>
      <c r="AG721" s="1">
        <v>18.93</v>
      </c>
      <c r="AH721" s="1">
        <v>78.39</v>
      </c>
      <c r="AI721" s="1">
        <v>721</v>
      </c>
      <c r="AJ721" s="1">
        <v>966515.19999999995</v>
      </c>
      <c r="AK721" s="1">
        <v>26</v>
      </c>
      <c r="AL721" s="1">
        <v>-69</v>
      </c>
      <c r="AM721" s="1">
        <v>-359</v>
      </c>
      <c r="AN721" s="1">
        <v>-158</v>
      </c>
      <c r="AO721" s="1">
        <v>-21</v>
      </c>
      <c r="AP721" s="1">
        <v>75765</v>
      </c>
      <c r="AQ721" s="1">
        <v>-0.8</v>
      </c>
      <c r="AR721" s="1">
        <v>16.8</v>
      </c>
      <c r="AS721" s="1">
        <v>17.149999999999999</v>
      </c>
      <c r="AT721" s="1">
        <v>16.25</v>
      </c>
      <c r="AU721" s="1">
        <v>16.2</v>
      </c>
      <c r="AV721" s="1">
        <v>16.25</v>
      </c>
      <c r="AW721" s="1">
        <v>-9.4811499999999993E-2</v>
      </c>
      <c r="AX721" s="1">
        <v>-3.56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5530</v>
      </c>
      <c r="C722" s="3">
        <v>6.46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83.16</v>
      </c>
      <c r="H722" s="1">
        <f>MATCH(持股比率!A722,董監!A:A,0)</f>
        <v>722</v>
      </c>
      <c r="I722" s="3">
        <v>803059.14</v>
      </c>
      <c r="J722" s="26">
        <v>62</v>
      </c>
      <c r="K722" s="26">
        <v>-15</v>
      </c>
      <c r="L722" s="35">
        <v>-157</v>
      </c>
      <c r="M722" s="26">
        <v>-25</v>
      </c>
      <c r="N722" s="26">
        <v>152</v>
      </c>
      <c r="O722" s="26">
        <f t="shared" si="45"/>
        <v>66782</v>
      </c>
      <c r="P722" s="25">
        <f t="shared" si="46"/>
        <v>0</v>
      </c>
      <c r="Q722" s="3">
        <v>45.7</v>
      </c>
      <c r="R722" s="3">
        <v>45.45</v>
      </c>
      <c r="S722" s="3">
        <v>44.55</v>
      </c>
      <c r="T722" s="3">
        <v>44.45</v>
      </c>
      <c r="U722" s="3">
        <v>45.6</v>
      </c>
      <c r="V722" s="12">
        <f t="shared" si="47"/>
        <v>9.7725000000000086E-3</v>
      </c>
      <c r="W722" s="3">
        <v>0.77</v>
      </c>
      <c r="X722" s="3" t="str">
        <f ca="1">IF(COUNTIF(股期對照!A:A,B722)=2,B722&amp;"-●",IF(COUNTIF(股期對照!A:A,B722)=1,B722&amp;"-◎",B722))</f>
        <v>加百裕</v>
      </c>
      <c r="Y722" s="3" t="s">
        <v>6630</v>
      </c>
      <c r="AB722" s="1" t="s">
        <v>716</v>
      </c>
      <c r="AC722" s="1" t="s">
        <v>2477</v>
      </c>
      <c r="AD722" s="1">
        <v>6.46</v>
      </c>
      <c r="AE722" s="1">
        <v>0.18</v>
      </c>
      <c r="AF722" s="1">
        <v>0.65</v>
      </c>
      <c r="AG722" s="1">
        <v>9.5500000000000007</v>
      </c>
      <c r="AH722" s="1">
        <v>83.16</v>
      </c>
      <c r="AI722" s="1">
        <v>722</v>
      </c>
      <c r="AJ722" s="1">
        <v>803059.14</v>
      </c>
      <c r="AK722" s="1">
        <v>62</v>
      </c>
      <c r="AL722" s="1">
        <v>-15</v>
      </c>
      <c r="AM722" s="1">
        <v>-157</v>
      </c>
      <c r="AN722" s="1">
        <v>-25</v>
      </c>
      <c r="AO722" s="1">
        <v>152</v>
      </c>
      <c r="AP722" s="1">
        <v>66782</v>
      </c>
      <c r="AQ722" s="1">
        <v>0</v>
      </c>
      <c r="AR722" s="1">
        <v>45.7</v>
      </c>
      <c r="AS722" s="1">
        <v>45.45</v>
      </c>
      <c r="AT722" s="1">
        <v>44.55</v>
      </c>
      <c r="AU722" s="1">
        <v>44.45</v>
      </c>
      <c r="AV722" s="1">
        <v>45.6</v>
      </c>
      <c r="AW722" s="1">
        <v>9.7725000000000086E-3</v>
      </c>
      <c r="AX722" s="1">
        <v>0.77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5531</v>
      </c>
      <c r="C723" s="3">
        <v>6.42</v>
      </c>
      <c r="D723" s="3">
        <v>1.8</v>
      </c>
      <c r="E723" s="3">
        <v>1.73</v>
      </c>
      <c r="F723" s="1">
        <f>IF(INDEX(董監!D:D,H723)=0,INDEX(董監!C:C,H723),INDEX(董監!D:D,H723))</f>
        <v>19</v>
      </c>
      <c r="G723" s="1">
        <f t="shared" si="44"/>
        <v>71.05</v>
      </c>
      <c r="H723" s="1">
        <f>MATCH(持股比率!A723,董監!A:A,0)</f>
        <v>723</v>
      </c>
      <c r="I723" s="3">
        <v>883940.92</v>
      </c>
      <c r="J723" s="26">
        <v>-20</v>
      </c>
      <c r="K723" s="26">
        <v>327</v>
      </c>
      <c r="L723" s="35">
        <v>679</v>
      </c>
      <c r="M723" s="26">
        <v>-580</v>
      </c>
      <c r="N723" s="26">
        <v>-695</v>
      </c>
      <c r="O723" s="26">
        <f t="shared" si="45"/>
        <v>62804</v>
      </c>
      <c r="P723" s="25">
        <f t="shared" si="46"/>
        <v>-0.5</v>
      </c>
      <c r="Q723" s="3">
        <v>177.5</v>
      </c>
      <c r="R723" s="3">
        <v>195</v>
      </c>
      <c r="S723" s="3">
        <v>206</v>
      </c>
      <c r="T723" s="3">
        <v>199.5</v>
      </c>
      <c r="U723" s="3">
        <v>198</v>
      </c>
      <c r="V723" s="12">
        <f t="shared" si="47"/>
        <v>-0.53230999999999995</v>
      </c>
      <c r="W723" s="3">
        <v>13.79</v>
      </c>
      <c r="X723" s="3" t="str">
        <f ca="1">IF(COUNTIF(股期對照!A:A,B723)=2,B723&amp;"-●",IF(COUNTIF(股期對照!A:A,B723)=1,B723&amp;"-◎",B723))</f>
        <v>雙鴻-◎</v>
      </c>
      <c r="Y723" s="3" t="s">
        <v>6635</v>
      </c>
      <c r="AB723" s="1" t="s">
        <v>717</v>
      </c>
      <c r="AC723" s="1" t="s">
        <v>2478</v>
      </c>
      <c r="AD723" s="1">
        <v>6.42</v>
      </c>
      <c r="AE723" s="1">
        <v>1.8</v>
      </c>
      <c r="AF723" s="1">
        <v>1.73</v>
      </c>
      <c r="AG723" s="1">
        <v>19</v>
      </c>
      <c r="AH723" s="1">
        <v>71.05</v>
      </c>
      <c r="AI723" s="1">
        <v>723</v>
      </c>
      <c r="AJ723" s="1">
        <v>883940.92</v>
      </c>
      <c r="AK723" s="1">
        <v>-20</v>
      </c>
      <c r="AL723" s="1">
        <v>327</v>
      </c>
      <c r="AM723" s="1">
        <v>679</v>
      </c>
      <c r="AN723" s="1">
        <v>-580</v>
      </c>
      <c r="AO723" s="1">
        <v>-695</v>
      </c>
      <c r="AP723" s="1">
        <v>62804</v>
      </c>
      <c r="AQ723" s="1">
        <v>-0.5</v>
      </c>
      <c r="AR723" s="1">
        <v>177.5</v>
      </c>
      <c r="AS723" s="1">
        <v>195</v>
      </c>
      <c r="AT723" s="1">
        <v>206</v>
      </c>
      <c r="AU723" s="1">
        <v>199.5</v>
      </c>
      <c r="AV723" s="1">
        <v>198</v>
      </c>
      <c r="AW723" s="1">
        <v>-0.53230999999999995</v>
      </c>
      <c r="AX723" s="1">
        <v>13.79</v>
      </c>
      <c r="AY723" s="1" t="s">
        <v>4487</v>
      </c>
      <c r="AZ723" s="1" t="s">
        <v>3520</v>
      </c>
    </row>
    <row r="724" spans="1:52" x14ac:dyDescent="0.25">
      <c r="A724" s="2" t="s">
        <v>718</v>
      </c>
      <c r="B724" s="3" t="s">
        <v>5532</v>
      </c>
      <c r="C724" s="3">
        <v>1.51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86.25</v>
      </c>
      <c r="H724" s="1">
        <f>MATCH(持股比率!A724,董監!A:A,0)</f>
        <v>724</v>
      </c>
      <c r="I724" s="3">
        <v>846345.79</v>
      </c>
      <c r="J724" s="26">
        <v>24</v>
      </c>
      <c r="K724" s="26">
        <v>40</v>
      </c>
      <c r="L724" s="35">
        <v>-230</v>
      </c>
      <c r="M724" s="26">
        <v>-105</v>
      </c>
      <c r="N724" s="26">
        <v>4</v>
      </c>
      <c r="O724" s="26">
        <f t="shared" si="45"/>
        <v>72997</v>
      </c>
      <c r="P724" s="25">
        <f t="shared" si="46"/>
        <v>-0.4</v>
      </c>
      <c r="Q724" s="3">
        <v>23.75</v>
      </c>
      <c r="R724" s="3">
        <v>23.75</v>
      </c>
      <c r="S724" s="3">
        <v>23.3</v>
      </c>
      <c r="T724" s="3">
        <v>23.2</v>
      </c>
      <c r="U724" s="3">
        <v>23.4</v>
      </c>
      <c r="V724" s="12">
        <f t="shared" si="47"/>
        <v>-6.1813999999999994E-2</v>
      </c>
      <c r="W724" s="3">
        <v>0.65</v>
      </c>
      <c r="X724" s="3" t="str">
        <f ca="1">IF(COUNTIF(股期對照!A:A,B724)=2,B724&amp;"-●",IF(COUNTIF(股期對照!A:A,B724)=1,B724&amp;"-◎",B724))</f>
        <v>旭品</v>
      </c>
      <c r="Y724" s="3" t="s">
        <v>4590</v>
      </c>
      <c r="AB724" s="1" t="s">
        <v>718</v>
      </c>
      <c r="AC724" s="1" t="s">
        <v>2479</v>
      </c>
      <c r="AD724" s="1">
        <v>1.51</v>
      </c>
      <c r="AE724" s="1">
        <v>0.04</v>
      </c>
      <c r="AF724" s="1">
        <v>0</v>
      </c>
      <c r="AG724" s="1">
        <v>12.2</v>
      </c>
      <c r="AH724" s="1">
        <v>86.25</v>
      </c>
      <c r="AI724" s="1">
        <v>724</v>
      </c>
      <c r="AJ724" s="1">
        <v>846345.79</v>
      </c>
      <c r="AK724" s="1">
        <v>24</v>
      </c>
      <c r="AL724" s="1">
        <v>40</v>
      </c>
      <c r="AM724" s="1">
        <v>-230</v>
      </c>
      <c r="AN724" s="1">
        <v>-105</v>
      </c>
      <c r="AO724" s="1">
        <v>4</v>
      </c>
      <c r="AP724" s="1">
        <v>72997</v>
      </c>
      <c r="AQ724" s="1">
        <v>-0.4</v>
      </c>
      <c r="AR724" s="1">
        <v>23.75</v>
      </c>
      <c r="AS724" s="1">
        <v>23.75</v>
      </c>
      <c r="AT724" s="1">
        <v>23.3</v>
      </c>
      <c r="AU724" s="1">
        <v>23.2</v>
      </c>
      <c r="AV724" s="1">
        <v>23.4</v>
      </c>
      <c r="AW724" s="1">
        <v>-6.1813999999999994E-2</v>
      </c>
      <c r="AX724" s="1">
        <v>0.65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5533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37.5</v>
      </c>
      <c r="R725" s="3">
        <v>37.5</v>
      </c>
      <c r="S725" s="3">
        <v>37.4</v>
      </c>
      <c r="T725" s="3">
        <v>37.4</v>
      </c>
      <c r="U725" s="3">
        <v>37.5</v>
      </c>
      <c r="V725" s="12">
        <f t="shared" si="47"/>
        <v>0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6539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29146</v>
      </c>
      <c r="AQ725" s="1">
        <v>0</v>
      </c>
      <c r="AR725" s="1">
        <v>37.5</v>
      </c>
      <c r="AS725" s="1">
        <v>37.5</v>
      </c>
      <c r="AT725" s="1">
        <v>37.4</v>
      </c>
      <c r="AU725" s="1">
        <v>37.4</v>
      </c>
      <c r="AV725" s="1">
        <v>37.5</v>
      </c>
      <c r="AW725" s="1">
        <v>0</v>
      </c>
      <c r="AX725" s="1">
        <v>0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4724</v>
      </c>
      <c r="C726" s="3">
        <v>0.46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79.539999999999992</v>
      </c>
      <c r="H726" s="1">
        <f>MATCH(持股比率!A726,董監!A:A,0)</f>
        <v>726</v>
      </c>
      <c r="I726" s="3">
        <v>878331.41</v>
      </c>
      <c r="J726" s="26">
        <v>23</v>
      </c>
      <c r="K726" s="26">
        <v>233</v>
      </c>
      <c r="L726" s="35">
        <v>-566</v>
      </c>
      <c r="M726" s="26">
        <v>-175</v>
      </c>
      <c r="N726" s="26">
        <v>13</v>
      </c>
      <c r="O726" s="26">
        <f t="shared" si="45"/>
        <v>69862</v>
      </c>
      <c r="P726" s="25">
        <f t="shared" si="46"/>
        <v>-0.7</v>
      </c>
      <c r="Q726" s="3">
        <v>49.75</v>
      </c>
      <c r="R726" s="3">
        <v>54.7</v>
      </c>
      <c r="S726" s="3">
        <v>55</v>
      </c>
      <c r="T726" s="3">
        <v>53.8</v>
      </c>
      <c r="U726" s="3">
        <v>53.6</v>
      </c>
      <c r="V726" s="12">
        <f t="shared" si="47"/>
        <v>-0.2595885</v>
      </c>
      <c r="W726" s="3">
        <v>9.16</v>
      </c>
      <c r="X726" s="3" t="str">
        <f ca="1">IF(COUNTIF(股期對照!A:A,B726)=2,B726&amp;"-●",IF(COUNTIF(股期對照!A:A,B726)=1,B726&amp;"-◎",B726))</f>
        <v>泰碩</v>
      </c>
      <c r="Y726" s="3" t="s">
        <v>6549</v>
      </c>
      <c r="AB726" s="1" t="s">
        <v>720</v>
      </c>
      <c r="AC726" s="1" t="s">
        <v>2481</v>
      </c>
      <c r="AD726" s="1">
        <v>0.46</v>
      </c>
      <c r="AE726" s="1">
        <v>0</v>
      </c>
      <c r="AF726" s="1">
        <v>0.32</v>
      </c>
      <c r="AG726" s="1">
        <v>19.68</v>
      </c>
      <c r="AH726" s="1">
        <v>79.539999999999992</v>
      </c>
      <c r="AI726" s="1">
        <v>726</v>
      </c>
      <c r="AJ726" s="1">
        <v>878331.41</v>
      </c>
      <c r="AK726" s="1">
        <v>23</v>
      </c>
      <c r="AL726" s="1">
        <v>233</v>
      </c>
      <c r="AM726" s="1">
        <v>-566</v>
      </c>
      <c r="AN726" s="1">
        <v>-175</v>
      </c>
      <c r="AO726" s="1">
        <v>13</v>
      </c>
      <c r="AP726" s="1">
        <v>69862</v>
      </c>
      <c r="AQ726" s="1">
        <v>-0.7</v>
      </c>
      <c r="AR726" s="1">
        <v>49.75</v>
      </c>
      <c r="AS726" s="1">
        <v>54.7</v>
      </c>
      <c r="AT726" s="1">
        <v>55</v>
      </c>
      <c r="AU726" s="1">
        <v>53.8</v>
      </c>
      <c r="AV726" s="1">
        <v>53.6</v>
      </c>
      <c r="AW726" s="1">
        <v>-0.2595885</v>
      </c>
      <c r="AX726" s="1">
        <v>9.16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5534</v>
      </c>
      <c r="C727" s="3">
        <v>4.63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83.38</v>
      </c>
      <c r="H727" s="1">
        <f>MATCH(持股比率!A727,董監!A:A,0)</f>
        <v>727</v>
      </c>
      <c r="I727" s="3">
        <v>432816.49</v>
      </c>
      <c r="J727" s="26">
        <v>85</v>
      </c>
      <c r="K727" s="26">
        <v>46</v>
      </c>
      <c r="L727" s="35">
        <v>19</v>
      </c>
      <c r="M727" s="26">
        <v>25</v>
      </c>
      <c r="N727" s="26">
        <v>29</v>
      </c>
      <c r="O727" s="26">
        <f t="shared" si="45"/>
        <v>36088</v>
      </c>
      <c r="P727" s="25">
        <f t="shared" si="46"/>
        <v>0.6</v>
      </c>
      <c r="Q727" s="3">
        <v>27.3</v>
      </c>
      <c r="R727" s="3">
        <v>30</v>
      </c>
      <c r="S727" s="3">
        <v>27.05</v>
      </c>
      <c r="T727" s="3">
        <v>27.3</v>
      </c>
      <c r="U727" s="3">
        <v>28.8</v>
      </c>
      <c r="V727" s="12">
        <f t="shared" si="47"/>
        <v>5.7321499999999997E-2</v>
      </c>
      <c r="W727" s="3">
        <v>2.86</v>
      </c>
      <c r="X727" s="3" t="str">
        <f ca="1">IF(COUNTIF(股期對照!A:A,B727)=2,B727&amp;"-●",IF(COUNTIF(股期對照!A:A,B727)=1,B727&amp;"-◎",B727))</f>
        <v>泰谷</v>
      </c>
      <c r="Y727" s="3" t="s">
        <v>4589</v>
      </c>
      <c r="AB727" s="1" t="s">
        <v>721</v>
      </c>
      <c r="AC727" s="1" t="s">
        <v>2482</v>
      </c>
      <c r="AD727" s="1">
        <v>4.63</v>
      </c>
      <c r="AE727" s="1">
        <v>0.03</v>
      </c>
      <c r="AF727" s="1">
        <v>0</v>
      </c>
      <c r="AG727" s="1">
        <v>11.96</v>
      </c>
      <c r="AH727" s="1">
        <v>83.38</v>
      </c>
      <c r="AI727" s="1">
        <v>727</v>
      </c>
      <c r="AJ727" s="1">
        <v>432816.49</v>
      </c>
      <c r="AK727" s="1">
        <v>85</v>
      </c>
      <c r="AL727" s="1">
        <v>46</v>
      </c>
      <c r="AM727" s="1">
        <v>19</v>
      </c>
      <c r="AN727" s="1">
        <v>25</v>
      </c>
      <c r="AO727" s="1">
        <v>29</v>
      </c>
      <c r="AP727" s="1">
        <v>36088</v>
      </c>
      <c r="AQ727" s="1">
        <v>0.6</v>
      </c>
      <c r="AR727" s="1">
        <v>27.3</v>
      </c>
      <c r="AS727" s="1">
        <v>30</v>
      </c>
      <c r="AT727" s="1">
        <v>27.05</v>
      </c>
      <c r="AU727" s="1">
        <v>27.3</v>
      </c>
      <c r="AV727" s="1">
        <v>28.8</v>
      </c>
      <c r="AW727" s="1">
        <v>5.7321499999999997E-2</v>
      </c>
      <c r="AX727" s="1">
        <v>2.86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5535</v>
      </c>
      <c r="C728" s="3">
        <v>7.01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81.5</v>
      </c>
      <c r="H728" s="1">
        <f>MATCH(持股比率!A728,董監!A:A,0)</f>
        <v>728</v>
      </c>
      <c r="I728" s="3">
        <v>924197.7</v>
      </c>
      <c r="J728" s="26">
        <v>89</v>
      </c>
      <c r="K728" s="26">
        <v>-302</v>
      </c>
      <c r="L728" s="35">
        <v>-498</v>
      </c>
      <c r="M728" s="26">
        <v>-187</v>
      </c>
      <c r="N728" s="26">
        <v>124</v>
      </c>
      <c r="O728" s="26">
        <f t="shared" si="45"/>
        <v>75322</v>
      </c>
      <c r="P728" s="25">
        <f t="shared" si="46"/>
        <v>-1</v>
      </c>
      <c r="Q728" s="3">
        <v>43.85</v>
      </c>
      <c r="R728" s="3">
        <v>44.2</v>
      </c>
      <c r="S728" s="3">
        <v>42.8</v>
      </c>
      <c r="T728" s="3">
        <v>42.2</v>
      </c>
      <c r="U728" s="3">
        <v>46.4</v>
      </c>
      <c r="V728" s="12">
        <f t="shared" si="47"/>
        <v>-0.32897950000000004</v>
      </c>
      <c r="W728" s="3">
        <v>8.2799999999999994</v>
      </c>
      <c r="X728" s="3" t="str">
        <f ca="1">IF(COUNTIF(股期對照!A:A,B728)=2,B728&amp;"-●",IF(COUNTIF(股期對照!A:A,B728)=1,B728&amp;"-◎",B728))</f>
        <v>麗清</v>
      </c>
      <c r="Y728" s="3" t="s">
        <v>6626</v>
      </c>
      <c r="AB728" s="1" t="s">
        <v>722</v>
      </c>
      <c r="AC728" s="1" t="s">
        <v>2483</v>
      </c>
      <c r="AD728" s="1">
        <v>7.01</v>
      </c>
      <c r="AE728" s="1">
        <v>0</v>
      </c>
      <c r="AF728" s="1">
        <v>0</v>
      </c>
      <c r="AG728" s="1">
        <v>11.49</v>
      </c>
      <c r="AH728" s="1">
        <v>81.5</v>
      </c>
      <c r="AI728" s="1">
        <v>728</v>
      </c>
      <c r="AJ728" s="1">
        <v>924197.7</v>
      </c>
      <c r="AK728" s="1">
        <v>89</v>
      </c>
      <c r="AL728" s="1">
        <v>-302</v>
      </c>
      <c r="AM728" s="1">
        <v>-498</v>
      </c>
      <c r="AN728" s="1">
        <v>-187</v>
      </c>
      <c r="AO728" s="1">
        <v>124</v>
      </c>
      <c r="AP728" s="1">
        <v>75322</v>
      </c>
      <c r="AQ728" s="1">
        <v>-1</v>
      </c>
      <c r="AR728" s="1">
        <v>43.85</v>
      </c>
      <c r="AS728" s="1">
        <v>44.2</v>
      </c>
      <c r="AT728" s="1">
        <v>42.8</v>
      </c>
      <c r="AU728" s="1">
        <v>42.2</v>
      </c>
      <c r="AV728" s="1">
        <v>46.4</v>
      </c>
      <c r="AW728" s="1">
        <v>-0.32897950000000004</v>
      </c>
      <c r="AX728" s="1">
        <v>8.2799999999999994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5536</v>
      </c>
      <c r="C729" s="3">
        <v>0.4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61.86</v>
      </c>
      <c r="H729" s="1">
        <f>MATCH(持股比率!A729,董監!A:A,0)</f>
        <v>729</v>
      </c>
      <c r="I729" s="3">
        <v>701124.26</v>
      </c>
      <c r="J729" s="26">
        <v>61</v>
      </c>
      <c r="K729" s="26">
        <v>-6</v>
      </c>
      <c r="L729" s="35">
        <v>-39</v>
      </c>
      <c r="M729" s="26">
        <v>115</v>
      </c>
      <c r="N729" s="26">
        <v>-3</v>
      </c>
      <c r="O729" s="26">
        <f t="shared" si="45"/>
        <v>43372</v>
      </c>
      <c r="P729" s="25">
        <f t="shared" si="46"/>
        <v>0.3</v>
      </c>
      <c r="Q729" s="3">
        <v>14.3</v>
      </c>
      <c r="R729" s="3">
        <v>14.3</v>
      </c>
      <c r="S729" s="3">
        <v>14.4</v>
      </c>
      <c r="T729" s="3">
        <v>14.9</v>
      </c>
      <c r="U729" s="3">
        <v>15.4</v>
      </c>
      <c r="V729" s="12">
        <f t="shared" si="47"/>
        <v>1.8922000000000001E-2</v>
      </c>
      <c r="W729" s="3">
        <v>12.41</v>
      </c>
      <c r="X729" s="3" t="str">
        <f ca="1">IF(COUNTIF(股期對照!A:A,B729)=2,B729&amp;"-●",IF(COUNTIF(股期對照!A:A,B729)=1,B729&amp;"-◎",B729))</f>
        <v>律勝</v>
      </c>
      <c r="Y729" s="3" t="s">
        <v>6636</v>
      </c>
      <c r="AB729" s="1" t="s">
        <v>723</v>
      </c>
      <c r="AC729" s="1" t="s">
        <v>2484</v>
      </c>
      <c r="AD729" s="1">
        <v>0.4</v>
      </c>
      <c r="AE729" s="1">
        <v>0</v>
      </c>
      <c r="AF729" s="1">
        <v>0</v>
      </c>
      <c r="AG729" s="1">
        <v>37.74</v>
      </c>
      <c r="AH729" s="1">
        <v>61.86</v>
      </c>
      <c r="AI729" s="1">
        <v>729</v>
      </c>
      <c r="AJ729" s="1">
        <v>701124.26</v>
      </c>
      <c r="AK729" s="1">
        <v>61</v>
      </c>
      <c r="AL729" s="1">
        <v>-6</v>
      </c>
      <c r="AM729" s="1">
        <v>-39</v>
      </c>
      <c r="AN729" s="1">
        <v>115</v>
      </c>
      <c r="AO729" s="1">
        <v>-3</v>
      </c>
      <c r="AP729" s="1">
        <v>43372</v>
      </c>
      <c r="AQ729" s="1">
        <v>0.3</v>
      </c>
      <c r="AR729" s="1">
        <v>14.3</v>
      </c>
      <c r="AS729" s="1">
        <v>14.3</v>
      </c>
      <c r="AT729" s="1">
        <v>14.4</v>
      </c>
      <c r="AU729" s="1">
        <v>14.9</v>
      </c>
      <c r="AV729" s="1">
        <v>15.4</v>
      </c>
      <c r="AW729" s="1">
        <v>1.8922000000000001E-2</v>
      </c>
      <c r="AX729" s="1">
        <v>12.41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5537</v>
      </c>
      <c r="C730" s="3">
        <v>3.4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77.87</v>
      </c>
      <c r="H730" s="1">
        <f>MATCH(持股比率!A730,董監!A:A,0)</f>
        <v>730</v>
      </c>
      <c r="I730" s="3">
        <v>898257.03</v>
      </c>
      <c r="J730" s="26">
        <v>329</v>
      </c>
      <c r="K730" s="26">
        <v>39</v>
      </c>
      <c r="L730" s="35">
        <v>-256</v>
      </c>
      <c r="M730" s="26">
        <v>16</v>
      </c>
      <c r="N730" s="26">
        <v>265</v>
      </c>
      <c r="O730" s="26">
        <f t="shared" si="45"/>
        <v>69947</v>
      </c>
      <c r="P730" s="25">
        <f t="shared" si="46"/>
        <v>0.6</v>
      </c>
      <c r="Q730" s="3">
        <v>32.15</v>
      </c>
      <c r="R730" s="3">
        <v>32.950000000000003</v>
      </c>
      <c r="S730" s="3">
        <v>31.05</v>
      </c>
      <c r="T730" s="3">
        <v>31.05</v>
      </c>
      <c r="U730" s="3">
        <v>32.1</v>
      </c>
      <c r="V730" s="12">
        <f t="shared" si="47"/>
        <v>0.12916900000000001</v>
      </c>
      <c r="W730" s="3">
        <v>2.39</v>
      </c>
      <c r="X730" s="3" t="str">
        <f ca="1">IF(COUNTIF(股期對照!A:A,B730)=2,B730&amp;"-●",IF(COUNTIF(股期對照!A:A,B730)=1,B730&amp;"-◎",B730))</f>
        <v>奇偶</v>
      </c>
      <c r="Y730" s="3" t="s">
        <v>6634</v>
      </c>
      <c r="AB730" s="1" t="s">
        <v>724</v>
      </c>
      <c r="AC730" s="1" t="s">
        <v>2485</v>
      </c>
      <c r="AD730" s="1">
        <v>3.4</v>
      </c>
      <c r="AE730" s="1">
        <v>0</v>
      </c>
      <c r="AF730" s="1">
        <v>0</v>
      </c>
      <c r="AG730" s="1">
        <v>18.73</v>
      </c>
      <c r="AH730" s="1">
        <v>77.87</v>
      </c>
      <c r="AI730" s="1">
        <v>730</v>
      </c>
      <c r="AJ730" s="1">
        <v>898257.03</v>
      </c>
      <c r="AK730" s="1">
        <v>329</v>
      </c>
      <c r="AL730" s="1">
        <v>39</v>
      </c>
      <c r="AM730" s="1">
        <v>-256</v>
      </c>
      <c r="AN730" s="1">
        <v>16</v>
      </c>
      <c r="AO730" s="1">
        <v>265</v>
      </c>
      <c r="AP730" s="1">
        <v>69947</v>
      </c>
      <c r="AQ730" s="1">
        <v>0.6</v>
      </c>
      <c r="AR730" s="1">
        <v>32.15</v>
      </c>
      <c r="AS730" s="1">
        <v>32.950000000000003</v>
      </c>
      <c r="AT730" s="1">
        <v>31.05</v>
      </c>
      <c r="AU730" s="1">
        <v>31.05</v>
      </c>
      <c r="AV730" s="1">
        <v>32.1</v>
      </c>
      <c r="AW730" s="1">
        <v>0.12916900000000001</v>
      </c>
      <c r="AX730" s="1">
        <v>2.39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5538</v>
      </c>
      <c r="C731" s="3">
        <v>10.47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71.86</v>
      </c>
      <c r="H731" s="1">
        <f>MATCH(持股比率!A731,董監!A:A,0)</f>
        <v>731</v>
      </c>
      <c r="I731" s="3">
        <v>1031340</v>
      </c>
      <c r="J731" s="26">
        <v>90</v>
      </c>
      <c r="K731" s="26">
        <v>-61</v>
      </c>
      <c r="L731" s="35">
        <v>6</v>
      </c>
      <c r="M731" s="26">
        <v>-44</v>
      </c>
      <c r="N731" s="26">
        <v>115</v>
      </c>
      <c r="O731" s="26">
        <f t="shared" si="45"/>
        <v>74112</v>
      </c>
      <c r="P731" s="25">
        <f t="shared" si="46"/>
        <v>0.1</v>
      </c>
      <c r="Q731" s="3">
        <v>148</v>
      </c>
      <c r="R731" s="3">
        <v>148.5</v>
      </c>
      <c r="S731" s="3">
        <v>143.5</v>
      </c>
      <c r="T731" s="3">
        <v>142</v>
      </c>
      <c r="U731" s="3">
        <v>151.5</v>
      </c>
      <c r="V731" s="12">
        <f t="shared" si="47"/>
        <v>0.16297</v>
      </c>
      <c r="W731" s="3">
        <v>7.45</v>
      </c>
      <c r="X731" s="3" t="str">
        <f ca="1">IF(COUNTIF(股期對照!A:A,B731)=2,B731&amp;"-●",IF(COUNTIF(股期對照!A:A,B731)=1,B731&amp;"-◎",B731))</f>
        <v>臺慶科</v>
      </c>
      <c r="Y731" s="3" t="s">
        <v>6597</v>
      </c>
      <c r="AB731" s="1" t="s">
        <v>725</v>
      </c>
      <c r="AC731" s="1" t="s">
        <v>2486</v>
      </c>
      <c r="AD731" s="1">
        <v>10.47</v>
      </c>
      <c r="AE731" s="1">
        <v>0</v>
      </c>
      <c r="AF731" s="1">
        <v>0</v>
      </c>
      <c r="AG731" s="1">
        <v>17.670000000000002</v>
      </c>
      <c r="AH731" s="1">
        <v>71.86</v>
      </c>
      <c r="AI731" s="1">
        <v>731</v>
      </c>
      <c r="AJ731" s="1">
        <v>1031340</v>
      </c>
      <c r="AK731" s="1">
        <v>90</v>
      </c>
      <c r="AL731" s="1">
        <v>-61</v>
      </c>
      <c r="AM731" s="1">
        <v>6</v>
      </c>
      <c r="AN731" s="1">
        <v>-44</v>
      </c>
      <c r="AO731" s="1">
        <v>115</v>
      </c>
      <c r="AP731" s="1">
        <v>74112</v>
      </c>
      <c r="AQ731" s="1">
        <v>0.1</v>
      </c>
      <c r="AR731" s="1">
        <v>148</v>
      </c>
      <c r="AS731" s="1">
        <v>148.5</v>
      </c>
      <c r="AT731" s="1">
        <v>143.5</v>
      </c>
      <c r="AU731" s="1">
        <v>142</v>
      </c>
      <c r="AV731" s="1">
        <v>151.5</v>
      </c>
      <c r="AW731" s="1">
        <v>0.16297</v>
      </c>
      <c r="AX731" s="1">
        <v>7.45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5539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26">
        <v>-8</v>
      </c>
      <c r="K732" s="26">
        <v>-6</v>
      </c>
      <c r="L732" s="35">
        <v>-17</v>
      </c>
      <c r="M732" s="26">
        <v>-11</v>
      </c>
      <c r="N732" s="26">
        <v>3</v>
      </c>
      <c r="O732" s="26">
        <f t="shared" si="45"/>
        <v>61988</v>
      </c>
      <c r="P732" s="25">
        <f t="shared" si="46"/>
        <v>-0.1</v>
      </c>
      <c r="Q732" s="3">
        <v>15.45</v>
      </c>
      <c r="R732" s="3">
        <v>15.45</v>
      </c>
      <c r="S732" s="3">
        <v>15.35</v>
      </c>
      <c r="T732" s="3">
        <v>15.35</v>
      </c>
      <c r="U732" s="3">
        <v>15.5</v>
      </c>
      <c r="V732" s="12">
        <f t="shared" si="47"/>
        <v>-5.9960000000000005E-3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4739</v>
      </c>
      <c r="AB732" s="1" t="s">
        <v>726</v>
      </c>
      <c r="AC732" s="1" t="s">
        <v>2487</v>
      </c>
      <c r="AD732" s="1">
        <v>1.1000000000000001</v>
      </c>
      <c r="AE732" s="1">
        <v>0</v>
      </c>
      <c r="AF732" s="1">
        <v>0</v>
      </c>
      <c r="AG732" s="1">
        <v>8.68</v>
      </c>
      <c r="AH732" s="1">
        <v>90.22</v>
      </c>
      <c r="AI732" s="1">
        <v>732</v>
      </c>
      <c r="AJ732" s="1">
        <v>687070.54</v>
      </c>
      <c r="AK732" s="1">
        <v>-8</v>
      </c>
      <c r="AL732" s="1">
        <v>-6</v>
      </c>
      <c r="AM732" s="1">
        <v>-17</v>
      </c>
      <c r="AN732" s="1">
        <v>-11</v>
      </c>
      <c r="AO732" s="1">
        <v>3</v>
      </c>
      <c r="AP732" s="1">
        <v>61988</v>
      </c>
      <c r="AQ732" s="1">
        <v>-0.1</v>
      </c>
      <c r="AR732" s="1">
        <v>15.45</v>
      </c>
      <c r="AS732" s="1">
        <v>15.45</v>
      </c>
      <c r="AT732" s="1">
        <v>15.35</v>
      </c>
      <c r="AU732" s="1">
        <v>15.35</v>
      </c>
      <c r="AV732" s="1">
        <v>15.5</v>
      </c>
      <c r="AW732" s="1">
        <v>-5.9960000000000005E-3</v>
      </c>
      <c r="AX732" s="1">
        <v>0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4725</v>
      </c>
      <c r="C733" s="3">
        <v>2.61</v>
      </c>
      <c r="D733" s="3">
        <v>0</v>
      </c>
      <c r="E733" s="3">
        <v>1.35</v>
      </c>
      <c r="F733" s="1">
        <f>IF(INDEX(董監!D:D,H733)=0,INDEX(董監!C:C,H733),INDEX(董監!D:D,H733))</f>
        <v>16.57</v>
      </c>
      <c r="G733" s="1">
        <f t="shared" si="44"/>
        <v>79.47</v>
      </c>
      <c r="H733" s="1">
        <f>MATCH(持股比率!A733,董監!A:A,0)</f>
        <v>733</v>
      </c>
      <c r="I733" s="3">
        <v>1315458.8</v>
      </c>
      <c r="J733" s="26">
        <v>-151</v>
      </c>
      <c r="K733" s="26">
        <v>-34</v>
      </c>
      <c r="L733" s="35">
        <v>66</v>
      </c>
      <c r="M733" s="26">
        <v>-52</v>
      </c>
      <c r="N733" s="26">
        <v>812</v>
      </c>
      <c r="O733" s="26">
        <f t="shared" si="45"/>
        <v>104540</v>
      </c>
      <c r="P733" s="25">
        <f t="shared" si="46"/>
        <v>0.6</v>
      </c>
      <c r="Q733" s="3">
        <v>93.5</v>
      </c>
      <c r="R733" s="3">
        <v>95.9</v>
      </c>
      <c r="S733" s="3">
        <v>92.5</v>
      </c>
      <c r="T733" s="3">
        <v>93</v>
      </c>
      <c r="U733" s="3">
        <v>98.6</v>
      </c>
      <c r="V733" s="12">
        <f t="shared" si="47"/>
        <v>0.63953099999999996</v>
      </c>
      <c r="W733" s="3">
        <v>7.52</v>
      </c>
      <c r="X733" s="3" t="str">
        <f ca="1">IF(COUNTIF(股期對照!A:A,B733)=2,B733&amp;"-●",IF(COUNTIF(股期對照!A:A,B733)=1,B733&amp;"-◎",B733))</f>
        <v>先進光</v>
      </c>
      <c r="Y733" s="3" t="s">
        <v>6637</v>
      </c>
      <c r="AB733" s="1" t="s">
        <v>727</v>
      </c>
      <c r="AC733" s="1" t="s">
        <v>2488</v>
      </c>
      <c r="AD733" s="1">
        <v>2.61</v>
      </c>
      <c r="AE733" s="1">
        <v>0</v>
      </c>
      <c r="AF733" s="1">
        <v>1.35</v>
      </c>
      <c r="AG733" s="1">
        <v>16.57</v>
      </c>
      <c r="AH733" s="1">
        <v>79.47</v>
      </c>
      <c r="AI733" s="1">
        <v>733</v>
      </c>
      <c r="AJ733" s="1">
        <v>1315458.8</v>
      </c>
      <c r="AK733" s="1">
        <v>-151</v>
      </c>
      <c r="AL733" s="1">
        <v>-34</v>
      </c>
      <c r="AM733" s="1">
        <v>66</v>
      </c>
      <c r="AN733" s="1">
        <v>-52</v>
      </c>
      <c r="AO733" s="1">
        <v>812</v>
      </c>
      <c r="AP733" s="1">
        <v>104540</v>
      </c>
      <c r="AQ733" s="1">
        <v>0.6</v>
      </c>
      <c r="AR733" s="1">
        <v>93.5</v>
      </c>
      <c r="AS733" s="1">
        <v>95.9</v>
      </c>
      <c r="AT733" s="1">
        <v>92.5</v>
      </c>
      <c r="AU733" s="1">
        <v>93</v>
      </c>
      <c r="AV733" s="1">
        <v>98.6</v>
      </c>
      <c r="AW733" s="1">
        <v>0.63953099999999996</v>
      </c>
      <c r="AX733" s="1">
        <v>7.52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5540</v>
      </c>
      <c r="C734" s="3">
        <v>4.6900000000000004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26">
        <v>64</v>
      </c>
      <c r="K734" s="26">
        <v>-89</v>
      </c>
      <c r="L734" s="35">
        <v>-38</v>
      </c>
      <c r="M734" s="26">
        <v>-106</v>
      </c>
      <c r="N734" s="26">
        <v>83</v>
      </c>
      <c r="O734" s="26">
        <f t="shared" si="45"/>
        <v>75772</v>
      </c>
      <c r="P734" s="25">
        <f t="shared" si="46"/>
        <v>-0.1</v>
      </c>
      <c r="Q734" s="3">
        <v>26.15</v>
      </c>
      <c r="R734" s="3">
        <v>26.1</v>
      </c>
      <c r="S734" s="3">
        <v>25.8</v>
      </c>
      <c r="T734" s="3">
        <v>25.55</v>
      </c>
      <c r="U734" s="3">
        <v>25.85</v>
      </c>
      <c r="V734" s="12">
        <f t="shared" si="47"/>
        <v>-2.19245E-2</v>
      </c>
      <c r="W734" s="3">
        <v>-0.19</v>
      </c>
      <c r="X734" s="3" t="str">
        <f ca="1">IF(COUNTIF(股期對照!A:A,B734)=2,B734&amp;"-●",IF(COUNTIF(股期對照!A:A,B734)=1,B734&amp;"-◎",B734))</f>
        <v>上詮</v>
      </c>
      <c r="Y734" s="3" t="s">
        <v>6557</v>
      </c>
      <c r="AB734" s="1" t="s">
        <v>728</v>
      </c>
      <c r="AC734" s="1" t="s">
        <v>2489</v>
      </c>
      <c r="AD734" s="1">
        <v>4.6900000000000004</v>
      </c>
      <c r="AE734" s="1">
        <v>0</v>
      </c>
      <c r="AF734" s="1">
        <v>0.04</v>
      </c>
      <c r="AG734" s="1">
        <v>8.25</v>
      </c>
      <c r="AH734" s="1">
        <v>87.02</v>
      </c>
      <c r="AI734" s="1">
        <v>734</v>
      </c>
      <c r="AJ734" s="1">
        <v>870739.32</v>
      </c>
      <c r="AK734" s="1">
        <v>64</v>
      </c>
      <c r="AL734" s="1">
        <v>-89</v>
      </c>
      <c r="AM734" s="1">
        <v>-38</v>
      </c>
      <c r="AN734" s="1">
        <v>-106</v>
      </c>
      <c r="AO734" s="1">
        <v>83</v>
      </c>
      <c r="AP734" s="1">
        <v>75772</v>
      </c>
      <c r="AQ734" s="1">
        <v>-0.1</v>
      </c>
      <c r="AR734" s="1">
        <v>26.15</v>
      </c>
      <c r="AS734" s="1">
        <v>26.1</v>
      </c>
      <c r="AT734" s="1">
        <v>25.8</v>
      </c>
      <c r="AU734" s="1">
        <v>25.55</v>
      </c>
      <c r="AV734" s="1">
        <v>25.85</v>
      </c>
      <c r="AW734" s="1">
        <v>-2.19245E-2</v>
      </c>
      <c r="AX734" s="1">
        <v>-0.19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5541</v>
      </c>
      <c r="C735" s="3">
        <v>2.1800000000000002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90.47</v>
      </c>
      <c r="H735" s="1">
        <f>MATCH(持股比率!A735,董監!A:A,0)</f>
        <v>735</v>
      </c>
      <c r="I735" s="3">
        <v>1721000</v>
      </c>
      <c r="J735" s="26">
        <v>412</v>
      </c>
      <c r="K735" s="26">
        <v>-169</v>
      </c>
      <c r="L735" s="35">
        <v>-117</v>
      </c>
      <c r="M735" s="26">
        <v>-51</v>
      </c>
      <c r="N735" s="26">
        <v>282</v>
      </c>
      <c r="O735" s="26">
        <f t="shared" si="45"/>
        <v>155699</v>
      </c>
      <c r="P735" s="25">
        <f t="shared" si="46"/>
        <v>0.2</v>
      </c>
      <c r="Q735" s="3">
        <v>19.55</v>
      </c>
      <c r="R735" s="3">
        <v>19.149999999999999</v>
      </c>
      <c r="S735" s="3">
        <v>18.45</v>
      </c>
      <c r="T735" s="3">
        <v>18.149999999999999</v>
      </c>
      <c r="U735" s="3">
        <v>19</v>
      </c>
      <c r="V735" s="12">
        <f t="shared" si="47"/>
        <v>7.0919499999999996E-2</v>
      </c>
      <c r="W735" s="3">
        <v>-0.78</v>
      </c>
      <c r="X735" s="3" t="str">
        <f ca="1">IF(COUNTIF(股期對照!A:A,B735)=2,B735&amp;"-●",IF(COUNTIF(股期對照!A:A,B735)=1,B735&amp;"-◎",B735))</f>
        <v>典範</v>
      </c>
      <c r="Y735" s="3" t="s">
        <v>6550</v>
      </c>
      <c r="AB735" s="1" t="s">
        <v>729</v>
      </c>
      <c r="AC735" s="1" t="s">
        <v>2490</v>
      </c>
      <c r="AD735" s="1">
        <v>2.1800000000000002</v>
      </c>
      <c r="AE735" s="1">
        <v>0.02</v>
      </c>
      <c r="AF735" s="1">
        <v>0</v>
      </c>
      <c r="AG735" s="1">
        <v>7.33</v>
      </c>
      <c r="AH735" s="1">
        <v>90.47</v>
      </c>
      <c r="AI735" s="1">
        <v>735</v>
      </c>
      <c r="AJ735" s="1">
        <v>1721000</v>
      </c>
      <c r="AK735" s="1">
        <v>412</v>
      </c>
      <c r="AL735" s="1">
        <v>-169</v>
      </c>
      <c r="AM735" s="1">
        <v>-117</v>
      </c>
      <c r="AN735" s="1">
        <v>-51</v>
      </c>
      <c r="AO735" s="1">
        <v>282</v>
      </c>
      <c r="AP735" s="1">
        <v>155699</v>
      </c>
      <c r="AQ735" s="1">
        <v>0.2</v>
      </c>
      <c r="AR735" s="1">
        <v>19.55</v>
      </c>
      <c r="AS735" s="1">
        <v>19.149999999999999</v>
      </c>
      <c r="AT735" s="1">
        <v>18.45</v>
      </c>
      <c r="AU735" s="1">
        <v>18.149999999999999</v>
      </c>
      <c r="AV735" s="1">
        <v>19</v>
      </c>
      <c r="AW735" s="1">
        <v>7.0919499999999996E-2</v>
      </c>
      <c r="AX735" s="1">
        <v>-0.78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5542</v>
      </c>
      <c r="C736" s="3">
        <v>0.66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67.34</v>
      </c>
      <c r="H736" s="1">
        <f>MATCH(持股比率!A736,董監!A:A,0)</f>
        <v>736</v>
      </c>
      <c r="I736" s="3">
        <v>432898.01</v>
      </c>
      <c r="J736" s="26">
        <v>10</v>
      </c>
      <c r="K736" s="26">
        <v>28</v>
      </c>
      <c r="L736" s="35">
        <v>-62</v>
      </c>
      <c r="M736" s="26">
        <v>-21</v>
      </c>
      <c r="N736" s="26">
        <v>-23</v>
      </c>
      <c r="O736" s="26">
        <f t="shared" si="45"/>
        <v>29151</v>
      </c>
      <c r="P736" s="25">
        <f t="shared" si="46"/>
        <v>-0.2</v>
      </c>
      <c r="Q736" s="3">
        <v>70</v>
      </c>
      <c r="R736" s="3">
        <v>71.3</v>
      </c>
      <c r="S736" s="3">
        <v>71</v>
      </c>
      <c r="T736" s="3">
        <v>70.599999999999994</v>
      </c>
      <c r="U736" s="3">
        <v>70</v>
      </c>
      <c r="V736" s="12">
        <f t="shared" si="47"/>
        <v>-4.7982000000000004E-2</v>
      </c>
      <c r="W736" s="3">
        <v>-0.14000000000000001</v>
      </c>
      <c r="X736" s="3" t="str">
        <f ca="1">IF(COUNTIF(股期對照!A:A,B736)=2,B736&amp;"-●",IF(COUNTIF(股期對照!A:A,B736)=1,B736&amp;"-◎",B736))</f>
        <v>熱映</v>
      </c>
      <c r="Y736" s="3" t="s">
        <v>6604</v>
      </c>
      <c r="AB736" s="1" t="s">
        <v>730</v>
      </c>
      <c r="AC736" s="1" t="s">
        <v>2491</v>
      </c>
      <c r="AD736" s="1">
        <v>0.66</v>
      </c>
      <c r="AE736" s="1">
        <v>0</v>
      </c>
      <c r="AF736" s="1">
        <v>3.97</v>
      </c>
      <c r="AG736" s="1">
        <v>28.03</v>
      </c>
      <c r="AH736" s="1">
        <v>67.34</v>
      </c>
      <c r="AI736" s="1">
        <v>736</v>
      </c>
      <c r="AJ736" s="1">
        <v>432898.01</v>
      </c>
      <c r="AK736" s="1">
        <v>10</v>
      </c>
      <c r="AL736" s="1">
        <v>28</v>
      </c>
      <c r="AM736" s="1">
        <v>-62</v>
      </c>
      <c r="AN736" s="1">
        <v>-21</v>
      </c>
      <c r="AO736" s="1">
        <v>-23</v>
      </c>
      <c r="AP736" s="1">
        <v>29151</v>
      </c>
      <c r="AQ736" s="1">
        <v>-0.2</v>
      </c>
      <c r="AR736" s="1">
        <v>70</v>
      </c>
      <c r="AS736" s="1">
        <v>71.3</v>
      </c>
      <c r="AT736" s="1">
        <v>71</v>
      </c>
      <c r="AU736" s="1">
        <v>70.599999999999994</v>
      </c>
      <c r="AV736" s="1">
        <v>70</v>
      </c>
      <c r="AW736" s="1">
        <v>-4.7982000000000004E-2</v>
      </c>
      <c r="AX736" s="1">
        <v>-0.14000000000000001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5543</v>
      </c>
      <c r="C737" s="3">
        <v>5.65</v>
      </c>
      <c r="D737" s="3">
        <v>3.08</v>
      </c>
      <c r="E737" s="3">
        <v>1.35</v>
      </c>
      <c r="F737" s="1">
        <f>IF(INDEX(董監!D:D,H737)=0,INDEX(董監!C:C,H737),INDEX(董監!D:D,H737))</f>
        <v>41</v>
      </c>
      <c r="G737" s="1">
        <f t="shared" si="44"/>
        <v>48.92</v>
      </c>
      <c r="H737" s="1">
        <f>MATCH(持股比率!A737,董監!A:A,0)</f>
        <v>737</v>
      </c>
      <c r="I737" s="3">
        <v>2713643.16</v>
      </c>
      <c r="J737" s="26">
        <v>1730</v>
      </c>
      <c r="K737" s="26">
        <v>2034</v>
      </c>
      <c r="L737" s="35">
        <v>-50</v>
      </c>
      <c r="M737" s="26">
        <v>547</v>
      </c>
      <c r="N737" s="26">
        <v>714</v>
      </c>
      <c r="O737" s="26">
        <f t="shared" si="45"/>
        <v>132751</v>
      </c>
      <c r="P737" s="25">
        <f t="shared" si="46"/>
        <v>3.7</v>
      </c>
      <c r="Q737" s="3">
        <v>174.5</v>
      </c>
      <c r="R737" s="3">
        <v>177</v>
      </c>
      <c r="S737" s="3">
        <v>171.5</v>
      </c>
      <c r="T737" s="3">
        <v>170.5</v>
      </c>
      <c r="U737" s="3">
        <v>175</v>
      </c>
      <c r="V737" s="12">
        <f t="shared" si="47"/>
        <v>8.7154150000000001</v>
      </c>
      <c r="W737" s="3">
        <v>3.24</v>
      </c>
      <c r="X737" s="3" t="str">
        <f ca="1">IF(COUNTIF(股期對照!A:A,B737)=2,B737&amp;"-●",IF(COUNTIF(股期對照!A:A,B737)=1,B737&amp;"-◎",B737))</f>
        <v>精材-◎</v>
      </c>
      <c r="Y737" s="3" t="s">
        <v>6550</v>
      </c>
      <c r="AB737" s="1" t="s">
        <v>731</v>
      </c>
      <c r="AC737" s="1" t="s">
        <v>2492</v>
      </c>
      <c r="AD737" s="1">
        <v>5.65</v>
      </c>
      <c r="AE737" s="1">
        <v>3.08</v>
      </c>
      <c r="AF737" s="1">
        <v>1.35</v>
      </c>
      <c r="AG737" s="1">
        <v>41</v>
      </c>
      <c r="AH737" s="1">
        <v>48.92</v>
      </c>
      <c r="AI737" s="1">
        <v>737</v>
      </c>
      <c r="AJ737" s="1">
        <v>2713643.16</v>
      </c>
      <c r="AK737" s="1">
        <v>1730</v>
      </c>
      <c r="AL737" s="1">
        <v>2034</v>
      </c>
      <c r="AM737" s="1">
        <v>-50</v>
      </c>
      <c r="AN737" s="1">
        <v>547</v>
      </c>
      <c r="AO737" s="1">
        <v>714</v>
      </c>
      <c r="AP737" s="1">
        <v>132751</v>
      </c>
      <c r="AQ737" s="1">
        <v>3.7</v>
      </c>
      <c r="AR737" s="1">
        <v>174.5</v>
      </c>
      <c r="AS737" s="1">
        <v>177</v>
      </c>
      <c r="AT737" s="1">
        <v>171.5</v>
      </c>
      <c r="AU737" s="1">
        <v>170.5</v>
      </c>
      <c r="AV737" s="1">
        <v>175</v>
      </c>
      <c r="AW737" s="1">
        <v>8.7154150000000001</v>
      </c>
      <c r="AX737" s="1">
        <v>3.24</v>
      </c>
      <c r="AY737" s="1" t="s">
        <v>4488</v>
      </c>
      <c r="AZ737" s="1" t="s">
        <v>3548</v>
      </c>
    </row>
    <row r="738" spans="1:52" x14ac:dyDescent="0.25">
      <c r="A738" s="2" t="s">
        <v>732</v>
      </c>
      <c r="B738" s="3" t="s">
        <v>4826</v>
      </c>
      <c r="C738" s="3">
        <v>19.46</v>
      </c>
      <c r="D738" s="3">
        <v>0.64</v>
      </c>
      <c r="E738" s="3">
        <v>0.65</v>
      </c>
      <c r="F738" s="1">
        <f>IF(INDEX(董監!D:D,H738)=0,INDEX(董監!C:C,H738),INDEX(董監!D:D,H738))</f>
        <v>14.2</v>
      </c>
      <c r="G738" s="1">
        <f t="shared" si="44"/>
        <v>65.05</v>
      </c>
      <c r="H738" s="1">
        <f>MATCH(持股比率!A738,董監!A:A,0)</f>
        <v>738</v>
      </c>
      <c r="I738" s="3">
        <v>1924053.46</v>
      </c>
      <c r="J738" s="26">
        <v>-248</v>
      </c>
      <c r="K738" s="26">
        <v>-209</v>
      </c>
      <c r="L738" s="35">
        <v>-242</v>
      </c>
      <c r="M738" s="26">
        <v>-65</v>
      </c>
      <c r="N738" s="26">
        <v>379</v>
      </c>
      <c r="O738" s="26">
        <f t="shared" si="45"/>
        <v>125160</v>
      </c>
      <c r="P738" s="25">
        <f t="shared" si="46"/>
        <v>-0.3</v>
      </c>
      <c r="Q738" s="3">
        <v>115</v>
      </c>
      <c r="R738" s="3">
        <v>114</v>
      </c>
      <c r="S738" s="3">
        <v>111.5</v>
      </c>
      <c r="T738" s="3">
        <v>110</v>
      </c>
      <c r="U738" s="3">
        <v>112.5</v>
      </c>
      <c r="V738" s="12">
        <f t="shared" si="47"/>
        <v>-0.438415</v>
      </c>
      <c r="W738" s="3">
        <v>-1.32</v>
      </c>
      <c r="X738" s="3" t="str">
        <f ca="1">IF(COUNTIF(股期對照!A:A,B738)=2,B738&amp;"-●",IF(COUNTIF(股期對照!A:A,B738)=1,B738&amp;"-◎",B738))</f>
        <v>新日興-◎</v>
      </c>
      <c r="Y738" s="3" t="s">
        <v>6548</v>
      </c>
      <c r="AB738" s="1" t="s">
        <v>732</v>
      </c>
      <c r="AC738" s="1" t="s">
        <v>2493</v>
      </c>
      <c r="AD738" s="1">
        <v>19.46</v>
      </c>
      <c r="AE738" s="1">
        <v>0.64</v>
      </c>
      <c r="AF738" s="1">
        <v>0.65</v>
      </c>
      <c r="AG738" s="1">
        <v>14.2</v>
      </c>
      <c r="AH738" s="1">
        <v>65.05</v>
      </c>
      <c r="AI738" s="1">
        <v>738</v>
      </c>
      <c r="AJ738" s="1">
        <v>1924053.46</v>
      </c>
      <c r="AK738" s="1">
        <v>-248</v>
      </c>
      <c r="AL738" s="1">
        <v>-209</v>
      </c>
      <c r="AM738" s="1">
        <v>-242</v>
      </c>
      <c r="AN738" s="1">
        <v>-65</v>
      </c>
      <c r="AO738" s="1">
        <v>379</v>
      </c>
      <c r="AP738" s="1">
        <v>125160</v>
      </c>
      <c r="AQ738" s="1">
        <v>-0.3</v>
      </c>
      <c r="AR738" s="1">
        <v>115</v>
      </c>
      <c r="AS738" s="1">
        <v>114</v>
      </c>
      <c r="AT738" s="1">
        <v>111.5</v>
      </c>
      <c r="AU738" s="1">
        <v>110</v>
      </c>
      <c r="AV738" s="1">
        <v>112.5</v>
      </c>
      <c r="AW738" s="1">
        <v>-0.438415</v>
      </c>
      <c r="AX738" s="1">
        <v>-1.32</v>
      </c>
      <c r="AY738" s="1" t="s">
        <v>4489</v>
      </c>
      <c r="AZ738" s="1" t="s">
        <v>3520</v>
      </c>
    </row>
    <row r="739" spans="1:52" x14ac:dyDescent="0.25">
      <c r="A739" s="2" t="s">
        <v>733</v>
      </c>
      <c r="B739" s="3" t="s">
        <v>5544</v>
      </c>
      <c r="C739" s="3">
        <v>0.87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70.69</v>
      </c>
      <c r="H739" s="1">
        <f>MATCH(持股比率!A739,董監!A:A,0)</f>
        <v>739</v>
      </c>
      <c r="I739" s="3">
        <v>380417.48</v>
      </c>
      <c r="J739" s="26">
        <v>-18</v>
      </c>
      <c r="K739" s="26">
        <v>-36</v>
      </c>
      <c r="L739" s="35">
        <v>-30</v>
      </c>
      <c r="M739" s="26">
        <v>-4</v>
      </c>
      <c r="N739" s="26">
        <v>2</v>
      </c>
      <c r="O739" s="26">
        <f t="shared" si="45"/>
        <v>26892</v>
      </c>
      <c r="P739" s="25">
        <f t="shared" si="46"/>
        <v>-0.3</v>
      </c>
      <c r="Q739" s="3">
        <v>12.85</v>
      </c>
      <c r="R739" s="3">
        <v>12.7</v>
      </c>
      <c r="S739" s="3">
        <v>12.3</v>
      </c>
      <c r="T739" s="3">
        <v>12.4</v>
      </c>
      <c r="U739" s="3">
        <v>12.6</v>
      </c>
      <c r="V739" s="12">
        <f t="shared" si="47"/>
        <v>-1.0818999999999999E-2</v>
      </c>
      <c r="W739" s="3">
        <v>-2.33</v>
      </c>
      <c r="X739" s="3" t="str">
        <f ca="1">IF(COUNTIF(股期對照!A:A,B739)=2,B739&amp;"-●",IF(COUNTIF(股期對照!A:A,B739)=1,B739&amp;"-◎",B739))</f>
        <v>彬台</v>
      </c>
      <c r="Y739" s="3" t="s">
        <v>6626</v>
      </c>
      <c r="AB739" s="1" t="s">
        <v>733</v>
      </c>
      <c r="AC739" s="1" t="s">
        <v>2494</v>
      </c>
      <c r="AD739" s="1">
        <v>0.87</v>
      </c>
      <c r="AE739" s="1">
        <v>0.04</v>
      </c>
      <c r="AF739" s="1">
        <v>0.16</v>
      </c>
      <c r="AG739" s="1">
        <v>28.24</v>
      </c>
      <c r="AH739" s="1">
        <v>70.69</v>
      </c>
      <c r="AI739" s="1">
        <v>739</v>
      </c>
      <c r="AJ739" s="1">
        <v>380417.48</v>
      </c>
      <c r="AK739" s="1">
        <v>-18</v>
      </c>
      <c r="AL739" s="1">
        <v>-36</v>
      </c>
      <c r="AM739" s="1">
        <v>-30</v>
      </c>
      <c r="AN739" s="1">
        <v>-4</v>
      </c>
      <c r="AO739" s="1">
        <v>2</v>
      </c>
      <c r="AP739" s="1">
        <v>26892</v>
      </c>
      <c r="AQ739" s="1">
        <v>-0.3</v>
      </c>
      <c r="AR739" s="1">
        <v>12.85</v>
      </c>
      <c r="AS739" s="1">
        <v>12.7</v>
      </c>
      <c r="AT739" s="1">
        <v>12.3</v>
      </c>
      <c r="AU739" s="1">
        <v>12.4</v>
      </c>
      <c r="AV739" s="1">
        <v>12.6</v>
      </c>
      <c r="AW739" s="1">
        <v>-1.0818999999999999E-2</v>
      </c>
      <c r="AX739" s="1">
        <v>-2.33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4827</v>
      </c>
      <c r="C740" s="3">
        <v>4.7</v>
      </c>
      <c r="D740" s="3">
        <v>0</v>
      </c>
      <c r="E740" s="3">
        <v>0.11</v>
      </c>
      <c r="F740" s="1">
        <f>IF(INDEX(董監!D:D,H740)=0,INDEX(董監!C:C,H740),INDEX(董監!D:D,H740))</f>
        <v>54.61</v>
      </c>
      <c r="G740" s="1">
        <f t="shared" si="44"/>
        <v>40.58</v>
      </c>
      <c r="H740" s="1">
        <f>MATCH(持股比率!A740,董監!A:A,0)</f>
        <v>740</v>
      </c>
      <c r="I740" s="3">
        <v>5417184.5999999996</v>
      </c>
      <c r="J740" s="26">
        <v>945</v>
      </c>
      <c r="K740" s="26">
        <v>11</v>
      </c>
      <c r="L740" s="35">
        <v>-864</v>
      </c>
      <c r="M740" s="26">
        <v>-307</v>
      </c>
      <c r="N740" s="26">
        <v>862</v>
      </c>
      <c r="O740" s="26">
        <f t="shared" si="45"/>
        <v>219829</v>
      </c>
      <c r="P740" s="25">
        <f t="shared" si="46"/>
        <v>0.3</v>
      </c>
      <c r="Q740" s="3">
        <v>28.95</v>
      </c>
      <c r="R740" s="3">
        <v>29.2</v>
      </c>
      <c r="S740" s="3">
        <v>28.25</v>
      </c>
      <c r="T740" s="3">
        <v>27.9</v>
      </c>
      <c r="U740" s="3">
        <v>28.85</v>
      </c>
      <c r="V740" s="12">
        <f t="shared" si="47"/>
        <v>0.19574350000000001</v>
      </c>
      <c r="W740" s="3">
        <v>2.67</v>
      </c>
      <c r="X740" s="3" t="str">
        <f ca="1">IF(COUNTIF(股期對照!A:A,B740)=2,B740&amp;"-●",IF(COUNTIF(股期對照!A:A,B740)=1,B740&amp;"-◎",B740))</f>
        <v>明泰-◎</v>
      </c>
      <c r="Y740" s="3" t="s">
        <v>6615</v>
      </c>
      <c r="AB740" s="1" t="s">
        <v>734</v>
      </c>
      <c r="AC740" s="1" t="s">
        <v>2495</v>
      </c>
      <c r="AD740" s="1">
        <v>4.7</v>
      </c>
      <c r="AE740" s="1">
        <v>0</v>
      </c>
      <c r="AF740" s="1">
        <v>0.11</v>
      </c>
      <c r="AG740" s="1">
        <v>54.61</v>
      </c>
      <c r="AH740" s="1">
        <v>40.58</v>
      </c>
      <c r="AI740" s="1">
        <v>740</v>
      </c>
      <c r="AJ740" s="1">
        <v>5417184.5999999996</v>
      </c>
      <c r="AK740" s="1">
        <v>945</v>
      </c>
      <c r="AL740" s="1">
        <v>11</v>
      </c>
      <c r="AM740" s="1">
        <v>-864</v>
      </c>
      <c r="AN740" s="1">
        <v>-307</v>
      </c>
      <c r="AO740" s="1">
        <v>862</v>
      </c>
      <c r="AP740" s="1">
        <v>219829</v>
      </c>
      <c r="AQ740" s="1">
        <v>0.3</v>
      </c>
      <c r="AR740" s="1">
        <v>28.95</v>
      </c>
      <c r="AS740" s="1">
        <v>29.2</v>
      </c>
      <c r="AT740" s="1">
        <v>28.25</v>
      </c>
      <c r="AU740" s="1">
        <v>27.9</v>
      </c>
      <c r="AV740" s="1">
        <v>28.85</v>
      </c>
      <c r="AW740" s="1">
        <v>0.19574350000000001</v>
      </c>
      <c r="AX740" s="1">
        <v>2.67</v>
      </c>
      <c r="AY740" s="1" t="s">
        <v>4490</v>
      </c>
      <c r="AZ740" s="1" t="s">
        <v>3550</v>
      </c>
    </row>
    <row r="741" spans="1:52" x14ac:dyDescent="0.25">
      <c r="A741" s="2" t="s">
        <v>735</v>
      </c>
      <c r="B741" s="3" t="s">
        <v>5545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4.68</v>
      </c>
      <c r="R741" s="3">
        <v>4.5999999999999996</v>
      </c>
      <c r="S741" s="3">
        <v>4.49</v>
      </c>
      <c r="T741" s="3">
        <v>4.5</v>
      </c>
      <c r="U741" s="3">
        <v>4.55</v>
      </c>
      <c r="V741" s="12">
        <f t="shared" si="47"/>
        <v>0</v>
      </c>
      <c r="W741" s="3">
        <v>-3.19</v>
      </c>
      <c r="X741" s="3" t="str">
        <f ca="1">IF(COUNTIF(股期對照!A:A,B741)=2,B741&amp;"-●",IF(COUNTIF(股期對照!A:A,B741)=1,B741&amp;"-◎",B741))</f>
        <v>新世紀</v>
      </c>
      <c r="Y741" s="3" t="s">
        <v>6542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4.68</v>
      </c>
      <c r="AS741" s="1">
        <v>4.5999999999999996</v>
      </c>
      <c r="AT741" s="1">
        <v>4.49</v>
      </c>
      <c r="AU741" s="1">
        <v>4.5</v>
      </c>
      <c r="AV741" s="1">
        <v>4.55</v>
      </c>
      <c r="AW741" s="1">
        <v>0</v>
      </c>
      <c r="AX741" s="1">
        <v>-3.19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5546</v>
      </c>
      <c r="C742" s="3">
        <v>6.25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58.370000000000005</v>
      </c>
      <c r="H742" s="1">
        <f>MATCH(持股比率!A742,董監!A:A,0)</f>
        <v>742</v>
      </c>
      <c r="I742" s="3">
        <v>740610</v>
      </c>
      <c r="J742" s="26">
        <v>-3</v>
      </c>
      <c r="K742" s="26">
        <v>-6</v>
      </c>
      <c r="L742" s="35">
        <v>-10</v>
      </c>
      <c r="M742" s="26">
        <v>4</v>
      </c>
      <c r="N742" s="26">
        <v>-40</v>
      </c>
      <c r="O742" s="26">
        <f t="shared" si="45"/>
        <v>43229</v>
      </c>
      <c r="P742" s="25">
        <f t="shared" si="46"/>
        <v>-0.1</v>
      </c>
      <c r="Q742" s="3">
        <v>75.8</v>
      </c>
      <c r="R742" s="3">
        <v>75.7</v>
      </c>
      <c r="S742" s="3">
        <v>76</v>
      </c>
      <c r="T742" s="3">
        <v>75.900000000000006</v>
      </c>
      <c r="U742" s="3">
        <v>75.7</v>
      </c>
      <c r="V742" s="12">
        <f t="shared" si="47"/>
        <v>-4.1660000000000003E-2</v>
      </c>
      <c r="W742" s="3">
        <v>-0.53</v>
      </c>
      <c r="X742" s="3" t="str">
        <f ca="1">IF(COUNTIF(股期對照!A:A,B742)=2,B742&amp;"-●",IF(COUNTIF(股期對照!A:A,B742)=1,B742&amp;"-◎",B742))</f>
        <v>崇越電</v>
      </c>
      <c r="Y742" s="3" t="s">
        <v>6606</v>
      </c>
      <c r="AB742" s="1" t="s">
        <v>736</v>
      </c>
      <c r="AC742" s="1" t="s">
        <v>2497</v>
      </c>
      <c r="AD742" s="1">
        <v>6.25</v>
      </c>
      <c r="AE742" s="1">
        <v>0</v>
      </c>
      <c r="AF742" s="1">
        <v>0.51</v>
      </c>
      <c r="AG742" s="1">
        <v>34.869999999999997</v>
      </c>
      <c r="AH742" s="1">
        <v>58.370000000000005</v>
      </c>
      <c r="AI742" s="1">
        <v>742</v>
      </c>
      <c r="AJ742" s="1">
        <v>740610</v>
      </c>
      <c r="AK742" s="1">
        <v>-3</v>
      </c>
      <c r="AL742" s="1">
        <v>-6</v>
      </c>
      <c r="AM742" s="1">
        <v>-10</v>
      </c>
      <c r="AN742" s="1">
        <v>4</v>
      </c>
      <c r="AO742" s="1">
        <v>-40</v>
      </c>
      <c r="AP742" s="1">
        <v>43229</v>
      </c>
      <c r="AQ742" s="1">
        <v>-0.1</v>
      </c>
      <c r="AR742" s="1">
        <v>75.8</v>
      </c>
      <c r="AS742" s="1">
        <v>75.7</v>
      </c>
      <c r="AT742" s="1">
        <v>76</v>
      </c>
      <c r="AU742" s="1">
        <v>75.900000000000006</v>
      </c>
      <c r="AV742" s="1">
        <v>75.7</v>
      </c>
      <c r="AW742" s="1">
        <v>-4.1660000000000003E-2</v>
      </c>
      <c r="AX742" s="1">
        <v>-0.53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5547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80.210000000000008</v>
      </c>
      <c r="H743" s="1">
        <f>MATCH(持股比率!A743,董監!A:A,0)</f>
        <v>743</v>
      </c>
      <c r="I743" s="3">
        <v>675050.59</v>
      </c>
      <c r="J743" s="26">
        <v>3</v>
      </c>
      <c r="K743" s="26">
        <v>-2</v>
      </c>
      <c r="L743" s="35">
        <v>-8</v>
      </c>
      <c r="M743" s="26">
        <v>-1</v>
      </c>
      <c r="N743" s="26">
        <v>4</v>
      </c>
      <c r="O743" s="26">
        <f t="shared" si="45"/>
        <v>54146</v>
      </c>
      <c r="P743" s="25">
        <f t="shared" si="46"/>
        <v>0</v>
      </c>
      <c r="Q743" s="3">
        <v>17.25</v>
      </c>
      <c r="R743" s="3">
        <v>17.2</v>
      </c>
      <c r="S743" s="3">
        <v>16.850000000000001</v>
      </c>
      <c r="T743" s="3">
        <v>16.8</v>
      </c>
      <c r="U743" s="3">
        <v>17.3</v>
      </c>
      <c r="V743" s="12">
        <f t="shared" si="47"/>
        <v>-6.5050000000000025E-4</v>
      </c>
      <c r="W743" s="3">
        <v>0.57999999999999996</v>
      </c>
      <c r="X743" s="3" t="str">
        <f ca="1">IF(COUNTIF(股期對照!A:A,B743)=2,B743&amp;"-●",IF(COUNTIF(股期對照!A:A,B743)=1,B743&amp;"-◎",B743))</f>
        <v>旭軟</v>
      </c>
      <c r="Y743" s="3" t="s">
        <v>6606</v>
      </c>
      <c r="AB743" s="1" t="s">
        <v>737</v>
      </c>
      <c r="AC743" s="1" t="s">
        <v>2498</v>
      </c>
      <c r="AD743" s="1">
        <v>0.38</v>
      </c>
      <c r="AE743" s="1">
        <v>0</v>
      </c>
      <c r="AF743" s="1">
        <v>0.01</v>
      </c>
      <c r="AG743" s="1">
        <v>19.399999999999999</v>
      </c>
      <c r="AH743" s="1">
        <v>80.210000000000008</v>
      </c>
      <c r="AI743" s="1">
        <v>743</v>
      </c>
      <c r="AJ743" s="1">
        <v>675050.59</v>
      </c>
      <c r="AK743" s="1">
        <v>3</v>
      </c>
      <c r="AL743" s="1">
        <v>-2</v>
      </c>
      <c r="AM743" s="1">
        <v>-8</v>
      </c>
      <c r="AN743" s="1">
        <v>-1</v>
      </c>
      <c r="AO743" s="1">
        <v>4</v>
      </c>
      <c r="AP743" s="1">
        <v>54146</v>
      </c>
      <c r="AQ743" s="1">
        <v>0</v>
      </c>
      <c r="AR743" s="1">
        <v>17.25</v>
      </c>
      <c r="AS743" s="1">
        <v>17.2</v>
      </c>
      <c r="AT743" s="1">
        <v>16.850000000000001</v>
      </c>
      <c r="AU743" s="1">
        <v>16.8</v>
      </c>
      <c r="AV743" s="1">
        <v>17.3</v>
      </c>
      <c r="AW743" s="1">
        <v>-6.5050000000000025E-4</v>
      </c>
      <c r="AX743" s="1">
        <v>0.57999999999999996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5548</v>
      </c>
      <c r="C744" s="3">
        <v>3.72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75.349999999999994</v>
      </c>
      <c r="H744" s="1">
        <f>MATCH(持股比率!A744,董監!A:A,0)</f>
        <v>744</v>
      </c>
      <c r="I744" s="3">
        <v>730476.92</v>
      </c>
      <c r="J744" s="26">
        <v>23</v>
      </c>
      <c r="K744" s="26">
        <v>-10</v>
      </c>
      <c r="L744" s="35">
        <v>-78</v>
      </c>
      <c r="M744" s="26">
        <v>-71</v>
      </c>
      <c r="N744" s="26">
        <v>-51</v>
      </c>
      <c r="O744" s="26">
        <f t="shared" si="45"/>
        <v>55041</v>
      </c>
      <c r="P744" s="25">
        <f t="shared" si="46"/>
        <v>-0.3</v>
      </c>
      <c r="Q744" s="3">
        <v>43.6</v>
      </c>
      <c r="R744" s="3">
        <v>43.6</v>
      </c>
      <c r="S744" s="3">
        <v>43.2</v>
      </c>
      <c r="T744" s="3">
        <v>43.3</v>
      </c>
      <c r="U744" s="3">
        <v>43.2</v>
      </c>
      <c r="V744" s="12">
        <f t="shared" si="47"/>
        <v>-8.0803000000000014E-2</v>
      </c>
      <c r="W744" s="3">
        <v>-0.46</v>
      </c>
      <c r="X744" s="3" t="str">
        <f ca="1">IF(COUNTIF(股期對照!A:A,B744)=2,B744&amp;"-●",IF(COUNTIF(股期對照!A:A,B744)=1,B744&amp;"-◎",B744))</f>
        <v>漢科</v>
      </c>
      <c r="Y744" s="3" t="s">
        <v>6559</v>
      </c>
      <c r="AB744" s="1" t="s">
        <v>738</v>
      </c>
      <c r="AC744" s="1" t="s">
        <v>2499</v>
      </c>
      <c r="AD744" s="1">
        <v>3.72</v>
      </c>
      <c r="AE744" s="1">
        <v>0.02</v>
      </c>
      <c r="AF744" s="1">
        <v>0</v>
      </c>
      <c r="AG744" s="1">
        <v>20.91</v>
      </c>
      <c r="AH744" s="1">
        <v>75.349999999999994</v>
      </c>
      <c r="AI744" s="1">
        <v>744</v>
      </c>
      <c r="AJ744" s="1">
        <v>730476.92</v>
      </c>
      <c r="AK744" s="1">
        <v>23</v>
      </c>
      <c r="AL744" s="1">
        <v>-10</v>
      </c>
      <c r="AM744" s="1">
        <v>-78</v>
      </c>
      <c r="AN744" s="1">
        <v>-71</v>
      </c>
      <c r="AO744" s="1">
        <v>-51</v>
      </c>
      <c r="AP744" s="1">
        <v>55041</v>
      </c>
      <c r="AQ744" s="1">
        <v>-0.3</v>
      </c>
      <c r="AR744" s="1">
        <v>43.6</v>
      </c>
      <c r="AS744" s="1">
        <v>43.6</v>
      </c>
      <c r="AT744" s="1">
        <v>43.2</v>
      </c>
      <c r="AU744" s="1">
        <v>43.3</v>
      </c>
      <c r="AV744" s="1">
        <v>43.2</v>
      </c>
      <c r="AW744" s="1">
        <v>-8.0803000000000014E-2</v>
      </c>
      <c r="AX744" s="1">
        <v>-0.46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5549</v>
      </c>
      <c r="C745" s="3">
        <v>24.68</v>
      </c>
      <c r="D745" s="3">
        <v>0.54</v>
      </c>
      <c r="E745" s="3">
        <v>6.46</v>
      </c>
      <c r="F745" s="1">
        <f>IF(INDEX(董監!D:D,H745)=0,INDEX(董監!C:C,H745),INDEX(董監!D:D,H745))</f>
        <v>10.68</v>
      </c>
      <c r="G745" s="1">
        <f t="shared" si="44"/>
        <v>57.64</v>
      </c>
      <c r="H745" s="1">
        <f>MATCH(持股比率!A745,董監!A:A,0)</f>
        <v>745</v>
      </c>
      <c r="I745" s="3">
        <v>1118820.6299999999</v>
      </c>
      <c r="J745" s="26">
        <v>806</v>
      </c>
      <c r="K745" s="26">
        <v>54</v>
      </c>
      <c r="L745" s="35">
        <v>626</v>
      </c>
      <c r="M745" s="26">
        <v>-535</v>
      </c>
      <c r="N745" s="26">
        <v>1354</v>
      </c>
      <c r="O745" s="26">
        <f t="shared" si="45"/>
        <v>64489</v>
      </c>
      <c r="P745" s="25">
        <f t="shared" si="46"/>
        <v>3.6</v>
      </c>
      <c r="Q745" s="3">
        <v>527</v>
      </c>
      <c r="R745" s="3">
        <v>520</v>
      </c>
      <c r="S745" s="3">
        <v>522</v>
      </c>
      <c r="T745" s="3">
        <v>512</v>
      </c>
      <c r="U745" s="3">
        <v>528</v>
      </c>
      <c r="V745" s="12">
        <f t="shared" si="47"/>
        <v>12.206060000000001</v>
      </c>
      <c r="W745" s="3">
        <v>4.3499999999999996</v>
      </c>
      <c r="X745" s="3" t="str">
        <f ca="1">IF(COUNTIF(股期對照!A:A,B745)=2,B745&amp;"-●",IF(COUNTIF(股期對照!A:A,B745)=1,B745&amp;"-◎",B745))</f>
        <v>玉晶光-●</v>
      </c>
      <c r="Y745" s="3" t="s">
        <v>6599</v>
      </c>
      <c r="AB745" s="1" t="s">
        <v>739</v>
      </c>
      <c r="AC745" s="1" t="s">
        <v>2500</v>
      </c>
      <c r="AD745" s="1">
        <v>24.68</v>
      </c>
      <c r="AE745" s="1">
        <v>0.54</v>
      </c>
      <c r="AF745" s="1">
        <v>6.46</v>
      </c>
      <c r="AG745" s="1">
        <v>10.68</v>
      </c>
      <c r="AH745" s="1">
        <v>57.64</v>
      </c>
      <c r="AI745" s="1">
        <v>745</v>
      </c>
      <c r="AJ745" s="1">
        <v>1118820.6299999999</v>
      </c>
      <c r="AK745" s="1">
        <v>806</v>
      </c>
      <c r="AL745" s="1">
        <v>54</v>
      </c>
      <c r="AM745" s="1">
        <v>626</v>
      </c>
      <c r="AN745" s="1">
        <v>-535</v>
      </c>
      <c r="AO745" s="1">
        <v>1354</v>
      </c>
      <c r="AP745" s="1">
        <v>64489</v>
      </c>
      <c r="AQ745" s="1">
        <v>3.6</v>
      </c>
      <c r="AR745" s="1">
        <v>527</v>
      </c>
      <c r="AS745" s="1">
        <v>520</v>
      </c>
      <c r="AT745" s="1">
        <v>522</v>
      </c>
      <c r="AU745" s="1">
        <v>512</v>
      </c>
      <c r="AV745" s="1">
        <v>528</v>
      </c>
      <c r="AW745" s="1">
        <v>12.206060000000001</v>
      </c>
      <c r="AX745" s="1">
        <v>4.3499999999999996</v>
      </c>
      <c r="AY745" s="1" t="s">
        <v>4491</v>
      </c>
      <c r="AZ745" s="1" t="s">
        <v>3576</v>
      </c>
    </row>
    <row r="746" spans="1:52" x14ac:dyDescent="0.25">
      <c r="A746" s="2" t="s">
        <v>740</v>
      </c>
      <c r="B746" s="3" t="s">
        <v>5550</v>
      </c>
      <c r="C746" s="3">
        <v>26.69</v>
      </c>
      <c r="D746" s="3">
        <v>1.43</v>
      </c>
      <c r="E746" s="3">
        <v>0.55000000000000004</v>
      </c>
      <c r="F746" s="1">
        <f>IF(INDEX(董監!D:D,H746)=0,INDEX(董監!C:C,H746),INDEX(董監!D:D,H746))</f>
        <v>8.0500000000000007</v>
      </c>
      <c r="G746" s="1">
        <f t="shared" si="44"/>
        <v>63.28</v>
      </c>
      <c r="H746" s="1">
        <f>MATCH(持股比率!A746,董監!A:A,0)</f>
        <v>746</v>
      </c>
      <c r="I746" s="3">
        <v>876714.14</v>
      </c>
      <c r="J746" s="26">
        <v>490</v>
      </c>
      <c r="K746" s="26">
        <v>-219</v>
      </c>
      <c r="L746" s="35">
        <v>-1190</v>
      </c>
      <c r="M746" s="26">
        <v>36</v>
      </c>
      <c r="N746" s="26">
        <v>798</v>
      </c>
      <c r="O746" s="26">
        <f t="shared" si="45"/>
        <v>55478</v>
      </c>
      <c r="P746" s="25">
        <f t="shared" si="46"/>
        <v>-0.2</v>
      </c>
      <c r="Q746" s="3">
        <v>234.5</v>
      </c>
      <c r="R746" s="3">
        <v>236.5</v>
      </c>
      <c r="S746" s="3">
        <v>223</v>
      </c>
      <c r="T746" s="3">
        <v>224</v>
      </c>
      <c r="U746" s="3">
        <v>232.5</v>
      </c>
      <c r="V746" s="12">
        <f t="shared" si="47"/>
        <v>-8.6595000000000005E-2</v>
      </c>
      <c r="W746" s="3">
        <v>0.87</v>
      </c>
      <c r="X746" s="3" t="str">
        <f ca="1">IF(COUNTIF(股期對照!A:A,B746)=2,B746&amp;"-●",IF(COUNTIF(股期對照!A:A,B746)=1,B746&amp;"-◎",B746))</f>
        <v>京鼎</v>
      </c>
      <c r="Y746" s="3" t="s">
        <v>6559</v>
      </c>
      <c r="AB746" s="1" t="s">
        <v>740</v>
      </c>
      <c r="AC746" s="1" t="s">
        <v>2501</v>
      </c>
      <c r="AD746" s="1">
        <v>26.69</v>
      </c>
      <c r="AE746" s="1">
        <v>1.43</v>
      </c>
      <c r="AF746" s="1">
        <v>0.55000000000000004</v>
      </c>
      <c r="AG746" s="1">
        <v>8.0500000000000007</v>
      </c>
      <c r="AH746" s="1">
        <v>63.28</v>
      </c>
      <c r="AI746" s="1">
        <v>746</v>
      </c>
      <c r="AJ746" s="1">
        <v>876714.14</v>
      </c>
      <c r="AK746" s="1">
        <v>490</v>
      </c>
      <c r="AL746" s="1">
        <v>-219</v>
      </c>
      <c r="AM746" s="1">
        <v>-1190</v>
      </c>
      <c r="AN746" s="1">
        <v>36</v>
      </c>
      <c r="AO746" s="1">
        <v>798</v>
      </c>
      <c r="AP746" s="1">
        <v>55478</v>
      </c>
      <c r="AQ746" s="1">
        <v>-0.2</v>
      </c>
      <c r="AR746" s="1">
        <v>234.5</v>
      </c>
      <c r="AS746" s="1">
        <v>236.5</v>
      </c>
      <c r="AT746" s="1">
        <v>223</v>
      </c>
      <c r="AU746" s="1">
        <v>224</v>
      </c>
      <c r="AV746" s="1">
        <v>232.5</v>
      </c>
      <c r="AW746" s="1">
        <v>-8.6595000000000005E-2</v>
      </c>
      <c r="AX746" s="1">
        <v>0.87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5551</v>
      </c>
      <c r="C747" s="3">
        <v>2.04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50.65</v>
      </c>
      <c r="H747" s="1">
        <f>MATCH(持股比率!A747,董監!A:A,0)</f>
        <v>747</v>
      </c>
      <c r="I747" s="3">
        <v>724759.47</v>
      </c>
      <c r="J747" s="26">
        <v>7</v>
      </c>
      <c r="K747" s="26">
        <v>7</v>
      </c>
      <c r="L747" s="35">
        <v>-5</v>
      </c>
      <c r="M747" s="26">
        <v>-10</v>
      </c>
      <c r="N747" s="26">
        <v>32</v>
      </c>
      <c r="O747" s="26">
        <f t="shared" si="45"/>
        <v>36709</v>
      </c>
      <c r="P747" s="25">
        <f t="shared" si="46"/>
        <v>0.1</v>
      </c>
      <c r="Q747" s="3">
        <v>75.900000000000006</v>
      </c>
      <c r="R747" s="3">
        <v>76</v>
      </c>
      <c r="S747" s="3">
        <v>75.5</v>
      </c>
      <c r="T747" s="3">
        <v>75.5</v>
      </c>
      <c r="U747" s="3">
        <v>74</v>
      </c>
      <c r="V747" s="12">
        <f t="shared" si="47"/>
        <v>2.2988000000000001E-2</v>
      </c>
      <c r="W747" s="3">
        <v>-2.63</v>
      </c>
      <c r="X747" s="3" t="str">
        <f ca="1">IF(COUNTIF(股期對照!A:A,B747)=2,B747&amp;"-●",IF(COUNTIF(股期對照!A:A,B747)=1,B747&amp;"-◎",B747))</f>
        <v>融程電</v>
      </c>
      <c r="Y747" s="3" t="s">
        <v>6611</v>
      </c>
      <c r="AB747" s="1" t="s">
        <v>741</v>
      </c>
      <c r="AC747" s="1" t="s">
        <v>2502</v>
      </c>
      <c r="AD747" s="1">
        <v>2.04</v>
      </c>
      <c r="AE747" s="1">
        <v>0.14000000000000001</v>
      </c>
      <c r="AF747" s="1">
        <v>0.54</v>
      </c>
      <c r="AG747" s="1">
        <v>46.63</v>
      </c>
      <c r="AH747" s="1">
        <v>50.65</v>
      </c>
      <c r="AI747" s="1">
        <v>747</v>
      </c>
      <c r="AJ747" s="1">
        <v>724759.47</v>
      </c>
      <c r="AK747" s="1">
        <v>7</v>
      </c>
      <c r="AL747" s="1">
        <v>7</v>
      </c>
      <c r="AM747" s="1">
        <v>-5</v>
      </c>
      <c r="AN747" s="1">
        <v>-10</v>
      </c>
      <c r="AO747" s="1">
        <v>32</v>
      </c>
      <c r="AP747" s="1">
        <v>36709</v>
      </c>
      <c r="AQ747" s="1">
        <v>0.1</v>
      </c>
      <c r="AR747" s="1">
        <v>75.900000000000006</v>
      </c>
      <c r="AS747" s="1">
        <v>76</v>
      </c>
      <c r="AT747" s="1">
        <v>75.5</v>
      </c>
      <c r="AU747" s="1">
        <v>75.5</v>
      </c>
      <c r="AV747" s="1">
        <v>74</v>
      </c>
      <c r="AW747" s="1">
        <v>2.2988000000000001E-2</v>
      </c>
      <c r="AX747" s="1">
        <v>-2.63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5552</v>
      </c>
      <c r="C748" s="3">
        <v>7.99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73.91</v>
      </c>
      <c r="H748" s="1">
        <f>MATCH(持股比率!A748,董監!A:A,0)</f>
        <v>748</v>
      </c>
      <c r="I748" s="3">
        <v>1204804.17</v>
      </c>
      <c r="J748" s="26">
        <v>46</v>
      </c>
      <c r="K748" s="26">
        <v>-138</v>
      </c>
      <c r="L748" s="35">
        <v>-265</v>
      </c>
      <c r="M748" s="26">
        <v>-75</v>
      </c>
      <c r="N748" s="26">
        <v>341</v>
      </c>
      <c r="O748" s="26">
        <f t="shared" si="45"/>
        <v>89047</v>
      </c>
      <c r="P748" s="25">
        <f t="shared" si="46"/>
        <v>-0.1</v>
      </c>
      <c r="Q748" s="3">
        <v>19.399999999999999</v>
      </c>
      <c r="R748" s="3">
        <v>19.25</v>
      </c>
      <c r="S748" s="3">
        <v>18.5</v>
      </c>
      <c r="T748" s="3">
        <v>18.399999999999999</v>
      </c>
      <c r="U748" s="3">
        <v>19</v>
      </c>
      <c r="V748" s="12">
        <f t="shared" si="47"/>
        <v>-1.5676000000000002E-2</v>
      </c>
      <c r="W748" s="3">
        <v>0.53</v>
      </c>
      <c r="X748" s="3" t="str">
        <f ca="1">IF(COUNTIF(股期對照!A:A,B748)=2,B748&amp;"-●",IF(COUNTIF(股期對照!A:A,B748)=1,B748&amp;"-◎",B748))</f>
        <v>譁裕</v>
      </c>
      <c r="Y748" s="3" t="s">
        <v>6615</v>
      </c>
      <c r="AB748" s="1" t="s">
        <v>742</v>
      </c>
      <c r="AC748" s="1" t="s">
        <v>2503</v>
      </c>
      <c r="AD748" s="1">
        <v>7.99</v>
      </c>
      <c r="AE748" s="1">
        <v>0</v>
      </c>
      <c r="AF748" s="1">
        <v>0</v>
      </c>
      <c r="AG748" s="1">
        <v>18.100000000000001</v>
      </c>
      <c r="AH748" s="1">
        <v>73.91</v>
      </c>
      <c r="AI748" s="1">
        <v>748</v>
      </c>
      <c r="AJ748" s="1">
        <v>1204804.17</v>
      </c>
      <c r="AK748" s="1">
        <v>46</v>
      </c>
      <c r="AL748" s="1">
        <v>-138</v>
      </c>
      <c r="AM748" s="1">
        <v>-265</v>
      </c>
      <c r="AN748" s="1">
        <v>-75</v>
      </c>
      <c r="AO748" s="1">
        <v>341</v>
      </c>
      <c r="AP748" s="1">
        <v>89047</v>
      </c>
      <c r="AQ748" s="1">
        <v>-0.1</v>
      </c>
      <c r="AR748" s="1">
        <v>19.399999999999999</v>
      </c>
      <c r="AS748" s="1">
        <v>19.25</v>
      </c>
      <c r="AT748" s="1">
        <v>18.5</v>
      </c>
      <c r="AU748" s="1">
        <v>18.399999999999999</v>
      </c>
      <c r="AV748" s="1">
        <v>19</v>
      </c>
      <c r="AW748" s="1">
        <v>-1.5676000000000002E-2</v>
      </c>
      <c r="AX748" s="1">
        <v>0.53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5553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39.799999999999997</v>
      </c>
      <c r="R749" s="3">
        <v>39.35</v>
      </c>
      <c r="S749" s="3">
        <v>39.35</v>
      </c>
      <c r="T749" s="3">
        <v>39.35</v>
      </c>
      <c r="U749" s="3">
        <v>39.5</v>
      </c>
      <c r="V749" s="12">
        <f t="shared" si="47"/>
        <v>0</v>
      </c>
      <c r="W749" s="3">
        <v>1.02</v>
      </c>
      <c r="X749" s="3" t="str">
        <f ca="1">IF(COUNTIF(股期對照!A:A,B749)=2,B749&amp;"-●",IF(COUNTIF(股期對照!A:A,B749)=1,B749&amp;"-◎",B749))</f>
        <v>台興</v>
      </c>
      <c r="Y749" s="3" t="s">
        <v>6578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39.799999999999997</v>
      </c>
      <c r="AS749" s="1">
        <v>39.35</v>
      </c>
      <c r="AT749" s="1">
        <v>39.35</v>
      </c>
      <c r="AU749" s="1">
        <v>39.35</v>
      </c>
      <c r="AV749" s="1">
        <v>39.5</v>
      </c>
      <c r="AW749" s="1">
        <v>0</v>
      </c>
      <c r="AX749" s="1">
        <v>1.02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5554</v>
      </c>
      <c r="C750" s="3">
        <v>5.83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75.739999999999995</v>
      </c>
      <c r="H750" s="1">
        <f>MATCH(持股比率!A750,董監!A:A,0)</f>
        <v>750</v>
      </c>
      <c r="I750" s="3">
        <v>665860</v>
      </c>
      <c r="J750" s="26">
        <v>-3</v>
      </c>
      <c r="K750" s="26">
        <v>-19</v>
      </c>
      <c r="L750" s="35">
        <v>-15</v>
      </c>
      <c r="M750" s="26">
        <v>-7</v>
      </c>
      <c r="N750" s="26">
        <v>-1</v>
      </c>
      <c r="O750" s="26">
        <f t="shared" si="45"/>
        <v>50432</v>
      </c>
      <c r="P750" s="25">
        <f t="shared" si="46"/>
        <v>-0.1</v>
      </c>
      <c r="Q750" s="3">
        <v>13.2</v>
      </c>
      <c r="R750" s="3">
        <v>13.1</v>
      </c>
      <c r="S750" s="3">
        <v>12.85</v>
      </c>
      <c r="T750" s="3">
        <v>12.9</v>
      </c>
      <c r="U750" s="3">
        <v>13</v>
      </c>
      <c r="V750" s="12">
        <f t="shared" si="47"/>
        <v>-5.8454999999999991E-3</v>
      </c>
      <c r="W750" s="3">
        <v>-0.38</v>
      </c>
      <c r="X750" s="3" t="str">
        <f ca="1">IF(COUNTIF(股期對照!A:A,B750)=2,B750&amp;"-●",IF(COUNTIF(股期對照!A:A,B750)=1,B750&amp;"-◎",B750))</f>
        <v>台端</v>
      </c>
      <c r="Y750" s="3" t="s">
        <v>6638</v>
      </c>
      <c r="AB750" s="1" t="s">
        <v>744</v>
      </c>
      <c r="AC750" s="1" t="s">
        <v>2505</v>
      </c>
      <c r="AD750" s="1">
        <v>5.83</v>
      </c>
      <c r="AE750" s="1">
        <v>0</v>
      </c>
      <c r="AF750" s="1">
        <v>0.04</v>
      </c>
      <c r="AG750" s="1">
        <v>18.39</v>
      </c>
      <c r="AH750" s="1">
        <v>75.739999999999995</v>
      </c>
      <c r="AI750" s="1">
        <v>750</v>
      </c>
      <c r="AJ750" s="1">
        <v>665860</v>
      </c>
      <c r="AK750" s="1">
        <v>-3</v>
      </c>
      <c r="AL750" s="1">
        <v>-19</v>
      </c>
      <c r="AM750" s="1">
        <v>-15</v>
      </c>
      <c r="AN750" s="1">
        <v>-7</v>
      </c>
      <c r="AO750" s="1">
        <v>-1</v>
      </c>
      <c r="AP750" s="1">
        <v>50432</v>
      </c>
      <c r="AQ750" s="1">
        <v>-0.1</v>
      </c>
      <c r="AR750" s="1">
        <v>13.2</v>
      </c>
      <c r="AS750" s="1">
        <v>13.1</v>
      </c>
      <c r="AT750" s="1">
        <v>12.85</v>
      </c>
      <c r="AU750" s="1">
        <v>12.9</v>
      </c>
      <c r="AV750" s="1">
        <v>13</v>
      </c>
      <c r="AW750" s="1">
        <v>-5.8454999999999991E-3</v>
      </c>
      <c r="AX750" s="1">
        <v>-0.38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5555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-2</v>
      </c>
      <c r="K751" s="26">
        <v>2</v>
      </c>
      <c r="L751" s="35">
        <v>2</v>
      </c>
      <c r="M751" s="26">
        <v>0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14.15</v>
      </c>
      <c r="R751" s="3">
        <v>14</v>
      </c>
      <c r="S751" s="3">
        <v>13.6</v>
      </c>
      <c r="T751" s="3">
        <v>13.55</v>
      </c>
      <c r="U751" s="3">
        <v>13.55</v>
      </c>
      <c r="V751" s="12">
        <f t="shared" si="47"/>
        <v>2.6899999999999998E-4</v>
      </c>
      <c r="W751" s="3">
        <v>-4.24</v>
      </c>
      <c r="X751" s="3" t="str">
        <f ca="1">IF(COUNTIF(股期對照!A:A,B751)=2,B751&amp;"-●",IF(COUNTIF(股期對照!A:A,B751)=1,B751&amp;"-◎",B751))</f>
        <v>哲固</v>
      </c>
      <c r="Y751" s="3" t="s">
        <v>6634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-2</v>
      </c>
      <c r="AL751" s="1">
        <v>2</v>
      </c>
      <c r="AM751" s="1">
        <v>2</v>
      </c>
      <c r="AN751" s="1">
        <v>0</v>
      </c>
      <c r="AO751" s="1">
        <v>0</v>
      </c>
      <c r="AP751" s="1">
        <v>17395</v>
      </c>
      <c r="AQ751" s="1">
        <v>0</v>
      </c>
      <c r="AR751" s="1">
        <v>14.15</v>
      </c>
      <c r="AS751" s="1">
        <v>14</v>
      </c>
      <c r="AT751" s="1">
        <v>13.6</v>
      </c>
      <c r="AU751" s="1">
        <v>13.55</v>
      </c>
      <c r="AV751" s="1">
        <v>13.55</v>
      </c>
      <c r="AW751" s="1">
        <v>2.6899999999999998E-4</v>
      </c>
      <c r="AX751" s="1">
        <v>-4.24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5556</v>
      </c>
      <c r="C752" s="3">
        <v>11.46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80.77</v>
      </c>
      <c r="H752" s="1">
        <f>MATCH(持股比率!A752,董監!A:A,0)</f>
        <v>752</v>
      </c>
      <c r="I752" s="3">
        <v>1445480</v>
      </c>
      <c r="J752" s="26">
        <v>673</v>
      </c>
      <c r="K752" s="26">
        <v>-895</v>
      </c>
      <c r="L752" s="35">
        <v>-504</v>
      </c>
      <c r="M752" s="26">
        <v>-481</v>
      </c>
      <c r="N752" s="26">
        <v>967</v>
      </c>
      <c r="O752" s="26">
        <f t="shared" si="45"/>
        <v>116751</v>
      </c>
      <c r="P752" s="25">
        <f t="shared" si="46"/>
        <v>-0.2</v>
      </c>
      <c r="Q752" s="3">
        <v>29.2</v>
      </c>
      <c r="R752" s="3">
        <v>28.8</v>
      </c>
      <c r="S752" s="3">
        <v>27.85</v>
      </c>
      <c r="T752" s="3">
        <v>27.45</v>
      </c>
      <c r="U752" s="3">
        <v>28.65</v>
      </c>
      <c r="V752" s="12">
        <f t="shared" si="47"/>
        <v>-5.6597000000000008E-2</v>
      </c>
      <c r="W752" s="3">
        <v>2.87</v>
      </c>
      <c r="X752" s="3" t="str">
        <f ca="1">IF(COUNTIF(股期對照!A:A,B752)=2,B752&amp;"-●",IF(COUNTIF(股期對照!A:A,B752)=1,B752&amp;"-◎",B752))</f>
        <v>榮創</v>
      </c>
      <c r="Y752" s="3" t="s">
        <v>6542</v>
      </c>
      <c r="AB752" s="1" t="s">
        <v>746</v>
      </c>
      <c r="AC752" s="1" t="s">
        <v>2507</v>
      </c>
      <c r="AD752" s="1">
        <v>11.46</v>
      </c>
      <c r="AE752" s="1">
        <v>0.01</v>
      </c>
      <c r="AF752" s="1">
        <v>0.24</v>
      </c>
      <c r="AG752" s="1">
        <v>7.52</v>
      </c>
      <c r="AH752" s="1">
        <v>80.77</v>
      </c>
      <c r="AI752" s="1">
        <v>752</v>
      </c>
      <c r="AJ752" s="1">
        <v>1445480</v>
      </c>
      <c r="AK752" s="1">
        <v>673</v>
      </c>
      <c r="AL752" s="1">
        <v>-895</v>
      </c>
      <c r="AM752" s="1">
        <v>-504</v>
      </c>
      <c r="AN752" s="1">
        <v>-481</v>
      </c>
      <c r="AO752" s="1">
        <v>967</v>
      </c>
      <c r="AP752" s="1">
        <v>116751</v>
      </c>
      <c r="AQ752" s="1">
        <v>-0.2</v>
      </c>
      <c r="AR752" s="1">
        <v>29.2</v>
      </c>
      <c r="AS752" s="1">
        <v>28.8</v>
      </c>
      <c r="AT752" s="1">
        <v>27.85</v>
      </c>
      <c r="AU752" s="1">
        <v>27.45</v>
      </c>
      <c r="AV752" s="1">
        <v>28.65</v>
      </c>
      <c r="AW752" s="1">
        <v>-5.6597000000000008E-2</v>
      </c>
      <c r="AX752" s="1">
        <v>2.87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5557</v>
      </c>
      <c r="C753" s="3">
        <v>5.2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46.629999999999995</v>
      </c>
      <c r="H753" s="1">
        <f>MATCH(持股比率!A753,董監!A:A,0)</f>
        <v>753</v>
      </c>
      <c r="I753" s="3">
        <v>471658.15</v>
      </c>
      <c r="J753" s="26">
        <v>160</v>
      </c>
      <c r="K753" s="26">
        <v>-78</v>
      </c>
      <c r="L753" s="35">
        <v>35</v>
      </c>
      <c r="M753" s="26">
        <v>-43</v>
      </c>
      <c r="N753" s="26">
        <v>79</v>
      </c>
      <c r="O753" s="26">
        <f t="shared" si="45"/>
        <v>21993</v>
      </c>
      <c r="P753" s="25">
        <f t="shared" si="46"/>
        <v>0.7</v>
      </c>
      <c r="Q753" s="3">
        <v>82.4</v>
      </c>
      <c r="R753" s="3">
        <v>80.8</v>
      </c>
      <c r="S753" s="3">
        <v>78.400000000000006</v>
      </c>
      <c r="T753" s="3">
        <v>77.400000000000006</v>
      </c>
      <c r="U753" s="3">
        <v>78.900000000000006</v>
      </c>
      <c r="V753" s="12">
        <f t="shared" si="47"/>
        <v>0.125305</v>
      </c>
      <c r="W753" s="3">
        <v>-2.4700000000000002</v>
      </c>
      <c r="X753" s="3" t="str">
        <f ca="1">IF(COUNTIF(股期對照!A:A,B753)=2,B753&amp;"-●",IF(COUNTIF(股期對照!A:A,B753)=1,B753&amp;"-◎",B753))</f>
        <v>類比科</v>
      </c>
      <c r="Y753" s="3" t="s">
        <v>6639</v>
      </c>
      <c r="AB753" s="1" t="s">
        <v>747</v>
      </c>
      <c r="AC753" s="1" t="s">
        <v>2508</v>
      </c>
      <c r="AD753" s="1">
        <v>5.2</v>
      </c>
      <c r="AE753" s="1">
        <v>0.43</v>
      </c>
      <c r="AF753" s="1">
        <v>3.17</v>
      </c>
      <c r="AG753" s="1">
        <v>44.57</v>
      </c>
      <c r="AH753" s="1">
        <v>46.629999999999995</v>
      </c>
      <c r="AI753" s="1">
        <v>753</v>
      </c>
      <c r="AJ753" s="1">
        <v>471658.15</v>
      </c>
      <c r="AK753" s="1">
        <v>160</v>
      </c>
      <c r="AL753" s="1">
        <v>-78</v>
      </c>
      <c r="AM753" s="1">
        <v>35</v>
      </c>
      <c r="AN753" s="1">
        <v>-43</v>
      </c>
      <c r="AO753" s="1">
        <v>79</v>
      </c>
      <c r="AP753" s="1">
        <v>21993</v>
      </c>
      <c r="AQ753" s="1">
        <v>0.7</v>
      </c>
      <c r="AR753" s="1">
        <v>82.4</v>
      </c>
      <c r="AS753" s="1">
        <v>80.8</v>
      </c>
      <c r="AT753" s="1">
        <v>78.400000000000006</v>
      </c>
      <c r="AU753" s="1">
        <v>77.400000000000006</v>
      </c>
      <c r="AV753" s="1">
        <v>78.900000000000006</v>
      </c>
      <c r="AW753" s="1">
        <v>0.125305</v>
      </c>
      <c r="AX753" s="1">
        <v>-2.4700000000000002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5558</v>
      </c>
      <c r="C754" s="3">
        <v>1.7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85.04</v>
      </c>
      <c r="H754" s="1">
        <f>MATCH(持股比率!A754,董監!A:A,0)</f>
        <v>754</v>
      </c>
      <c r="I754" s="3">
        <v>400399.2</v>
      </c>
      <c r="J754" s="26">
        <v>135</v>
      </c>
      <c r="K754" s="26">
        <v>55</v>
      </c>
      <c r="L754" s="35">
        <v>-637</v>
      </c>
      <c r="M754" s="26">
        <v>-196</v>
      </c>
      <c r="N754" s="26">
        <v>18</v>
      </c>
      <c r="O754" s="26">
        <f t="shared" si="45"/>
        <v>34050</v>
      </c>
      <c r="P754" s="25">
        <f t="shared" si="46"/>
        <v>-1.8</v>
      </c>
      <c r="Q754" s="3">
        <v>35.549999999999997</v>
      </c>
      <c r="R754" s="3">
        <v>36.299999999999997</v>
      </c>
      <c r="S754" s="3">
        <v>37</v>
      </c>
      <c r="T754" s="3">
        <v>35.9</v>
      </c>
      <c r="U754" s="3">
        <v>36.049999999999997</v>
      </c>
      <c r="V754" s="12">
        <f t="shared" si="47"/>
        <v>-0.23160749999999999</v>
      </c>
      <c r="W754" s="3">
        <v>4.1900000000000004</v>
      </c>
      <c r="X754" s="3" t="str">
        <f ca="1">IF(COUNTIF(股期對照!A:A,B754)=2,B754&amp;"-●",IF(COUNTIF(股期對照!A:A,B754)=1,B754&amp;"-◎",B754))</f>
        <v>聯一光</v>
      </c>
      <c r="Y754" s="3" t="s">
        <v>6542</v>
      </c>
      <c r="AB754" s="1" t="s">
        <v>748</v>
      </c>
      <c r="AC754" s="1" t="s">
        <v>2509</v>
      </c>
      <c r="AD754" s="1">
        <v>1.7</v>
      </c>
      <c r="AE754" s="1">
        <v>0</v>
      </c>
      <c r="AF754" s="1">
        <v>0.25</v>
      </c>
      <c r="AG754" s="1">
        <v>13.01</v>
      </c>
      <c r="AH754" s="1">
        <v>85.04</v>
      </c>
      <c r="AI754" s="1">
        <v>754</v>
      </c>
      <c r="AJ754" s="1">
        <v>400399.2</v>
      </c>
      <c r="AK754" s="1">
        <v>135</v>
      </c>
      <c r="AL754" s="1">
        <v>55</v>
      </c>
      <c r="AM754" s="1">
        <v>-637</v>
      </c>
      <c r="AN754" s="1">
        <v>-196</v>
      </c>
      <c r="AO754" s="1">
        <v>18</v>
      </c>
      <c r="AP754" s="1">
        <v>34050</v>
      </c>
      <c r="AQ754" s="1">
        <v>-1.8</v>
      </c>
      <c r="AR754" s="1">
        <v>35.549999999999997</v>
      </c>
      <c r="AS754" s="1">
        <v>36.299999999999997</v>
      </c>
      <c r="AT754" s="1">
        <v>37</v>
      </c>
      <c r="AU754" s="1">
        <v>35.9</v>
      </c>
      <c r="AV754" s="1">
        <v>36.049999999999997</v>
      </c>
      <c r="AW754" s="1">
        <v>-0.23160749999999999</v>
      </c>
      <c r="AX754" s="1">
        <v>4.1900000000000004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5559</v>
      </c>
      <c r="C755" s="3">
        <v>32.729999999999997</v>
      </c>
      <c r="D755" s="3">
        <v>3.09</v>
      </c>
      <c r="E755" s="3">
        <v>3.99</v>
      </c>
      <c r="F755" s="1">
        <f>IF(INDEX(董監!D:D,H755)=0,INDEX(董監!C:C,H755),INDEX(董監!D:D,H755))</f>
        <v>34.840000000000003</v>
      </c>
      <c r="G755" s="1">
        <f t="shared" si="44"/>
        <v>25.349999999999994</v>
      </c>
      <c r="H755" s="1">
        <f>MATCH(持股比率!A755,董監!A:A,0)</f>
        <v>755</v>
      </c>
      <c r="I755" s="3">
        <v>1340119.1100000001</v>
      </c>
      <c r="J755" s="26">
        <v>412</v>
      </c>
      <c r="K755" s="26">
        <v>446</v>
      </c>
      <c r="L755" s="35">
        <v>926</v>
      </c>
      <c r="M755" s="26">
        <v>-277</v>
      </c>
      <c r="N755" s="26">
        <v>585</v>
      </c>
      <c r="O755" s="26">
        <f t="shared" si="45"/>
        <v>33972</v>
      </c>
      <c r="P755" s="25">
        <f t="shared" si="46"/>
        <v>6.2</v>
      </c>
      <c r="Q755" s="3">
        <v>415</v>
      </c>
      <c r="R755" s="3">
        <v>410</v>
      </c>
      <c r="S755" s="3">
        <v>417</v>
      </c>
      <c r="T755" s="3">
        <v>405.5</v>
      </c>
      <c r="U755" s="3">
        <v>417</v>
      </c>
      <c r="V755" s="12">
        <f t="shared" si="47"/>
        <v>8.7160349999999998</v>
      </c>
      <c r="W755" s="3">
        <v>2.21</v>
      </c>
      <c r="X755" s="3" t="str">
        <f ca="1">IF(COUNTIF(股期對照!A:A,B755)=2,B755&amp;"-●",IF(COUNTIF(股期對照!A:A,B755)=1,B755&amp;"-◎",B755))</f>
        <v>創意-◎</v>
      </c>
      <c r="Y755" s="3" t="s">
        <v>6556</v>
      </c>
      <c r="AB755" s="1" t="s">
        <v>749</v>
      </c>
      <c r="AC755" s="1" t="s">
        <v>2510</v>
      </c>
      <c r="AD755" s="1">
        <v>32.729999999999997</v>
      </c>
      <c r="AE755" s="1">
        <v>3.09</v>
      </c>
      <c r="AF755" s="1">
        <v>3.99</v>
      </c>
      <c r="AG755" s="1">
        <v>34.840000000000003</v>
      </c>
      <c r="AH755" s="1">
        <v>25.349999999999994</v>
      </c>
      <c r="AI755" s="1">
        <v>755</v>
      </c>
      <c r="AJ755" s="1">
        <v>1340119.1100000001</v>
      </c>
      <c r="AK755" s="1">
        <v>412</v>
      </c>
      <c r="AL755" s="1">
        <v>446</v>
      </c>
      <c r="AM755" s="1">
        <v>926</v>
      </c>
      <c r="AN755" s="1">
        <v>-277</v>
      </c>
      <c r="AO755" s="1">
        <v>585</v>
      </c>
      <c r="AP755" s="1">
        <v>33972</v>
      </c>
      <c r="AQ755" s="1">
        <v>6.2</v>
      </c>
      <c r="AR755" s="1">
        <v>415</v>
      </c>
      <c r="AS755" s="1">
        <v>410</v>
      </c>
      <c r="AT755" s="1">
        <v>417</v>
      </c>
      <c r="AU755" s="1">
        <v>405.5</v>
      </c>
      <c r="AV755" s="1">
        <v>417</v>
      </c>
      <c r="AW755" s="1">
        <v>8.7160349999999998</v>
      </c>
      <c r="AX755" s="1">
        <v>2.21</v>
      </c>
      <c r="AY755" s="1" t="s">
        <v>4492</v>
      </c>
      <c r="AZ755" s="1" t="s">
        <v>3559</v>
      </c>
    </row>
    <row r="756" spans="1:52" x14ac:dyDescent="0.25">
      <c r="A756" s="2" t="s">
        <v>750</v>
      </c>
      <c r="B756" s="3" t="s">
        <v>5560</v>
      </c>
      <c r="C756" s="3">
        <v>9.66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68.53</v>
      </c>
      <c r="H756" s="1">
        <f>MATCH(持股比率!A756,董監!A:A,0)</f>
        <v>756</v>
      </c>
      <c r="I756" s="3">
        <v>391145.86</v>
      </c>
      <c r="J756" s="26">
        <v>4</v>
      </c>
      <c r="K756" s="26">
        <v>-6</v>
      </c>
      <c r="L756" s="35">
        <v>-15</v>
      </c>
      <c r="M756" s="26">
        <v>6</v>
      </c>
      <c r="N756" s="26">
        <v>4</v>
      </c>
      <c r="O756" s="26">
        <f t="shared" si="45"/>
        <v>26805</v>
      </c>
      <c r="P756" s="25">
        <f t="shared" si="46"/>
        <v>0</v>
      </c>
      <c r="Q756" s="3">
        <v>38.4</v>
      </c>
      <c r="R756" s="3">
        <v>38.15</v>
      </c>
      <c r="S756" s="3">
        <v>37.25</v>
      </c>
      <c r="T756" s="3">
        <v>37.549999999999997</v>
      </c>
      <c r="U756" s="3">
        <v>37.799999999999997</v>
      </c>
      <c r="V756" s="12">
        <f t="shared" si="47"/>
        <v>-2.5755000000000001E-3</v>
      </c>
      <c r="W756" s="3">
        <v>0</v>
      </c>
      <c r="X756" s="3" t="str">
        <f ca="1">IF(COUNTIF(股期對照!A:A,B756)=2,B756&amp;"-●",IF(COUNTIF(股期對照!A:A,B756)=1,B756&amp;"-◎",B756))</f>
        <v>利機</v>
      </c>
      <c r="Y756" s="3" t="s">
        <v>6640</v>
      </c>
      <c r="AB756" s="1" t="s">
        <v>750</v>
      </c>
      <c r="AC756" s="1" t="s">
        <v>2511</v>
      </c>
      <c r="AD756" s="1">
        <v>9.66</v>
      </c>
      <c r="AE756" s="1">
        <v>0</v>
      </c>
      <c r="AF756" s="1">
        <v>0</v>
      </c>
      <c r="AG756" s="1">
        <v>21.81</v>
      </c>
      <c r="AH756" s="1">
        <v>68.53</v>
      </c>
      <c r="AI756" s="1">
        <v>756</v>
      </c>
      <c r="AJ756" s="1">
        <v>391145.86</v>
      </c>
      <c r="AK756" s="1">
        <v>4</v>
      </c>
      <c r="AL756" s="1">
        <v>-6</v>
      </c>
      <c r="AM756" s="1">
        <v>-15</v>
      </c>
      <c r="AN756" s="1">
        <v>6</v>
      </c>
      <c r="AO756" s="1">
        <v>4</v>
      </c>
      <c r="AP756" s="1">
        <v>26805</v>
      </c>
      <c r="AQ756" s="1">
        <v>0</v>
      </c>
      <c r="AR756" s="1">
        <v>38.4</v>
      </c>
      <c r="AS756" s="1">
        <v>38.15</v>
      </c>
      <c r="AT756" s="1">
        <v>37.25</v>
      </c>
      <c r="AU756" s="1">
        <v>37.549999999999997</v>
      </c>
      <c r="AV756" s="1">
        <v>37.799999999999997</v>
      </c>
      <c r="AW756" s="1">
        <v>-2.5755000000000001E-3</v>
      </c>
      <c r="AX756" s="1">
        <v>0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5561</v>
      </c>
      <c r="C757" s="3">
        <v>6.77</v>
      </c>
      <c r="D757" s="3">
        <v>0.28000000000000003</v>
      </c>
      <c r="E757" s="3">
        <v>1.7</v>
      </c>
      <c r="F757" s="1">
        <f>IF(INDEX(董監!D:D,H757)=0,INDEX(董監!C:C,H757),INDEX(董監!D:D,H757))</f>
        <v>7.72</v>
      </c>
      <c r="G757" s="1">
        <f t="shared" si="44"/>
        <v>83.53</v>
      </c>
      <c r="H757" s="1">
        <f>MATCH(持股比率!A757,董監!A:A,0)</f>
        <v>757</v>
      </c>
      <c r="I757" s="3">
        <v>1456813.82</v>
      </c>
      <c r="J757" s="26">
        <v>-3</v>
      </c>
      <c r="K757" s="26">
        <v>-18</v>
      </c>
      <c r="L757" s="35">
        <v>-294</v>
      </c>
      <c r="M757" s="26">
        <v>20</v>
      </c>
      <c r="N757" s="26">
        <v>291</v>
      </c>
      <c r="O757" s="26">
        <f t="shared" si="45"/>
        <v>121688</v>
      </c>
      <c r="P757" s="25">
        <f t="shared" si="46"/>
        <v>0</v>
      </c>
      <c r="Q757" s="3">
        <v>58.6</v>
      </c>
      <c r="R757" s="3">
        <v>59</v>
      </c>
      <c r="S757" s="3">
        <v>57</v>
      </c>
      <c r="T757" s="3">
        <v>55.9</v>
      </c>
      <c r="U757" s="3">
        <v>57</v>
      </c>
      <c r="V757" s="12">
        <f t="shared" si="47"/>
        <v>-2.9079999999999926E-3</v>
      </c>
      <c r="W757" s="3">
        <v>-1.89</v>
      </c>
      <c r="X757" s="3" t="str">
        <f ca="1">IF(COUNTIF(股期對照!A:A,B757)=2,B757&amp;"-●",IF(COUNTIF(股期對照!A:A,B757)=1,B757&amp;"-◎",B757))</f>
        <v>聯鈞</v>
      </c>
      <c r="Y757" s="3" t="s">
        <v>6550</v>
      </c>
      <c r="AB757" s="1" t="s">
        <v>751</v>
      </c>
      <c r="AC757" s="1" t="s">
        <v>2512</v>
      </c>
      <c r="AD757" s="1">
        <v>6.77</v>
      </c>
      <c r="AE757" s="1">
        <v>0.28000000000000003</v>
      </c>
      <c r="AF757" s="1">
        <v>1.7</v>
      </c>
      <c r="AG757" s="1">
        <v>7.72</v>
      </c>
      <c r="AH757" s="1">
        <v>83.53</v>
      </c>
      <c r="AI757" s="1">
        <v>757</v>
      </c>
      <c r="AJ757" s="1">
        <v>1456813.82</v>
      </c>
      <c r="AK757" s="1">
        <v>-3</v>
      </c>
      <c r="AL757" s="1">
        <v>-18</v>
      </c>
      <c r="AM757" s="1">
        <v>-294</v>
      </c>
      <c r="AN757" s="1">
        <v>20</v>
      </c>
      <c r="AO757" s="1">
        <v>291</v>
      </c>
      <c r="AP757" s="1">
        <v>121688</v>
      </c>
      <c r="AQ757" s="1">
        <v>0</v>
      </c>
      <c r="AR757" s="1">
        <v>58.6</v>
      </c>
      <c r="AS757" s="1">
        <v>59</v>
      </c>
      <c r="AT757" s="1">
        <v>57</v>
      </c>
      <c r="AU757" s="1">
        <v>55.9</v>
      </c>
      <c r="AV757" s="1">
        <v>57</v>
      </c>
      <c r="AW757" s="1">
        <v>-2.9079999999999926E-3</v>
      </c>
      <c r="AX757" s="1">
        <v>-1.89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5562</v>
      </c>
      <c r="C758" s="3">
        <v>5.97</v>
      </c>
      <c r="D758" s="3">
        <v>0.26</v>
      </c>
      <c r="E758" s="3">
        <v>0.25</v>
      </c>
      <c r="F758" s="1">
        <f>IF(INDEX(董監!D:D,H758)=0,INDEX(董監!C:C,H758),INDEX(董監!D:D,H758))</f>
        <v>55.64</v>
      </c>
      <c r="G758" s="1">
        <f t="shared" si="44"/>
        <v>37.880000000000003</v>
      </c>
      <c r="H758" s="1">
        <f>MATCH(持股比率!A758,董監!A:A,0)</f>
        <v>758</v>
      </c>
      <c r="I758" s="3">
        <v>869573.93</v>
      </c>
      <c r="J758" s="26">
        <v>5</v>
      </c>
      <c r="K758" s="26">
        <v>-13</v>
      </c>
      <c r="L758" s="35">
        <v>-11</v>
      </c>
      <c r="M758" s="26">
        <v>-5</v>
      </c>
      <c r="N758" s="26">
        <v>38</v>
      </c>
      <c r="O758" s="26">
        <f t="shared" si="45"/>
        <v>32939</v>
      </c>
      <c r="P758" s="25">
        <f t="shared" si="46"/>
        <v>0</v>
      </c>
      <c r="Q758" s="3">
        <v>79.3</v>
      </c>
      <c r="R758" s="3">
        <v>82.9</v>
      </c>
      <c r="S758" s="3">
        <v>82.2</v>
      </c>
      <c r="T758" s="3">
        <v>81.099999999999994</v>
      </c>
      <c r="U758" s="3">
        <v>81.900000000000006</v>
      </c>
      <c r="V758" s="12">
        <f t="shared" si="47"/>
        <v>1.1213000000000002E-2</v>
      </c>
      <c r="W758" s="3">
        <v>3.8</v>
      </c>
      <c r="X758" s="3" t="str">
        <f ca="1">IF(COUNTIF(股期對照!A:A,B758)=2,B758&amp;"-●",IF(COUNTIF(股期對照!A:A,B758)=1,B758&amp;"-◎",B758))</f>
        <v>晶睿</v>
      </c>
      <c r="Y758" s="3" t="s">
        <v>6634</v>
      </c>
      <c r="AB758" s="1" t="s">
        <v>752</v>
      </c>
      <c r="AC758" s="1" t="s">
        <v>2513</v>
      </c>
      <c r="AD758" s="1">
        <v>5.97</v>
      </c>
      <c r="AE758" s="1">
        <v>0.26</v>
      </c>
      <c r="AF758" s="1">
        <v>0.25</v>
      </c>
      <c r="AG758" s="1">
        <v>55.64</v>
      </c>
      <c r="AH758" s="1">
        <v>37.880000000000003</v>
      </c>
      <c r="AI758" s="1">
        <v>758</v>
      </c>
      <c r="AJ758" s="1">
        <v>869573.93</v>
      </c>
      <c r="AK758" s="1">
        <v>5</v>
      </c>
      <c r="AL758" s="1">
        <v>-13</v>
      </c>
      <c r="AM758" s="1">
        <v>-11</v>
      </c>
      <c r="AN758" s="1">
        <v>-5</v>
      </c>
      <c r="AO758" s="1">
        <v>38</v>
      </c>
      <c r="AP758" s="1">
        <v>32939</v>
      </c>
      <c r="AQ758" s="1">
        <v>0</v>
      </c>
      <c r="AR758" s="1">
        <v>79.3</v>
      </c>
      <c r="AS758" s="1">
        <v>82.9</v>
      </c>
      <c r="AT758" s="1">
        <v>82.2</v>
      </c>
      <c r="AU758" s="1">
        <v>81.099999999999994</v>
      </c>
      <c r="AV758" s="1">
        <v>81.900000000000006</v>
      </c>
      <c r="AW758" s="1">
        <v>1.1213000000000002E-2</v>
      </c>
      <c r="AX758" s="1">
        <v>3.8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4664</v>
      </c>
      <c r="C759" s="3">
        <v>5.74</v>
      </c>
      <c r="D759" s="3">
        <v>0</v>
      </c>
      <c r="E759" s="3">
        <v>0.08</v>
      </c>
      <c r="F759" s="1">
        <f>IF(INDEX(董監!D:D,H759)=0,INDEX(董監!C:C,H759),INDEX(董監!D:D,H759))</f>
        <v>8.7100000000000009</v>
      </c>
      <c r="G759" s="1">
        <f t="shared" si="44"/>
        <v>85.47</v>
      </c>
      <c r="H759" s="1">
        <f>MATCH(持股比率!A759,董監!A:A,0)</f>
        <v>759</v>
      </c>
      <c r="I759" s="3">
        <v>614687.5</v>
      </c>
      <c r="J759" s="26">
        <v>-1</v>
      </c>
      <c r="K759" s="26">
        <v>-16</v>
      </c>
      <c r="L759" s="35">
        <v>-3</v>
      </c>
      <c r="M759" s="26">
        <v>-23</v>
      </c>
      <c r="N759" s="26">
        <v>-36</v>
      </c>
      <c r="O759" s="26">
        <f t="shared" si="45"/>
        <v>52537</v>
      </c>
      <c r="P759" s="25">
        <f t="shared" si="46"/>
        <v>-0.2</v>
      </c>
      <c r="Q759" s="3">
        <v>59.4</v>
      </c>
      <c r="R759" s="3">
        <v>59.1</v>
      </c>
      <c r="S759" s="3">
        <v>58.1</v>
      </c>
      <c r="T759" s="3">
        <v>57.9</v>
      </c>
      <c r="U759" s="3">
        <v>58.4</v>
      </c>
      <c r="V759" s="12">
        <f t="shared" si="47"/>
        <v>-4.6133999999999994E-2</v>
      </c>
      <c r="W759" s="3">
        <v>-0.68</v>
      </c>
      <c r="X759" s="3" t="str">
        <f ca="1">IF(COUNTIF(股期對照!A:A,B759)=2,B759&amp;"-●",IF(COUNTIF(股期對照!A:A,B759)=1,B759&amp;"-◎",B759))</f>
        <v>由田</v>
      </c>
      <c r="Y759" s="3" t="s">
        <v>6641</v>
      </c>
      <c r="AB759" s="1" t="s">
        <v>753</v>
      </c>
      <c r="AC759" s="1" t="s">
        <v>2514</v>
      </c>
      <c r="AD759" s="1">
        <v>5.74</v>
      </c>
      <c r="AE759" s="1">
        <v>0</v>
      </c>
      <c r="AF759" s="1">
        <v>0.08</v>
      </c>
      <c r="AG759" s="1">
        <v>8.7100000000000009</v>
      </c>
      <c r="AH759" s="1">
        <v>85.47</v>
      </c>
      <c r="AI759" s="1">
        <v>759</v>
      </c>
      <c r="AJ759" s="1">
        <v>614687.5</v>
      </c>
      <c r="AK759" s="1">
        <v>-1</v>
      </c>
      <c r="AL759" s="1">
        <v>-16</v>
      </c>
      <c r="AM759" s="1">
        <v>-3</v>
      </c>
      <c r="AN759" s="1">
        <v>-23</v>
      </c>
      <c r="AO759" s="1">
        <v>-36</v>
      </c>
      <c r="AP759" s="1">
        <v>52537</v>
      </c>
      <c r="AQ759" s="1">
        <v>-0.2</v>
      </c>
      <c r="AR759" s="1">
        <v>59.4</v>
      </c>
      <c r="AS759" s="1">
        <v>59.1</v>
      </c>
      <c r="AT759" s="1">
        <v>58.1</v>
      </c>
      <c r="AU759" s="1">
        <v>57.9</v>
      </c>
      <c r="AV759" s="1">
        <v>58.4</v>
      </c>
      <c r="AW759" s="1">
        <v>-4.6133999999999994E-2</v>
      </c>
      <c r="AX759" s="1">
        <v>-0.68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4665</v>
      </c>
      <c r="C760" s="3">
        <v>23.76</v>
      </c>
      <c r="D760" s="3">
        <v>0</v>
      </c>
      <c r="E760" s="3">
        <v>0.33</v>
      </c>
      <c r="F760" s="1">
        <f>IF(INDEX(董監!D:D,H760)=0,INDEX(董監!C:C,H760),INDEX(董監!D:D,H760))</f>
        <v>21.09</v>
      </c>
      <c r="G760" s="1">
        <f t="shared" si="44"/>
        <v>54.82</v>
      </c>
      <c r="H760" s="1">
        <f>MATCH(持股比率!A760,董監!A:A,0)</f>
        <v>760</v>
      </c>
      <c r="I760" s="3">
        <v>321603.34999999998</v>
      </c>
      <c r="J760" s="26">
        <v>9</v>
      </c>
      <c r="K760" s="26">
        <v>6</v>
      </c>
      <c r="L760" s="35">
        <v>24</v>
      </c>
      <c r="M760" s="26">
        <v>2</v>
      </c>
      <c r="N760" s="26">
        <v>0</v>
      </c>
      <c r="O760" s="26">
        <f t="shared" si="45"/>
        <v>17630</v>
      </c>
      <c r="P760" s="25">
        <f t="shared" si="46"/>
        <v>0.2</v>
      </c>
      <c r="Q760" s="3">
        <v>185</v>
      </c>
      <c r="R760" s="3">
        <v>185.5</v>
      </c>
      <c r="S760" s="3">
        <v>182</v>
      </c>
      <c r="T760" s="3">
        <v>184</v>
      </c>
      <c r="U760" s="3">
        <v>182</v>
      </c>
      <c r="V760" s="12">
        <f t="shared" si="47"/>
        <v>7.5139999999999998E-2</v>
      </c>
      <c r="W760" s="3">
        <v>0.28000000000000003</v>
      </c>
      <c r="X760" s="3" t="str">
        <f ca="1">IF(COUNTIF(股期對照!A:A,B760)=2,B760&amp;"-●",IF(COUNTIF(股期對照!A:A,B760)=1,B760&amp;"-◎",B760))</f>
        <v>進泰電子</v>
      </c>
      <c r="Y760" s="3" t="s">
        <v>6614</v>
      </c>
      <c r="AB760" s="1" t="s">
        <v>754</v>
      </c>
      <c r="AC760" s="1" t="s">
        <v>2515</v>
      </c>
      <c r="AD760" s="1">
        <v>23.76</v>
      </c>
      <c r="AE760" s="1">
        <v>0</v>
      </c>
      <c r="AF760" s="1">
        <v>0.33</v>
      </c>
      <c r="AG760" s="1">
        <v>21.09</v>
      </c>
      <c r="AH760" s="1">
        <v>54.82</v>
      </c>
      <c r="AI760" s="1">
        <v>760</v>
      </c>
      <c r="AJ760" s="1">
        <v>321603.34999999998</v>
      </c>
      <c r="AK760" s="1">
        <v>9</v>
      </c>
      <c r="AL760" s="1">
        <v>6</v>
      </c>
      <c r="AM760" s="1">
        <v>24</v>
      </c>
      <c r="AN760" s="1">
        <v>2</v>
      </c>
      <c r="AO760" s="1">
        <v>0</v>
      </c>
      <c r="AP760" s="1">
        <v>17630</v>
      </c>
      <c r="AQ760" s="1">
        <v>0.2</v>
      </c>
      <c r="AR760" s="1">
        <v>185</v>
      </c>
      <c r="AS760" s="1">
        <v>185.5</v>
      </c>
      <c r="AT760" s="1">
        <v>182</v>
      </c>
      <c r="AU760" s="1">
        <v>184</v>
      </c>
      <c r="AV760" s="1">
        <v>182</v>
      </c>
      <c r="AW760" s="1">
        <v>7.5139999999999998E-2</v>
      </c>
      <c r="AX760" s="1">
        <v>0.28000000000000003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5563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26">
        <v>27</v>
      </c>
      <c r="K761" s="26">
        <v>6</v>
      </c>
      <c r="L761" s="35">
        <v>2</v>
      </c>
      <c r="M761" s="26">
        <v>-7</v>
      </c>
      <c r="N761" s="26">
        <v>0</v>
      </c>
      <c r="O761" s="26">
        <f t="shared" si="45"/>
        <v>46201</v>
      </c>
      <c r="P761" s="25">
        <f t="shared" si="46"/>
        <v>0.1</v>
      </c>
      <c r="Q761" s="3">
        <v>12.7</v>
      </c>
      <c r="R761" s="3">
        <v>12.5</v>
      </c>
      <c r="S761" s="3">
        <v>12.55</v>
      </c>
      <c r="T761" s="3">
        <v>12.6</v>
      </c>
      <c r="U761" s="3">
        <v>12.6</v>
      </c>
      <c r="V761" s="12">
        <f t="shared" si="47"/>
        <v>3.5479999999999999E-3</v>
      </c>
      <c r="W761" s="3">
        <v>2.44</v>
      </c>
      <c r="X761" s="3" t="str">
        <f ca="1">IF(COUNTIF(股期對照!A:A,B761)=2,B761&amp;"-●",IF(COUNTIF(股期對照!A:A,B761)=1,B761&amp;"-◎",B761))</f>
        <v>致振</v>
      </c>
      <c r="Y761" s="3" t="s">
        <v>6642</v>
      </c>
      <c r="AB761" s="1" t="s">
        <v>755</v>
      </c>
      <c r="AC761" s="1" t="s">
        <v>2516</v>
      </c>
      <c r="AD761" s="1">
        <v>6.73</v>
      </c>
      <c r="AE761" s="1">
        <v>0</v>
      </c>
      <c r="AF761" s="1">
        <v>0</v>
      </c>
      <c r="AG761" s="1">
        <v>17.39</v>
      </c>
      <c r="AH761" s="1">
        <v>75.88</v>
      </c>
      <c r="AI761" s="1">
        <v>761</v>
      </c>
      <c r="AJ761" s="1">
        <v>608875.73</v>
      </c>
      <c r="AK761" s="1">
        <v>27</v>
      </c>
      <c r="AL761" s="1">
        <v>6</v>
      </c>
      <c r="AM761" s="1">
        <v>2</v>
      </c>
      <c r="AN761" s="1">
        <v>-7</v>
      </c>
      <c r="AO761" s="1">
        <v>0</v>
      </c>
      <c r="AP761" s="1">
        <v>46201</v>
      </c>
      <c r="AQ761" s="1">
        <v>0.1</v>
      </c>
      <c r="AR761" s="1">
        <v>12.7</v>
      </c>
      <c r="AS761" s="1">
        <v>12.5</v>
      </c>
      <c r="AT761" s="1">
        <v>12.55</v>
      </c>
      <c r="AU761" s="1">
        <v>12.6</v>
      </c>
      <c r="AV761" s="1">
        <v>12.6</v>
      </c>
      <c r="AW761" s="1">
        <v>3.5479999999999999E-3</v>
      </c>
      <c r="AX761" s="1">
        <v>2.44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5564</v>
      </c>
      <c r="C762" s="3">
        <v>1.68</v>
      </c>
      <c r="D762" s="3">
        <v>0.83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70.87</v>
      </c>
      <c r="H762" s="1">
        <f>MATCH(持股比率!A762,董監!A:A,0)</f>
        <v>762</v>
      </c>
      <c r="I762" s="3">
        <v>701941.64</v>
      </c>
      <c r="J762" s="26">
        <v>24</v>
      </c>
      <c r="K762" s="26">
        <v>9</v>
      </c>
      <c r="L762" s="35">
        <v>-26</v>
      </c>
      <c r="M762" s="26">
        <v>-35</v>
      </c>
      <c r="N762" s="26">
        <v>30</v>
      </c>
      <c r="O762" s="26">
        <f t="shared" si="45"/>
        <v>49747</v>
      </c>
      <c r="P762" s="25">
        <f t="shared" si="46"/>
        <v>0</v>
      </c>
      <c r="Q762" s="3">
        <v>52.9</v>
      </c>
      <c r="R762" s="3">
        <v>52.6</v>
      </c>
      <c r="S762" s="3">
        <v>52.2</v>
      </c>
      <c r="T762" s="3">
        <v>52.1</v>
      </c>
      <c r="U762" s="3">
        <v>52.4</v>
      </c>
      <c r="V762" s="12">
        <f t="shared" si="47"/>
        <v>1.3429999999999996E-3</v>
      </c>
      <c r="W762" s="3">
        <v>1.1599999999999999</v>
      </c>
      <c r="X762" s="3" t="str">
        <f ca="1">IF(COUNTIF(股期對照!A:A,B762)=2,B762&amp;"-●",IF(COUNTIF(股期對照!A:A,B762)=1,B762&amp;"-◎",B762))</f>
        <v>安勤</v>
      </c>
      <c r="Y762" s="3" t="s">
        <v>6619</v>
      </c>
      <c r="AB762" s="1" t="s">
        <v>756</v>
      </c>
      <c r="AC762" s="1" t="s">
        <v>2517</v>
      </c>
      <c r="AD762" s="1">
        <v>1.68</v>
      </c>
      <c r="AE762" s="1">
        <v>0.83</v>
      </c>
      <c r="AF762" s="1">
        <v>0.34</v>
      </c>
      <c r="AG762" s="1">
        <v>26.28</v>
      </c>
      <c r="AH762" s="1">
        <v>70.87</v>
      </c>
      <c r="AI762" s="1">
        <v>762</v>
      </c>
      <c r="AJ762" s="1">
        <v>701941.64</v>
      </c>
      <c r="AK762" s="1">
        <v>24</v>
      </c>
      <c r="AL762" s="1">
        <v>9</v>
      </c>
      <c r="AM762" s="1">
        <v>-26</v>
      </c>
      <c r="AN762" s="1">
        <v>-35</v>
      </c>
      <c r="AO762" s="1">
        <v>30</v>
      </c>
      <c r="AP762" s="1">
        <v>49747</v>
      </c>
      <c r="AQ762" s="1">
        <v>0</v>
      </c>
      <c r="AR762" s="1">
        <v>52.9</v>
      </c>
      <c r="AS762" s="1">
        <v>52.6</v>
      </c>
      <c r="AT762" s="1">
        <v>52.2</v>
      </c>
      <c r="AU762" s="1">
        <v>52.1</v>
      </c>
      <c r="AV762" s="1">
        <v>52.4</v>
      </c>
      <c r="AW762" s="1">
        <v>1.3429999999999996E-3</v>
      </c>
      <c r="AX762" s="1">
        <v>1.1599999999999999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5565</v>
      </c>
      <c r="C763" s="3">
        <v>26.75</v>
      </c>
      <c r="D763" s="3">
        <v>2.97</v>
      </c>
      <c r="E763" s="3">
        <v>0.53</v>
      </c>
      <c r="F763" s="1">
        <f>IF(INDEX(董監!D:D,H763)=0,INDEX(董監!C:C,H763),INDEX(董監!D:D,H763))</f>
        <v>1.79</v>
      </c>
      <c r="G763" s="1">
        <f t="shared" si="44"/>
        <v>67.960000000000008</v>
      </c>
      <c r="H763" s="1">
        <f>MATCH(持股比率!A763,董監!A:A,0)</f>
        <v>763</v>
      </c>
      <c r="I763" s="3">
        <v>102483195.98999999</v>
      </c>
      <c r="J763" s="26">
        <v>21703</v>
      </c>
      <c r="K763" s="26">
        <v>-47000</v>
      </c>
      <c r="L763" s="35">
        <v>-21469</v>
      </c>
      <c r="M763" s="26">
        <v>-14825</v>
      </c>
      <c r="N763" s="26">
        <v>73849</v>
      </c>
      <c r="O763" s="26">
        <f t="shared" si="45"/>
        <v>6964758</v>
      </c>
      <c r="P763" s="25">
        <f t="shared" si="46"/>
        <v>0.2</v>
      </c>
      <c r="Q763" s="3">
        <v>21</v>
      </c>
      <c r="R763" s="3">
        <v>20.6</v>
      </c>
      <c r="S763" s="3">
        <v>20.75</v>
      </c>
      <c r="T763" s="3">
        <v>20.85</v>
      </c>
      <c r="U763" s="3">
        <v>21.5</v>
      </c>
      <c r="V763" s="12">
        <f t="shared" si="47"/>
        <v>3.207335</v>
      </c>
      <c r="W763" s="3">
        <v>12.57</v>
      </c>
      <c r="X763" s="3" t="str">
        <f ca="1">IF(COUNTIF(股期對照!A:A,B763)=2,B763&amp;"-●",IF(COUNTIF(股期對照!A:A,B763)=1,B763&amp;"-◎",B763))</f>
        <v>群創-◎</v>
      </c>
      <c r="Y763" s="3" t="s">
        <v>6643</v>
      </c>
      <c r="AB763" s="1" t="s">
        <v>757</v>
      </c>
      <c r="AC763" s="1" t="s">
        <v>2518</v>
      </c>
      <c r="AD763" s="1">
        <v>26.75</v>
      </c>
      <c r="AE763" s="1">
        <v>2.97</v>
      </c>
      <c r="AF763" s="1">
        <v>0.53</v>
      </c>
      <c r="AG763" s="1">
        <v>1.79</v>
      </c>
      <c r="AH763" s="1">
        <v>67.960000000000008</v>
      </c>
      <c r="AI763" s="1">
        <v>763</v>
      </c>
      <c r="AJ763" s="1">
        <v>102483195.98999999</v>
      </c>
      <c r="AK763" s="1">
        <v>21703</v>
      </c>
      <c r="AL763" s="1">
        <v>-47000</v>
      </c>
      <c r="AM763" s="1">
        <v>-21469</v>
      </c>
      <c r="AN763" s="1">
        <v>-14825</v>
      </c>
      <c r="AO763" s="1">
        <v>73849</v>
      </c>
      <c r="AP763" s="1">
        <v>6964758</v>
      </c>
      <c r="AQ763" s="1">
        <v>0.2</v>
      </c>
      <c r="AR763" s="1">
        <v>21</v>
      </c>
      <c r="AS763" s="1">
        <v>20.6</v>
      </c>
      <c r="AT763" s="1">
        <v>20.75</v>
      </c>
      <c r="AU763" s="1">
        <v>20.85</v>
      </c>
      <c r="AV763" s="1">
        <v>21.5</v>
      </c>
      <c r="AW763" s="1">
        <v>3.207335</v>
      </c>
      <c r="AX763" s="1">
        <v>12.57</v>
      </c>
      <c r="AY763" s="1" t="s">
        <v>4493</v>
      </c>
      <c r="AZ763" s="1" t="s">
        <v>3565</v>
      </c>
    </row>
    <row r="764" spans="1:52" x14ac:dyDescent="0.25">
      <c r="A764" s="2" t="s">
        <v>758</v>
      </c>
      <c r="B764" s="3" t="s">
        <v>5566</v>
      </c>
      <c r="C764" s="3">
        <v>2.09</v>
      </c>
      <c r="D764" s="3">
        <v>0.37</v>
      </c>
      <c r="E764" s="3">
        <v>0.69</v>
      </c>
      <c r="F764" s="1">
        <f>IF(INDEX(董監!D:D,H764)=0,INDEX(董監!C:C,H764),INDEX(董監!D:D,H764))</f>
        <v>5.85</v>
      </c>
      <c r="G764" s="1">
        <f t="shared" si="44"/>
        <v>91</v>
      </c>
      <c r="H764" s="1">
        <f>MATCH(持股比率!A764,董監!A:A,0)</f>
        <v>764</v>
      </c>
      <c r="I764" s="3">
        <v>706861.76</v>
      </c>
      <c r="J764" s="26">
        <v>793</v>
      </c>
      <c r="K764" s="26">
        <v>-244</v>
      </c>
      <c r="L764" s="35">
        <v>-685</v>
      </c>
      <c r="M764" s="26">
        <v>-92</v>
      </c>
      <c r="N764" s="26">
        <v>187</v>
      </c>
      <c r="O764" s="26">
        <f t="shared" si="45"/>
        <v>64324</v>
      </c>
      <c r="P764" s="25">
        <f t="shared" si="46"/>
        <v>-0.1</v>
      </c>
      <c r="Q764" s="3">
        <v>93.3</v>
      </c>
      <c r="R764" s="3">
        <v>94.4</v>
      </c>
      <c r="S764" s="3">
        <v>90.4</v>
      </c>
      <c r="T764" s="3">
        <v>88.6</v>
      </c>
      <c r="U764" s="3">
        <v>89.6</v>
      </c>
      <c r="V764" s="12">
        <f t="shared" si="47"/>
        <v>-2.3667000000000188E-2</v>
      </c>
      <c r="W764" s="3">
        <v>-0.78</v>
      </c>
      <c r="X764" s="3" t="str">
        <f ca="1">IF(COUNTIF(股期對照!A:A,B764)=2,B764&amp;"-●",IF(COUNTIF(股期對照!A:A,B764)=1,B764&amp;"-◎",B764))</f>
        <v>力致</v>
      </c>
      <c r="Y764" s="3" t="s">
        <v>6548</v>
      </c>
      <c r="AB764" s="1" t="s">
        <v>758</v>
      </c>
      <c r="AC764" s="1" t="s">
        <v>2519</v>
      </c>
      <c r="AD764" s="1">
        <v>2.09</v>
      </c>
      <c r="AE764" s="1">
        <v>0.37</v>
      </c>
      <c r="AF764" s="1">
        <v>0.69</v>
      </c>
      <c r="AG764" s="1">
        <v>5.85</v>
      </c>
      <c r="AH764" s="1">
        <v>91</v>
      </c>
      <c r="AI764" s="1">
        <v>764</v>
      </c>
      <c r="AJ764" s="1">
        <v>706861.76</v>
      </c>
      <c r="AK764" s="1">
        <v>793</v>
      </c>
      <c r="AL764" s="1">
        <v>-244</v>
      </c>
      <c r="AM764" s="1">
        <v>-685</v>
      </c>
      <c r="AN764" s="1">
        <v>-92</v>
      </c>
      <c r="AO764" s="1">
        <v>187</v>
      </c>
      <c r="AP764" s="1">
        <v>64324</v>
      </c>
      <c r="AQ764" s="1">
        <v>-0.1</v>
      </c>
      <c r="AR764" s="1">
        <v>93.3</v>
      </c>
      <c r="AS764" s="1">
        <v>94.4</v>
      </c>
      <c r="AT764" s="1">
        <v>90.4</v>
      </c>
      <c r="AU764" s="1">
        <v>88.6</v>
      </c>
      <c r="AV764" s="1">
        <v>89.6</v>
      </c>
      <c r="AW764" s="1">
        <v>-2.3667000000000188E-2</v>
      </c>
      <c r="AX764" s="1">
        <v>-0.78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5567</v>
      </c>
      <c r="C765" s="3">
        <v>8.5399999999999991</v>
      </c>
      <c r="D765" s="3">
        <v>0.06</v>
      </c>
      <c r="E765" s="3">
        <v>0.47</v>
      </c>
      <c r="F765" s="1">
        <f>IF(INDEX(董監!D:D,H765)=0,INDEX(董監!C:C,H765),INDEX(董監!D:D,H765))</f>
        <v>8.91</v>
      </c>
      <c r="G765" s="1">
        <f t="shared" si="44"/>
        <v>82.02</v>
      </c>
      <c r="H765" s="1">
        <f>MATCH(持股比率!A765,董監!A:A,0)</f>
        <v>765</v>
      </c>
      <c r="I765" s="3">
        <v>697365.57</v>
      </c>
      <c r="J765" s="26">
        <v>251</v>
      </c>
      <c r="K765" s="26">
        <v>275</v>
      </c>
      <c r="L765" s="35">
        <v>-438</v>
      </c>
      <c r="M765" s="26">
        <v>-67</v>
      </c>
      <c r="N765" s="26">
        <v>11</v>
      </c>
      <c r="O765" s="26">
        <f t="shared" si="45"/>
        <v>57198</v>
      </c>
      <c r="P765" s="25">
        <f t="shared" si="46"/>
        <v>0.1</v>
      </c>
      <c r="Q765" s="3">
        <v>74.2</v>
      </c>
      <c r="R765" s="3">
        <v>77.5</v>
      </c>
      <c r="S765" s="3">
        <v>75.599999999999994</v>
      </c>
      <c r="T765" s="3">
        <v>75.900000000000006</v>
      </c>
      <c r="U765" s="3">
        <v>76.5</v>
      </c>
      <c r="V765" s="12">
        <f t="shared" si="47"/>
        <v>2.5801000000000011E-2</v>
      </c>
      <c r="W765" s="3">
        <v>4.51</v>
      </c>
      <c r="X765" s="3" t="str">
        <f ca="1">IF(COUNTIF(股期對照!A:A,B765)=2,B765&amp;"-●",IF(COUNTIF(股期對照!A:A,B765)=1,B765&amp;"-◎",B765))</f>
        <v>崧騰</v>
      </c>
      <c r="Y765" s="3" t="s">
        <v>6563</v>
      </c>
      <c r="AB765" s="1" t="s">
        <v>759</v>
      </c>
      <c r="AC765" s="1" t="s">
        <v>2520</v>
      </c>
      <c r="AD765" s="1">
        <v>8.5399999999999991</v>
      </c>
      <c r="AE765" s="1">
        <v>0.06</v>
      </c>
      <c r="AF765" s="1">
        <v>0.47</v>
      </c>
      <c r="AG765" s="1">
        <v>8.91</v>
      </c>
      <c r="AH765" s="1">
        <v>82.02</v>
      </c>
      <c r="AI765" s="1">
        <v>765</v>
      </c>
      <c r="AJ765" s="1">
        <v>697365.57</v>
      </c>
      <c r="AK765" s="1">
        <v>251</v>
      </c>
      <c r="AL765" s="1">
        <v>275</v>
      </c>
      <c r="AM765" s="1">
        <v>-438</v>
      </c>
      <c r="AN765" s="1">
        <v>-67</v>
      </c>
      <c r="AO765" s="1">
        <v>11</v>
      </c>
      <c r="AP765" s="1">
        <v>57198</v>
      </c>
      <c r="AQ765" s="1">
        <v>0.1</v>
      </c>
      <c r="AR765" s="1">
        <v>74.2</v>
      </c>
      <c r="AS765" s="1">
        <v>77.5</v>
      </c>
      <c r="AT765" s="1">
        <v>75.599999999999994</v>
      </c>
      <c r="AU765" s="1">
        <v>75.900000000000006</v>
      </c>
      <c r="AV765" s="1">
        <v>76.5</v>
      </c>
      <c r="AW765" s="1">
        <v>2.5801000000000011E-2</v>
      </c>
      <c r="AX765" s="1">
        <v>4.51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5568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6</v>
      </c>
      <c r="K766" s="26">
        <v>0</v>
      </c>
      <c r="L766" s="35">
        <v>0</v>
      </c>
      <c r="M766" s="26">
        <v>-1</v>
      </c>
      <c r="N766" s="26">
        <v>0</v>
      </c>
      <c r="O766" s="26">
        <f t="shared" si="45"/>
        <v>26552</v>
      </c>
      <c r="P766" s="25">
        <f t="shared" si="46"/>
        <v>0</v>
      </c>
      <c r="Q766" s="3">
        <v>10.55</v>
      </c>
      <c r="R766" s="3">
        <v>10.7</v>
      </c>
      <c r="S766" s="3">
        <v>10.6</v>
      </c>
      <c r="T766" s="3">
        <v>10.7</v>
      </c>
      <c r="U766" s="3">
        <v>10.65</v>
      </c>
      <c r="V766" s="12">
        <f t="shared" si="47"/>
        <v>5.260000000000001E-4</v>
      </c>
      <c r="W766" s="3">
        <v>0.95</v>
      </c>
      <c r="X766" s="3" t="str">
        <f ca="1">IF(COUNTIF(股期對照!A:A,B766)=2,B766&amp;"-●",IF(COUNTIF(股期對照!A:A,B766)=1,B766&amp;"-◎",B766))</f>
        <v>森寶</v>
      </c>
      <c r="Y766" s="3" t="s">
        <v>6571</v>
      </c>
      <c r="AB766" s="1" t="s">
        <v>760</v>
      </c>
      <c r="AC766" s="1" t="s">
        <v>2521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6</v>
      </c>
      <c r="AL766" s="1">
        <v>0</v>
      </c>
      <c r="AM766" s="1">
        <v>0</v>
      </c>
      <c r="AN766" s="1">
        <v>-1</v>
      </c>
      <c r="AO766" s="1">
        <v>0</v>
      </c>
      <c r="AP766" s="1">
        <v>26552</v>
      </c>
      <c r="AQ766" s="1">
        <v>0</v>
      </c>
      <c r="AR766" s="1">
        <v>10.55</v>
      </c>
      <c r="AS766" s="1">
        <v>10.7</v>
      </c>
      <c r="AT766" s="1">
        <v>10.6</v>
      </c>
      <c r="AU766" s="1">
        <v>10.7</v>
      </c>
      <c r="AV766" s="1">
        <v>10.65</v>
      </c>
      <c r="AW766" s="1">
        <v>5.260000000000001E-4</v>
      </c>
      <c r="AX766" s="1">
        <v>0.95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5569</v>
      </c>
      <c r="C767" s="3">
        <v>3.07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88.039999999999992</v>
      </c>
      <c r="H767" s="1">
        <f>MATCH(持股比率!A767,董監!A:A,0)</f>
        <v>767</v>
      </c>
      <c r="I767" s="3">
        <v>570064.35</v>
      </c>
      <c r="J767" s="26">
        <v>-54</v>
      </c>
      <c r="K767" s="26">
        <v>-737</v>
      </c>
      <c r="L767" s="35">
        <v>-226</v>
      </c>
      <c r="M767" s="26">
        <v>-175</v>
      </c>
      <c r="N767" s="26">
        <v>18</v>
      </c>
      <c r="O767" s="26">
        <f t="shared" si="45"/>
        <v>50188</v>
      </c>
      <c r="P767" s="25">
        <f t="shared" si="46"/>
        <v>-2.2999999999999998</v>
      </c>
      <c r="Q767" s="3">
        <v>26.4</v>
      </c>
      <c r="R767" s="3">
        <v>27.2</v>
      </c>
      <c r="S767" s="3">
        <v>26.1</v>
      </c>
      <c r="T767" s="3">
        <v>26.05</v>
      </c>
      <c r="U767" s="3">
        <v>26.05</v>
      </c>
      <c r="V767" s="12">
        <f t="shared" si="47"/>
        <v>-0.31460449999999995</v>
      </c>
      <c r="W767" s="3">
        <v>8.5399999999999991</v>
      </c>
      <c r="X767" s="3" t="str">
        <f ca="1">IF(COUNTIF(股期對照!A:A,B767)=2,B767&amp;"-●",IF(COUNTIF(股期對照!A:A,B767)=1,B767&amp;"-◎",B767))</f>
        <v>單井</v>
      </c>
      <c r="Y767" s="3" t="s">
        <v>6613</v>
      </c>
      <c r="AB767" s="1" t="s">
        <v>761</v>
      </c>
      <c r="AC767" s="1" t="s">
        <v>2522</v>
      </c>
      <c r="AD767" s="1">
        <v>3.07</v>
      </c>
      <c r="AE767" s="1">
        <v>0</v>
      </c>
      <c r="AF767" s="1">
        <v>0.59</v>
      </c>
      <c r="AG767" s="1">
        <v>8.3000000000000007</v>
      </c>
      <c r="AH767" s="1">
        <v>88.039999999999992</v>
      </c>
      <c r="AI767" s="1">
        <v>767</v>
      </c>
      <c r="AJ767" s="1">
        <v>570064.35</v>
      </c>
      <c r="AK767" s="1">
        <v>-54</v>
      </c>
      <c r="AL767" s="1">
        <v>-737</v>
      </c>
      <c r="AM767" s="1">
        <v>-226</v>
      </c>
      <c r="AN767" s="1">
        <v>-175</v>
      </c>
      <c r="AO767" s="1">
        <v>18</v>
      </c>
      <c r="AP767" s="1">
        <v>50188</v>
      </c>
      <c r="AQ767" s="1">
        <v>-2.2999999999999998</v>
      </c>
      <c r="AR767" s="1">
        <v>26.4</v>
      </c>
      <c r="AS767" s="1">
        <v>27.2</v>
      </c>
      <c r="AT767" s="1">
        <v>26.1</v>
      </c>
      <c r="AU767" s="1">
        <v>26.05</v>
      </c>
      <c r="AV767" s="1">
        <v>26.05</v>
      </c>
      <c r="AW767" s="1">
        <v>-0.31460449999999995</v>
      </c>
      <c r="AX767" s="1">
        <v>8.5399999999999991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5570</v>
      </c>
      <c r="C768" s="3">
        <v>1.69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88.41</v>
      </c>
      <c r="H768" s="1">
        <f>MATCH(持股比率!A768,董監!A:A,0)</f>
        <v>768</v>
      </c>
      <c r="I768" s="3">
        <v>621586.62</v>
      </c>
      <c r="J768" s="26">
        <v>21</v>
      </c>
      <c r="K768" s="26">
        <v>11</v>
      </c>
      <c r="L768" s="35">
        <v>8</v>
      </c>
      <c r="M768" s="26">
        <v>-3</v>
      </c>
      <c r="N768" s="26">
        <v>42</v>
      </c>
      <c r="O768" s="26">
        <f t="shared" si="45"/>
        <v>54954</v>
      </c>
      <c r="P768" s="25">
        <f t="shared" si="46"/>
        <v>0.1</v>
      </c>
      <c r="Q768" s="3">
        <v>66.900000000000006</v>
      </c>
      <c r="R768" s="3">
        <v>67.400000000000006</v>
      </c>
      <c r="S768" s="3">
        <v>65.2</v>
      </c>
      <c r="T768" s="3">
        <v>65.7</v>
      </c>
      <c r="U768" s="3">
        <v>66.8</v>
      </c>
      <c r="V768" s="12">
        <f t="shared" si="47"/>
        <v>5.2763999999999998E-2</v>
      </c>
      <c r="W768" s="3">
        <v>-0.15</v>
      </c>
      <c r="X768" s="3" t="str">
        <f ca="1">IF(COUNTIF(股期對照!A:A,B768)=2,B768&amp;"-●",IF(COUNTIF(股期對照!A:A,B768)=1,B768&amp;"-◎",B768))</f>
        <v>昇達科</v>
      </c>
      <c r="Y768" s="3" t="s">
        <v>6601</v>
      </c>
      <c r="AB768" s="1" t="s">
        <v>762</v>
      </c>
      <c r="AC768" s="1" t="s">
        <v>2523</v>
      </c>
      <c r="AD768" s="1">
        <v>1.69</v>
      </c>
      <c r="AE768" s="1">
        <v>0.15</v>
      </c>
      <c r="AF768" s="1">
        <v>0.16</v>
      </c>
      <c r="AG768" s="1">
        <v>9.59</v>
      </c>
      <c r="AH768" s="1">
        <v>88.41</v>
      </c>
      <c r="AI768" s="1">
        <v>768</v>
      </c>
      <c r="AJ768" s="1">
        <v>621586.62</v>
      </c>
      <c r="AK768" s="1">
        <v>21</v>
      </c>
      <c r="AL768" s="1">
        <v>11</v>
      </c>
      <c r="AM768" s="1">
        <v>8</v>
      </c>
      <c r="AN768" s="1">
        <v>-3</v>
      </c>
      <c r="AO768" s="1">
        <v>42</v>
      </c>
      <c r="AP768" s="1">
        <v>54954</v>
      </c>
      <c r="AQ768" s="1">
        <v>0.1</v>
      </c>
      <c r="AR768" s="1">
        <v>66.900000000000006</v>
      </c>
      <c r="AS768" s="1">
        <v>67.400000000000006</v>
      </c>
      <c r="AT768" s="1">
        <v>65.2</v>
      </c>
      <c r="AU768" s="1">
        <v>65.7</v>
      </c>
      <c r="AV768" s="1">
        <v>66.8</v>
      </c>
      <c r="AW768" s="1">
        <v>5.2763999999999998E-2</v>
      </c>
      <c r="AX768" s="1">
        <v>-0.15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5571</v>
      </c>
      <c r="C769" s="3">
        <v>0.84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59.569999999999993</v>
      </c>
      <c r="H769" s="1">
        <f>MATCH(持股比率!A769,董監!A:A,0)</f>
        <v>769</v>
      </c>
      <c r="I769" s="3">
        <v>355316</v>
      </c>
      <c r="J769" s="26">
        <v>0</v>
      </c>
      <c r="K769" s="26">
        <v>-1</v>
      </c>
      <c r="L769" s="35">
        <v>-8</v>
      </c>
      <c r="M769" s="26">
        <v>-12</v>
      </c>
      <c r="N769" s="26">
        <v>-10</v>
      </c>
      <c r="O769" s="26">
        <f t="shared" si="45"/>
        <v>21166</v>
      </c>
      <c r="P769" s="25">
        <f t="shared" si="46"/>
        <v>-0.1</v>
      </c>
      <c r="Q769" s="3">
        <v>18.850000000000001</v>
      </c>
      <c r="R769" s="3">
        <v>18.850000000000001</v>
      </c>
      <c r="S769" s="3">
        <v>18.7</v>
      </c>
      <c r="T769" s="3">
        <v>18.25</v>
      </c>
      <c r="U769" s="3">
        <v>18.45</v>
      </c>
      <c r="V769" s="12">
        <f t="shared" si="47"/>
        <v>-5.7195000000000006E-3</v>
      </c>
      <c r="W769" s="3">
        <v>-1.6</v>
      </c>
      <c r="X769" s="3" t="str">
        <f ca="1">IF(COUNTIF(股期對照!A:A,B769)=2,B769&amp;"-●",IF(COUNTIF(股期對照!A:A,B769)=1,B769&amp;"-◎",B769))</f>
        <v>長盛</v>
      </c>
      <c r="Y769" s="3" t="s">
        <v>6638</v>
      </c>
      <c r="AB769" s="1" t="s">
        <v>763</v>
      </c>
      <c r="AC769" s="1" t="s">
        <v>2524</v>
      </c>
      <c r="AD769" s="1">
        <v>0.84</v>
      </c>
      <c r="AE769" s="1">
        <v>0</v>
      </c>
      <c r="AF769" s="1">
        <v>0</v>
      </c>
      <c r="AG769" s="1">
        <v>39.590000000000003</v>
      </c>
      <c r="AH769" s="1">
        <v>59.569999999999993</v>
      </c>
      <c r="AI769" s="1">
        <v>769</v>
      </c>
      <c r="AJ769" s="1">
        <v>355316</v>
      </c>
      <c r="AK769" s="1">
        <v>0</v>
      </c>
      <c r="AL769" s="1">
        <v>-1</v>
      </c>
      <c r="AM769" s="1">
        <v>-8</v>
      </c>
      <c r="AN769" s="1">
        <v>-12</v>
      </c>
      <c r="AO769" s="1">
        <v>-10</v>
      </c>
      <c r="AP769" s="1">
        <v>21166</v>
      </c>
      <c r="AQ769" s="1">
        <v>-0.1</v>
      </c>
      <c r="AR769" s="1">
        <v>18.850000000000001</v>
      </c>
      <c r="AS769" s="1">
        <v>18.850000000000001</v>
      </c>
      <c r="AT769" s="1">
        <v>18.7</v>
      </c>
      <c r="AU769" s="1">
        <v>18.25</v>
      </c>
      <c r="AV769" s="1">
        <v>18.45</v>
      </c>
      <c r="AW769" s="1">
        <v>-5.7195000000000006E-3</v>
      </c>
      <c r="AX769" s="1">
        <v>-1.6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5572</v>
      </c>
      <c r="C770" s="3">
        <v>12.63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70.05</v>
      </c>
      <c r="H770" s="1">
        <f>MATCH(持股比率!A770,董監!A:A,0)</f>
        <v>770</v>
      </c>
      <c r="I770" s="3">
        <v>1794506.34</v>
      </c>
      <c r="J770" s="26">
        <v>9</v>
      </c>
      <c r="K770" s="26">
        <v>-4</v>
      </c>
      <c r="L770" s="35">
        <v>-9</v>
      </c>
      <c r="M770" s="26">
        <v>-9</v>
      </c>
      <c r="N770" s="26">
        <v>-2</v>
      </c>
      <c r="O770" s="26">
        <f t="shared" si="45"/>
        <v>125705</v>
      </c>
      <c r="P770" s="25">
        <f t="shared" si="46"/>
        <v>0</v>
      </c>
      <c r="Q770" s="3">
        <v>3.28</v>
      </c>
      <c r="R770" s="3">
        <v>3.23</v>
      </c>
      <c r="S770" s="3">
        <v>3.24</v>
      </c>
      <c r="T770" s="3">
        <v>3.22</v>
      </c>
      <c r="U770" s="3">
        <v>3.19</v>
      </c>
      <c r="V770" s="12">
        <f t="shared" si="47"/>
        <v>-4.792000000000001E-4</v>
      </c>
      <c r="W770" s="3">
        <v>-2.4500000000000002</v>
      </c>
      <c r="X770" s="3" t="str">
        <f ca="1">IF(COUNTIF(股期對照!A:A,B770)=2,B770&amp;"-●",IF(COUNTIF(股期對照!A:A,B770)=1,B770&amp;"-◎",B770))</f>
        <v>誠研</v>
      </c>
      <c r="Y770" s="3" t="s">
        <v>6614</v>
      </c>
      <c r="AB770" s="1" t="s">
        <v>764</v>
      </c>
      <c r="AC770" s="1" t="s">
        <v>2525</v>
      </c>
      <c r="AD770" s="1">
        <v>12.63</v>
      </c>
      <c r="AE770" s="1">
        <v>7.0000000000000007E-2</v>
      </c>
      <c r="AF770" s="1">
        <v>0.15</v>
      </c>
      <c r="AG770" s="1">
        <v>17.100000000000001</v>
      </c>
      <c r="AH770" s="1">
        <v>70.05</v>
      </c>
      <c r="AI770" s="1">
        <v>770</v>
      </c>
      <c r="AJ770" s="1">
        <v>1794506.34</v>
      </c>
      <c r="AK770" s="1">
        <v>9</v>
      </c>
      <c r="AL770" s="1">
        <v>-4</v>
      </c>
      <c r="AM770" s="1">
        <v>-9</v>
      </c>
      <c r="AN770" s="1">
        <v>-9</v>
      </c>
      <c r="AO770" s="1">
        <v>-2</v>
      </c>
      <c r="AP770" s="1">
        <v>125705</v>
      </c>
      <c r="AQ770" s="1">
        <v>0</v>
      </c>
      <c r="AR770" s="1">
        <v>3.28</v>
      </c>
      <c r="AS770" s="1">
        <v>3.23</v>
      </c>
      <c r="AT770" s="1">
        <v>3.24</v>
      </c>
      <c r="AU770" s="1">
        <v>3.22</v>
      </c>
      <c r="AV770" s="1">
        <v>3.19</v>
      </c>
      <c r="AW770" s="1">
        <v>-4.792000000000001E-4</v>
      </c>
      <c r="AX770" s="1">
        <v>-2.4500000000000002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5573</v>
      </c>
      <c r="C771" s="3">
        <v>2.65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80.41</v>
      </c>
      <c r="H771" s="1">
        <f>MATCH(持股比率!A771,董監!A:A,0)</f>
        <v>771</v>
      </c>
      <c r="I771" s="3">
        <v>634730.07999999996</v>
      </c>
      <c r="J771" s="26">
        <v>16</v>
      </c>
      <c r="K771" s="26">
        <v>-11</v>
      </c>
      <c r="L771" s="35">
        <v>-27</v>
      </c>
      <c r="M771" s="26">
        <v>-34</v>
      </c>
      <c r="N771" s="26">
        <v>10</v>
      </c>
      <c r="O771" s="26">
        <f t="shared" si="45"/>
        <v>51039</v>
      </c>
      <c r="P771" s="25">
        <f t="shared" si="46"/>
        <v>-0.1</v>
      </c>
      <c r="Q771" s="3">
        <v>36.75</v>
      </c>
      <c r="R771" s="3">
        <v>36.450000000000003</v>
      </c>
      <c r="S771" s="3">
        <v>35.6</v>
      </c>
      <c r="T771" s="3">
        <v>35.6</v>
      </c>
      <c r="U771" s="3">
        <v>36.549999999999997</v>
      </c>
      <c r="V771" s="12">
        <f t="shared" si="47"/>
        <v>-1.6190500000000003E-2</v>
      </c>
      <c r="W771" s="3">
        <v>0.27</v>
      </c>
      <c r="X771" s="3" t="str">
        <f ca="1">IF(COUNTIF(股期對照!A:A,B771)=2,B771&amp;"-●",IF(COUNTIF(股期對照!A:A,B771)=1,B771&amp;"-◎",B771))</f>
        <v>陽程</v>
      </c>
      <c r="Y771" s="3" t="s">
        <v>6640</v>
      </c>
      <c r="AB771" s="1" t="s">
        <v>765</v>
      </c>
      <c r="AC771" s="1" t="s">
        <v>2526</v>
      </c>
      <c r="AD771" s="1">
        <v>2.65</v>
      </c>
      <c r="AE771" s="1">
        <v>0</v>
      </c>
      <c r="AF771" s="1">
        <v>0.8</v>
      </c>
      <c r="AG771" s="1">
        <v>16.14</v>
      </c>
      <c r="AH771" s="1">
        <v>80.41</v>
      </c>
      <c r="AI771" s="1">
        <v>771</v>
      </c>
      <c r="AJ771" s="1">
        <v>634730.07999999996</v>
      </c>
      <c r="AK771" s="1">
        <v>16</v>
      </c>
      <c r="AL771" s="1">
        <v>-11</v>
      </c>
      <c r="AM771" s="1">
        <v>-27</v>
      </c>
      <c r="AN771" s="1">
        <v>-34</v>
      </c>
      <c r="AO771" s="1">
        <v>10</v>
      </c>
      <c r="AP771" s="1">
        <v>51039</v>
      </c>
      <c r="AQ771" s="1">
        <v>-0.1</v>
      </c>
      <c r="AR771" s="1">
        <v>36.75</v>
      </c>
      <c r="AS771" s="1">
        <v>36.450000000000003</v>
      </c>
      <c r="AT771" s="1">
        <v>35.6</v>
      </c>
      <c r="AU771" s="1">
        <v>35.6</v>
      </c>
      <c r="AV771" s="1">
        <v>36.549999999999997</v>
      </c>
      <c r="AW771" s="1">
        <v>-1.6190500000000003E-2</v>
      </c>
      <c r="AX771" s="1">
        <v>0.27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5574</v>
      </c>
      <c r="C772" s="3">
        <v>0.63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76.180000000000007</v>
      </c>
      <c r="H772" s="1">
        <f>MATCH(持股比率!A772,董監!A:A,0)</f>
        <v>772</v>
      </c>
      <c r="I772" s="3">
        <v>549705.96</v>
      </c>
      <c r="J772" s="26">
        <v>-4</v>
      </c>
      <c r="K772" s="26">
        <v>-8</v>
      </c>
      <c r="L772" s="35">
        <v>2</v>
      </c>
      <c r="M772" s="26">
        <v>-6</v>
      </c>
      <c r="N772" s="26">
        <v>-3</v>
      </c>
      <c r="O772" s="26">
        <f t="shared" si="45"/>
        <v>41877</v>
      </c>
      <c r="P772" s="25">
        <f t="shared" si="46"/>
        <v>0</v>
      </c>
      <c r="Q772" s="3">
        <v>12.65</v>
      </c>
      <c r="R772" s="3">
        <v>12.6</v>
      </c>
      <c r="S772" s="3">
        <v>12.2</v>
      </c>
      <c r="T772" s="3">
        <v>12.25</v>
      </c>
      <c r="U772" s="3">
        <v>12.3</v>
      </c>
      <c r="V772" s="12">
        <f t="shared" si="47"/>
        <v>-2.3740000000000002E-3</v>
      </c>
      <c r="W772" s="3">
        <v>-2.77</v>
      </c>
      <c r="X772" s="3" t="str">
        <f ca="1">IF(COUNTIF(股期對照!A:A,B772)=2,B772&amp;"-●",IF(COUNTIF(股期對照!A:A,B772)=1,B772&amp;"-◎",B772))</f>
        <v>環天科</v>
      </c>
      <c r="Y772" s="3" t="s">
        <v>6614</v>
      </c>
      <c r="AB772" s="1" t="s">
        <v>766</v>
      </c>
      <c r="AC772" s="1" t="s">
        <v>2527</v>
      </c>
      <c r="AD772" s="1">
        <v>0.63</v>
      </c>
      <c r="AE772" s="1">
        <v>0</v>
      </c>
      <c r="AF772" s="1">
        <v>0.2</v>
      </c>
      <c r="AG772" s="1">
        <v>22.99</v>
      </c>
      <c r="AH772" s="1">
        <v>76.180000000000007</v>
      </c>
      <c r="AI772" s="1">
        <v>772</v>
      </c>
      <c r="AJ772" s="1">
        <v>549705.96</v>
      </c>
      <c r="AK772" s="1">
        <v>-4</v>
      </c>
      <c r="AL772" s="1">
        <v>-8</v>
      </c>
      <c r="AM772" s="1">
        <v>2</v>
      </c>
      <c r="AN772" s="1">
        <v>-6</v>
      </c>
      <c r="AO772" s="1">
        <v>-3</v>
      </c>
      <c r="AP772" s="1">
        <v>41877</v>
      </c>
      <c r="AQ772" s="1">
        <v>0</v>
      </c>
      <c r="AR772" s="1">
        <v>12.65</v>
      </c>
      <c r="AS772" s="1">
        <v>12.6</v>
      </c>
      <c r="AT772" s="1">
        <v>12.2</v>
      </c>
      <c r="AU772" s="1">
        <v>12.25</v>
      </c>
      <c r="AV772" s="1">
        <v>12.3</v>
      </c>
      <c r="AW772" s="1">
        <v>-2.3740000000000002E-3</v>
      </c>
      <c r="AX772" s="1">
        <v>-2.77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5575</v>
      </c>
      <c r="C773" s="3">
        <v>5.31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73.45</v>
      </c>
      <c r="H773" s="1">
        <f>MATCH(持股比率!A773,董監!A:A,0)</f>
        <v>773</v>
      </c>
      <c r="I773" s="3">
        <v>1182579.27</v>
      </c>
      <c r="J773" s="26">
        <v>23</v>
      </c>
      <c r="K773" s="26">
        <v>12</v>
      </c>
      <c r="L773" s="35">
        <v>-13</v>
      </c>
      <c r="M773" s="26">
        <v>-15</v>
      </c>
      <c r="N773" s="26">
        <v>10</v>
      </c>
      <c r="O773" s="26">
        <f t="shared" si="45"/>
        <v>86860</v>
      </c>
      <c r="P773" s="25">
        <f t="shared" si="46"/>
        <v>0</v>
      </c>
      <c r="Q773" s="3">
        <v>51.3</v>
      </c>
      <c r="R773" s="3">
        <v>51.3</v>
      </c>
      <c r="S773" s="3">
        <v>50.9</v>
      </c>
      <c r="T773" s="3">
        <v>50.8</v>
      </c>
      <c r="U773" s="3">
        <v>50.4</v>
      </c>
      <c r="V773" s="12">
        <f t="shared" si="47"/>
        <v>8.7579999999999967E-3</v>
      </c>
      <c r="W773" s="3">
        <v>-1.37</v>
      </c>
      <c r="X773" s="3" t="str">
        <f ca="1">IF(COUNTIF(股期對照!A:A,B773)=2,B773&amp;"-●",IF(COUNTIF(股期對照!A:A,B773)=1,B773&amp;"-◎",B773))</f>
        <v>維熹</v>
      </c>
      <c r="Y773" s="3" t="s">
        <v>6549</v>
      </c>
      <c r="AB773" s="1" t="s">
        <v>767</v>
      </c>
      <c r="AC773" s="1" t="s">
        <v>2528</v>
      </c>
      <c r="AD773" s="1">
        <v>5.31</v>
      </c>
      <c r="AE773" s="1">
        <v>0</v>
      </c>
      <c r="AF773" s="1">
        <v>0</v>
      </c>
      <c r="AG773" s="1">
        <v>21.24</v>
      </c>
      <c r="AH773" s="1">
        <v>73.45</v>
      </c>
      <c r="AI773" s="1">
        <v>773</v>
      </c>
      <c r="AJ773" s="1">
        <v>1182579.27</v>
      </c>
      <c r="AK773" s="1">
        <v>23</v>
      </c>
      <c r="AL773" s="1">
        <v>12</v>
      </c>
      <c r="AM773" s="1">
        <v>-13</v>
      </c>
      <c r="AN773" s="1">
        <v>-15</v>
      </c>
      <c r="AO773" s="1">
        <v>10</v>
      </c>
      <c r="AP773" s="1">
        <v>86860</v>
      </c>
      <c r="AQ773" s="1">
        <v>0</v>
      </c>
      <c r="AR773" s="1">
        <v>51.3</v>
      </c>
      <c r="AS773" s="1">
        <v>51.3</v>
      </c>
      <c r="AT773" s="1">
        <v>50.9</v>
      </c>
      <c r="AU773" s="1">
        <v>50.8</v>
      </c>
      <c r="AV773" s="1">
        <v>50.4</v>
      </c>
      <c r="AW773" s="1">
        <v>8.7579999999999967E-3</v>
      </c>
      <c r="AX773" s="1">
        <v>-1.37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5576</v>
      </c>
      <c r="C774" s="3">
        <v>2.75</v>
      </c>
      <c r="D774" s="3">
        <v>0.01</v>
      </c>
      <c r="E774" s="3">
        <v>1.08</v>
      </c>
      <c r="F774" s="1">
        <f>IF(INDEX(董監!D:D,H774)=0,INDEX(董監!C:C,H774),INDEX(董監!D:D,H774))</f>
        <v>38.729999999999997</v>
      </c>
      <c r="G774" s="1">
        <f t="shared" si="44"/>
        <v>57.430000000000007</v>
      </c>
      <c r="H774" s="1">
        <f>MATCH(持股比率!A774,董監!A:A,0)</f>
        <v>774</v>
      </c>
      <c r="I774" s="3">
        <v>1140597.8500000001</v>
      </c>
      <c r="J774" s="26">
        <v>159</v>
      </c>
      <c r="K774" s="26">
        <v>120</v>
      </c>
      <c r="L774" s="35">
        <v>68</v>
      </c>
      <c r="M774" s="26">
        <v>64</v>
      </c>
      <c r="N774" s="26">
        <v>411</v>
      </c>
      <c r="O774" s="26">
        <f t="shared" si="45"/>
        <v>65505</v>
      </c>
      <c r="P774" s="25">
        <f t="shared" si="46"/>
        <v>1.3</v>
      </c>
      <c r="Q774" s="3">
        <v>77.3</v>
      </c>
      <c r="R774" s="3">
        <v>77.2</v>
      </c>
      <c r="S774" s="3">
        <v>75.8</v>
      </c>
      <c r="T774" s="3">
        <v>75.8</v>
      </c>
      <c r="U774" s="3">
        <v>77.8</v>
      </c>
      <c r="V774" s="12">
        <f t="shared" si="47"/>
        <v>0.63536099999999995</v>
      </c>
      <c r="W774" s="3">
        <v>3.05</v>
      </c>
      <c r="X774" s="3" t="str">
        <f ca="1">IF(COUNTIF(股期對照!A:A,B774)=2,B774&amp;"-●",IF(COUNTIF(股期對照!A:A,B774)=1,B774&amp;"-◎",B774))</f>
        <v>揚明光</v>
      </c>
      <c r="Y774" s="3" t="s">
        <v>6599</v>
      </c>
      <c r="AB774" s="1" t="s">
        <v>768</v>
      </c>
      <c r="AC774" s="1" t="s">
        <v>2529</v>
      </c>
      <c r="AD774" s="1">
        <v>2.75</v>
      </c>
      <c r="AE774" s="1">
        <v>0.01</v>
      </c>
      <c r="AF774" s="1">
        <v>1.08</v>
      </c>
      <c r="AG774" s="1">
        <v>38.729999999999997</v>
      </c>
      <c r="AH774" s="1">
        <v>57.430000000000007</v>
      </c>
      <c r="AI774" s="1">
        <v>774</v>
      </c>
      <c r="AJ774" s="1">
        <v>1140597.8500000001</v>
      </c>
      <c r="AK774" s="1">
        <v>159</v>
      </c>
      <c r="AL774" s="1">
        <v>120</v>
      </c>
      <c r="AM774" s="1">
        <v>68</v>
      </c>
      <c r="AN774" s="1">
        <v>64</v>
      </c>
      <c r="AO774" s="1">
        <v>411</v>
      </c>
      <c r="AP774" s="1">
        <v>65505</v>
      </c>
      <c r="AQ774" s="1">
        <v>1.3</v>
      </c>
      <c r="AR774" s="1">
        <v>77.3</v>
      </c>
      <c r="AS774" s="1">
        <v>77.2</v>
      </c>
      <c r="AT774" s="1">
        <v>75.8</v>
      </c>
      <c r="AU774" s="1">
        <v>75.8</v>
      </c>
      <c r="AV774" s="1">
        <v>77.8</v>
      </c>
      <c r="AW774" s="1">
        <v>0.63536099999999995</v>
      </c>
      <c r="AX774" s="1">
        <v>3.05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5577</v>
      </c>
      <c r="C775" s="3">
        <v>3.89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86.66</v>
      </c>
      <c r="H775" s="1">
        <f>MATCH(持股比率!A775,董監!A:A,0)</f>
        <v>775</v>
      </c>
      <c r="I775" s="3">
        <v>1022177.37</v>
      </c>
      <c r="J775" s="26">
        <v>59</v>
      </c>
      <c r="K775" s="26">
        <v>4</v>
      </c>
      <c r="L775" s="35">
        <v>-407</v>
      </c>
      <c r="M775" s="26">
        <v>-49</v>
      </c>
      <c r="N775" s="26">
        <v>96</v>
      </c>
      <c r="O775" s="26">
        <f t="shared" ref="O775:O838" si="49">ROUND((I775/10)*(G775/100),0)</f>
        <v>88582</v>
      </c>
      <c r="P775" s="25">
        <f t="shared" ref="P775:P838" si="50">ROUND(SUM(J775:N775)/O775*100,1)</f>
        <v>-0.3</v>
      </c>
      <c r="Q775" s="3">
        <v>21.25</v>
      </c>
      <c r="R775" s="3">
        <v>22.2</v>
      </c>
      <c r="S775" s="3">
        <v>21.05</v>
      </c>
      <c r="T775" s="3">
        <v>21</v>
      </c>
      <c r="U775" s="3">
        <v>21.7</v>
      </c>
      <c r="V775" s="12">
        <f t="shared" ref="V775:V838" si="51">SUMPRODUCT(J775:N775,Q775:U775)/100000</f>
        <v>-6.1705999999999997E-2</v>
      </c>
      <c r="W775" s="3">
        <v>4.08</v>
      </c>
      <c r="X775" s="3" t="str">
        <f ca="1">IF(COUNTIF(股期對照!A:A,B775)=2,B775&amp;"-●",IF(COUNTIF(股期對照!A:A,B775)=1,B775&amp;"-◎",B775))</f>
        <v>位速</v>
      </c>
      <c r="Y775" s="3" t="s">
        <v>6548</v>
      </c>
      <c r="AB775" s="1" t="s">
        <v>769</v>
      </c>
      <c r="AC775" s="1" t="s">
        <v>2530</v>
      </c>
      <c r="AD775" s="1">
        <v>3.89</v>
      </c>
      <c r="AE775" s="1">
        <v>0</v>
      </c>
      <c r="AF775" s="1">
        <v>1.69</v>
      </c>
      <c r="AG775" s="1">
        <v>7.76</v>
      </c>
      <c r="AH775" s="1">
        <v>86.66</v>
      </c>
      <c r="AI775" s="1">
        <v>775</v>
      </c>
      <c r="AJ775" s="1">
        <v>1022177.37</v>
      </c>
      <c r="AK775" s="1">
        <v>59</v>
      </c>
      <c r="AL775" s="1">
        <v>4</v>
      </c>
      <c r="AM775" s="1">
        <v>-407</v>
      </c>
      <c r="AN775" s="1">
        <v>-49</v>
      </c>
      <c r="AO775" s="1">
        <v>96</v>
      </c>
      <c r="AP775" s="1">
        <v>88582</v>
      </c>
      <c r="AQ775" s="1">
        <v>-0.3</v>
      </c>
      <c r="AR775" s="1">
        <v>21.25</v>
      </c>
      <c r="AS775" s="1">
        <v>22.2</v>
      </c>
      <c r="AT775" s="1">
        <v>21.05</v>
      </c>
      <c r="AU775" s="1">
        <v>21</v>
      </c>
      <c r="AV775" s="1">
        <v>21.7</v>
      </c>
      <c r="AW775" s="1">
        <v>-6.1705999999999997E-2</v>
      </c>
      <c r="AX775" s="1">
        <v>4.08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5578</v>
      </c>
      <c r="C776" s="3">
        <v>0.79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61.68</v>
      </c>
      <c r="H776" s="1">
        <f>MATCH(持股比率!A776,董監!A:A,0)</f>
        <v>776</v>
      </c>
      <c r="I776" s="3">
        <v>799729.45</v>
      </c>
      <c r="J776" s="26">
        <v>-22</v>
      </c>
      <c r="K776" s="26">
        <v>-80</v>
      </c>
      <c r="L776" s="35">
        <v>-17</v>
      </c>
      <c r="M776" s="26">
        <v>203</v>
      </c>
      <c r="N776" s="26">
        <v>-312</v>
      </c>
      <c r="O776" s="26">
        <f t="shared" si="49"/>
        <v>49327</v>
      </c>
      <c r="P776" s="25">
        <f t="shared" si="50"/>
        <v>-0.5</v>
      </c>
      <c r="Q776" s="3">
        <v>31.55</v>
      </c>
      <c r="R776" s="3">
        <v>31.3</v>
      </c>
      <c r="S776" s="3">
        <v>30.4</v>
      </c>
      <c r="T776" s="3">
        <v>31.45</v>
      </c>
      <c r="U776" s="3">
        <v>32.25</v>
      </c>
      <c r="V776" s="12">
        <f t="shared" si="51"/>
        <v>-7.3925500000000005E-2</v>
      </c>
      <c r="W776" s="3">
        <v>3.86</v>
      </c>
      <c r="X776" s="3" t="str">
        <f ca="1">IF(COUNTIF(股期對照!A:A,B776)=2,B776&amp;"-●",IF(COUNTIF(股期對照!A:A,B776)=1,B776&amp;"-◎",B776))</f>
        <v>矽瑪</v>
      </c>
      <c r="Y776" s="3" t="s">
        <v>6597</v>
      </c>
      <c r="AB776" s="1" t="s">
        <v>770</v>
      </c>
      <c r="AC776" s="1" t="s">
        <v>2531</v>
      </c>
      <c r="AD776" s="1">
        <v>0.79</v>
      </c>
      <c r="AE776" s="1">
        <v>0</v>
      </c>
      <c r="AF776" s="1">
        <v>0.03</v>
      </c>
      <c r="AG776" s="1">
        <v>37.5</v>
      </c>
      <c r="AH776" s="1">
        <v>61.68</v>
      </c>
      <c r="AI776" s="1">
        <v>776</v>
      </c>
      <c r="AJ776" s="1">
        <v>799729.45</v>
      </c>
      <c r="AK776" s="1">
        <v>-22</v>
      </c>
      <c r="AL776" s="1">
        <v>-80</v>
      </c>
      <c r="AM776" s="1">
        <v>-17</v>
      </c>
      <c r="AN776" s="1">
        <v>203</v>
      </c>
      <c r="AO776" s="1">
        <v>-312</v>
      </c>
      <c r="AP776" s="1">
        <v>49327</v>
      </c>
      <c r="AQ776" s="1">
        <v>-0.5</v>
      </c>
      <c r="AR776" s="1">
        <v>31.55</v>
      </c>
      <c r="AS776" s="1">
        <v>31.3</v>
      </c>
      <c r="AT776" s="1">
        <v>30.4</v>
      </c>
      <c r="AU776" s="1">
        <v>31.45</v>
      </c>
      <c r="AV776" s="1">
        <v>32.25</v>
      </c>
      <c r="AW776" s="1">
        <v>-7.3925500000000005E-2</v>
      </c>
      <c r="AX776" s="1">
        <v>3.86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4828</v>
      </c>
      <c r="C777" s="3">
        <v>0.22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53.480000000000004</v>
      </c>
      <c r="H777" s="1">
        <f>MATCH(持股比率!A777,董監!A:A,0)</f>
        <v>777</v>
      </c>
      <c r="I777" s="3">
        <v>840000</v>
      </c>
      <c r="J777" s="26">
        <v>0</v>
      </c>
      <c r="K777" s="26">
        <v>4</v>
      </c>
      <c r="L777" s="35">
        <v>-4</v>
      </c>
      <c r="M777" s="26">
        <v>-15</v>
      </c>
      <c r="N777" s="26">
        <v>6</v>
      </c>
      <c r="O777" s="26">
        <f t="shared" si="49"/>
        <v>44923</v>
      </c>
      <c r="P777" s="25">
        <f t="shared" si="50"/>
        <v>0</v>
      </c>
      <c r="Q777" s="3">
        <v>32.4</v>
      </c>
      <c r="R777" s="3">
        <v>32.4</v>
      </c>
      <c r="S777" s="3">
        <v>32</v>
      </c>
      <c r="T777" s="3">
        <v>31.05</v>
      </c>
      <c r="U777" s="3">
        <v>32</v>
      </c>
      <c r="V777" s="12">
        <f t="shared" si="51"/>
        <v>-2.7215E-3</v>
      </c>
      <c r="W777" s="3">
        <v>-0.62</v>
      </c>
      <c r="X777" s="3" t="str">
        <f ca="1">IF(COUNTIF(股期對照!A:A,B777)=2,B777&amp;"-●",IF(COUNTIF(股期對照!A:A,B777)=1,B777&amp;"-◎",B777))</f>
        <v>皇龍</v>
      </c>
      <c r="Y777" s="3" t="s">
        <v>4299</v>
      </c>
      <c r="AB777" s="1" t="s">
        <v>771</v>
      </c>
      <c r="AC777" s="1" t="s">
        <v>2532</v>
      </c>
      <c r="AD777" s="1">
        <v>0.22</v>
      </c>
      <c r="AE777" s="1">
        <v>0</v>
      </c>
      <c r="AF777" s="1">
        <v>0</v>
      </c>
      <c r="AG777" s="1">
        <v>46.3</v>
      </c>
      <c r="AH777" s="1">
        <v>53.480000000000004</v>
      </c>
      <c r="AI777" s="1">
        <v>777</v>
      </c>
      <c r="AJ777" s="1">
        <v>840000</v>
      </c>
      <c r="AK777" s="1">
        <v>0</v>
      </c>
      <c r="AL777" s="1">
        <v>4</v>
      </c>
      <c r="AM777" s="1">
        <v>-4</v>
      </c>
      <c r="AN777" s="1">
        <v>-15</v>
      </c>
      <c r="AO777" s="1">
        <v>6</v>
      </c>
      <c r="AP777" s="1">
        <v>44923</v>
      </c>
      <c r="AQ777" s="1">
        <v>0</v>
      </c>
      <c r="AR777" s="1">
        <v>32.4</v>
      </c>
      <c r="AS777" s="1">
        <v>32.4</v>
      </c>
      <c r="AT777" s="1">
        <v>32</v>
      </c>
      <c r="AU777" s="1">
        <v>31.05</v>
      </c>
      <c r="AV777" s="1">
        <v>32</v>
      </c>
      <c r="AW777" s="1">
        <v>-2.7215E-3</v>
      </c>
      <c r="AX777" s="1">
        <v>-0.62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5579</v>
      </c>
      <c r="C778" s="3">
        <v>9.15</v>
      </c>
      <c r="D778" s="3">
        <v>2.96</v>
      </c>
      <c r="E778" s="3">
        <v>0.43</v>
      </c>
      <c r="F778" s="1">
        <f>IF(INDEX(董監!D:D,H778)=0,INDEX(董監!C:C,H778),INDEX(董監!D:D,H778))</f>
        <v>47.44</v>
      </c>
      <c r="G778" s="1">
        <f t="shared" si="48"/>
        <v>40.020000000000003</v>
      </c>
      <c r="H778" s="1">
        <f>MATCH(持股比率!A778,董監!A:A,0)</f>
        <v>778</v>
      </c>
      <c r="I778" s="3">
        <v>1206424.29</v>
      </c>
      <c r="J778" s="26">
        <v>1004</v>
      </c>
      <c r="K778" s="26">
        <v>1050</v>
      </c>
      <c r="L778" s="35">
        <v>911</v>
      </c>
      <c r="M778" s="26">
        <v>581</v>
      </c>
      <c r="N778" s="26">
        <v>903</v>
      </c>
      <c r="O778" s="26">
        <f t="shared" si="49"/>
        <v>48281</v>
      </c>
      <c r="P778" s="25">
        <f t="shared" si="50"/>
        <v>9.1999999999999993</v>
      </c>
      <c r="Q778" s="3">
        <v>193.5</v>
      </c>
      <c r="R778" s="3">
        <v>201.5</v>
      </c>
      <c r="S778" s="3">
        <v>209</v>
      </c>
      <c r="T778" s="3">
        <v>207</v>
      </c>
      <c r="U778" s="3">
        <v>213.5</v>
      </c>
      <c r="V778" s="12">
        <f t="shared" si="51"/>
        <v>9.0930549999999997</v>
      </c>
      <c r="W778" s="3">
        <v>17.96</v>
      </c>
      <c r="X778" s="3" t="str">
        <f ca="1">IF(COUNTIF(股期對照!A:A,B778)=2,B778&amp;"-●",IF(COUNTIF(股期對照!A:A,B778)=1,B778&amp;"-◎",B778))</f>
        <v>華擎</v>
      </c>
      <c r="Y778" s="3" t="s">
        <v>6541</v>
      </c>
      <c r="AB778" s="1" t="s">
        <v>772</v>
      </c>
      <c r="AC778" s="1" t="s">
        <v>2533</v>
      </c>
      <c r="AD778" s="1">
        <v>9.15</v>
      </c>
      <c r="AE778" s="1">
        <v>2.96</v>
      </c>
      <c r="AF778" s="1">
        <v>0.43</v>
      </c>
      <c r="AG778" s="1">
        <v>47.44</v>
      </c>
      <c r="AH778" s="1">
        <v>40.020000000000003</v>
      </c>
      <c r="AI778" s="1">
        <v>778</v>
      </c>
      <c r="AJ778" s="1">
        <v>1206424.29</v>
      </c>
      <c r="AK778" s="1">
        <v>1004</v>
      </c>
      <c r="AL778" s="1">
        <v>1050</v>
      </c>
      <c r="AM778" s="1">
        <v>911</v>
      </c>
      <c r="AN778" s="1">
        <v>581</v>
      </c>
      <c r="AO778" s="1">
        <v>903</v>
      </c>
      <c r="AP778" s="1">
        <v>48281</v>
      </c>
      <c r="AQ778" s="1">
        <v>9.1999999999999993</v>
      </c>
      <c r="AR778" s="1">
        <v>193.5</v>
      </c>
      <c r="AS778" s="1">
        <v>201.5</v>
      </c>
      <c r="AT778" s="1">
        <v>209</v>
      </c>
      <c r="AU778" s="1">
        <v>207</v>
      </c>
      <c r="AV778" s="1">
        <v>213.5</v>
      </c>
      <c r="AW778" s="1">
        <v>9.0930549999999997</v>
      </c>
      <c r="AX778" s="1">
        <v>17.96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5580</v>
      </c>
      <c r="C779" s="3">
        <v>1.4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73.680000000000007</v>
      </c>
      <c r="H779" s="1">
        <f>MATCH(持股比率!A779,董監!A:A,0)</f>
        <v>779</v>
      </c>
      <c r="I779" s="3">
        <v>505902.16</v>
      </c>
      <c r="J779" s="26">
        <v>10</v>
      </c>
      <c r="K779" s="26">
        <v>0</v>
      </c>
      <c r="L779" s="35">
        <v>-1</v>
      </c>
      <c r="M779" s="26">
        <v>-1</v>
      </c>
      <c r="N779" s="26">
        <v>7</v>
      </c>
      <c r="O779" s="26">
        <f t="shared" si="49"/>
        <v>37275</v>
      </c>
      <c r="P779" s="25">
        <f t="shared" si="50"/>
        <v>0</v>
      </c>
      <c r="Q779" s="3">
        <v>16</v>
      </c>
      <c r="R779" s="3">
        <v>16</v>
      </c>
      <c r="S779" s="3">
        <v>15.55</v>
      </c>
      <c r="T779" s="3">
        <v>15.55</v>
      </c>
      <c r="U779" s="3">
        <v>16.05</v>
      </c>
      <c r="V779" s="12">
        <f t="shared" si="51"/>
        <v>2.4125000000000001E-3</v>
      </c>
      <c r="W779" s="3">
        <v>1.58</v>
      </c>
      <c r="X779" s="3" t="str">
        <f ca="1">IF(COUNTIF(股期對照!A:A,B779)=2,B779&amp;"-●",IF(COUNTIF(股期對照!A:A,B779)=1,B779&amp;"-◎",B779))</f>
        <v>亞帝歐</v>
      </c>
      <c r="Y779" s="3" t="s">
        <v>4753</v>
      </c>
      <c r="AB779" s="1" t="s">
        <v>773</v>
      </c>
      <c r="AC779" s="1" t="s">
        <v>2534</v>
      </c>
      <c r="AD779" s="1">
        <v>1.4</v>
      </c>
      <c r="AE779" s="1">
        <v>0</v>
      </c>
      <c r="AF779" s="1">
        <v>0</v>
      </c>
      <c r="AG779" s="1">
        <v>24.92</v>
      </c>
      <c r="AH779" s="1">
        <v>73.680000000000007</v>
      </c>
      <c r="AI779" s="1">
        <v>779</v>
      </c>
      <c r="AJ779" s="1">
        <v>505902.16</v>
      </c>
      <c r="AK779" s="1">
        <v>10</v>
      </c>
      <c r="AL779" s="1">
        <v>0</v>
      </c>
      <c r="AM779" s="1">
        <v>-1</v>
      </c>
      <c r="AN779" s="1">
        <v>-1</v>
      </c>
      <c r="AO779" s="1">
        <v>7</v>
      </c>
      <c r="AP779" s="1">
        <v>37275</v>
      </c>
      <c r="AQ779" s="1">
        <v>0</v>
      </c>
      <c r="AR779" s="1">
        <v>16</v>
      </c>
      <c r="AS779" s="1">
        <v>16</v>
      </c>
      <c r="AT779" s="1">
        <v>15.55</v>
      </c>
      <c r="AU779" s="1">
        <v>15.55</v>
      </c>
      <c r="AV779" s="1">
        <v>16.05</v>
      </c>
      <c r="AW779" s="1">
        <v>2.4125000000000001E-3</v>
      </c>
      <c r="AX779" s="1">
        <v>1.58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5581</v>
      </c>
      <c r="C780" s="3">
        <v>8.07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81.27</v>
      </c>
      <c r="H780" s="1">
        <f>MATCH(持股比率!A780,董監!A:A,0)</f>
        <v>780</v>
      </c>
      <c r="I780" s="3">
        <v>807522.3</v>
      </c>
      <c r="J780" s="26">
        <v>11</v>
      </c>
      <c r="K780" s="26">
        <v>0</v>
      </c>
      <c r="L780" s="35">
        <v>1</v>
      </c>
      <c r="M780" s="26">
        <v>14</v>
      </c>
      <c r="N780" s="26">
        <v>15</v>
      </c>
      <c r="O780" s="26">
        <f t="shared" si="49"/>
        <v>65627</v>
      </c>
      <c r="P780" s="25">
        <f t="shared" si="50"/>
        <v>0.1</v>
      </c>
      <c r="Q780" s="3">
        <v>27</v>
      </c>
      <c r="R780" s="3">
        <v>26.7</v>
      </c>
      <c r="S780" s="3">
        <v>26.2</v>
      </c>
      <c r="T780" s="3">
        <v>26.95</v>
      </c>
      <c r="U780" s="3">
        <v>27.3</v>
      </c>
      <c r="V780" s="12">
        <f t="shared" si="51"/>
        <v>1.11E-2</v>
      </c>
      <c r="W780" s="3">
        <v>2.25</v>
      </c>
      <c r="X780" s="3" t="str">
        <f ca="1">IF(COUNTIF(股期對照!A:A,B780)=2,B780&amp;"-●",IF(COUNTIF(股期對照!A:A,B780)=1,B780&amp;"-◎",B780))</f>
        <v>柏騰</v>
      </c>
      <c r="Y780" s="3" t="s">
        <v>6548</v>
      </c>
      <c r="AB780" s="1" t="s">
        <v>774</v>
      </c>
      <c r="AC780" s="1" t="s">
        <v>2535</v>
      </c>
      <c r="AD780" s="1">
        <v>8.07</v>
      </c>
      <c r="AE780" s="1">
        <v>0.06</v>
      </c>
      <c r="AF780" s="1">
        <v>0.32</v>
      </c>
      <c r="AG780" s="1">
        <v>10.28</v>
      </c>
      <c r="AH780" s="1">
        <v>81.27</v>
      </c>
      <c r="AI780" s="1">
        <v>780</v>
      </c>
      <c r="AJ780" s="1">
        <v>807522.3</v>
      </c>
      <c r="AK780" s="1">
        <v>11</v>
      </c>
      <c r="AL780" s="1">
        <v>0</v>
      </c>
      <c r="AM780" s="1">
        <v>1</v>
      </c>
      <c r="AN780" s="1">
        <v>14</v>
      </c>
      <c r="AO780" s="1">
        <v>15</v>
      </c>
      <c r="AP780" s="1">
        <v>65627</v>
      </c>
      <c r="AQ780" s="1">
        <v>0.1</v>
      </c>
      <c r="AR780" s="1">
        <v>27</v>
      </c>
      <c r="AS780" s="1">
        <v>26.7</v>
      </c>
      <c r="AT780" s="1">
        <v>26.2</v>
      </c>
      <c r="AU780" s="1">
        <v>26.95</v>
      </c>
      <c r="AV780" s="1">
        <v>27.3</v>
      </c>
      <c r="AW780" s="1">
        <v>1.11E-2</v>
      </c>
      <c r="AX780" s="1">
        <v>2.25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5582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26">
        <v>2</v>
      </c>
      <c r="K781" s="26">
        <v>0</v>
      </c>
      <c r="L781" s="35">
        <v>5</v>
      </c>
      <c r="M781" s="26">
        <v>-1</v>
      </c>
      <c r="N781" s="26">
        <v>0</v>
      </c>
      <c r="O781" s="26">
        <f t="shared" si="49"/>
        <v>32063</v>
      </c>
      <c r="P781" s="25">
        <f t="shared" si="50"/>
        <v>0</v>
      </c>
      <c r="Q781" s="3">
        <v>13</v>
      </c>
      <c r="R781" s="3">
        <v>13.1</v>
      </c>
      <c r="S781" s="3">
        <v>12.75</v>
      </c>
      <c r="T781" s="3">
        <v>13</v>
      </c>
      <c r="U781" s="3">
        <v>13.15</v>
      </c>
      <c r="V781" s="12">
        <f t="shared" si="51"/>
        <v>7.6749999999999995E-4</v>
      </c>
      <c r="W781" s="3">
        <v>1.54</v>
      </c>
      <c r="X781" s="3" t="str">
        <f ca="1">IF(COUNTIF(股期對照!A:A,B781)=2,B781&amp;"-●",IF(COUNTIF(股期對照!A:A,B781)=1,B781&amp;"-◎",B781))</f>
        <v>華盈</v>
      </c>
      <c r="Y781" s="3" t="s">
        <v>6549</v>
      </c>
      <c r="AB781" s="1" t="s">
        <v>775</v>
      </c>
      <c r="AC781" s="1" t="s">
        <v>2536</v>
      </c>
      <c r="AD781" s="1">
        <v>7.0000000000000007E-2</v>
      </c>
      <c r="AE781" s="1">
        <v>0</v>
      </c>
      <c r="AF781" s="1">
        <v>0</v>
      </c>
      <c r="AG781" s="1">
        <v>34.29</v>
      </c>
      <c r="AH781" s="1">
        <v>65.64</v>
      </c>
      <c r="AI781" s="1">
        <v>781</v>
      </c>
      <c r="AJ781" s="1">
        <v>488467.78</v>
      </c>
      <c r="AK781" s="1">
        <v>2</v>
      </c>
      <c r="AL781" s="1">
        <v>0</v>
      </c>
      <c r="AM781" s="1">
        <v>5</v>
      </c>
      <c r="AN781" s="1">
        <v>-1</v>
      </c>
      <c r="AO781" s="1">
        <v>0</v>
      </c>
      <c r="AP781" s="1">
        <v>32063</v>
      </c>
      <c r="AQ781" s="1">
        <v>0</v>
      </c>
      <c r="AR781" s="1">
        <v>13</v>
      </c>
      <c r="AS781" s="1">
        <v>13.1</v>
      </c>
      <c r="AT781" s="1">
        <v>12.75</v>
      </c>
      <c r="AU781" s="1">
        <v>13</v>
      </c>
      <c r="AV781" s="1">
        <v>13.15</v>
      </c>
      <c r="AW781" s="1">
        <v>7.6749999999999995E-4</v>
      </c>
      <c r="AX781" s="1">
        <v>1.54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5583</v>
      </c>
      <c r="C782" s="3">
        <v>0.3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77.05</v>
      </c>
      <c r="H782" s="1">
        <f>MATCH(持股比率!A782,董監!A:A,0)</f>
        <v>782</v>
      </c>
      <c r="I782" s="3">
        <v>467305.75</v>
      </c>
      <c r="J782" s="26">
        <v>0</v>
      </c>
      <c r="K782" s="26">
        <v>-8</v>
      </c>
      <c r="L782" s="35">
        <v>-6</v>
      </c>
      <c r="M782" s="26">
        <v>-5</v>
      </c>
      <c r="N782" s="26">
        <v>-3</v>
      </c>
      <c r="O782" s="26">
        <f t="shared" si="49"/>
        <v>36006</v>
      </c>
      <c r="P782" s="25">
        <f t="shared" si="50"/>
        <v>-0.1</v>
      </c>
      <c r="Q782" s="3">
        <v>12.8</v>
      </c>
      <c r="R782" s="3">
        <v>12.5</v>
      </c>
      <c r="S782" s="3">
        <v>12.25</v>
      </c>
      <c r="T782" s="3">
        <v>12.3</v>
      </c>
      <c r="U782" s="3">
        <v>12.3</v>
      </c>
      <c r="V782" s="12">
        <f t="shared" si="51"/>
        <v>-2.7189999999999996E-3</v>
      </c>
      <c r="W782" s="3">
        <v>-4.28</v>
      </c>
      <c r="X782" s="3" t="str">
        <f ca="1">IF(COUNTIF(股期對照!A:A,B782)=2,B782&amp;"-●",IF(COUNTIF(股期對照!A:A,B782)=1,B782&amp;"-◎",B782))</f>
        <v>鴻翊</v>
      </c>
      <c r="Y782" s="3" t="s">
        <v>6565</v>
      </c>
      <c r="AB782" s="1" t="s">
        <v>776</v>
      </c>
      <c r="AC782" s="1" t="s">
        <v>2537</v>
      </c>
      <c r="AD782" s="1">
        <v>0.3</v>
      </c>
      <c r="AE782" s="1">
        <v>0</v>
      </c>
      <c r="AF782" s="1">
        <v>0.42</v>
      </c>
      <c r="AG782" s="1">
        <v>22.23</v>
      </c>
      <c r="AH782" s="1">
        <v>77.05</v>
      </c>
      <c r="AI782" s="1">
        <v>782</v>
      </c>
      <c r="AJ782" s="1">
        <v>467305.75</v>
      </c>
      <c r="AK782" s="1">
        <v>0</v>
      </c>
      <c r="AL782" s="1">
        <v>-8</v>
      </c>
      <c r="AM782" s="1">
        <v>-6</v>
      </c>
      <c r="AN782" s="1">
        <v>-5</v>
      </c>
      <c r="AO782" s="1">
        <v>-3</v>
      </c>
      <c r="AP782" s="1">
        <v>36006</v>
      </c>
      <c r="AQ782" s="1">
        <v>-0.1</v>
      </c>
      <c r="AR782" s="1">
        <v>12.8</v>
      </c>
      <c r="AS782" s="1">
        <v>12.5</v>
      </c>
      <c r="AT782" s="1">
        <v>12.25</v>
      </c>
      <c r="AU782" s="1">
        <v>12.3</v>
      </c>
      <c r="AV782" s="1">
        <v>12.3</v>
      </c>
      <c r="AW782" s="1">
        <v>-2.7189999999999996E-3</v>
      </c>
      <c r="AX782" s="1">
        <v>-4.28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5584</v>
      </c>
      <c r="C783" s="3">
        <v>0.35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91.39</v>
      </c>
      <c r="H783" s="1">
        <f>MATCH(持股比率!A783,董監!A:A,0)</f>
        <v>783</v>
      </c>
      <c r="I783" s="3">
        <v>726000</v>
      </c>
      <c r="J783" s="26">
        <v>-47</v>
      </c>
      <c r="K783" s="26">
        <v>-64</v>
      </c>
      <c r="L783" s="35">
        <v>263</v>
      </c>
      <c r="M783" s="26">
        <v>15</v>
      </c>
      <c r="N783" s="26">
        <v>-468</v>
      </c>
      <c r="O783" s="26">
        <f t="shared" si="49"/>
        <v>66349</v>
      </c>
      <c r="P783" s="25">
        <f t="shared" si="50"/>
        <v>-0.5</v>
      </c>
      <c r="Q783" s="3">
        <v>9.66</v>
      </c>
      <c r="R783" s="3">
        <v>9.41</v>
      </c>
      <c r="S783" s="3">
        <v>10.35</v>
      </c>
      <c r="T783" s="3">
        <v>11.35</v>
      </c>
      <c r="U783" s="3">
        <v>10.25</v>
      </c>
      <c r="V783" s="12">
        <f t="shared" si="51"/>
        <v>-2.96096E-2</v>
      </c>
      <c r="W783" s="3">
        <v>3.64</v>
      </c>
      <c r="X783" s="3" t="str">
        <f ca="1">IF(COUNTIF(股期對照!A:A,B783)=2,B783&amp;"-●",IF(COUNTIF(股期對照!A:A,B783)=1,B783&amp;"-◎",B783))</f>
        <v>御頂</v>
      </c>
      <c r="Y783" s="3" t="s">
        <v>6581</v>
      </c>
      <c r="AB783" s="1" t="s">
        <v>777</v>
      </c>
      <c r="AC783" s="1" t="s">
        <v>2538</v>
      </c>
      <c r="AD783" s="1">
        <v>0.35</v>
      </c>
      <c r="AE783" s="1">
        <v>0</v>
      </c>
      <c r="AF783" s="1">
        <v>0.25</v>
      </c>
      <c r="AG783" s="1">
        <v>8.01</v>
      </c>
      <c r="AH783" s="1">
        <v>91.39</v>
      </c>
      <c r="AI783" s="1">
        <v>783</v>
      </c>
      <c r="AJ783" s="1">
        <v>726000</v>
      </c>
      <c r="AK783" s="1">
        <v>-47</v>
      </c>
      <c r="AL783" s="1">
        <v>-64</v>
      </c>
      <c r="AM783" s="1">
        <v>263</v>
      </c>
      <c r="AN783" s="1">
        <v>15</v>
      </c>
      <c r="AO783" s="1">
        <v>-468</v>
      </c>
      <c r="AP783" s="1">
        <v>66349</v>
      </c>
      <c r="AQ783" s="1">
        <v>-0.5</v>
      </c>
      <c r="AR783" s="1">
        <v>9.66</v>
      </c>
      <c r="AS783" s="1">
        <v>9.41</v>
      </c>
      <c r="AT783" s="1">
        <v>10.35</v>
      </c>
      <c r="AU783" s="1">
        <v>11.35</v>
      </c>
      <c r="AV783" s="1">
        <v>10.25</v>
      </c>
      <c r="AW783" s="1">
        <v>-2.96096E-2</v>
      </c>
      <c r="AX783" s="1">
        <v>3.64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5585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9.3000000000000007</v>
      </c>
      <c r="R784" s="3">
        <v>9.1999999999999993</v>
      </c>
      <c r="S784" s="3">
        <v>8.93</v>
      </c>
      <c r="T784" s="3">
        <v>9.09</v>
      </c>
      <c r="U784" s="3">
        <v>9.0500000000000007</v>
      </c>
      <c r="V784" s="12">
        <f t="shared" si="51"/>
        <v>0</v>
      </c>
      <c r="W784" s="3">
        <v>-1.63</v>
      </c>
      <c r="X784" s="3" t="str">
        <f ca="1">IF(COUNTIF(股期對照!A:A,B784)=2,B784&amp;"-●",IF(COUNTIF(股期對照!A:A,B784)=1,B784&amp;"-◎",B784))</f>
        <v>迎輝</v>
      </c>
      <c r="Y784" s="3" t="s">
        <v>6644</v>
      </c>
      <c r="AB784" s="1" t="s">
        <v>778</v>
      </c>
      <c r="AC784" s="1" t="s">
        <v>2539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61861</v>
      </c>
      <c r="AQ784" s="1">
        <v>0</v>
      </c>
      <c r="AR784" s="1">
        <v>9.3000000000000007</v>
      </c>
      <c r="AS784" s="1">
        <v>9.1999999999999993</v>
      </c>
      <c r="AT784" s="1">
        <v>8.93</v>
      </c>
      <c r="AU784" s="1">
        <v>9.09</v>
      </c>
      <c r="AV784" s="1">
        <v>9.0500000000000007</v>
      </c>
      <c r="AW784" s="1">
        <v>0</v>
      </c>
      <c r="AX784" s="1">
        <v>-1.63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5586</v>
      </c>
      <c r="C785" s="3">
        <v>2.12</v>
      </c>
      <c r="D785" s="3">
        <v>0</v>
      </c>
      <c r="E785" s="3">
        <v>1.49</v>
      </c>
      <c r="F785" s="1">
        <f>IF(INDEX(董監!D:D,H785)=0,INDEX(董監!C:C,H785),INDEX(董監!D:D,H785))</f>
        <v>10.67</v>
      </c>
      <c r="G785" s="1">
        <f t="shared" si="48"/>
        <v>85.72</v>
      </c>
      <c r="H785" s="1">
        <f>MATCH(持股比率!A785,董監!A:A,0)</f>
        <v>785</v>
      </c>
      <c r="I785" s="3">
        <v>547797.41</v>
      </c>
      <c r="J785" s="26">
        <v>88</v>
      </c>
      <c r="K785" s="26">
        <v>-92</v>
      </c>
      <c r="L785" s="35">
        <v>-103</v>
      </c>
      <c r="M785" s="26">
        <v>-112</v>
      </c>
      <c r="N785" s="26">
        <v>23</v>
      </c>
      <c r="O785" s="26">
        <f t="shared" si="49"/>
        <v>46957</v>
      </c>
      <c r="P785" s="25">
        <f t="shared" si="50"/>
        <v>-0.4</v>
      </c>
      <c r="Q785" s="3">
        <v>143.5</v>
      </c>
      <c r="R785" s="3">
        <v>149</v>
      </c>
      <c r="S785" s="3">
        <v>145</v>
      </c>
      <c r="T785" s="3">
        <v>143</v>
      </c>
      <c r="U785" s="3">
        <v>148.5</v>
      </c>
      <c r="V785" s="12">
        <f t="shared" si="51"/>
        <v>-0.28615499999999999</v>
      </c>
      <c r="W785" s="3">
        <v>8.39</v>
      </c>
      <c r="X785" s="3" t="str">
        <f ca="1">IF(COUNTIF(股期對照!A:A,B785)=2,B785&amp;"-●",IF(COUNTIF(股期對照!A:A,B785)=1,B785&amp;"-◎",B785))</f>
        <v>凡甲</v>
      </c>
      <c r="Y785" s="3" t="s">
        <v>6597</v>
      </c>
      <c r="AB785" s="1" t="s">
        <v>779</v>
      </c>
      <c r="AC785" s="1" t="s">
        <v>2540</v>
      </c>
      <c r="AD785" s="1">
        <v>2.12</v>
      </c>
      <c r="AE785" s="1">
        <v>0</v>
      </c>
      <c r="AF785" s="1">
        <v>1.49</v>
      </c>
      <c r="AG785" s="1">
        <v>10.67</v>
      </c>
      <c r="AH785" s="1">
        <v>85.72</v>
      </c>
      <c r="AI785" s="1">
        <v>785</v>
      </c>
      <c r="AJ785" s="1">
        <v>547797.41</v>
      </c>
      <c r="AK785" s="1">
        <v>88</v>
      </c>
      <c r="AL785" s="1">
        <v>-92</v>
      </c>
      <c r="AM785" s="1">
        <v>-103</v>
      </c>
      <c r="AN785" s="1">
        <v>-112</v>
      </c>
      <c r="AO785" s="1">
        <v>23</v>
      </c>
      <c r="AP785" s="1">
        <v>46957</v>
      </c>
      <c r="AQ785" s="1">
        <v>-0.4</v>
      </c>
      <c r="AR785" s="1">
        <v>143.5</v>
      </c>
      <c r="AS785" s="1">
        <v>149</v>
      </c>
      <c r="AT785" s="1">
        <v>145</v>
      </c>
      <c r="AU785" s="1">
        <v>143</v>
      </c>
      <c r="AV785" s="1">
        <v>148.5</v>
      </c>
      <c r="AW785" s="1">
        <v>-0.28615499999999999</v>
      </c>
      <c r="AX785" s="1">
        <v>8.39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5587</v>
      </c>
      <c r="C786" s="3">
        <v>5.48</v>
      </c>
      <c r="D786" s="3">
        <v>0.1</v>
      </c>
      <c r="E786" s="3">
        <v>0.4</v>
      </c>
      <c r="F786" s="1">
        <f>IF(INDEX(董監!D:D,H786)=0,INDEX(董監!C:C,H786),INDEX(董監!D:D,H786))</f>
        <v>8.11</v>
      </c>
      <c r="G786" s="1">
        <f t="shared" si="48"/>
        <v>85.91</v>
      </c>
      <c r="H786" s="1">
        <f>MATCH(持股比率!A786,董監!A:A,0)</f>
        <v>786</v>
      </c>
      <c r="I786" s="3">
        <v>444451.25</v>
      </c>
      <c r="J786" s="26">
        <v>296</v>
      </c>
      <c r="K786" s="26">
        <v>-60</v>
      </c>
      <c r="L786" s="35">
        <v>49</v>
      </c>
      <c r="M786" s="26">
        <v>-85</v>
      </c>
      <c r="N786" s="26">
        <v>228</v>
      </c>
      <c r="O786" s="26">
        <f t="shared" si="49"/>
        <v>38183</v>
      </c>
      <c r="P786" s="25">
        <f t="shared" si="50"/>
        <v>1.1000000000000001</v>
      </c>
      <c r="Q786" s="3">
        <v>116.5</v>
      </c>
      <c r="R786" s="3">
        <v>114.5</v>
      </c>
      <c r="S786" s="3">
        <v>113.5</v>
      </c>
      <c r="T786" s="3">
        <v>110.5</v>
      </c>
      <c r="U786" s="3">
        <v>113</v>
      </c>
      <c r="V786" s="12">
        <f t="shared" si="51"/>
        <v>0.49547000000000002</v>
      </c>
      <c r="W786" s="3">
        <v>0.89</v>
      </c>
      <c r="X786" s="3" t="str">
        <f ca="1">IF(COUNTIF(股期對照!A:A,B786)=2,B786&amp;"-●",IF(COUNTIF(股期對照!A:A,B786)=1,B786&amp;"-◎",B786))</f>
        <v>聚積</v>
      </c>
      <c r="Y786" s="3" t="s">
        <v>6639</v>
      </c>
      <c r="AB786" s="1" t="s">
        <v>780</v>
      </c>
      <c r="AC786" s="1" t="s">
        <v>2541</v>
      </c>
      <c r="AD786" s="1">
        <v>5.48</v>
      </c>
      <c r="AE786" s="1">
        <v>0.1</v>
      </c>
      <c r="AF786" s="1">
        <v>0.4</v>
      </c>
      <c r="AG786" s="1">
        <v>8.11</v>
      </c>
      <c r="AH786" s="1">
        <v>85.91</v>
      </c>
      <c r="AI786" s="1">
        <v>786</v>
      </c>
      <c r="AJ786" s="1">
        <v>444451.25</v>
      </c>
      <c r="AK786" s="1">
        <v>296</v>
      </c>
      <c r="AL786" s="1">
        <v>-60</v>
      </c>
      <c r="AM786" s="1">
        <v>49</v>
      </c>
      <c r="AN786" s="1">
        <v>-85</v>
      </c>
      <c r="AO786" s="1">
        <v>228</v>
      </c>
      <c r="AP786" s="1">
        <v>38183</v>
      </c>
      <c r="AQ786" s="1">
        <v>1.1000000000000001</v>
      </c>
      <c r="AR786" s="1">
        <v>116.5</v>
      </c>
      <c r="AS786" s="1">
        <v>114.5</v>
      </c>
      <c r="AT786" s="1">
        <v>113.5</v>
      </c>
      <c r="AU786" s="1">
        <v>110.5</v>
      </c>
      <c r="AV786" s="1">
        <v>113</v>
      </c>
      <c r="AW786" s="1">
        <v>0.49547000000000002</v>
      </c>
      <c r="AX786" s="1">
        <v>0.89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5588</v>
      </c>
      <c r="C787" s="3">
        <v>2.54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37.5</v>
      </c>
      <c r="H787" s="1">
        <f>MATCH(持股比率!A787,董監!A:A,0)</f>
        <v>787</v>
      </c>
      <c r="I787" s="3">
        <v>656159.66</v>
      </c>
      <c r="J787" s="26">
        <v>12</v>
      </c>
      <c r="K787" s="26">
        <v>5</v>
      </c>
      <c r="L787" s="35">
        <v>11</v>
      </c>
      <c r="M787" s="26">
        <v>9</v>
      </c>
      <c r="N787" s="26">
        <v>13</v>
      </c>
      <c r="O787" s="26">
        <f t="shared" si="49"/>
        <v>24606</v>
      </c>
      <c r="P787" s="25">
        <f t="shared" si="50"/>
        <v>0.2</v>
      </c>
      <c r="Q787" s="3">
        <v>49.65</v>
      </c>
      <c r="R787" s="3">
        <v>49.6</v>
      </c>
      <c r="S787" s="3">
        <v>48.6</v>
      </c>
      <c r="T787" s="3">
        <v>48.8</v>
      </c>
      <c r="U787" s="3">
        <v>49.1</v>
      </c>
      <c r="V787" s="12">
        <f t="shared" si="51"/>
        <v>2.4559000000000001E-2</v>
      </c>
      <c r="W787" s="3">
        <v>-1.41</v>
      </c>
      <c r="X787" s="3" t="str">
        <f ca="1">IF(COUNTIF(股期對照!A:A,B787)=2,B787&amp;"-●",IF(COUNTIF(股期對照!A:A,B787)=1,B787&amp;"-◎",B787))</f>
        <v>安馳</v>
      </c>
      <c r="Y787" s="3" t="s">
        <v>6632</v>
      </c>
      <c r="AB787" s="1" t="s">
        <v>781</v>
      </c>
      <c r="AC787" s="1" t="s">
        <v>2542</v>
      </c>
      <c r="AD787" s="1">
        <v>2.54</v>
      </c>
      <c r="AE787" s="1">
        <v>0</v>
      </c>
      <c r="AF787" s="1">
        <v>0.03</v>
      </c>
      <c r="AG787" s="1">
        <v>59.93</v>
      </c>
      <c r="AH787" s="1">
        <v>37.5</v>
      </c>
      <c r="AI787" s="1">
        <v>787</v>
      </c>
      <c r="AJ787" s="1">
        <v>656159.66</v>
      </c>
      <c r="AK787" s="1">
        <v>12</v>
      </c>
      <c r="AL787" s="1">
        <v>5</v>
      </c>
      <c r="AM787" s="1">
        <v>11</v>
      </c>
      <c r="AN787" s="1">
        <v>9</v>
      </c>
      <c r="AO787" s="1">
        <v>13</v>
      </c>
      <c r="AP787" s="1">
        <v>24606</v>
      </c>
      <c r="AQ787" s="1">
        <v>0.2</v>
      </c>
      <c r="AR787" s="1">
        <v>49.65</v>
      </c>
      <c r="AS787" s="1">
        <v>49.6</v>
      </c>
      <c r="AT787" s="1">
        <v>48.6</v>
      </c>
      <c r="AU787" s="1">
        <v>48.8</v>
      </c>
      <c r="AV787" s="1">
        <v>49.1</v>
      </c>
      <c r="AW787" s="1">
        <v>2.4559000000000001E-2</v>
      </c>
      <c r="AX787" s="1">
        <v>-1.41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5589</v>
      </c>
      <c r="C788" s="3">
        <v>53.33</v>
      </c>
      <c r="D788" s="3">
        <v>15.12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17.290000000000006</v>
      </c>
      <c r="H788" s="1">
        <f>MATCH(持股比率!A788,董監!A:A,0)</f>
        <v>788</v>
      </c>
      <c r="I788" s="3">
        <v>760797.42</v>
      </c>
      <c r="J788" s="26">
        <v>96</v>
      </c>
      <c r="K788" s="26">
        <v>137</v>
      </c>
      <c r="L788" s="35">
        <v>117</v>
      </c>
      <c r="M788" s="26">
        <v>-99</v>
      </c>
      <c r="N788" s="26">
        <v>78</v>
      </c>
      <c r="O788" s="26">
        <f t="shared" si="49"/>
        <v>13154</v>
      </c>
      <c r="P788" s="25">
        <f t="shared" si="50"/>
        <v>2.5</v>
      </c>
      <c r="Q788" s="3">
        <v>1160</v>
      </c>
      <c r="R788" s="3">
        <v>1245</v>
      </c>
      <c r="S788" s="3">
        <v>1360</v>
      </c>
      <c r="T788" s="3">
        <v>1360</v>
      </c>
      <c r="U788" s="3">
        <v>1370</v>
      </c>
      <c r="V788" s="12">
        <f t="shared" si="51"/>
        <v>4.1326499999999999</v>
      </c>
      <c r="W788" s="3">
        <v>17.09</v>
      </c>
      <c r="X788" s="3" t="str">
        <f ca="1">IF(COUNTIF(股期對照!A:A,B788)=2,B788&amp;"-●",IF(COUNTIF(股期對照!A:A,B788)=1,B788&amp;"-◎",B788))</f>
        <v>力旺-◎</v>
      </c>
      <c r="Y788" s="3" t="s">
        <v>6546</v>
      </c>
      <c r="AB788" s="1" t="s">
        <v>782</v>
      </c>
      <c r="AC788" s="1" t="s">
        <v>2543</v>
      </c>
      <c r="AD788" s="1">
        <v>53.33</v>
      </c>
      <c r="AE788" s="1">
        <v>15.12</v>
      </c>
      <c r="AF788" s="1">
        <v>5.68</v>
      </c>
      <c r="AG788" s="1">
        <v>8.58</v>
      </c>
      <c r="AH788" s="1">
        <v>17.290000000000006</v>
      </c>
      <c r="AI788" s="1">
        <v>788</v>
      </c>
      <c r="AJ788" s="1">
        <v>760797.42</v>
      </c>
      <c r="AK788" s="1">
        <v>96</v>
      </c>
      <c r="AL788" s="1">
        <v>137</v>
      </c>
      <c r="AM788" s="1">
        <v>117</v>
      </c>
      <c r="AN788" s="1">
        <v>-99</v>
      </c>
      <c r="AO788" s="1">
        <v>78</v>
      </c>
      <c r="AP788" s="1">
        <v>13154</v>
      </c>
      <c r="AQ788" s="1">
        <v>2.5</v>
      </c>
      <c r="AR788" s="1">
        <v>1160</v>
      </c>
      <c r="AS788" s="1">
        <v>1245</v>
      </c>
      <c r="AT788" s="1">
        <v>1360</v>
      </c>
      <c r="AU788" s="1">
        <v>1360</v>
      </c>
      <c r="AV788" s="1">
        <v>1370</v>
      </c>
      <c r="AW788" s="1">
        <v>4.1326499999999999</v>
      </c>
      <c r="AX788" s="1">
        <v>17.09</v>
      </c>
      <c r="AY788" s="1" t="s">
        <v>4494</v>
      </c>
      <c r="AZ788" s="1" t="s">
        <v>3559</v>
      </c>
    </row>
    <row r="789" spans="1:52" x14ac:dyDescent="0.25">
      <c r="A789" s="2" t="s">
        <v>783</v>
      </c>
      <c r="B789" s="3" t="s">
        <v>5590</v>
      </c>
      <c r="C789" s="3">
        <v>50.41</v>
      </c>
      <c r="D789" s="3">
        <v>2.65</v>
      </c>
      <c r="E789" s="3">
        <v>2.12</v>
      </c>
      <c r="F789" s="1">
        <f>IF(INDEX(董監!D:D,H789)=0,INDEX(董監!C:C,H789),INDEX(董監!D:D,H789))</f>
        <v>23.91</v>
      </c>
      <c r="G789" s="1">
        <f t="shared" si="48"/>
        <v>20.910000000000011</v>
      </c>
      <c r="H789" s="1">
        <f>MATCH(持股比率!A789,董監!A:A,0)</f>
        <v>789</v>
      </c>
      <c r="I789" s="3">
        <v>781109</v>
      </c>
      <c r="J789" s="26">
        <v>438</v>
      </c>
      <c r="K789" s="26">
        <v>-222</v>
      </c>
      <c r="L789" s="35">
        <v>-1044</v>
      </c>
      <c r="M789" s="26">
        <v>234</v>
      </c>
      <c r="N789" s="26">
        <v>62</v>
      </c>
      <c r="O789" s="26">
        <f t="shared" si="49"/>
        <v>16333</v>
      </c>
      <c r="P789" s="25">
        <f t="shared" si="50"/>
        <v>-3.3</v>
      </c>
      <c r="Q789" s="3">
        <v>181.5</v>
      </c>
      <c r="R789" s="3">
        <v>184</v>
      </c>
      <c r="S789" s="3">
        <v>166</v>
      </c>
      <c r="T789" s="3">
        <v>163.5</v>
      </c>
      <c r="U789" s="3">
        <v>179.5</v>
      </c>
      <c r="V789" s="12">
        <f t="shared" si="51"/>
        <v>-0.85267000000000004</v>
      </c>
      <c r="W789" s="3">
        <v>8.7899999999999991</v>
      </c>
      <c r="X789" s="3" t="str">
        <f ca="1">IF(COUNTIF(股期對照!A:A,B789)=2,B789&amp;"-●",IF(COUNTIF(股期對照!A:A,B789)=1,B789&amp;"-◎",B789))</f>
        <v>晶相光</v>
      </c>
      <c r="Y789" s="3" t="s">
        <v>6546</v>
      </c>
      <c r="AB789" s="1" t="s">
        <v>783</v>
      </c>
      <c r="AC789" s="1" t="s">
        <v>2544</v>
      </c>
      <c r="AD789" s="1">
        <v>50.41</v>
      </c>
      <c r="AE789" s="1">
        <v>2.65</v>
      </c>
      <c r="AF789" s="1">
        <v>2.12</v>
      </c>
      <c r="AG789" s="1">
        <v>23.91</v>
      </c>
      <c r="AH789" s="1">
        <v>20.910000000000011</v>
      </c>
      <c r="AI789" s="1">
        <v>789</v>
      </c>
      <c r="AJ789" s="1">
        <v>781109</v>
      </c>
      <c r="AK789" s="1">
        <v>438</v>
      </c>
      <c r="AL789" s="1">
        <v>-222</v>
      </c>
      <c r="AM789" s="1">
        <v>-1044</v>
      </c>
      <c r="AN789" s="1">
        <v>234</v>
      </c>
      <c r="AO789" s="1">
        <v>62</v>
      </c>
      <c r="AP789" s="1">
        <v>16333</v>
      </c>
      <c r="AQ789" s="1">
        <v>-3.3</v>
      </c>
      <c r="AR789" s="1">
        <v>181.5</v>
      </c>
      <c r="AS789" s="1">
        <v>184</v>
      </c>
      <c r="AT789" s="1">
        <v>166</v>
      </c>
      <c r="AU789" s="1">
        <v>163.5</v>
      </c>
      <c r="AV789" s="1">
        <v>179.5</v>
      </c>
      <c r="AW789" s="1">
        <v>-0.85267000000000004</v>
      </c>
      <c r="AX789" s="1">
        <v>8.7899999999999991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4773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1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22.6</v>
      </c>
      <c r="R790" s="3">
        <v>22.8</v>
      </c>
      <c r="S790" s="3">
        <v>22.8</v>
      </c>
      <c r="T790" s="3">
        <v>22.8</v>
      </c>
      <c r="U790" s="3">
        <v>22.65</v>
      </c>
      <c r="V790" s="12">
        <f t="shared" si="51"/>
        <v>2.2800000000000001E-4</v>
      </c>
      <c r="W790" s="3">
        <v>0.22</v>
      </c>
      <c r="X790" s="3" t="str">
        <f ca="1">IF(COUNTIF(股期對照!A:A,B790)=2,B790&amp;"-●",IF(COUNTIF(股期對照!A:A,B790)=1,B790&amp;"-◎",B790))</f>
        <v>先益</v>
      </c>
      <c r="Y790" s="3" t="s">
        <v>6542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1</v>
      </c>
      <c r="AN790" s="1">
        <v>0</v>
      </c>
      <c r="AO790" s="1">
        <v>0</v>
      </c>
      <c r="AP790" s="1">
        <v>38455</v>
      </c>
      <c r="AQ790" s="1">
        <v>0</v>
      </c>
      <c r="AR790" s="1">
        <v>22.6</v>
      </c>
      <c r="AS790" s="1">
        <v>22.8</v>
      </c>
      <c r="AT790" s="1">
        <v>22.8</v>
      </c>
      <c r="AU790" s="1">
        <v>22.8</v>
      </c>
      <c r="AV790" s="1">
        <v>22.65</v>
      </c>
      <c r="AW790" s="1">
        <v>2.2800000000000001E-4</v>
      </c>
      <c r="AX790" s="1">
        <v>0.22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5591</v>
      </c>
      <c r="C791" s="3">
        <v>55.36</v>
      </c>
      <c r="D791" s="3">
        <v>0.63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-34.19</v>
      </c>
      <c r="H791" s="1">
        <f>MATCH(持股比率!A791,董監!A:A,0)</f>
        <v>791</v>
      </c>
      <c r="I791" s="3">
        <v>3878483</v>
      </c>
      <c r="J791" s="26">
        <v>-141</v>
      </c>
      <c r="K791" s="26">
        <v>-149</v>
      </c>
      <c r="L791" s="35">
        <v>175</v>
      </c>
      <c r="M791" s="26">
        <v>-372</v>
      </c>
      <c r="N791" s="26">
        <v>231</v>
      </c>
      <c r="O791" s="26">
        <f t="shared" si="49"/>
        <v>-132605</v>
      </c>
      <c r="P791" s="25">
        <f t="shared" si="50"/>
        <v>0.2</v>
      </c>
      <c r="Q791" s="3">
        <v>183</v>
      </c>
      <c r="R791" s="3">
        <v>179</v>
      </c>
      <c r="S791" s="3">
        <v>175.5</v>
      </c>
      <c r="T791" s="3">
        <v>172.5</v>
      </c>
      <c r="U791" s="3">
        <v>178.5</v>
      </c>
      <c r="V791" s="12">
        <f t="shared" si="51"/>
        <v>-0.44697999999999999</v>
      </c>
      <c r="W791" s="3">
        <v>0.28000000000000003</v>
      </c>
      <c r="X791" s="3" t="str">
        <f ca="1">IF(COUNTIF(股期對照!A:A,B791)=2,B791&amp;"-●",IF(COUNTIF(股期對照!A:A,B791)=1,B791&amp;"-◎",B791))</f>
        <v>台勝科-◎</v>
      </c>
      <c r="Y791" s="3" t="s">
        <v>6645</v>
      </c>
      <c r="AB791" s="1" t="s">
        <v>785</v>
      </c>
      <c r="AC791" s="1" t="s">
        <v>2546</v>
      </c>
      <c r="AD791" s="1">
        <v>55.36</v>
      </c>
      <c r="AE791" s="1">
        <v>0.63</v>
      </c>
      <c r="AF791" s="1">
        <v>3.56</v>
      </c>
      <c r="AG791" s="1">
        <v>74.64</v>
      </c>
      <c r="AH791" s="1">
        <v>-34.19</v>
      </c>
      <c r="AI791" s="1">
        <v>791</v>
      </c>
      <c r="AJ791" s="1">
        <v>3878483</v>
      </c>
      <c r="AK791" s="1">
        <v>-141</v>
      </c>
      <c r="AL791" s="1">
        <v>-149</v>
      </c>
      <c r="AM791" s="1">
        <v>175</v>
      </c>
      <c r="AN791" s="1">
        <v>-372</v>
      </c>
      <c r="AO791" s="1">
        <v>231</v>
      </c>
      <c r="AP791" s="1">
        <v>-132605</v>
      </c>
      <c r="AQ791" s="1">
        <v>0.2</v>
      </c>
      <c r="AR791" s="1">
        <v>183</v>
      </c>
      <c r="AS791" s="1">
        <v>179</v>
      </c>
      <c r="AT791" s="1">
        <v>175.5</v>
      </c>
      <c r="AU791" s="1">
        <v>172.5</v>
      </c>
      <c r="AV791" s="1">
        <v>178.5</v>
      </c>
      <c r="AW791" s="1">
        <v>-0.44697999999999999</v>
      </c>
      <c r="AX791" s="1">
        <v>0.28000000000000003</v>
      </c>
      <c r="AY791" s="1" t="s">
        <v>4495</v>
      </c>
      <c r="AZ791" s="1" t="s">
        <v>3563</v>
      </c>
    </row>
    <row r="792" spans="1:52" x14ac:dyDescent="0.25">
      <c r="A792" s="2" t="s">
        <v>786</v>
      </c>
      <c r="B792" s="3" t="s">
        <v>4666</v>
      </c>
      <c r="C792" s="3">
        <v>32.1</v>
      </c>
      <c r="D792" s="3">
        <v>8.3000000000000007</v>
      </c>
      <c r="E792" s="3">
        <v>0.7</v>
      </c>
      <c r="F792" s="1">
        <f>IF(INDEX(董監!D:D,H792)=0,INDEX(董監!C:C,H792),INDEX(董監!D:D,H792))</f>
        <v>20.059999999999999</v>
      </c>
      <c r="G792" s="1">
        <f t="shared" si="48"/>
        <v>38.839999999999989</v>
      </c>
      <c r="H792" s="1">
        <f>MATCH(持股比率!A792,董監!A:A,0)</f>
        <v>792</v>
      </c>
      <c r="I792" s="3">
        <v>1034779</v>
      </c>
      <c r="J792" s="26">
        <v>100</v>
      </c>
      <c r="K792" s="26">
        <v>291</v>
      </c>
      <c r="L792" s="35">
        <v>-4</v>
      </c>
      <c r="M792" s="26">
        <v>-76</v>
      </c>
      <c r="N792" s="26">
        <v>260</v>
      </c>
      <c r="O792" s="26">
        <f t="shared" si="49"/>
        <v>40191</v>
      </c>
      <c r="P792" s="25">
        <f t="shared" si="50"/>
        <v>1.4</v>
      </c>
      <c r="Q792" s="3">
        <v>556</v>
      </c>
      <c r="R792" s="3">
        <v>576</v>
      </c>
      <c r="S792" s="3">
        <v>570</v>
      </c>
      <c r="T792" s="3">
        <v>565</v>
      </c>
      <c r="U792" s="3">
        <v>586</v>
      </c>
      <c r="V792" s="12">
        <f t="shared" si="51"/>
        <v>3.3035600000000001</v>
      </c>
      <c r="W792" s="3">
        <v>7.72</v>
      </c>
      <c r="X792" s="3" t="str">
        <f ca="1">IF(COUNTIF(股期對照!A:A,B792)=2,B792&amp;"-●",IF(COUNTIF(股期對照!A:A,B792)=1,B792&amp;"-◎",B792))</f>
        <v>嘉澤-◎</v>
      </c>
      <c r="Y792" s="3" t="s">
        <v>6549</v>
      </c>
      <c r="AB792" s="1" t="s">
        <v>786</v>
      </c>
      <c r="AC792" s="1" t="s">
        <v>2547</v>
      </c>
      <c r="AD792" s="1">
        <v>32.1</v>
      </c>
      <c r="AE792" s="1">
        <v>8.3000000000000007</v>
      </c>
      <c r="AF792" s="1">
        <v>0.7</v>
      </c>
      <c r="AG792" s="1">
        <v>20.059999999999999</v>
      </c>
      <c r="AH792" s="1">
        <v>38.839999999999989</v>
      </c>
      <c r="AI792" s="1">
        <v>792</v>
      </c>
      <c r="AJ792" s="1">
        <v>1034779</v>
      </c>
      <c r="AK792" s="1">
        <v>100</v>
      </c>
      <c r="AL792" s="1">
        <v>291</v>
      </c>
      <c r="AM792" s="1">
        <v>-4</v>
      </c>
      <c r="AN792" s="1">
        <v>-76</v>
      </c>
      <c r="AO792" s="1">
        <v>260</v>
      </c>
      <c r="AP792" s="1">
        <v>40191</v>
      </c>
      <c r="AQ792" s="1">
        <v>1.4</v>
      </c>
      <c r="AR792" s="1">
        <v>556</v>
      </c>
      <c r="AS792" s="1">
        <v>576</v>
      </c>
      <c r="AT792" s="1">
        <v>570</v>
      </c>
      <c r="AU792" s="1">
        <v>565</v>
      </c>
      <c r="AV792" s="1">
        <v>586</v>
      </c>
      <c r="AW792" s="1">
        <v>3.3035600000000001</v>
      </c>
      <c r="AX792" s="1">
        <v>7.72</v>
      </c>
      <c r="AY792" s="1" t="s">
        <v>4496</v>
      </c>
      <c r="AZ792" s="1" t="s">
        <v>3528</v>
      </c>
    </row>
    <row r="793" spans="1:52" x14ac:dyDescent="0.25">
      <c r="A793" s="2" t="s">
        <v>787</v>
      </c>
      <c r="B793" s="3" t="s">
        <v>5592</v>
      </c>
      <c r="C793" s="3">
        <v>3.62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77.53</v>
      </c>
      <c r="H793" s="1">
        <f>MATCH(持股比率!A793,董監!A:A,0)</f>
        <v>793</v>
      </c>
      <c r="I793" s="3">
        <v>790523.56</v>
      </c>
      <c r="J793" s="26">
        <v>-2</v>
      </c>
      <c r="K793" s="26">
        <v>-5</v>
      </c>
      <c r="L793" s="35">
        <v>-69</v>
      </c>
      <c r="M793" s="26">
        <v>-43</v>
      </c>
      <c r="N793" s="26">
        <v>7</v>
      </c>
      <c r="O793" s="26">
        <f t="shared" si="49"/>
        <v>61289</v>
      </c>
      <c r="P793" s="25">
        <f t="shared" si="50"/>
        <v>-0.2</v>
      </c>
      <c r="Q793" s="3">
        <v>16.350000000000001</v>
      </c>
      <c r="R793" s="3">
        <v>16.600000000000001</v>
      </c>
      <c r="S793" s="3">
        <v>16.100000000000001</v>
      </c>
      <c r="T793" s="3">
        <v>16</v>
      </c>
      <c r="U793" s="3">
        <v>16.100000000000001</v>
      </c>
      <c r="V793" s="12">
        <f t="shared" si="51"/>
        <v>-1.8019E-2</v>
      </c>
      <c r="W793" s="3">
        <v>-0.92</v>
      </c>
      <c r="X793" s="3" t="str">
        <f ca="1">IF(COUNTIF(股期對照!A:A,B793)=2,B793&amp;"-●",IF(COUNTIF(股期對照!A:A,B793)=1,B793&amp;"-◎",B793))</f>
        <v>晶彩科</v>
      </c>
      <c r="Y793" s="3" t="s">
        <v>6559</v>
      </c>
      <c r="AB793" s="1" t="s">
        <v>787</v>
      </c>
      <c r="AC793" s="1" t="s">
        <v>2548</v>
      </c>
      <c r="AD793" s="1">
        <v>3.62</v>
      </c>
      <c r="AE793" s="1">
        <v>0</v>
      </c>
      <c r="AF793" s="1">
        <v>1.04</v>
      </c>
      <c r="AG793" s="1">
        <v>17.809999999999999</v>
      </c>
      <c r="AH793" s="1">
        <v>77.53</v>
      </c>
      <c r="AI793" s="1">
        <v>793</v>
      </c>
      <c r="AJ793" s="1">
        <v>790523.56</v>
      </c>
      <c r="AK793" s="1">
        <v>-2</v>
      </c>
      <c r="AL793" s="1">
        <v>-5</v>
      </c>
      <c r="AM793" s="1">
        <v>-69</v>
      </c>
      <c r="AN793" s="1">
        <v>-43</v>
      </c>
      <c r="AO793" s="1">
        <v>7</v>
      </c>
      <c r="AP793" s="1">
        <v>61289</v>
      </c>
      <c r="AQ793" s="1">
        <v>-0.2</v>
      </c>
      <c r="AR793" s="1">
        <v>16.350000000000001</v>
      </c>
      <c r="AS793" s="1">
        <v>16.600000000000001</v>
      </c>
      <c r="AT793" s="1">
        <v>16.100000000000001</v>
      </c>
      <c r="AU793" s="1">
        <v>16</v>
      </c>
      <c r="AV793" s="1">
        <v>16.100000000000001</v>
      </c>
      <c r="AW793" s="1">
        <v>-1.8019E-2</v>
      </c>
      <c r="AX793" s="1">
        <v>-0.92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5593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7.65</v>
      </c>
      <c r="R794" s="3">
        <v>7.66</v>
      </c>
      <c r="S794" s="3">
        <v>7.1</v>
      </c>
      <c r="T794" s="3">
        <v>7.15</v>
      </c>
      <c r="U794" s="3">
        <v>7.77</v>
      </c>
      <c r="V794" s="12">
        <f t="shared" si="51"/>
        <v>0</v>
      </c>
      <c r="W794" s="3">
        <v>0.91</v>
      </c>
      <c r="X794" s="3" t="str">
        <f ca="1">IF(COUNTIF(股期對照!A:A,B794)=2,B794&amp;"-●",IF(COUNTIF(股期對照!A:A,B794)=1,B794&amp;"-◎",B794))</f>
        <v>誠創</v>
      </c>
      <c r="Y794" s="3" t="s">
        <v>6613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7.65</v>
      </c>
      <c r="AS794" s="1">
        <v>7.66</v>
      </c>
      <c r="AT794" s="1">
        <v>7.1</v>
      </c>
      <c r="AU794" s="1">
        <v>7.15</v>
      </c>
      <c r="AV794" s="1">
        <v>7.77</v>
      </c>
      <c r="AW794" s="1">
        <v>0</v>
      </c>
      <c r="AX794" s="1">
        <v>0.91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5594</v>
      </c>
      <c r="C795" s="3">
        <v>3.18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77.930000000000007</v>
      </c>
      <c r="H795" s="1">
        <f>MATCH(持股比率!A795,董監!A:A,0)</f>
        <v>795</v>
      </c>
      <c r="I795" s="3">
        <v>535647.42000000004</v>
      </c>
      <c r="J795" s="26">
        <v>2</v>
      </c>
      <c r="K795" s="26">
        <v>-12</v>
      </c>
      <c r="L795" s="35">
        <v>-98</v>
      </c>
      <c r="M795" s="26">
        <v>2</v>
      </c>
      <c r="N795" s="26">
        <v>-28</v>
      </c>
      <c r="O795" s="26">
        <f t="shared" si="49"/>
        <v>41743</v>
      </c>
      <c r="P795" s="25">
        <f t="shared" si="50"/>
        <v>-0.3</v>
      </c>
      <c r="Q795" s="3">
        <v>37.799999999999997</v>
      </c>
      <c r="R795" s="3">
        <v>37.9</v>
      </c>
      <c r="S795" s="3">
        <v>37.15</v>
      </c>
      <c r="T795" s="3">
        <v>37.700000000000003</v>
      </c>
      <c r="U795" s="3">
        <v>37.799999999999997</v>
      </c>
      <c r="V795" s="12">
        <f t="shared" si="51"/>
        <v>-5.0028999999999997E-2</v>
      </c>
      <c r="W795" s="3">
        <v>1.34</v>
      </c>
      <c r="X795" s="3" t="str">
        <f ca="1">IF(COUNTIF(股期對照!A:A,B795)=2,B795&amp;"-●",IF(COUNTIF(股期對照!A:A,B795)=1,B795&amp;"-◎",B795))</f>
        <v>堡達</v>
      </c>
      <c r="Y795" s="3" t="s">
        <v>6603</v>
      </c>
      <c r="AB795" s="1" t="s">
        <v>789</v>
      </c>
      <c r="AC795" s="1" t="s">
        <v>2550</v>
      </c>
      <c r="AD795" s="1">
        <v>3.18</v>
      </c>
      <c r="AE795" s="1">
        <v>0</v>
      </c>
      <c r="AF795" s="1">
        <v>0</v>
      </c>
      <c r="AG795" s="1">
        <v>18.89</v>
      </c>
      <c r="AH795" s="1">
        <v>77.930000000000007</v>
      </c>
      <c r="AI795" s="1">
        <v>795</v>
      </c>
      <c r="AJ795" s="1">
        <v>535647.42000000004</v>
      </c>
      <c r="AK795" s="1">
        <v>2</v>
      </c>
      <c r="AL795" s="1">
        <v>-12</v>
      </c>
      <c r="AM795" s="1">
        <v>-98</v>
      </c>
      <c r="AN795" s="1">
        <v>2</v>
      </c>
      <c r="AO795" s="1">
        <v>-28</v>
      </c>
      <c r="AP795" s="1">
        <v>41743</v>
      </c>
      <c r="AQ795" s="1">
        <v>-0.3</v>
      </c>
      <c r="AR795" s="1">
        <v>37.799999999999997</v>
      </c>
      <c r="AS795" s="1">
        <v>37.9</v>
      </c>
      <c r="AT795" s="1">
        <v>37.15</v>
      </c>
      <c r="AU795" s="1">
        <v>37.700000000000003</v>
      </c>
      <c r="AV795" s="1">
        <v>37.799999999999997</v>
      </c>
      <c r="AW795" s="1">
        <v>-5.0028999999999997E-2</v>
      </c>
      <c r="AX795" s="1">
        <v>1.34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5595</v>
      </c>
      <c r="C796" s="3">
        <v>2.97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78.069999999999993</v>
      </c>
      <c r="H796" s="1">
        <f>MATCH(持股比率!A796,董監!A:A,0)</f>
        <v>796</v>
      </c>
      <c r="I796" s="3">
        <v>666130.43999999994</v>
      </c>
      <c r="J796" s="26">
        <v>85</v>
      </c>
      <c r="K796" s="26">
        <v>-257</v>
      </c>
      <c r="L796" s="35">
        <v>-270</v>
      </c>
      <c r="M796" s="26">
        <v>-332</v>
      </c>
      <c r="N796" s="26">
        <v>-24</v>
      </c>
      <c r="O796" s="26">
        <f t="shared" si="49"/>
        <v>52005</v>
      </c>
      <c r="P796" s="25">
        <f t="shared" si="50"/>
        <v>-1.5</v>
      </c>
      <c r="Q796" s="3">
        <v>69</v>
      </c>
      <c r="R796" s="3">
        <v>68.3</v>
      </c>
      <c r="S796" s="3">
        <v>66.599999999999994</v>
      </c>
      <c r="T796" s="3">
        <v>66</v>
      </c>
      <c r="U796" s="3">
        <v>66.599999999999994</v>
      </c>
      <c r="V796" s="12">
        <f t="shared" si="51"/>
        <v>-0.53180499999999997</v>
      </c>
      <c r="W796" s="3">
        <v>-1.91</v>
      </c>
      <c r="X796" s="3" t="str">
        <f ca="1">IF(COUNTIF(股期對照!A:A,B796)=2,B796&amp;"-●",IF(COUNTIF(股期對照!A:A,B796)=1,B796&amp;"-◎",B796))</f>
        <v>曜越</v>
      </c>
      <c r="Y796" s="3" t="s">
        <v>6646</v>
      </c>
      <c r="AB796" s="1" t="s">
        <v>790</v>
      </c>
      <c r="AC796" s="1" t="s">
        <v>2551</v>
      </c>
      <c r="AD796" s="1">
        <v>2.97</v>
      </c>
      <c r="AE796" s="1">
        <v>0</v>
      </c>
      <c r="AF796" s="1">
        <v>0.21</v>
      </c>
      <c r="AG796" s="1">
        <v>18.75</v>
      </c>
      <c r="AH796" s="1">
        <v>78.069999999999993</v>
      </c>
      <c r="AI796" s="1">
        <v>796</v>
      </c>
      <c r="AJ796" s="1">
        <v>666130.43999999994</v>
      </c>
      <c r="AK796" s="1">
        <v>85</v>
      </c>
      <c r="AL796" s="1">
        <v>-257</v>
      </c>
      <c r="AM796" s="1">
        <v>-270</v>
      </c>
      <c r="AN796" s="1">
        <v>-332</v>
      </c>
      <c r="AO796" s="1">
        <v>-24</v>
      </c>
      <c r="AP796" s="1">
        <v>52005</v>
      </c>
      <c r="AQ796" s="1">
        <v>-1.5</v>
      </c>
      <c r="AR796" s="1">
        <v>69</v>
      </c>
      <c r="AS796" s="1">
        <v>68.3</v>
      </c>
      <c r="AT796" s="1">
        <v>66.599999999999994</v>
      </c>
      <c r="AU796" s="1">
        <v>66</v>
      </c>
      <c r="AV796" s="1">
        <v>66.599999999999994</v>
      </c>
      <c r="AW796" s="1">
        <v>-0.53180499999999997</v>
      </c>
      <c r="AX796" s="1">
        <v>-1.91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4829</v>
      </c>
      <c r="C797" s="3">
        <v>1.41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</v>
      </c>
      <c r="H797" s="1">
        <f>MATCH(持股比率!A797,董監!A:A,0)</f>
        <v>797</v>
      </c>
      <c r="I797" s="3">
        <v>567871.42000000004</v>
      </c>
      <c r="J797" s="26">
        <v>1</v>
      </c>
      <c r="K797" s="26">
        <v>24</v>
      </c>
      <c r="L797" s="35">
        <v>0</v>
      </c>
      <c r="M797" s="26">
        <v>0</v>
      </c>
      <c r="N797" s="26">
        <v>-2</v>
      </c>
      <c r="O797" s="26">
        <f t="shared" si="49"/>
        <v>49575</v>
      </c>
      <c r="P797" s="25">
        <f t="shared" si="50"/>
        <v>0</v>
      </c>
      <c r="Q797" s="3">
        <v>49.6</v>
      </c>
      <c r="R797" s="3">
        <v>50.5</v>
      </c>
      <c r="S797" s="3">
        <v>50.5</v>
      </c>
      <c r="T797" s="3">
        <v>50.5</v>
      </c>
      <c r="U797" s="3">
        <v>50.3</v>
      </c>
      <c r="V797" s="12">
        <f t="shared" si="51"/>
        <v>1.1610000000000001E-2</v>
      </c>
      <c r="W797" s="3">
        <v>1.62</v>
      </c>
      <c r="X797" s="3" t="str">
        <f ca="1">IF(COUNTIF(股期對照!A:A,B797)=2,B797&amp;"-●",IF(COUNTIF(股期對照!A:A,B797)=1,B797&amp;"-◎",B797))</f>
        <v>西柏</v>
      </c>
      <c r="Y797" s="3" t="s">
        <v>6601</v>
      </c>
      <c r="AB797" s="1" t="s">
        <v>791</v>
      </c>
      <c r="AC797" s="1" t="s">
        <v>2552</v>
      </c>
      <c r="AD797" s="1">
        <v>1.41</v>
      </c>
      <c r="AE797" s="1">
        <v>0.05</v>
      </c>
      <c r="AF797" s="1">
        <v>1.01</v>
      </c>
      <c r="AG797" s="1">
        <v>10.23</v>
      </c>
      <c r="AH797" s="1">
        <v>87.3</v>
      </c>
      <c r="AI797" s="1">
        <v>797</v>
      </c>
      <c r="AJ797" s="1">
        <v>567871.42000000004</v>
      </c>
      <c r="AK797" s="1">
        <v>1</v>
      </c>
      <c r="AL797" s="1">
        <v>24</v>
      </c>
      <c r="AM797" s="1">
        <v>0</v>
      </c>
      <c r="AN797" s="1">
        <v>0</v>
      </c>
      <c r="AO797" s="1">
        <v>-2</v>
      </c>
      <c r="AP797" s="1">
        <v>49575</v>
      </c>
      <c r="AQ797" s="1">
        <v>0</v>
      </c>
      <c r="AR797" s="1">
        <v>49.6</v>
      </c>
      <c r="AS797" s="1">
        <v>50.5</v>
      </c>
      <c r="AT797" s="1">
        <v>50.5</v>
      </c>
      <c r="AU797" s="1">
        <v>50.5</v>
      </c>
      <c r="AV797" s="1">
        <v>50.3</v>
      </c>
      <c r="AW797" s="1">
        <v>1.1610000000000001E-2</v>
      </c>
      <c r="AX797" s="1">
        <v>1.62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5596</v>
      </c>
      <c r="C798" s="3">
        <v>0.83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84.460000000000008</v>
      </c>
      <c r="H798" s="1">
        <f>MATCH(持股比率!A798,董監!A:A,0)</f>
        <v>798</v>
      </c>
      <c r="I798" s="3">
        <v>892631.5</v>
      </c>
      <c r="J798" s="26">
        <v>-13</v>
      </c>
      <c r="K798" s="26">
        <v>-21</v>
      </c>
      <c r="L798" s="35">
        <v>-17</v>
      </c>
      <c r="M798" s="26">
        <v>0</v>
      </c>
      <c r="N798" s="26">
        <v>-6</v>
      </c>
      <c r="O798" s="26">
        <f t="shared" si="49"/>
        <v>75392</v>
      </c>
      <c r="P798" s="25">
        <f t="shared" si="50"/>
        <v>-0.1</v>
      </c>
      <c r="Q798" s="3">
        <v>27.4</v>
      </c>
      <c r="R798" s="3">
        <v>27</v>
      </c>
      <c r="S798" s="3">
        <v>26.9</v>
      </c>
      <c r="T798" s="3">
        <v>27.1</v>
      </c>
      <c r="U798" s="3">
        <v>27.25</v>
      </c>
      <c r="V798" s="12">
        <f t="shared" si="51"/>
        <v>-1.5440000000000001E-2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4302</v>
      </c>
      <c r="AB798" s="1" t="s">
        <v>792</v>
      </c>
      <c r="AC798" s="1" t="s">
        <v>2553</v>
      </c>
      <c r="AD798" s="1">
        <v>0.83</v>
      </c>
      <c r="AE798" s="1">
        <v>0</v>
      </c>
      <c r="AF798" s="1">
        <v>0.01</v>
      </c>
      <c r="AG798" s="1">
        <v>14.7</v>
      </c>
      <c r="AH798" s="1">
        <v>84.460000000000008</v>
      </c>
      <c r="AI798" s="1">
        <v>798</v>
      </c>
      <c r="AJ798" s="1">
        <v>892631.5</v>
      </c>
      <c r="AK798" s="1">
        <v>-13</v>
      </c>
      <c r="AL798" s="1">
        <v>-21</v>
      </c>
      <c r="AM798" s="1">
        <v>-17</v>
      </c>
      <c r="AN798" s="1">
        <v>0</v>
      </c>
      <c r="AO798" s="1">
        <v>-6</v>
      </c>
      <c r="AP798" s="1">
        <v>75392</v>
      </c>
      <c r="AQ798" s="1">
        <v>-0.1</v>
      </c>
      <c r="AR798" s="1">
        <v>27.4</v>
      </c>
      <c r="AS798" s="1">
        <v>27</v>
      </c>
      <c r="AT798" s="1">
        <v>26.9</v>
      </c>
      <c r="AU798" s="1">
        <v>27.1</v>
      </c>
      <c r="AV798" s="1">
        <v>27.25</v>
      </c>
      <c r="AW798" s="1">
        <v>-1.5440000000000001E-2</v>
      </c>
      <c r="AX798" s="1">
        <v>-0.73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5597</v>
      </c>
      <c r="C799" s="3">
        <v>21.46</v>
      </c>
      <c r="D799" s="3">
        <v>4.33</v>
      </c>
      <c r="E799" s="3">
        <v>0.73</v>
      </c>
      <c r="F799" s="1">
        <f>IF(INDEX(董監!D:D,H799)=0,INDEX(董監!C:C,H799),INDEX(董監!D:D,H799))</f>
        <v>2.6</v>
      </c>
      <c r="G799" s="1">
        <f t="shared" si="48"/>
        <v>70.88</v>
      </c>
      <c r="H799" s="1">
        <f>MATCH(持股比率!A799,董監!A:A,0)</f>
        <v>799</v>
      </c>
      <c r="I799" s="3">
        <v>2162769.42</v>
      </c>
      <c r="J799" s="26">
        <v>437</v>
      </c>
      <c r="K799" s="26">
        <v>-2649</v>
      </c>
      <c r="L799" s="35">
        <v>-763</v>
      </c>
      <c r="M799" s="26">
        <v>834</v>
      </c>
      <c r="N799" s="26">
        <v>-2174</v>
      </c>
      <c r="O799" s="26">
        <f t="shared" si="49"/>
        <v>153297</v>
      </c>
      <c r="P799" s="25">
        <f t="shared" si="50"/>
        <v>-2.8</v>
      </c>
      <c r="Q799" s="3">
        <v>228.5</v>
      </c>
      <c r="R799" s="3">
        <v>222.5</v>
      </c>
      <c r="S799" s="3">
        <v>208</v>
      </c>
      <c r="T799" s="3">
        <v>212.5</v>
      </c>
      <c r="U799" s="3">
        <v>217.5</v>
      </c>
      <c r="V799" s="12">
        <f t="shared" si="51"/>
        <v>-9.43872</v>
      </c>
      <c r="W799" s="3">
        <v>-2.4700000000000002</v>
      </c>
      <c r="X799" s="3" t="str">
        <f ca="1">IF(COUNTIF(股期對照!A:A,B799)=2,B799&amp;"-●",IF(COUNTIF(股期對照!A:A,B799)=1,B799&amp;"-◎",B799))</f>
        <v>敦泰</v>
      </c>
      <c r="Y799" s="3" t="s">
        <v>6546</v>
      </c>
      <c r="AB799" s="1" t="s">
        <v>793</v>
      </c>
      <c r="AC799" s="1" t="s">
        <v>2554</v>
      </c>
      <c r="AD799" s="1">
        <v>21.46</v>
      </c>
      <c r="AE799" s="1">
        <v>4.33</v>
      </c>
      <c r="AF799" s="1">
        <v>0.73</v>
      </c>
      <c r="AG799" s="1">
        <v>2.6</v>
      </c>
      <c r="AH799" s="1">
        <v>70.88</v>
      </c>
      <c r="AI799" s="1">
        <v>799</v>
      </c>
      <c r="AJ799" s="1">
        <v>2162769.42</v>
      </c>
      <c r="AK799" s="1">
        <v>437</v>
      </c>
      <c r="AL799" s="1">
        <v>-2649</v>
      </c>
      <c r="AM799" s="1">
        <v>-763</v>
      </c>
      <c r="AN799" s="1">
        <v>834</v>
      </c>
      <c r="AO799" s="1">
        <v>-2174</v>
      </c>
      <c r="AP799" s="1">
        <v>153297</v>
      </c>
      <c r="AQ799" s="1">
        <v>-2.8</v>
      </c>
      <c r="AR799" s="1">
        <v>228.5</v>
      </c>
      <c r="AS799" s="1">
        <v>222.5</v>
      </c>
      <c r="AT799" s="1">
        <v>208</v>
      </c>
      <c r="AU799" s="1">
        <v>212.5</v>
      </c>
      <c r="AV799" s="1">
        <v>217.5</v>
      </c>
      <c r="AW799" s="1">
        <v>-9.43872</v>
      </c>
      <c r="AX799" s="1">
        <v>-2.4700000000000002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5598</v>
      </c>
      <c r="C800" s="3">
        <v>6.74</v>
      </c>
      <c r="D800" s="3">
        <v>0.01</v>
      </c>
      <c r="E800" s="3">
        <v>0.71</v>
      </c>
      <c r="F800" s="1">
        <f>IF(INDEX(董監!D:D,H800)=0,INDEX(董監!C:C,H800),INDEX(董監!D:D,H800))</f>
        <v>10.67</v>
      </c>
      <c r="G800" s="1">
        <f t="shared" si="48"/>
        <v>81.87</v>
      </c>
      <c r="H800" s="1">
        <f>MATCH(持股比率!A800,董監!A:A,0)</f>
        <v>800</v>
      </c>
      <c r="I800" s="3">
        <v>458833.79</v>
      </c>
      <c r="J800" s="26">
        <v>-45</v>
      </c>
      <c r="K800" s="26">
        <v>72</v>
      </c>
      <c r="L800" s="35">
        <v>-67</v>
      </c>
      <c r="M800" s="26">
        <v>161</v>
      </c>
      <c r="N800" s="26">
        <v>-167</v>
      </c>
      <c r="O800" s="26">
        <f t="shared" si="49"/>
        <v>37565</v>
      </c>
      <c r="P800" s="25">
        <f t="shared" si="50"/>
        <v>-0.1</v>
      </c>
      <c r="Q800" s="3">
        <v>86.7</v>
      </c>
      <c r="R800" s="3">
        <v>87.9</v>
      </c>
      <c r="S800" s="3">
        <v>87.2</v>
      </c>
      <c r="T800" s="3">
        <v>91</v>
      </c>
      <c r="U800" s="3">
        <v>89.6</v>
      </c>
      <c r="V800" s="12">
        <f t="shared" si="51"/>
        <v>-3.7272999999999994E-2</v>
      </c>
      <c r="W800" s="3">
        <v>4.55</v>
      </c>
      <c r="X800" s="3" t="str">
        <f ca="1">IF(COUNTIF(股期對照!A:A,B800)=2,B800&amp;"-●",IF(COUNTIF(股期對照!A:A,B800)=1,B800&amp;"-◎",B800))</f>
        <v>宇峻</v>
      </c>
      <c r="Y800" s="3" t="s">
        <v>6616</v>
      </c>
      <c r="AB800" s="1" t="s">
        <v>794</v>
      </c>
      <c r="AC800" s="1" t="s">
        <v>2555</v>
      </c>
      <c r="AD800" s="1">
        <v>6.74</v>
      </c>
      <c r="AE800" s="1">
        <v>0.01</v>
      </c>
      <c r="AF800" s="1">
        <v>0.71</v>
      </c>
      <c r="AG800" s="1">
        <v>10.67</v>
      </c>
      <c r="AH800" s="1">
        <v>81.87</v>
      </c>
      <c r="AI800" s="1">
        <v>800</v>
      </c>
      <c r="AJ800" s="1">
        <v>458833.79</v>
      </c>
      <c r="AK800" s="1">
        <v>-45</v>
      </c>
      <c r="AL800" s="1">
        <v>72</v>
      </c>
      <c r="AM800" s="1">
        <v>-67</v>
      </c>
      <c r="AN800" s="1">
        <v>161</v>
      </c>
      <c r="AO800" s="1">
        <v>-167</v>
      </c>
      <c r="AP800" s="1">
        <v>37565</v>
      </c>
      <c r="AQ800" s="1">
        <v>-0.1</v>
      </c>
      <c r="AR800" s="1">
        <v>86.7</v>
      </c>
      <c r="AS800" s="1">
        <v>87.9</v>
      </c>
      <c r="AT800" s="1">
        <v>87.2</v>
      </c>
      <c r="AU800" s="1">
        <v>91</v>
      </c>
      <c r="AV800" s="1">
        <v>89.6</v>
      </c>
      <c r="AW800" s="1">
        <v>-3.7272999999999994E-2</v>
      </c>
      <c r="AX800" s="1">
        <v>4.55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4830</v>
      </c>
      <c r="C801" s="3">
        <v>4.46</v>
      </c>
      <c r="D801" s="3">
        <v>2.5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77.02</v>
      </c>
      <c r="H801" s="1">
        <f>MATCH(持股比率!A801,董監!A:A,0)</f>
        <v>801</v>
      </c>
      <c r="I801" s="3">
        <v>601213.98</v>
      </c>
      <c r="J801" s="26">
        <v>11</v>
      </c>
      <c r="K801" s="26">
        <v>-235</v>
      </c>
      <c r="L801" s="35">
        <v>-318</v>
      </c>
      <c r="M801" s="26">
        <v>71</v>
      </c>
      <c r="N801" s="26">
        <v>-91</v>
      </c>
      <c r="O801" s="26">
        <f t="shared" si="49"/>
        <v>46306</v>
      </c>
      <c r="P801" s="25">
        <f t="shared" si="50"/>
        <v>-1.2</v>
      </c>
      <c r="Q801" s="3">
        <v>76</v>
      </c>
      <c r="R801" s="3">
        <v>75</v>
      </c>
      <c r="S801" s="3">
        <v>72.3</v>
      </c>
      <c r="T801" s="3">
        <v>73.7</v>
      </c>
      <c r="U801" s="3">
        <v>74.599999999999994</v>
      </c>
      <c r="V801" s="12">
        <f t="shared" si="51"/>
        <v>-0.41336299999999998</v>
      </c>
      <c r="W801" s="3">
        <v>-0.27</v>
      </c>
      <c r="X801" s="3" t="str">
        <f ca="1">IF(COUNTIF(股期對照!A:A,B801)=2,B801&amp;"-●",IF(COUNTIF(股期對照!A:A,B801)=1,B801&amp;"-◎",B801))</f>
        <v>兆利</v>
      </c>
      <c r="Y801" s="3" t="s">
        <v>6597</v>
      </c>
      <c r="AB801" s="1" t="s">
        <v>795</v>
      </c>
      <c r="AC801" s="1" t="s">
        <v>2556</v>
      </c>
      <c r="AD801" s="1">
        <v>4.46</v>
      </c>
      <c r="AE801" s="1">
        <v>2.5</v>
      </c>
      <c r="AF801" s="1">
        <v>0.23</v>
      </c>
      <c r="AG801" s="1">
        <v>15.79</v>
      </c>
      <c r="AH801" s="1">
        <v>77.02</v>
      </c>
      <c r="AI801" s="1">
        <v>801</v>
      </c>
      <c r="AJ801" s="1">
        <v>601213.98</v>
      </c>
      <c r="AK801" s="1">
        <v>11</v>
      </c>
      <c r="AL801" s="1">
        <v>-235</v>
      </c>
      <c r="AM801" s="1">
        <v>-318</v>
      </c>
      <c r="AN801" s="1">
        <v>71</v>
      </c>
      <c r="AO801" s="1">
        <v>-91</v>
      </c>
      <c r="AP801" s="1">
        <v>46306</v>
      </c>
      <c r="AQ801" s="1">
        <v>-1.2</v>
      </c>
      <c r="AR801" s="1">
        <v>76</v>
      </c>
      <c r="AS801" s="1">
        <v>75</v>
      </c>
      <c r="AT801" s="1">
        <v>72.3</v>
      </c>
      <c r="AU801" s="1">
        <v>73.7</v>
      </c>
      <c r="AV801" s="1">
        <v>74.599999999999994</v>
      </c>
      <c r="AW801" s="1">
        <v>-0.41336299999999998</v>
      </c>
      <c r="AX801" s="1">
        <v>-0.27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5599</v>
      </c>
      <c r="C802" s="3">
        <v>4.0599999999999996</v>
      </c>
      <c r="D802" s="3">
        <v>0.04</v>
      </c>
      <c r="E802" s="3">
        <v>0.06</v>
      </c>
      <c r="F802" s="1">
        <f>IF(INDEX(董監!D:D,H802)=0,INDEX(董監!C:C,H802),INDEX(董監!D:D,H802))</f>
        <v>12.74</v>
      </c>
      <c r="G802" s="1">
        <f t="shared" si="48"/>
        <v>83.1</v>
      </c>
      <c r="H802" s="1">
        <f>MATCH(持股比率!A802,董監!A:A,0)</f>
        <v>802</v>
      </c>
      <c r="I802" s="3">
        <v>850000</v>
      </c>
      <c r="J802" s="26">
        <v>116</v>
      </c>
      <c r="K802" s="26">
        <v>-121</v>
      </c>
      <c r="L802" s="35">
        <v>-112</v>
      </c>
      <c r="M802" s="26">
        <v>-116</v>
      </c>
      <c r="N802" s="26">
        <v>47</v>
      </c>
      <c r="O802" s="26">
        <f t="shared" si="49"/>
        <v>70635</v>
      </c>
      <c r="P802" s="25">
        <f t="shared" si="50"/>
        <v>-0.3</v>
      </c>
      <c r="Q802" s="3">
        <v>19.05</v>
      </c>
      <c r="R802" s="3">
        <v>19</v>
      </c>
      <c r="S802" s="3">
        <v>18.399999999999999</v>
      </c>
      <c r="T802" s="3">
        <v>18.2</v>
      </c>
      <c r="U802" s="3">
        <v>18.600000000000001</v>
      </c>
      <c r="V802" s="12">
        <f t="shared" si="51"/>
        <v>-3.386999999999999E-2</v>
      </c>
      <c r="W802" s="3">
        <v>1.0900000000000001</v>
      </c>
      <c r="X802" s="3" t="str">
        <f ca="1">IF(COUNTIF(股期對照!A:A,B802)=2,B802&amp;"-●",IF(COUNTIF(股期對照!A:A,B802)=1,B802&amp;"-◎",B802))</f>
        <v>聯穎</v>
      </c>
      <c r="Y802" s="3" t="s">
        <v>6640</v>
      </c>
      <c r="AB802" s="1" t="s">
        <v>796</v>
      </c>
      <c r="AC802" s="1" t="s">
        <v>2557</v>
      </c>
      <c r="AD802" s="1">
        <v>4.0599999999999996</v>
      </c>
      <c r="AE802" s="1">
        <v>0.04</v>
      </c>
      <c r="AF802" s="1">
        <v>0.06</v>
      </c>
      <c r="AG802" s="1">
        <v>12.74</v>
      </c>
      <c r="AH802" s="1">
        <v>83.1</v>
      </c>
      <c r="AI802" s="1">
        <v>802</v>
      </c>
      <c r="AJ802" s="1">
        <v>850000</v>
      </c>
      <c r="AK802" s="1">
        <v>116</v>
      </c>
      <c r="AL802" s="1">
        <v>-121</v>
      </c>
      <c r="AM802" s="1">
        <v>-112</v>
      </c>
      <c r="AN802" s="1">
        <v>-116</v>
      </c>
      <c r="AO802" s="1">
        <v>47</v>
      </c>
      <c r="AP802" s="1">
        <v>70635</v>
      </c>
      <c r="AQ802" s="1">
        <v>-0.3</v>
      </c>
      <c r="AR802" s="1">
        <v>19.05</v>
      </c>
      <c r="AS802" s="1">
        <v>19</v>
      </c>
      <c r="AT802" s="1">
        <v>18.399999999999999</v>
      </c>
      <c r="AU802" s="1">
        <v>18.2</v>
      </c>
      <c r="AV802" s="1">
        <v>18.600000000000001</v>
      </c>
      <c r="AW802" s="1">
        <v>-3.386999999999999E-2</v>
      </c>
      <c r="AX802" s="1">
        <v>1.0900000000000001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5600</v>
      </c>
      <c r="C803" s="3">
        <v>5.41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77.27</v>
      </c>
      <c r="H803" s="1">
        <f>MATCH(持股比率!A803,董監!A:A,0)</f>
        <v>803</v>
      </c>
      <c r="I803" s="3">
        <v>567748.9</v>
      </c>
      <c r="J803" s="26">
        <v>22</v>
      </c>
      <c r="K803" s="26">
        <v>-11</v>
      </c>
      <c r="L803" s="35">
        <v>-24</v>
      </c>
      <c r="M803" s="26">
        <v>-5</v>
      </c>
      <c r="N803" s="26">
        <v>15</v>
      </c>
      <c r="O803" s="26">
        <f t="shared" si="49"/>
        <v>43870</v>
      </c>
      <c r="P803" s="25">
        <f t="shared" si="50"/>
        <v>0</v>
      </c>
      <c r="Q803" s="3">
        <v>54</v>
      </c>
      <c r="R803" s="3">
        <v>53.6</v>
      </c>
      <c r="S803" s="3">
        <v>52.3</v>
      </c>
      <c r="T803" s="3">
        <v>52.3</v>
      </c>
      <c r="U803" s="3">
        <v>52.7</v>
      </c>
      <c r="V803" s="12">
        <f t="shared" si="51"/>
        <v>-1.2779999999999983E-3</v>
      </c>
      <c r="W803" s="3">
        <v>-1.31</v>
      </c>
      <c r="X803" s="3" t="str">
        <f ca="1">IF(COUNTIF(股期對照!A:A,B803)=2,B803&amp;"-●",IF(COUNTIF(股期對照!A:A,B803)=1,B803&amp;"-◎",B803))</f>
        <v>世禾</v>
      </c>
      <c r="Y803" s="3" t="s">
        <v>6640</v>
      </c>
      <c r="AB803" s="1" t="s">
        <v>797</v>
      </c>
      <c r="AC803" s="1" t="s">
        <v>2558</v>
      </c>
      <c r="AD803" s="1">
        <v>5.41</v>
      </c>
      <c r="AE803" s="1">
        <v>0.83</v>
      </c>
      <c r="AF803" s="1">
        <v>0.32</v>
      </c>
      <c r="AG803" s="1">
        <v>16.170000000000002</v>
      </c>
      <c r="AH803" s="1">
        <v>77.27</v>
      </c>
      <c r="AI803" s="1">
        <v>803</v>
      </c>
      <c r="AJ803" s="1">
        <v>567748.9</v>
      </c>
      <c r="AK803" s="1">
        <v>22</v>
      </c>
      <c r="AL803" s="1">
        <v>-11</v>
      </c>
      <c r="AM803" s="1">
        <v>-24</v>
      </c>
      <c r="AN803" s="1">
        <v>-5</v>
      </c>
      <c r="AO803" s="1">
        <v>15</v>
      </c>
      <c r="AP803" s="1">
        <v>43870</v>
      </c>
      <c r="AQ803" s="1">
        <v>0</v>
      </c>
      <c r="AR803" s="1">
        <v>54</v>
      </c>
      <c r="AS803" s="1">
        <v>53.6</v>
      </c>
      <c r="AT803" s="1">
        <v>52.3</v>
      </c>
      <c r="AU803" s="1">
        <v>52.3</v>
      </c>
      <c r="AV803" s="1">
        <v>52.7</v>
      </c>
      <c r="AW803" s="1">
        <v>-1.2779999999999983E-3</v>
      </c>
      <c r="AX803" s="1">
        <v>-1.31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5601</v>
      </c>
      <c r="C804" s="3">
        <v>16.920000000000002</v>
      </c>
      <c r="D804" s="3">
        <v>2.27</v>
      </c>
      <c r="E804" s="3">
        <v>3.22</v>
      </c>
      <c r="F804" s="1">
        <f>IF(INDEX(董監!D:D,H804)=0,INDEX(董監!C:C,H804),INDEX(董監!D:D,H804))</f>
        <v>18.53</v>
      </c>
      <c r="G804" s="1">
        <f t="shared" si="48"/>
        <v>59.06</v>
      </c>
      <c r="H804" s="1">
        <f>MATCH(持股比率!A804,董監!A:A,0)</f>
        <v>804</v>
      </c>
      <c r="I804" s="3">
        <v>855929.49</v>
      </c>
      <c r="J804" s="26">
        <v>510</v>
      </c>
      <c r="K804" s="26">
        <v>736</v>
      </c>
      <c r="L804" s="35">
        <v>237</v>
      </c>
      <c r="M804" s="26">
        <v>-525</v>
      </c>
      <c r="N804" s="26">
        <v>430</v>
      </c>
      <c r="O804" s="26">
        <f t="shared" si="49"/>
        <v>50551</v>
      </c>
      <c r="P804" s="25">
        <f t="shared" si="50"/>
        <v>2.7</v>
      </c>
      <c r="Q804" s="3">
        <v>211</v>
      </c>
      <c r="R804" s="3">
        <v>222.5</v>
      </c>
      <c r="S804" s="3">
        <v>244</v>
      </c>
      <c r="T804" s="3">
        <v>244</v>
      </c>
      <c r="U804" s="3">
        <v>268</v>
      </c>
      <c r="V804" s="12">
        <f t="shared" si="51"/>
        <v>3.1633800000000001</v>
      </c>
      <c r="W804" s="3">
        <v>30.73</v>
      </c>
      <c r="X804" s="3" t="str">
        <f ca="1">IF(COUNTIF(股期對照!A:A,B804)=2,B804&amp;"-●",IF(COUNTIF(股期對照!A:A,B804)=1,B804&amp;"-◎",B804))</f>
        <v>同致-◎</v>
      </c>
      <c r="Y804" s="3" t="s">
        <v>6647</v>
      </c>
      <c r="AB804" s="1" t="s">
        <v>798</v>
      </c>
      <c r="AC804" s="1" t="s">
        <v>2559</v>
      </c>
      <c r="AD804" s="1">
        <v>16.920000000000002</v>
      </c>
      <c r="AE804" s="1">
        <v>2.27</v>
      </c>
      <c r="AF804" s="1">
        <v>3.22</v>
      </c>
      <c r="AG804" s="1">
        <v>18.53</v>
      </c>
      <c r="AH804" s="1">
        <v>59.06</v>
      </c>
      <c r="AI804" s="1">
        <v>804</v>
      </c>
      <c r="AJ804" s="1">
        <v>855929.49</v>
      </c>
      <c r="AK804" s="1">
        <v>510</v>
      </c>
      <c r="AL804" s="1">
        <v>736</v>
      </c>
      <c r="AM804" s="1">
        <v>237</v>
      </c>
      <c r="AN804" s="1">
        <v>-525</v>
      </c>
      <c r="AO804" s="1">
        <v>430</v>
      </c>
      <c r="AP804" s="1">
        <v>50551</v>
      </c>
      <c r="AQ804" s="1">
        <v>2.7</v>
      </c>
      <c r="AR804" s="1">
        <v>211</v>
      </c>
      <c r="AS804" s="1">
        <v>222.5</v>
      </c>
      <c r="AT804" s="1">
        <v>244</v>
      </c>
      <c r="AU804" s="1">
        <v>244</v>
      </c>
      <c r="AV804" s="1">
        <v>268</v>
      </c>
      <c r="AW804" s="1">
        <v>3.1633800000000001</v>
      </c>
      <c r="AX804" s="1">
        <v>30.73</v>
      </c>
      <c r="AY804" s="1" t="s">
        <v>4497</v>
      </c>
      <c r="AZ804" s="1" t="s">
        <v>3519</v>
      </c>
    </row>
    <row r="805" spans="1:52" x14ac:dyDescent="0.25">
      <c r="A805" s="2" t="s">
        <v>799</v>
      </c>
      <c r="B805" s="3" t="s">
        <v>5602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34.25</v>
      </c>
      <c r="R805" s="3">
        <v>33.9</v>
      </c>
      <c r="S805" s="3">
        <v>33.700000000000003</v>
      </c>
      <c r="T805" s="3">
        <v>33.299999999999997</v>
      </c>
      <c r="U805" s="3">
        <v>33.25</v>
      </c>
      <c r="V805" s="12">
        <f t="shared" si="51"/>
        <v>0</v>
      </c>
      <c r="W805" s="3">
        <v>-1.63</v>
      </c>
      <c r="X805" s="3" t="str">
        <f ca="1">IF(COUNTIF(股期對照!A:A,B805)=2,B805&amp;"-●",IF(COUNTIF(股期對照!A:A,B805)=1,B805&amp;"-◎",B805))</f>
        <v>重鵬</v>
      </c>
      <c r="Y805" s="3" t="s">
        <v>6546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34.25</v>
      </c>
      <c r="AS805" s="1">
        <v>33.9</v>
      </c>
      <c r="AT805" s="1">
        <v>33.700000000000003</v>
      </c>
      <c r="AU805" s="1">
        <v>33.299999999999997</v>
      </c>
      <c r="AV805" s="1">
        <v>33.25</v>
      </c>
      <c r="AW805" s="1">
        <v>0</v>
      </c>
      <c r="AX805" s="1">
        <v>-1.63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5603</v>
      </c>
      <c r="C806" s="3">
        <v>4.01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83.43</v>
      </c>
      <c r="H806" s="1">
        <f>MATCH(持股比率!A806,董監!A:A,0)</f>
        <v>806</v>
      </c>
      <c r="I806" s="3">
        <v>594686.75</v>
      </c>
      <c r="J806" s="26">
        <v>245</v>
      </c>
      <c r="K806" s="26">
        <v>-71</v>
      </c>
      <c r="L806" s="35">
        <v>-120</v>
      </c>
      <c r="M806" s="26">
        <v>-40</v>
      </c>
      <c r="N806" s="26">
        <v>165</v>
      </c>
      <c r="O806" s="26">
        <f t="shared" si="49"/>
        <v>49615</v>
      </c>
      <c r="P806" s="25">
        <f t="shared" si="50"/>
        <v>0.4</v>
      </c>
      <c r="Q806" s="3">
        <v>66.3</v>
      </c>
      <c r="R806" s="3">
        <v>66.8</v>
      </c>
      <c r="S806" s="3">
        <v>64.900000000000006</v>
      </c>
      <c r="T806" s="3">
        <v>64.599999999999994</v>
      </c>
      <c r="U806" s="3">
        <v>65.900000000000006</v>
      </c>
      <c r="V806" s="12">
        <f t="shared" si="51"/>
        <v>0.120022</v>
      </c>
      <c r="W806" s="3">
        <v>1.07</v>
      </c>
      <c r="X806" s="3" t="str">
        <f ca="1">IF(COUNTIF(股期對照!A:A,B806)=2,B806&amp;"-●",IF(COUNTIF(股期對照!A:A,B806)=1,B806&amp;"-◎",B806))</f>
        <v>禾瑞亞</v>
      </c>
      <c r="Y806" s="3" t="s">
        <v>6556</v>
      </c>
      <c r="AB806" s="1" t="s">
        <v>800</v>
      </c>
      <c r="AC806" s="1" t="s">
        <v>2561</v>
      </c>
      <c r="AD806" s="1">
        <v>4.01</v>
      </c>
      <c r="AE806" s="1">
        <v>0.14000000000000001</v>
      </c>
      <c r="AF806" s="1">
        <v>0.92</v>
      </c>
      <c r="AG806" s="1">
        <v>11.5</v>
      </c>
      <c r="AH806" s="1">
        <v>83.43</v>
      </c>
      <c r="AI806" s="1">
        <v>806</v>
      </c>
      <c r="AJ806" s="1">
        <v>594686.75</v>
      </c>
      <c r="AK806" s="1">
        <v>245</v>
      </c>
      <c r="AL806" s="1">
        <v>-71</v>
      </c>
      <c r="AM806" s="1">
        <v>-120</v>
      </c>
      <c r="AN806" s="1">
        <v>-40</v>
      </c>
      <c r="AO806" s="1">
        <v>165</v>
      </c>
      <c r="AP806" s="1">
        <v>49615</v>
      </c>
      <c r="AQ806" s="1">
        <v>0.4</v>
      </c>
      <c r="AR806" s="1">
        <v>66.3</v>
      </c>
      <c r="AS806" s="1">
        <v>66.8</v>
      </c>
      <c r="AT806" s="1">
        <v>64.900000000000006</v>
      </c>
      <c r="AU806" s="1">
        <v>64.599999999999994</v>
      </c>
      <c r="AV806" s="1">
        <v>65.900000000000006</v>
      </c>
      <c r="AW806" s="1">
        <v>0.120022</v>
      </c>
      <c r="AX806" s="1">
        <v>1.07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5604</v>
      </c>
      <c r="C807" s="3">
        <v>27.6</v>
      </c>
      <c r="D807" s="3">
        <v>0</v>
      </c>
      <c r="E807" s="3">
        <v>0.17</v>
      </c>
      <c r="F807" s="1">
        <f>IF(INDEX(董監!D:D,H807)=0,INDEX(董監!C:C,H807),INDEX(董監!D:D,H807))</f>
        <v>19.41</v>
      </c>
      <c r="G807" s="1">
        <f t="shared" si="48"/>
        <v>52.819999999999993</v>
      </c>
      <c r="H807" s="1">
        <f>MATCH(持股比率!A807,董監!A:A,0)</f>
        <v>807</v>
      </c>
      <c r="I807" s="3">
        <v>723004.15</v>
      </c>
      <c r="J807" s="26">
        <v>148</v>
      </c>
      <c r="K807" s="26">
        <v>35</v>
      </c>
      <c r="L807" s="35">
        <v>-14</v>
      </c>
      <c r="M807" s="26">
        <v>16</v>
      </c>
      <c r="N807" s="26">
        <v>-1</v>
      </c>
      <c r="O807" s="26">
        <f t="shared" si="49"/>
        <v>38189</v>
      </c>
      <c r="P807" s="25">
        <f t="shared" si="50"/>
        <v>0.5</v>
      </c>
      <c r="Q807" s="3">
        <v>87.8</v>
      </c>
      <c r="R807" s="3">
        <v>88.1</v>
      </c>
      <c r="S807" s="3">
        <v>87.3</v>
      </c>
      <c r="T807" s="3">
        <v>86.7</v>
      </c>
      <c r="U807" s="3">
        <v>85.5</v>
      </c>
      <c r="V807" s="12">
        <f t="shared" si="51"/>
        <v>0.161574</v>
      </c>
      <c r="W807" s="3">
        <v>-0.12</v>
      </c>
      <c r="X807" s="3" t="str">
        <f ca="1">IF(COUNTIF(股期對照!A:A,B807)=2,B807&amp;"-●",IF(COUNTIF(股期對照!A:A,B807)=1,B807&amp;"-◎",B807))</f>
        <v>嘉威</v>
      </c>
      <c r="Y807" s="3" t="s">
        <v>4580</v>
      </c>
      <c r="AB807" s="1" t="s">
        <v>801</v>
      </c>
      <c r="AC807" s="1" t="s">
        <v>2562</v>
      </c>
      <c r="AD807" s="1">
        <v>27.6</v>
      </c>
      <c r="AE807" s="1">
        <v>0</v>
      </c>
      <c r="AF807" s="1">
        <v>0.17</v>
      </c>
      <c r="AG807" s="1">
        <v>19.41</v>
      </c>
      <c r="AH807" s="1">
        <v>52.819999999999993</v>
      </c>
      <c r="AI807" s="1">
        <v>807</v>
      </c>
      <c r="AJ807" s="1">
        <v>723004.15</v>
      </c>
      <c r="AK807" s="1">
        <v>148</v>
      </c>
      <c r="AL807" s="1">
        <v>35</v>
      </c>
      <c r="AM807" s="1">
        <v>-14</v>
      </c>
      <c r="AN807" s="1">
        <v>16</v>
      </c>
      <c r="AO807" s="1">
        <v>-1</v>
      </c>
      <c r="AP807" s="1">
        <v>38189</v>
      </c>
      <c r="AQ807" s="1">
        <v>0.5</v>
      </c>
      <c r="AR807" s="1">
        <v>87.8</v>
      </c>
      <c r="AS807" s="1">
        <v>88.1</v>
      </c>
      <c r="AT807" s="1">
        <v>87.3</v>
      </c>
      <c r="AU807" s="1">
        <v>86.7</v>
      </c>
      <c r="AV807" s="1">
        <v>85.5</v>
      </c>
      <c r="AW807" s="1">
        <v>0.161574</v>
      </c>
      <c r="AX807" s="1">
        <v>-0.12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5605</v>
      </c>
      <c r="C808" s="3">
        <v>5.72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52.230000000000004</v>
      </c>
      <c r="H808" s="1">
        <f>MATCH(持股比率!A808,董監!A:A,0)</f>
        <v>808</v>
      </c>
      <c r="I808" s="3">
        <v>490608.81</v>
      </c>
      <c r="J808" s="26">
        <v>10</v>
      </c>
      <c r="K808" s="26">
        <v>-9</v>
      </c>
      <c r="L808" s="35">
        <v>-12</v>
      </c>
      <c r="M808" s="26">
        <v>-2</v>
      </c>
      <c r="N808" s="26">
        <v>2</v>
      </c>
      <c r="O808" s="26">
        <f t="shared" si="49"/>
        <v>25624</v>
      </c>
      <c r="P808" s="25">
        <f t="shared" si="50"/>
        <v>0</v>
      </c>
      <c r="Q808" s="3">
        <v>97.2</v>
      </c>
      <c r="R808" s="3">
        <v>97.4</v>
      </c>
      <c r="S808" s="3">
        <v>95.3</v>
      </c>
      <c r="T808" s="3">
        <v>94.9</v>
      </c>
      <c r="U808" s="3">
        <v>96.1</v>
      </c>
      <c r="V808" s="12">
        <f t="shared" si="51"/>
        <v>-1.0457999999999997E-2</v>
      </c>
      <c r="W808" s="3">
        <v>-1.03</v>
      </c>
      <c r="X808" s="3" t="str">
        <f ca="1">IF(COUNTIF(股期對照!A:A,B808)=2,B808&amp;"-●",IF(COUNTIF(股期對照!A:A,B808)=1,B808&amp;"-◎",B808))</f>
        <v>神準</v>
      </c>
      <c r="Y808" s="3" t="s">
        <v>6615</v>
      </c>
      <c r="AB808" s="1" t="s">
        <v>802</v>
      </c>
      <c r="AC808" s="1" t="s">
        <v>2563</v>
      </c>
      <c r="AD808" s="1">
        <v>5.72</v>
      </c>
      <c r="AE808" s="1">
        <v>0.89</v>
      </c>
      <c r="AF808" s="1">
        <v>0.9</v>
      </c>
      <c r="AG808" s="1">
        <v>40.26</v>
      </c>
      <c r="AH808" s="1">
        <v>52.230000000000004</v>
      </c>
      <c r="AI808" s="1">
        <v>808</v>
      </c>
      <c r="AJ808" s="1">
        <v>490608.81</v>
      </c>
      <c r="AK808" s="1">
        <v>10</v>
      </c>
      <c r="AL808" s="1">
        <v>-9</v>
      </c>
      <c r="AM808" s="1">
        <v>-12</v>
      </c>
      <c r="AN808" s="1">
        <v>-2</v>
      </c>
      <c r="AO808" s="1">
        <v>2</v>
      </c>
      <c r="AP808" s="1">
        <v>25624</v>
      </c>
      <c r="AQ808" s="1">
        <v>0</v>
      </c>
      <c r="AR808" s="1">
        <v>97.2</v>
      </c>
      <c r="AS808" s="1">
        <v>97.4</v>
      </c>
      <c r="AT808" s="1">
        <v>95.3</v>
      </c>
      <c r="AU808" s="1">
        <v>94.9</v>
      </c>
      <c r="AV808" s="1">
        <v>96.1</v>
      </c>
      <c r="AW808" s="1">
        <v>-1.0457999999999997E-2</v>
      </c>
      <c r="AX808" s="1">
        <v>-1.03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4831</v>
      </c>
      <c r="C809" s="3">
        <v>10.37</v>
      </c>
      <c r="D809" s="3">
        <v>0.12</v>
      </c>
      <c r="E809" s="3">
        <v>1.87</v>
      </c>
      <c r="F809" s="1">
        <f>IF(INDEX(董監!D:D,H809)=0,INDEX(董監!C:C,H809),INDEX(董監!D:D,H809))</f>
        <v>10.199999999999999</v>
      </c>
      <c r="G809" s="1">
        <f t="shared" si="48"/>
        <v>77.44</v>
      </c>
      <c r="H809" s="1">
        <f>MATCH(持股比率!A809,董監!A:A,0)</f>
        <v>809</v>
      </c>
      <c r="I809" s="3">
        <v>447282.34</v>
      </c>
      <c r="J809" s="26">
        <v>46</v>
      </c>
      <c r="K809" s="26">
        <v>-51</v>
      </c>
      <c r="L809" s="35">
        <v>-40</v>
      </c>
      <c r="M809" s="26">
        <v>17</v>
      </c>
      <c r="N809" s="26">
        <v>93</v>
      </c>
      <c r="O809" s="26">
        <f t="shared" si="49"/>
        <v>34638</v>
      </c>
      <c r="P809" s="25">
        <f t="shared" si="50"/>
        <v>0.2</v>
      </c>
      <c r="Q809" s="3">
        <v>262</v>
      </c>
      <c r="R809" s="3">
        <v>260</v>
      </c>
      <c r="S809" s="3">
        <v>251.5</v>
      </c>
      <c r="T809" s="3">
        <v>252</v>
      </c>
      <c r="U809" s="3">
        <v>257</v>
      </c>
      <c r="V809" s="12">
        <f t="shared" si="51"/>
        <v>0.16916999999999999</v>
      </c>
      <c r="W809" s="3">
        <v>1.78</v>
      </c>
      <c r="X809" s="3" t="str">
        <f ca="1">IF(COUNTIF(股期對照!A:A,B809)=2,B809&amp;"-●",IF(COUNTIF(股期對照!A:A,B809)=1,B809&amp;"-◎",B809))</f>
        <v>牧德</v>
      </c>
      <c r="Y809" s="3" t="s">
        <v>4300</v>
      </c>
      <c r="AB809" s="1" t="s">
        <v>803</v>
      </c>
      <c r="AC809" s="1" t="s">
        <v>2564</v>
      </c>
      <c r="AD809" s="1">
        <v>10.37</v>
      </c>
      <c r="AE809" s="1">
        <v>0.12</v>
      </c>
      <c r="AF809" s="1">
        <v>1.87</v>
      </c>
      <c r="AG809" s="1">
        <v>10.199999999999999</v>
      </c>
      <c r="AH809" s="1">
        <v>77.44</v>
      </c>
      <c r="AI809" s="1">
        <v>809</v>
      </c>
      <c r="AJ809" s="1">
        <v>447282.34</v>
      </c>
      <c r="AK809" s="1">
        <v>46</v>
      </c>
      <c r="AL809" s="1">
        <v>-51</v>
      </c>
      <c r="AM809" s="1">
        <v>-40</v>
      </c>
      <c r="AN809" s="1">
        <v>17</v>
      </c>
      <c r="AO809" s="1">
        <v>93</v>
      </c>
      <c r="AP809" s="1">
        <v>34638</v>
      </c>
      <c r="AQ809" s="1">
        <v>0.2</v>
      </c>
      <c r="AR809" s="1">
        <v>262</v>
      </c>
      <c r="AS809" s="1">
        <v>260</v>
      </c>
      <c r="AT809" s="1">
        <v>251.5</v>
      </c>
      <c r="AU809" s="1">
        <v>252</v>
      </c>
      <c r="AV809" s="1">
        <v>257</v>
      </c>
      <c r="AW809" s="1">
        <v>0.16916999999999999</v>
      </c>
      <c r="AX809" s="1">
        <v>1.78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5606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-3</v>
      </c>
      <c r="L810" s="35">
        <v>-1</v>
      </c>
      <c r="M810" s="26">
        <v>0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23.8</v>
      </c>
      <c r="R810" s="3">
        <v>23.65</v>
      </c>
      <c r="S810" s="3">
        <v>23.1</v>
      </c>
      <c r="T810" s="3">
        <v>23.2</v>
      </c>
      <c r="U810" s="3">
        <v>23.2</v>
      </c>
      <c r="V810" s="12">
        <f t="shared" si="51"/>
        <v>-9.4049999999999982E-4</v>
      </c>
      <c r="W810" s="3">
        <v>-2.52</v>
      </c>
      <c r="X810" s="3" t="str">
        <f ca="1">IF(COUNTIF(股期對照!A:A,B810)=2,B810&amp;"-●",IF(COUNTIF(股期對照!A:A,B810)=1,B810&amp;"-◎",B810))</f>
        <v>其陽</v>
      </c>
      <c r="Y810" s="3" t="s">
        <v>6619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-3</v>
      </c>
      <c r="AM810" s="1">
        <v>-1</v>
      </c>
      <c r="AN810" s="1">
        <v>0</v>
      </c>
      <c r="AO810" s="1">
        <v>0</v>
      </c>
      <c r="AP810" s="1">
        <v>19783</v>
      </c>
      <c r="AQ810" s="1">
        <v>0</v>
      </c>
      <c r="AR810" s="1">
        <v>23.8</v>
      </c>
      <c r="AS810" s="1">
        <v>23.65</v>
      </c>
      <c r="AT810" s="1">
        <v>23.1</v>
      </c>
      <c r="AU810" s="1">
        <v>23.2</v>
      </c>
      <c r="AV810" s="1">
        <v>23.2</v>
      </c>
      <c r="AW810" s="1">
        <v>-9.4049999999999982E-4</v>
      </c>
      <c r="AX810" s="1">
        <v>-2.52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5607</v>
      </c>
      <c r="C811" s="3">
        <v>1.29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88.26</v>
      </c>
      <c r="H811" s="1">
        <f>MATCH(持股比率!A811,董監!A:A,0)</f>
        <v>811</v>
      </c>
      <c r="I811" s="3">
        <v>341270</v>
      </c>
      <c r="J811" s="26">
        <v>-2</v>
      </c>
      <c r="K811" s="26">
        <v>4</v>
      </c>
      <c r="L811" s="35">
        <v>-36</v>
      </c>
      <c r="M811" s="26">
        <v>-28</v>
      </c>
      <c r="N811" s="26">
        <v>4</v>
      </c>
      <c r="O811" s="26">
        <f t="shared" si="49"/>
        <v>30120</v>
      </c>
      <c r="P811" s="25">
        <f t="shared" si="50"/>
        <v>-0.2</v>
      </c>
      <c r="Q811" s="3">
        <v>33.65</v>
      </c>
      <c r="R811" s="3">
        <v>33.65</v>
      </c>
      <c r="S811" s="3">
        <v>32.75</v>
      </c>
      <c r="T811" s="3">
        <v>32.75</v>
      </c>
      <c r="U811" s="3">
        <v>33.049999999999997</v>
      </c>
      <c r="V811" s="12">
        <f t="shared" si="51"/>
        <v>-1.8964999999999999E-2</v>
      </c>
      <c r="W811" s="3">
        <v>-0.45</v>
      </c>
      <c r="X811" s="3" t="str">
        <f ca="1">IF(COUNTIF(股期對照!A:A,B811)=2,B811&amp;"-●",IF(COUNTIF(股期對照!A:A,B811)=1,B811&amp;"-◎",B811))</f>
        <v>逸昌</v>
      </c>
      <c r="Y811" s="3" t="s">
        <v>6550</v>
      </c>
      <c r="AB811" s="1" t="s">
        <v>805</v>
      </c>
      <c r="AC811" s="1" t="s">
        <v>2566</v>
      </c>
      <c r="AD811" s="1">
        <v>1.29</v>
      </c>
      <c r="AE811" s="1">
        <v>1.86</v>
      </c>
      <c r="AF811" s="1">
        <v>0.02</v>
      </c>
      <c r="AG811" s="1">
        <v>8.57</v>
      </c>
      <c r="AH811" s="1">
        <v>88.26</v>
      </c>
      <c r="AI811" s="1">
        <v>811</v>
      </c>
      <c r="AJ811" s="1">
        <v>341270</v>
      </c>
      <c r="AK811" s="1">
        <v>-2</v>
      </c>
      <c r="AL811" s="1">
        <v>4</v>
      </c>
      <c r="AM811" s="1">
        <v>-36</v>
      </c>
      <c r="AN811" s="1">
        <v>-28</v>
      </c>
      <c r="AO811" s="1">
        <v>4</v>
      </c>
      <c r="AP811" s="1">
        <v>30120</v>
      </c>
      <c r="AQ811" s="1">
        <v>-0.2</v>
      </c>
      <c r="AR811" s="1">
        <v>33.65</v>
      </c>
      <c r="AS811" s="1">
        <v>33.65</v>
      </c>
      <c r="AT811" s="1">
        <v>32.75</v>
      </c>
      <c r="AU811" s="1">
        <v>32.75</v>
      </c>
      <c r="AV811" s="1">
        <v>33.049999999999997</v>
      </c>
      <c r="AW811" s="1">
        <v>-1.8964999999999999E-2</v>
      </c>
      <c r="AX811" s="1">
        <v>-0.45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4832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2718</v>
      </c>
      <c r="P812" s="25">
        <f t="shared" si="50"/>
        <v>0</v>
      </c>
      <c r="Q812" s="3">
        <v>80.5</v>
      </c>
      <c r="R812" s="3">
        <v>79.900000000000006</v>
      </c>
      <c r="S812" s="3">
        <v>80.3</v>
      </c>
      <c r="T812" s="3">
        <v>80</v>
      </c>
      <c r="U812" s="3">
        <v>80</v>
      </c>
      <c r="V812" s="12">
        <f t="shared" si="51"/>
        <v>0</v>
      </c>
      <c r="W812" s="3">
        <v>-0.99</v>
      </c>
      <c r="X812" s="3" t="str">
        <f ca="1">IF(COUNTIF(股期對照!A:A,B812)=2,B812&amp;"-●",IF(COUNTIF(股期對照!A:A,B812)=1,B812&amp;"-◎",B812))</f>
        <v>大塚</v>
      </c>
      <c r="Y812" s="3" t="s">
        <v>6555</v>
      </c>
      <c r="AB812" s="1" t="s">
        <v>806</v>
      </c>
      <c r="AC812" s="1" t="s">
        <v>2567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2718</v>
      </c>
      <c r="AQ812" s="1">
        <v>0</v>
      </c>
      <c r="AR812" s="1">
        <v>80.5</v>
      </c>
      <c r="AS812" s="1">
        <v>79.900000000000006</v>
      </c>
      <c r="AT812" s="1">
        <v>80.3</v>
      </c>
      <c r="AU812" s="1">
        <v>80</v>
      </c>
      <c r="AV812" s="1">
        <v>80</v>
      </c>
      <c r="AW812" s="1">
        <v>0</v>
      </c>
      <c r="AX812" s="1">
        <v>-0.99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4833</v>
      </c>
      <c r="C813" s="3">
        <v>12.52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74.210000000000008</v>
      </c>
      <c r="H813" s="1">
        <f>MATCH(持股比率!A813,董監!A:A,0)</f>
        <v>813</v>
      </c>
      <c r="I813" s="3">
        <v>26650178.32</v>
      </c>
      <c r="J813" s="26">
        <v>266</v>
      </c>
      <c r="K813" s="26">
        <v>-3441</v>
      </c>
      <c r="L813" s="35">
        <v>-752</v>
      </c>
      <c r="M813" s="26">
        <v>131</v>
      </c>
      <c r="N813" s="26">
        <v>6513</v>
      </c>
      <c r="O813" s="26">
        <f t="shared" si="49"/>
        <v>1977710</v>
      </c>
      <c r="P813" s="25">
        <f t="shared" si="50"/>
        <v>0.1</v>
      </c>
      <c r="Q813" s="3">
        <v>13.45</v>
      </c>
      <c r="R813" s="3">
        <v>13.2</v>
      </c>
      <c r="S813" s="3">
        <v>12.9</v>
      </c>
      <c r="T813" s="3">
        <v>12.85</v>
      </c>
      <c r="U813" s="3">
        <v>13.25</v>
      </c>
      <c r="V813" s="12">
        <f t="shared" si="51"/>
        <v>0.36436299999999994</v>
      </c>
      <c r="W813" s="3">
        <v>-1.1200000000000001</v>
      </c>
      <c r="X813" s="3" t="str">
        <f ca="1">IF(COUNTIF(股期對照!A:A,B813)=2,B813&amp;"-●",IF(COUNTIF(股期對照!A:A,B813)=1,B813&amp;"-◎",B813))</f>
        <v>聯合再生</v>
      </c>
      <c r="Y813" s="3" t="s">
        <v>6648</v>
      </c>
      <c r="AB813" s="1" t="s">
        <v>807</v>
      </c>
      <c r="AC813" s="1" t="s">
        <v>2568</v>
      </c>
      <c r="AD813" s="1">
        <v>12.52</v>
      </c>
      <c r="AE813" s="1">
        <v>0.02</v>
      </c>
      <c r="AF813" s="1">
        <v>0</v>
      </c>
      <c r="AG813" s="1">
        <v>13.25</v>
      </c>
      <c r="AH813" s="1">
        <v>74.210000000000008</v>
      </c>
      <c r="AI813" s="1">
        <v>813</v>
      </c>
      <c r="AJ813" s="1">
        <v>26650178.32</v>
      </c>
      <c r="AK813" s="1">
        <v>266</v>
      </c>
      <c r="AL813" s="1">
        <v>-3441</v>
      </c>
      <c r="AM813" s="1">
        <v>-752</v>
      </c>
      <c r="AN813" s="1">
        <v>131</v>
      </c>
      <c r="AO813" s="1">
        <v>6513</v>
      </c>
      <c r="AP813" s="1">
        <v>1977710</v>
      </c>
      <c r="AQ813" s="1">
        <v>0.1</v>
      </c>
      <c r="AR813" s="1">
        <v>13.45</v>
      </c>
      <c r="AS813" s="1">
        <v>13.2</v>
      </c>
      <c r="AT813" s="1">
        <v>12.9</v>
      </c>
      <c r="AU813" s="1">
        <v>12.85</v>
      </c>
      <c r="AV813" s="1">
        <v>13.25</v>
      </c>
      <c r="AW813" s="1">
        <v>0.36436299999999994</v>
      </c>
      <c r="AX813" s="1">
        <v>-1.1200000000000001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4834</v>
      </c>
      <c r="C814" s="3">
        <v>0.22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76.44</v>
      </c>
      <c r="H814" s="1">
        <f>MATCH(持股比率!A814,董監!A:A,0)</f>
        <v>814</v>
      </c>
      <c r="I814" s="3">
        <v>528641.77</v>
      </c>
      <c r="J814" s="26">
        <v>9</v>
      </c>
      <c r="K814" s="26">
        <v>6</v>
      </c>
      <c r="L814" s="35">
        <v>2</v>
      </c>
      <c r="M814" s="26">
        <v>4</v>
      </c>
      <c r="N814" s="26">
        <v>0</v>
      </c>
      <c r="O814" s="26">
        <f t="shared" si="49"/>
        <v>40409</v>
      </c>
      <c r="P814" s="25">
        <f t="shared" si="50"/>
        <v>0.1</v>
      </c>
      <c r="Q814" s="3">
        <v>39</v>
      </c>
      <c r="R814" s="3">
        <v>38.700000000000003</v>
      </c>
      <c r="S814" s="3">
        <v>38.25</v>
      </c>
      <c r="T814" s="3">
        <v>38.5</v>
      </c>
      <c r="U814" s="3">
        <v>39</v>
      </c>
      <c r="V814" s="12">
        <f t="shared" si="51"/>
        <v>8.1370000000000001E-3</v>
      </c>
      <c r="W814" s="3">
        <v>1.17</v>
      </c>
      <c r="X814" s="3" t="str">
        <f ca="1">IF(COUNTIF(股期對照!A:A,B814)=2,B814&amp;"-●",IF(COUNTIF(股期對照!A:A,B814)=1,B814&amp;"-◎",B814))</f>
        <v>泓格</v>
      </c>
      <c r="Y814" s="3" t="s">
        <v>6649</v>
      </c>
      <c r="AB814" s="1" t="s">
        <v>808</v>
      </c>
      <c r="AC814" s="1" t="s">
        <v>2569</v>
      </c>
      <c r="AD814" s="1">
        <v>0.22</v>
      </c>
      <c r="AE814" s="1">
        <v>0</v>
      </c>
      <c r="AF814" s="1">
        <v>0.01</v>
      </c>
      <c r="AG814" s="1">
        <v>23.33</v>
      </c>
      <c r="AH814" s="1">
        <v>76.44</v>
      </c>
      <c r="AI814" s="1">
        <v>814</v>
      </c>
      <c r="AJ814" s="1">
        <v>528641.77</v>
      </c>
      <c r="AK814" s="1">
        <v>9</v>
      </c>
      <c r="AL814" s="1">
        <v>6</v>
      </c>
      <c r="AM814" s="1">
        <v>2</v>
      </c>
      <c r="AN814" s="1">
        <v>4</v>
      </c>
      <c r="AO814" s="1">
        <v>0</v>
      </c>
      <c r="AP814" s="1">
        <v>40409</v>
      </c>
      <c r="AQ814" s="1">
        <v>0.1</v>
      </c>
      <c r="AR814" s="1">
        <v>39</v>
      </c>
      <c r="AS814" s="1">
        <v>38.700000000000003</v>
      </c>
      <c r="AT814" s="1">
        <v>38.25</v>
      </c>
      <c r="AU814" s="1">
        <v>38.5</v>
      </c>
      <c r="AV814" s="1">
        <v>39</v>
      </c>
      <c r="AW814" s="1">
        <v>8.1370000000000001E-3</v>
      </c>
      <c r="AX814" s="1">
        <v>1.17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5608</v>
      </c>
      <c r="C815" s="3">
        <v>4.45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86.15</v>
      </c>
      <c r="H815" s="1">
        <f>MATCH(持股比率!A815,董監!A:A,0)</f>
        <v>815</v>
      </c>
      <c r="I815" s="3">
        <v>394706.57</v>
      </c>
      <c r="J815" s="26">
        <v>62</v>
      </c>
      <c r="K815" s="26">
        <v>-128</v>
      </c>
      <c r="L815" s="35">
        <v>-10</v>
      </c>
      <c r="M815" s="26">
        <v>-39</v>
      </c>
      <c r="N815" s="26">
        <v>29</v>
      </c>
      <c r="O815" s="26">
        <f t="shared" si="49"/>
        <v>34004</v>
      </c>
      <c r="P815" s="25">
        <f t="shared" si="50"/>
        <v>-0.3</v>
      </c>
      <c r="Q815" s="3">
        <v>63.8</v>
      </c>
      <c r="R815" s="3">
        <v>62.4</v>
      </c>
      <c r="S815" s="3">
        <v>60</v>
      </c>
      <c r="T815" s="3">
        <v>60</v>
      </c>
      <c r="U815" s="3">
        <v>60.1</v>
      </c>
      <c r="V815" s="12">
        <f t="shared" si="51"/>
        <v>-5.2287000000000007E-2</v>
      </c>
      <c r="W815" s="3">
        <v>-3.84</v>
      </c>
      <c r="X815" s="3" t="str">
        <f ca="1">IF(COUNTIF(股期對照!A:A,B815)=2,B815&amp;"-●",IF(COUNTIF(股期對照!A:A,B815)=1,B815&amp;"-◎",B815))</f>
        <v>友威科</v>
      </c>
      <c r="Y815" s="3" t="s">
        <v>6640</v>
      </c>
      <c r="AB815" s="1" t="s">
        <v>809</v>
      </c>
      <c r="AC815" s="1" t="s">
        <v>2570</v>
      </c>
      <c r="AD815" s="1">
        <v>4.45</v>
      </c>
      <c r="AE815" s="1">
        <v>0</v>
      </c>
      <c r="AF815" s="1">
        <v>0.06</v>
      </c>
      <c r="AG815" s="1">
        <v>9.34</v>
      </c>
      <c r="AH815" s="1">
        <v>86.15</v>
      </c>
      <c r="AI815" s="1">
        <v>815</v>
      </c>
      <c r="AJ815" s="1">
        <v>394706.57</v>
      </c>
      <c r="AK815" s="1">
        <v>62</v>
      </c>
      <c r="AL815" s="1">
        <v>-128</v>
      </c>
      <c r="AM815" s="1">
        <v>-10</v>
      </c>
      <c r="AN815" s="1">
        <v>-39</v>
      </c>
      <c r="AO815" s="1">
        <v>29</v>
      </c>
      <c r="AP815" s="1">
        <v>34004</v>
      </c>
      <c r="AQ815" s="1">
        <v>-0.3</v>
      </c>
      <c r="AR815" s="1">
        <v>63.8</v>
      </c>
      <c r="AS815" s="1">
        <v>62.4</v>
      </c>
      <c r="AT815" s="1">
        <v>60</v>
      </c>
      <c r="AU815" s="1">
        <v>60</v>
      </c>
      <c r="AV815" s="1">
        <v>60.1</v>
      </c>
      <c r="AW815" s="1">
        <v>-5.2287000000000007E-2</v>
      </c>
      <c r="AX815" s="1">
        <v>-3.84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5609</v>
      </c>
      <c r="C816" s="3">
        <v>8.9700000000000006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77.55</v>
      </c>
      <c r="H816" s="1">
        <f>MATCH(持股比率!A816,董監!A:A,0)</f>
        <v>816</v>
      </c>
      <c r="I816" s="3">
        <v>510060</v>
      </c>
      <c r="J816" s="26">
        <v>-7</v>
      </c>
      <c r="K816" s="26">
        <v>-30</v>
      </c>
      <c r="L816" s="35">
        <v>-41</v>
      </c>
      <c r="M816" s="26">
        <v>-36</v>
      </c>
      <c r="N816" s="26">
        <v>-25</v>
      </c>
      <c r="O816" s="26">
        <f t="shared" si="49"/>
        <v>39555</v>
      </c>
      <c r="P816" s="25">
        <f t="shared" si="50"/>
        <v>-0.4</v>
      </c>
      <c r="Q816" s="3">
        <v>23.85</v>
      </c>
      <c r="R816" s="3">
        <v>24.15</v>
      </c>
      <c r="S816" s="3">
        <v>23.55</v>
      </c>
      <c r="T816" s="3">
        <v>23.3</v>
      </c>
      <c r="U816" s="3">
        <v>23.4</v>
      </c>
      <c r="V816" s="12">
        <f t="shared" si="51"/>
        <v>-3.2808000000000004E-2</v>
      </c>
      <c r="W816" s="3">
        <v>-0.43</v>
      </c>
      <c r="X816" s="3" t="str">
        <f ca="1">IF(COUNTIF(股期對照!A:A,B816)=2,B816&amp;"-●",IF(COUNTIF(股期對照!A:A,B816)=1,B816&amp;"-◎",B816))</f>
        <v>博磊</v>
      </c>
      <c r="Y816" s="3" t="s">
        <v>6650</v>
      </c>
      <c r="AB816" s="1" t="s">
        <v>810</v>
      </c>
      <c r="AC816" s="1" t="s">
        <v>2571</v>
      </c>
      <c r="AD816" s="1">
        <v>8.9700000000000006</v>
      </c>
      <c r="AE816" s="1">
        <v>0</v>
      </c>
      <c r="AF816" s="1">
        <v>0.03</v>
      </c>
      <c r="AG816" s="1">
        <v>13.45</v>
      </c>
      <c r="AH816" s="1">
        <v>77.55</v>
      </c>
      <c r="AI816" s="1">
        <v>816</v>
      </c>
      <c r="AJ816" s="1">
        <v>510060</v>
      </c>
      <c r="AK816" s="1">
        <v>-7</v>
      </c>
      <c r="AL816" s="1">
        <v>-30</v>
      </c>
      <c r="AM816" s="1">
        <v>-41</v>
      </c>
      <c r="AN816" s="1">
        <v>-36</v>
      </c>
      <c r="AO816" s="1">
        <v>-25</v>
      </c>
      <c r="AP816" s="1">
        <v>39555</v>
      </c>
      <c r="AQ816" s="1">
        <v>-0.4</v>
      </c>
      <c r="AR816" s="1">
        <v>23.85</v>
      </c>
      <c r="AS816" s="1">
        <v>24.15</v>
      </c>
      <c r="AT816" s="1">
        <v>23.55</v>
      </c>
      <c r="AU816" s="1">
        <v>23.3</v>
      </c>
      <c r="AV816" s="1">
        <v>23.4</v>
      </c>
      <c r="AW816" s="1">
        <v>-3.2808000000000004E-2</v>
      </c>
      <c r="AX816" s="1">
        <v>-0.43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5610</v>
      </c>
      <c r="C817" s="3">
        <v>9.0500000000000007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76.94</v>
      </c>
      <c r="H817" s="1">
        <f>MATCH(持股比率!A817,董監!A:A,0)</f>
        <v>817</v>
      </c>
      <c r="I817" s="3">
        <v>811390</v>
      </c>
      <c r="J817" s="26">
        <v>-5</v>
      </c>
      <c r="K817" s="26">
        <v>51</v>
      </c>
      <c r="L817" s="35">
        <v>-87</v>
      </c>
      <c r="M817" s="26">
        <v>32</v>
      </c>
      <c r="N817" s="26">
        <v>63</v>
      </c>
      <c r="O817" s="26">
        <f t="shared" si="49"/>
        <v>62428</v>
      </c>
      <c r="P817" s="25">
        <f t="shared" si="50"/>
        <v>0.1</v>
      </c>
      <c r="Q817" s="3">
        <v>62.4</v>
      </c>
      <c r="R817" s="3">
        <v>62.5</v>
      </c>
      <c r="S817" s="3">
        <v>60.8</v>
      </c>
      <c r="T817" s="3">
        <v>61.6</v>
      </c>
      <c r="U817" s="3">
        <v>62.9</v>
      </c>
      <c r="V817" s="12">
        <f t="shared" si="51"/>
        <v>3.5198E-2</v>
      </c>
      <c r="W817" s="3">
        <v>0.16</v>
      </c>
      <c r="X817" s="3" t="str">
        <f ca="1">IF(COUNTIF(股期對照!A:A,B817)=2,B817&amp;"-●",IF(COUNTIF(股期對照!A:A,B817)=1,B817&amp;"-◎",B817))</f>
        <v>辛耘</v>
      </c>
      <c r="Y817" s="3" t="s">
        <v>6640</v>
      </c>
      <c r="AB817" s="1" t="s">
        <v>811</v>
      </c>
      <c r="AC817" s="1" t="s">
        <v>2572</v>
      </c>
      <c r="AD817" s="1">
        <v>9.0500000000000007</v>
      </c>
      <c r="AE817" s="1">
        <v>0</v>
      </c>
      <c r="AF817" s="1">
        <v>0</v>
      </c>
      <c r="AG817" s="1">
        <v>14.01</v>
      </c>
      <c r="AH817" s="1">
        <v>76.94</v>
      </c>
      <c r="AI817" s="1">
        <v>817</v>
      </c>
      <c r="AJ817" s="1">
        <v>811390</v>
      </c>
      <c r="AK817" s="1">
        <v>-5</v>
      </c>
      <c r="AL817" s="1">
        <v>51</v>
      </c>
      <c r="AM817" s="1">
        <v>-87</v>
      </c>
      <c r="AN817" s="1">
        <v>32</v>
      </c>
      <c r="AO817" s="1">
        <v>63</v>
      </c>
      <c r="AP817" s="1">
        <v>62428</v>
      </c>
      <c r="AQ817" s="1">
        <v>0.1</v>
      </c>
      <c r="AR817" s="1">
        <v>62.4</v>
      </c>
      <c r="AS817" s="1">
        <v>62.5</v>
      </c>
      <c r="AT817" s="1">
        <v>60.8</v>
      </c>
      <c r="AU817" s="1">
        <v>61.6</v>
      </c>
      <c r="AV817" s="1">
        <v>62.9</v>
      </c>
      <c r="AW817" s="1">
        <v>3.5198E-2</v>
      </c>
      <c r="AX817" s="1">
        <v>0.16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4911</v>
      </c>
      <c r="C818" s="3">
        <v>6.74</v>
      </c>
      <c r="D818" s="3">
        <v>0.43</v>
      </c>
      <c r="E818" s="3">
        <v>0.38</v>
      </c>
      <c r="F818" s="1">
        <f>IF(INDEX(董監!D:D,H818)=0,INDEX(董監!C:C,H818),INDEX(董監!D:D,H818))</f>
        <v>22.22</v>
      </c>
      <c r="G818" s="1">
        <f t="shared" si="48"/>
        <v>70.23</v>
      </c>
      <c r="H818" s="1">
        <f>MATCH(持股比率!A818,董監!A:A,0)</f>
        <v>818</v>
      </c>
      <c r="I818" s="3">
        <v>623131.56999999995</v>
      </c>
      <c r="J818" s="26">
        <v>171</v>
      </c>
      <c r="K818" s="26">
        <v>-15</v>
      </c>
      <c r="L818" s="35">
        <v>-99</v>
      </c>
      <c r="M818" s="26">
        <v>28</v>
      </c>
      <c r="N818" s="26">
        <v>168</v>
      </c>
      <c r="O818" s="26">
        <f t="shared" si="49"/>
        <v>43763</v>
      </c>
      <c r="P818" s="25">
        <f t="shared" si="50"/>
        <v>0.6</v>
      </c>
      <c r="Q818" s="3">
        <v>127.5</v>
      </c>
      <c r="R818" s="3">
        <v>126.5</v>
      </c>
      <c r="S818" s="3">
        <v>123</v>
      </c>
      <c r="T818" s="3">
        <v>122</v>
      </c>
      <c r="U818" s="3">
        <v>124</v>
      </c>
      <c r="V818" s="12">
        <f t="shared" si="51"/>
        <v>0.31975999999999999</v>
      </c>
      <c r="W818" s="3">
        <v>-1.2</v>
      </c>
      <c r="X818" s="3" t="str">
        <f ca="1">IF(COUNTIF(股期對照!A:A,B818)=2,B818&amp;"-●",IF(COUNTIF(股期對照!A:A,B818)=1,B818&amp;"-◎",B818))</f>
        <v>閎康</v>
      </c>
      <c r="Y818" s="3" t="s">
        <v>6536</v>
      </c>
      <c r="AB818" s="1" t="s">
        <v>812</v>
      </c>
      <c r="AC818" s="1" t="s">
        <v>2573</v>
      </c>
      <c r="AD818" s="1">
        <v>6.74</v>
      </c>
      <c r="AE818" s="1">
        <v>0.43</v>
      </c>
      <c r="AF818" s="1">
        <v>0.38</v>
      </c>
      <c r="AG818" s="1">
        <v>22.22</v>
      </c>
      <c r="AH818" s="1">
        <v>70.23</v>
      </c>
      <c r="AI818" s="1">
        <v>818</v>
      </c>
      <c r="AJ818" s="1">
        <v>623131.56999999995</v>
      </c>
      <c r="AK818" s="1">
        <v>171</v>
      </c>
      <c r="AL818" s="1">
        <v>-15</v>
      </c>
      <c r="AM818" s="1">
        <v>-99</v>
      </c>
      <c r="AN818" s="1">
        <v>28</v>
      </c>
      <c r="AO818" s="1">
        <v>168</v>
      </c>
      <c r="AP818" s="1">
        <v>43763</v>
      </c>
      <c r="AQ818" s="1">
        <v>0.6</v>
      </c>
      <c r="AR818" s="1">
        <v>127.5</v>
      </c>
      <c r="AS818" s="1">
        <v>126.5</v>
      </c>
      <c r="AT818" s="1">
        <v>123</v>
      </c>
      <c r="AU818" s="1">
        <v>122</v>
      </c>
      <c r="AV818" s="1">
        <v>124</v>
      </c>
      <c r="AW818" s="1">
        <v>0.31975999999999999</v>
      </c>
      <c r="AX818" s="1">
        <v>-1.2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5611</v>
      </c>
      <c r="C819" s="3">
        <v>6.14</v>
      </c>
      <c r="D819" s="3">
        <v>0.3</v>
      </c>
      <c r="E819" s="3">
        <v>0.05</v>
      </c>
      <c r="F819" s="1">
        <f>IF(INDEX(董監!D:D,H819)=0,INDEX(董監!C:C,H819),INDEX(董監!D:D,H819))</f>
        <v>8.25</v>
      </c>
      <c r="G819" s="1">
        <f t="shared" si="48"/>
        <v>85.26</v>
      </c>
      <c r="H819" s="1">
        <f>MATCH(持股比率!A819,董監!A:A,0)</f>
        <v>819</v>
      </c>
      <c r="I819" s="3">
        <v>477742</v>
      </c>
      <c r="J819" s="26">
        <v>377</v>
      </c>
      <c r="K819" s="26">
        <v>-455</v>
      </c>
      <c r="L819" s="35">
        <v>95</v>
      </c>
      <c r="M819" s="26">
        <v>-70</v>
      </c>
      <c r="N819" s="26">
        <v>159</v>
      </c>
      <c r="O819" s="26">
        <f t="shared" si="49"/>
        <v>40732</v>
      </c>
      <c r="P819" s="25">
        <f t="shared" si="50"/>
        <v>0.3</v>
      </c>
      <c r="Q819" s="3">
        <v>85.8</v>
      </c>
      <c r="R819" s="3">
        <v>84.8</v>
      </c>
      <c r="S819" s="3">
        <v>81.3</v>
      </c>
      <c r="T819" s="3">
        <v>80.2</v>
      </c>
      <c r="U819" s="3">
        <v>82.5</v>
      </c>
      <c r="V819" s="12">
        <f t="shared" si="51"/>
        <v>8.989599999999999E-2</v>
      </c>
      <c r="W819" s="3">
        <v>-3.06</v>
      </c>
      <c r="X819" s="3" t="str">
        <f ca="1">IF(COUNTIF(股期對照!A:A,B819)=2,B819&amp;"-●",IF(COUNTIF(股期對照!A:A,B819)=1,B819&amp;"-◎",B819))</f>
        <v>通嘉</v>
      </c>
      <c r="Y819" s="3" t="s">
        <v>6546</v>
      </c>
      <c r="AB819" s="1" t="s">
        <v>813</v>
      </c>
      <c r="AC819" s="1" t="s">
        <v>2574</v>
      </c>
      <c r="AD819" s="1">
        <v>6.14</v>
      </c>
      <c r="AE819" s="1">
        <v>0.3</v>
      </c>
      <c r="AF819" s="1">
        <v>0.05</v>
      </c>
      <c r="AG819" s="1">
        <v>8.25</v>
      </c>
      <c r="AH819" s="1">
        <v>85.26</v>
      </c>
      <c r="AI819" s="1">
        <v>819</v>
      </c>
      <c r="AJ819" s="1">
        <v>477742</v>
      </c>
      <c r="AK819" s="1">
        <v>377</v>
      </c>
      <c r="AL819" s="1">
        <v>-455</v>
      </c>
      <c r="AM819" s="1">
        <v>95</v>
      </c>
      <c r="AN819" s="1">
        <v>-70</v>
      </c>
      <c r="AO819" s="1">
        <v>159</v>
      </c>
      <c r="AP819" s="1">
        <v>40732</v>
      </c>
      <c r="AQ819" s="1">
        <v>0.3</v>
      </c>
      <c r="AR819" s="1">
        <v>85.8</v>
      </c>
      <c r="AS819" s="1">
        <v>84.8</v>
      </c>
      <c r="AT819" s="1">
        <v>81.3</v>
      </c>
      <c r="AU819" s="1">
        <v>80.2</v>
      </c>
      <c r="AV819" s="1">
        <v>82.5</v>
      </c>
      <c r="AW819" s="1">
        <v>8.989599999999999E-2</v>
      </c>
      <c r="AX819" s="1">
        <v>-3.06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5612</v>
      </c>
      <c r="C820" s="3">
        <v>5.19</v>
      </c>
      <c r="D820" s="3">
        <v>0.26</v>
      </c>
      <c r="E820" s="3">
        <v>0.1</v>
      </c>
      <c r="F820" s="1">
        <f>IF(INDEX(董監!D:D,H820)=0,INDEX(董監!C:C,H820),INDEX(董監!D:D,H820))</f>
        <v>8.6</v>
      </c>
      <c r="G820" s="1">
        <f t="shared" si="48"/>
        <v>85.85</v>
      </c>
      <c r="H820" s="1">
        <f>MATCH(持股比率!A820,董監!A:A,0)</f>
        <v>820</v>
      </c>
      <c r="I820" s="3">
        <v>1225563.79</v>
      </c>
      <c r="J820" s="26">
        <v>56</v>
      </c>
      <c r="K820" s="26">
        <v>72</v>
      </c>
      <c r="L820" s="35">
        <v>-229</v>
      </c>
      <c r="M820" s="26">
        <v>-98</v>
      </c>
      <c r="N820" s="26">
        <v>319</v>
      </c>
      <c r="O820" s="26">
        <f t="shared" si="49"/>
        <v>105215</v>
      </c>
      <c r="P820" s="25">
        <f t="shared" si="50"/>
        <v>0.1</v>
      </c>
      <c r="Q820" s="3">
        <v>19.25</v>
      </c>
      <c r="R820" s="3">
        <v>19.350000000000001</v>
      </c>
      <c r="S820" s="3">
        <v>18.649999999999999</v>
      </c>
      <c r="T820" s="3">
        <v>18.7</v>
      </c>
      <c r="U820" s="3">
        <v>19.45</v>
      </c>
      <c r="V820" s="12">
        <f t="shared" si="51"/>
        <v>2.5723000000000006E-2</v>
      </c>
      <c r="W820" s="3">
        <v>1.57</v>
      </c>
      <c r="X820" s="3" t="str">
        <f ca="1">IF(COUNTIF(股期對照!A:A,B820)=2,B820&amp;"-●",IF(COUNTIF(股期對照!A:A,B820)=1,B820&amp;"-◎",B820))</f>
        <v>艾笛森</v>
      </c>
      <c r="Y820" s="3" t="s">
        <v>6542</v>
      </c>
      <c r="AB820" s="1" t="s">
        <v>814</v>
      </c>
      <c r="AC820" s="1" t="s">
        <v>2575</v>
      </c>
      <c r="AD820" s="1">
        <v>5.19</v>
      </c>
      <c r="AE820" s="1">
        <v>0.26</v>
      </c>
      <c r="AF820" s="1">
        <v>0.1</v>
      </c>
      <c r="AG820" s="1">
        <v>8.6</v>
      </c>
      <c r="AH820" s="1">
        <v>85.85</v>
      </c>
      <c r="AI820" s="1">
        <v>820</v>
      </c>
      <c r="AJ820" s="1">
        <v>1225563.79</v>
      </c>
      <c r="AK820" s="1">
        <v>56</v>
      </c>
      <c r="AL820" s="1">
        <v>72</v>
      </c>
      <c r="AM820" s="1">
        <v>-229</v>
      </c>
      <c r="AN820" s="1">
        <v>-98</v>
      </c>
      <c r="AO820" s="1">
        <v>319</v>
      </c>
      <c r="AP820" s="1">
        <v>105215</v>
      </c>
      <c r="AQ820" s="1">
        <v>0.1</v>
      </c>
      <c r="AR820" s="1">
        <v>19.25</v>
      </c>
      <c r="AS820" s="1">
        <v>19.350000000000001</v>
      </c>
      <c r="AT820" s="1">
        <v>18.649999999999999</v>
      </c>
      <c r="AU820" s="1">
        <v>18.7</v>
      </c>
      <c r="AV820" s="1">
        <v>19.45</v>
      </c>
      <c r="AW820" s="1">
        <v>2.5723000000000006E-2</v>
      </c>
      <c r="AX820" s="1">
        <v>1.57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5613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-2</v>
      </c>
      <c r="K821" s="26">
        <v>-3</v>
      </c>
      <c r="L821" s="35">
        <v>-2</v>
      </c>
      <c r="M821" s="26">
        <v>-10</v>
      </c>
      <c r="N821" s="26">
        <v>1</v>
      </c>
      <c r="O821" s="26">
        <f t="shared" si="49"/>
        <v>58263</v>
      </c>
      <c r="P821" s="25">
        <f t="shared" si="50"/>
        <v>0</v>
      </c>
      <c r="Q821" s="3">
        <v>13.8</v>
      </c>
      <c r="R821" s="3">
        <v>13.9</v>
      </c>
      <c r="S821" s="3">
        <v>13.9</v>
      </c>
      <c r="T821" s="3">
        <v>13.9</v>
      </c>
      <c r="U821" s="3">
        <v>13.8</v>
      </c>
      <c r="V821" s="12">
        <f t="shared" si="51"/>
        <v>-2.2230000000000001E-3</v>
      </c>
      <c r="W821" s="3">
        <v>0.73</v>
      </c>
      <c r="X821" s="3" t="str">
        <f ca="1">IF(COUNTIF(股期對照!A:A,B821)=2,B821&amp;"-●",IF(COUNTIF(股期對照!A:A,B821)=1,B821&amp;"-◎",B821))</f>
        <v>力銘</v>
      </c>
      <c r="Y821" s="3" t="s">
        <v>6539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-2</v>
      </c>
      <c r="AL821" s="1">
        <v>-3</v>
      </c>
      <c r="AM821" s="1">
        <v>-2</v>
      </c>
      <c r="AN821" s="1">
        <v>-10</v>
      </c>
      <c r="AO821" s="1">
        <v>1</v>
      </c>
      <c r="AP821" s="1">
        <v>58263</v>
      </c>
      <c r="AQ821" s="1">
        <v>0</v>
      </c>
      <c r="AR821" s="1">
        <v>13.8</v>
      </c>
      <c r="AS821" s="1">
        <v>13.9</v>
      </c>
      <c r="AT821" s="1">
        <v>13.9</v>
      </c>
      <c r="AU821" s="1">
        <v>13.9</v>
      </c>
      <c r="AV821" s="1">
        <v>13.8</v>
      </c>
      <c r="AW821" s="1">
        <v>-2.2230000000000001E-3</v>
      </c>
      <c r="AX821" s="1">
        <v>0.73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4835</v>
      </c>
      <c r="C822" s="3">
        <v>10.039999999999999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73.36</v>
      </c>
      <c r="H822" s="1">
        <f>MATCH(持股比率!A822,董監!A:A,0)</f>
        <v>822</v>
      </c>
      <c r="I822" s="3">
        <v>715884.99</v>
      </c>
      <c r="J822" s="26">
        <v>37</v>
      </c>
      <c r="K822" s="26">
        <v>17</v>
      </c>
      <c r="L822" s="35">
        <v>-55</v>
      </c>
      <c r="M822" s="26">
        <v>-32</v>
      </c>
      <c r="N822" s="26">
        <v>-29</v>
      </c>
      <c r="O822" s="26">
        <f t="shared" si="49"/>
        <v>52517</v>
      </c>
      <c r="P822" s="25">
        <f t="shared" si="50"/>
        <v>-0.1</v>
      </c>
      <c r="Q822" s="3">
        <v>26.4</v>
      </c>
      <c r="R822" s="3">
        <v>26.5</v>
      </c>
      <c r="S822" s="3">
        <v>25.75</v>
      </c>
      <c r="T822" s="3">
        <v>25.4</v>
      </c>
      <c r="U822" s="3">
        <v>25.3</v>
      </c>
      <c r="V822" s="12">
        <f t="shared" si="51"/>
        <v>-1.53545E-2</v>
      </c>
      <c r="W822" s="3">
        <v>-4.53</v>
      </c>
      <c r="X822" s="3" t="str">
        <f ca="1">IF(COUNTIF(股期對照!A:A,B822)=2,B822&amp;"-●",IF(COUNTIF(股期對照!A:A,B822)=1,B822&amp;"-◎",B822))</f>
        <v>磐儀</v>
      </c>
      <c r="Y822" s="3" t="s">
        <v>6600</v>
      </c>
      <c r="AB822" s="1" t="s">
        <v>816</v>
      </c>
      <c r="AC822" s="1" t="s">
        <v>2577</v>
      </c>
      <c r="AD822" s="1">
        <v>10.039999999999999</v>
      </c>
      <c r="AE822" s="1">
        <v>0</v>
      </c>
      <c r="AF822" s="1">
        <v>0.36</v>
      </c>
      <c r="AG822" s="1">
        <v>16.239999999999998</v>
      </c>
      <c r="AH822" s="1">
        <v>73.36</v>
      </c>
      <c r="AI822" s="1">
        <v>822</v>
      </c>
      <c r="AJ822" s="1">
        <v>715884.99</v>
      </c>
      <c r="AK822" s="1">
        <v>37</v>
      </c>
      <c r="AL822" s="1">
        <v>17</v>
      </c>
      <c r="AM822" s="1">
        <v>-55</v>
      </c>
      <c r="AN822" s="1">
        <v>-32</v>
      </c>
      <c r="AO822" s="1">
        <v>-29</v>
      </c>
      <c r="AP822" s="1">
        <v>52517</v>
      </c>
      <c r="AQ822" s="1">
        <v>-0.1</v>
      </c>
      <c r="AR822" s="1">
        <v>26.4</v>
      </c>
      <c r="AS822" s="1">
        <v>26.5</v>
      </c>
      <c r="AT822" s="1">
        <v>25.75</v>
      </c>
      <c r="AU822" s="1">
        <v>25.4</v>
      </c>
      <c r="AV822" s="1">
        <v>25.3</v>
      </c>
      <c r="AW822" s="1">
        <v>-1.53545E-2</v>
      </c>
      <c r="AX822" s="1">
        <v>-4.53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5614</v>
      </c>
      <c r="C823" s="3">
        <v>18.489999999999998</v>
      </c>
      <c r="D823" s="3">
        <v>1.27</v>
      </c>
      <c r="E823" s="3">
        <v>0.26</v>
      </c>
      <c r="F823" s="1">
        <f>IF(INDEX(董監!D:D,H823)=0,INDEX(董監!C:C,H823),INDEX(董監!D:D,H823))</f>
        <v>19.899999999999999</v>
      </c>
      <c r="G823" s="1">
        <f t="shared" si="48"/>
        <v>60.08</v>
      </c>
      <c r="H823" s="1">
        <f>MATCH(持股比率!A823,董監!A:A,0)</f>
        <v>823</v>
      </c>
      <c r="I823" s="3">
        <v>2084244.8</v>
      </c>
      <c r="J823" s="26">
        <v>-62</v>
      </c>
      <c r="K823" s="26">
        <v>105</v>
      </c>
      <c r="L823" s="35">
        <v>-295</v>
      </c>
      <c r="M823" s="26">
        <v>140</v>
      </c>
      <c r="N823" s="26">
        <v>405</v>
      </c>
      <c r="O823" s="26">
        <f t="shared" si="49"/>
        <v>125221</v>
      </c>
      <c r="P823" s="25">
        <f t="shared" si="50"/>
        <v>0.2</v>
      </c>
      <c r="Q823" s="3">
        <v>99</v>
      </c>
      <c r="R823" s="3">
        <v>99.9</v>
      </c>
      <c r="S823" s="3">
        <v>96.8</v>
      </c>
      <c r="T823" s="3">
        <v>96.4</v>
      </c>
      <c r="U823" s="3">
        <v>98.8</v>
      </c>
      <c r="V823" s="12">
        <f t="shared" si="51"/>
        <v>0.29305500000000001</v>
      </c>
      <c r="W823" s="3">
        <v>-0.6</v>
      </c>
      <c r="X823" s="3" t="str">
        <f ca="1">IF(COUNTIF(股期對照!A:A,B823)=2,B823&amp;"-●",IF(COUNTIF(股期對照!A:A,B823)=1,B823&amp;"-◎",B823))</f>
        <v>智易</v>
      </c>
      <c r="Y823" s="3" t="s">
        <v>6615</v>
      </c>
      <c r="AB823" s="1" t="s">
        <v>817</v>
      </c>
      <c r="AC823" s="1" t="s">
        <v>2578</v>
      </c>
      <c r="AD823" s="1">
        <v>18.489999999999998</v>
      </c>
      <c r="AE823" s="1">
        <v>1.27</v>
      </c>
      <c r="AF823" s="1">
        <v>0.26</v>
      </c>
      <c r="AG823" s="1">
        <v>19.899999999999999</v>
      </c>
      <c r="AH823" s="1">
        <v>60.08</v>
      </c>
      <c r="AI823" s="1">
        <v>823</v>
      </c>
      <c r="AJ823" s="1">
        <v>2084244.8</v>
      </c>
      <c r="AK823" s="1">
        <v>-62</v>
      </c>
      <c r="AL823" s="1">
        <v>105</v>
      </c>
      <c r="AM823" s="1">
        <v>-295</v>
      </c>
      <c r="AN823" s="1">
        <v>140</v>
      </c>
      <c r="AO823" s="1">
        <v>405</v>
      </c>
      <c r="AP823" s="1">
        <v>125221</v>
      </c>
      <c r="AQ823" s="1">
        <v>0.2</v>
      </c>
      <c r="AR823" s="1">
        <v>99</v>
      </c>
      <c r="AS823" s="1">
        <v>99.9</v>
      </c>
      <c r="AT823" s="1">
        <v>96.8</v>
      </c>
      <c r="AU823" s="1">
        <v>96.4</v>
      </c>
      <c r="AV823" s="1">
        <v>98.8</v>
      </c>
      <c r="AW823" s="1">
        <v>0.29305500000000001</v>
      </c>
      <c r="AX823" s="1">
        <v>-0.6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5615</v>
      </c>
      <c r="C824" s="3">
        <v>0.77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67.150000000000006</v>
      </c>
      <c r="H824" s="1">
        <f>MATCH(持股比率!A824,董監!A:A,0)</f>
        <v>824</v>
      </c>
      <c r="I824" s="3">
        <v>351461.5</v>
      </c>
      <c r="J824" s="26">
        <v>13</v>
      </c>
      <c r="K824" s="26">
        <v>11</v>
      </c>
      <c r="L824" s="35">
        <v>4</v>
      </c>
      <c r="M824" s="26">
        <v>4</v>
      </c>
      <c r="N824" s="26">
        <v>11</v>
      </c>
      <c r="O824" s="26">
        <f t="shared" si="49"/>
        <v>23601</v>
      </c>
      <c r="P824" s="25">
        <f t="shared" si="50"/>
        <v>0.2</v>
      </c>
      <c r="Q824" s="3">
        <v>30.2</v>
      </c>
      <c r="R824" s="3">
        <v>30.45</v>
      </c>
      <c r="S824" s="3">
        <v>30.1</v>
      </c>
      <c r="T824" s="3">
        <v>30.7</v>
      </c>
      <c r="U824" s="3">
        <v>30.3</v>
      </c>
      <c r="V824" s="12">
        <f t="shared" si="51"/>
        <v>1.30405E-2</v>
      </c>
      <c r="W824" s="3">
        <v>0.5</v>
      </c>
      <c r="X824" s="3" t="str">
        <f ca="1">IF(COUNTIF(股期對照!A:A,B824)=2,B824&amp;"-●",IF(COUNTIF(股期對照!A:A,B824)=1,B824&amp;"-◎",B824))</f>
        <v>映興</v>
      </c>
      <c r="Y824" s="3" t="s">
        <v>6549</v>
      </c>
      <c r="AB824" s="1" t="s">
        <v>818</v>
      </c>
      <c r="AC824" s="1" t="s">
        <v>2579</v>
      </c>
      <c r="AD824" s="1">
        <v>0.77</v>
      </c>
      <c r="AE824" s="1">
        <v>0</v>
      </c>
      <c r="AF824" s="1">
        <v>0.01</v>
      </c>
      <c r="AG824" s="1">
        <v>32.07</v>
      </c>
      <c r="AH824" s="1">
        <v>67.150000000000006</v>
      </c>
      <c r="AI824" s="1">
        <v>824</v>
      </c>
      <c r="AJ824" s="1">
        <v>351461.5</v>
      </c>
      <c r="AK824" s="1">
        <v>13</v>
      </c>
      <c r="AL824" s="1">
        <v>11</v>
      </c>
      <c r="AM824" s="1">
        <v>4</v>
      </c>
      <c r="AN824" s="1">
        <v>4</v>
      </c>
      <c r="AO824" s="1">
        <v>11</v>
      </c>
      <c r="AP824" s="1">
        <v>23601</v>
      </c>
      <c r="AQ824" s="1">
        <v>0.2</v>
      </c>
      <c r="AR824" s="1">
        <v>30.2</v>
      </c>
      <c r="AS824" s="1">
        <v>30.45</v>
      </c>
      <c r="AT824" s="1">
        <v>30.1</v>
      </c>
      <c r="AU824" s="1">
        <v>30.7</v>
      </c>
      <c r="AV824" s="1">
        <v>30.3</v>
      </c>
      <c r="AW824" s="1">
        <v>1.30405E-2</v>
      </c>
      <c r="AX824" s="1">
        <v>0.5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4836</v>
      </c>
      <c r="C825" s="3">
        <v>14.1</v>
      </c>
      <c r="D825" s="3">
        <v>0</v>
      </c>
      <c r="E825" s="3">
        <v>0.09</v>
      </c>
      <c r="F825" s="1">
        <f>IF(INDEX(董監!D:D,H825)=0,INDEX(董監!C:C,H825),INDEX(董監!D:D,H825))</f>
        <v>15.66</v>
      </c>
      <c r="G825" s="1">
        <f t="shared" si="48"/>
        <v>70.150000000000006</v>
      </c>
      <c r="H825" s="1">
        <f>MATCH(持股比率!A825,董監!A:A,0)</f>
        <v>825</v>
      </c>
      <c r="I825" s="3">
        <v>1223958.8400000001</v>
      </c>
      <c r="J825" s="26">
        <v>205</v>
      </c>
      <c r="K825" s="26">
        <v>131</v>
      </c>
      <c r="L825" s="35">
        <v>266</v>
      </c>
      <c r="M825" s="26">
        <v>841</v>
      </c>
      <c r="N825" s="26">
        <v>640</v>
      </c>
      <c r="O825" s="26">
        <f t="shared" si="49"/>
        <v>85861</v>
      </c>
      <c r="P825" s="25">
        <f t="shared" si="50"/>
        <v>2.4</v>
      </c>
      <c r="Q825" s="3">
        <v>44.95</v>
      </c>
      <c r="R825" s="3">
        <v>45</v>
      </c>
      <c r="S825" s="3">
        <v>44.55</v>
      </c>
      <c r="T825" s="3">
        <v>45.5</v>
      </c>
      <c r="U825" s="3">
        <v>46.8</v>
      </c>
      <c r="V825" s="12">
        <f t="shared" si="51"/>
        <v>0.9517755</v>
      </c>
      <c r="W825" s="3">
        <v>6.24</v>
      </c>
      <c r="X825" s="3" t="str">
        <f ca="1">IF(COUNTIF(股期對照!A:A,B825)=2,B825&amp;"-●",IF(COUNTIF(股期對照!A:A,B825)=1,B825&amp;"-◎",B825))</f>
        <v>宏致</v>
      </c>
      <c r="Y825" s="3" t="s">
        <v>6549</v>
      </c>
      <c r="AB825" s="1" t="s">
        <v>819</v>
      </c>
      <c r="AC825" s="1" t="s">
        <v>2580</v>
      </c>
      <c r="AD825" s="1">
        <v>14.1</v>
      </c>
      <c r="AE825" s="1">
        <v>0</v>
      </c>
      <c r="AF825" s="1">
        <v>0.09</v>
      </c>
      <c r="AG825" s="1">
        <v>15.66</v>
      </c>
      <c r="AH825" s="1">
        <v>70.150000000000006</v>
      </c>
      <c r="AI825" s="1">
        <v>825</v>
      </c>
      <c r="AJ825" s="1">
        <v>1223958.8400000001</v>
      </c>
      <c r="AK825" s="1">
        <v>205</v>
      </c>
      <c r="AL825" s="1">
        <v>131</v>
      </c>
      <c r="AM825" s="1">
        <v>266</v>
      </c>
      <c r="AN825" s="1">
        <v>841</v>
      </c>
      <c r="AO825" s="1">
        <v>640</v>
      </c>
      <c r="AP825" s="1">
        <v>85861</v>
      </c>
      <c r="AQ825" s="1">
        <v>2.4</v>
      </c>
      <c r="AR825" s="1">
        <v>44.95</v>
      </c>
      <c r="AS825" s="1">
        <v>45</v>
      </c>
      <c r="AT825" s="1">
        <v>44.55</v>
      </c>
      <c r="AU825" s="1">
        <v>45.5</v>
      </c>
      <c r="AV825" s="1">
        <v>46.8</v>
      </c>
      <c r="AW825" s="1">
        <v>0.9517755</v>
      </c>
      <c r="AX825" s="1">
        <v>6.24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5616</v>
      </c>
      <c r="C826" s="3">
        <v>5.51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82.02</v>
      </c>
      <c r="H826" s="1">
        <f>MATCH(持股比率!A826,董監!A:A,0)</f>
        <v>826</v>
      </c>
      <c r="I826" s="3">
        <v>1216622.3899999999</v>
      </c>
      <c r="J826" s="26">
        <v>72</v>
      </c>
      <c r="K826" s="26">
        <v>-917</v>
      </c>
      <c r="L826" s="35">
        <v>-114</v>
      </c>
      <c r="M826" s="26">
        <v>-92</v>
      </c>
      <c r="N826" s="26">
        <v>221</v>
      </c>
      <c r="O826" s="26">
        <f t="shared" si="49"/>
        <v>99787</v>
      </c>
      <c r="P826" s="25">
        <f t="shared" si="50"/>
        <v>-0.8</v>
      </c>
      <c r="Q826" s="3">
        <v>16</v>
      </c>
      <c r="R826" s="3">
        <v>15.6</v>
      </c>
      <c r="S826" s="3">
        <v>14.85</v>
      </c>
      <c r="T826" s="3">
        <v>14.7</v>
      </c>
      <c r="U826" s="3">
        <v>14.75</v>
      </c>
      <c r="V826" s="12">
        <f t="shared" si="51"/>
        <v>-0.12938749999999999</v>
      </c>
      <c r="W826" s="3">
        <v>-0.67</v>
      </c>
      <c r="X826" s="3" t="str">
        <f ca="1">IF(COUNTIF(股期對照!A:A,B826)=2,B826&amp;"-●",IF(COUNTIF(股期對照!A:A,B826)=1,B826&amp;"-◎",B826))</f>
        <v>谷崧</v>
      </c>
      <c r="Y826" s="3" t="s">
        <v>6548</v>
      </c>
      <c r="AB826" s="1" t="s">
        <v>820</v>
      </c>
      <c r="AC826" s="1" t="s">
        <v>2581</v>
      </c>
      <c r="AD826" s="1">
        <v>5.51</v>
      </c>
      <c r="AE826" s="1">
        <v>0</v>
      </c>
      <c r="AF826" s="1">
        <v>0.01</v>
      </c>
      <c r="AG826" s="1">
        <v>12.46</v>
      </c>
      <c r="AH826" s="1">
        <v>82.02</v>
      </c>
      <c r="AI826" s="1">
        <v>826</v>
      </c>
      <c r="AJ826" s="1">
        <v>1216622.3899999999</v>
      </c>
      <c r="AK826" s="1">
        <v>72</v>
      </c>
      <c r="AL826" s="1">
        <v>-917</v>
      </c>
      <c r="AM826" s="1">
        <v>-114</v>
      </c>
      <c r="AN826" s="1">
        <v>-92</v>
      </c>
      <c r="AO826" s="1">
        <v>221</v>
      </c>
      <c r="AP826" s="1">
        <v>99787</v>
      </c>
      <c r="AQ826" s="1">
        <v>-0.8</v>
      </c>
      <c r="AR826" s="1">
        <v>16</v>
      </c>
      <c r="AS826" s="1">
        <v>15.6</v>
      </c>
      <c r="AT826" s="1">
        <v>14.85</v>
      </c>
      <c r="AU826" s="1">
        <v>14.7</v>
      </c>
      <c r="AV826" s="1">
        <v>14.75</v>
      </c>
      <c r="AW826" s="1">
        <v>-0.12938749999999999</v>
      </c>
      <c r="AX826" s="1">
        <v>-0.67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5617</v>
      </c>
      <c r="C827" s="3">
        <v>0.17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91.23</v>
      </c>
      <c r="H827" s="1">
        <f>MATCH(持股比率!A827,董監!A:A,0)</f>
        <v>827</v>
      </c>
      <c r="I827" s="3">
        <v>306793.87</v>
      </c>
      <c r="J827" s="26">
        <v>0</v>
      </c>
      <c r="K827" s="26">
        <v>-1</v>
      </c>
      <c r="L827" s="35">
        <v>6</v>
      </c>
      <c r="M827" s="26">
        <v>20</v>
      </c>
      <c r="N827" s="26">
        <v>-12</v>
      </c>
      <c r="O827" s="26">
        <f t="shared" si="49"/>
        <v>27989</v>
      </c>
      <c r="P827" s="25">
        <f t="shared" si="50"/>
        <v>0</v>
      </c>
      <c r="Q827" s="3">
        <v>33.700000000000003</v>
      </c>
      <c r="R827" s="3">
        <v>34.1</v>
      </c>
      <c r="S827" s="3">
        <v>34.549999999999997</v>
      </c>
      <c r="T827" s="3">
        <v>37.799999999999997</v>
      </c>
      <c r="U827" s="3">
        <v>38.6</v>
      </c>
      <c r="V827" s="12">
        <f t="shared" si="51"/>
        <v>4.6600000000000001E-3</v>
      </c>
      <c r="W827" s="3">
        <v>14.54</v>
      </c>
      <c r="X827" s="3" t="str">
        <f ca="1">IF(COUNTIF(股期對照!A:A,B827)=2,B827&amp;"-●",IF(COUNTIF(股期對照!A:A,B827)=1,B827&amp;"-◎",B827))</f>
        <v>東林</v>
      </c>
      <c r="Y827" s="3" t="s">
        <v>6651</v>
      </c>
      <c r="AB827" s="1" t="s">
        <v>821</v>
      </c>
      <c r="AC827" s="1" t="s">
        <v>2582</v>
      </c>
      <c r="AD827" s="1">
        <v>0.17</v>
      </c>
      <c r="AE827" s="1">
        <v>0</v>
      </c>
      <c r="AF827" s="1">
        <v>0.03</v>
      </c>
      <c r="AG827" s="1">
        <v>8.57</v>
      </c>
      <c r="AH827" s="1">
        <v>91.23</v>
      </c>
      <c r="AI827" s="1">
        <v>827</v>
      </c>
      <c r="AJ827" s="1">
        <v>306793.87</v>
      </c>
      <c r="AK827" s="1">
        <v>0</v>
      </c>
      <c r="AL827" s="1">
        <v>-1</v>
      </c>
      <c r="AM827" s="1">
        <v>6</v>
      </c>
      <c r="AN827" s="1">
        <v>20</v>
      </c>
      <c r="AO827" s="1">
        <v>-12</v>
      </c>
      <c r="AP827" s="1">
        <v>27989</v>
      </c>
      <c r="AQ827" s="1">
        <v>0</v>
      </c>
      <c r="AR827" s="1">
        <v>33.700000000000003</v>
      </c>
      <c r="AS827" s="1">
        <v>34.1</v>
      </c>
      <c r="AT827" s="1">
        <v>34.549999999999997</v>
      </c>
      <c r="AU827" s="1">
        <v>37.799999999999997</v>
      </c>
      <c r="AV827" s="1">
        <v>38.6</v>
      </c>
      <c r="AW827" s="1">
        <v>4.6600000000000001E-3</v>
      </c>
      <c r="AX827" s="1">
        <v>14.54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5618</v>
      </c>
      <c r="C828" s="3">
        <v>5.9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54.55</v>
      </c>
      <c r="H828" s="1">
        <f>MATCH(持股比率!A828,董監!A:A,0)</f>
        <v>828</v>
      </c>
      <c r="I828" s="3">
        <v>424769.4</v>
      </c>
      <c r="J828" s="26">
        <v>6</v>
      </c>
      <c r="K828" s="26">
        <v>16</v>
      </c>
      <c r="L828" s="35">
        <v>18</v>
      </c>
      <c r="M828" s="26">
        <v>3</v>
      </c>
      <c r="N828" s="26">
        <v>1</v>
      </c>
      <c r="O828" s="26">
        <f t="shared" si="49"/>
        <v>23171</v>
      </c>
      <c r="P828" s="25">
        <f t="shared" si="50"/>
        <v>0.2</v>
      </c>
      <c r="Q828" s="3">
        <v>216.5</v>
      </c>
      <c r="R828" s="3">
        <v>220</v>
      </c>
      <c r="S828" s="3">
        <v>220</v>
      </c>
      <c r="T828" s="3">
        <v>217.5</v>
      </c>
      <c r="U828" s="3">
        <v>218</v>
      </c>
      <c r="V828" s="12">
        <f t="shared" si="51"/>
        <v>9.6494999999999997E-2</v>
      </c>
      <c r="W828" s="3">
        <v>0.93</v>
      </c>
      <c r="X828" s="3" t="str">
        <f ca="1">IF(COUNTIF(股期對照!A:A,B828)=2,B828&amp;"-●",IF(COUNTIF(股期對照!A:A,B828)=1,B828&amp;"-◎",B828))</f>
        <v>鼎翰</v>
      </c>
      <c r="Y828" s="3" t="s">
        <v>6619</v>
      </c>
      <c r="AB828" s="1" t="s">
        <v>822</v>
      </c>
      <c r="AC828" s="1" t="s">
        <v>2583</v>
      </c>
      <c r="AD828" s="1">
        <v>5.9</v>
      </c>
      <c r="AE828" s="1">
        <v>0</v>
      </c>
      <c r="AF828" s="1">
        <v>0.31</v>
      </c>
      <c r="AG828" s="1">
        <v>39.24</v>
      </c>
      <c r="AH828" s="1">
        <v>54.55</v>
      </c>
      <c r="AI828" s="1">
        <v>828</v>
      </c>
      <c r="AJ828" s="1">
        <v>424769.4</v>
      </c>
      <c r="AK828" s="1">
        <v>6</v>
      </c>
      <c r="AL828" s="1">
        <v>16</v>
      </c>
      <c r="AM828" s="1">
        <v>18</v>
      </c>
      <c r="AN828" s="1">
        <v>3</v>
      </c>
      <c r="AO828" s="1">
        <v>1</v>
      </c>
      <c r="AP828" s="1">
        <v>23171</v>
      </c>
      <c r="AQ828" s="1">
        <v>0.2</v>
      </c>
      <c r="AR828" s="1">
        <v>216.5</v>
      </c>
      <c r="AS828" s="1">
        <v>220</v>
      </c>
      <c r="AT828" s="1">
        <v>220</v>
      </c>
      <c r="AU828" s="1">
        <v>217.5</v>
      </c>
      <c r="AV828" s="1">
        <v>218</v>
      </c>
      <c r="AW828" s="1">
        <v>9.6494999999999997E-2</v>
      </c>
      <c r="AX828" s="1">
        <v>0.93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5619</v>
      </c>
      <c r="C829" s="3">
        <v>5.25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73.400000000000006</v>
      </c>
      <c r="H829" s="1">
        <f>MATCH(持股比率!A829,董監!A:A,0)</f>
        <v>829</v>
      </c>
      <c r="I829" s="3">
        <v>684669.76</v>
      </c>
      <c r="J829" s="26">
        <v>270</v>
      </c>
      <c r="K829" s="26">
        <v>-40</v>
      </c>
      <c r="L829" s="35">
        <v>-145</v>
      </c>
      <c r="M829" s="26">
        <v>-46</v>
      </c>
      <c r="N829" s="26">
        <v>135</v>
      </c>
      <c r="O829" s="26">
        <f t="shared" si="49"/>
        <v>50255</v>
      </c>
      <c r="P829" s="25">
        <f t="shared" si="50"/>
        <v>0.3</v>
      </c>
      <c r="Q829" s="3">
        <v>24.9</v>
      </c>
      <c r="R829" s="3">
        <v>24.35</v>
      </c>
      <c r="S829" s="3">
        <v>23.6</v>
      </c>
      <c r="T829" s="3">
        <v>23.1</v>
      </c>
      <c r="U829" s="3">
        <v>23.5</v>
      </c>
      <c r="V829" s="12">
        <f t="shared" si="51"/>
        <v>4.4368999999999999E-2</v>
      </c>
      <c r="W829" s="3">
        <v>-1.47</v>
      </c>
      <c r="X829" s="3" t="str">
        <f ca="1">IF(COUNTIF(股期對照!A:A,B829)=2,B829&amp;"-●",IF(COUNTIF(股期對照!A:A,B829)=1,B829&amp;"-◎",B829))</f>
        <v>安可</v>
      </c>
      <c r="Y829" s="3" t="s">
        <v>6607</v>
      </c>
      <c r="AB829" s="1" t="s">
        <v>823</v>
      </c>
      <c r="AC829" s="1" t="s">
        <v>2584</v>
      </c>
      <c r="AD829" s="1">
        <v>5.25</v>
      </c>
      <c r="AE829" s="1">
        <v>0</v>
      </c>
      <c r="AF829" s="1">
        <v>0.09</v>
      </c>
      <c r="AG829" s="1">
        <v>21.26</v>
      </c>
      <c r="AH829" s="1">
        <v>73.400000000000006</v>
      </c>
      <c r="AI829" s="1">
        <v>829</v>
      </c>
      <c r="AJ829" s="1">
        <v>684669.76</v>
      </c>
      <c r="AK829" s="1">
        <v>270</v>
      </c>
      <c r="AL829" s="1">
        <v>-40</v>
      </c>
      <c r="AM829" s="1">
        <v>-145</v>
      </c>
      <c r="AN829" s="1">
        <v>-46</v>
      </c>
      <c r="AO829" s="1">
        <v>135</v>
      </c>
      <c r="AP829" s="1">
        <v>50255</v>
      </c>
      <c r="AQ829" s="1">
        <v>0.3</v>
      </c>
      <c r="AR829" s="1">
        <v>24.9</v>
      </c>
      <c r="AS829" s="1">
        <v>24.35</v>
      </c>
      <c r="AT829" s="1">
        <v>23.6</v>
      </c>
      <c r="AU829" s="1">
        <v>23.1</v>
      </c>
      <c r="AV829" s="1">
        <v>23.5</v>
      </c>
      <c r="AW829" s="1">
        <v>4.4368999999999999E-2</v>
      </c>
      <c r="AX829" s="1">
        <v>-1.47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4912</v>
      </c>
      <c r="C830" s="3">
        <v>3.91</v>
      </c>
      <c r="D830" s="3">
        <v>0.25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77.17</v>
      </c>
      <c r="H830" s="1">
        <f>MATCH(持股比率!A830,董監!A:A,0)</f>
        <v>830</v>
      </c>
      <c r="I830" s="3">
        <v>809510</v>
      </c>
      <c r="J830" s="26">
        <v>0</v>
      </c>
      <c r="K830" s="26">
        <v>-15</v>
      </c>
      <c r="L830" s="35">
        <v>-6</v>
      </c>
      <c r="M830" s="26">
        <v>2</v>
      </c>
      <c r="N830" s="26">
        <v>18</v>
      </c>
      <c r="O830" s="26">
        <f t="shared" si="49"/>
        <v>62470</v>
      </c>
      <c r="P830" s="25">
        <f t="shared" si="50"/>
        <v>0</v>
      </c>
      <c r="Q830" s="3">
        <v>85.2</v>
      </c>
      <c r="R830" s="3">
        <v>85</v>
      </c>
      <c r="S830" s="3">
        <v>85.2</v>
      </c>
      <c r="T830" s="3">
        <v>85.1</v>
      </c>
      <c r="U830" s="3">
        <v>86.6</v>
      </c>
      <c r="V830" s="12">
        <f t="shared" si="51"/>
        <v>-5.7200000000000046E-4</v>
      </c>
      <c r="W830" s="3">
        <v>1.52</v>
      </c>
      <c r="X830" s="3" t="str">
        <f ca="1">IF(COUNTIF(股期對照!A:A,B830)=2,B830&amp;"-●",IF(COUNTIF(股期對照!A:A,B830)=1,B830&amp;"-◎",B830))</f>
        <v>碩天</v>
      </c>
      <c r="Y830" s="3" t="s">
        <v>6629</v>
      </c>
      <c r="AB830" s="1" t="s">
        <v>824</v>
      </c>
      <c r="AC830" s="1" t="s">
        <v>2585</v>
      </c>
      <c r="AD830" s="1">
        <v>3.91</v>
      </c>
      <c r="AE830" s="1">
        <v>0.25</v>
      </c>
      <c r="AF830" s="1">
        <v>0.05</v>
      </c>
      <c r="AG830" s="1">
        <v>18.62</v>
      </c>
      <c r="AH830" s="1">
        <v>77.17</v>
      </c>
      <c r="AI830" s="1">
        <v>830</v>
      </c>
      <c r="AJ830" s="1">
        <v>809510</v>
      </c>
      <c r="AK830" s="1">
        <v>0</v>
      </c>
      <c r="AL830" s="1">
        <v>-15</v>
      </c>
      <c r="AM830" s="1">
        <v>-6</v>
      </c>
      <c r="AN830" s="1">
        <v>2</v>
      </c>
      <c r="AO830" s="1">
        <v>18</v>
      </c>
      <c r="AP830" s="1">
        <v>62470</v>
      </c>
      <c r="AQ830" s="1">
        <v>0</v>
      </c>
      <c r="AR830" s="1">
        <v>85.2</v>
      </c>
      <c r="AS830" s="1">
        <v>85</v>
      </c>
      <c r="AT830" s="1">
        <v>85.2</v>
      </c>
      <c r="AU830" s="1">
        <v>85.1</v>
      </c>
      <c r="AV830" s="1">
        <v>86.6</v>
      </c>
      <c r="AW830" s="1">
        <v>-5.7200000000000046E-4</v>
      </c>
      <c r="AX830" s="1">
        <v>1.52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5620</v>
      </c>
      <c r="C831" s="3">
        <v>4.16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63.980000000000004</v>
      </c>
      <c r="H831" s="1">
        <f>MATCH(持股比率!A831,董監!A:A,0)</f>
        <v>831</v>
      </c>
      <c r="I831" s="3">
        <v>1513276</v>
      </c>
      <c r="J831" s="26">
        <v>58</v>
      </c>
      <c r="K831" s="26">
        <v>-24</v>
      </c>
      <c r="L831" s="35">
        <v>-373</v>
      </c>
      <c r="M831" s="26">
        <v>-41</v>
      </c>
      <c r="N831" s="26">
        <v>262</v>
      </c>
      <c r="O831" s="26">
        <f t="shared" si="49"/>
        <v>96819</v>
      </c>
      <c r="P831" s="25">
        <f t="shared" si="50"/>
        <v>-0.1</v>
      </c>
      <c r="Q831" s="3">
        <v>32.799999999999997</v>
      </c>
      <c r="R831" s="3">
        <v>32.299999999999997</v>
      </c>
      <c r="S831" s="3">
        <v>30.7</v>
      </c>
      <c r="T831" s="3">
        <v>30.15</v>
      </c>
      <c r="U831" s="3">
        <v>32.15</v>
      </c>
      <c r="V831" s="12">
        <f t="shared" si="51"/>
        <v>-3.136750000000002E-2</v>
      </c>
      <c r="W831" s="3">
        <v>1.1000000000000001</v>
      </c>
      <c r="X831" s="3" t="str">
        <f ca="1">IF(COUNTIF(股期對照!A:A,B831)=2,B831&amp;"-●",IF(COUNTIF(股期對照!A:A,B831)=1,B831&amp;"-◎",B831))</f>
        <v>洋華</v>
      </c>
      <c r="Y831" s="3" t="s">
        <v>6652</v>
      </c>
      <c r="AB831" s="1" t="s">
        <v>825</v>
      </c>
      <c r="AC831" s="1" t="s">
        <v>2586</v>
      </c>
      <c r="AD831" s="1">
        <v>4.16</v>
      </c>
      <c r="AE831" s="1">
        <v>7.0000000000000007E-2</v>
      </c>
      <c r="AF831" s="1">
        <v>0.75</v>
      </c>
      <c r="AG831" s="1">
        <v>31.04</v>
      </c>
      <c r="AH831" s="1">
        <v>63.980000000000004</v>
      </c>
      <c r="AI831" s="1">
        <v>831</v>
      </c>
      <c r="AJ831" s="1">
        <v>1513276</v>
      </c>
      <c r="AK831" s="1">
        <v>58</v>
      </c>
      <c r="AL831" s="1">
        <v>-24</v>
      </c>
      <c r="AM831" s="1">
        <v>-373</v>
      </c>
      <c r="AN831" s="1">
        <v>-41</v>
      </c>
      <c r="AO831" s="1">
        <v>262</v>
      </c>
      <c r="AP831" s="1">
        <v>96819</v>
      </c>
      <c r="AQ831" s="1">
        <v>-0.1</v>
      </c>
      <c r="AR831" s="1">
        <v>32.799999999999997</v>
      </c>
      <c r="AS831" s="1">
        <v>32.299999999999997</v>
      </c>
      <c r="AT831" s="1">
        <v>30.7</v>
      </c>
      <c r="AU831" s="1">
        <v>30.15</v>
      </c>
      <c r="AV831" s="1">
        <v>32.15</v>
      </c>
      <c r="AW831" s="1">
        <v>-3.136750000000002E-2</v>
      </c>
      <c r="AX831" s="1">
        <v>1.1000000000000001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4837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0</v>
      </c>
      <c r="L832" s="35">
        <v>-1</v>
      </c>
      <c r="M832" s="26">
        <v>-1</v>
      </c>
      <c r="N832" s="26">
        <v>0</v>
      </c>
      <c r="O832" s="26">
        <f t="shared" si="49"/>
        <v>13402</v>
      </c>
      <c r="P832" s="25">
        <f t="shared" si="50"/>
        <v>0</v>
      </c>
      <c r="Q832" s="3">
        <v>15.45</v>
      </c>
      <c r="R832" s="3">
        <v>15.45</v>
      </c>
      <c r="S832" s="3">
        <v>15.05</v>
      </c>
      <c r="T832" s="3">
        <v>15.1</v>
      </c>
      <c r="U832" s="3">
        <v>15.05</v>
      </c>
      <c r="V832" s="12">
        <f t="shared" si="51"/>
        <v>-4.5600000000000003E-4</v>
      </c>
      <c r="W832" s="3">
        <v>-1.95</v>
      </c>
      <c r="X832" s="3" t="str">
        <f ca="1">IF(COUNTIF(股期對照!A:A,B832)=2,B832&amp;"-●",IF(COUNTIF(股期對照!A:A,B832)=1,B832&amp;"-◎",B832))</f>
        <v>富晶通</v>
      </c>
      <c r="Y832" s="3" t="s">
        <v>6607</v>
      </c>
      <c r="AB832" s="1" t="s">
        <v>826</v>
      </c>
      <c r="AC832" s="1" t="s">
        <v>2587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-1</v>
      </c>
      <c r="AN832" s="1">
        <v>-1</v>
      </c>
      <c r="AO832" s="1">
        <v>0</v>
      </c>
      <c r="AP832" s="1">
        <v>13402</v>
      </c>
      <c r="AQ832" s="1">
        <v>0</v>
      </c>
      <c r="AR832" s="1">
        <v>15.45</v>
      </c>
      <c r="AS832" s="1">
        <v>15.45</v>
      </c>
      <c r="AT832" s="1">
        <v>15.05</v>
      </c>
      <c r="AU832" s="1">
        <v>15.1</v>
      </c>
      <c r="AV832" s="1">
        <v>15.05</v>
      </c>
      <c r="AW832" s="1">
        <v>-4.5600000000000003E-4</v>
      </c>
      <c r="AX832" s="1">
        <v>-1.95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5621</v>
      </c>
      <c r="C833" s="3">
        <v>42.56</v>
      </c>
      <c r="D833" s="3">
        <v>0.18</v>
      </c>
      <c r="E833" s="3">
        <v>0.61</v>
      </c>
      <c r="F833" s="1">
        <f>IF(INDEX(董監!D:D,H833)=0,INDEX(董監!C:C,H833),INDEX(董監!D:D,H833))</f>
        <v>42.25</v>
      </c>
      <c r="G833" s="1">
        <f t="shared" si="48"/>
        <v>14.400000000000006</v>
      </c>
      <c r="H833" s="1">
        <f>MATCH(持股比率!A833,董監!A:A,0)</f>
        <v>833</v>
      </c>
      <c r="I833" s="3">
        <v>1173408.42</v>
      </c>
      <c r="J833" s="26">
        <v>459</v>
      </c>
      <c r="K833" s="26">
        <v>-800</v>
      </c>
      <c r="L833" s="35">
        <v>83</v>
      </c>
      <c r="M833" s="26">
        <v>-26</v>
      </c>
      <c r="N833" s="26">
        <v>535</v>
      </c>
      <c r="O833" s="26">
        <f t="shared" si="49"/>
        <v>16897</v>
      </c>
      <c r="P833" s="25">
        <f t="shared" si="50"/>
        <v>1.5</v>
      </c>
      <c r="Q833" s="3">
        <v>34.15</v>
      </c>
      <c r="R833" s="3">
        <v>33.950000000000003</v>
      </c>
      <c r="S833" s="3">
        <v>33.35</v>
      </c>
      <c r="T833" s="3">
        <v>33.549999999999997</v>
      </c>
      <c r="U833" s="3">
        <v>34.049999999999997</v>
      </c>
      <c r="V833" s="12">
        <f t="shared" si="51"/>
        <v>8.6273499999999947E-2</v>
      </c>
      <c r="W833" s="3">
        <v>6.57</v>
      </c>
      <c r="X833" s="3" t="str">
        <f ca="1">IF(COUNTIF(股期對照!A:A,B833)=2,B833&amp;"-●",IF(COUNTIF(股期對照!A:A,B833)=1,B833&amp;"-◎",B833))</f>
        <v>光頡</v>
      </c>
      <c r="Y833" s="3" t="s">
        <v>6542</v>
      </c>
      <c r="AB833" s="1" t="s">
        <v>827</v>
      </c>
      <c r="AC833" s="1" t="s">
        <v>2588</v>
      </c>
      <c r="AD833" s="1">
        <v>42.56</v>
      </c>
      <c r="AE833" s="1">
        <v>0.18</v>
      </c>
      <c r="AF833" s="1">
        <v>0.61</v>
      </c>
      <c r="AG833" s="1">
        <v>42.25</v>
      </c>
      <c r="AH833" s="1">
        <v>14.400000000000006</v>
      </c>
      <c r="AI833" s="1">
        <v>833</v>
      </c>
      <c r="AJ833" s="1">
        <v>1173408.42</v>
      </c>
      <c r="AK833" s="1">
        <v>459</v>
      </c>
      <c r="AL833" s="1">
        <v>-800</v>
      </c>
      <c r="AM833" s="1">
        <v>83</v>
      </c>
      <c r="AN833" s="1">
        <v>-26</v>
      </c>
      <c r="AO833" s="1">
        <v>535</v>
      </c>
      <c r="AP833" s="1">
        <v>16897</v>
      </c>
      <c r="AQ833" s="1">
        <v>1.5</v>
      </c>
      <c r="AR833" s="1">
        <v>34.15</v>
      </c>
      <c r="AS833" s="1">
        <v>33.950000000000003</v>
      </c>
      <c r="AT833" s="1">
        <v>33.35</v>
      </c>
      <c r="AU833" s="1">
        <v>33.549999999999997</v>
      </c>
      <c r="AV833" s="1">
        <v>34.049999999999997</v>
      </c>
      <c r="AW833" s="1">
        <v>8.6273499999999947E-2</v>
      </c>
      <c r="AX833" s="1">
        <v>6.57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5622</v>
      </c>
      <c r="C834" s="3">
        <v>10.18</v>
      </c>
      <c r="D834" s="3">
        <v>0</v>
      </c>
      <c r="E834" s="3">
        <v>0.13</v>
      </c>
      <c r="F834" s="1">
        <f>IF(INDEX(董監!D:D,H834)=0,INDEX(董監!C:C,H834),INDEX(董監!D:D,H834))</f>
        <v>11.33</v>
      </c>
      <c r="G834" s="1">
        <f t="shared" si="48"/>
        <v>78.36</v>
      </c>
      <c r="H834" s="1">
        <f>MATCH(持股比率!A834,董監!A:A,0)</f>
        <v>834</v>
      </c>
      <c r="I834" s="3">
        <v>820960.02</v>
      </c>
      <c r="J834" s="26">
        <v>114</v>
      </c>
      <c r="K834" s="26">
        <v>2</v>
      </c>
      <c r="L834" s="35">
        <v>-142</v>
      </c>
      <c r="M834" s="26">
        <v>-110</v>
      </c>
      <c r="N834" s="26">
        <v>-80</v>
      </c>
      <c r="O834" s="26">
        <f t="shared" si="49"/>
        <v>64330</v>
      </c>
      <c r="P834" s="25">
        <f t="shared" si="50"/>
        <v>-0.3</v>
      </c>
      <c r="Q834" s="3">
        <v>20.85</v>
      </c>
      <c r="R834" s="3">
        <v>20.9</v>
      </c>
      <c r="S834" s="3">
        <v>20.9</v>
      </c>
      <c r="T834" s="3">
        <v>22.1</v>
      </c>
      <c r="U834" s="3">
        <v>22.25</v>
      </c>
      <c r="V834" s="12">
        <f t="shared" si="51"/>
        <v>-4.7600999999999997E-2</v>
      </c>
      <c r="W834" s="3">
        <v>7.49</v>
      </c>
      <c r="X834" s="3" t="str">
        <f ca="1">IF(COUNTIF(股期對照!A:A,B834)=2,B834&amp;"-●",IF(COUNTIF(股期對照!A:A,B834)=1,B834&amp;"-◎",B834))</f>
        <v>西勝</v>
      </c>
      <c r="Y834" s="3" t="s">
        <v>6548</v>
      </c>
      <c r="AB834" s="1" t="s">
        <v>828</v>
      </c>
      <c r="AC834" s="1" t="s">
        <v>2589</v>
      </c>
      <c r="AD834" s="1">
        <v>10.18</v>
      </c>
      <c r="AE834" s="1">
        <v>0</v>
      </c>
      <c r="AF834" s="1">
        <v>0.13</v>
      </c>
      <c r="AG834" s="1">
        <v>11.33</v>
      </c>
      <c r="AH834" s="1">
        <v>78.36</v>
      </c>
      <c r="AI834" s="1">
        <v>834</v>
      </c>
      <c r="AJ834" s="1">
        <v>820960.02</v>
      </c>
      <c r="AK834" s="1">
        <v>114</v>
      </c>
      <c r="AL834" s="1">
        <v>2</v>
      </c>
      <c r="AM834" s="1">
        <v>-142</v>
      </c>
      <c r="AN834" s="1">
        <v>-110</v>
      </c>
      <c r="AO834" s="1">
        <v>-80</v>
      </c>
      <c r="AP834" s="1">
        <v>64330</v>
      </c>
      <c r="AQ834" s="1">
        <v>-0.3</v>
      </c>
      <c r="AR834" s="1">
        <v>20.85</v>
      </c>
      <c r="AS834" s="1">
        <v>20.9</v>
      </c>
      <c r="AT834" s="1">
        <v>20.9</v>
      </c>
      <c r="AU834" s="1">
        <v>22.1</v>
      </c>
      <c r="AV834" s="1">
        <v>22.25</v>
      </c>
      <c r="AW834" s="1">
        <v>-4.7600999999999997E-2</v>
      </c>
      <c r="AX834" s="1">
        <v>7.49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5623</v>
      </c>
      <c r="C835" s="3">
        <v>0.36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6">
        <v>-2</v>
      </c>
      <c r="K835" s="26">
        <v>2</v>
      </c>
      <c r="L835" s="35">
        <v>0</v>
      </c>
      <c r="M835" s="26">
        <v>-1</v>
      </c>
      <c r="N835" s="26">
        <v>0</v>
      </c>
      <c r="O835" s="26">
        <f t="shared" si="49"/>
        <v>17478</v>
      </c>
      <c r="P835" s="25">
        <f t="shared" si="50"/>
        <v>0</v>
      </c>
      <c r="Q835" s="3">
        <v>36</v>
      </c>
      <c r="R835" s="3">
        <v>36.5</v>
      </c>
      <c r="S835" s="3">
        <v>36.5</v>
      </c>
      <c r="T835" s="3">
        <v>36.799999999999997</v>
      </c>
      <c r="U835" s="3">
        <v>36.6</v>
      </c>
      <c r="V835" s="12">
        <f t="shared" si="51"/>
        <v>-3.5799999999999997E-4</v>
      </c>
      <c r="W835" s="3">
        <v>0.27</v>
      </c>
      <c r="X835" s="3" t="str">
        <f ca="1">IF(COUNTIF(股期對照!A:A,B835)=2,B835&amp;"-●",IF(COUNTIF(股期對照!A:A,B835)=1,B835&amp;"-◎",B835))</f>
        <v>盈正</v>
      </c>
      <c r="Y835" s="3" t="s">
        <v>4749</v>
      </c>
      <c r="AB835" s="1" t="s">
        <v>829</v>
      </c>
      <c r="AC835" s="1" t="s">
        <v>2590</v>
      </c>
      <c r="AD835" s="1">
        <v>0.36</v>
      </c>
      <c r="AE835" s="1">
        <v>0.01</v>
      </c>
      <c r="AF835" s="1">
        <v>0.03</v>
      </c>
      <c r="AG835" s="1">
        <v>60.76</v>
      </c>
      <c r="AH835" s="1">
        <v>38.840000000000003</v>
      </c>
      <c r="AI835" s="1">
        <v>835</v>
      </c>
      <c r="AJ835" s="1">
        <v>450000</v>
      </c>
      <c r="AK835" s="1">
        <v>-2</v>
      </c>
      <c r="AL835" s="1">
        <v>2</v>
      </c>
      <c r="AM835" s="1">
        <v>0</v>
      </c>
      <c r="AN835" s="1">
        <v>-1</v>
      </c>
      <c r="AO835" s="1">
        <v>0</v>
      </c>
      <c r="AP835" s="1">
        <v>17478</v>
      </c>
      <c r="AQ835" s="1">
        <v>0</v>
      </c>
      <c r="AR835" s="1">
        <v>36</v>
      </c>
      <c r="AS835" s="1">
        <v>36.5</v>
      </c>
      <c r="AT835" s="1">
        <v>36.5</v>
      </c>
      <c r="AU835" s="1">
        <v>36.799999999999997</v>
      </c>
      <c r="AV835" s="1">
        <v>36.6</v>
      </c>
      <c r="AW835" s="1">
        <v>-3.5799999999999997E-4</v>
      </c>
      <c r="AX835" s="1">
        <v>0.27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5624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43.85</v>
      </c>
      <c r="R836" s="3">
        <v>48.1</v>
      </c>
      <c r="S836" s="3">
        <v>47.35</v>
      </c>
      <c r="T836" s="3">
        <v>45.5</v>
      </c>
      <c r="U836" s="3">
        <v>45.5</v>
      </c>
      <c r="V836" s="12">
        <f t="shared" si="51"/>
        <v>0</v>
      </c>
      <c r="W836" s="3">
        <v>13.75</v>
      </c>
      <c r="X836" s="3" t="str">
        <f ca="1">IF(COUNTIF(股期對照!A:A,B836)=2,B836&amp;"-●",IF(COUNTIF(股期對照!A:A,B836)=1,B836&amp;"-◎",B836))</f>
        <v>地心引力</v>
      </c>
      <c r="Y836" s="3" t="s">
        <v>6578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43.85</v>
      </c>
      <c r="AS836" s="1">
        <v>48.1</v>
      </c>
      <c r="AT836" s="1">
        <v>47.35</v>
      </c>
      <c r="AU836" s="1">
        <v>45.5</v>
      </c>
      <c r="AV836" s="1">
        <v>45.5</v>
      </c>
      <c r="AW836" s="1">
        <v>0</v>
      </c>
      <c r="AX836" s="1">
        <v>13.75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5625</v>
      </c>
      <c r="C837" s="3">
        <v>37.9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25.259999999999991</v>
      </c>
      <c r="H837" s="1">
        <f>MATCH(持股比率!A837,董監!A:A,0)</f>
        <v>837</v>
      </c>
      <c r="I837" s="3">
        <v>1841918.48</v>
      </c>
      <c r="J837" s="26">
        <v>150</v>
      </c>
      <c r="K837" s="26">
        <v>-15</v>
      </c>
      <c r="L837" s="35">
        <v>9</v>
      </c>
      <c r="M837" s="26">
        <v>1</v>
      </c>
      <c r="N837" s="26">
        <v>446</v>
      </c>
      <c r="O837" s="26">
        <f t="shared" si="49"/>
        <v>46527</v>
      </c>
      <c r="P837" s="25">
        <f t="shared" si="50"/>
        <v>1.3</v>
      </c>
      <c r="Q837" s="3">
        <v>48.4</v>
      </c>
      <c r="R837" s="3">
        <v>48.3</v>
      </c>
      <c r="S837" s="3">
        <v>47.4</v>
      </c>
      <c r="T837" s="3">
        <v>46.6</v>
      </c>
      <c r="U837" s="3">
        <v>48.1</v>
      </c>
      <c r="V837" s="12">
        <f t="shared" si="51"/>
        <v>0.284613</v>
      </c>
      <c r="W837" s="3">
        <v>0.42</v>
      </c>
      <c r="X837" s="3" t="str">
        <f ca="1">IF(COUNTIF(股期對照!A:A,B837)=2,B837&amp;"-●",IF(COUNTIF(股期對照!A:A,B837)=1,B837&amp;"-◎",B837))</f>
        <v>新鉅科</v>
      </c>
      <c r="Y837" s="3" t="s">
        <v>6599</v>
      </c>
      <c r="AB837" s="1" t="s">
        <v>831</v>
      </c>
      <c r="AC837" s="1" t="s">
        <v>2592</v>
      </c>
      <c r="AD837" s="1">
        <v>37.9</v>
      </c>
      <c r="AE837" s="1">
        <v>0</v>
      </c>
      <c r="AF837" s="1">
        <v>0.49</v>
      </c>
      <c r="AG837" s="1">
        <v>36.35</v>
      </c>
      <c r="AH837" s="1">
        <v>25.259999999999991</v>
      </c>
      <c r="AI837" s="1">
        <v>837</v>
      </c>
      <c r="AJ837" s="1">
        <v>1841918.48</v>
      </c>
      <c r="AK837" s="1">
        <v>150</v>
      </c>
      <c r="AL837" s="1">
        <v>-15</v>
      </c>
      <c r="AM837" s="1">
        <v>9</v>
      </c>
      <c r="AN837" s="1">
        <v>1</v>
      </c>
      <c r="AO837" s="1">
        <v>446</v>
      </c>
      <c r="AP837" s="1">
        <v>46527</v>
      </c>
      <c r="AQ837" s="1">
        <v>1.3</v>
      </c>
      <c r="AR837" s="1">
        <v>48.4</v>
      </c>
      <c r="AS837" s="1">
        <v>48.3</v>
      </c>
      <c r="AT837" s="1">
        <v>47.4</v>
      </c>
      <c r="AU837" s="1">
        <v>46.6</v>
      </c>
      <c r="AV837" s="1">
        <v>48.1</v>
      </c>
      <c r="AW837" s="1">
        <v>0.284613</v>
      </c>
      <c r="AX837" s="1">
        <v>0.42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5626</v>
      </c>
      <c r="C838" s="3">
        <v>14.25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35.14</v>
      </c>
      <c r="H838" s="1">
        <f>MATCH(持股比率!A838,董監!A:A,0)</f>
        <v>838</v>
      </c>
      <c r="I838" s="3">
        <v>799209.09</v>
      </c>
      <c r="J838" s="26">
        <v>-4</v>
      </c>
      <c r="K838" s="26">
        <v>-1</v>
      </c>
      <c r="L838" s="35">
        <v>0</v>
      </c>
      <c r="M838" s="26">
        <v>-8</v>
      </c>
      <c r="N838" s="26">
        <v>-19</v>
      </c>
      <c r="O838" s="26">
        <f t="shared" si="49"/>
        <v>28084</v>
      </c>
      <c r="P838" s="25">
        <f t="shared" si="50"/>
        <v>-0.1</v>
      </c>
      <c r="Q838" s="3">
        <v>49.5</v>
      </c>
      <c r="R838" s="3">
        <v>49.6</v>
      </c>
      <c r="S838" s="3">
        <v>49.1</v>
      </c>
      <c r="T838" s="3">
        <v>50.7</v>
      </c>
      <c r="U838" s="3">
        <v>51.2</v>
      </c>
      <c r="V838" s="12">
        <f t="shared" si="51"/>
        <v>-1.626E-2</v>
      </c>
      <c r="W838" s="3">
        <v>2.61</v>
      </c>
      <c r="X838" s="3" t="str">
        <f ca="1">IF(COUNTIF(股期對照!A:A,B838)=2,B838&amp;"-●",IF(COUNTIF(股期對照!A:A,B838)=1,B838&amp;"-◎",B838))</f>
        <v>晟楠</v>
      </c>
      <c r="Y838" s="3" t="s">
        <v>6653</v>
      </c>
      <c r="AB838" s="1" t="s">
        <v>832</v>
      </c>
      <c r="AC838" s="1" t="s">
        <v>2593</v>
      </c>
      <c r="AD838" s="1">
        <v>14.25</v>
      </c>
      <c r="AE838" s="1">
        <v>0</v>
      </c>
      <c r="AF838" s="1">
        <v>0</v>
      </c>
      <c r="AG838" s="1">
        <v>50.61</v>
      </c>
      <c r="AH838" s="1">
        <v>35.14</v>
      </c>
      <c r="AI838" s="1">
        <v>838</v>
      </c>
      <c r="AJ838" s="1">
        <v>799209.09</v>
      </c>
      <c r="AK838" s="1">
        <v>-4</v>
      </c>
      <c r="AL838" s="1">
        <v>-1</v>
      </c>
      <c r="AM838" s="1">
        <v>0</v>
      </c>
      <c r="AN838" s="1">
        <v>-8</v>
      </c>
      <c r="AO838" s="1">
        <v>-19</v>
      </c>
      <c r="AP838" s="1">
        <v>28084</v>
      </c>
      <c r="AQ838" s="1">
        <v>-0.1</v>
      </c>
      <c r="AR838" s="1">
        <v>49.5</v>
      </c>
      <c r="AS838" s="1">
        <v>49.6</v>
      </c>
      <c r="AT838" s="1">
        <v>49.1</v>
      </c>
      <c r="AU838" s="1">
        <v>50.7</v>
      </c>
      <c r="AV838" s="1">
        <v>51.2</v>
      </c>
      <c r="AW838" s="1">
        <v>-1.626E-2</v>
      </c>
      <c r="AX838" s="1">
        <v>2.61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5627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9.6</v>
      </c>
      <c r="R839" s="3">
        <v>9.52</v>
      </c>
      <c r="S839" s="3">
        <v>9.52</v>
      </c>
      <c r="T839" s="3">
        <v>9.48</v>
      </c>
      <c r="U839" s="3">
        <v>9.5</v>
      </c>
      <c r="V839" s="12">
        <f t="shared" ref="V839:V902" si="55">SUMPRODUCT(J839:N839,Q839:U839)/100000</f>
        <v>0</v>
      </c>
      <c r="W839" s="3">
        <v>-3.06</v>
      </c>
      <c r="X839" s="3" t="str">
        <f ca="1">IF(COUNTIF(股期對照!A:A,B839)=2,B839&amp;"-●",IF(COUNTIF(股期對照!A:A,B839)=1,B839&amp;"-◎",B839))</f>
        <v>研勤</v>
      </c>
      <c r="Y839" s="3" t="s">
        <v>6623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9.6</v>
      </c>
      <c r="AS839" s="1">
        <v>9.52</v>
      </c>
      <c r="AT839" s="1">
        <v>9.52</v>
      </c>
      <c r="AU839" s="1">
        <v>9.48</v>
      </c>
      <c r="AV839" s="1">
        <v>9.5</v>
      </c>
      <c r="AW839" s="1">
        <v>0</v>
      </c>
      <c r="AX839" s="1">
        <v>-3.06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5628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83.039999999999992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33522</v>
      </c>
      <c r="P840" s="25">
        <f t="shared" si="54"/>
        <v>0</v>
      </c>
      <c r="Q840" s="3">
        <v>14.2</v>
      </c>
      <c r="R840" s="3">
        <v>13.95</v>
      </c>
      <c r="S840" s="3">
        <v>13.15</v>
      </c>
      <c r="T840" s="3">
        <v>13.15</v>
      </c>
      <c r="U840" s="3">
        <v>13.1</v>
      </c>
      <c r="V840" s="12">
        <f t="shared" si="55"/>
        <v>0</v>
      </c>
      <c r="W840" s="3">
        <v>-7.42</v>
      </c>
      <c r="X840" s="3" t="str">
        <f ca="1">IF(COUNTIF(股期對照!A:A,B840)=2,B840&amp;"-●",IF(COUNTIF(股期對照!A:A,B840)=1,B840&amp;"-◎",B840))</f>
        <v>駿熠電</v>
      </c>
      <c r="Y840" s="3" t="s">
        <v>6536</v>
      </c>
      <c r="AB840" s="1" t="s">
        <v>834</v>
      </c>
      <c r="AC840" s="1" t="s">
        <v>2595</v>
      </c>
      <c r="AD840" s="1">
        <v>5.98</v>
      </c>
      <c r="AE840" s="1">
        <v>0</v>
      </c>
      <c r="AF840" s="1">
        <v>0.12</v>
      </c>
      <c r="AG840" s="1">
        <v>10.86</v>
      </c>
      <c r="AH840" s="1">
        <v>83.039999999999992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33522</v>
      </c>
      <c r="AQ840" s="1">
        <v>0</v>
      </c>
      <c r="AR840" s="1">
        <v>14.2</v>
      </c>
      <c r="AS840" s="1">
        <v>13.95</v>
      </c>
      <c r="AT840" s="1">
        <v>13.15</v>
      </c>
      <c r="AU840" s="1">
        <v>13.15</v>
      </c>
      <c r="AV840" s="1">
        <v>13.1</v>
      </c>
      <c r="AW840" s="1">
        <v>0</v>
      </c>
      <c r="AX840" s="1">
        <v>-7.42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5629</v>
      </c>
      <c r="C841" s="3">
        <v>10.67</v>
      </c>
      <c r="D841" s="3">
        <v>3.93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69.349999999999994</v>
      </c>
      <c r="H841" s="1">
        <f>MATCH(持股比率!A841,董監!A:A,0)</f>
        <v>841</v>
      </c>
      <c r="I841" s="3">
        <v>1307598.94</v>
      </c>
      <c r="J841" s="26">
        <v>11</v>
      </c>
      <c r="K841" s="26">
        <v>-56</v>
      </c>
      <c r="L841" s="35">
        <v>52</v>
      </c>
      <c r="M841" s="26">
        <v>-38</v>
      </c>
      <c r="N841" s="26">
        <v>55</v>
      </c>
      <c r="O841" s="26">
        <f t="shared" si="53"/>
        <v>90682</v>
      </c>
      <c r="P841" s="25">
        <f t="shared" si="54"/>
        <v>0</v>
      </c>
      <c r="Q841" s="3">
        <v>50.5</v>
      </c>
      <c r="R841" s="3">
        <v>50.1</v>
      </c>
      <c r="S841" s="3">
        <v>49.65</v>
      </c>
      <c r="T841" s="3">
        <v>48.75</v>
      </c>
      <c r="U841" s="3">
        <v>49.35</v>
      </c>
      <c r="V841" s="12">
        <f t="shared" si="55"/>
        <v>1.1934499999999999E-2</v>
      </c>
      <c r="W841" s="3">
        <v>-1.3</v>
      </c>
      <c r="X841" s="3" t="str">
        <f ca="1">IF(COUNTIF(股期對照!A:A,B841)=2,B841&amp;"-●",IF(COUNTIF(股期對照!A:A,B841)=1,B841&amp;"-◎",B841))</f>
        <v>達邁</v>
      </c>
      <c r="Y841" s="3" t="s">
        <v>6654</v>
      </c>
      <c r="AB841" s="1" t="s">
        <v>835</v>
      </c>
      <c r="AC841" s="1" t="s">
        <v>2596</v>
      </c>
      <c r="AD841" s="1">
        <v>10.67</v>
      </c>
      <c r="AE841" s="1">
        <v>3.93</v>
      </c>
      <c r="AF841" s="1">
        <v>0.11</v>
      </c>
      <c r="AG841" s="1">
        <v>15.94</v>
      </c>
      <c r="AH841" s="1">
        <v>69.349999999999994</v>
      </c>
      <c r="AI841" s="1">
        <v>841</v>
      </c>
      <c r="AJ841" s="1">
        <v>1307598.94</v>
      </c>
      <c r="AK841" s="1">
        <v>11</v>
      </c>
      <c r="AL841" s="1">
        <v>-56</v>
      </c>
      <c r="AM841" s="1">
        <v>52</v>
      </c>
      <c r="AN841" s="1">
        <v>-38</v>
      </c>
      <c r="AO841" s="1">
        <v>55</v>
      </c>
      <c r="AP841" s="1">
        <v>90682</v>
      </c>
      <c r="AQ841" s="1">
        <v>0</v>
      </c>
      <c r="AR841" s="1">
        <v>50.5</v>
      </c>
      <c r="AS841" s="1">
        <v>50.1</v>
      </c>
      <c r="AT841" s="1">
        <v>49.65</v>
      </c>
      <c r="AU841" s="1">
        <v>48.75</v>
      </c>
      <c r="AV841" s="1">
        <v>49.35</v>
      </c>
      <c r="AW841" s="1">
        <v>1.1934499999999999E-2</v>
      </c>
      <c r="AX841" s="1">
        <v>-1.3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5630</v>
      </c>
      <c r="C842" s="3">
        <v>7.59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81.34</v>
      </c>
      <c r="H842" s="1">
        <f>MATCH(持股比率!A842,董監!A:A,0)</f>
        <v>842</v>
      </c>
      <c r="I842" s="3">
        <v>392973.71</v>
      </c>
      <c r="J842" s="26">
        <v>20</v>
      </c>
      <c r="K842" s="26">
        <v>46</v>
      </c>
      <c r="L842" s="35">
        <v>-24</v>
      </c>
      <c r="M842" s="26">
        <v>-21</v>
      </c>
      <c r="N842" s="26">
        <v>10</v>
      </c>
      <c r="O842" s="26">
        <f t="shared" si="53"/>
        <v>31964</v>
      </c>
      <c r="P842" s="25">
        <f t="shared" si="54"/>
        <v>0.1</v>
      </c>
      <c r="Q842" s="3">
        <v>25.8</v>
      </c>
      <c r="R842" s="3">
        <v>26.4</v>
      </c>
      <c r="S842" s="3">
        <v>25.95</v>
      </c>
      <c r="T842" s="3">
        <v>25.8</v>
      </c>
      <c r="U842" s="3">
        <v>25.8</v>
      </c>
      <c r="V842" s="12">
        <f t="shared" si="55"/>
        <v>8.2379999999999988E-3</v>
      </c>
      <c r="W842" s="3">
        <v>0.78</v>
      </c>
      <c r="X842" s="3" t="str">
        <f ca="1">IF(COUNTIF(股期對照!A:A,B842)=2,B842&amp;"-●",IF(COUNTIF(股期對照!A:A,B842)=1,B842&amp;"-◎",B842))</f>
        <v>艾恩特</v>
      </c>
      <c r="Y842" s="3" t="s">
        <v>6563</v>
      </c>
      <c r="AB842" s="1" t="s">
        <v>836</v>
      </c>
      <c r="AC842" s="1" t="s">
        <v>2597</v>
      </c>
      <c r="AD842" s="1">
        <v>7.59</v>
      </c>
      <c r="AE842" s="1">
        <v>0</v>
      </c>
      <c r="AF842" s="1">
        <v>0</v>
      </c>
      <c r="AG842" s="1">
        <v>11.07</v>
      </c>
      <c r="AH842" s="1">
        <v>81.34</v>
      </c>
      <c r="AI842" s="1">
        <v>842</v>
      </c>
      <c r="AJ842" s="1">
        <v>392973.71</v>
      </c>
      <c r="AK842" s="1">
        <v>20</v>
      </c>
      <c r="AL842" s="1">
        <v>46</v>
      </c>
      <c r="AM842" s="1">
        <v>-24</v>
      </c>
      <c r="AN842" s="1">
        <v>-21</v>
      </c>
      <c r="AO842" s="1">
        <v>10</v>
      </c>
      <c r="AP842" s="1">
        <v>31964</v>
      </c>
      <c r="AQ842" s="1">
        <v>0.1</v>
      </c>
      <c r="AR842" s="1">
        <v>25.8</v>
      </c>
      <c r="AS842" s="1">
        <v>26.4</v>
      </c>
      <c r="AT842" s="1">
        <v>25.95</v>
      </c>
      <c r="AU842" s="1">
        <v>25.8</v>
      </c>
      <c r="AV842" s="1">
        <v>25.8</v>
      </c>
      <c r="AW842" s="1">
        <v>8.2379999999999988E-3</v>
      </c>
      <c r="AX842" s="1">
        <v>0.78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5631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41.34</v>
      </c>
      <c r="H843" s="1">
        <f>MATCH(持股比率!A843,董監!A:A,0)</f>
        <v>843</v>
      </c>
      <c r="I843" s="3">
        <v>470975</v>
      </c>
      <c r="J843" s="26">
        <v>-1</v>
      </c>
      <c r="K843" s="26">
        <v>-4</v>
      </c>
      <c r="L843" s="35">
        <v>-3</v>
      </c>
      <c r="M843" s="26">
        <v>-5</v>
      </c>
      <c r="N843" s="26">
        <v>5</v>
      </c>
      <c r="O843" s="26">
        <f t="shared" si="53"/>
        <v>19470</v>
      </c>
      <c r="P843" s="25">
        <f t="shared" si="54"/>
        <v>0</v>
      </c>
      <c r="Q843" s="3">
        <v>19.95</v>
      </c>
      <c r="R843" s="3">
        <v>19.899999999999999</v>
      </c>
      <c r="S843" s="3">
        <v>19.25</v>
      </c>
      <c r="T843" s="3">
        <v>19.350000000000001</v>
      </c>
      <c r="U843" s="3">
        <v>19.600000000000001</v>
      </c>
      <c r="V843" s="12">
        <f t="shared" si="55"/>
        <v>-1.5605E-3</v>
      </c>
      <c r="W843" s="3">
        <v>-1.51</v>
      </c>
      <c r="X843" s="3" t="str">
        <f ca="1">IF(COUNTIF(股期對照!A:A,B843)=2,B843&amp;"-●",IF(COUNTIF(股期對照!A:A,B843)=1,B843&amp;"-◎",B843))</f>
        <v>精聯</v>
      </c>
      <c r="Y843" s="3" t="s">
        <v>6619</v>
      </c>
      <c r="AB843" s="1" t="s">
        <v>837</v>
      </c>
      <c r="AC843" s="1" t="s">
        <v>2598</v>
      </c>
      <c r="AD843" s="1">
        <v>0.3</v>
      </c>
      <c r="AE843" s="1">
        <v>0</v>
      </c>
      <c r="AF843" s="1">
        <v>0.03</v>
      </c>
      <c r="AG843" s="1">
        <v>58.33</v>
      </c>
      <c r="AH843" s="1">
        <v>41.34</v>
      </c>
      <c r="AI843" s="1">
        <v>843</v>
      </c>
      <c r="AJ843" s="1">
        <v>470975</v>
      </c>
      <c r="AK843" s="1">
        <v>-1</v>
      </c>
      <c r="AL843" s="1">
        <v>-4</v>
      </c>
      <c r="AM843" s="1">
        <v>-3</v>
      </c>
      <c r="AN843" s="1">
        <v>-5</v>
      </c>
      <c r="AO843" s="1">
        <v>5</v>
      </c>
      <c r="AP843" s="1">
        <v>19470</v>
      </c>
      <c r="AQ843" s="1">
        <v>0</v>
      </c>
      <c r="AR843" s="1">
        <v>19.95</v>
      </c>
      <c r="AS843" s="1">
        <v>19.899999999999999</v>
      </c>
      <c r="AT843" s="1">
        <v>19.25</v>
      </c>
      <c r="AU843" s="1">
        <v>19.350000000000001</v>
      </c>
      <c r="AV843" s="1">
        <v>19.600000000000001</v>
      </c>
      <c r="AW843" s="1">
        <v>-1.5605E-3</v>
      </c>
      <c r="AX843" s="1">
        <v>-1.51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5632</v>
      </c>
      <c r="C844" s="3">
        <v>7.74</v>
      </c>
      <c r="D844" s="3">
        <v>7.91</v>
      </c>
      <c r="E844" s="3">
        <v>1.02</v>
      </c>
      <c r="F844" s="1">
        <f>IF(INDEX(董監!D:D,H844)=0,INDEX(董監!C:C,H844),INDEX(董監!D:D,H844))</f>
        <v>28.5</v>
      </c>
      <c r="G844" s="1">
        <f t="shared" si="52"/>
        <v>54.83</v>
      </c>
      <c r="H844" s="1">
        <f>MATCH(持股比率!A844,董監!A:A,0)</f>
        <v>844</v>
      </c>
      <c r="I844" s="3">
        <v>1222254.02</v>
      </c>
      <c r="J844" s="26">
        <v>-1</v>
      </c>
      <c r="K844" s="26">
        <v>-241</v>
      </c>
      <c r="L844" s="35">
        <v>-113</v>
      </c>
      <c r="M844" s="26">
        <v>-64</v>
      </c>
      <c r="N844" s="26">
        <v>759</v>
      </c>
      <c r="O844" s="26">
        <f t="shared" si="53"/>
        <v>67016</v>
      </c>
      <c r="P844" s="25">
        <f t="shared" si="54"/>
        <v>0.5</v>
      </c>
      <c r="Q844" s="3">
        <v>296</v>
      </c>
      <c r="R844" s="3">
        <v>296</v>
      </c>
      <c r="S844" s="3">
        <v>290.5</v>
      </c>
      <c r="T844" s="3">
        <v>288</v>
      </c>
      <c r="U844" s="3">
        <v>308</v>
      </c>
      <c r="V844" s="12">
        <f t="shared" si="55"/>
        <v>1.1088150000000001</v>
      </c>
      <c r="W844" s="3">
        <v>4.9400000000000004</v>
      </c>
      <c r="X844" s="3" t="str">
        <f ca="1">IF(COUNTIF(股期對照!A:A,B844)=2,B844&amp;"-●",IF(COUNTIF(股期對照!A:A,B844)=1,B844&amp;"-◎",B844))</f>
        <v>健策-◎</v>
      </c>
      <c r="Y844" s="3" t="s">
        <v>6548</v>
      </c>
      <c r="AB844" s="1" t="s">
        <v>838</v>
      </c>
      <c r="AC844" s="1" t="s">
        <v>2599</v>
      </c>
      <c r="AD844" s="1">
        <v>7.74</v>
      </c>
      <c r="AE844" s="1">
        <v>7.91</v>
      </c>
      <c r="AF844" s="1">
        <v>1.02</v>
      </c>
      <c r="AG844" s="1">
        <v>28.5</v>
      </c>
      <c r="AH844" s="1">
        <v>54.83</v>
      </c>
      <c r="AI844" s="1">
        <v>844</v>
      </c>
      <c r="AJ844" s="1">
        <v>1222254.02</v>
      </c>
      <c r="AK844" s="1">
        <v>-1</v>
      </c>
      <c r="AL844" s="1">
        <v>-241</v>
      </c>
      <c r="AM844" s="1">
        <v>-113</v>
      </c>
      <c r="AN844" s="1">
        <v>-64</v>
      </c>
      <c r="AO844" s="1">
        <v>759</v>
      </c>
      <c r="AP844" s="1">
        <v>67016</v>
      </c>
      <c r="AQ844" s="1">
        <v>0.5</v>
      </c>
      <c r="AR844" s="1">
        <v>296</v>
      </c>
      <c r="AS844" s="1">
        <v>296</v>
      </c>
      <c r="AT844" s="1">
        <v>290.5</v>
      </c>
      <c r="AU844" s="1">
        <v>288</v>
      </c>
      <c r="AV844" s="1">
        <v>308</v>
      </c>
      <c r="AW844" s="1">
        <v>1.1088150000000001</v>
      </c>
      <c r="AX844" s="1">
        <v>4.9400000000000004</v>
      </c>
      <c r="AY844" s="1" t="s">
        <v>4498</v>
      </c>
      <c r="AZ844" s="1" t="s">
        <v>3520</v>
      </c>
    </row>
    <row r="845" spans="1:52" x14ac:dyDescent="0.25">
      <c r="A845" s="2" t="s">
        <v>839</v>
      </c>
      <c r="B845" s="3" t="s">
        <v>5633</v>
      </c>
      <c r="C845" s="3">
        <v>55.96</v>
      </c>
      <c r="D845" s="3">
        <v>8.17</v>
      </c>
      <c r="E845" s="3">
        <v>1.22</v>
      </c>
      <c r="F845" s="1">
        <f>IF(INDEX(董監!D:D,H845)=0,INDEX(董監!C:C,H845),INDEX(董監!D:D,H845))</f>
        <v>2.91</v>
      </c>
      <c r="G845" s="1">
        <f t="shared" si="52"/>
        <v>31.740000000000009</v>
      </c>
      <c r="H845" s="1">
        <f>MATCH(持股比率!A845,董監!A:A,0)</f>
        <v>845</v>
      </c>
      <c r="I845" s="3">
        <v>702942.18</v>
      </c>
      <c r="J845" s="26">
        <v>170</v>
      </c>
      <c r="K845" s="26">
        <v>1410</v>
      </c>
      <c r="L845" s="35">
        <v>-256</v>
      </c>
      <c r="M845" s="26">
        <v>824</v>
      </c>
      <c r="N845" s="26">
        <v>339</v>
      </c>
      <c r="O845" s="26">
        <f t="shared" si="53"/>
        <v>22311</v>
      </c>
      <c r="P845" s="25">
        <f t="shared" si="54"/>
        <v>11.1</v>
      </c>
      <c r="Q845" s="3">
        <v>562</v>
      </c>
      <c r="R845" s="3">
        <v>588</v>
      </c>
      <c r="S845" s="3">
        <v>581</v>
      </c>
      <c r="T845" s="3">
        <v>586</v>
      </c>
      <c r="U845" s="3">
        <v>635</v>
      </c>
      <c r="V845" s="12">
        <f t="shared" si="55"/>
        <v>14.740130000000001</v>
      </c>
      <c r="W845" s="3">
        <v>15.45</v>
      </c>
      <c r="X845" s="3" t="str">
        <f ca="1">IF(COUNTIF(股期對照!A:A,B845)=2,B845&amp;"-●",IF(COUNTIF(股期對照!A:A,B845)=1,B845&amp;"-◎",B845))</f>
        <v>世芯-KY</v>
      </c>
      <c r="Y845" s="3" t="s">
        <v>6546</v>
      </c>
      <c r="AB845" s="1" t="s">
        <v>839</v>
      </c>
      <c r="AC845" s="1" t="s">
        <v>2600</v>
      </c>
      <c r="AD845" s="1">
        <v>55.96</v>
      </c>
      <c r="AE845" s="1">
        <v>8.17</v>
      </c>
      <c r="AF845" s="1">
        <v>1.22</v>
      </c>
      <c r="AG845" s="1">
        <v>2.91</v>
      </c>
      <c r="AH845" s="1">
        <v>31.740000000000009</v>
      </c>
      <c r="AI845" s="1">
        <v>845</v>
      </c>
      <c r="AJ845" s="1">
        <v>702942.18</v>
      </c>
      <c r="AK845" s="1">
        <v>170</v>
      </c>
      <c r="AL845" s="1">
        <v>1410</v>
      </c>
      <c r="AM845" s="1">
        <v>-256</v>
      </c>
      <c r="AN845" s="1">
        <v>824</v>
      </c>
      <c r="AO845" s="1">
        <v>339</v>
      </c>
      <c r="AP845" s="1">
        <v>22311</v>
      </c>
      <c r="AQ845" s="1">
        <v>11.1</v>
      </c>
      <c r="AR845" s="1">
        <v>562</v>
      </c>
      <c r="AS845" s="1">
        <v>588</v>
      </c>
      <c r="AT845" s="1">
        <v>581</v>
      </c>
      <c r="AU845" s="1">
        <v>586</v>
      </c>
      <c r="AV845" s="1">
        <v>635</v>
      </c>
      <c r="AW845" s="1">
        <v>14.740130000000001</v>
      </c>
      <c r="AX845" s="1">
        <v>15.45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5634</v>
      </c>
      <c r="C846" s="3">
        <v>2.54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47.74</v>
      </c>
      <c r="H846" s="1">
        <f>MATCH(持股比率!A846,董監!A:A,0)</f>
        <v>846</v>
      </c>
      <c r="I846" s="3">
        <v>734980.57</v>
      </c>
      <c r="J846" s="26">
        <v>-17</v>
      </c>
      <c r="K846" s="26">
        <v>-14</v>
      </c>
      <c r="L846" s="35">
        <v>-66</v>
      </c>
      <c r="M846" s="26">
        <v>9</v>
      </c>
      <c r="N846" s="26">
        <v>12</v>
      </c>
      <c r="O846" s="26">
        <f t="shared" si="53"/>
        <v>35088</v>
      </c>
      <c r="P846" s="25">
        <f t="shared" si="54"/>
        <v>-0.2</v>
      </c>
      <c r="Q846" s="3">
        <v>24.1</v>
      </c>
      <c r="R846" s="3">
        <v>24.1</v>
      </c>
      <c r="S846" s="3">
        <v>22.95</v>
      </c>
      <c r="T846" s="3">
        <v>22.7</v>
      </c>
      <c r="U846" s="3">
        <v>23</v>
      </c>
      <c r="V846" s="12">
        <f t="shared" si="55"/>
        <v>-1.7815000000000001E-2</v>
      </c>
      <c r="W846" s="3">
        <v>-3.97</v>
      </c>
      <c r="X846" s="3" t="str">
        <f ca="1">IF(COUNTIF(股期對照!A:A,B846)=2,B846&amp;"-●",IF(COUNTIF(股期對照!A:A,B846)=1,B846&amp;"-◎",B846))</f>
        <v>鑫科</v>
      </c>
      <c r="Y846" s="3" t="s">
        <v>6645</v>
      </c>
      <c r="AB846" s="1" t="s">
        <v>840</v>
      </c>
      <c r="AC846" s="1" t="s">
        <v>2601</v>
      </c>
      <c r="AD846" s="1">
        <v>2.54</v>
      </c>
      <c r="AE846" s="1">
        <v>0</v>
      </c>
      <c r="AF846" s="1">
        <v>0</v>
      </c>
      <c r="AG846" s="1">
        <v>49.72</v>
      </c>
      <c r="AH846" s="1">
        <v>47.74</v>
      </c>
      <c r="AI846" s="1">
        <v>846</v>
      </c>
      <c r="AJ846" s="1">
        <v>734980.57</v>
      </c>
      <c r="AK846" s="1">
        <v>-17</v>
      </c>
      <c r="AL846" s="1">
        <v>-14</v>
      </c>
      <c r="AM846" s="1">
        <v>-66</v>
      </c>
      <c r="AN846" s="1">
        <v>9</v>
      </c>
      <c r="AO846" s="1">
        <v>12</v>
      </c>
      <c r="AP846" s="1">
        <v>35088</v>
      </c>
      <c r="AQ846" s="1">
        <v>-0.2</v>
      </c>
      <c r="AR846" s="1">
        <v>24.1</v>
      </c>
      <c r="AS846" s="1">
        <v>24.1</v>
      </c>
      <c r="AT846" s="1">
        <v>22.95</v>
      </c>
      <c r="AU846" s="1">
        <v>22.7</v>
      </c>
      <c r="AV846" s="1">
        <v>23</v>
      </c>
      <c r="AW846" s="1">
        <v>-1.7815000000000001E-2</v>
      </c>
      <c r="AX846" s="1">
        <v>-3.97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5635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40.86</v>
      </c>
      <c r="H847" s="1">
        <f>MATCH(持股比率!A847,董監!A:A,0)</f>
        <v>847</v>
      </c>
      <c r="I847" s="3">
        <v>511112.94</v>
      </c>
      <c r="J847" s="26">
        <v>2</v>
      </c>
      <c r="K847" s="26">
        <v>0</v>
      </c>
      <c r="L847" s="35">
        <v>0</v>
      </c>
      <c r="M847" s="26">
        <v>-3</v>
      </c>
      <c r="N847" s="26">
        <v>0</v>
      </c>
      <c r="O847" s="26">
        <f t="shared" si="53"/>
        <v>20884</v>
      </c>
      <c r="P847" s="25">
        <f t="shared" si="54"/>
        <v>0</v>
      </c>
      <c r="Q847" s="3">
        <v>10.25</v>
      </c>
      <c r="R847" s="3">
        <v>10.25</v>
      </c>
      <c r="S847" s="3">
        <v>10</v>
      </c>
      <c r="T847" s="3">
        <v>10</v>
      </c>
      <c r="U847" s="3">
        <v>10</v>
      </c>
      <c r="V847" s="12">
        <f t="shared" si="55"/>
        <v>-9.5000000000000005E-5</v>
      </c>
      <c r="W847" s="3">
        <v>-8.68</v>
      </c>
      <c r="X847" s="3" t="str">
        <f ca="1">IF(COUNTIF(股期對照!A:A,B847)=2,B847&amp;"-●",IF(COUNTIF(股期對照!A:A,B847)=1,B847&amp;"-◎",B847))</f>
        <v>安瑞-KY</v>
      </c>
      <c r="Y847" s="3" t="s">
        <v>6543</v>
      </c>
      <c r="AB847" s="1" t="s">
        <v>841</v>
      </c>
      <c r="AC847" s="1" t="s">
        <v>2602</v>
      </c>
      <c r="AD847" s="1">
        <v>51.51</v>
      </c>
      <c r="AE847" s="1">
        <v>0.31</v>
      </c>
      <c r="AF847" s="1">
        <v>0.09</v>
      </c>
      <c r="AG847" s="1">
        <v>7.23</v>
      </c>
      <c r="AH847" s="1">
        <v>40.86</v>
      </c>
      <c r="AI847" s="1">
        <v>847</v>
      </c>
      <c r="AJ847" s="1">
        <v>511112.94</v>
      </c>
      <c r="AK847" s="1">
        <v>2</v>
      </c>
      <c r="AL847" s="1">
        <v>0</v>
      </c>
      <c r="AM847" s="1">
        <v>0</v>
      </c>
      <c r="AN847" s="1">
        <v>-3</v>
      </c>
      <c r="AO847" s="1">
        <v>0</v>
      </c>
      <c r="AP847" s="1">
        <v>20884</v>
      </c>
      <c r="AQ847" s="1">
        <v>0</v>
      </c>
      <c r="AR847" s="1">
        <v>10.25</v>
      </c>
      <c r="AS847" s="1">
        <v>10.25</v>
      </c>
      <c r="AT847" s="1">
        <v>10</v>
      </c>
      <c r="AU847" s="1">
        <v>10</v>
      </c>
      <c r="AV847" s="1">
        <v>10</v>
      </c>
      <c r="AW847" s="1">
        <v>-9.5000000000000005E-5</v>
      </c>
      <c r="AX847" s="1">
        <v>-8.68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5636</v>
      </c>
      <c r="C848" s="3">
        <v>45.73</v>
      </c>
      <c r="D848" s="3">
        <v>3.44</v>
      </c>
      <c r="E848" s="3">
        <v>2.0099999999999998</v>
      </c>
      <c r="F848" s="1">
        <f>IF(INDEX(董監!D:D,H848)=0,INDEX(董監!C:C,H848),INDEX(董監!D:D,H848))</f>
        <v>3.6</v>
      </c>
      <c r="G848" s="1">
        <f t="shared" si="52"/>
        <v>45.220000000000006</v>
      </c>
      <c r="H848" s="1">
        <f>MATCH(持股比率!A848,董監!A:A,0)</f>
        <v>848</v>
      </c>
      <c r="I848" s="3">
        <v>1336362.95</v>
      </c>
      <c r="J848" s="26">
        <v>-157</v>
      </c>
      <c r="K848" s="26">
        <v>214</v>
      </c>
      <c r="L848" s="35">
        <v>-81</v>
      </c>
      <c r="M848" s="26">
        <v>237</v>
      </c>
      <c r="N848" s="26">
        <v>272</v>
      </c>
      <c r="O848" s="26">
        <f t="shared" si="53"/>
        <v>60430</v>
      </c>
      <c r="P848" s="25">
        <f t="shared" si="54"/>
        <v>0.8</v>
      </c>
      <c r="Q848" s="3">
        <v>242.5</v>
      </c>
      <c r="R848" s="3">
        <v>245.5</v>
      </c>
      <c r="S848" s="3">
        <v>245</v>
      </c>
      <c r="T848" s="3">
        <v>254</v>
      </c>
      <c r="U848" s="3">
        <v>273.5</v>
      </c>
      <c r="V848" s="12">
        <f t="shared" si="55"/>
        <v>1.292095</v>
      </c>
      <c r="W848" s="3">
        <v>14.44</v>
      </c>
      <c r="X848" s="3" t="str">
        <f ca="1">IF(COUNTIF(股期對照!A:A,B848)=2,B848&amp;"-●",IF(COUNTIF(股期對照!A:A,B848)=1,B848&amp;"-◎",B848))</f>
        <v>貿聯-KY</v>
      </c>
      <c r="Y848" s="3" t="s">
        <v>6549</v>
      </c>
      <c r="AB848" s="1" t="s">
        <v>842</v>
      </c>
      <c r="AC848" s="1" t="s">
        <v>2603</v>
      </c>
      <c r="AD848" s="1">
        <v>45.73</v>
      </c>
      <c r="AE848" s="1">
        <v>3.44</v>
      </c>
      <c r="AF848" s="1">
        <v>2.0099999999999998</v>
      </c>
      <c r="AG848" s="1">
        <v>3.6</v>
      </c>
      <c r="AH848" s="1">
        <v>45.220000000000006</v>
      </c>
      <c r="AI848" s="1">
        <v>848</v>
      </c>
      <c r="AJ848" s="1">
        <v>1336362.95</v>
      </c>
      <c r="AK848" s="1">
        <v>-157</v>
      </c>
      <c r="AL848" s="1">
        <v>214</v>
      </c>
      <c r="AM848" s="1">
        <v>-81</v>
      </c>
      <c r="AN848" s="1">
        <v>237</v>
      </c>
      <c r="AO848" s="1">
        <v>272</v>
      </c>
      <c r="AP848" s="1">
        <v>60430</v>
      </c>
      <c r="AQ848" s="1">
        <v>0.8</v>
      </c>
      <c r="AR848" s="1">
        <v>242.5</v>
      </c>
      <c r="AS848" s="1">
        <v>245.5</v>
      </c>
      <c r="AT848" s="1">
        <v>245</v>
      </c>
      <c r="AU848" s="1">
        <v>254</v>
      </c>
      <c r="AV848" s="1">
        <v>273.5</v>
      </c>
      <c r="AW848" s="1">
        <v>1.292095</v>
      </c>
      <c r="AX848" s="1">
        <v>14.44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4774</v>
      </c>
      <c r="C849" s="3">
        <v>6.92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51.17</v>
      </c>
      <c r="H849" s="1">
        <f>MATCH(持股比率!A849,董監!A:A,0)</f>
        <v>849</v>
      </c>
      <c r="I849" s="3">
        <v>586136</v>
      </c>
      <c r="J849" s="26">
        <v>52</v>
      </c>
      <c r="K849" s="26">
        <v>-73</v>
      </c>
      <c r="L849" s="35">
        <v>-155</v>
      </c>
      <c r="M849" s="26">
        <v>160</v>
      </c>
      <c r="N849" s="26">
        <v>21</v>
      </c>
      <c r="O849" s="26">
        <f t="shared" si="53"/>
        <v>29993</v>
      </c>
      <c r="P849" s="25">
        <f t="shared" si="54"/>
        <v>0</v>
      </c>
      <c r="Q849" s="3">
        <v>43.45</v>
      </c>
      <c r="R849" s="3">
        <v>42.85</v>
      </c>
      <c r="S849" s="3">
        <v>40.799999999999997</v>
      </c>
      <c r="T849" s="3">
        <v>41.7</v>
      </c>
      <c r="U849" s="3">
        <v>42.05</v>
      </c>
      <c r="V849" s="12">
        <f t="shared" si="55"/>
        <v>3.6240000000000031E-3</v>
      </c>
      <c r="W849" s="3">
        <v>-1.29</v>
      </c>
      <c r="X849" s="3" t="str">
        <f ca="1">IF(COUNTIF(股期對照!A:A,B849)=2,B849&amp;"-●",IF(COUNTIF(股期對照!A:A,B849)=1,B849&amp;"-◎",B849))</f>
        <v>光耀</v>
      </c>
      <c r="Y849" s="3" t="s">
        <v>6613</v>
      </c>
      <c r="AB849" s="1" t="s">
        <v>843</v>
      </c>
      <c r="AC849" s="1" t="s">
        <v>2604</v>
      </c>
      <c r="AD849" s="1">
        <v>6.92</v>
      </c>
      <c r="AE849" s="1">
        <v>0</v>
      </c>
      <c r="AF849" s="1">
        <v>0.35</v>
      </c>
      <c r="AG849" s="1">
        <v>41.56</v>
      </c>
      <c r="AH849" s="1">
        <v>51.17</v>
      </c>
      <c r="AI849" s="1">
        <v>849</v>
      </c>
      <c r="AJ849" s="1">
        <v>586136</v>
      </c>
      <c r="AK849" s="1">
        <v>52</v>
      </c>
      <c r="AL849" s="1">
        <v>-73</v>
      </c>
      <c r="AM849" s="1">
        <v>-155</v>
      </c>
      <c r="AN849" s="1">
        <v>160</v>
      </c>
      <c r="AO849" s="1">
        <v>21</v>
      </c>
      <c r="AP849" s="1">
        <v>29993</v>
      </c>
      <c r="AQ849" s="1">
        <v>0</v>
      </c>
      <c r="AR849" s="1">
        <v>43.45</v>
      </c>
      <c r="AS849" s="1">
        <v>42.85</v>
      </c>
      <c r="AT849" s="1">
        <v>40.799999999999997</v>
      </c>
      <c r="AU849" s="1">
        <v>41.7</v>
      </c>
      <c r="AV849" s="1">
        <v>42.05</v>
      </c>
      <c r="AW849" s="1">
        <v>3.6240000000000031E-3</v>
      </c>
      <c r="AX849" s="1">
        <v>-1.29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5637</v>
      </c>
      <c r="C850" s="3">
        <v>0.96</v>
      </c>
      <c r="D850" s="3">
        <v>0.45</v>
      </c>
      <c r="E850" s="3">
        <v>0.48</v>
      </c>
      <c r="F850" s="1">
        <f>IF(INDEX(董監!D:D,H850)=0,INDEX(董監!C:C,H850),INDEX(董監!D:D,H850))</f>
        <v>32.14</v>
      </c>
      <c r="G850" s="1">
        <f t="shared" si="52"/>
        <v>65.97</v>
      </c>
      <c r="H850" s="1">
        <f>MATCH(持股比率!A850,董監!A:A,0)</f>
        <v>850</v>
      </c>
      <c r="I850" s="3">
        <v>929199.5</v>
      </c>
      <c r="J850" s="26">
        <v>-10</v>
      </c>
      <c r="K850" s="26">
        <v>-34</v>
      </c>
      <c r="L850" s="35">
        <v>-84</v>
      </c>
      <c r="M850" s="26">
        <v>19</v>
      </c>
      <c r="N850" s="26">
        <v>67</v>
      </c>
      <c r="O850" s="26">
        <f t="shared" si="53"/>
        <v>61299</v>
      </c>
      <c r="P850" s="25">
        <f t="shared" si="54"/>
        <v>-0.1</v>
      </c>
      <c r="Q850" s="3">
        <v>82.1</v>
      </c>
      <c r="R850" s="3">
        <v>81.5</v>
      </c>
      <c r="S850" s="3">
        <v>80.099999999999994</v>
      </c>
      <c r="T850" s="3">
        <v>80.099999999999994</v>
      </c>
      <c r="U850" s="3">
        <v>80.8</v>
      </c>
      <c r="V850" s="12">
        <f t="shared" si="55"/>
        <v>-3.3849000000000004E-2</v>
      </c>
      <c r="W850" s="3">
        <v>-1.1000000000000001</v>
      </c>
      <c r="X850" s="3" t="str">
        <f ca="1">IF(COUNTIF(股期對照!A:A,B850)=2,B850&amp;"-●",IF(COUNTIF(股期對照!A:A,B850)=1,B850&amp;"-◎",B850))</f>
        <v>圓展</v>
      </c>
      <c r="Y850" s="3" t="s">
        <v>6566</v>
      </c>
      <c r="AB850" s="1" t="s">
        <v>844</v>
      </c>
      <c r="AC850" s="1" t="s">
        <v>2605</v>
      </c>
      <c r="AD850" s="1">
        <v>0.96</v>
      </c>
      <c r="AE850" s="1">
        <v>0.45</v>
      </c>
      <c r="AF850" s="1">
        <v>0.48</v>
      </c>
      <c r="AG850" s="1">
        <v>32.14</v>
      </c>
      <c r="AH850" s="1">
        <v>65.97</v>
      </c>
      <c r="AI850" s="1">
        <v>850</v>
      </c>
      <c r="AJ850" s="1">
        <v>929199.5</v>
      </c>
      <c r="AK850" s="1">
        <v>-10</v>
      </c>
      <c r="AL850" s="1">
        <v>-34</v>
      </c>
      <c r="AM850" s="1">
        <v>-84</v>
      </c>
      <c r="AN850" s="1">
        <v>19</v>
      </c>
      <c r="AO850" s="1">
        <v>67</v>
      </c>
      <c r="AP850" s="1">
        <v>61299</v>
      </c>
      <c r="AQ850" s="1">
        <v>-0.1</v>
      </c>
      <c r="AR850" s="1">
        <v>82.1</v>
      </c>
      <c r="AS850" s="1">
        <v>81.5</v>
      </c>
      <c r="AT850" s="1">
        <v>80.099999999999994</v>
      </c>
      <c r="AU850" s="1">
        <v>80.099999999999994</v>
      </c>
      <c r="AV850" s="1">
        <v>80.8</v>
      </c>
      <c r="AW850" s="1">
        <v>-3.3849000000000004E-2</v>
      </c>
      <c r="AX850" s="1">
        <v>-1.1000000000000001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5638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4</v>
      </c>
      <c r="K851" s="26">
        <v>4</v>
      </c>
      <c r="L851" s="35">
        <v>0</v>
      </c>
      <c r="M851" s="26">
        <v>1</v>
      </c>
      <c r="N851" s="26">
        <v>0</v>
      </c>
      <c r="O851" s="26">
        <f t="shared" si="53"/>
        <v>23901</v>
      </c>
      <c r="P851" s="25">
        <f t="shared" si="54"/>
        <v>0</v>
      </c>
      <c r="Q851" s="3">
        <v>16.100000000000001</v>
      </c>
      <c r="R851" s="3">
        <v>15.85</v>
      </c>
      <c r="S851" s="3">
        <v>15.35</v>
      </c>
      <c r="T851" s="3">
        <v>15.3</v>
      </c>
      <c r="U851" s="3">
        <v>15.5</v>
      </c>
      <c r="V851" s="12">
        <f t="shared" si="55"/>
        <v>1.4310000000000002E-3</v>
      </c>
      <c r="W851" s="3">
        <v>-4.62</v>
      </c>
      <c r="X851" s="3" t="str">
        <f ca="1">IF(COUNTIF(股期對照!A:A,B851)=2,B851&amp;"-●",IF(COUNTIF(股期對照!A:A,B851)=1,B851&amp;"-◎",B851))</f>
        <v>康聯訊</v>
      </c>
      <c r="Y851" s="3" t="s">
        <v>6538</v>
      </c>
      <c r="AB851" s="1" t="s">
        <v>845</v>
      </c>
      <c r="AC851" s="1" t="s">
        <v>2606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4</v>
      </c>
      <c r="AL851" s="1">
        <v>4</v>
      </c>
      <c r="AM851" s="1">
        <v>0</v>
      </c>
      <c r="AN851" s="1">
        <v>1</v>
      </c>
      <c r="AO851" s="1">
        <v>0</v>
      </c>
      <c r="AP851" s="1">
        <v>23901</v>
      </c>
      <c r="AQ851" s="1">
        <v>0</v>
      </c>
      <c r="AR851" s="1">
        <v>16.100000000000001</v>
      </c>
      <c r="AS851" s="1">
        <v>15.85</v>
      </c>
      <c r="AT851" s="1">
        <v>15.35</v>
      </c>
      <c r="AU851" s="1">
        <v>15.3</v>
      </c>
      <c r="AV851" s="1">
        <v>15.5</v>
      </c>
      <c r="AW851" s="1">
        <v>1.4310000000000002E-3</v>
      </c>
      <c r="AX851" s="1">
        <v>-4.62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5639</v>
      </c>
      <c r="C852" s="3">
        <v>39.74</v>
      </c>
      <c r="D852" s="3">
        <v>0</v>
      </c>
      <c r="E852" s="3">
        <v>2.87</v>
      </c>
      <c r="F852" s="1">
        <f>IF(INDEX(董監!D:D,H852)=0,INDEX(董監!C:C,H852),INDEX(董監!D:D,H852))</f>
        <v>19.79</v>
      </c>
      <c r="G852" s="1">
        <f t="shared" si="52"/>
        <v>37.6</v>
      </c>
      <c r="H852" s="1">
        <f>MATCH(持股比率!A852,董監!A:A,0)</f>
        <v>852</v>
      </c>
      <c r="I852" s="3">
        <v>4066637.59</v>
      </c>
      <c r="J852" s="26">
        <v>270</v>
      </c>
      <c r="K852" s="26">
        <v>19</v>
      </c>
      <c r="L852" s="35">
        <v>-677</v>
      </c>
      <c r="M852" s="26">
        <v>46</v>
      </c>
      <c r="N852" s="26">
        <v>1179</v>
      </c>
      <c r="O852" s="26">
        <f t="shared" si="53"/>
        <v>152906</v>
      </c>
      <c r="P852" s="25">
        <f t="shared" si="54"/>
        <v>0.5</v>
      </c>
      <c r="Q852" s="3">
        <v>46.3</v>
      </c>
      <c r="R852" s="3">
        <v>46.25</v>
      </c>
      <c r="S852" s="3">
        <v>45.15</v>
      </c>
      <c r="T852" s="3">
        <v>45.25</v>
      </c>
      <c r="U852" s="3">
        <v>46.6</v>
      </c>
      <c r="V852" s="12">
        <f t="shared" si="55"/>
        <v>0.39836100000000008</v>
      </c>
      <c r="W852" s="3">
        <v>2.19</v>
      </c>
      <c r="X852" s="3" t="str">
        <f ca="1">IF(COUNTIF(股期對照!A:A,B852)=2,B852&amp;"-●",IF(COUNTIF(股期對照!A:A,B852)=1,B852&amp;"-◎",B852))</f>
        <v>TPK-KY-◎</v>
      </c>
      <c r="Y852" s="3" t="s">
        <v>6655</v>
      </c>
      <c r="AB852" s="1" t="s">
        <v>846</v>
      </c>
      <c r="AC852" s="1" t="s">
        <v>2607</v>
      </c>
      <c r="AD852" s="1">
        <v>39.74</v>
      </c>
      <c r="AE852" s="1">
        <v>0</v>
      </c>
      <c r="AF852" s="1">
        <v>2.87</v>
      </c>
      <c r="AG852" s="1">
        <v>19.79</v>
      </c>
      <c r="AH852" s="1">
        <v>37.6</v>
      </c>
      <c r="AI852" s="1">
        <v>852</v>
      </c>
      <c r="AJ852" s="1">
        <v>4066637.59</v>
      </c>
      <c r="AK852" s="1">
        <v>270</v>
      </c>
      <c r="AL852" s="1">
        <v>19</v>
      </c>
      <c r="AM852" s="1">
        <v>-677</v>
      </c>
      <c r="AN852" s="1">
        <v>46</v>
      </c>
      <c r="AO852" s="1">
        <v>1179</v>
      </c>
      <c r="AP852" s="1">
        <v>152906</v>
      </c>
      <c r="AQ852" s="1">
        <v>0.5</v>
      </c>
      <c r="AR852" s="1">
        <v>46.3</v>
      </c>
      <c r="AS852" s="1">
        <v>46.25</v>
      </c>
      <c r="AT852" s="1">
        <v>45.15</v>
      </c>
      <c r="AU852" s="1">
        <v>45.25</v>
      </c>
      <c r="AV852" s="1">
        <v>46.6</v>
      </c>
      <c r="AW852" s="1">
        <v>0.39836100000000008</v>
      </c>
      <c r="AX852" s="1">
        <v>2.19</v>
      </c>
      <c r="AY852" s="1" t="s">
        <v>4499</v>
      </c>
      <c r="AZ852" s="1" t="s">
        <v>3577</v>
      </c>
    </row>
    <row r="853" spans="1:52" x14ac:dyDescent="0.25">
      <c r="A853" s="2" t="s">
        <v>847</v>
      </c>
      <c r="B853" s="3" t="s">
        <v>5640</v>
      </c>
      <c r="C853" s="3">
        <v>56.12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-15.340000000000003</v>
      </c>
      <c r="H853" s="1">
        <f>MATCH(持股比率!A853,董監!A:A,0)</f>
        <v>853</v>
      </c>
      <c r="I853" s="3">
        <v>444282.5</v>
      </c>
      <c r="J853" s="26">
        <v>132</v>
      </c>
      <c r="K853" s="26">
        <v>18</v>
      </c>
      <c r="L853" s="35">
        <v>-2</v>
      </c>
      <c r="M853" s="26">
        <v>-81</v>
      </c>
      <c r="N853" s="26">
        <v>47</v>
      </c>
      <c r="O853" s="26">
        <f t="shared" si="53"/>
        <v>-6815</v>
      </c>
      <c r="P853" s="25">
        <f t="shared" si="54"/>
        <v>-1.7</v>
      </c>
      <c r="Q853" s="3">
        <v>104</v>
      </c>
      <c r="R853" s="3">
        <v>101</v>
      </c>
      <c r="S853" s="3">
        <v>99.8</v>
      </c>
      <c r="T853" s="3">
        <v>98</v>
      </c>
      <c r="U853" s="3">
        <v>104</v>
      </c>
      <c r="V853" s="12">
        <f t="shared" si="55"/>
        <v>0.12296399999999999</v>
      </c>
      <c r="W853" s="3">
        <v>4.9400000000000004</v>
      </c>
      <c r="X853" s="3" t="str">
        <f ca="1">IF(COUNTIF(股期對照!A:A,B853)=2,B853&amp;"-●",IF(COUNTIF(股期對照!A:A,B853)=1,B853&amp;"-◎",B853))</f>
        <v>德微</v>
      </c>
      <c r="Y853" s="3" t="s">
        <v>6547</v>
      </c>
      <c r="AB853" s="1" t="s">
        <v>847</v>
      </c>
      <c r="AC853" s="1" t="s">
        <v>2608</v>
      </c>
      <c r="AD853" s="1">
        <v>56.12</v>
      </c>
      <c r="AE853" s="1">
        <v>3.06</v>
      </c>
      <c r="AF853" s="1">
        <v>0.24</v>
      </c>
      <c r="AG853" s="1">
        <v>55.92</v>
      </c>
      <c r="AH853" s="1">
        <v>-15.340000000000003</v>
      </c>
      <c r="AI853" s="1">
        <v>853</v>
      </c>
      <c r="AJ853" s="1">
        <v>444282.5</v>
      </c>
      <c r="AK853" s="1">
        <v>132</v>
      </c>
      <c r="AL853" s="1">
        <v>18</v>
      </c>
      <c r="AM853" s="1">
        <v>-2</v>
      </c>
      <c r="AN853" s="1">
        <v>-81</v>
      </c>
      <c r="AO853" s="1">
        <v>47</v>
      </c>
      <c r="AP853" s="1">
        <v>-6815</v>
      </c>
      <c r="AQ853" s="1">
        <v>-1.7</v>
      </c>
      <c r="AR853" s="1">
        <v>104</v>
      </c>
      <c r="AS853" s="1">
        <v>101</v>
      </c>
      <c r="AT853" s="1">
        <v>99.8</v>
      </c>
      <c r="AU853" s="1">
        <v>98</v>
      </c>
      <c r="AV853" s="1">
        <v>104</v>
      </c>
      <c r="AW853" s="1">
        <v>0.12296399999999999</v>
      </c>
      <c r="AX853" s="1">
        <v>4.9400000000000004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5641</v>
      </c>
      <c r="C854" s="3">
        <v>13.56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68.16</v>
      </c>
      <c r="H854" s="1">
        <f>MATCH(持股比率!A854,董監!A:A,0)</f>
        <v>854</v>
      </c>
      <c r="I854" s="3">
        <v>625612.29</v>
      </c>
      <c r="J854" s="26">
        <v>-140</v>
      </c>
      <c r="K854" s="26">
        <v>38</v>
      </c>
      <c r="L854" s="35">
        <v>-218</v>
      </c>
      <c r="M854" s="26">
        <v>-60</v>
      </c>
      <c r="N854" s="26">
        <v>9</v>
      </c>
      <c r="O854" s="26">
        <f t="shared" si="53"/>
        <v>42642</v>
      </c>
      <c r="P854" s="25">
        <f t="shared" si="54"/>
        <v>-0.9</v>
      </c>
      <c r="Q854" s="3">
        <v>134</v>
      </c>
      <c r="R854" s="3">
        <v>132.5</v>
      </c>
      <c r="S854" s="3">
        <v>127.5</v>
      </c>
      <c r="T854" s="3">
        <v>127</v>
      </c>
      <c r="U854" s="3">
        <v>128.5</v>
      </c>
      <c r="V854" s="12">
        <f t="shared" si="55"/>
        <v>-0.47983500000000001</v>
      </c>
      <c r="W854" s="3">
        <v>-4.4400000000000004</v>
      </c>
      <c r="X854" s="3" t="str">
        <f ca="1">IF(COUNTIF(股期對照!A:A,B854)=2,B854&amp;"-●",IF(COUNTIF(股期對照!A:A,B854)=1,B854&amp;"-◎",B854))</f>
        <v>新至陞</v>
      </c>
      <c r="Y854" s="3" t="s">
        <v>6656</v>
      </c>
      <c r="AB854" s="1" t="s">
        <v>848</v>
      </c>
      <c r="AC854" s="1" t="s">
        <v>2609</v>
      </c>
      <c r="AD854" s="1">
        <v>13.56</v>
      </c>
      <c r="AE854" s="1">
        <v>0.01</v>
      </c>
      <c r="AF854" s="1">
        <v>0.08</v>
      </c>
      <c r="AG854" s="1">
        <v>18.190000000000001</v>
      </c>
      <c r="AH854" s="1">
        <v>68.16</v>
      </c>
      <c r="AI854" s="1">
        <v>854</v>
      </c>
      <c r="AJ854" s="1">
        <v>625612.29</v>
      </c>
      <c r="AK854" s="1">
        <v>-140</v>
      </c>
      <c r="AL854" s="1">
        <v>38</v>
      </c>
      <c r="AM854" s="1">
        <v>-218</v>
      </c>
      <c r="AN854" s="1">
        <v>-60</v>
      </c>
      <c r="AO854" s="1">
        <v>9</v>
      </c>
      <c r="AP854" s="1">
        <v>42642</v>
      </c>
      <c r="AQ854" s="1">
        <v>-0.9</v>
      </c>
      <c r="AR854" s="1">
        <v>134</v>
      </c>
      <c r="AS854" s="1">
        <v>132.5</v>
      </c>
      <c r="AT854" s="1">
        <v>127.5</v>
      </c>
      <c r="AU854" s="1">
        <v>127</v>
      </c>
      <c r="AV854" s="1">
        <v>128.5</v>
      </c>
      <c r="AW854" s="1">
        <v>-0.47983500000000001</v>
      </c>
      <c r="AX854" s="1">
        <v>-4.4400000000000004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5642</v>
      </c>
      <c r="C855" s="3">
        <v>10.08</v>
      </c>
      <c r="D855" s="3">
        <v>2.62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68.099999999999994</v>
      </c>
      <c r="H855" s="1">
        <f>MATCH(持股比率!A855,董監!A:A,0)</f>
        <v>855</v>
      </c>
      <c r="I855" s="3">
        <v>840922.33</v>
      </c>
      <c r="J855" s="26">
        <v>98</v>
      </c>
      <c r="K855" s="26">
        <v>16</v>
      </c>
      <c r="L855" s="35">
        <v>-127</v>
      </c>
      <c r="M855" s="26">
        <v>-123</v>
      </c>
      <c r="N855" s="26">
        <v>123</v>
      </c>
      <c r="O855" s="26">
        <f t="shared" si="53"/>
        <v>57267</v>
      </c>
      <c r="P855" s="25">
        <f t="shared" si="54"/>
        <v>0</v>
      </c>
      <c r="Q855" s="3">
        <v>289</v>
      </c>
      <c r="R855" s="3">
        <v>293.5</v>
      </c>
      <c r="S855" s="3">
        <v>285.5</v>
      </c>
      <c r="T855" s="3">
        <v>280</v>
      </c>
      <c r="U855" s="3">
        <v>289</v>
      </c>
      <c r="V855" s="12">
        <f t="shared" si="55"/>
        <v>-2.1335E-2</v>
      </c>
      <c r="W855" s="3">
        <v>2.66</v>
      </c>
      <c r="X855" s="3" t="str">
        <f ca="1">IF(COUNTIF(股期對照!A:A,B855)=2,B855&amp;"-●",IF(COUNTIF(股期對照!A:A,B855)=1,B855&amp;"-◎",B855))</f>
        <v>家登</v>
      </c>
      <c r="Y855" s="3" t="s">
        <v>6559</v>
      </c>
      <c r="AB855" s="1" t="s">
        <v>849</v>
      </c>
      <c r="AC855" s="1" t="s">
        <v>2610</v>
      </c>
      <c r="AD855" s="1">
        <v>10.08</v>
      </c>
      <c r="AE855" s="1">
        <v>2.62</v>
      </c>
      <c r="AF855" s="1">
        <v>1.52</v>
      </c>
      <c r="AG855" s="1">
        <v>17.68</v>
      </c>
      <c r="AH855" s="1">
        <v>68.099999999999994</v>
      </c>
      <c r="AI855" s="1">
        <v>855</v>
      </c>
      <c r="AJ855" s="1">
        <v>840922.33</v>
      </c>
      <c r="AK855" s="1">
        <v>98</v>
      </c>
      <c r="AL855" s="1">
        <v>16</v>
      </c>
      <c r="AM855" s="1">
        <v>-127</v>
      </c>
      <c r="AN855" s="1">
        <v>-123</v>
      </c>
      <c r="AO855" s="1">
        <v>123</v>
      </c>
      <c r="AP855" s="1">
        <v>57267</v>
      </c>
      <c r="AQ855" s="1">
        <v>0</v>
      </c>
      <c r="AR855" s="1">
        <v>289</v>
      </c>
      <c r="AS855" s="1">
        <v>293.5</v>
      </c>
      <c r="AT855" s="1">
        <v>285.5</v>
      </c>
      <c r="AU855" s="1">
        <v>280</v>
      </c>
      <c r="AV855" s="1">
        <v>289</v>
      </c>
      <c r="AW855" s="1">
        <v>-2.1335E-2</v>
      </c>
      <c r="AX855" s="1">
        <v>2.66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5643</v>
      </c>
      <c r="C856" s="3">
        <v>4.33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</v>
      </c>
      <c r="H856" s="1">
        <f>MATCH(持股比率!A856,董監!A:A,0)</f>
        <v>856</v>
      </c>
      <c r="I856" s="3">
        <v>38171963.990000002</v>
      </c>
      <c r="J856" s="26">
        <v>-145</v>
      </c>
      <c r="K856" s="26">
        <v>-813</v>
      </c>
      <c r="L856" s="35">
        <v>-911</v>
      </c>
      <c r="M856" s="26">
        <v>-89</v>
      </c>
      <c r="N856" s="26">
        <v>280</v>
      </c>
      <c r="O856" s="26">
        <f t="shared" si="53"/>
        <v>3290423</v>
      </c>
      <c r="P856" s="25">
        <f t="shared" si="54"/>
        <v>-0.1</v>
      </c>
      <c r="Q856" s="3">
        <v>9.06</v>
      </c>
      <c r="R856" s="3">
        <v>8.98</v>
      </c>
      <c r="S856" s="3">
        <v>8.8000000000000007</v>
      </c>
      <c r="T856" s="3">
        <v>8.77</v>
      </c>
      <c r="U856" s="3">
        <v>8.85</v>
      </c>
      <c r="V856" s="12">
        <f t="shared" si="55"/>
        <v>-0.14933770000000002</v>
      </c>
      <c r="W856" s="3">
        <v>-3.17</v>
      </c>
      <c r="X856" s="3" t="str">
        <f ca="1">IF(COUNTIF(股期對照!A:A,B856)=2,B856&amp;"-●",IF(COUNTIF(股期對照!A:A,B856)=1,B856&amp;"-◎",B856))</f>
        <v>亞太電</v>
      </c>
      <c r="Y856" s="3" t="s">
        <v>6657</v>
      </c>
      <c r="AB856" s="1" t="s">
        <v>850</v>
      </c>
      <c r="AC856" s="1" t="s">
        <v>2611</v>
      </c>
      <c r="AD856" s="1">
        <v>4.33</v>
      </c>
      <c r="AE856" s="1">
        <v>0.04</v>
      </c>
      <c r="AF856" s="1">
        <v>0</v>
      </c>
      <c r="AG856" s="1">
        <v>9.43</v>
      </c>
      <c r="AH856" s="1">
        <v>86.2</v>
      </c>
      <c r="AI856" s="1">
        <v>856</v>
      </c>
      <c r="AJ856" s="1">
        <v>38171963.990000002</v>
      </c>
      <c r="AK856" s="1">
        <v>-145</v>
      </c>
      <c r="AL856" s="1">
        <v>-813</v>
      </c>
      <c r="AM856" s="1">
        <v>-911</v>
      </c>
      <c r="AN856" s="1">
        <v>-89</v>
      </c>
      <c r="AO856" s="1">
        <v>280</v>
      </c>
      <c r="AP856" s="1">
        <v>3290423</v>
      </c>
      <c r="AQ856" s="1">
        <v>-0.1</v>
      </c>
      <c r="AR856" s="1">
        <v>9.06</v>
      </c>
      <c r="AS856" s="1">
        <v>8.98</v>
      </c>
      <c r="AT856" s="1">
        <v>8.8000000000000007</v>
      </c>
      <c r="AU856" s="1">
        <v>8.77</v>
      </c>
      <c r="AV856" s="1">
        <v>8.85</v>
      </c>
      <c r="AW856" s="1">
        <v>-0.14933770000000002</v>
      </c>
      <c r="AX856" s="1">
        <v>-3.17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5644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37.85</v>
      </c>
      <c r="R857" s="3">
        <v>37.6</v>
      </c>
      <c r="S857" s="3">
        <v>37.4</v>
      </c>
      <c r="T857" s="3">
        <v>37.4</v>
      </c>
      <c r="U857" s="3">
        <v>37.35</v>
      </c>
      <c r="V857" s="12">
        <f t="shared" si="55"/>
        <v>0</v>
      </c>
      <c r="W857" s="3">
        <v>-0.8</v>
      </c>
      <c r="X857" s="3" t="str">
        <f ca="1">IF(COUNTIF(股期對照!A:A,B857)=2,B857&amp;"-●",IF(COUNTIF(股期對照!A:A,B857)=1,B857&amp;"-◎",B857))</f>
        <v>榮昌</v>
      </c>
      <c r="Y857" s="3" t="s">
        <v>6642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14325</v>
      </c>
      <c r="AQ857" s="1">
        <v>0</v>
      </c>
      <c r="AR857" s="1">
        <v>37.85</v>
      </c>
      <c r="AS857" s="1">
        <v>37.6</v>
      </c>
      <c r="AT857" s="1">
        <v>37.4</v>
      </c>
      <c r="AU857" s="1">
        <v>37.4</v>
      </c>
      <c r="AV857" s="1">
        <v>37.35</v>
      </c>
      <c r="AW857" s="1">
        <v>0</v>
      </c>
      <c r="AX857" s="1">
        <v>-0.8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5645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47.29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-6</v>
      </c>
      <c r="M858" s="26">
        <v>2</v>
      </c>
      <c r="N858" s="26">
        <v>-4</v>
      </c>
      <c r="O858" s="26">
        <f t="shared" si="53"/>
        <v>37827</v>
      </c>
      <c r="P858" s="25">
        <f t="shared" si="54"/>
        <v>0</v>
      </c>
      <c r="Q858" s="3">
        <v>26.6</v>
      </c>
      <c r="R858" s="3">
        <v>26.7</v>
      </c>
      <c r="S858" s="3">
        <v>26.7</v>
      </c>
      <c r="T858" s="3">
        <v>26</v>
      </c>
      <c r="U858" s="3">
        <v>26.5</v>
      </c>
      <c r="V858" s="12">
        <f t="shared" si="55"/>
        <v>-2.1419999999999998E-3</v>
      </c>
      <c r="W858" s="3">
        <v>-0.19</v>
      </c>
      <c r="X858" s="3" t="str">
        <f ca="1">IF(COUNTIF(股期對照!A:A,B858)=2,B858&amp;"-●",IF(COUNTIF(股期對照!A:A,B858)=1,B858&amp;"-◎",B858))</f>
        <v>元創精密</v>
      </c>
      <c r="Y858" s="3" t="s">
        <v>6626</v>
      </c>
      <c r="AB858" s="1" t="s">
        <v>852</v>
      </c>
      <c r="AC858" s="1" t="s">
        <v>2613</v>
      </c>
      <c r="AD858" s="1">
        <v>2.46</v>
      </c>
      <c r="AE858" s="1">
        <v>0</v>
      </c>
      <c r="AF858" s="1">
        <v>0.05</v>
      </c>
      <c r="AG858" s="1">
        <v>50.2</v>
      </c>
      <c r="AH858" s="1">
        <v>47.29</v>
      </c>
      <c r="AI858" s="1">
        <v>858</v>
      </c>
      <c r="AJ858" s="1">
        <v>799900</v>
      </c>
      <c r="AK858" s="1">
        <v>0</v>
      </c>
      <c r="AL858" s="1">
        <v>0</v>
      </c>
      <c r="AM858" s="1">
        <v>-6</v>
      </c>
      <c r="AN858" s="1">
        <v>2</v>
      </c>
      <c r="AO858" s="1">
        <v>-4</v>
      </c>
      <c r="AP858" s="1">
        <v>37827</v>
      </c>
      <c r="AQ858" s="1">
        <v>0</v>
      </c>
      <c r="AR858" s="1">
        <v>26.6</v>
      </c>
      <c r="AS858" s="1">
        <v>26.7</v>
      </c>
      <c r="AT858" s="1">
        <v>26.7</v>
      </c>
      <c r="AU858" s="1">
        <v>26</v>
      </c>
      <c r="AV858" s="1">
        <v>26.5</v>
      </c>
      <c r="AW858" s="1">
        <v>-2.1419999999999998E-3</v>
      </c>
      <c r="AX858" s="1">
        <v>-0.19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5646</v>
      </c>
      <c r="C859" s="3">
        <v>1.37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95.09</v>
      </c>
      <c r="H859" s="1">
        <f>MATCH(持股比率!A859,董監!A:A,0)</f>
        <v>859</v>
      </c>
      <c r="I859" s="3">
        <v>1135136.43</v>
      </c>
      <c r="J859" s="26">
        <v>-338</v>
      </c>
      <c r="K859" s="26">
        <v>-14</v>
      </c>
      <c r="L859" s="35">
        <v>57</v>
      </c>
      <c r="M859" s="26">
        <v>-216</v>
      </c>
      <c r="N859" s="26">
        <v>216</v>
      </c>
      <c r="O859" s="26">
        <f t="shared" si="53"/>
        <v>107940</v>
      </c>
      <c r="P859" s="25">
        <f t="shared" si="54"/>
        <v>-0.3</v>
      </c>
      <c r="Q859" s="3">
        <v>18.149999999999999</v>
      </c>
      <c r="R859" s="3">
        <v>17.100000000000001</v>
      </c>
      <c r="S859" s="3">
        <v>16.5</v>
      </c>
      <c r="T859" s="3">
        <v>16.75</v>
      </c>
      <c r="U859" s="3">
        <v>17.95</v>
      </c>
      <c r="V859" s="12">
        <f t="shared" si="55"/>
        <v>-5.1743999999999984E-2</v>
      </c>
      <c r="W859" s="3">
        <v>-3.49</v>
      </c>
      <c r="X859" s="3" t="str">
        <f ca="1">IF(COUNTIF(股期對照!A:A,B859)=2,B859&amp;"-●",IF(COUNTIF(股期對照!A:A,B859)=1,B859&amp;"-◎",B859))</f>
        <v>達能</v>
      </c>
      <c r="Y859" s="3" t="s">
        <v>6648</v>
      </c>
      <c r="AB859" s="1" t="s">
        <v>853</v>
      </c>
      <c r="AC859" s="1" t="s">
        <v>2614</v>
      </c>
      <c r="AD859" s="1">
        <v>1.37</v>
      </c>
      <c r="AE859" s="1">
        <v>0</v>
      </c>
      <c r="AF859" s="1">
        <v>0.14000000000000001</v>
      </c>
      <c r="AG859" s="1">
        <v>3.4</v>
      </c>
      <c r="AH859" s="1">
        <v>95.09</v>
      </c>
      <c r="AI859" s="1">
        <v>859</v>
      </c>
      <c r="AJ859" s="1">
        <v>1135136.43</v>
      </c>
      <c r="AK859" s="1">
        <v>-338</v>
      </c>
      <c r="AL859" s="1">
        <v>-14</v>
      </c>
      <c r="AM859" s="1">
        <v>57</v>
      </c>
      <c r="AN859" s="1">
        <v>-216</v>
      </c>
      <c r="AO859" s="1">
        <v>216</v>
      </c>
      <c r="AP859" s="1">
        <v>107940</v>
      </c>
      <c r="AQ859" s="1">
        <v>-0.3</v>
      </c>
      <c r="AR859" s="1">
        <v>18.149999999999999</v>
      </c>
      <c r="AS859" s="1">
        <v>17.100000000000001</v>
      </c>
      <c r="AT859" s="1">
        <v>16.5</v>
      </c>
      <c r="AU859" s="1">
        <v>16.75</v>
      </c>
      <c r="AV859" s="1">
        <v>17.95</v>
      </c>
      <c r="AW859" s="1">
        <v>-5.1743999999999984E-2</v>
      </c>
      <c r="AX859" s="1">
        <v>-3.49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5647</v>
      </c>
      <c r="C860" s="3">
        <v>5.54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79.62</v>
      </c>
      <c r="H860" s="1">
        <f>MATCH(持股比率!A860,董監!A:A,0)</f>
        <v>860</v>
      </c>
      <c r="I860" s="3">
        <v>300595.71999999997</v>
      </c>
      <c r="J860" s="26">
        <v>17</v>
      </c>
      <c r="K860" s="26">
        <v>-33</v>
      </c>
      <c r="L860" s="35">
        <v>418</v>
      </c>
      <c r="M860" s="26">
        <v>-150</v>
      </c>
      <c r="N860" s="26">
        <v>-64</v>
      </c>
      <c r="O860" s="26">
        <f t="shared" si="53"/>
        <v>23933</v>
      </c>
      <c r="P860" s="25">
        <f t="shared" si="54"/>
        <v>0.8</v>
      </c>
      <c r="Q860" s="3">
        <v>101</v>
      </c>
      <c r="R860" s="3">
        <v>101</v>
      </c>
      <c r="S860" s="3">
        <v>111</v>
      </c>
      <c r="T860" s="3">
        <v>122</v>
      </c>
      <c r="U860" s="3">
        <v>114</v>
      </c>
      <c r="V860" s="12">
        <f t="shared" si="55"/>
        <v>0.19186</v>
      </c>
      <c r="W860" s="3">
        <v>23.91</v>
      </c>
      <c r="X860" s="3" t="str">
        <f ca="1">IF(COUNTIF(股期對照!A:A,B860)=2,B860&amp;"-●",IF(COUNTIF(股期對照!A:A,B860)=1,B860&amp;"-◎",B860))</f>
        <v>歐買尬</v>
      </c>
      <c r="Y860" s="3" t="s">
        <v>4752</v>
      </c>
      <c r="AB860" s="1" t="s">
        <v>854</v>
      </c>
      <c r="AC860" s="1" t="s">
        <v>2615</v>
      </c>
      <c r="AD860" s="1">
        <v>5.54</v>
      </c>
      <c r="AE860" s="1">
        <v>0</v>
      </c>
      <c r="AF860" s="1">
        <v>0.33</v>
      </c>
      <c r="AG860" s="1">
        <v>14.51</v>
      </c>
      <c r="AH860" s="1">
        <v>79.62</v>
      </c>
      <c r="AI860" s="1">
        <v>860</v>
      </c>
      <c r="AJ860" s="1">
        <v>300595.71999999997</v>
      </c>
      <c r="AK860" s="1">
        <v>17</v>
      </c>
      <c r="AL860" s="1">
        <v>-33</v>
      </c>
      <c r="AM860" s="1">
        <v>418</v>
      </c>
      <c r="AN860" s="1">
        <v>-150</v>
      </c>
      <c r="AO860" s="1">
        <v>-64</v>
      </c>
      <c r="AP860" s="1">
        <v>23933</v>
      </c>
      <c r="AQ860" s="1">
        <v>0.8</v>
      </c>
      <c r="AR860" s="1">
        <v>101</v>
      </c>
      <c r="AS860" s="1">
        <v>101</v>
      </c>
      <c r="AT860" s="1">
        <v>111</v>
      </c>
      <c r="AU860" s="1">
        <v>122</v>
      </c>
      <c r="AV860" s="1">
        <v>114</v>
      </c>
      <c r="AW860" s="1">
        <v>0.19186</v>
      </c>
      <c r="AX860" s="1">
        <v>23.91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5648</v>
      </c>
      <c r="C861" s="3">
        <v>3.5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86.02</v>
      </c>
      <c r="H861" s="1">
        <f>MATCH(持股比率!A861,董監!A:A,0)</f>
        <v>861</v>
      </c>
      <c r="I861" s="3">
        <v>696758.07</v>
      </c>
      <c r="J861" s="26">
        <v>28</v>
      </c>
      <c r="K861" s="26">
        <v>-4</v>
      </c>
      <c r="L861" s="35">
        <v>-24</v>
      </c>
      <c r="M861" s="26">
        <v>-16</v>
      </c>
      <c r="N861" s="26">
        <v>31</v>
      </c>
      <c r="O861" s="26">
        <f t="shared" si="53"/>
        <v>59935</v>
      </c>
      <c r="P861" s="25">
        <f t="shared" si="54"/>
        <v>0</v>
      </c>
      <c r="Q861" s="3">
        <v>29.25</v>
      </c>
      <c r="R861" s="3">
        <v>29.05</v>
      </c>
      <c r="S861" s="3">
        <v>28.6</v>
      </c>
      <c r="T861" s="3">
        <v>29</v>
      </c>
      <c r="U861" s="3">
        <v>29</v>
      </c>
      <c r="V861" s="12">
        <f t="shared" si="55"/>
        <v>4.5139999999999989E-3</v>
      </c>
      <c r="W861" s="3">
        <v>-0.68</v>
      </c>
      <c r="X861" s="3" t="str">
        <f ca="1">IF(COUNTIF(股期對照!A:A,B861)=2,B861&amp;"-●",IF(COUNTIF(股期對照!A:A,B861)=1,B861&amp;"-◎",B861))</f>
        <v>湧德</v>
      </c>
      <c r="Y861" s="3" t="s">
        <v>6563</v>
      </c>
      <c r="AB861" s="1" t="s">
        <v>855</v>
      </c>
      <c r="AC861" s="1" t="s">
        <v>2616</v>
      </c>
      <c r="AD861" s="1">
        <v>3.5</v>
      </c>
      <c r="AE861" s="1">
        <v>0</v>
      </c>
      <c r="AF861" s="1">
        <v>0.27</v>
      </c>
      <c r="AG861" s="1">
        <v>10.210000000000001</v>
      </c>
      <c r="AH861" s="1">
        <v>86.02</v>
      </c>
      <c r="AI861" s="1">
        <v>861</v>
      </c>
      <c r="AJ861" s="1">
        <v>696758.07</v>
      </c>
      <c r="AK861" s="1">
        <v>28</v>
      </c>
      <c r="AL861" s="1">
        <v>-4</v>
      </c>
      <c r="AM861" s="1">
        <v>-24</v>
      </c>
      <c r="AN861" s="1">
        <v>-16</v>
      </c>
      <c r="AO861" s="1">
        <v>31</v>
      </c>
      <c r="AP861" s="1">
        <v>59935</v>
      </c>
      <c r="AQ861" s="1">
        <v>0</v>
      </c>
      <c r="AR861" s="1">
        <v>29.25</v>
      </c>
      <c r="AS861" s="1">
        <v>29.05</v>
      </c>
      <c r="AT861" s="1">
        <v>28.6</v>
      </c>
      <c r="AU861" s="1">
        <v>29</v>
      </c>
      <c r="AV861" s="1">
        <v>29</v>
      </c>
      <c r="AW861" s="1">
        <v>4.5139999999999989E-3</v>
      </c>
      <c r="AX861" s="1">
        <v>-0.68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5649</v>
      </c>
      <c r="C862" s="3">
        <v>8.8000000000000007</v>
      </c>
      <c r="D862" s="3">
        <v>0.48</v>
      </c>
      <c r="E862" s="3">
        <v>6.47</v>
      </c>
      <c r="F862" s="1">
        <f>IF(INDEX(董監!D:D,H862)=0,INDEX(董監!C:C,H862),INDEX(董監!D:D,H862))</f>
        <v>45.59</v>
      </c>
      <c r="G862" s="1">
        <f t="shared" si="52"/>
        <v>38.659999999999997</v>
      </c>
      <c r="H862" s="1">
        <f>MATCH(持股比率!A862,董監!A:A,0)</f>
        <v>862</v>
      </c>
      <c r="I862" s="3">
        <v>658829.88</v>
      </c>
      <c r="J862" s="26">
        <v>-637</v>
      </c>
      <c r="K862" s="26">
        <v>27</v>
      </c>
      <c r="L862" s="35">
        <v>-173</v>
      </c>
      <c r="M862" s="26">
        <v>-36</v>
      </c>
      <c r="N862" s="26">
        <v>-86</v>
      </c>
      <c r="O862" s="26">
        <f t="shared" si="53"/>
        <v>25470</v>
      </c>
      <c r="P862" s="25">
        <f t="shared" si="54"/>
        <v>-3.6</v>
      </c>
      <c r="Q862" s="3">
        <v>188</v>
      </c>
      <c r="R862" s="3">
        <v>187</v>
      </c>
      <c r="S862" s="3">
        <v>183</v>
      </c>
      <c r="T862" s="3">
        <v>185</v>
      </c>
      <c r="U862" s="3">
        <v>186</v>
      </c>
      <c r="V862" s="12">
        <f t="shared" si="55"/>
        <v>-1.6902200000000001</v>
      </c>
      <c r="W862" s="3">
        <v>5.68</v>
      </c>
      <c r="X862" s="3" t="str">
        <f ca="1">IF(COUNTIF(股期對照!A:A,B862)=2,B862&amp;"-●",IF(COUNTIF(股期對照!A:A,B862)=1,B862&amp;"-◎",B862))</f>
        <v>碩禾-◎</v>
      </c>
      <c r="Y862" s="3" t="s">
        <v>6648</v>
      </c>
      <c r="AB862" s="1" t="s">
        <v>856</v>
      </c>
      <c r="AC862" s="1" t="s">
        <v>2617</v>
      </c>
      <c r="AD862" s="1">
        <v>8.8000000000000007</v>
      </c>
      <c r="AE862" s="1">
        <v>0.48</v>
      </c>
      <c r="AF862" s="1">
        <v>6.47</v>
      </c>
      <c r="AG862" s="1">
        <v>45.59</v>
      </c>
      <c r="AH862" s="1">
        <v>38.659999999999997</v>
      </c>
      <c r="AI862" s="1">
        <v>862</v>
      </c>
      <c r="AJ862" s="1">
        <v>658829.88</v>
      </c>
      <c r="AK862" s="1">
        <v>-637</v>
      </c>
      <c r="AL862" s="1">
        <v>27</v>
      </c>
      <c r="AM862" s="1">
        <v>-173</v>
      </c>
      <c r="AN862" s="1">
        <v>-36</v>
      </c>
      <c r="AO862" s="1">
        <v>-86</v>
      </c>
      <c r="AP862" s="1">
        <v>25470</v>
      </c>
      <c r="AQ862" s="1">
        <v>-3.6</v>
      </c>
      <c r="AR862" s="1">
        <v>188</v>
      </c>
      <c r="AS862" s="1">
        <v>187</v>
      </c>
      <c r="AT862" s="1">
        <v>183</v>
      </c>
      <c r="AU862" s="1">
        <v>185</v>
      </c>
      <c r="AV862" s="1">
        <v>186</v>
      </c>
      <c r="AW862" s="1">
        <v>-1.6902200000000001</v>
      </c>
      <c r="AX862" s="1">
        <v>5.68</v>
      </c>
      <c r="AY862" s="1" t="s">
        <v>4500</v>
      </c>
      <c r="AZ862" s="1" t="s">
        <v>3563</v>
      </c>
    </row>
    <row r="863" spans="1:52" x14ac:dyDescent="0.25">
      <c r="A863" s="2" t="s">
        <v>857</v>
      </c>
      <c r="B863" s="3" t="s">
        <v>5650</v>
      </c>
      <c r="C863" s="3">
        <v>0.57999999999999996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26">
        <v>6</v>
      </c>
      <c r="K863" s="26">
        <v>-2</v>
      </c>
      <c r="L863" s="35">
        <v>-3</v>
      </c>
      <c r="M863" s="26">
        <v>-7</v>
      </c>
      <c r="N863" s="26">
        <v>-2</v>
      </c>
      <c r="O863" s="26">
        <f t="shared" si="53"/>
        <v>27482</v>
      </c>
      <c r="P863" s="25">
        <f t="shared" si="54"/>
        <v>0</v>
      </c>
      <c r="Q863" s="3">
        <v>40.35</v>
      </c>
      <c r="R863" s="3">
        <v>40.5</v>
      </c>
      <c r="S863" s="3">
        <v>40.25</v>
      </c>
      <c r="T863" s="3">
        <v>39.9</v>
      </c>
      <c r="U863" s="3">
        <v>39.950000000000003</v>
      </c>
      <c r="V863" s="12">
        <f t="shared" si="55"/>
        <v>-3.1885000000000004E-3</v>
      </c>
      <c r="W863" s="3">
        <v>0.25</v>
      </c>
      <c r="X863" s="3" t="str">
        <f ca="1">IF(COUNTIF(股期對照!A:A,B863)=2,B863&amp;"-●",IF(COUNTIF(股期對照!A:A,B863)=1,B863&amp;"-◎",B863))</f>
        <v>營邦</v>
      </c>
      <c r="Y863" s="3" t="s">
        <v>4595</v>
      </c>
      <c r="AB863" s="1" t="s">
        <v>857</v>
      </c>
      <c r="AC863" s="1" t="s">
        <v>2618</v>
      </c>
      <c r="AD863" s="1">
        <v>0.57999999999999996</v>
      </c>
      <c r="AE863" s="1">
        <v>0</v>
      </c>
      <c r="AF863" s="1">
        <v>0.65</v>
      </c>
      <c r="AG863" s="1">
        <v>27.37</v>
      </c>
      <c r="AH863" s="1">
        <v>71.400000000000006</v>
      </c>
      <c r="AI863" s="1">
        <v>863</v>
      </c>
      <c r="AJ863" s="1">
        <v>384906.94</v>
      </c>
      <c r="AK863" s="1">
        <v>6</v>
      </c>
      <c r="AL863" s="1">
        <v>-2</v>
      </c>
      <c r="AM863" s="1">
        <v>-3</v>
      </c>
      <c r="AN863" s="1">
        <v>-7</v>
      </c>
      <c r="AO863" s="1">
        <v>-2</v>
      </c>
      <c r="AP863" s="1">
        <v>27482</v>
      </c>
      <c r="AQ863" s="1">
        <v>0</v>
      </c>
      <c r="AR863" s="1">
        <v>40.35</v>
      </c>
      <c r="AS863" s="1">
        <v>40.5</v>
      </c>
      <c r="AT863" s="1">
        <v>40.25</v>
      </c>
      <c r="AU863" s="1">
        <v>39.9</v>
      </c>
      <c r="AV863" s="1">
        <v>39.950000000000003</v>
      </c>
      <c r="AW863" s="1">
        <v>-3.1885000000000004E-3</v>
      </c>
      <c r="AX863" s="1">
        <v>0.25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5651</v>
      </c>
      <c r="C864" s="3">
        <v>1.1200000000000001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72.650000000000006</v>
      </c>
      <c r="H864" s="1">
        <f>MATCH(持股比率!A864,董監!A:A,0)</f>
        <v>864</v>
      </c>
      <c r="I864" s="3">
        <v>1504418.08</v>
      </c>
      <c r="J864" s="26">
        <v>2</v>
      </c>
      <c r="K864" s="26">
        <v>5</v>
      </c>
      <c r="L864" s="35">
        <v>-131</v>
      </c>
      <c r="M864" s="26">
        <v>2</v>
      </c>
      <c r="N864" s="26">
        <v>162</v>
      </c>
      <c r="O864" s="26">
        <f t="shared" si="53"/>
        <v>109296</v>
      </c>
      <c r="P864" s="25">
        <f t="shared" si="54"/>
        <v>0</v>
      </c>
      <c r="Q864" s="3">
        <v>24.45</v>
      </c>
      <c r="R864" s="3">
        <v>24.35</v>
      </c>
      <c r="S864" s="3">
        <v>23.2</v>
      </c>
      <c r="T864" s="3">
        <v>22.75</v>
      </c>
      <c r="U864" s="3">
        <v>23.7</v>
      </c>
      <c r="V864" s="12">
        <f t="shared" si="55"/>
        <v>1.0163500000000004E-2</v>
      </c>
      <c r="W864" s="3">
        <v>-1.66</v>
      </c>
      <c r="X864" s="3" t="str">
        <f ca="1">IF(COUNTIF(股期對照!A:A,B864)=2,B864&amp;"-●",IF(COUNTIF(股期對照!A:A,B864)=1,B864&amp;"-◎",B864))</f>
        <v>海華</v>
      </c>
      <c r="Y864" s="3" t="s">
        <v>6658</v>
      </c>
      <c r="AB864" s="1" t="s">
        <v>858</v>
      </c>
      <c r="AC864" s="1" t="s">
        <v>2619</v>
      </c>
      <c r="AD864" s="1">
        <v>1.1200000000000001</v>
      </c>
      <c r="AE864" s="1">
        <v>0</v>
      </c>
      <c r="AF864" s="1">
        <v>0.04</v>
      </c>
      <c r="AG864" s="1">
        <v>26.19</v>
      </c>
      <c r="AH864" s="1">
        <v>72.650000000000006</v>
      </c>
      <c r="AI864" s="1">
        <v>864</v>
      </c>
      <c r="AJ864" s="1">
        <v>1504418.08</v>
      </c>
      <c r="AK864" s="1">
        <v>2</v>
      </c>
      <c r="AL864" s="1">
        <v>5</v>
      </c>
      <c r="AM864" s="1">
        <v>-131</v>
      </c>
      <c r="AN864" s="1">
        <v>2</v>
      </c>
      <c r="AO864" s="1">
        <v>162</v>
      </c>
      <c r="AP864" s="1">
        <v>109296</v>
      </c>
      <c r="AQ864" s="1">
        <v>0</v>
      </c>
      <c r="AR864" s="1">
        <v>24.45</v>
      </c>
      <c r="AS864" s="1">
        <v>24.35</v>
      </c>
      <c r="AT864" s="1">
        <v>23.2</v>
      </c>
      <c r="AU864" s="1">
        <v>22.75</v>
      </c>
      <c r="AV864" s="1">
        <v>23.7</v>
      </c>
      <c r="AW864" s="1">
        <v>1.0163500000000004E-2</v>
      </c>
      <c r="AX864" s="1">
        <v>-1.66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5652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-2</v>
      </c>
      <c r="K865" s="26">
        <v>-2</v>
      </c>
      <c r="L865" s="35">
        <v>-3</v>
      </c>
      <c r="M865" s="26">
        <v>0</v>
      </c>
      <c r="N865" s="26">
        <v>3</v>
      </c>
      <c r="O865" s="26">
        <f t="shared" si="53"/>
        <v>136344</v>
      </c>
      <c r="P865" s="25">
        <f t="shared" si="54"/>
        <v>0</v>
      </c>
      <c r="Q865" s="3">
        <v>14.1</v>
      </c>
      <c r="R865" s="3">
        <v>14.4</v>
      </c>
      <c r="S865" s="3">
        <v>14.05</v>
      </c>
      <c r="T865" s="3">
        <v>14.05</v>
      </c>
      <c r="U865" s="3">
        <v>14.4</v>
      </c>
      <c r="V865" s="12">
        <f t="shared" si="55"/>
        <v>-5.5949999999999999E-4</v>
      </c>
      <c r="W865" s="3">
        <v>3.23</v>
      </c>
      <c r="X865" s="3" t="str">
        <f ca="1">IF(COUNTIF(股期對照!A:A,B865)=2,B865&amp;"-●",IF(COUNTIF(股期對照!A:A,B865)=1,B865&amp;"-◎",B865))</f>
        <v>大眾控</v>
      </c>
      <c r="Y865" s="3" t="s">
        <v>6659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-2</v>
      </c>
      <c r="AL865" s="1">
        <v>-2</v>
      </c>
      <c r="AM865" s="1">
        <v>-3</v>
      </c>
      <c r="AN865" s="1">
        <v>0</v>
      </c>
      <c r="AO865" s="1">
        <v>3</v>
      </c>
      <c r="AP865" s="1">
        <v>136344</v>
      </c>
      <c r="AQ865" s="1">
        <v>0</v>
      </c>
      <c r="AR865" s="1">
        <v>14.1</v>
      </c>
      <c r="AS865" s="1">
        <v>14.4</v>
      </c>
      <c r="AT865" s="1">
        <v>14.05</v>
      </c>
      <c r="AU865" s="1">
        <v>14.05</v>
      </c>
      <c r="AV865" s="1">
        <v>14.4</v>
      </c>
      <c r="AW865" s="1">
        <v>-5.5949999999999999E-4</v>
      </c>
      <c r="AX865" s="1">
        <v>3.23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5653</v>
      </c>
      <c r="C866" s="3">
        <v>28.09</v>
      </c>
      <c r="D866" s="3">
        <v>0.91</v>
      </c>
      <c r="E866" s="3">
        <v>3.06</v>
      </c>
      <c r="F866" s="1">
        <f>IF(INDEX(董監!D:D,H866)=0,INDEX(董監!C:C,H866),INDEX(董監!D:D,H866))</f>
        <v>6.39</v>
      </c>
      <c r="G866" s="1">
        <f t="shared" si="52"/>
        <v>61.55</v>
      </c>
      <c r="H866" s="1">
        <f>MATCH(持股比率!A866,董監!A:A,0)</f>
        <v>866</v>
      </c>
      <c r="I866" s="3">
        <v>18790568.329999998</v>
      </c>
      <c r="J866" s="26">
        <v>-979</v>
      </c>
      <c r="K866" s="26">
        <v>-3382</v>
      </c>
      <c r="L866" s="35">
        <v>-1613</v>
      </c>
      <c r="M866" s="26">
        <v>-560</v>
      </c>
      <c r="N866" s="26">
        <v>-1116</v>
      </c>
      <c r="O866" s="26">
        <f t="shared" si="53"/>
        <v>1156559</v>
      </c>
      <c r="P866" s="25">
        <f t="shared" si="54"/>
        <v>-0.7</v>
      </c>
      <c r="Q866" s="3">
        <v>51.1</v>
      </c>
      <c r="R866" s="3">
        <v>50</v>
      </c>
      <c r="S866" s="3">
        <v>50.2</v>
      </c>
      <c r="T866" s="3">
        <v>50.5</v>
      </c>
      <c r="U866" s="3">
        <v>50.4</v>
      </c>
      <c r="V866" s="12">
        <f t="shared" si="55"/>
        <v>-3.8462590000000003</v>
      </c>
      <c r="W866" s="3">
        <v>-0.98</v>
      </c>
      <c r="X866" s="3" t="str">
        <f ca="1">IF(COUNTIF(股期對照!A:A,B866)=2,B866&amp;"-●",IF(COUNTIF(股期對照!A:A,B866)=1,B866&amp;"-◎",B866))</f>
        <v>大聯大-◎</v>
      </c>
      <c r="Y866" s="3" t="s">
        <v>6603</v>
      </c>
      <c r="AB866" s="1" t="s">
        <v>860</v>
      </c>
      <c r="AC866" s="1" t="s">
        <v>2621</v>
      </c>
      <c r="AD866" s="1">
        <v>28.09</v>
      </c>
      <c r="AE866" s="1">
        <v>0.91</v>
      </c>
      <c r="AF866" s="1">
        <v>3.06</v>
      </c>
      <c r="AG866" s="1">
        <v>6.39</v>
      </c>
      <c r="AH866" s="1">
        <v>61.55</v>
      </c>
      <c r="AI866" s="1">
        <v>866</v>
      </c>
      <c r="AJ866" s="1">
        <v>18790568.329999998</v>
      </c>
      <c r="AK866" s="1">
        <v>-979</v>
      </c>
      <c r="AL866" s="1">
        <v>-3382</v>
      </c>
      <c r="AM866" s="1">
        <v>-1613</v>
      </c>
      <c r="AN866" s="1">
        <v>-560</v>
      </c>
      <c r="AO866" s="1">
        <v>-1116</v>
      </c>
      <c r="AP866" s="1">
        <v>1156559</v>
      </c>
      <c r="AQ866" s="1">
        <v>-0.7</v>
      </c>
      <c r="AR866" s="1">
        <v>51.1</v>
      </c>
      <c r="AS866" s="1">
        <v>50</v>
      </c>
      <c r="AT866" s="1">
        <v>50.2</v>
      </c>
      <c r="AU866" s="1">
        <v>50.5</v>
      </c>
      <c r="AV866" s="1">
        <v>50.4</v>
      </c>
      <c r="AW866" s="1">
        <v>-3.8462590000000003</v>
      </c>
      <c r="AX866" s="1">
        <v>-0.98</v>
      </c>
      <c r="AY866" s="1" t="s">
        <v>4501</v>
      </c>
      <c r="AZ866" s="1" t="s">
        <v>3527</v>
      </c>
    </row>
    <row r="867" spans="1:52" x14ac:dyDescent="0.25">
      <c r="A867" s="2" t="s">
        <v>861</v>
      </c>
      <c r="B867" s="3" t="s">
        <v>5654</v>
      </c>
      <c r="C867" s="3">
        <v>22.21</v>
      </c>
      <c r="D867" s="3">
        <v>0</v>
      </c>
      <c r="E867" s="3">
        <v>0.34</v>
      </c>
      <c r="F867" s="1">
        <f>IF(INDEX(董監!D:D,H867)=0,INDEX(董監!C:C,H867),INDEX(董監!D:D,H867))</f>
        <v>32.880000000000003</v>
      </c>
      <c r="G867" s="1">
        <f t="shared" si="52"/>
        <v>44.569999999999993</v>
      </c>
      <c r="H867" s="1">
        <f>MATCH(持股比率!A867,董監!A:A,0)</f>
        <v>867</v>
      </c>
      <c r="I867" s="3">
        <v>8232159.7999999998</v>
      </c>
      <c r="J867" s="26">
        <v>883</v>
      </c>
      <c r="K867" s="26">
        <v>-462</v>
      </c>
      <c r="L867" s="35">
        <v>218</v>
      </c>
      <c r="M867" s="26">
        <v>2311</v>
      </c>
      <c r="N867" s="26">
        <v>-230</v>
      </c>
      <c r="O867" s="26">
        <f t="shared" si="53"/>
        <v>366907</v>
      </c>
      <c r="P867" s="25">
        <f t="shared" si="54"/>
        <v>0.7</v>
      </c>
      <c r="Q867" s="3">
        <v>26.45</v>
      </c>
      <c r="R867" s="3">
        <v>26.75</v>
      </c>
      <c r="S867" s="3">
        <v>25.9</v>
      </c>
      <c r="T867" s="3">
        <v>26.9</v>
      </c>
      <c r="U867" s="3">
        <v>26.8</v>
      </c>
      <c r="V867" s="12">
        <f t="shared" si="55"/>
        <v>0.72644949999999997</v>
      </c>
      <c r="W867" s="3">
        <v>6.35</v>
      </c>
      <c r="X867" s="3" t="str">
        <f ca="1">IF(COUNTIF(股期對照!A:A,B867)=2,B867&amp;"-●",IF(COUNTIF(股期對照!A:A,B867)=1,B867&amp;"-◎",B867))</f>
        <v>欣陸</v>
      </c>
      <c r="Y867" s="3" t="s">
        <v>4305</v>
      </c>
      <c r="AB867" s="1" t="s">
        <v>861</v>
      </c>
      <c r="AC867" s="1" t="s">
        <v>2622</v>
      </c>
      <c r="AD867" s="1">
        <v>22.21</v>
      </c>
      <c r="AE867" s="1">
        <v>0</v>
      </c>
      <c r="AF867" s="1">
        <v>0.34</v>
      </c>
      <c r="AG867" s="1">
        <v>32.880000000000003</v>
      </c>
      <c r="AH867" s="1">
        <v>44.569999999999993</v>
      </c>
      <c r="AI867" s="1">
        <v>867</v>
      </c>
      <c r="AJ867" s="1">
        <v>8232159.7999999998</v>
      </c>
      <c r="AK867" s="1">
        <v>883</v>
      </c>
      <c r="AL867" s="1">
        <v>-462</v>
      </c>
      <c r="AM867" s="1">
        <v>218</v>
      </c>
      <c r="AN867" s="1">
        <v>2311</v>
      </c>
      <c r="AO867" s="1">
        <v>-230</v>
      </c>
      <c r="AP867" s="1">
        <v>366907</v>
      </c>
      <c r="AQ867" s="1">
        <v>0.7</v>
      </c>
      <c r="AR867" s="1">
        <v>26.45</v>
      </c>
      <c r="AS867" s="1">
        <v>26.75</v>
      </c>
      <c r="AT867" s="1">
        <v>25.9</v>
      </c>
      <c r="AU867" s="1">
        <v>26.9</v>
      </c>
      <c r="AV867" s="1">
        <v>26.8</v>
      </c>
      <c r="AW867" s="1">
        <v>0.72644949999999997</v>
      </c>
      <c r="AX867" s="1">
        <v>6.35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5655</v>
      </c>
      <c r="C868" s="3">
        <v>11.19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58.42</v>
      </c>
      <c r="H868" s="1">
        <f>MATCH(持股比率!A868,董監!A:A,0)</f>
        <v>868</v>
      </c>
      <c r="I868" s="3">
        <v>4483478.55</v>
      </c>
      <c r="J868" s="26">
        <v>917</v>
      </c>
      <c r="K868" s="26">
        <v>-442</v>
      </c>
      <c r="L868" s="35">
        <v>-1383</v>
      </c>
      <c r="M868" s="26">
        <v>338</v>
      </c>
      <c r="N868" s="26">
        <v>2133</v>
      </c>
      <c r="O868" s="26">
        <f t="shared" si="53"/>
        <v>261925</v>
      </c>
      <c r="P868" s="25">
        <f t="shared" si="54"/>
        <v>0.6</v>
      </c>
      <c r="Q868" s="3">
        <v>30.4</v>
      </c>
      <c r="R868" s="3">
        <v>30.2</v>
      </c>
      <c r="S868" s="3">
        <v>29.05</v>
      </c>
      <c r="T868" s="3">
        <v>29.25</v>
      </c>
      <c r="U868" s="3">
        <v>30.3</v>
      </c>
      <c r="V868" s="12">
        <f t="shared" si="55"/>
        <v>0.48868650000000002</v>
      </c>
      <c r="W868" s="3">
        <v>1.17</v>
      </c>
      <c r="X868" s="3" t="str">
        <f ca="1">IF(COUNTIF(股期對照!A:A,B868)=2,B868&amp;"-●",IF(COUNTIF(股期對照!A:A,B868)=1,B868&amp;"-◎",B868))</f>
        <v>合勤控</v>
      </c>
      <c r="Y868" s="3" t="s">
        <v>6615</v>
      </c>
      <c r="AB868" s="1" t="s">
        <v>862</v>
      </c>
      <c r="AC868" s="1" t="s">
        <v>2623</v>
      </c>
      <c r="AD868" s="1">
        <v>11.19</v>
      </c>
      <c r="AE868" s="1">
        <v>0.4</v>
      </c>
      <c r="AF868" s="1">
        <v>0.22</v>
      </c>
      <c r="AG868" s="1">
        <v>29.77</v>
      </c>
      <c r="AH868" s="1">
        <v>58.42</v>
      </c>
      <c r="AI868" s="1">
        <v>868</v>
      </c>
      <c r="AJ868" s="1">
        <v>4483478.55</v>
      </c>
      <c r="AK868" s="1">
        <v>917</v>
      </c>
      <c r="AL868" s="1">
        <v>-442</v>
      </c>
      <c r="AM868" s="1">
        <v>-1383</v>
      </c>
      <c r="AN868" s="1">
        <v>338</v>
      </c>
      <c r="AO868" s="1">
        <v>2133</v>
      </c>
      <c r="AP868" s="1">
        <v>261925</v>
      </c>
      <c r="AQ868" s="1">
        <v>0.6</v>
      </c>
      <c r="AR868" s="1">
        <v>30.4</v>
      </c>
      <c r="AS868" s="1">
        <v>30.2</v>
      </c>
      <c r="AT868" s="1">
        <v>29.05</v>
      </c>
      <c r="AU868" s="1">
        <v>29.25</v>
      </c>
      <c r="AV868" s="1">
        <v>30.3</v>
      </c>
      <c r="AW868" s="1">
        <v>0.48868650000000002</v>
      </c>
      <c r="AX868" s="1">
        <v>1.17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4727</v>
      </c>
      <c r="C869" s="3">
        <v>12.85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68.759999999999991</v>
      </c>
      <c r="H869" s="1">
        <f>MATCH(持股比率!A869,董監!A:A,0)</f>
        <v>869</v>
      </c>
      <c r="I869" s="3">
        <v>2664229.83</v>
      </c>
      <c r="J869" s="26">
        <v>5</v>
      </c>
      <c r="K869" s="26">
        <v>-22</v>
      </c>
      <c r="L869" s="35">
        <v>-32</v>
      </c>
      <c r="M869" s="26">
        <v>9</v>
      </c>
      <c r="N869" s="26">
        <v>74</v>
      </c>
      <c r="O869" s="26">
        <f t="shared" si="53"/>
        <v>183192</v>
      </c>
      <c r="P869" s="25">
        <f t="shared" si="54"/>
        <v>0</v>
      </c>
      <c r="Q869" s="3">
        <v>43.9</v>
      </c>
      <c r="R869" s="3">
        <v>43.95</v>
      </c>
      <c r="S869" s="3">
        <v>43.7</v>
      </c>
      <c r="T869" s="3">
        <v>43.85</v>
      </c>
      <c r="U869" s="3">
        <v>43.9</v>
      </c>
      <c r="V869" s="12">
        <f t="shared" si="55"/>
        <v>1.4974499999999998E-2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6622</v>
      </c>
      <c r="AB869" s="1" t="s">
        <v>863</v>
      </c>
      <c r="AC869" s="1" t="s">
        <v>2624</v>
      </c>
      <c r="AD869" s="1">
        <v>12.85</v>
      </c>
      <c r="AE869" s="1">
        <v>0</v>
      </c>
      <c r="AF869" s="1">
        <v>0.39</v>
      </c>
      <c r="AG869" s="1">
        <v>18</v>
      </c>
      <c r="AH869" s="1">
        <v>68.759999999999991</v>
      </c>
      <c r="AI869" s="1">
        <v>869</v>
      </c>
      <c r="AJ869" s="1">
        <v>2664229.83</v>
      </c>
      <c r="AK869" s="1">
        <v>5</v>
      </c>
      <c r="AL869" s="1">
        <v>-22</v>
      </c>
      <c r="AM869" s="1">
        <v>-32</v>
      </c>
      <c r="AN869" s="1">
        <v>9</v>
      </c>
      <c r="AO869" s="1">
        <v>74</v>
      </c>
      <c r="AP869" s="1">
        <v>183192</v>
      </c>
      <c r="AQ869" s="1">
        <v>0</v>
      </c>
      <c r="AR869" s="1">
        <v>43.9</v>
      </c>
      <c r="AS869" s="1">
        <v>43.95</v>
      </c>
      <c r="AT869" s="1">
        <v>43.7</v>
      </c>
      <c r="AU869" s="1">
        <v>43.85</v>
      </c>
      <c r="AV869" s="1">
        <v>43.9</v>
      </c>
      <c r="AW869" s="1">
        <v>1.4974499999999998E-2</v>
      </c>
      <c r="AX869" s="1">
        <v>0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5656</v>
      </c>
      <c r="C870" s="3">
        <v>11.01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68.03</v>
      </c>
      <c r="H870" s="1">
        <f>MATCH(持股比率!A870,董監!A:A,0)</f>
        <v>870</v>
      </c>
      <c r="I870" s="3">
        <v>12065567.890000001</v>
      </c>
      <c r="J870" s="26">
        <v>153</v>
      </c>
      <c r="K870" s="26">
        <v>-54</v>
      </c>
      <c r="L870" s="35">
        <v>-412</v>
      </c>
      <c r="M870" s="26">
        <v>-555</v>
      </c>
      <c r="N870" s="26">
        <v>485</v>
      </c>
      <c r="O870" s="26">
        <f t="shared" si="53"/>
        <v>820821</v>
      </c>
      <c r="P870" s="25">
        <f t="shared" si="54"/>
        <v>0</v>
      </c>
      <c r="Q870" s="3">
        <v>27.9</v>
      </c>
      <c r="R870" s="3">
        <v>28</v>
      </c>
      <c r="S870" s="3">
        <v>27.65</v>
      </c>
      <c r="T870" s="3">
        <v>27.7</v>
      </c>
      <c r="U870" s="3">
        <v>27.8</v>
      </c>
      <c r="V870" s="12">
        <f t="shared" si="55"/>
        <v>-0.10525599999999999</v>
      </c>
      <c r="W870" s="3">
        <v>0.18</v>
      </c>
      <c r="X870" s="3" t="str">
        <f ca="1">IF(COUNTIF(股期對照!A:A,B870)=2,B870&amp;"-●",IF(COUNTIF(股期對照!A:A,B870)=1,B870&amp;"-◎",B870))</f>
        <v>神達-◎</v>
      </c>
      <c r="Y870" s="3" t="s">
        <v>6659</v>
      </c>
      <c r="AB870" s="1" t="s">
        <v>864</v>
      </c>
      <c r="AC870" s="1" t="s">
        <v>2625</v>
      </c>
      <c r="AD870" s="1">
        <v>11.01</v>
      </c>
      <c r="AE870" s="1">
        <v>0.05</v>
      </c>
      <c r="AF870" s="1">
        <v>2.77</v>
      </c>
      <c r="AG870" s="1">
        <v>18.14</v>
      </c>
      <c r="AH870" s="1">
        <v>68.03</v>
      </c>
      <c r="AI870" s="1">
        <v>870</v>
      </c>
      <c r="AJ870" s="1">
        <v>12065567.890000001</v>
      </c>
      <c r="AK870" s="1">
        <v>153</v>
      </c>
      <c r="AL870" s="1">
        <v>-54</v>
      </c>
      <c r="AM870" s="1">
        <v>-412</v>
      </c>
      <c r="AN870" s="1">
        <v>-555</v>
      </c>
      <c r="AO870" s="1">
        <v>485</v>
      </c>
      <c r="AP870" s="1">
        <v>820821</v>
      </c>
      <c r="AQ870" s="1">
        <v>0</v>
      </c>
      <c r="AR870" s="1">
        <v>27.9</v>
      </c>
      <c r="AS870" s="1">
        <v>28</v>
      </c>
      <c r="AT870" s="1">
        <v>27.65</v>
      </c>
      <c r="AU870" s="1">
        <v>27.7</v>
      </c>
      <c r="AV870" s="1">
        <v>27.8</v>
      </c>
      <c r="AW870" s="1">
        <v>-0.10525599999999999</v>
      </c>
      <c r="AX870" s="1">
        <v>0.18</v>
      </c>
      <c r="AY870" s="1" t="s">
        <v>4502</v>
      </c>
      <c r="AZ870" s="1" t="s">
        <v>3540</v>
      </c>
    </row>
    <row r="871" spans="1:52" x14ac:dyDescent="0.25">
      <c r="A871" s="2" t="s">
        <v>865</v>
      </c>
      <c r="B871" s="3" t="s">
        <v>5657</v>
      </c>
      <c r="C871" s="3">
        <v>11.53</v>
      </c>
      <c r="D871" s="3">
        <v>6.31</v>
      </c>
      <c r="E871" s="3">
        <v>0.61</v>
      </c>
      <c r="F871" s="1">
        <f>IF(INDEX(董監!D:D,H871)=0,INDEX(董監!C:C,H871),INDEX(董監!D:D,H871))</f>
        <v>11.66</v>
      </c>
      <c r="G871" s="1">
        <f t="shared" si="52"/>
        <v>69.89</v>
      </c>
      <c r="H871" s="1">
        <f>MATCH(持股比率!A871,董監!A:A,0)</f>
        <v>871</v>
      </c>
      <c r="I871" s="3">
        <v>3121877.46</v>
      </c>
      <c r="J871" s="26">
        <v>428</v>
      </c>
      <c r="K871" s="26">
        <v>4350</v>
      </c>
      <c r="L871" s="35">
        <v>-933</v>
      </c>
      <c r="M871" s="26">
        <v>2453</v>
      </c>
      <c r="N871" s="26">
        <v>527</v>
      </c>
      <c r="O871" s="26">
        <f t="shared" si="53"/>
        <v>218188</v>
      </c>
      <c r="P871" s="25">
        <f t="shared" si="54"/>
        <v>3.1</v>
      </c>
      <c r="Q871" s="3">
        <v>81.099999999999994</v>
      </c>
      <c r="R871" s="3">
        <v>87.5</v>
      </c>
      <c r="S871" s="3">
        <v>85.2</v>
      </c>
      <c r="T871" s="3">
        <v>81</v>
      </c>
      <c r="U871" s="3">
        <v>82.9</v>
      </c>
      <c r="V871" s="12">
        <f t="shared" si="55"/>
        <v>5.7822550000000001</v>
      </c>
      <c r="W871" s="3">
        <v>5.74</v>
      </c>
      <c r="X871" s="3" t="str">
        <f ca="1">IF(COUNTIF(股期對照!A:A,B871)=2,B871&amp;"-●",IF(COUNTIF(股期對照!A:A,B871)=1,B871&amp;"-◎",B871))</f>
        <v>漢磊</v>
      </c>
      <c r="Y871" s="3" t="s">
        <v>6598</v>
      </c>
      <c r="AB871" s="1" t="s">
        <v>865</v>
      </c>
      <c r="AC871" s="1" t="s">
        <v>2626</v>
      </c>
      <c r="AD871" s="1">
        <v>11.53</v>
      </c>
      <c r="AE871" s="1">
        <v>6.31</v>
      </c>
      <c r="AF871" s="1">
        <v>0.61</v>
      </c>
      <c r="AG871" s="1">
        <v>11.66</v>
      </c>
      <c r="AH871" s="1">
        <v>69.89</v>
      </c>
      <c r="AI871" s="1">
        <v>871</v>
      </c>
      <c r="AJ871" s="1">
        <v>3121877.46</v>
      </c>
      <c r="AK871" s="1">
        <v>428</v>
      </c>
      <c r="AL871" s="1">
        <v>4350</v>
      </c>
      <c r="AM871" s="1">
        <v>-933</v>
      </c>
      <c r="AN871" s="1">
        <v>2453</v>
      </c>
      <c r="AO871" s="1">
        <v>527</v>
      </c>
      <c r="AP871" s="1">
        <v>218188</v>
      </c>
      <c r="AQ871" s="1">
        <v>3.1</v>
      </c>
      <c r="AR871" s="1">
        <v>81.099999999999994</v>
      </c>
      <c r="AS871" s="1">
        <v>87.5</v>
      </c>
      <c r="AT871" s="1">
        <v>85.2</v>
      </c>
      <c r="AU871" s="1">
        <v>81</v>
      </c>
      <c r="AV871" s="1">
        <v>82.9</v>
      </c>
      <c r="AW871" s="1">
        <v>5.7822550000000001</v>
      </c>
      <c r="AX871" s="1">
        <v>5.74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5658</v>
      </c>
      <c r="C872" s="3">
        <v>13.11</v>
      </c>
      <c r="D872" s="3">
        <v>0</v>
      </c>
      <c r="E872" s="3">
        <v>0.12</v>
      </c>
      <c r="F872" s="1">
        <f>IF(INDEX(董監!D:D,H872)=0,INDEX(董監!C:C,H872),INDEX(董監!D:D,H872))</f>
        <v>14.46</v>
      </c>
      <c r="G872" s="1">
        <f t="shared" si="52"/>
        <v>72.31</v>
      </c>
      <c r="H872" s="1">
        <f>MATCH(持股比率!A872,董監!A:A,0)</f>
        <v>872</v>
      </c>
      <c r="I872" s="3">
        <v>935046.04</v>
      </c>
      <c r="J872" s="26">
        <v>79</v>
      </c>
      <c r="K872" s="26">
        <v>2</v>
      </c>
      <c r="L872" s="35">
        <v>73</v>
      </c>
      <c r="M872" s="26">
        <v>-138</v>
      </c>
      <c r="N872" s="26">
        <v>532</v>
      </c>
      <c r="O872" s="26">
        <f t="shared" si="53"/>
        <v>67613</v>
      </c>
      <c r="P872" s="25">
        <f t="shared" si="54"/>
        <v>0.8</v>
      </c>
      <c r="Q872" s="3">
        <v>119.5</v>
      </c>
      <c r="R872" s="3">
        <v>118.5</v>
      </c>
      <c r="S872" s="3">
        <v>116</v>
      </c>
      <c r="T872" s="3">
        <v>116.5</v>
      </c>
      <c r="U872" s="3">
        <v>120</v>
      </c>
      <c r="V872" s="12">
        <f t="shared" si="55"/>
        <v>0.65908500000000003</v>
      </c>
      <c r="W872" s="3">
        <v>1.69</v>
      </c>
      <c r="X872" s="3" t="str">
        <f ca="1">IF(COUNTIF(股期對照!A:A,B872)=2,B872&amp;"-●",IF(COUNTIF(股期對照!A:A,B872)=1,B872&amp;"-◎",B872))</f>
        <v>上緯投控</v>
      </c>
      <c r="Y872" s="3" t="s">
        <v>6660</v>
      </c>
      <c r="AB872" s="1" t="s">
        <v>866</v>
      </c>
      <c r="AC872" s="1" t="s">
        <v>2627</v>
      </c>
      <c r="AD872" s="1">
        <v>13.11</v>
      </c>
      <c r="AE872" s="1">
        <v>0</v>
      </c>
      <c r="AF872" s="1">
        <v>0.12</v>
      </c>
      <c r="AG872" s="1">
        <v>14.46</v>
      </c>
      <c r="AH872" s="1">
        <v>72.31</v>
      </c>
      <c r="AI872" s="1">
        <v>872</v>
      </c>
      <c r="AJ872" s="1">
        <v>935046.04</v>
      </c>
      <c r="AK872" s="1">
        <v>79</v>
      </c>
      <c r="AL872" s="1">
        <v>2</v>
      </c>
      <c r="AM872" s="1">
        <v>73</v>
      </c>
      <c r="AN872" s="1">
        <v>-138</v>
      </c>
      <c r="AO872" s="1">
        <v>532</v>
      </c>
      <c r="AP872" s="1">
        <v>67613</v>
      </c>
      <c r="AQ872" s="1">
        <v>0.8</v>
      </c>
      <c r="AR872" s="1">
        <v>119.5</v>
      </c>
      <c r="AS872" s="1">
        <v>118.5</v>
      </c>
      <c r="AT872" s="1">
        <v>116</v>
      </c>
      <c r="AU872" s="1">
        <v>116.5</v>
      </c>
      <c r="AV872" s="1">
        <v>120</v>
      </c>
      <c r="AW872" s="1">
        <v>0.65908500000000003</v>
      </c>
      <c r="AX872" s="1">
        <v>1.69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5659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0</v>
      </c>
      <c r="K873" s="26">
        <v>1</v>
      </c>
      <c r="L873" s="35">
        <v>1</v>
      </c>
      <c r="M873" s="26">
        <v>0</v>
      </c>
      <c r="N873" s="26">
        <v>-1</v>
      </c>
      <c r="O873" s="26">
        <f t="shared" si="53"/>
        <v>28478</v>
      </c>
      <c r="P873" s="25">
        <f t="shared" si="54"/>
        <v>0</v>
      </c>
      <c r="Q873" s="3">
        <v>27.95</v>
      </c>
      <c r="R873" s="3">
        <v>27.1</v>
      </c>
      <c r="S873" s="3">
        <v>27.2</v>
      </c>
      <c r="T873" s="3">
        <v>27.4</v>
      </c>
      <c r="U873" s="3">
        <v>27.5</v>
      </c>
      <c r="V873" s="12">
        <f t="shared" si="55"/>
        <v>2.6799999999999995E-4</v>
      </c>
      <c r="W873" s="3">
        <v>-1.61</v>
      </c>
      <c r="X873" s="3" t="str">
        <f ca="1">IF(COUNTIF(股期對照!A:A,B873)=2,B873&amp;"-●",IF(COUNTIF(股期對照!A:A,B873)=1,B873&amp;"-◎",B873))</f>
        <v>鑫聯大投控</v>
      </c>
      <c r="Y873" s="3" t="s">
        <v>6661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0</v>
      </c>
      <c r="AL873" s="1">
        <v>1</v>
      </c>
      <c r="AM873" s="1">
        <v>1</v>
      </c>
      <c r="AN873" s="1">
        <v>0</v>
      </c>
      <c r="AO873" s="1">
        <v>-1</v>
      </c>
      <c r="AP873" s="1">
        <v>28478</v>
      </c>
      <c r="AQ873" s="1">
        <v>0</v>
      </c>
      <c r="AR873" s="1">
        <v>27.95</v>
      </c>
      <c r="AS873" s="1">
        <v>27.1</v>
      </c>
      <c r="AT873" s="1">
        <v>27.2</v>
      </c>
      <c r="AU873" s="1">
        <v>27.4</v>
      </c>
      <c r="AV873" s="1">
        <v>27.5</v>
      </c>
      <c r="AW873" s="1">
        <v>2.6799999999999995E-4</v>
      </c>
      <c r="AX873" s="1">
        <v>-1.61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5660</v>
      </c>
      <c r="C874" s="3">
        <v>2.72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87.64</v>
      </c>
      <c r="H874" s="1">
        <f>MATCH(持股比率!A874,董監!A:A,0)</f>
        <v>874</v>
      </c>
      <c r="I874" s="3">
        <v>2072907.21</v>
      </c>
      <c r="J874" s="26">
        <v>25</v>
      </c>
      <c r="K874" s="26">
        <v>-195</v>
      </c>
      <c r="L874" s="35">
        <v>-76</v>
      </c>
      <c r="M874" s="26">
        <v>-223</v>
      </c>
      <c r="N874" s="26">
        <v>293</v>
      </c>
      <c r="O874" s="26">
        <f t="shared" si="53"/>
        <v>181670</v>
      </c>
      <c r="P874" s="25">
        <f t="shared" si="54"/>
        <v>-0.1</v>
      </c>
      <c r="Q874" s="3">
        <v>9.76</v>
      </c>
      <c r="R874" s="3">
        <v>9.59</v>
      </c>
      <c r="S874" s="3">
        <v>9.2100000000000009</v>
      </c>
      <c r="T874" s="3">
        <v>9.06</v>
      </c>
      <c r="U874" s="3">
        <v>9.24</v>
      </c>
      <c r="V874" s="12">
        <f t="shared" si="55"/>
        <v>-1.6390700000000001E-2</v>
      </c>
      <c r="W874" s="3">
        <v>-5.04</v>
      </c>
      <c r="X874" s="3" t="str">
        <f ca="1">IF(COUNTIF(股期對照!A:A,B874)=2,B874&amp;"-●",IF(COUNTIF(股期對照!A:A,B874)=1,B874&amp;"-◎",B874))</f>
        <v>連展投控</v>
      </c>
      <c r="Y874" s="3" t="s">
        <v>6597</v>
      </c>
      <c r="AB874" s="1" t="s">
        <v>868</v>
      </c>
      <c r="AC874" s="1" t="s">
        <v>2629</v>
      </c>
      <c r="AD874" s="1">
        <v>2.72</v>
      </c>
      <c r="AE874" s="1">
        <v>0</v>
      </c>
      <c r="AF874" s="1">
        <v>0.16</v>
      </c>
      <c r="AG874" s="1">
        <v>9.48</v>
      </c>
      <c r="AH874" s="1">
        <v>87.64</v>
      </c>
      <c r="AI874" s="1">
        <v>874</v>
      </c>
      <c r="AJ874" s="1">
        <v>2072907.21</v>
      </c>
      <c r="AK874" s="1">
        <v>25</v>
      </c>
      <c r="AL874" s="1">
        <v>-195</v>
      </c>
      <c r="AM874" s="1">
        <v>-76</v>
      </c>
      <c r="AN874" s="1">
        <v>-223</v>
      </c>
      <c r="AO874" s="1">
        <v>293</v>
      </c>
      <c r="AP874" s="1">
        <v>181670</v>
      </c>
      <c r="AQ874" s="1">
        <v>-0.1</v>
      </c>
      <c r="AR874" s="1">
        <v>9.76</v>
      </c>
      <c r="AS874" s="1">
        <v>9.59</v>
      </c>
      <c r="AT874" s="1">
        <v>9.2100000000000009</v>
      </c>
      <c r="AU874" s="1">
        <v>9.06</v>
      </c>
      <c r="AV874" s="1">
        <v>9.24</v>
      </c>
      <c r="AW874" s="1">
        <v>-1.6390700000000001E-2</v>
      </c>
      <c r="AX874" s="1">
        <v>-5.04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5661</v>
      </c>
      <c r="C875" s="3">
        <v>78.69</v>
      </c>
      <c r="D875" s="3">
        <v>1.21</v>
      </c>
      <c r="E875" s="3">
        <v>0.09</v>
      </c>
      <c r="F875" s="1">
        <f>IF(INDEX(董監!D:D,H875)=0,INDEX(董監!C:C,H875),INDEX(董監!D:D,H875))</f>
        <v>15.66</v>
      </c>
      <c r="G875" s="1">
        <f t="shared" si="52"/>
        <v>4.3500000000000085</v>
      </c>
      <c r="H875" s="1">
        <f>MATCH(持股比率!A875,董監!A:A,0)</f>
        <v>875</v>
      </c>
      <c r="I875" s="3">
        <v>43794280.32</v>
      </c>
      <c r="J875" s="26">
        <v>3926</v>
      </c>
      <c r="K875" s="26">
        <v>879</v>
      </c>
      <c r="L875" s="35">
        <v>-4552</v>
      </c>
      <c r="M875" s="26">
        <v>-1082</v>
      </c>
      <c r="N875" s="26">
        <v>3328</v>
      </c>
      <c r="O875" s="26">
        <f t="shared" si="53"/>
        <v>190505</v>
      </c>
      <c r="P875" s="25">
        <f t="shared" si="54"/>
        <v>1.3</v>
      </c>
      <c r="Q875" s="3">
        <v>118</v>
      </c>
      <c r="R875" s="3">
        <v>116.5</v>
      </c>
      <c r="S875" s="3">
        <v>113</v>
      </c>
      <c r="T875" s="3">
        <v>113</v>
      </c>
      <c r="U875" s="3">
        <v>116</v>
      </c>
      <c r="V875" s="12">
        <f t="shared" si="55"/>
        <v>3.1507749999999999</v>
      </c>
      <c r="W875" s="3">
        <v>0.43</v>
      </c>
      <c r="X875" s="3" t="str">
        <f ca="1">IF(COUNTIF(股期對照!A:A,B875)=2,B875&amp;"-●",IF(COUNTIF(股期對照!A:A,B875)=1,B875&amp;"-◎",B875))</f>
        <v>日月光投控-◎</v>
      </c>
      <c r="Y875" s="3" t="s">
        <v>6550</v>
      </c>
      <c r="AB875" s="1" t="s">
        <v>869</v>
      </c>
      <c r="AC875" s="1" t="s">
        <v>2630</v>
      </c>
      <c r="AD875" s="1">
        <v>78.69</v>
      </c>
      <c r="AE875" s="1">
        <v>1.21</v>
      </c>
      <c r="AF875" s="1">
        <v>0.09</v>
      </c>
      <c r="AG875" s="1">
        <v>15.66</v>
      </c>
      <c r="AH875" s="1">
        <v>4.3500000000000085</v>
      </c>
      <c r="AI875" s="1">
        <v>875</v>
      </c>
      <c r="AJ875" s="1">
        <v>43794280.32</v>
      </c>
      <c r="AK875" s="1">
        <v>3926</v>
      </c>
      <c r="AL875" s="1">
        <v>879</v>
      </c>
      <c r="AM875" s="1">
        <v>-4552</v>
      </c>
      <c r="AN875" s="1">
        <v>-1082</v>
      </c>
      <c r="AO875" s="1">
        <v>3328</v>
      </c>
      <c r="AP875" s="1">
        <v>190505</v>
      </c>
      <c r="AQ875" s="1">
        <v>1.3</v>
      </c>
      <c r="AR875" s="1">
        <v>118</v>
      </c>
      <c r="AS875" s="1">
        <v>116.5</v>
      </c>
      <c r="AT875" s="1">
        <v>113</v>
      </c>
      <c r="AU875" s="1">
        <v>113</v>
      </c>
      <c r="AV875" s="1">
        <v>116</v>
      </c>
      <c r="AW875" s="1">
        <v>3.1507749999999999</v>
      </c>
      <c r="AX875" s="1">
        <v>0.43</v>
      </c>
      <c r="AY875" s="1" t="s">
        <v>4503</v>
      </c>
      <c r="AZ875" s="1" t="s">
        <v>3548</v>
      </c>
    </row>
    <row r="876" spans="1:52" x14ac:dyDescent="0.25">
      <c r="A876" s="2" t="s">
        <v>870</v>
      </c>
      <c r="B876" s="3" t="s">
        <v>5662</v>
      </c>
      <c r="C876" s="3">
        <v>1.62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68.11</v>
      </c>
      <c r="H876" s="1">
        <f>MATCH(持股比率!A876,董監!A:A,0)</f>
        <v>876</v>
      </c>
      <c r="I876" s="3">
        <v>2462421.46</v>
      </c>
      <c r="J876" s="26">
        <v>82</v>
      </c>
      <c r="K876" s="26">
        <v>0</v>
      </c>
      <c r="L876" s="35">
        <v>-122</v>
      </c>
      <c r="M876" s="26">
        <v>-29</v>
      </c>
      <c r="N876" s="26">
        <v>257</v>
      </c>
      <c r="O876" s="26">
        <f t="shared" si="53"/>
        <v>167716</v>
      </c>
      <c r="P876" s="25">
        <f t="shared" si="54"/>
        <v>0.1</v>
      </c>
      <c r="Q876" s="3">
        <v>29.2</v>
      </c>
      <c r="R876" s="3">
        <v>28.9</v>
      </c>
      <c r="S876" s="3">
        <v>28</v>
      </c>
      <c r="T876" s="3">
        <v>27.95</v>
      </c>
      <c r="U876" s="3">
        <v>28.1</v>
      </c>
      <c r="V876" s="12">
        <f t="shared" si="55"/>
        <v>5.3895500000000013E-2</v>
      </c>
      <c r="W876" s="3">
        <v>-2.94</v>
      </c>
      <c r="X876" s="3" t="str">
        <f ca="1">IF(COUNTIF(股期對照!A:A,B876)=2,B876&amp;"-●",IF(COUNTIF(股期對照!A:A,B876)=1,B876&amp;"-◎",B876))</f>
        <v>永崴投控</v>
      </c>
      <c r="Y876" s="3" t="s">
        <v>6599</v>
      </c>
      <c r="AB876" s="1" t="s">
        <v>870</v>
      </c>
      <c r="AC876" s="1" t="s">
        <v>2631</v>
      </c>
      <c r="AD876" s="1">
        <v>1.62</v>
      </c>
      <c r="AE876" s="1">
        <v>0</v>
      </c>
      <c r="AF876" s="1">
        <v>0.62</v>
      </c>
      <c r="AG876" s="1">
        <v>29.65</v>
      </c>
      <c r="AH876" s="1">
        <v>68.11</v>
      </c>
      <c r="AI876" s="1">
        <v>876</v>
      </c>
      <c r="AJ876" s="1">
        <v>2462421.46</v>
      </c>
      <c r="AK876" s="1">
        <v>82</v>
      </c>
      <c r="AL876" s="1">
        <v>0</v>
      </c>
      <c r="AM876" s="1">
        <v>-122</v>
      </c>
      <c r="AN876" s="1">
        <v>-29</v>
      </c>
      <c r="AO876" s="1">
        <v>257</v>
      </c>
      <c r="AP876" s="1">
        <v>167716</v>
      </c>
      <c r="AQ876" s="1">
        <v>0.1</v>
      </c>
      <c r="AR876" s="1">
        <v>29.2</v>
      </c>
      <c r="AS876" s="1">
        <v>28.9</v>
      </c>
      <c r="AT876" s="1">
        <v>28</v>
      </c>
      <c r="AU876" s="1">
        <v>27.95</v>
      </c>
      <c r="AV876" s="1">
        <v>28.1</v>
      </c>
      <c r="AW876" s="1">
        <v>5.3895500000000013E-2</v>
      </c>
      <c r="AX876" s="1">
        <v>-2.94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5663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1</v>
      </c>
      <c r="K877" s="26">
        <v>-18</v>
      </c>
      <c r="L877" s="35">
        <v>-2</v>
      </c>
      <c r="M877" s="26">
        <v>2</v>
      </c>
      <c r="N877" s="26">
        <v>4</v>
      </c>
      <c r="O877" s="26">
        <f t="shared" si="53"/>
        <v>54983</v>
      </c>
      <c r="P877" s="25">
        <f t="shared" si="54"/>
        <v>0</v>
      </c>
      <c r="Q877" s="3">
        <v>43.85</v>
      </c>
      <c r="R877" s="3">
        <v>43</v>
      </c>
      <c r="S877" s="3">
        <v>42</v>
      </c>
      <c r="T877" s="3">
        <v>40.950000000000003</v>
      </c>
      <c r="U877" s="3">
        <v>40.9</v>
      </c>
      <c r="V877" s="12">
        <f t="shared" si="55"/>
        <v>-5.6864999999999997E-3</v>
      </c>
      <c r="W877" s="3">
        <v>-6.62</v>
      </c>
      <c r="X877" s="3" t="str">
        <f ca="1">IF(COUNTIF(股期對照!A:A,B877)=2,B877&amp;"-●",IF(COUNTIF(股期對照!A:A,B877)=1,B877&amp;"-◎",B877))</f>
        <v>新晶投控</v>
      </c>
      <c r="Y877" s="3" t="s">
        <v>6648</v>
      </c>
      <c r="AB877" s="1" t="s">
        <v>871</v>
      </c>
      <c r="AC877" s="1" t="s">
        <v>2632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1</v>
      </c>
      <c r="AL877" s="1">
        <v>-18</v>
      </c>
      <c r="AM877" s="1">
        <v>-2</v>
      </c>
      <c r="AN877" s="1">
        <v>2</v>
      </c>
      <c r="AO877" s="1">
        <v>4</v>
      </c>
      <c r="AP877" s="1">
        <v>54983</v>
      </c>
      <c r="AQ877" s="1">
        <v>0</v>
      </c>
      <c r="AR877" s="1">
        <v>43.85</v>
      </c>
      <c r="AS877" s="1">
        <v>43</v>
      </c>
      <c r="AT877" s="1">
        <v>42</v>
      </c>
      <c r="AU877" s="1">
        <v>40.950000000000003</v>
      </c>
      <c r="AV877" s="1">
        <v>40.9</v>
      </c>
      <c r="AW877" s="1">
        <v>-5.6864999999999997E-3</v>
      </c>
      <c r="AX877" s="1">
        <v>-6.62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5664</v>
      </c>
      <c r="C878" s="3">
        <v>20.239999999999998</v>
      </c>
      <c r="D878" s="3">
        <v>0.02</v>
      </c>
      <c r="E878" s="3">
        <v>0.06</v>
      </c>
      <c r="F878" s="1">
        <f>IF(INDEX(董監!D:D,H878)=0,INDEX(董監!C:C,H878),INDEX(董監!D:D,H878))</f>
        <v>6.45</v>
      </c>
      <c r="G878" s="1">
        <f t="shared" si="52"/>
        <v>73.23</v>
      </c>
      <c r="H878" s="1">
        <f>MATCH(持股比率!A878,董監!A:A,0)</f>
        <v>878</v>
      </c>
      <c r="I878" s="3">
        <v>6852514.5999999996</v>
      </c>
      <c r="J878" s="26">
        <v>1145</v>
      </c>
      <c r="K878" s="26">
        <v>-4122</v>
      </c>
      <c r="L878" s="35">
        <v>1282</v>
      </c>
      <c r="M878" s="26">
        <v>-1208</v>
      </c>
      <c r="N878" s="26">
        <v>780</v>
      </c>
      <c r="O878" s="26">
        <f t="shared" si="53"/>
        <v>501810</v>
      </c>
      <c r="P878" s="25">
        <f t="shared" si="54"/>
        <v>-0.4</v>
      </c>
      <c r="Q878" s="3">
        <v>80</v>
      </c>
      <c r="R878" s="3">
        <v>78.2</v>
      </c>
      <c r="S878" s="3">
        <v>79.7</v>
      </c>
      <c r="T878" s="3">
        <v>79.400000000000006</v>
      </c>
      <c r="U878" s="3">
        <v>79.400000000000006</v>
      </c>
      <c r="V878" s="12">
        <f t="shared" si="55"/>
        <v>-1.6254820000000001</v>
      </c>
      <c r="W878" s="3">
        <v>3.66</v>
      </c>
      <c r="X878" s="3" t="str">
        <f ca="1">IF(COUNTIF(股期對照!A:A,B878)=2,B878&amp;"-●",IF(COUNTIF(股期對照!A:A,B878)=1,B878&amp;"-◎",B878))</f>
        <v>富采-◎</v>
      </c>
      <c r="Y878" s="3" t="s">
        <v>6547</v>
      </c>
      <c r="AB878" s="1" t="s">
        <v>872</v>
      </c>
      <c r="AC878" s="1" t="s">
        <v>2633</v>
      </c>
      <c r="AD878" s="1">
        <v>20.239999999999998</v>
      </c>
      <c r="AE878" s="1">
        <v>0.02</v>
      </c>
      <c r="AF878" s="1">
        <v>0.06</v>
      </c>
      <c r="AG878" s="1">
        <v>6.45</v>
      </c>
      <c r="AH878" s="1">
        <v>73.23</v>
      </c>
      <c r="AI878" s="1">
        <v>878</v>
      </c>
      <c r="AJ878" s="1">
        <v>6852514.5999999996</v>
      </c>
      <c r="AK878" s="1">
        <v>1145</v>
      </c>
      <c r="AL878" s="1">
        <v>-4122</v>
      </c>
      <c r="AM878" s="1">
        <v>1282</v>
      </c>
      <c r="AN878" s="1">
        <v>-1208</v>
      </c>
      <c r="AO878" s="1">
        <v>780</v>
      </c>
      <c r="AP878" s="1">
        <v>501810</v>
      </c>
      <c r="AQ878" s="1">
        <v>-0.4</v>
      </c>
      <c r="AR878" s="1">
        <v>80</v>
      </c>
      <c r="AS878" s="1">
        <v>78.2</v>
      </c>
      <c r="AT878" s="1">
        <v>79.7</v>
      </c>
      <c r="AU878" s="1">
        <v>79.400000000000006</v>
      </c>
      <c r="AV878" s="1">
        <v>79.400000000000006</v>
      </c>
      <c r="AW878" s="1">
        <v>-1.6254820000000001</v>
      </c>
      <c r="AX878" s="1">
        <v>3.66</v>
      </c>
      <c r="AY878" s="1" t="s">
        <v>4504</v>
      </c>
      <c r="AZ878" s="1" t="s">
        <v>3541</v>
      </c>
    </row>
    <row r="879" spans="1:52" x14ac:dyDescent="0.25">
      <c r="A879" s="2" t="s">
        <v>873</v>
      </c>
      <c r="B879" s="3" t="s">
        <v>5665</v>
      </c>
      <c r="C879" s="3">
        <v>1.31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72.52</v>
      </c>
      <c r="H879" s="1">
        <f>MATCH(持股比率!A879,董監!A:A,0)</f>
        <v>879</v>
      </c>
      <c r="I879" s="3">
        <v>423734.43</v>
      </c>
      <c r="J879" s="26">
        <v>-7</v>
      </c>
      <c r="K879" s="26">
        <v>3</v>
      </c>
      <c r="L879" s="35">
        <v>-9</v>
      </c>
      <c r="M879" s="26">
        <v>-2</v>
      </c>
      <c r="N879" s="26">
        <v>26</v>
      </c>
      <c r="O879" s="26">
        <f t="shared" si="53"/>
        <v>30729</v>
      </c>
      <c r="P879" s="25">
        <f t="shared" si="54"/>
        <v>0</v>
      </c>
      <c r="Q879" s="3">
        <v>22.15</v>
      </c>
      <c r="R879" s="3">
        <v>22.05</v>
      </c>
      <c r="S879" s="3">
        <v>21.2</v>
      </c>
      <c r="T879" s="3">
        <v>20.85</v>
      </c>
      <c r="U879" s="3">
        <v>20.95</v>
      </c>
      <c r="V879" s="12">
        <f t="shared" si="55"/>
        <v>2.2330000000000002E-3</v>
      </c>
      <c r="W879" s="3">
        <v>-5.63</v>
      </c>
      <c r="X879" s="3" t="str">
        <f ca="1">IF(COUNTIF(股期對照!A:A,B879)=2,B879&amp;"-●",IF(COUNTIF(股期對照!A:A,B879)=1,B879&amp;"-◎",B879))</f>
        <v>永日</v>
      </c>
      <c r="Y879" s="3" t="s">
        <v>6662</v>
      </c>
      <c r="AB879" s="1" t="s">
        <v>873</v>
      </c>
      <c r="AC879" s="1" t="s">
        <v>2634</v>
      </c>
      <c r="AD879" s="1">
        <v>1.31</v>
      </c>
      <c r="AE879" s="1">
        <v>0.01</v>
      </c>
      <c r="AF879" s="1">
        <v>0</v>
      </c>
      <c r="AG879" s="1">
        <v>26.16</v>
      </c>
      <c r="AH879" s="1">
        <v>72.52</v>
      </c>
      <c r="AI879" s="1">
        <v>879</v>
      </c>
      <c r="AJ879" s="1">
        <v>423734.43</v>
      </c>
      <c r="AK879" s="1">
        <v>-7</v>
      </c>
      <c r="AL879" s="1">
        <v>3</v>
      </c>
      <c r="AM879" s="1">
        <v>-9</v>
      </c>
      <c r="AN879" s="1">
        <v>-2</v>
      </c>
      <c r="AO879" s="1">
        <v>26</v>
      </c>
      <c r="AP879" s="1">
        <v>30729</v>
      </c>
      <c r="AQ879" s="1">
        <v>0</v>
      </c>
      <c r="AR879" s="1">
        <v>22.15</v>
      </c>
      <c r="AS879" s="1">
        <v>22.05</v>
      </c>
      <c r="AT879" s="1">
        <v>21.2</v>
      </c>
      <c r="AU879" s="1">
        <v>20.85</v>
      </c>
      <c r="AV879" s="1">
        <v>20.95</v>
      </c>
      <c r="AW879" s="1">
        <v>2.2330000000000002E-3</v>
      </c>
      <c r="AX879" s="1">
        <v>-5.63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5666</v>
      </c>
      <c r="C880" s="3">
        <v>5.94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82.3</v>
      </c>
      <c r="H880" s="1">
        <f>MATCH(持股比率!A880,董監!A:A,0)</f>
        <v>880</v>
      </c>
      <c r="I880" s="3">
        <v>1411489.7</v>
      </c>
      <c r="J880" s="26">
        <v>-1</v>
      </c>
      <c r="K880" s="26">
        <v>-17</v>
      </c>
      <c r="L880" s="35">
        <v>-40</v>
      </c>
      <c r="M880" s="26">
        <v>-14</v>
      </c>
      <c r="N880" s="26">
        <v>9</v>
      </c>
      <c r="O880" s="26">
        <f t="shared" si="53"/>
        <v>116166</v>
      </c>
      <c r="P880" s="25">
        <f t="shared" si="54"/>
        <v>-0.1</v>
      </c>
      <c r="Q880" s="3">
        <v>57.6</v>
      </c>
      <c r="R880" s="3">
        <v>57.8</v>
      </c>
      <c r="S880" s="3">
        <v>57.4</v>
      </c>
      <c r="T880" s="3">
        <v>57.5</v>
      </c>
      <c r="U880" s="3">
        <v>57.8</v>
      </c>
      <c r="V880" s="12">
        <f t="shared" si="55"/>
        <v>-3.6209999999999999E-2</v>
      </c>
      <c r="W880" s="3">
        <v>0.17</v>
      </c>
      <c r="X880" s="3" t="str">
        <f ca="1">IF(COUNTIF(股期對照!A:A,B880)=2,B880&amp;"-●",IF(COUNTIF(股期對照!A:A,B880)=1,B880&amp;"-◎",B880))</f>
        <v>佳醫</v>
      </c>
      <c r="Y880" s="3" t="s">
        <v>4587</v>
      </c>
      <c r="AB880" s="1" t="s">
        <v>874</v>
      </c>
      <c r="AC880" s="1" t="s">
        <v>2635</v>
      </c>
      <c r="AD880" s="1">
        <v>5.94</v>
      </c>
      <c r="AE880" s="1">
        <v>0</v>
      </c>
      <c r="AF880" s="1">
        <v>0.28999999999999998</v>
      </c>
      <c r="AG880" s="1">
        <v>11.47</v>
      </c>
      <c r="AH880" s="1">
        <v>82.3</v>
      </c>
      <c r="AI880" s="1">
        <v>880</v>
      </c>
      <c r="AJ880" s="1">
        <v>1411489.7</v>
      </c>
      <c r="AK880" s="1">
        <v>-1</v>
      </c>
      <c r="AL880" s="1">
        <v>-17</v>
      </c>
      <c r="AM880" s="1">
        <v>-40</v>
      </c>
      <c r="AN880" s="1">
        <v>-14</v>
      </c>
      <c r="AO880" s="1">
        <v>9</v>
      </c>
      <c r="AP880" s="1">
        <v>116166</v>
      </c>
      <c r="AQ880" s="1">
        <v>-0.1</v>
      </c>
      <c r="AR880" s="1">
        <v>57.6</v>
      </c>
      <c r="AS880" s="1">
        <v>57.8</v>
      </c>
      <c r="AT880" s="1">
        <v>57.4</v>
      </c>
      <c r="AU880" s="1">
        <v>57.5</v>
      </c>
      <c r="AV880" s="1">
        <v>57.8</v>
      </c>
      <c r="AW880" s="1">
        <v>-3.6209999999999999E-2</v>
      </c>
      <c r="AX880" s="1">
        <v>0.17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5667</v>
      </c>
      <c r="C881" s="3">
        <v>12.04</v>
      </c>
      <c r="D881" s="3">
        <v>3.87</v>
      </c>
      <c r="E881" s="3">
        <v>0.49</v>
      </c>
      <c r="F881" s="1">
        <f>IF(INDEX(董監!D:D,H881)=0,INDEX(董監!C:C,H881),INDEX(董監!D:D,H881))</f>
        <v>11.69</v>
      </c>
      <c r="G881" s="1">
        <f t="shared" si="52"/>
        <v>71.91</v>
      </c>
      <c r="H881" s="1">
        <f>MATCH(持股比率!A881,董監!A:A,0)</f>
        <v>881</v>
      </c>
      <c r="I881" s="3">
        <v>2486499.59</v>
      </c>
      <c r="J881" s="26">
        <v>53</v>
      </c>
      <c r="K881" s="26">
        <v>1468</v>
      </c>
      <c r="L881" s="35">
        <v>-1422</v>
      </c>
      <c r="M881" s="26">
        <v>287</v>
      </c>
      <c r="N881" s="26">
        <v>-134</v>
      </c>
      <c r="O881" s="26">
        <f t="shared" si="53"/>
        <v>178804</v>
      </c>
      <c r="P881" s="25">
        <f t="shared" si="54"/>
        <v>0.1</v>
      </c>
      <c r="Q881" s="3">
        <v>84.4</v>
      </c>
      <c r="R881" s="3">
        <v>86.8</v>
      </c>
      <c r="S881" s="3">
        <v>84.8</v>
      </c>
      <c r="T881" s="3">
        <v>84.1</v>
      </c>
      <c r="U881" s="3">
        <v>84</v>
      </c>
      <c r="V881" s="12">
        <f t="shared" si="55"/>
        <v>0.24190700000000012</v>
      </c>
      <c r="W881" s="3">
        <v>0.12</v>
      </c>
      <c r="X881" s="3" t="str">
        <f ca="1">IF(COUNTIF(股期對照!A:A,B881)=2,B881&amp;"-●",IF(COUNTIF(股期對照!A:A,B881)=1,B881&amp;"-◎",B881))</f>
        <v>東洋</v>
      </c>
      <c r="Y881" s="3" t="s">
        <v>6627</v>
      </c>
      <c r="AB881" s="1" t="s">
        <v>875</v>
      </c>
      <c r="AC881" s="1" t="s">
        <v>2636</v>
      </c>
      <c r="AD881" s="1">
        <v>12.04</v>
      </c>
      <c r="AE881" s="1">
        <v>3.87</v>
      </c>
      <c r="AF881" s="1">
        <v>0.49</v>
      </c>
      <c r="AG881" s="1">
        <v>11.69</v>
      </c>
      <c r="AH881" s="1">
        <v>71.91</v>
      </c>
      <c r="AI881" s="1">
        <v>881</v>
      </c>
      <c r="AJ881" s="1">
        <v>2486499.59</v>
      </c>
      <c r="AK881" s="1">
        <v>53</v>
      </c>
      <c r="AL881" s="1">
        <v>1468</v>
      </c>
      <c r="AM881" s="1">
        <v>-1422</v>
      </c>
      <c r="AN881" s="1">
        <v>287</v>
      </c>
      <c r="AO881" s="1">
        <v>-134</v>
      </c>
      <c r="AP881" s="1">
        <v>178804</v>
      </c>
      <c r="AQ881" s="1">
        <v>0.1</v>
      </c>
      <c r="AR881" s="1">
        <v>84.4</v>
      </c>
      <c r="AS881" s="1">
        <v>86.8</v>
      </c>
      <c r="AT881" s="1">
        <v>84.8</v>
      </c>
      <c r="AU881" s="1">
        <v>84.1</v>
      </c>
      <c r="AV881" s="1">
        <v>84</v>
      </c>
      <c r="AW881" s="1">
        <v>0.24190700000000012</v>
      </c>
      <c r="AX881" s="1">
        <v>0.12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5668</v>
      </c>
      <c r="C882" s="3">
        <v>3.34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68.55</v>
      </c>
      <c r="H882" s="1">
        <f>MATCH(持股比率!A882,董監!A:A,0)</f>
        <v>882</v>
      </c>
      <c r="I882" s="3">
        <v>1009115.57</v>
      </c>
      <c r="J882" s="26">
        <v>155</v>
      </c>
      <c r="K882" s="26">
        <v>121</v>
      </c>
      <c r="L882" s="35">
        <v>635</v>
      </c>
      <c r="M882" s="26">
        <v>284</v>
      </c>
      <c r="N882" s="26">
        <v>312</v>
      </c>
      <c r="O882" s="26">
        <f t="shared" si="53"/>
        <v>69175</v>
      </c>
      <c r="P882" s="25">
        <f t="shared" si="54"/>
        <v>2.2000000000000002</v>
      </c>
      <c r="Q882" s="3">
        <v>42.5</v>
      </c>
      <c r="R882" s="3">
        <v>41.45</v>
      </c>
      <c r="S882" s="3">
        <v>39.700000000000003</v>
      </c>
      <c r="T882" s="3">
        <v>39.950000000000003</v>
      </c>
      <c r="U882" s="3">
        <v>40.65</v>
      </c>
      <c r="V882" s="12">
        <f t="shared" si="55"/>
        <v>0.60841050000000008</v>
      </c>
      <c r="W882" s="3">
        <v>-3.33</v>
      </c>
      <c r="X882" s="3" t="str">
        <f ca="1">IF(COUNTIF(股期對照!A:A,B882)=2,B882&amp;"-●",IF(COUNTIF(股期對照!A:A,B882)=1,B882&amp;"-◎",B882))</f>
        <v>雃博</v>
      </c>
      <c r="Y882" s="3" t="s">
        <v>6622</v>
      </c>
      <c r="AB882" s="1" t="s">
        <v>876</v>
      </c>
      <c r="AC882" s="1" t="s">
        <v>2637</v>
      </c>
      <c r="AD882" s="1">
        <v>3.34</v>
      </c>
      <c r="AE882" s="1">
        <v>0</v>
      </c>
      <c r="AF882" s="1">
        <v>0.26</v>
      </c>
      <c r="AG882" s="1">
        <v>27.85</v>
      </c>
      <c r="AH882" s="1">
        <v>68.55</v>
      </c>
      <c r="AI882" s="1">
        <v>882</v>
      </c>
      <c r="AJ882" s="1">
        <v>1009115.57</v>
      </c>
      <c r="AK882" s="1">
        <v>155</v>
      </c>
      <c r="AL882" s="1">
        <v>121</v>
      </c>
      <c r="AM882" s="1">
        <v>635</v>
      </c>
      <c r="AN882" s="1">
        <v>284</v>
      </c>
      <c r="AO882" s="1">
        <v>312</v>
      </c>
      <c r="AP882" s="1">
        <v>69175</v>
      </c>
      <c r="AQ882" s="1">
        <v>2.2000000000000002</v>
      </c>
      <c r="AR882" s="1">
        <v>42.5</v>
      </c>
      <c r="AS882" s="1">
        <v>41.45</v>
      </c>
      <c r="AT882" s="1">
        <v>39.700000000000003</v>
      </c>
      <c r="AU882" s="1">
        <v>39.950000000000003</v>
      </c>
      <c r="AV882" s="1">
        <v>40.65</v>
      </c>
      <c r="AW882" s="1">
        <v>0.60841050000000008</v>
      </c>
      <c r="AX882" s="1">
        <v>-3.33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5669</v>
      </c>
      <c r="C883" s="3">
        <v>38.56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49.37</v>
      </c>
      <c r="H883" s="1">
        <f>MATCH(持股比率!A883,董監!A:A,0)</f>
        <v>883</v>
      </c>
      <c r="I883" s="3">
        <v>692983.36</v>
      </c>
      <c r="J883" s="26">
        <v>-6</v>
      </c>
      <c r="K883" s="26">
        <v>28</v>
      </c>
      <c r="L883" s="35">
        <v>-3</v>
      </c>
      <c r="M883" s="26">
        <v>5</v>
      </c>
      <c r="N883" s="26">
        <v>28</v>
      </c>
      <c r="O883" s="26">
        <f t="shared" si="53"/>
        <v>34213</v>
      </c>
      <c r="P883" s="25">
        <f t="shared" si="54"/>
        <v>0.2</v>
      </c>
      <c r="Q883" s="3">
        <v>116.5</v>
      </c>
      <c r="R883" s="3">
        <v>118</v>
      </c>
      <c r="S883" s="3">
        <v>116.5</v>
      </c>
      <c r="T883" s="3">
        <v>116.5</v>
      </c>
      <c r="U883" s="3">
        <v>117.5</v>
      </c>
      <c r="V883" s="12">
        <f t="shared" si="55"/>
        <v>6.1280000000000001E-2</v>
      </c>
      <c r="W883" s="3">
        <v>0.86</v>
      </c>
      <c r="X883" s="3" t="str">
        <f ca="1">IF(COUNTIF(股期對照!A:A,B883)=2,B883&amp;"-●",IF(COUNTIF(股期對照!A:A,B883)=1,B883&amp;"-◎",B883))</f>
        <v>邦特</v>
      </c>
      <c r="Y883" s="3" t="s">
        <v>4587</v>
      </c>
      <c r="AB883" s="1" t="s">
        <v>877</v>
      </c>
      <c r="AC883" s="1" t="s">
        <v>2638</v>
      </c>
      <c r="AD883" s="1">
        <v>38.56</v>
      </c>
      <c r="AE883" s="1">
        <v>0.57999999999999996</v>
      </c>
      <c r="AF883" s="1">
        <v>0</v>
      </c>
      <c r="AG883" s="1">
        <v>11.49</v>
      </c>
      <c r="AH883" s="1">
        <v>49.37</v>
      </c>
      <c r="AI883" s="1">
        <v>883</v>
      </c>
      <c r="AJ883" s="1">
        <v>692983.36</v>
      </c>
      <c r="AK883" s="1">
        <v>-6</v>
      </c>
      <c r="AL883" s="1">
        <v>28</v>
      </c>
      <c r="AM883" s="1">
        <v>-3</v>
      </c>
      <c r="AN883" s="1">
        <v>5</v>
      </c>
      <c r="AO883" s="1">
        <v>28</v>
      </c>
      <c r="AP883" s="1">
        <v>34213</v>
      </c>
      <c r="AQ883" s="1">
        <v>0.2</v>
      </c>
      <c r="AR883" s="1">
        <v>116.5</v>
      </c>
      <c r="AS883" s="1">
        <v>118</v>
      </c>
      <c r="AT883" s="1">
        <v>116.5</v>
      </c>
      <c r="AU883" s="1">
        <v>116.5</v>
      </c>
      <c r="AV883" s="1">
        <v>117.5</v>
      </c>
      <c r="AW883" s="1">
        <v>6.1280000000000001E-2</v>
      </c>
      <c r="AX883" s="1">
        <v>0.86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4838</v>
      </c>
      <c r="C884" s="3">
        <v>0.56999999999999995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</v>
      </c>
      <c r="H884" s="1">
        <f>MATCH(持股比率!A884,董監!A:A,0)</f>
        <v>884</v>
      </c>
      <c r="I884" s="3">
        <v>1986188.79</v>
      </c>
      <c r="J884" s="26">
        <v>-99</v>
      </c>
      <c r="K884" s="26">
        <v>-51</v>
      </c>
      <c r="L884" s="35">
        <v>-170</v>
      </c>
      <c r="M884" s="26">
        <v>-30</v>
      </c>
      <c r="N884" s="26">
        <v>-23</v>
      </c>
      <c r="O884" s="26">
        <f t="shared" si="53"/>
        <v>161874</v>
      </c>
      <c r="P884" s="25">
        <f t="shared" si="54"/>
        <v>-0.2</v>
      </c>
      <c r="Q884" s="3">
        <v>24.75</v>
      </c>
      <c r="R884" s="3">
        <v>24.55</v>
      </c>
      <c r="S884" s="3">
        <v>24</v>
      </c>
      <c r="T884" s="3">
        <v>23.8</v>
      </c>
      <c r="U884" s="3">
        <v>23.9</v>
      </c>
      <c r="V884" s="12">
        <f t="shared" si="55"/>
        <v>-9.0459999999999999E-2</v>
      </c>
      <c r="W884" s="3">
        <v>-3.24</v>
      </c>
      <c r="X884" s="3" t="str">
        <f ca="1">IF(COUNTIF(股期對照!A:A,B884)=2,B884&amp;"-●",IF(COUNTIF(股期對照!A:A,B884)=1,B884&amp;"-◎",B884))</f>
        <v>懷特</v>
      </c>
      <c r="Y884" s="3" t="s">
        <v>6622</v>
      </c>
      <c r="AB884" s="1" t="s">
        <v>878</v>
      </c>
      <c r="AC884" s="1" t="s">
        <v>2639</v>
      </c>
      <c r="AD884" s="1">
        <v>0.56999999999999995</v>
      </c>
      <c r="AE884" s="1">
        <v>7.0000000000000007E-2</v>
      </c>
      <c r="AF884" s="1">
        <v>0</v>
      </c>
      <c r="AG884" s="1">
        <v>17.86</v>
      </c>
      <c r="AH884" s="1">
        <v>81.5</v>
      </c>
      <c r="AI884" s="1">
        <v>884</v>
      </c>
      <c r="AJ884" s="1">
        <v>1986188.79</v>
      </c>
      <c r="AK884" s="1">
        <v>-99</v>
      </c>
      <c r="AL884" s="1">
        <v>-51</v>
      </c>
      <c r="AM884" s="1">
        <v>-170</v>
      </c>
      <c r="AN884" s="1">
        <v>-30</v>
      </c>
      <c r="AO884" s="1">
        <v>-23</v>
      </c>
      <c r="AP884" s="1">
        <v>161874</v>
      </c>
      <c r="AQ884" s="1">
        <v>-0.2</v>
      </c>
      <c r="AR884" s="1">
        <v>24.75</v>
      </c>
      <c r="AS884" s="1">
        <v>24.55</v>
      </c>
      <c r="AT884" s="1">
        <v>24</v>
      </c>
      <c r="AU884" s="1">
        <v>23.8</v>
      </c>
      <c r="AV884" s="1">
        <v>23.9</v>
      </c>
      <c r="AW884" s="1">
        <v>-9.0459999999999999E-2</v>
      </c>
      <c r="AX884" s="1">
        <v>-3.24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5670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-1</v>
      </c>
      <c r="K885" s="26">
        <v>3</v>
      </c>
      <c r="L885" s="35">
        <v>3</v>
      </c>
      <c r="M885" s="26">
        <v>6</v>
      </c>
      <c r="N885" s="26">
        <v>-2</v>
      </c>
      <c r="O885" s="26">
        <f t="shared" si="53"/>
        <v>85717</v>
      </c>
      <c r="P885" s="25">
        <f t="shared" si="54"/>
        <v>0</v>
      </c>
      <c r="Q885" s="3">
        <v>14.15</v>
      </c>
      <c r="R885" s="3">
        <v>14.15</v>
      </c>
      <c r="S885" s="3">
        <v>14.15</v>
      </c>
      <c r="T885" s="3">
        <v>14.05</v>
      </c>
      <c r="U885" s="3">
        <v>14.05</v>
      </c>
      <c r="V885" s="12">
        <f t="shared" si="55"/>
        <v>1.2695000000000002E-3</v>
      </c>
      <c r="W885" s="3">
        <v>-0.71</v>
      </c>
      <c r="X885" s="3" t="str">
        <f ca="1">IF(COUNTIF(股期對照!A:A,B885)=2,B885&amp;"-●",IF(COUNTIF(股期對照!A:A,B885)=1,B885&amp;"-◎",B885))</f>
        <v>加捷生醫</v>
      </c>
      <c r="Y885" s="3" t="s">
        <v>6627</v>
      </c>
      <c r="AB885" s="1" t="s">
        <v>879</v>
      </c>
      <c r="AC885" s="1" t="s">
        <v>2640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-1</v>
      </c>
      <c r="AL885" s="1">
        <v>3</v>
      </c>
      <c r="AM885" s="1">
        <v>3</v>
      </c>
      <c r="AN885" s="1">
        <v>6</v>
      </c>
      <c r="AO885" s="1">
        <v>-2</v>
      </c>
      <c r="AP885" s="1">
        <v>85717</v>
      </c>
      <c r="AQ885" s="1">
        <v>0</v>
      </c>
      <c r="AR885" s="1">
        <v>14.15</v>
      </c>
      <c r="AS885" s="1">
        <v>14.15</v>
      </c>
      <c r="AT885" s="1">
        <v>14.15</v>
      </c>
      <c r="AU885" s="1">
        <v>14.05</v>
      </c>
      <c r="AV885" s="1">
        <v>14.05</v>
      </c>
      <c r="AW885" s="1">
        <v>1.2695000000000002E-3</v>
      </c>
      <c r="AX885" s="1">
        <v>-0.71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5671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85.25</v>
      </c>
      <c r="H886" s="1">
        <f>MATCH(持股比率!A886,董監!A:A,0)</f>
        <v>886</v>
      </c>
      <c r="I886" s="3">
        <v>569829.85</v>
      </c>
      <c r="J886" s="26">
        <v>2</v>
      </c>
      <c r="K886" s="26">
        <v>5</v>
      </c>
      <c r="L886" s="35">
        <v>2</v>
      </c>
      <c r="M886" s="26">
        <v>4</v>
      </c>
      <c r="N886" s="26">
        <v>4</v>
      </c>
      <c r="O886" s="26">
        <f t="shared" si="53"/>
        <v>48578</v>
      </c>
      <c r="P886" s="25">
        <f t="shared" si="54"/>
        <v>0</v>
      </c>
      <c r="Q886" s="3">
        <v>23.2</v>
      </c>
      <c r="R886" s="3">
        <v>23.3</v>
      </c>
      <c r="S886" s="3">
        <v>23.1</v>
      </c>
      <c r="T886" s="3">
        <v>23.1</v>
      </c>
      <c r="U886" s="3">
        <v>23.15</v>
      </c>
      <c r="V886" s="12">
        <f t="shared" si="55"/>
        <v>3.9410000000000001E-3</v>
      </c>
      <c r="W886" s="3">
        <v>-0.86</v>
      </c>
      <c r="X886" s="3" t="str">
        <f ca="1">IF(COUNTIF(股期對照!A:A,B886)=2,B886&amp;"-●",IF(COUNTIF(股期對照!A:A,B886)=1,B886&amp;"-◎",B886))</f>
        <v>濟生</v>
      </c>
      <c r="Y886" s="3" t="s">
        <v>6622</v>
      </c>
      <c r="AB886" s="1" t="s">
        <v>880</v>
      </c>
      <c r="AC886" s="1" t="s">
        <v>2641</v>
      </c>
      <c r="AD886" s="1">
        <v>1.38</v>
      </c>
      <c r="AE886" s="1">
        <v>0</v>
      </c>
      <c r="AF886" s="1">
        <v>0</v>
      </c>
      <c r="AG886" s="1">
        <v>13.37</v>
      </c>
      <c r="AH886" s="1">
        <v>85.25</v>
      </c>
      <c r="AI886" s="1">
        <v>886</v>
      </c>
      <c r="AJ886" s="1">
        <v>569829.85</v>
      </c>
      <c r="AK886" s="1">
        <v>2</v>
      </c>
      <c r="AL886" s="1">
        <v>5</v>
      </c>
      <c r="AM886" s="1">
        <v>2</v>
      </c>
      <c r="AN886" s="1">
        <v>4</v>
      </c>
      <c r="AO886" s="1">
        <v>4</v>
      </c>
      <c r="AP886" s="1">
        <v>48578</v>
      </c>
      <c r="AQ886" s="1">
        <v>0</v>
      </c>
      <c r="AR886" s="1">
        <v>23.2</v>
      </c>
      <c r="AS886" s="1">
        <v>23.3</v>
      </c>
      <c r="AT886" s="1">
        <v>23.1</v>
      </c>
      <c r="AU886" s="1">
        <v>23.1</v>
      </c>
      <c r="AV886" s="1">
        <v>23.15</v>
      </c>
      <c r="AW886" s="1">
        <v>3.9410000000000001E-3</v>
      </c>
      <c r="AX886" s="1">
        <v>-0.86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5672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1</v>
      </c>
      <c r="K887" s="26">
        <v>-7</v>
      </c>
      <c r="L887" s="35">
        <v>-9</v>
      </c>
      <c r="M887" s="26">
        <v>0</v>
      </c>
      <c r="N887" s="26">
        <v>0</v>
      </c>
      <c r="O887" s="26">
        <f t="shared" si="53"/>
        <v>159325</v>
      </c>
      <c r="P887" s="25">
        <f t="shared" si="54"/>
        <v>0</v>
      </c>
      <c r="Q887" s="3">
        <v>13.65</v>
      </c>
      <c r="R887" s="3">
        <v>13.5</v>
      </c>
      <c r="S887" s="3">
        <v>13.35</v>
      </c>
      <c r="T887" s="3">
        <v>13.4</v>
      </c>
      <c r="U887" s="3">
        <v>13.5</v>
      </c>
      <c r="V887" s="12">
        <f t="shared" si="55"/>
        <v>-2.0100000000000001E-3</v>
      </c>
      <c r="W887" s="3">
        <v>-1.46</v>
      </c>
      <c r="X887" s="3" t="str">
        <f ca="1">IF(COUNTIF(股期對照!A:A,B887)=2,B887&amp;"-●",IF(COUNTIF(股期對照!A:A,B887)=1,B887&amp;"-◎",B887))</f>
        <v>聯上</v>
      </c>
      <c r="Y887" s="3" t="s">
        <v>6573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1</v>
      </c>
      <c r="AL887" s="1">
        <v>-7</v>
      </c>
      <c r="AM887" s="1">
        <v>-9</v>
      </c>
      <c r="AN887" s="1">
        <v>0</v>
      </c>
      <c r="AO887" s="1">
        <v>0</v>
      </c>
      <c r="AP887" s="1">
        <v>159325</v>
      </c>
      <c r="AQ887" s="1">
        <v>0</v>
      </c>
      <c r="AR887" s="1">
        <v>13.65</v>
      </c>
      <c r="AS887" s="1">
        <v>13.5</v>
      </c>
      <c r="AT887" s="1">
        <v>13.35</v>
      </c>
      <c r="AU887" s="1">
        <v>13.4</v>
      </c>
      <c r="AV887" s="1">
        <v>13.5</v>
      </c>
      <c r="AW887" s="1">
        <v>-2.0100000000000001E-3</v>
      </c>
      <c r="AX887" s="1">
        <v>-1.46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5673</v>
      </c>
      <c r="C888" s="3">
        <v>1.2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87.09</v>
      </c>
      <c r="H888" s="1">
        <f>MATCH(持股比率!A888,董監!A:A,0)</f>
        <v>888</v>
      </c>
      <c r="I888" s="3">
        <v>2808182.89</v>
      </c>
      <c r="J888" s="26">
        <v>-45</v>
      </c>
      <c r="K888" s="26">
        <v>6</v>
      </c>
      <c r="L888" s="35">
        <v>-124</v>
      </c>
      <c r="M888" s="26">
        <v>-45</v>
      </c>
      <c r="N888" s="26">
        <v>28</v>
      </c>
      <c r="O888" s="26">
        <f t="shared" si="53"/>
        <v>244565</v>
      </c>
      <c r="P888" s="25">
        <f t="shared" si="54"/>
        <v>-0.1</v>
      </c>
      <c r="Q888" s="3">
        <v>25.15</v>
      </c>
      <c r="R888" s="3">
        <v>25.05</v>
      </c>
      <c r="S888" s="3">
        <v>24.95</v>
      </c>
      <c r="T888" s="3">
        <v>25.15</v>
      </c>
      <c r="U888" s="3">
        <v>25.15</v>
      </c>
      <c r="V888" s="12">
        <f t="shared" si="55"/>
        <v>-4.5027999999999999E-2</v>
      </c>
      <c r="W888" s="3">
        <v>0.4</v>
      </c>
      <c r="X888" s="3" t="str">
        <f ca="1">IF(COUNTIF(股期對照!A:A,B888)=2,B888&amp;"-●",IF(COUNTIF(股期對照!A:A,B888)=1,B888&amp;"-◎",B888))</f>
        <v>健喬</v>
      </c>
      <c r="Y888" s="3" t="s">
        <v>4587</v>
      </c>
      <c r="AB888" s="1" t="s">
        <v>882</v>
      </c>
      <c r="AC888" s="1" t="s">
        <v>2643</v>
      </c>
      <c r="AD888" s="1">
        <v>1.2</v>
      </c>
      <c r="AE888" s="1">
        <v>0.01</v>
      </c>
      <c r="AF888" s="1">
        <v>0.01</v>
      </c>
      <c r="AG888" s="1">
        <v>11.69</v>
      </c>
      <c r="AH888" s="1">
        <v>87.09</v>
      </c>
      <c r="AI888" s="1">
        <v>888</v>
      </c>
      <c r="AJ888" s="1">
        <v>2808182.89</v>
      </c>
      <c r="AK888" s="1">
        <v>-45</v>
      </c>
      <c r="AL888" s="1">
        <v>6</v>
      </c>
      <c r="AM888" s="1">
        <v>-124</v>
      </c>
      <c r="AN888" s="1">
        <v>-45</v>
      </c>
      <c r="AO888" s="1">
        <v>28</v>
      </c>
      <c r="AP888" s="1">
        <v>244565</v>
      </c>
      <c r="AQ888" s="1">
        <v>-0.1</v>
      </c>
      <c r="AR888" s="1">
        <v>25.15</v>
      </c>
      <c r="AS888" s="1">
        <v>25.05</v>
      </c>
      <c r="AT888" s="1">
        <v>24.95</v>
      </c>
      <c r="AU888" s="1">
        <v>25.15</v>
      </c>
      <c r="AV888" s="1">
        <v>25.15</v>
      </c>
      <c r="AW888" s="1">
        <v>-4.5027999999999999E-2</v>
      </c>
      <c r="AX888" s="1">
        <v>0.4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4668</v>
      </c>
      <c r="C889" s="3">
        <v>0.22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56.25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2</v>
      </c>
      <c r="M889" s="26">
        <v>-1</v>
      </c>
      <c r="N889" s="26">
        <v>0</v>
      </c>
      <c r="O889" s="26">
        <f t="shared" si="53"/>
        <v>25068</v>
      </c>
      <c r="P889" s="25">
        <f t="shared" si="54"/>
        <v>0</v>
      </c>
      <c r="Q889" s="3">
        <v>32.6</v>
      </c>
      <c r="R889" s="3">
        <v>32.5</v>
      </c>
      <c r="S889" s="3">
        <v>33.700000000000003</v>
      </c>
      <c r="T889" s="3">
        <v>33.200000000000003</v>
      </c>
      <c r="U889" s="3">
        <v>33.200000000000003</v>
      </c>
      <c r="V889" s="12">
        <f t="shared" si="55"/>
        <v>3.4200000000000002E-4</v>
      </c>
      <c r="W889" s="3">
        <v>1.68</v>
      </c>
      <c r="X889" s="3" t="str">
        <f ca="1">IF(COUNTIF(股期對照!A:A,B889)=2,B889&amp;"-●",IF(COUNTIF(股期對照!A:A,B889)=1,B889&amp;"-◎",B889))</f>
        <v>明基醫</v>
      </c>
      <c r="Y889" s="3" t="s">
        <v>6478</v>
      </c>
      <c r="AB889" s="1" t="s">
        <v>883</v>
      </c>
      <c r="AC889" s="1" t="s">
        <v>2644</v>
      </c>
      <c r="AD889" s="1">
        <v>0.22</v>
      </c>
      <c r="AE889" s="1">
        <v>0</v>
      </c>
      <c r="AF889" s="1">
        <v>0</v>
      </c>
      <c r="AG889" s="1">
        <v>43.53</v>
      </c>
      <c r="AH889" s="1">
        <v>56.25</v>
      </c>
      <c r="AI889" s="1">
        <v>889</v>
      </c>
      <c r="AJ889" s="1">
        <v>445660</v>
      </c>
      <c r="AK889" s="1">
        <v>0</v>
      </c>
      <c r="AL889" s="1">
        <v>0</v>
      </c>
      <c r="AM889" s="1">
        <v>2</v>
      </c>
      <c r="AN889" s="1">
        <v>-1</v>
      </c>
      <c r="AO889" s="1">
        <v>0</v>
      </c>
      <c r="AP889" s="1">
        <v>25068</v>
      </c>
      <c r="AQ889" s="1">
        <v>0</v>
      </c>
      <c r="AR889" s="1">
        <v>32.6</v>
      </c>
      <c r="AS889" s="1">
        <v>32.5</v>
      </c>
      <c r="AT889" s="1">
        <v>33.700000000000003</v>
      </c>
      <c r="AU889" s="1">
        <v>33.200000000000003</v>
      </c>
      <c r="AV889" s="1">
        <v>33.200000000000003</v>
      </c>
      <c r="AW889" s="1">
        <v>3.4200000000000002E-4</v>
      </c>
      <c r="AX889" s="1">
        <v>1.68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4669</v>
      </c>
      <c r="C890" s="3">
        <v>1.42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66.510000000000005</v>
      </c>
      <c r="H890" s="1">
        <f>MATCH(持股比率!A890,董監!A:A,0)</f>
        <v>890</v>
      </c>
      <c r="I890" s="3">
        <v>794853.1</v>
      </c>
      <c r="J890" s="26">
        <v>-59</v>
      </c>
      <c r="K890" s="26">
        <v>-135</v>
      </c>
      <c r="L890" s="35">
        <v>-47</v>
      </c>
      <c r="M890" s="26">
        <v>-112</v>
      </c>
      <c r="N890" s="26">
        <v>44</v>
      </c>
      <c r="O890" s="26">
        <f t="shared" si="53"/>
        <v>52866</v>
      </c>
      <c r="P890" s="25">
        <f t="shared" si="54"/>
        <v>-0.6</v>
      </c>
      <c r="Q890" s="3">
        <v>90.9</v>
      </c>
      <c r="R890" s="3">
        <v>90.1</v>
      </c>
      <c r="S890" s="3">
        <v>89</v>
      </c>
      <c r="T890" s="3">
        <v>87.8</v>
      </c>
      <c r="U890" s="3">
        <v>88.3</v>
      </c>
      <c r="V890" s="12">
        <f t="shared" si="55"/>
        <v>-0.27657999999999994</v>
      </c>
      <c r="W890" s="3">
        <v>-1.1200000000000001</v>
      </c>
      <c r="X890" s="3" t="str">
        <f ca="1">IF(COUNTIF(股期對照!A:A,B890)=2,B890&amp;"-●",IF(COUNTIF(股期對照!A:A,B890)=1,B890&amp;"-◎",B890))</f>
        <v>旭富</v>
      </c>
      <c r="Y890" s="3" t="s">
        <v>6627</v>
      </c>
      <c r="AB890" s="1" t="s">
        <v>884</v>
      </c>
      <c r="AC890" s="1" t="s">
        <v>2645</v>
      </c>
      <c r="AD890" s="1">
        <v>1.42</v>
      </c>
      <c r="AE890" s="1">
        <v>0.16</v>
      </c>
      <c r="AF890" s="1">
        <v>0.17</v>
      </c>
      <c r="AG890" s="1">
        <v>31.74</v>
      </c>
      <c r="AH890" s="1">
        <v>66.510000000000005</v>
      </c>
      <c r="AI890" s="1">
        <v>890</v>
      </c>
      <c r="AJ890" s="1">
        <v>794853.1</v>
      </c>
      <c r="AK890" s="1">
        <v>-59</v>
      </c>
      <c r="AL890" s="1">
        <v>-135</v>
      </c>
      <c r="AM890" s="1">
        <v>-47</v>
      </c>
      <c r="AN890" s="1">
        <v>-112</v>
      </c>
      <c r="AO890" s="1">
        <v>44</v>
      </c>
      <c r="AP890" s="1">
        <v>52866</v>
      </c>
      <c r="AQ890" s="1">
        <v>-0.6</v>
      </c>
      <c r="AR890" s="1">
        <v>90.9</v>
      </c>
      <c r="AS890" s="1">
        <v>90.1</v>
      </c>
      <c r="AT890" s="1">
        <v>89</v>
      </c>
      <c r="AU890" s="1">
        <v>87.8</v>
      </c>
      <c r="AV890" s="1">
        <v>88.3</v>
      </c>
      <c r="AW890" s="1">
        <v>-0.27657999999999994</v>
      </c>
      <c r="AX890" s="1">
        <v>-1.1200000000000001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5674</v>
      </c>
      <c r="C891" s="3">
        <v>6.79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77.92</v>
      </c>
      <c r="H891" s="1">
        <f>MATCH(持股比率!A891,董監!A:A,0)</f>
        <v>891</v>
      </c>
      <c r="I891" s="3">
        <v>867471.19</v>
      </c>
      <c r="J891" s="26">
        <v>-5</v>
      </c>
      <c r="K891" s="26">
        <v>0</v>
      </c>
      <c r="L891" s="35">
        <v>6</v>
      </c>
      <c r="M891" s="26">
        <v>3</v>
      </c>
      <c r="N891" s="26">
        <v>0</v>
      </c>
      <c r="O891" s="26">
        <f t="shared" si="53"/>
        <v>67593</v>
      </c>
      <c r="P891" s="25">
        <f t="shared" si="54"/>
        <v>0</v>
      </c>
      <c r="Q891" s="3">
        <v>44.3</v>
      </c>
      <c r="R891" s="3">
        <v>43.8</v>
      </c>
      <c r="S891" s="3">
        <v>43.3</v>
      </c>
      <c r="T891" s="3">
        <v>42.95</v>
      </c>
      <c r="U891" s="3">
        <v>43</v>
      </c>
      <c r="V891" s="12">
        <f t="shared" si="55"/>
        <v>1.6714999999999998E-3</v>
      </c>
      <c r="W891" s="3">
        <v>-1.1499999999999999</v>
      </c>
      <c r="X891" s="3" t="str">
        <f ca="1">IF(COUNTIF(股期對照!A:A,B891)=2,B891&amp;"-●",IF(COUNTIF(股期對照!A:A,B891)=1,B891&amp;"-◎",B891))</f>
        <v>友華</v>
      </c>
      <c r="Y891" s="3" t="s">
        <v>6622</v>
      </c>
      <c r="AB891" s="1" t="s">
        <v>885</v>
      </c>
      <c r="AC891" s="1" t="s">
        <v>2646</v>
      </c>
      <c r="AD891" s="1">
        <v>6.79</v>
      </c>
      <c r="AE891" s="1">
        <v>0.01</v>
      </c>
      <c r="AF891" s="1">
        <v>0.08</v>
      </c>
      <c r="AG891" s="1">
        <v>15.2</v>
      </c>
      <c r="AH891" s="1">
        <v>77.92</v>
      </c>
      <c r="AI891" s="1">
        <v>891</v>
      </c>
      <c r="AJ891" s="1">
        <v>867471.19</v>
      </c>
      <c r="AK891" s="1">
        <v>-5</v>
      </c>
      <c r="AL891" s="1">
        <v>0</v>
      </c>
      <c r="AM891" s="1">
        <v>6</v>
      </c>
      <c r="AN891" s="1">
        <v>3</v>
      </c>
      <c r="AO891" s="1">
        <v>0</v>
      </c>
      <c r="AP891" s="1">
        <v>67593</v>
      </c>
      <c r="AQ891" s="1">
        <v>0</v>
      </c>
      <c r="AR891" s="1">
        <v>44.3</v>
      </c>
      <c r="AS891" s="1">
        <v>43.8</v>
      </c>
      <c r="AT891" s="1">
        <v>43.3</v>
      </c>
      <c r="AU891" s="1">
        <v>42.95</v>
      </c>
      <c r="AV891" s="1">
        <v>43</v>
      </c>
      <c r="AW891" s="1">
        <v>1.6714999999999998E-3</v>
      </c>
      <c r="AX891" s="1">
        <v>-1.1499999999999999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5675</v>
      </c>
      <c r="C892" s="3">
        <v>4.0199999999999996</v>
      </c>
      <c r="D892" s="3">
        <v>0</v>
      </c>
      <c r="E892" s="3">
        <v>1.05</v>
      </c>
      <c r="F892" s="1">
        <f>IF(INDEX(董監!D:D,H892)=0,INDEX(董監!C:C,H892),INDEX(董監!D:D,H892))</f>
        <v>16.149999999999999</v>
      </c>
      <c r="G892" s="1">
        <f t="shared" si="52"/>
        <v>78.78</v>
      </c>
      <c r="H892" s="1">
        <f>MATCH(持股比率!A892,董監!A:A,0)</f>
        <v>892</v>
      </c>
      <c r="I892" s="3">
        <v>793167.64</v>
      </c>
      <c r="J892" s="26">
        <v>139</v>
      </c>
      <c r="K892" s="26">
        <v>-1097</v>
      </c>
      <c r="L892" s="35">
        <v>1031</v>
      </c>
      <c r="M892" s="26">
        <v>-280</v>
      </c>
      <c r="N892" s="26">
        <v>434</v>
      </c>
      <c r="O892" s="26">
        <f t="shared" si="53"/>
        <v>62486</v>
      </c>
      <c r="P892" s="25">
        <f t="shared" si="54"/>
        <v>0.4</v>
      </c>
      <c r="Q892" s="3">
        <v>30.6</v>
      </c>
      <c r="R892" s="3">
        <v>29.75</v>
      </c>
      <c r="S892" s="3">
        <v>27.85</v>
      </c>
      <c r="T892" s="3">
        <v>27.55</v>
      </c>
      <c r="U892" s="3">
        <v>27.7</v>
      </c>
      <c r="V892" s="12">
        <f t="shared" si="55"/>
        <v>4.6388000000000026E-2</v>
      </c>
      <c r="W892" s="3">
        <v>-6.58</v>
      </c>
      <c r="X892" s="3" t="str">
        <f ca="1">IF(COUNTIF(股期對照!A:A,B892)=2,B892&amp;"-●",IF(COUNTIF(股期對照!A:A,B892)=1,B892&amp;"-◎",B892))</f>
        <v>優盛</v>
      </c>
      <c r="Y892" s="3" t="s">
        <v>6622</v>
      </c>
      <c r="AB892" s="1" t="s">
        <v>886</v>
      </c>
      <c r="AC892" s="1" t="s">
        <v>2647</v>
      </c>
      <c r="AD892" s="1">
        <v>4.0199999999999996</v>
      </c>
      <c r="AE892" s="1">
        <v>0</v>
      </c>
      <c r="AF892" s="1">
        <v>1.05</v>
      </c>
      <c r="AG892" s="1">
        <v>16.149999999999999</v>
      </c>
      <c r="AH892" s="1">
        <v>78.78</v>
      </c>
      <c r="AI892" s="1">
        <v>892</v>
      </c>
      <c r="AJ892" s="1">
        <v>793167.64</v>
      </c>
      <c r="AK892" s="1">
        <v>139</v>
      </c>
      <c r="AL892" s="1">
        <v>-1097</v>
      </c>
      <c r="AM892" s="1">
        <v>1031</v>
      </c>
      <c r="AN892" s="1">
        <v>-280</v>
      </c>
      <c r="AO892" s="1">
        <v>434</v>
      </c>
      <c r="AP892" s="1">
        <v>62486</v>
      </c>
      <c r="AQ892" s="1">
        <v>0.4</v>
      </c>
      <c r="AR892" s="1">
        <v>30.6</v>
      </c>
      <c r="AS892" s="1">
        <v>29.75</v>
      </c>
      <c r="AT892" s="1">
        <v>27.85</v>
      </c>
      <c r="AU892" s="1">
        <v>27.55</v>
      </c>
      <c r="AV892" s="1">
        <v>27.7</v>
      </c>
      <c r="AW892" s="1">
        <v>4.6388000000000026E-2</v>
      </c>
      <c r="AX892" s="1">
        <v>-6.58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4574</v>
      </c>
      <c r="C893" s="3">
        <v>6.29</v>
      </c>
      <c r="D893" s="3">
        <v>0.06</v>
      </c>
      <c r="E893" s="3">
        <v>0.06</v>
      </c>
      <c r="F893" s="1">
        <f>IF(INDEX(董監!D:D,H893)=0,INDEX(董監!C:C,H893),INDEX(董監!D:D,H893))</f>
        <v>12.54</v>
      </c>
      <c r="G893" s="1">
        <f t="shared" si="52"/>
        <v>81.05</v>
      </c>
      <c r="H893" s="1">
        <f>MATCH(持股比率!A893,董監!A:A,0)</f>
        <v>893</v>
      </c>
      <c r="I893" s="3">
        <v>4592534.0599999996</v>
      </c>
      <c r="J893" s="26">
        <v>-3</v>
      </c>
      <c r="K893" s="26">
        <v>276</v>
      </c>
      <c r="L893" s="35">
        <v>-459</v>
      </c>
      <c r="M893" s="26">
        <v>-55</v>
      </c>
      <c r="N893" s="26">
        <v>169</v>
      </c>
      <c r="O893" s="26">
        <f t="shared" si="53"/>
        <v>372225</v>
      </c>
      <c r="P893" s="25">
        <f t="shared" si="54"/>
        <v>0</v>
      </c>
      <c r="Q893" s="3">
        <v>70</v>
      </c>
      <c r="R893" s="3">
        <v>70.5</v>
      </c>
      <c r="S893" s="3">
        <v>68.8</v>
      </c>
      <c r="T893" s="3">
        <v>68.7</v>
      </c>
      <c r="U893" s="3">
        <v>68.7</v>
      </c>
      <c r="V893" s="12">
        <f t="shared" si="55"/>
        <v>-4.4993999999999958E-2</v>
      </c>
      <c r="W893" s="3">
        <v>-2</v>
      </c>
      <c r="X893" s="3" t="str">
        <f ca="1">IF(COUNTIF(股期對照!A:A,B893)=2,B893&amp;"-●",IF(COUNTIF(股期對照!A:A,B893)=1,B893&amp;"-◎",B893))</f>
        <v>晟德-◎</v>
      </c>
      <c r="Y893" s="3" t="s">
        <v>6622</v>
      </c>
      <c r="AB893" s="1" t="s">
        <v>887</v>
      </c>
      <c r="AC893" s="1" t="s">
        <v>2648</v>
      </c>
      <c r="AD893" s="1">
        <v>6.29</v>
      </c>
      <c r="AE893" s="1">
        <v>0.06</v>
      </c>
      <c r="AF893" s="1">
        <v>0.06</v>
      </c>
      <c r="AG893" s="1">
        <v>12.54</v>
      </c>
      <c r="AH893" s="1">
        <v>81.05</v>
      </c>
      <c r="AI893" s="1">
        <v>893</v>
      </c>
      <c r="AJ893" s="1">
        <v>4592534.0599999996</v>
      </c>
      <c r="AK893" s="1">
        <v>-3</v>
      </c>
      <c r="AL893" s="1">
        <v>276</v>
      </c>
      <c r="AM893" s="1">
        <v>-459</v>
      </c>
      <c r="AN893" s="1">
        <v>-55</v>
      </c>
      <c r="AO893" s="1">
        <v>169</v>
      </c>
      <c r="AP893" s="1">
        <v>372225</v>
      </c>
      <c r="AQ893" s="1">
        <v>0</v>
      </c>
      <c r="AR893" s="1">
        <v>70</v>
      </c>
      <c r="AS893" s="1">
        <v>70.5</v>
      </c>
      <c r="AT893" s="1">
        <v>68.8</v>
      </c>
      <c r="AU893" s="1">
        <v>68.7</v>
      </c>
      <c r="AV893" s="1">
        <v>68.7</v>
      </c>
      <c r="AW893" s="1">
        <v>-4.4993999999999958E-2</v>
      </c>
      <c r="AX893" s="1">
        <v>-2</v>
      </c>
      <c r="AY893" s="1" t="s">
        <v>4505</v>
      </c>
      <c r="AZ893" s="1" t="s">
        <v>3526</v>
      </c>
    </row>
    <row r="894" spans="1:52" x14ac:dyDescent="0.25">
      <c r="A894" s="2" t="s">
        <v>888</v>
      </c>
      <c r="B894" s="3" t="s">
        <v>5676</v>
      </c>
      <c r="C894" s="3">
        <v>11.03</v>
      </c>
      <c r="D894" s="3">
        <v>1.22</v>
      </c>
      <c r="E894" s="3">
        <v>0.68</v>
      </c>
      <c r="F894" s="1">
        <f>IF(INDEX(董監!D:D,H894)=0,INDEX(董監!C:C,H894),INDEX(董監!D:D,H894))</f>
        <v>9.18</v>
      </c>
      <c r="G894" s="1">
        <f t="shared" si="52"/>
        <v>77.89</v>
      </c>
      <c r="H894" s="1">
        <f>MATCH(持股比率!A894,董監!A:A,0)</f>
        <v>894</v>
      </c>
      <c r="I894" s="3">
        <v>726000</v>
      </c>
      <c r="J894" s="26">
        <v>-87</v>
      </c>
      <c r="K894" s="26">
        <v>-71</v>
      </c>
      <c r="L894" s="35">
        <v>-26</v>
      </c>
      <c r="M894" s="26">
        <v>23</v>
      </c>
      <c r="N894" s="26">
        <v>-37</v>
      </c>
      <c r="O894" s="26">
        <f t="shared" si="53"/>
        <v>56548</v>
      </c>
      <c r="P894" s="25">
        <f t="shared" si="54"/>
        <v>-0.4</v>
      </c>
      <c r="Q894" s="3">
        <v>71.900000000000006</v>
      </c>
      <c r="R894" s="3">
        <v>71.7</v>
      </c>
      <c r="S894" s="3">
        <v>71.5</v>
      </c>
      <c r="T894" s="3">
        <v>70.599999999999994</v>
      </c>
      <c r="U894" s="3">
        <v>70.8</v>
      </c>
      <c r="V894" s="12">
        <f t="shared" si="55"/>
        <v>-0.14200800000000002</v>
      </c>
      <c r="W894" s="3">
        <v>-1.39</v>
      </c>
      <c r="X894" s="3" t="str">
        <f ca="1">IF(COUNTIF(股期對照!A:A,B894)=2,B894&amp;"-●",IF(COUNTIF(股期對照!A:A,B894)=1,B894&amp;"-◎",B894))</f>
        <v>太醫</v>
      </c>
      <c r="Y894" s="3" t="s">
        <v>6622</v>
      </c>
      <c r="AB894" s="1" t="s">
        <v>888</v>
      </c>
      <c r="AC894" s="1" t="s">
        <v>2649</v>
      </c>
      <c r="AD894" s="1">
        <v>11.03</v>
      </c>
      <c r="AE894" s="1">
        <v>1.22</v>
      </c>
      <c r="AF894" s="1">
        <v>0.68</v>
      </c>
      <c r="AG894" s="1">
        <v>9.18</v>
      </c>
      <c r="AH894" s="1">
        <v>77.89</v>
      </c>
      <c r="AI894" s="1">
        <v>894</v>
      </c>
      <c r="AJ894" s="1">
        <v>726000</v>
      </c>
      <c r="AK894" s="1">
        <v>-87</v>
      </c>
      <c r="AL894" s="1">
        <v>-71</v>
      </c>
      <c r="AM894" s="1">
        <v>-26</v>
      </c>
      <c r="AN894" s="1">
        <v>23</v>
      </c>
      <c r="AO894" s="1">
        <v>-37</v>
      </c>
      <c r="AP894" s="1">
        <v>56548</v>
      </c>
      <c r="AQ894" s="1">
        <v>-0.4</v>
      </c>
      <c r="AR894" s="1">
        <v>71.900000000000006</v>
      </c>
      <c r="AS894" s="1">
        <v>71.7</v>
      </c>
      <c r="AT894" s="1">
        <v>71.5</v>
      </c>
      <c r="AU894" s="1">
        <v>70.599999999999994</v>
      </c>
      <c r="AV894" s="1">
        <v>70.8</v>
      </c>
      <c r="AW894" s="1">
        <v>-0.14200800000000002</v>
      </c>
      <c r="AX894" s="1">
        <v>-1.39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5677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26">
        <v>1</v>
      </c>
      <c r="K895" s="26">
        <v>5</v>
      </c>
      <c r="L895" s="35">
        <v>-4</v>
      </c>
      <c r="M895" s="26">
        <v>2</v>
      </c>
      <c r="N895" s="26">
        <v>-1</v>
      </c>
      <c r="O895" s="26">
        <f t="shared" si="53"/>
        <v>41774</v>
      </c>
      <c r="P895" s="25">
        <f t="shared" si="54"/>
        <v>0</v>
      </c>
      <c r="Q895" s="3">
        <v>10.95</v>
      </c>
      <c r="R895" s="3">
        <v>10.9</v>
      </c>
      <c r="S895" s="3">
        <v>10.65</v>
      </c>
      <c r="T895" s="3">
        <v>10.55</v>
      </c>
      <c r="U895" s="3">
        <v>10.65</v>
      </c>
      <c r="V895" s="12">
        <f t="shared" si="55"/>
        <v>3.3300000000000002E-4</v>
      </c>
      <c r="W895" s="3">
        <v>-2.29</v>
      </c>
      <c r="X895" s="3" t="str">
        <f ca="1">IF(COUNTIF(股期對照!A:A,B895)=2,B895&amp;"-●",IF(COUNTIF(股期對照!A:A,B895)=1,B895&amp;"-◎",B895))</f>
        <v>天良</v>
      </c>
      <c r="Y895" s="3" t="s">
        <v>6622</v>
      </c>
      <c r="AB895" s="1" t="s">
        <v>889</v>
      </c>
      <c r="AC895" s="1" t="s">
        <v>2650</v>
      </c>
      <c r="AD895" s="1">
        <v>0.04</v>
      </c>
      <c r="AE895" s="1">
        <v>0</v>
      </c>
      <c r="AF895" s="1">
        <v>0.27</v>
      </c>
      <c r="AG895" s="1">
        <v>8.4</v>
      </c>
      <c r="AH895" s="1">
        <v>91.289999999999992</v>
      </c>
      <c r="AI895" s="1">
        <v>895</v>
      </c>
      <c r="AJ895" s="1">
        <v>457600</v>
      </c>
      <c r="AK895" s="1">
        <v>1</v>
      </c>
      <c r="AL895" s="1">
        <v>5</v>
      </c>
      <c r="AM895" s="1">
        <v>-4</v>
      </c>
      <c r="AN895" s="1">
        <v>2</v>
      </c>
      <c r="AO895" s="1">
        <v>-1</v>
      </c>
      <c r="AP895" s="1">
        <v>41774</v>
      </c>
      <c r="AQ895" s="1">
        <v>0</v>
      </c>
      <c r="AR895" s="1">
        <v>10.95</v>
      </c>
      <c r="AS895" s="1">
        <v>10.9</v>
      </c>
      <c r="AT895" s="1">
        <v>10.65</v>
      </c>
      <c r="AU895" s="1">
        <v>10.55</v>
      </c>
      <c r="AV895" s="1">
        <v>10.65</v>
      </c>
      <c r="AW895" s="1">
        <v>3.3300000000000002E-4</v>
      </c>
      <c r="AX895" s="1">
        <v>-2.29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5678</v>
      </c>
      <c r="C896" s="3">
        <v>5.03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86.789999999999992</v>
      </c>
      <c r="H896" s="1">
        <f>MATCH(持股比率!A896,董監!A:A,0)</f>
        <v>896</v>
      </c>
      <c r="I896" s="3">
        <v>4253426.5</v>
      </c>
      <c r="J896" s="26">
        <v>97</v>
      </c>
      <c r="K896" s="26">
        <v>-141</v>
      </c>
      <c r="L896" s="35">
        <v>-145</v>
      </c>
      <c r="M896" s="26">
        <v>-26</v>
      </c>
      <c r="N896" s="26">
        <v>187</v>
      </c>
      <c r="O896" s="26">
        <f t="shared" si="53"/>
        <v>369155</v>
      </c>
      <c r="P896" s="25">
        <f t="shared" si="54"/>
        <v>0</v>
      </c>
      <c r="Q896" s="3">
        <v>60.8</v>
      </c>
      <c r="R896" s="3">
        <v>61.5</v>
      </c>
      <c r="S896" s="3">
        <v>59.7</v>
      </c>
      <c r="T896" s="3">
        <v>59.4</v>
      </c>
      <c r="U896" s="3">
        <v>59.6</v>
      </c>
      <c r="V896" s="12">
        <f t="shared" si="55"/>
        <v>-1.8296000000000003E-2</v>
      </c>
      <c r="W896" s="3">
        <v>-1.65</v>
      </c>
      <c r="X896" s="3" t="str">
        <f ca="1">IF(COUNTIF(股期對照!A:A,B896)=2,B896&amp;"-●",IF(COUNTIF(股期對照!A:A,B896)=1,B896&amp;"-◎",B896))</f>
        <v>中天</v>
      </c>
      <c r="Y896" s="3" t="s">
        <v>6622</v>
      </c>
      <c r="AB896" s="1" t="s">
        <v>890</v>
      </c>
      <c r="AC896" s="1" t="s">
        <v>2651</v>
      </c>
      <c r="AD896" s="1">
        <v>5.03</v>
      </c>
      <c r="AE896" s="1">
        <v>0</v>
      </c>
      <c r="AF896" s="1">
        <v>0.09</v>
      </c>
      <c r="AG896" s="1">
        <v>8.09</v>
      </c>
      <c r="AH896" s="1">
        <v>86.789999999999992</v>
      </c>
      <c r="AI896" s="1">
        <v>896</v>
      </c>
      <c r="AJ896" s="1">
        <v>4253426.5</v>
      </c>
      <c r="AK896" s="1">
        <v>97</v>
      </c>
      <c r="AL896" s="1">
        <v>-141</v>
      </c>
      <c r="AM896" s="1">
        <v>-145</v>
      </c>
      <c r="AN896" s="1">
        <v>-26</v>
      </c>
      <c r="AO896" s="1">
        <v>187</v>
      </c>
      <c r="AP896" s="1">
        <v>369155</v>
      </c>
      <c r="AQ896" s="1">
        <v>0</v>
      </c>
      <c r="AR896" s="1">
        <v>60.8</v>
      </c>
      <c r="AS896" s="1">
        <v>61.5</v>
      </c>
      <c r="AT896" s="1">
        <v>59.7</v>
      </c>
      <c r="AU896" s="1">
        <v>59.4</v>
      </c>
      <c r="AV896" s="1">
        <v>59.6</v>
      </c>
      <c r="AW896" s="1">
        <v>-1.8296000000000003E-2</v>
      </c>
      <c r="AX896" s="1">
        <v>-1.65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5679</v>
      </c>
      <c r="C897" s="3">
        <v>6.43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83.89</v>
      </c>
      <c r="H897" s="1">
        <f>MATCH(持股比率!A897,董監!A:A,0)</f>
        <v>897</v>
      </c>
      <c r="I897" s="3">
        <v>881181.44</v>
      </c>
      <c r="J897" s="26">
        <v>1</v>
      </c>
      <c r="K897" s="26">
        <v>-8</v>
      </c>
      <c r="L897" s="35">
        <v>-38</v>
      </c>
      <c r="M897" s="26">
        <v>-2</v>
      </c>
      <c r="N897" s="26">
        <v>10</v>
      </c>
      <c r="O897" s="26">
        <f t="shared" si="53"/>
        <v>73922</v>
      </c>
      <c r="P897" s="25">
        <f t="shared" si="54"/>
        <v>-0.1</v>
      </c>
      <c r="Q897" s="3">
        <v>33.5</v>
      </c>
      <c r="R897" s="3">
        <v>33.299999999999997</v>
      </c>
      <c r="S897" s="3">
        <v>32.6</v>
      </c>
      <c r="T897" s="3">
        <v>32.65</v>
      </c>
      <c r="U897" s="3">
        <v>33.299999999999997</v>
      </c>
      <c r="V897" s="12">
        <f t="shared" si="55"/>
        <v>-1.2039999999999997E-2</v>
      </c>
      <c r="W897" s="3">
        <v>-0.6</v>
      </c>
      <c r="X897" s="3" t="str">
        <f ca="1">IF(COUNTIF(股期對照!A:A,B897)=2,B897&amp;"-●",IF(COUNTIF(股期對照!A:A,B897)=1,B897&amp;"-◎",B897))</f>
        <v>聯合</v>
      </c>
      <c r="Y897" s="3" t="s">
        <v>6622</v>
      </c>
      <c r="AB897" s="1" t="s">
        <v>891</v>
      </c>
      <c r="AC897" s="1" t="s">
        <v>2652</v>
      </c>
      <c r="AD897" s="1">
        <v>6.43</v>
      </c>
      <c r="AE897" s="1">
        <v>0.11</v>
      </c>
      <c r="AF897" s="1">
        <v>0.06</v>
      </c>
      <c r="AG897" s="1">
        <v>9.51</v>
      </c>
      <c r="AH897" s="1">
        <v>83.89</v>
      </c>
      <c r="AI897" s="1">
        <v>897</v>
      </c>
      <c r="AJ897" s="1">
        <v>881181.44</v>
      </c>
      <c r="AK897" s="1">
        <v>1</v>
      </c>
      <c r="AL897" s="1">
        <v>-8</v>
      </c>
      <c r="AM897" s="1">
        <v>-38</v>
      </c>
      <c r="AN897" s="1">
        <v>-2</v>
      </c>
      <c r="AO897" s="1">
        <v>10</v>
      </c>
      <c r="AP897" s="1">
        <v>73922</v>
      </c>
      <c r="AQ897" s="1">
        <v>-0.1</v>
      </c>
      <c r="AR897" s="1">
        <v>33.5</v>
      </c>
      <c r="AS897" s="1">
        <v>33.299999999999997</v>
      </c>
      <c r="AT897" s="1">
        <v>32.6</v>
      </c>
      <c r="AU897" s="1">
        <v>32.65</v>
      </c>
      <c r="AV897" s="1">
        <v>33.299999999999997</v>
      </c>
      <c r="AW897" s="1">
        <v>-1.2039999999999997E-2</v>
      </c>
      <c r="AX897" s="1">
        <v>-0.6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5680</v>
      </c>
      <c r="C898" s="3">
        <v>0.62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72.150000000000006</v>
      </c>
      <c r="H898" s="1">
        <f>MATCH(持股比率!A898,董監!A:A,0)</f>
        <v>898</v>
      </c>
      <c r="I898" s="3">
        <v>1078886.3799999999</v>
      </c>
      <c r="J898" s="26">
        <v>16</v>
      </c>
      <c r="K898" s="26">
        <v>45</v>
      </c>
      <c r="L898" s="35">
        <v>-83</v>
      </c>
      <c r="M898" s="26">
        <v>-41</v>
      </c>
      <c r="N898" s="26">
        <v>-11</v>
      </c>
      <c r="O898" s="26">
        <f t="shared" si="53"/>
        <v>77842</v>
      </c>
      <c r="P898" s="25">
        <f t="shared" si="54"/>
        <v>-0.1</v>
      </c>
      <c r="Q898" s="3">
        <v>25.45</v>
      </c>
      <c r="R898" s="3">
        <v>25.1</v>
      </c>
      <c r="S898" s="3">
        <v>24.9</v>
      </c>
      <c r="T898" s="3">
        <v>24.85</v>
      </c>
      <c r="U898" s="3">
        <v>24.9</v>
      </c>
      <c r="V898" s="12">
        <f t="shared" si="55"/>
        <v>-1.8227500000000001E-2</v>
      </c>
      <c r="W898" s="3">
        <v>-1.19</v>
      </c>
      <c r="X898" s="3" t="str">
        <f ca="1">IF(COUNTIF(股期對照!A:A,B898)=2,B898&amp;"-●",IF(COUNTIF(股期對照!A:A,B898)=1,B898&amp;"-◎",B898))</f>
        <v>健亞</v>
      </c>
      <c r="Y898" s="3" t="s">
        <v>6622</v>
      </c>
      <c r="AB898" s="1" t="s">
        <v>892</v>
      </c>
      <c r="AC898" s="1" t="s">
        <v>2653</v>
      </c>
      <c r="AD898" s="1">
        <v>0.62</v>
      </c>
      <c r="AE898" s="1">
        <v>0</v>
      </c>
      <c r="AF898" s="1">
        <v>0.38</v>
      </c>
      <c r="AG898" s="1">
        <v>26.85</v>
      </c>
      <c r="AH898" s="1">
        <v>72.150000000000006</v>
      </c>
      <c r="AI898" s="1">
        <v>898</v>
      </c>
      <c r="AJ898" s="1">
        <v>1078886.3799999999</v>
      </c>
      <c r="AK898" s="1">
        <v>16</v>
      </c>
      <c r="AL898" s="1">
        <v>45</v>
      </c>
      <c r="AM898" s="1">
        <v>-83</v>
      </c>
      <c r="AN898" s="1">
        <v>-41</v>
      </c>
      <c r="AO898" s="1">
        <v>-11</v>
      </c>
      <c r="AP898" s="1">
        <v>77842</v>
      </c>
      <c r="AQ898" s="1">
        <v>-0.1</v>
      </c>
      <c r="AR898" s="1">
        <v>25.45</v>
      </c>
      <c r="AS898" s="1">
        <v>25.1</v>
      </c>
      <c r="AT898" s="1">
        <v>24.9</v>
      </c>
      <c r="AU898" s="1">
        <v>24.85</v>
      </c>
      <c r="AV898" s="1">
        <v>24.9</v>
      </c>
      <c r="AW898" s="1">
        <v>-1.8227500000000001E-2</v>
      </c>
      <c r="AX898" s="1">
        <v>-1.19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5681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6.3</v>
      </c>
      <c r="R899" s="3">
        <v>6.6</v>
      </c>
      <c r="S899" s="3">
        <v>6.32</v>
      </c>
      <c r="T899" s="3">
        <v>6.26</v>
      </c>
      <c r="U899" s="3">
        <v>6.2</v>
      </c>
      <c r="V899" s="12">
        <f t="shared" si="55"/>
        <v>0</v>
      </c>
      <c r="W899" s="3">
        <v>-3.13</v>
      </c>
      <c r="X899" s="3" t="str">
        <f ca="1">IF(COUNTIF(股期對照!A:A,B899)=2,B899&amp;"-●",IF(COUNTIF(股期對照!A:A,B899)=1,B899&amp;"-◎",B899))</f>
        <v>晶宇</v>
      </c>
      <c r="Y899" s="3" t="s">
        <v>6622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6.3</v>
      </c>
      <c r="AS899" s="1">
        <v>6.6</v>
      </c>
      <c r="AT899" s="1">
        <v>6.32</v>
      </c>
      <c r="AU899" s="1">
        <v>6.26</v>
      </c>
      <c r="AV899" s="1">
        <v>6.2</v>
      </c>
      <c r="AW899" s="1">
        <v>0</v>
      </c>
      <c r="AX899" s="1">
        <v>-3.13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5682</v>
      </c>
      <c r="C900" s="3">
        <v>12.07</v>
      </c>
      <c r="D900" s="3">
        <v>0.1</v>
      </c>
      <c r="E900" s="3">
        <v>1.58</v>
      </c>
      <c r="F900" s="1">
        <f>IF(INDEX(董監!D:D,H900)=0,INDEX(董監!C:C,H900),INDEX(董監!D:D,H900))</f>
        <v>13.83</v>
      </c>
      <c r="G900" s="1">
        <f t="shared" si="52"/>
        <v>72.42</v>
      </c>
      <c r="H900" s="1">
        <f>MATCH(持股比率!A900,董監!A:A,0)</f>
        <v>900</v>
      </c>
      <c r="I900" s="3">
        <v>605535.93999999994</v>
      </c>
      <c r="J900" s="26">
        <v>-4</v>
      </c>
      <c r="K900" s="26">
        <v>-259</v>
      </c>
      <c r="L900" s="35">
        <v>-96</v>
      </c>
      <c r="M900" s="26">
        <v>218</v>
      </c>
      <c r="N900" s="26">
        <v>-5</v>
      </c>
      <c r="O900" s="26">
        <f t="shared" si="53"/>
        <v>43853</v>
      </c>
      <c r="P900" s="25">
        <f t="shared" si="54"/>
        <v>-0.3</v>
      </c>
      <c r="Q900" s="3">
        <v>69</v>
      </c>
      <c r="R900" s="3">
        <v>72.8</v>
      </c>
      <c r="S900" s="3">
        <v>68.7</v>
      </c>
      <c r="T900" s="3">
        <v>67.599999999999994</v>
      </c>
      <c r="U900" s="3">
        <v>67.7</v>
      </c>
      <c r="V900" s="12">
        <f t="shared" si="55"/>
        <v>-0.11328100000000002</v>
      </c>
      <c r="W900" s="3">
        <v>2.27</v>
      </c>
      <c r="X900" s="3" t="str">
        <f ca="1">IF(COUNTIF(股期對照!A:A,B900)=2,B900&amp;"-●",IF(COUNTIF(股期對照!A:A,B900)=1,B900&amp;"-◎",B900))</f>
        <v>亞諾法</v>
      </c>
      <c r="Y900" s="3" t="s">
        <v>6622</v>
      </c>
      <c r="AB900" s="1" t="s">
        <v>894</v>
      </c>
      <c r="AC900" s="1" t="s">
        <v>2655</v>
      </c>
      <c r="AD900" s="1">
        <v>12.07</v>
      </c>
      <c r="AE900" s="1">
        <v>0.1</v>
      </c>
      <c r="AF900" s="1">
        <v>1.58</v>
      </c>
      <c r="AG900" s="1">
        <v>13.83</v>
      </c>
      <c r="AH900" s="1">
        <v>72.42</v>
      </c>
      <c r="AI900" s="1">
        <v>900</v>
      </c>
      <c r="AJ900" s="1">
        <v>605535.93999999994</v>
      </c>
      <c r="AK900" s="1">
        <v>-4</v>
      </c>
      <c r="AL900" s="1">
        <v>-259</v>
      </c>
      <c r="AM900" s="1">
        <v>-96</v>
      </c>
      <c r="AN900" s="1">
        <v>218</v>
      </c>
      <c r="AO900" s="1">
        <v>-5</v>
      </c>
      <c r="AP900" s="1">
        <v>43853</v>
      </c>
      <c r="AQ900" s="1">
        <v>-0.3</v>
      </c>
      <c r="AR900" s="1">
        <v>69</v>
      </c>
      <c r="AS900" s="1">
        <v>72.8</v>
      </c>
      <c r="AT900" s="1">
        <v>68.7</v>
      </c>
      <c r="AU900" s="1">
        <v>67.599999999999994</v>
      </c>
      <c r="AV900" s="1">
        <v>67.7</v>
      </c>
      <c r="AW900" s="1">
        <v>-0.11328100000000002</v>
      </c>
      <c r="AX900" s="1">
        <v>2.27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4670</v>
      </c>
      <c r="C901" s="3">
        <v>66.489999999999995</v>
      </c>
      <c r="D901" s="3">
        <v>0.14000000000000001</v>
      </c>
      <c r="E901" s="3">
        <v>1.21</v>
      </c>
      <c r="F901" s="1">
        <f>IF(INDEX(董監!D:D,H901)=0,INDEX(董監!C:C,H901),INDEX(董監!D:D,H901))</f>
        <v>35.29</v>
      </c>
      <c r="G901" s="1">
        <f t="shared" si="52"/>
        <v>-3.1299999999999955</v>
      </c>
      <c r="H901" s="1">
        <f>MATCH(持股比率!A901,董監!A:A,0)</f>
        <v>901</v>
      </c>
      <c r="I901" s="3">
        <v>794923.5</v>
      </c>
      <c r="J901" s="26">
        <v>-10</v>
      </c>
      <c r="K901" s="26">
        <v>-182</v>
      </c>
      <c r="L901" s="35">
        <v>-95</v>
      </c>
      <c r="M901" s="26">
        <v>-13</v>
      </c>
      <c r="N901" s="26">
        <v>23</v>
      </c>
      <c r="O901" s="26">
        <f t="shared" si="53"/>
        <v>-2488</v>
      </c>
      <c r="P901" s="25">
        <f t="shared" si="54"/>
        <v>11.1</v>
      </c>
      <c r="Q901" s="3">
        <v>208.5</v>
      </c>
      <c r="R901" s="3">
        <v>204</v>
      </c>
      <c r="S901" s="3">
        <v>201</v>
      </c>
      <c r="T901" s="3">
        <v>201</v>
      </c>
      <c r="U901" s="3">
        <v>204.5</v>
      </c>
      <c r="V901" s="12">
        <f t="shared" si="55"/>
        <v>-0.56217499999999998</v>
      </c>
      <c r="W901" s="3">
        <v>-2.39</v>
      </c>
      <c r="X901" s="3" t="str">
        <f ca="1">IF(COUNTIF(股期對照!A:A,B901)=2,B901&amp;"-●",IF(COUNTIF(股期對照!A:A,B901)=1,B901&amp;"-◎",B901))</f>
        <v>麗豐-KY</v>
      </c>
      <c r="Y901" s="3" t="s">
        <v>6622</v>
      </c>
      <c r="AB901" s="1" t="s">
        <v>895</v>
      </c>
      <c r="AC901" s="1" t="s">
        <v>2656</v>
      </c>
      <c r="AD901" s="1">
        <v>66.489999999999995</v>
      </c>
      <c r="AE901" s="1">
        <v>0.14000000000000001</v>
      </c>
      <c r="AF901" s="1">
        <v>1.21</v>
      </c>
      <c r="AG901" s="1">
        <v>35.29</v>
      </c>
      <c r="AH901" s="1">
        <v>-3.1299999999999955</v>
      </c>
      <c r="AI901" s="1">
        <v>901</v>
      </c>
      <c r="AJ901" s="1">
        <v>794923.5</v>
      </c>
      <c r="AK901" s="1">
        <v>-10</v>
      </c>
      <c r="AL901" s="1">
        <v>-182</v>
      </c>
      <c r="AM901" s="1">
        <v>-95</v>
      </c>
      <c r="AN901" s="1">
        <v>-13</v>
      </c>
      <c r="AO901" s="1">
        <v>23</v>
      </c>
      <c r="AP901" s="1">
        <v>-2488</v>
      </c>
      <c r="AQ901" s="1">
        <v>11.1</v>
      </c>
      <c r="AR901" s="1">
        <v>208.5</v>
      </c>
      <c r="AS901" s="1">
        <v>204</v>
      </c>
      <c r="AT901" s="1">
        <v>201</v>
      </c>
      <c r="AU901" s="1">
        <v>201</v>
      </c>
      <c r="AV901" s="1">
        <v>204.5</v>
      </c>
      <c r="AW901" s="1">
        <v>-0.56217499999999998</v>
      </c>
      <c r="AX901" s="1">
        <v>-2.39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5683</v>
      </c>
      <c r="C902" s="3">
        <v>1.41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59.96</v>
      </c>
      <c r="H902" s="1">
        <f>MATCH(持股比率!A902,董監!A:A,0)</f>
        <v>902</v>
      </c>
      <c r="I902" s="3">
        <v>300000</v>
      </c>
      <c r="J902" s="26">
        <v>7</v>
      </c>
      <c r="K902" s="26">
        <v>-5</v>
      </c>
      <c r="L902" s="35">
        <v>0</v>
      </c>
      <c r="M902" s="26">
        <v>0</v>
      </c>
      <c r="N902" s="26">
        <v>0</v>
      </c>
      <c r="O902" s="26">
        <f t="shared" si="53"/>
        <v>17988</v>
      </c>
      <c r="P902" s="25">
        <f t="shared" si="54"/>
        <v>0</v>
      </c>
      <c r="Q902" s="3">
        <v>53.9</v>
      </c>
      <c r="R902" s="3">
        <v>54.1</v>
      </c>
      <c r="S902" s="3">
        <v>53.8</v>
      </c>
      <c r="T902" s="3">
        <v>54.1</v>
      </c>
      <c r="U902" s="3">
        <v>53.9</v>
      </c>
      <c r="V902" s="12">
        <f t="shared" si="55"/>
        <v>1.0680000000000002E-3</v>
      </c>
      <c r="W902" s="3">
        <v>0.19</v>
      </c>
      <c r="X902" s="3" t="str">
        <f ca="1">IF(COUNTIF(股期對照!A:A,B902)=2,B902&amp;"-●",IF(COUNTIF(股期對照!A:A,B902)=1,B902&amp;"-◎",B902))</f>
        <v>曜亞</v>
      </c>
      <c r="Y902" s="3" t="s">
        <v>6622</v>
      </c>
      <c r="AB902" s="1" t="s">
        <v>896</v>
      </c>
      <c r="AC902" s="1" t="s">
        <v>2657</v>
      </c>
      <c r="AD902" s="1">
        <v>1.41</v>
      </c>
      <c r="AE902" s="1">
        <v>0.13</v>
      </c>
      <c r="AF902" s="1">
        <v>0</v>
      </c>
      <c r="AG902" s="1">
        <v>38.5</v>
      </c>
      <c r="AH902" s="1">
        <v>59.96</v>
      </c>
      <c r="AI902" s="1">
        <v>902</v>
      </c>
      <c r="AJ902" s="1">
        <v>300000</v>
      </c>
      <c r="AK902" s="1">
        <v>7</v>
      </c>
      <c r="AL902" s="1">
        <v>-5</v>
      </c>
      <c r="AM902" s="1">
        <v>0</v>
      </c>
      <c r="AN902" s="1">
        <v>0</v>
      </c>
      <c r="AO902" s="1">
        <v>0</v>
      </c>
      <c r="AP902" s="1">
        <v>17988</v>
      </c>
      <c r="AQ902" s="1">
        <v>0</v>
      </c>
      <c r="AR902" s="1">
        <v>53.9</v>
      </c>
      <c r="AS902" s="1">
        <v>54.1</v>
      </c>
      <c r="AT902" s="1">
        <v>53.8</v>
      </c>
      <c r="AU902" s="1">
        <v>54.1</v>
      </c>
      <c r="AV902" s="1">
        <v>53.9</v>
      </c>
      <c r="AW902" s="1">
        <v>1.0680000000000002E-3</v>
      </c>
      <c r="AX902" s="1">
        <v>0.19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5684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0</v>
      </c>
      <c r="K903" s="26">
        <v>2</v>
      </c>
      <c r="L903" s="35">
        <v>0</v>
      </c>
      <c r="M903" s="26">
        <v>2</v>
      </c>
      <c r="N903" s="26">
        <v>1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53.2</v>
      </c>
      <c r="R903" s="3">
        <v>53.3</v>
      </c>
      <c r="S903" s="3">
        <v>52.9</v>
      </c>
      <c r="T903" s="3">
        <v>53.1</v>
      </c>
      <c r="U903" s="3">
        <v>53.2</v>
      </c>
      <c r="V903" s="12">
        <f t="shared" ref="V903:V966" si="59">SUMPRODUCT(J903:N903,Q903:U903)/100000</f>
        <v>2.66E-3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6627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0</v>
      </c>
      <c r="AL903" s="1">
        <v>2</v>
      </c>
      <c r="AM903" s="1">
        <v>0</v>
      </c>
      <c r="AN903" s="1">
        <v>2</v>
      </c>
      <c r="AO903" s="1">
        <v>1</v>
      </c>
      <c r="AP903" s="1">
        <v>25483</v>
      </c>
      <c r="AQ903" s="1">
        <v>0</v>
      </c>
      <c r="AR903" s="1">
        <v>53.2</v>
      </c>
      <c r="AS903" s="1">
        <v>53.3</v>
      </c>
      <c r="AT903" s="1">
        <v>52.9</v>
      </c>
      <c r="AU903" s="1">
        <v>53.1</v>
      </c>
      <c r="AV903" s="1">
        <v>53.2</v>
      </c>
      <c r="AW903" s="1">
        <v>2.66E-3</v>
      </c>
      <c r="AX903" s="1">
        <v>0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5685</v>
      </c>
      <c r="C904" s="3">
        <v>67.55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3.3199999999999932</v>
      </c>
      <c r="H904" s="1">
        <f>MATCH(持股比率!A904,董監!A:A,0)</f>
        <v>904</v>
      </c>
      <c r="I904" s="3">
        <v>1750753.26</v>
      </c>
      <c r="J904" s="26">
        <v>61</v>
      </c>
      <c r="K904" s="26">
        <v>-18</v>
      </c>
      <c r="L904" s="35">
        <v>-104</v>
      </c>
      <c r="M904" s="26">
        <v>20</v>
      </c>
      <c r="N904" s="26">
        <v>72</v>
      </c>
      <c r="O904" s="26">
        <f t="shared" si="57"/>
        <v>5813</v>
      </c>
      <c r="P904" s="25">
        <f t="shared" si="58"/>
        <v>0.5</v>
      </c>
      <c r="Q904" s="3">
        <v>12</v>
      </c>
      <c r="R904" s="3">
        <v>11.95</v>
      </c>
      <c r="S904" s="3">
        <v>11.55</v>
      </c>
      <c r="T904" s="3">
        <v>11.65</v>
      </c>
      <c r="U904" s="3">
        <v>11.95</v>
      </c>
      <c r="V904" s="12">
        <f t="shared" si="59"/>
        <v>4.0909999999999992E-3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6622</v>
      </c>
      <c r="AB904" s="1" t="s">
        <v>898</v>
      </c>
      <c r="AC904" s="1" t="s">
        <v>2659</v>
      </c>
      <c r="AD904" s="1">
        <v>67.55</v>
      </c>
      <c r="AE904" s="1">
        <v>0.01</v>
      </c>
      <c r="AF904" s="1">
        <v>0.03</v>
      </c>
      <c r="AG904" s="1">
        <v>29.09</v>
      </c>
      <c r="AH904" s="1">
        <v>3.3199999999999932</v>
      </c>
      <c r="AI904" s="1">
        <v>904</v>
      </c>
      <c r="AJ904" s="1">
        <v>1750753.26</v>
      </c>
      <c r="AK904" s="1">
        <v>61</v>
      </c>
      <c r="AL904" s="1">
        <v>-18</v>
      </c>
      <c r="AM904" s="1">
        <v>-104</v>
      </c>
      <c r="AN904" s="1">
        <v>20</v>
      </c>
      <c r="AO904" s="1">
        <v>72</v>
      </c>
      <c r="AP904" s="1">
        <v>5813</v>
      </c>
      <c r="AQ904" s="1">
        <v>0.5</v>
      </c>
      <c r="AR904" s="1">
        <v>12</v>
      </c>
      <c r="AS904" s="1">
        <v>11.95</v>
      </c>
      <c r="AT904" s="1">
        <v>11.55</v>
      </c>
      <c r="AU904" s="1">
        <v>11.65</v>
      </c>
      <c r="AV904" s="1">
        <v>11.95</v>
      </c>
      <c r="AW904" s="1">
        <v>4.0909999999999992E-3</v>
      </c>
      <c r="AX904" s="1">
        <v>0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4613</v>
      </c>
      <c r="C905" s="3">
        <v>6.89</v>
      </c>
      <c r="D905" s="3">
        <v>0</v>
      </c>
      <c r="E905" s="3">
        <v>0.27</v>
      </c>
      <c r="F905" s="1">
        <f>IF(INDEX(董監!D:D,H905)=0,INDEX(董監!C:C,H905),INDEX(董監!D:D,H905))</f>
        <v>17.63</v>
      </c>
      <c r="G905" s="1">
        <f t="shared" si="56"/>
        <v>75.210000000000008</v>
      </c>
      <c r="H905" s="1">
        <f>MATCH(持股比率!A905,董監!A:A,0)</f>
        <v>905</v>
      </c>
      <c r="I905" s="3">
        <v>4295077.5</v>
      </c>
      <c r="J905" s="26">
        <v>-296</v>
      </c>
      <c r="K905" s="26">
        <v>-464</v>
      </c>
      <c r="L905" s="35">
        <v>-757</v>
      </c>
      <c r="M905" s="26">
        <v>-157</v>
      </c>
      <c r="N905" s="26">
        <v>892</v>
      </c>
      <c r="O905" s="26">
        <f t="shared" si="57"/>
        <v>323033</v>
      </c>
      <c r="P905" s="25">
        <f t="shared" si="58"/>
        <v>-0.2</v>
      </c>
      <c r="Q905" s="3">
        <v>53.5</v>
      </c>
      <c r="R905" s="3">
        <v>53.3</v>
      </c>
      <c r="S905" s="3">
        <v>52.5</v>
      </c>
      <c r="T905" s="3">
        <v>51.8</v>
      </c>
      <c r="U905" s="3">
        <v>52.8</v>
      </c>
      <c r="V905" s="12">
        <f t="shared" si="59"/>
        <v>-0.41344700000000006</v>
      </c>
      <c r="W905" s="3">
        <v>-0.56000000000000005</v>
      </c>
      <c r="X905" s="3" t="str">
        <f ca="1">IF(COUNTIF(股期對照!A:A,B905)=2,B905&amp;"-●",IF(COUNTIF(股期對照!A:A,B905)=1,B905&amp;"-◎",B905))</f>
        <v>國光生</v>
      </c>
      <c r="Y905" s="3" t="s">
        <v>6622</v>
      </c>
      <c r="AB905" s="1" t="s">
        <v>899</v>
      </c>
      <c r="AC905" s="1" t="s">
        <v>2660</v>
      </c>
      <c r="AD905" s="1">
        <v>6.89</v>
      </c>
      <c r="AE905" s="1">
        <v>0</v>
      </c>
      <c r="AF905" s="1">
        <v>0.27</v>
      </c>
      <c r="AG905" s="1">
        <v>17.63</v>
      </c>
      <c r="AH905" s="1">
        <v>75.210000000000008</v>
      </c>
      <c r="AI905" s="1">
        <v>905</v>
      </c>
      <c r="AJ905" s="1">
        <v>4295077.5</v>
      </c>
      <c r="AK905" s="1">
        <v>-296</v>
      </c>
      <c r="AL905" s="1">
        <v>-464</v>
      </c>
      <c r="AM905" s="1">
        <v>-757</v>
      </c>
      <c r="AN905" s="1">
        <v>-157</v>
      </c>
      <c r="AO905" s="1">
        <v>892</v>
      </c>
      <c r="AP905" s="1">
        <v>323033</v>
      </c>
      <c r="AQ905" s="1">
        <v>-0.2</v>
      </c>
      <c r="AR905" s="1">
        <v>53.5</v>
      </c>
      <c r="AS905" s="1">
        <v>53.3</v>
      </c>
      <c r="AT905" s="1">
        <v>52.5</v>
      </c>
      <c r="AU905" s="1">
        <v>51.8</v>
      </c>
      <c r="AV905" s="1">
        <v>52.8</v>
      </c>
      <c r="AW905" s="1">
        <v>-0.41344700000000006</v>
      </c>
      <c r="AX905" s="1">
        <v>-0.56000000000000005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4672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2522430</v>
      </c>
      <c r="J906" s="26">
        <v>3</v>
      </c>
      <c r="K906" s="26">
        <v>-18</v>
      </c>
      <c r="L906" s="35">
        <v>-36</v>
      </c>
      <c r="M906" s="26">
        <v>-19</v>
      </c>
      <c r="N906" s="26">
        <v>10</v>
      </c>
      <c r="O906" s="26">
        <f t="shared" si="57"/>
        <v>170668</v>
      </c>
      <c r="P906" s="25">
        <f t="shared" si="58"/>
        <v>0</v>
      </c>
      <c r="Q906" s="3">
        <v>69.3</v>
      </c>
      <c r="R906" s="3">
        <v>69.099999999999994</v>
      </c>
      <c r="S906" s="3">
        <v>67.599999999999994</v>
      </c>
      <c r="T906" s="3">
        <v>67</v>
      </c>
      <c r="U906" s="3">
        <v>67.5</v>
      </c>
      <c r="V906" s="12">
        <f t="shared" si="59"/>
        <v>-4.0675000000000003E-2</v>
      </c>
      <c r="W906" s="3">
        <v>-3.02</v>
      </c>
      <c r="X906" s="3" t="str">
        <f ca="1">IF(COUNTIF(股期對照!A:A,B906)=2,B906&amp;"-●",IF(COUNTIF(股期對照!A:A,B906)=1,B906&amp;"-◎",B906))</f>
        <v>中裕</v>
      </c>
      <c r="Y906" s="3" t="s">
        <v>6478</v>
      </c>
      <c r="AB906" s="1" t="s">
        <v>900</v>
      </c>
      <c r="AC906" s="1" t="s">
        <v>2661</v>
      </c>
      <c r="AD906" s="1">
        <v>7.67</v>
      </c>
      <c r="AE906" s="1">
        <v>0</v>
      </c>
      <c r="AF906" s="1">
        <v>0</v>
      </c>
      <c r="AG906" s="1">
        <v>24.67</v>
      </c>
      <c r="AH906" s="1">
        <v>67.66</v>
      </c>
      <c r="AI906" s="1">
        <v>906</v>
      </c>
      <c r="AJ906" s="1">
        <v>2522430</v>
      </c>
      <c r="AK906" s="1">
        <v>3</v>
      </c>
      <c r="AL906" s="1">
        <v>-18</v>
      </c>
      <c r="AM906" s="1">
        <v>-36</v>
      </c>
      <c r="AN906" s="1">
        <v>-19</v>
      </c>
      <c r="AO906" s="1">
        <v>10</v>
      </c>
      <c r="AP906" s="1">
        <v>170668</v>
      </c>
      <c r="AQ906" s="1">
        <v>0</v>
      </c>
      <c r="AR906" s="1">
        <v>69.3</v>
      </c>
      <c r="AS906" s="1">
        <v>69.099999999999994</v>
      </c>
      <c r="AT906" s="1">
        <v>67.599999999999994</v>
      </c>
      <c r="AU906" s="1">
        <v>67</v>
      </c>
      <c r="AV906" s="1">
        <v>67.5</v>
      </c>
      <c r="AW906" s="1">
        <v>-4.0675000000000003E-2</v>
      </c>
      <c r="AX906" s="1">
        <v>-3.02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5686</v>
      </c>
      <c r="C907" s="3">
        <v>72.180000000000007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-18.370000000000005</v>
      </c>
      <c r="H907" s="1">
        <f>MATCH(持股比率!A907,董監!A:A,0)</f>
        <v>907</v>
      </c>
      <c r="I907" s="3">
        <v>640340.01</v>
      </c>
      <c r="J907" s="26">
        <v>0</v>
      </c>
      <c r="K907" s="26">
        <v>-3</v>
      </c>
      <c r="L907" s="35">
        <v>-10</v>
      </c>
      <c r="M907" s="26">
        <v>-1</v>
      </c>
      <c r="N907" s="26">
        <v>0</v>
      </c>
      <c r="O907" s="26">
        <f t="shared" si="57"/>
        <v>-11763</v>
      </c>
      <c r="P907" s="25">
        <f t="shared" si="58"/>
        <v>0.1</v>
      </c>
      <c r="Q907" s="3">
        <v>34.4</v>
      </c>
      <c r="R907" s="3">
        <v>34.35</v>
      </c>
      <c r="S907" s="3">
        <v>34</v>
      </c>
      <c r="T907" s="3">
        <v>34.35</v>
      </c>
      <c r="U907" s="3">
        <v>34.4</v>
      </c>
      <c r="V907" s="12">
        <f t="shared" si="59"/>
        <v>-4.7740000000000005E-3</v>
      </c>
      <c r="W907" s="3">
        <v>0</v>
      </c>
      <c r="X907" s="3" t="str">
        <f ca="1">IF(COUNTIF(股期對照!A:A,B907)=2,B907&amp;"-●",IF(COUNTIF(股期對照!A:A,B907)=1,B907&amp;"-◎",B907))</f>
        <v>全宇生技-KY</v>
      </c>
      <c r="Y907" s="3" t="s">
        <v>6622</v>
      </c>
      <c r="AB907" s="1" t="s">
        <v>901</v>
      </c>
      <c r="AC907" s="1" t="s">
        <v>2662</v>
      </c>
      <c r="AD907" s="1">
        <v>72.180000000000007</v>
      </c>
      <c r="AE907" s="1">
        <v>0</v>
      </c>
      <c r="AF907" s="1">
        <v>0</v>
      </c>
      <c r="AG907" s="1">
        <v>46.19</v>
      </c>
      <c r="AH907" s="1">
        <v>-18.370000000000005</v>
      </c>
      <c r="AI907" s="1">
        <v>907</v>
      </c>
      <c r="AJ907" s="1">
        <v>640340.01</v>
      </c>
      <c r="AK907" s="1">
        <v>0</v>
      </c>
      <c r="AL907" s="1">
        <v>-3</v>
      </c>
      <c r="AM907" s="1">
        <v>-10</v>
      </c>
      <c r="AN907" s="1">
        <v>-1</v>
      </c>
      <c r="AO907" s="1">
        <v>0</v>
      </c>
      <c r="AP907" s="1">
        <v>-11763</v>
      </c>
      <c r="AQ907" s="1">
        <v>0.1</v>
      </c>
      <c r="AR907" s="1">
        <v>34.4</v>
      </c>
      <c r="AS907" s="1">
        <v>34.35</v>
      </c>
      <c r="AT907" s="1">
        <v>34</v>
      </c>
      <c r="AU907" s="1">
        <v>34.35</v>
      </c>
      <c r="AV907" s="1">
        <v>34.4</v>
      </c>
      <c r="AW907" s="1">
        <v>-4.7740000000000005E-3</v>
      </c>
      <c r="AX907" s="1">
        <v>0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5687</v>
      </c>
      <c r="C908" s="3">
        <v>15.38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77.78</v>
      </c>
      <c r="H908" s="1">
        <f>MATCH(持股比率!A908,董監!A:A,0)</f>
        <v>908</v>
      </c>
      <c r="I908" s="3">
        <v>841549.34</v>
      </c>
      <c r="J908" s="26">
        <v>1</v>
      </c>
      <c r="K908" s="26">
        <v>11</v>
      </c>
      <c r="L908" s="35">
        <v>45</v>
      </c>
      <c r="M908" s="26">
        <v>18</v>
      </c>
      <c r="N908" s="26">
        <v>23</v>
      </c>
      <c r="O908" s="26">
        <f t="shared" si="57"/>
        <v>65456</v>
      </c>
      <c r="P908" s="25">
        <f t="shared" si="58"/>
        <v>0.1</v>
      </c>
      <c r="Q908" s="3">
        <v>84.7</v>
      </c>
      <c r="R908" s="3">
        <v>86.1</v>
      </c>
      <c r="S908" s="3">
        <v>86.4</v>
      </c>
      <c r="T908" s="3">
        <v>84.8</v>
      </c>
      <c r="U908" s="3">
        <v>82.2</v>
      </c>
      <c r="V908" s="12">
        <f t="shared" si="59"/>
        <v>8.3367999999999998E-2</v>
      </c>
      <c r="W908" s="3">
        <v>-3.29</v>
      </c>
      <c r="X908" s="3" t="str">
        <f ca="1">IF(COUNTIF(股期對照!A:A,B908)=2,B908&amp;"-●",IF(COUNTIF(股期對照!A:A,B908)=1,B908&amp;"-◎",B908))</f>
        <v>台微體</v>
      </c>
      <c r="Y908" s="3" t="s">
        <v>6622</v>
      </c>
      <c r="AB908" s="1" t="s">
        <v>902</v>
      </c>
      <c r="AC908" s="1" t="s">
        <v>2663</v>
      </c>
      <c r="AD908" s="1">
        <v>15.38</v>
      </c>
      <c r="AE908" s="1">
        <v>1.33</v>
      </c>
      <c r="AF908" s="1">
        <v>0</v>
      </c>
      <c r="AG908" s="1">
        <v>5.51</v>
      </c>
      <c r="AH908" s="1">
        <v>77.78</v>
      </c>
      <c r="AI908" s="1">
        <v>908</v>
      </c>
      <c r="AJ908" s="1">
        <v>841549.34</v>
      </c>
      <c r="AK908" s="1">
        <v>1</v>
      </c>
      <c r="AL908" s="1">
        <v>11</v>
      </c>
      <c r="AM908" s="1">
        <v>45</v>
      </c>
      <c r="AN908" s="1">
        <v>18</v>
      </c>
      <c r="AO908" s="1">
        <v>23</v>
      </c>
      <c r="AP908" s="1">
        <v>65456</v>
      </c>
      <c r="AQ908" s="1">
        <v>0.1</v>
      </c>
      <c r="AR908" s="1">
        <v>84.7</v>
      </c>
      <c r="AS908" s="1">
        <v>86.1</v>
      </c>
      <c r="AT908" s="1">
        <v>86.4</v>
      </c>
      <c r="AU908" s="1">
        <v>84.8</v>
      </c>
      <c r="AV908" s="1">
        <v>82.2</v>
      </c>
      <c r="AW908" s="1">
        <v>8.3367999999999998E-2</v>
      </c>
      <c r="AX908" s="1">
        <v>-3.29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5688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1</v>
      </c>
      <c r="K909" s="26">
        <v>2</v>
      </c>
      <c r="L909" s="35">
        <v>-1</v>
      </c>
      <c r="M909" s="26">
        <v>0</v>
      </c>
      <c r="N909" s="26">
        <v>0</v>
      </c>
      <c r="O909" s="26">
        <f t="shared" si="57"/>
        <v>44510</v>
      </c>
      <c r="P909" s="25">
        <f t="shared" si="58"/>
        <v>0</v>
      </c>
      <c r="Q909" s="3">
        <v>23.2</v>
      </c>
      <c r="R909" s="3">
        <v>22.9</v>
      </c>
      <c r="S909" s="3">
        <v>22.5</v>
      </c>
      <c r="T909" s="3">
        <v>22.6</v>
      </c>
      <c r="U909" s="3">
        <v>23.3</v>
      </c>
      <c r="V909" s="12">
        <f t="shared" si="59"/>
        <v>4.6500000000000003E-4</v>
      </c>
      <c r="W909" s="3">
        <v>-0.85</v>
      </c>
      <c r="X909" s="3" t="str">
        <f ca="1">IF(COUNTIF(股期對照!A:A,B909)=2,B909&amp;"-●",IF(COUNTIF(股期對照!A:A,B909)=1,B909&amp;"-◎",B909))</f>
        <v>鈺緯</v>
      </c>
      <c r="Y909" s="3" t="s">
        <v>6622</v>
      </c>
      <c r="AB909" s="1" t="s">
        <v>903</v>
      </c>
      <c r="AC909" s="1" t="s">
        <v>2664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1</v>
      </c>
      <c r="AL909" s="1">
        <v>2</v>
      </c>
      <c r="AM909" s="1">
        <v>-1</v>
      </c>
      <c r="AN909" s="1">
        <v>0</v>
      </c>
      <c r="AO909" s="1">
        <v>0</v>
      </c>
      <c r="AP909" s="1">
        <v>44510</v>
      </c>
      <c r="AQ909" s="1">
        <v>0</v>
      </c>
      <c r="AR909" s="1">
        <v>23.2</v>
      </c>
      <c r="AS909" s="1">
        <v>22.9</v>
      </c>
      <c r="AT909" s="1">
        <v>22.5</v>
      </c>
      <c r="AU909" s="1">
        <v>22.6</v>
      </c>
      <c r="AV909" s="1">
        <v>23.3</v>
      </c>
      <c r="AW909" s="1">
        <v>4.6500000000000003E-4</v>
      </c>
      <c r="AX909" s="1">
        <v>-0.85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5689</v>
      </c>
      <c r="C910" s="3">
        <v>58.73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8.4300000000000068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2556</v>
      </c>
      <c r="P910" s="25">
        <f t="shared" si="58"/>
        <v>0</v>
      </c>
      <c r="Q910" s="3">
        <v>26.2</v>
      </c>
      <c r="R910" s="3">
        <v>26.7</v>
      </c>
      <c r="S910" s="3">
        <v>26.35</v>
      </c>
      <c r="T910" s="3">
        <v>26.15</v>
      </c>
      <c r="U910" s="3">
        <v>26.55</v>
      </c>
      <c r="V910" s="12">
        <f t="shared" si="59"/>
        <v>0</v>
      </c>
      <c r="W910" s="3">
        <v>-4.32</v>
      </c>
      <c r="X910" s="3" t="str">
        <f ca="1">IF(COUNTIF(股期對照!A:A,B910)=2,B910&amp;"-●",IF(COUNTIF(股期對照!A:A,B910)=1,B910&amp;"-◎",B910))</f>
        <v>康樂-KY</v>
      </c>
      <c r="Y910" s="3" t="s">
        <v>6622</v>
      </c>
      <c r="AB910" s="1" t="s">
        <v>904</v>
      </c>
      <c r="AC910" s="1" t="s">
        <v>2665</v>
      </c>
      <c r="AD910" s="1">
        <v>58.73</v>
      </c>
      <c r="AE910" s="1">
        <v>0</v>
      </c>
      <c r="AF910" s="1">
        <v>0</v>
      </c>
      <c r="AG910" s="1">
        <v>32.840000000000003</v>
      </c>
      <c r="AH910" s="1">
        <v>8.4300000000000068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2556</v>
      </c>
      <c r="AQ910" s="1">
        <v>0</v>
      </c>
      <c r="AR910" s="1">
        <v>26.2</v>
      </c>
      <c r="AS910" s="1">
        <v>26.7</v>
      </c>
      <c r="AT910" s="1">
        <v>26.35</v>
      </c>
      <c r="AU910" s="1">
        <v>26.15</v>
      </c>
      <c r="AV910" s="1">
        <v>26.55</v>
      </c>
      <c r="AW910" s="1">
        <v>0</v>
      </c>
      <c r="AX910" s="1">
        <v>-4.32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5690</v>
      </c>
      <c r="C911" s="3">
        <v>1.41</v>
      </c>
      <c r="D911" s="3">
        <v>0</v>
      </c>
      <c r="E911" s="3">
        <v>0.17</v>
      </c>
      <c r="F911" s="1">
        <f>IF(INDEX(董監!D:D,H911)=0,INDEX(董監!C:C,H911),INDEX(董監!D:D,H911))</f>
        <v>11.82</v>
      </c>
      <c r="G911" s="1">
        <f t="shared" si="56"/>
        <v>86.6</v>
      </c>
      <c r="H911" s="1">
        <f>MATCH(持股比率!A911,董監!A:A,0)</f>
        <v>911</v>
      </c>
      <c r="I911" s="3">
        <v>949336.51</v>
      </c>
      <c r="J911" s="26">
        <v>5</v>
      </c>
      <c r="K911" s="26">
        <v>-2</v>
      </c>
      <c r="L911" s="35">
        <v>0</v>
      </c>
      <c r="M911" s="26">
        <v>29</v>
      </c>
      <c r="N911" s="26">
        <v>17</v>
      </c>
      <c r="O911" s="26">
        <f t="shared" si="57"/>
        <v>82213</v>
      </c>
      <c r="P911" s="25">
        <f t="shared" si="58"/>
        <v>0.1</v>
      </c>
      <c r="Q911" s="3">
        <v>25.65</v>
      </c>
      <c r="R911" s="3">
        <v>25.65</v>
      </c>
      <c r="S911" s="3">
        <v>25.25</v>
      </c>
      <c r="T911" s="3">
        <v>25.3</v>
      </c>
      <c r="U911" s="3">
        <v>25.5</v>
      </c>
      <c r="V911" s="12">
        <f t="shared" si="59"/>
        <v>1.2441500000000001E-2</v>
      </c>
      <c r="W911" s="3">
        <v>-0.78</v>
      </c>
      <c r="X911" s="3" t="str">
        <f ca="1">IF(COUNTIF(股期對照!A:A,B911)=2,B911&amp;"-●",IF(COUNTIF(股期對照!A:A,B911)=1,B911&amp;"-◎",B911))</f>
        <v>訊映</v>
      </c>
      <c r="Y911" s="3" t="s">
        <v>6622</v>
      </c>
      <c r="AB911" s="1" t="s">
        <v>905</v>
      </c>
      <c r="AC911" s="1" t="s">
        <v>2666</v>
      </c>
      <c r="AD911" s="1">
        <v>1.41</v>
      </c>
      <c r="AE911" s="1">
        <v>0</v>
      </c>
      <c r="AF911" s="1">
        <v>0.17</v>
      </c>
      <c r="AG911" s="1">
        <v>11.82</v>
      </c>
      <c r="AH911" s="1">
        <v>86.6</v>
      </c>
      <c r="AI911" s="1">
        <v>911</v>
      </c>
      <c r="AJ911" s="1">
        <v>949336.51</v>
      </c>
      <c r="AK911" s="1">
        <v>5</v>
      </c>
      <c r="AL911" s="1">
        <v>-2</v>
      </c>
      <c r="AM911" s="1">
        <v>0</v>
      </c>
      <c r="AN911" s="1">
        <v>29</v>
      </c>
      <c r="AO911" s="1">
        <v>17</v>
      </c>
      <c r="AP911" s="1">
        <v>82213</v>
      </c>
      <c r="AQ911" s="1">
        <v>0.1</v>
      </c>
      <c r="AR911" s="1">
        <v>25.65</v>
      </c>
      <c r="AS911" s="1">
        <v>25.65</v>
      </c>
      <c r="AT911" s="1">
        <v>25.25</v>
      </c>
      <c r="AU911" s="1">
        <v>25.3</v>
      </c>
      <c r="AV911" s="1">
        <v>25.5</v>
      </c>
      <c r="AW911" s="1">
        <v>1.2441500000000001E-2</v>
      </c>
      <c r="AX911" s="1">
        <v>-0.78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5691</v>
      </c>
      <c r="C912" s="3">
        <v>3.94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63.72</v>
      </c>
      <c r="H912" s="1">
        <f>MATCH(持股比率!A912,董監!A:A,0)</f>
        <v>912</v>
      </c>
      <c r="I912" s="3">
        <v>20910.392</v>
      </c>
      <c r="J912" s="26">
        <v>30</v>
      </c>
      <c r="K912" s="26">
        <v>9</v>
      </c>
      <c r="L912" s="35">
        <v>-233</v>
      </c>
      <c r="M912" s="26">
        <v>46</v>
      </c>
      <c r="N912" s="26">
        <v>-64</v>
      </c>
      <c r="O912" s="26">
        <f t="shared" si="57"/>
        <v>1332</v>
      </c>
      <c r="P912" s="25">
        <f t="shared" si="58"/>
        <v>-15.9</v>
      </c>
      <c r="Q912" s="3">
        <v>20.2</v>
      </c>
      <c r="R912" s="3">
        <v>19.899999999999999</v>
      </c>
      <c r="S912" s="3">
        <v>19</v>
      </c>
      <c r="T912" s="3">
        <v>18.899999999999999</v>
      </c>
      <c r="U912" s="3">
        <v>20.100000000000001</v>
      </c>
      <c r="V912" s="12">
        <f t="shared" si="59"/>
        <v>-4.0589E-2</v>
      </c>
      <c r="W912" s="3">
        <v>1.77</v>
      </c>
      <c r="X912" s="3" t="str">
        <f ca="1">IF(COUNTIF(股期對照!A:A,B912)=2,B912&amp;"-●",IF(COUNTIF(股期對照!A:A,B912)=1,B912&amp;"-◎",B912))</f>
        <v>太景*-KY</v>
      </c>
      <c r="Y912" s="3" t="s">
        <v>6622</v>
      </c>
      <c r="AB912" s="1" t="s">
        <v>906</v>
      </c>
      <c r="AC912" s="1" t="s">
        <v>2667</v>
      </c>
      <c r="AD912" s="1">
        <v>3.94</v>
      </c>
      <c r="AE912" s="1">
        <v>0</v>
      </c>
      <c r="AF912" s="1">
        <v>0.06</v>
      </c>
      <c r="AG912" s="1">
        <v>32.28</v>
      </c>
      <c r="AH912" s="1">
        <v>63.72</v>
      </c>
      <c r="AI912" s="1">
        <v>912</v>
      </c>
      <c r="AJ912" s="1">
        <v>20910.392</v>
      </c>
      <c r="AK912" s="1">
        <v>30</v>
      </c>
      <c r="AL912" s="1">
        <v>9</v>
      </c>
      <c r="AM912" s="1">
        <v>-233</v>
      </c>
      <c r="AN912" s="1">
        <v>46</v>
      </c>
      <c r="AO912" s="1">
        <v>-64</v>
      </c>
      <c r="AP912" s="1">
        <v>1332</v>
      </c>
      <c r="AQ912" s="1">
        <v>-15.9</v>
      </c>
      <c r="AR912" s="1">
        <v>20.2</v>
      </c>
      <c r="AS912" s="1">
        <v>19.899999999999999</v>
      </c>
      <c r="AT912" s="1">
        <v>19</v>
      </c>
      <c r="AU912" s="1">
        <v>18.899999999999999</v>
      </c>
      <c r="AV912" s="1">
        <v>20.100000000000001</v>
      </c>
      <c r="AW912" s="1">
        <v>-4.0589E-2</v>
      </c>
      <c r="AX912" s="1">
        <v>1.77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5692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24.5</v>
      </c>
      <c r="R913" s="3">
        <v>24.25</v>
      </c>
      <c r="S913" s="3">
        <v>24.15</v>
      </c>
      <c r="T913" s="3">
        <v>24.45</v>
      </c>
      <c r="U913" s="3">
        <v>24.5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6627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24.5</v>
      </c>
      <c r="AS913" s="1">
        <v>24.25</v>
      </c>
      <c r="AT913" s="1">
        <v>24.15</v>
      </c>
      <c r="AU913" s="1">
        <v>24.45</v>
      </c>
      <c r="AV913" s="1">
        <v>24.5</v>
      </c>
      <c r="AW913" s="1">
        <v>0</v>
      </c>
      <c r="AX913" s="1">
        <v>0.2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5693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0</v>
      </c>
      <c r="K914" s="26">
        <v>0</v>
      </c>
      <c r="L914" s="35">
        <v>1</v>
      </c>
      <c r="M914" s="26">
        <v>-7</v>
      </c>
      <c r="N914" s="26">
        <v>1</v>
      </c>
      <c r="O914" s="26">
        <f t="shared" si="57"/>
        <v>44529</v>
      </c>
      <c r="P914" s="25">
        <f t="shared" si="58"/>
        <v>0</v>
      </c>
      <c r="Q914" s="3">
        <v>27.1</v>
      </c>
      <c r="R914" s="3">
        <v>27.1</v>
      </c>
      <c r="S914" s="3">
        <v>26.45</v>
      </c>
      <c r="T914" s="3">
        <v>26.25</v>
      </c>
      <c r="U914" s="3">
        <v>26.45</v>
      </c>
      <c r="V914" s="12">
        <f t="shared" si="59"/>
        <v>-1.3085000000000002E-3</v>
      </c>
      <c r="W914" s="3">
        <v>-2.4</v>
      </c>
      <c r="X914" s="3" t="str">
        <f ca="1">IF(COUNTIF(股期對照!A:A,B914)=2,B914&amp;"-●",IF(COUNTIF(股期對照!A:A,B914)=1,B914&amp;"-◎",B914))</f>
        <v>聿新科</v>
      </c>
      <c r="Y914" s="3" t="s">
        <v>6622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0</v>
      </c>
      <c r="AM914" s="1">
        <v>1</v>
      </c>
      <c r="AN914" s="1">
        <v>-7</v>
      </c>
      <c r="AO914" s="1">
        <v>1</v>
      </c>
      <c r="AP914" s="1">
        <v>44529</v>
      </c>
      <c r="AQ914" s="1">
        <v>0</v>
      </c>
      <c r="AR914" s="1">
        <v>27.1</v>
      </c>
      <c r="AS914" s="1">
        <v>27.1</v>
      </c>
      <c r="AT914" s="1">
        <v>26.45</v>
      </c>
      <c r="AU914" s="1">
        <v>26.25</v>
      </c>
      <c r="AV914" s="1">
        <v>26.45</v>
      </c>
      <c r="AW914" s="1">
        <v>-1.3085000000000002E-3</v>
      </c>
      <c r="AX914" s="1">
        <v>-2.4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5694</v>
      </c>
      <c r="C915" s="3">
        <v>5.9</v>
      </c>
      <c r="D915" s="3">
        <v>0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60.81</v>
      </c>
      <c r="H915" s="1">
        <f>MATCH(持股比率!A915,董監!A:A,0)</f>
        <v>915</v>
      </c>
      <c r="I915" s="3">
        <v>1465968.4</v>
      </c>
      <c r="J915" s="26">
        <v>21</v>
      </c>
      <c r="K915" s="26">
        <v>15</v>
      </c>
      <c r="L915" s="35">
        <v>-97</v>
      </c>
      <c r="M915" s="26">
        <v>-69</v>
      </c>
      <c r="N915" s="26">
        <v>25</v>
      </c>
      <c r="O915" s="26">
        <f t="shared" si="57"/>
        <v>89146</v>
      </c>
      <c r="P915" s="25">
        <f t="shared" si="58"/>
        <v>-0.1</v>
      </c>
      <c r="Q915" s="3">
        <v>67</v>
      </c>
      <c r="R915" s="3">
        <v>66.599999999999994</v>
      </c>
      <c r="S915" s="3">
        <v>65.5</v>
      </c>
      <c r="T915" s="3">
        <v>64.900000000000006</v>
      </c>
      <c r="U915" s="3">
        <v>65.3</v>
      </c>
      <c r="V915" s="12">
        <f t="shared" si="59"/>
        <v>-6.7931000000000005E-2</v>
      </c>
      <c r="W915" s="3">
        <v>-1.36</v>
      </c>
      <c r="X915" s="3" t="str">
        <f ca="1">IF(COUNTIF(股期對照!A:A,B915)=2,B915&amp;"-●",IF(COUNTIF(股期對照!A:A,B915)=1,B915&amp;"-◎",B915))</f>
        <v>智擎-◎</v>
      </c>
      <c r="Y915" s="3" t="s">
        <v>6622</v>
      </c>
      <c r="AB915" s="1" t="s">
        <v>909</v>
      </c>
      <c r="AC915" s="1" t="s">
        <v>2670</v>
      </c>
      <c r="AD915" s="1">
        <v>5.9</v>
      </c>
      <c r="AE915" s="1">
        <v>0</v>
      </c>
      <c r="AF915" s="1">
        <v>0.24</v>
      </c>
      <c r="AG915" s="1">
        <v>33.049999999999997</v>
      </c>
      <c r="AH915" s="1">
        <v>60.81</v>
      </c>
      <c r="AI915" s="1">
        <v>915</v>
      </c>
      <c r="AJ915" s="1">
        <v>1465968.4</v>
      </c>
      <c r="AK915" s="1">
        <v>21</v>
      </c>
      <c r="AL915" s="1">
        <v>15</v>
      </c>
      <c r="AM915" s="1">
        <v>-97</v>
      </c>
      <c r="AN915" s="1">
        <v>-69</v>
      </c>
      <c r="AO915" s="1">
        <v>25</v>
      </c>
      <c r="AP915" s="1">
        <v>89146</v>
      </c>
      <c r="AQ915" s="1">
        <v>-0.1</v>
      </c>
      <c r="AR915" s="1">
        <v>67</v>
      </c>
      <c r="AS915" s="1">
        <v>66.599999999999994</v>
      </c>
      <c r="AT915" s="1">
        <v>65.5</v>
      </c>
      <c r="AU915" s="1">
        <v>64.900000000000006</v>
      </c>
      <c r="AV915" s="1">
        <v>65.3</v>
      </c>
      <c r="AW915" s="1">
        <v>-6.7931000000000005E-2</v>
      </c>
      <c r="AX915" s="1">
        <v>-1.36</v>
      </c>
      <c r="AY915" s="1" t="s">
        <v>4506</v>
      </c>
      <c r="AZ915" s="1" t="s">
        <v>3526</v>
      </c>
    </row>
    <row r="916" spans="1:52" x14ac:dyDescent="0.25">
      <c r="A916" s="2" t="s">
        <v>910</v>
      </c>
      <c r="B916" s="3" t="s">
        <v>5695</v>
      </c>
      <c r="C916" s="3">
        <v>2.78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82.45</v>
      </c>
      <c r="H916" s="1">
        <f>MATCH(持股比率!A916,董監!A:A,0)</f>
        <v>916</v>
      </c>
      <c r="I916" s="3">
        <v>482901.43</v>
      </c>
      <c r="J916" s="26">
        <v>1</v>
      </c>
      <c r="K916" s="26">
        <v>2</v>
      </c>
      <c r="L916" s="35">
        <v>-1</v>
      </c>
      <c r="M916" s="26">
        <v>3</v>
      </c>
      <c r="N916" s="26">
        <v>2</v>
      </c>
      <c r="O916" s="26">
        <f t="shared" si="57"/>
        <v>39815</v>
      </c>
      <c r="P916" s="25">
        <f t="shared" si="58"/>
        <v>0</v>
      </c>
      <c r="Q916" s="3">
        <v>87.6</v>
      </c>
      <c r="R916" s="3">
        <v>87.7</v>
      </c>
      <c r="S916" s="3">
        <v>87.2</v>
      </c>
      <c r="T916" s="3">
        <v>87.3</v>
      </c>
      <c r="U916" s="3">
        <v>87.4</v>
      </c>
      <c r="V916" s="12">
        <f t="shared" si="59"/>
        <v>6.1250000000000002E-3</v>
      </c>
      <c r="W916" s="3">
        <v>-0.34</v>
      </c>
      <c r="X916" s="3" t="str">
        <f ca="1">IF(COUNTIF(股期對照!A:A,B916)=2,B916&amp;"-●",IF(COUNTIF(股期對照!A:A,B916)=1,B916&amp;"-◎",B916))</f>
        <v>鐿鈦</v>
      </c>
      <c r="Y916" s="3" t="s">
        <v>6622</v>
      </c>
      <c r="AB916" s="1" t="s">
        <v>910</v>
      </c>
      <c r="AC916" s="1" t="s">
        <v>2671</v>
      </c>
      <c r="AD916" s="1">
        <v>2.78</v>
      </c>
      <c r="AE916" s="1">
        <v>0</v>
      </c>
      <c r="AF916" s="1">
        <v>0.19</v>
      </c>
      <c r="AG916" s="1">
        <v>14.58</v>
      </c>
      <c r="AH916" s="1">
        <v>82.45</v>
      </c>
      <c r="AI916" s="1">
        <v>916</v>
      </c>
      <c r="AJ916" s="1">
        <v>482901.43</v>
      </c>
      <c r="AK916" s="1">
        <v>1</v>
      </c>
      <c r="AL916" s="1">
        <v>2</v>
      </c>
      <c r="AM916" s="1">
        <v>-1</v>
      </c>
      <c r="AN916" s="1">
        <v>3</v>
      </c>
      <c r="AO916" s="1">
        <v>2</v>
      </c>
      <c r="AP916" s="1">
        <v>39815</v>
      </c>
      <c r="AQ916" s="1">
        <v>0</v>
      </c>
      <c r="AR916" s="1">
        <v>87.6</v>
      </c>
      <c r="AS916" s="1">
        <v>87.7</v>
      </c>
      <c r="AT916" s="1">
        <v>87.2</v>
      </c>
      <c r="AU916" s="1">
        <v>87.3</v>
      </c>
      <c r="AV916" s="1">
        <v>87.4</v>
      </c>
      <c r="AW916" s="1">
        <v>6.1250000000000002E-3</v>
      </c>
      <c r="AX916" s="1">
        <v>-0.34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5696</v>
      </c>
      <c r="C917" s="3">
        <v>23.52</v>
      </c>
      <c r="D917" s="3">
        <v>0.03</v>
      </c>
      <c r="E917" s="3">
        <v>0.05</v>
      </c>
      <c r="F917" s="1">
        <f>IF(INDEX(董監!D:D,H917)=0,INDEX(董監!C:C,H917),INDEX(董監!D:D,H917))</f>
        <v>24.09</v>
      </c>
      <c r="G917" s="1">
        <f t="shared" si="56"/>
        <v>52.31</v>
      </c>
      <c r="H917" s="1">
        <f>MATCH(持股比率!A917,董監!A:A,0)</f>
        <v>917</v>
      </c>
      <c r="I917" s="3">
        <v>1570673.55</v>
      </c>
      <c r="J917" s="26">
        <v>4</v>
      </c>
      <c r="K917" s="26">
        <v>-16</v>
      </c>
      <c r="L917" s="35">
        <v>-95</v>
      </c>
      <c r="M917" s="26">
        <v>-15</v>
      </c>
      <c r="N917" s="26">
        <v>93</v>
      </c>
      <c r="O917" s="26">
        <f t="shared" si="57"/>
        <v>82162</v>
      </c>
      <c r="P917" s="25">
        <f t="shared" si="58"/>
        <v>0</v>
      </c>
      <c r="Q917" s="3">
        <v>37.15</v>
      </c>
      <c r="R917" s="3">
        <v>37.25</v>
      </c>
      <c r="S917" s="3">
        <v>36.799999999999997</v>
      </c>
      <c r="T917" s="3">
        <v>37</v>
      </c>
      <c r="U917" s="3">
        <v>37.450000000000003</v>
      </c>
      <c r="V917" s="12">
        <f t="shared" si="59"/>
        <v>-1.0155499999999993E-2</v>
      </c>
      <c r="W917" s="3">
        <v>0.94</v>
      </c>
      <c r="X917" s="3" t="str">
        <f ca="1">IF(COUNTIF(股期對照!A:A,B917)=2,B917&amp;"-●",IF(COUNTIF(股期對照!A:A,B917)=1,B917&amp;"-◎",B917))</f>
        <v>承業醫</v>
      </c>
      <c r="Y917" s="3" t="s">
        <v>6627</v>
      </c>
      <c r="AB917" s="1" t="s">
        <v>911</v>
      </c>
      <c r="AC917" s="1" t="s">
        <v>2672</v>
      </c>
      <c r="AD917" s="1">
        <v>23.52</v>
      </c>
      <c r="AE917" s="1">
        <v>0.03</v>
      </c>
      <c r="AF917" s="1">
        <v>0.05</v>
      </c>
      <c r="AG917" s="1">
        <v>24.09</v>
      </c>
      <c r="AH917" s="1">
        <v>52.31</v>
      </c>
      <c r="AI917" s="1">
        <v>917</v>
      </c>
      <c r="AJ917" s="1">
        <v>1570673.55</v>
      </c>
      <c r="AK917" s="1">
        <v>4</v>
      </c>
      <c r="AL917" s="1">
        <v>-16</v>
      </c>
      <c r="AM917" s="1">
        <v>-95</v>
      </c>
      <c r="AN917" s="1">
        <v>-15</v>
      </c>
      <c r="AO917" s="1">
        <v>93</v>
      </c>
      <c r="AP917" s="1">
        <v>82162</v>
      </c>
      <c r="AQ917" s="1">
        <v>0</v>
      </c>
      <c r="AR917" s="1">
        <v>37.15</v>
      </c>
      <c r="AS917" s="1">
        <v>37.25</v>
      </c>
      <c r="AT917" s="1">
        <v>36.799999999999997</v>
      </c>
      <c r="AU917" s="1">
        <v>37</v>
      </c>
      <c r="AV917" s="1">
        <v>37.450000000000003</v>
      </c>
      <c r="AW917" s="1">
        <v>-1.0155499999999993E-2</v>
      </c>
      <c r="AX917" s="1">
        <v>0.94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5697</v>
      </c>
      <c r="C918" s="3">
        <v>8.7200000000000006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82.83</v>
      </c>
      <c r="H918" s="1">
        <f>MATCH(持股比率!A918,董監!A:A,0)</f>
        <v>918</v>
      </c>
      <c r="I918" s="3">
        <v>3006861.07</v>
      </c>
      <c r="J918" s="26">
        <v>22</v>
      </c>
      <c r="K918" s="26">
        <v>-47</v>
      </c>
      <c r="L918" s="35">
        <v>-77</v>
      </c>
      <c r="M918" s="26">
        <v>17</v>
      </c>
      <c r="N918" s="26">
        <v>-66</v>
      </c>
      <c r="O918" s="26">
        <f t="shared" si="57"/>
        <v>249058</v>
      </c>
      <c r="P918" s="25">
        <f t="shared" si="58"/>
        <v>-0.1</v>
      </c>
      <c r="Q918" s="3">
        <v>27.6</v>
      </c>
      <c r="R918" s="3">
        <v>27.4</v>
      </c>
      <c r="S918" s="3">
        <v>26.85</v>
      </c>
      <c r="T918" s="3">
        <v>26.9</v>
      </c>
      <c r="U918" s="3">
        <v>26.95</v>
      </c>
      <c r="V918" s="12">
        <f t="shared" si="59"/>
        <v>-4.0694500000000002E-2</v>
      </c>
      <c r="W918" s="3">
        <v>-2</v>
      </c>
      <c r="X918" s="3" t="str">
        <f ca="1">IF(COUNTIF(股期對照!A:A,B918)=2,B918&amp;"-●",IF(COUNTIF(股期對照!A:A,B918)=1,B918&amp;"-◎",B918))</f>
        <v>松瑞藥</v>
      </c>
      <c r="Y918" s="3" t="s">
        <v>6622</v>
      </c>
      <c r="AB918" s="1" t="s">
        <v>912</v>
      </c>
      <c r="AC918" s="1" t="s">
        <v>2673</v>
      </c>
      <c r="AD918" s="1">
        <v>8.7200000000000006</v>
      </c>
      <c r="AE918" s="1">
        <v>0</v>
      </c>
      <c r="AF918" s="1">
        <v>7.0000000000000007E-2</v>
      </c>
      <c r="AG918" s="1">
        <v>8.3800000000000008</v>
      </c>
      <c r="AH918" s="1">
        <v>82.83</v>
      </c>
      <c r="AI918" s="1">
        <v>918</v>
      </c>
      <c r="AJ918" s="1">
        <v>3006861.07</v>
      </c>
      <c r="AK918" s="1">
        <v>22</v>
      </c>
      <c r="AL918" s="1">
        <v>-47</v>
      </c>
      <c r="AM918" s="1">
        <v>-77</v>
      </c>
      <c r="AN918" s="1">
        <v>17</v>
      </c>
      <c r="AO918" s="1">
        <v>-66</v>
      </c>
      <c r="AP918" s="1">
        <v>249058</v>
      </c>
      <c r="AQ918" s="1">
        <v>-0.1</v>
      </c>
      <c r="AR918" s="1">
        <v>27.6</v>
      </c>
      <c r="AS918" s="1">
        <v>27.4</v>
      </c>
      <c r="AT918" s="1">
        <v>26.85</v>
      </c>
      <c r="AU918" s="1">
        <v>26.9</v>
      </c>
      <c r="AV918" s="1">
        <v>26.95</v>
      </c>
      <c r="AW918" s="1">
        <v>-4.0694500000000002E-2</v>
      </c>
      <c r="AX918" s="1">
        <v>-2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5698</v>
      </c>
      <c r="C919" s="3">
        <v>5.79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85.36</v>
      </c>
      <c r="H919" s="1">
        <f>MATCH(持股比率!A919,董監!A:A,0)</f>
        <v>919</v>
      </c>
      <c r="I919" s="3">
        <v>975078.1</v>
      </c>
      <c r="J919" s="26">
        <v>147</v>
      </c>
      <c r="K919" s="26">
        <v>244</v>
      </c>
      <c r="L919" s="35">
        <v>-174</v>
      </c>
      <c r="M919" s="26">
        <v>-5</v>
      </c>
      <c r="N919" s="26">
        <v>-17</v>
      </c>
      <c r="O919" s="26">
        <f t="shared" si="57"/>
        <v>83233</v>
      </c>
      <c r="P919" s="25">
        <f t="shared" si="58"/>
        <v>0.2</v>
      </c>
      <c r="Q919" s="3">
        <v>32.950000000000003</v>
      </c>
      <c r="R919" s="3">
        <v>33.25</v>
      </c>
      <c r="S919" s="3">
        <v>32.4</v>
      </c>
      <c r="T919" s="3">
        <v>32.35</v>
      </c>
      <c r="U919" s="3">
        <v>32</v>
      </c>
      <c r="V919" s="12">
        <f t="shared" si="59"/>
        <v>6.6133000000000025E-2</v>
      </c>
      <c r="W919" s="3">
        <v>-1.84</v>
      </c>
      <c r="X919" s="3" t="str">
        <f ca="1">IF(COUNTIF(股期對照!A:A,B919)=2,B919&amp;"-●",IF(COUNTIF(股期對照!A:A,B919)=1,B919&amp;"-◎",B919))</f>
        <v>醣聯</v>
      </c>
      <c r="Y919" s="3" t="s">
        <v>6622</v>
      </c>
      <c r="AB919" s="1" t="s">
        <v>913</v>
      </c>
      <c r="AC919" s="1" t="s">
        <v>2674</v>
      </c>
      <c r="AD919" s="1">
        <v>5.79</v>
      </c>
      <c r="AE919" s="1">
        <v>0</v>
      </c>
      <c r="AF919" s="1">
        <v>0.18</v>
      </c>
      <c r="AG919" s="1">
        <v>8.67</v>
      </c>
      <c r="AH919" s="1">
        <v>85.36</v>
      </c>
      <c r="AI919" s="1">
        <v>919</v>
      </c>
      <c r="AJ919" s="1">
        <v>975078.1</v>
      </c>
      <c r="AK919" s="1">
        <v>147</v>
      </c>
      <c r="AL919" s="1">
        <v>244</v>
      </c>
      <c r="AM919" s="1">
        <v>-174</v>
      </c>
      <c r="AN919" s="1">
        <v>-5</v>
      </c>
      <c r="AO919" s="1">
        <v>-17</v>
      </c>
      <c r="AP919" s="1">
        <v>83233</v>
      </c>
      <c r="AQ919" s="1">
        <v>0.2</v>
      </c>
      <c r="AR919" s="1">
        <v>32.950000000000003</v>
      </c>
      <c r="AS919" s="1">
        <v>33.25</v>
      </c>
      <c r="AT919" s="1">
        <v>32.4</v>
      </c>
      <c r="AU919" s="1">
        <v>32.35</v>
      </c>
      <c r="AV919" s="1">
        <v>32</v>
      </c>
      <c r="AW919" s="1">
        <v>6.6133000000000025E-2</v>
      </c>
      <c r="AX919" s="1">
        <v>-1.84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5699</v>
      </c>
      <c r="C920" s="3">
        <v>18.61</v>
      </c>
      <c r="D920" s="3">
        <v>0</v>
      </c>
      <c r="E920" s="3">
        <v>0.51</v>
      </c>
      <c r="F920" s="1">
        <f>IF(INDEX(董監!D:D,H920)=0,INDEX(董監!C:C,H920),INDEX(董監!D:D,H920))</f>
        <v>15.07</v>
      </c>
      <c r="G920" s="1">
        <f t="shared" si="56"/>
        <v>65.81</v>
      </c>
      <c r="H920" s="1">
        <f>MATCH(持股比率!A920,董監!A:A,0)</f>
        <v>920</v>
      </c>
      <c r="I920" s="3">
        <v>405900</v>
      </c>
      <c r="J920" s="26">
        <v>-34</v>
      </c>
      <c r="K920" s="26">
        <v>135</v>
      </c>
      <c r="L920" s="35">
        <v>-19</v>
      </c>
      <c r="M920" s="26">
        <v>195</v>
      </c>
      <c r="N920" s="26">
        <v>-82</v>
      </c>
      <c r="O920" s="26">
        <f t="shared" si="57"/>
        <v>26712</v>
      </c>
      <c r="P920" s="25">
        <f t="shared" si="58"/>
        <v>0.7</v>
      </c>
      <c r="Q920" s="3">
        <v>132.5</v>
      </c>
      <c r="R920" s="3">
        <v>135</v>
      </c>
      <c r="S920" s="3">
        <v>130.5</v>
      </c>
      <c r="T920" s="3">
        <v>134</v>
      </c>
      <c r="U920" s="3">
        <v>133.5</v>
      </c>
      <c r="V920" s="12">
        <f t="shared" si="59"/>
        <v>0.264235</v>
      </c>
      <c r="W920" s="3">
        <v>0</v>
      </c>
      <c r="X920" s="3" t="str">
        <f ca="1">IF(COUNTIF(股期對照!A:A,B920)=2,B920&amp;"-●",IF(COUNTIF(股期對照!A:A,B920)=1,B920&amp;"-◎",B920))</f>
        <v>瑞基</v>
      </c>
      <c r="Y920" s="3" t="s">
        <v>6622</v>
      </c>
      <c r="AB920" s="1" t="s">
        <v>914</v>
      </c>
      <c r="AC920" s="1" t="s">
        <v>2675</v>
      </c>
      <c r="AD920" s="1">
        <v>18.61</v>
      </c>
      <c r="AE920" s="1">
        <v>0</v>
      </c>
      <c r="AF920" s="1">
        <v>0.51</v>
      </c>
      <c r="AG920" s="1">
        <v>15.07</v>
      </c>
      <c r="AH920" s="1">
        <v>65.81</v>
      </c>
      <c r="AI920" s="1">
        <v>920</v>
      </c>
      <c r="AJ920" s="1">
        <v>405900</v>
      </c>
      <c r="AK920" s="1">
        <v>-34</v>
      </c>
      <c r="AL920" s="1">
        <v>135</v>
      </c>
      <c r="AM920" s="1">
        <v>-19</v>
      </c>
      <c r="AN920" s="1">
        <v>195</v>
      </c>
      <c r="AO920" s="1">
        <v>-82</v>
      </c>
      <c r="AP920" s="1">
        <v>26712</v>
      </c>
      <c r="AQ920" s="1">
        <v>0.7</v>
      </c>
      <c r="AR920" s="1">
        <v>132.5</v>
      </c>
      <c r="AS920" s="1">
        <v>135</v>
      </c>
      <c r="AT920" s="1">
        <v>130.5</v>
      </c>
      <c r="AU920" s="1">
        <v>134</v>
      </c>
      <c r="AV920" s="1">
        <v>133.5</v>
      </c>
      <c r="AW920" s="1">
        <v>0.264235</v>
      </c>
      <c r="AX920" s="1">
        <v>0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5700</v>
      </c>
      <c r="C921" s="3">
        <v>0.27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58.05</v>
      </c>
      <c r="H921" s="1">
        <f>MATCH(持股比率!A921,董監!A:A,0)</f>
        <v>921</v>
      </c>
      <c r="I921" s="3">
        <v>745743.55</v>
      </c>
      <c r="J921" s="26">
        <v>-80</v>
      </c>
      <c r="K921" s="26">
        <v>-28</v>
      </c>
      <c r="L921" s="35">
        <v>-272</v>
      </c>
      <c r="M921" s="26">
        <v>190</v>
      </c>
      <c r="N921" s="26">
        <v>-191</v>
      </c>
      <c r="O921" s="26">
        <f t="shared" si="57"/>
        <v>43290</v>
      </c>
      <c r="P921" s="25">
        <f t="shared" si="58"/>
        <v>-0.9</v>
      </c>
      <c r="Q921" s="3">
        <v>27.6</v>
      </c>
      <c r="R921" s="3">
        <v>28.05</v>
      </c>
      <c r="S921" s="3">
        <v>27.45</v>
      </c>
      <c r="T921" s="3">
        <v>26.05</v>
      </c>
      <c r="U921" s="3">
        <v>25.5</v>
      </c>
      <c r="V921" s="12">
        <f t="shared" si="59"/>
        <v>-0.103808</v>
      </c>
      <c r="W921" s="3">
        <v>-4.1399999999999997</v>
      </c>
      <c r="X921" s="3" t="str">
        <f ca="1">IF(COUNTIF(股期對照!A:A,B921)=2,B921&amp;"-●",IF(COUNTIF(股期對照!A:A,B921)=1,B921&amp;"-◎",B921))</f>
        <v>久裕</v>
      </c>
      <c r="Y921" s="3" t="s">
        <v>6622</v>
      </c>
      <c r="AB921" s="1" t="s">
        <v>915</v>
      </c>
      <c r="AC921" s="1" t="s">
        <v>2676</v>
      </c>
      <c r="AD921" s="1">
        <v>0.27</v>
      </c>
      <c r="AE921" s="1">
        <v>0</v>
      </c>
      <c r="AF921" s="1">
        <v>0</v>
      </c>
      <c r="AG921" s="1">
        <v>41.68</v>
      </c>
      <c r="AH921" s="1">
        <v>58.05</v>
      </c>
      <c r="AI921" s="1">
        <v>921</v>
      </c>
      <c r="AJ921" s="1">
        <v>745743.55</v>
      </c>
      <c r="AK921" s="1">
        <v>-80</v>
      </c>
      <c r="AL921" s="1">
        <v>-28</v>
      </c>
      <c r="AM921" s="1">
        <v>-272</v>
      </c>
      <c r="AN921" s="1">
        <v>190</v>
      </c>
      <c r="AO921" s="1">
        <v>-191</v>
      </c>
      <c r="AP921" s="1">
        <v>43290</v>
      </c>
      <c r="AQ921" s="1">
        <v>-0.9</v>
      </c>
      <c r="AR921" s="1">
        <v>27.6</v>
      </c>
      <c r="AS921" s="1">
        <v>28.05</v>
      </c>
      <c r="AT921" s="1">
        <v>27.45</v>
      </c>
      <c r="AU921" s="1">
        <v>26.05</v>
      </c>
      <c r="AV921" s="1">
        <v>25.5</v>
      </c>
      <c r="AW921" s="1">
        <v>-0.103808</v>
      </c>
      <c r="AX921" s="1">
        <v>-4.1399999999999997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5701</v>
      </c>
      <c r="C922" s="3">
        <v>12.04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73.56</v>
      </c>
      <c r="H922" s="1">
        <f>MATCH(持股比率!A922,董監!A:A,0)</f>
        <v>922</v>
      </c>
      <c r="I922" s="3">
        <v>1992793.74</v>
      </c>
      <c r="J922" s="26">
        <v>73</v>
      </c>
      <c r="K922" s="26">
        <v>33</v>
      </c>
      <c r="L922" s="35">
        <v>-218</v>
      </c>
      <c r="M922" s="26">
        <v>29</v>
      </c>
      <c r="N922" s="26">
        <v>0</v>
      </c>
      <c r="O922" s="26">
        <f t="shared" si="57"/>
        <v>146590</v>
      </c>
      <c r="P922" s="25">
        <f t="shared" si="58"/>
        <v>-0.1</v>
      </c>
      <c r="Q922" s="3">
        <v>119.5</v>
      </c>
      <c r="R922" s="3">
        <v>118.5</v>
      </c>
      <c r="S922" s="3">
        <v>115</v>
      </c>
      <c r="T922" s="3">
        <v>115</v>
      </c>
      <c r="U922" s="3">
        <v>115.5</v>
      </c>
      <c r="V922" s="12">
        <f t="shared" si="59"/>
        <v>-9.1009999999999994E-2</v>
      </c>
      <c r="W922" s="3">
        <v>-2.12</v>
      </c>
      <c r="X922" s="3" t="str">
        <f ca="1">IF(COUNTIF(股期對照!A:A,B922)=2,B922&amp;"-●",IF(COUNTIF(股期對照!A:A,B922)=1,B922&amp;"-◎",B922))</f>
        <v>浩鼎</v>
      </c>
      <c r="Y922" s="3" t="s">
        <v>6627</v>
      </c>
      <c r="AB922" s="1" t="s">
        <v>916</v>
      </c>
      <c r="AC922" s="1" t="s">
        <v>2677</v>
      </c>
      <c r="AD922" s="1">
        <v>12.04</v>
      </c>
      <c r="AE922" s="1">
        <v>0.01</v>
      </c>
      <c r="AF922" s="1">
        <v>0</v>
      </c>
      <c r="AG922" s="1">
        <v>14.39</v>
      </c>
      <c r="AH922" s="1">
        <v>73.56</v>
      </c>
      <c r="AI922" s="1">
        <v>922</v>
      </c>
      <c r="AJ922" s="1">
        <v>1992793.74</v>
      </c>
      <c r="AK922" s="1">
        <v>73</v>
      </c>
      <c r="AL922" s="1">
        <v>33</v>
      </c>
      <c r="AM922" s="1">
        <v>-218</v>
      </c>
      <c r="AN922" s="1">
        <v>29</v>
      </c>
      <c r="AO922" s="1">
        <v>0</v>
      </c>
      <c r="AP922" s="1">
        <v>146590</v>
      </c>
      <c r="AQ922" s="1">
        <v>-0.1</v>
      </c>
      <c r="AR922" s="1">
        <v>119.5</v>
      </c>
      <c r="AS922" s="1">
        <v>118.5</v>
      </c>
      <c r="AT922" s="1">
        <v>115</v>
      </c>
      <c r="AU922" s="1">
        <v>115</v>
      </c>
      <c r="AV922" s="1">
        <v>115.5</v>
      </c>
      <c r="AW922" s="1">
        <v>-9.1009999999999994E-2</v>
      </c>
      <c r="AX922" s="1">
        <v>-2.12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5702</v>
      </c>
      <c r="C923" s="3">
        <v>0.12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68.739999999999995</v>
      </c>
      <c r="H923" s="1">
        <f>MATCH(持股比率!A923,董監!A:A,0)</f>
        <v>923</v>
      </c>
      <c r="I923" s="3">
        <v>316123.75</v>
      </c>
      <c r="J923" s="26">
        <v>2</v>
      </c>
      <c r="K923" s="26">
        <v>5</v>
      </c>
      <c r="L923" s="35">
        <v>-3</v>
      </c>
      <c r="M923" s="26">
        <v>-1</v>
      </c>
      <c r="N923" s="26">
        <v>2</v>
      </c>
      <c r="O923" s="26">
        <f t="shared" si="57"/>
        <v>21730</v>
      </c>
      <c r="P923" s="25">
        <f t="shared" si="58"/>
        <v>0</v>
      </c>
      <c r="Q923" s="3">
        <v>72.400000000000006</v>
      </c>
      <c r="R923" s="3">
        <v>72.3</v>
      </c>
      <c r="S923" s="3">
        <v>72.2</v>
      </c>
      <c r="T923" s="3">
        <v>71.8</v>
      </c>
      <c r="U923" s="3">
        <v>72</v>
      </c>
      <c r="V923" s="12">
        <f t="shared" si="59"/>
        <v>3.6189999999999998E-3</v>
      </c>
      <c r="W923" s="3">
        <v>-0.96</v>
      </c>
      <c r="X923" s="3" t="str">
        <f ca="1">IF(COUNTIF(股期對照!A:A,B923)=2,B923&amp;"-●",IF(COUNTIF(股期對照!A:A,B923)=1,B923&amp;"-◎",B923))</f>
        <v>杏一</v>
      </c>
      <c r="Y923" s="3" t="s">
        <v>4587</v>
      </c>
      <c r="AB923" s="1" t="s">
        <v>917</v>
      </c>
      <c r="AC923" s="1" t="s">
        <v>2678</v>
      </c>
      <c r="AD923" s="1">
        <v>0.12</v>
      </c>
      <c r="AE923" s="1">
        <v>0.02</v>
      </c>
      <c r="AF923" s="1">
        <v>0</v>
      </c>
      <c r="AG923" s="1">
        <v>31.12</v>
      </c>
      <c r="AH923" s="1">
        <v>68.739999999999995</v>
      </c>
      <c r="AI923" s="1">
        <v>923</v>
      </c>
      <c r="AJ923" s="1">
        <v>316123.75</v>
      </c>
      <c r="AK923" s="1">
        <v>2</v>
      </c>
      <c r="AL923" s="1">
        <v>5</v>
      </c>
      <c r="AM923" s="1">
        <v>-3</v>
      </c>
      <c r="AN923" s="1">
        <v>-1</v>
      </c>
      <c r="AO923" s="1">
        <v>2</v>
      </c>
      <c r="AP923" s="1">
        <v>21730</v>
      </c>
      <c r="AQ923" s="1">
        <v>0</v>
      </c>
      <c r="AR923" s="1">
        <v>72.400000000000006</v>
      </c>
      <c r="AS923" s="1">
        <v>72.3</v>
      </c>
      <c r="AT923" s="1">
        <v>72.2</v>
      </c>
      <c r="AU923" s="1">
        <v>71.8</v>
      </c>
      <c r="AV923" s="1">
        <v>72</v>
      </c>
      <c r="AW923" s="1">
        <v>3.6189999999999998E-3</v>
      </c>
      <c r="AX923" s="1">
        <v>-0.96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5703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20.350000000000001</v>
      </c>
      <c r="R924" s="3">
        <v>20.2</v>
      </c>
      <c r="S924" s="3">
        <v>20</v>
      </c>
      <c r="T924" s="3">
        <v>19.850000000000001</v>
      </c>
      <c r="U924" s="3">
        <v>20.05</v>
      </c>
      <c r="V924" s="12">
        <f t="shared" si="59"/>
        <v>0</v>
      </c>
      <c r="W924" s="3">
        <v>-1.47</v>
      </c>
      <c r="X924" s="3" t="str">
        <f ca="1">IF(COUNTIF(股期對照!A:A,B924)=2,B924&amp;"-●",IF(COUNTIF(股期對照!A:A,B924)=1,B924&amp;"-◎",B924))</f>
        <v>福永生技</v>
      </c>
      <c r="Y924" s="3" t="s">
        <v>6622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20.350000000000001</v>
      </c>
      <c r="AS924" s="1">
        <v>20.2</v>
      </c>
      <c r="AT924" s="1">
        <v>20</v>
      </c>
      <c r="AU924" s="1">
        <v>19.850000000000001</v>
      </c>
      <c r="AV924" s="1">
        <v>20.05</v>
      </c>
      <c r="AW924" s="1">
        <v>0</v>
      </c>
      <c r="AX924" s="1">
        <v>-1.47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5704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-1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17.95</v>
      </c>
      <c r="R925" s="3">
        <v>17.8</v>
      </c>
      <c r="S925" s="3">
        <v>17.55</v>
      </c>
      <c r="T925" s="3">
        <v>17.5</v>
      </c>
      <c r="U925" s="3">
        <v>17.3</v>
      </c>
      <c r="V925" s="12">
        <f t="shared" si="59"/>
        <v>-1.795E-4</v>
      </c>
      <c r="W925" s="3">
        <v>-2.81</v>
      </c>
      <c r="X925" s="3" t="str">
        <f ca="1">IF(COUNTIF(股期對照!A:A,B925)=2,B925&amp;"-●",IF(COUNTIF(股期對照!A:A,B925)=1,B925&amp;"-◎",B925))</f>
        <v>安克</v>
      </c>
      <c r="Y925" s="3" t="s">
        <v>4587</v>
      </c>
      <c r="AB925" s="1" t="s">
        <v>919</v>
      </c>
      <c r="AC925" s="1" t="s">
        <v>2680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-1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17.95</v>
      </c>
      <c r="AS925" s="1">
        <v>17.8</v>
      </c>
      <c r="AT925" s="1">
        <v>17.55</v>
      </c>
      <c r="AU925" s="1">
        <v>17.5</v>
      </c>
      <c r="AV925" s="1">
        <v>17.3</v>
      </c>
      <c r="AW925" s="1">
        <v>-1.795E-4</v>
      </c>
      <c r="AX925" s="1">
        <v>-2.81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4839</v>
      </c>
      <c r="C926" s="3">
        <v>63.93</v>
      </c>
      <c r="D926" s="3">
        <v>0</v>
      </c>
      <c r="E926" s="3">
        <v>0.01</v>
      </c>
      <c r="F926" s="1">
        <f>IF(INDEX(董監!D:D,H926)=0,INDEX(董監!C:C,H926),INDEX(董監!D:D,H926))</f>
        <v>40.85</v>
      </c>
      <c r="G926" s="1">
        <f t="shared" si="56"/>
        <v>-4.789999999999992</v>
      </c>
      <c r="H926" s="1">
        <f>MATCH(持股比率!A926,董監!A:A,0)</f>
        <v>926</v>
      </c>
      <c r="I926" s="3">
        <v>609147</v>
      </c>
      <c r="J926" s="26">
        <v>-13</v>
      </c>
      <c r="K926" s="26">
        <v>-22</v>
      </c>
      <c r="L926" s="35">
        <v>-85</v>
      </c>
      <c r="M926" s="26">
        <v>21</v>
      </c>
      <c r="N926" s="26">
        <v>-7</v>
      </c>
      <c r="O926" s="26">
        <f t="shared" si="57"/>
        <v>-2918</v>
      </c>
      <c r="P926" s="25">
        <f t="shared" si="58"/>
        <v>3.6</v>
      </c>
      <c r="Q926" s="3">
        <v>75.5</v>
      </c>
      <c r="R926" s="3">
        <v>75.400000000000006</v>
      </c>
      <c r="S926" s="3">
        <v>73.900000000000006</v>
      </c>
      <c r="T926" s="3">
        <v>74.900000000000006</v>
      </c>
      <c r="U926" s="3">
        <v>76.3</v>
      </c>
      <c r="V926" s="12">
        <f t="shared" si="59"/>
        <v>-7.8830000000000025E-2</v>
      </c>
      <c r="W926" s="3">
        <v>1.33</v>
      </c>
      <c r="X926" s="3" t="str">
        <f ca="1">IF(COUNTIF(股期對照!A:A,B926)=2,B926&amp;"-●",IF(COUNTIF(股期對照!A:A,B926)=1,B926&amp;"-◎",B926))</f>
        <v>佐登-KY</v>
      </c>
      <c r="Y926" s="3" t="s">
        <v>6622</v>
      </c>
      <c r="AB926" s="1" t="s">
        <v>920</v>
      </c>
      <c r="AC926" s="1" t="s">
        <v>2681</v>
      </c>
      <c r="AD926" s="1">
        <v>63.93</v>
      </c>
      <c r="AE926" s="1">
        <v>0</v>
      </c>
      <c r="AF926" s="1">
        <v>0.01</v>
      </c>
      <c r="AG926" s="1">
        <v>40.85</v>
      </c>
      <c r="AH926" s="1">
        <v>-4.789999999999992</v>
      </c>
      <c r="AI926" s="1">
        <v>926</v>
      </c>
      <c r="AJ926" s="1">
        <v>609147</v>
      </c>
      <c r="AK926" s="1">
        <v>-13</v>
      </c>
      <c r="AL926" s="1">
        <v>-22</v>
      </c>
      <c r="AM926" s="1">
        <v>-85</v>
      </c>
      <c r="AN926" s="1">
        <v>21</v>
      </c>
      <c r="AO926" s="1">
        <v>-7</v>
      </c>
      <c r="AP926" s="1">
        <v>-2918</v>
      </c>
      <c r="AQ926" s="1">
        <v>3.6</v>
      </c>
      <c r="AR926" s="1">
        <v>75.5</v>
      </c>
      <c r="AS926" s="1">
        <v>75.400000000000006</v>
      </c>
      <c r="AT926" s="1">
        <v>73.900000000000006</v>
      </c>
      <c r="AU926" s="1">
        <v>74.900000000000006</v>
      </c>
      <c r="AV926" s="1">
        <v>76.3</v>
      </c>
      <c r="AW926" s="1">
        <v>-7.8830000000000025E-2</v>
      </c>
      <c r="AX926" s="1">
        <v>1.33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4840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34.090000000000003</v>
      </c>
      <c r="H927" s="1">
        <f>MATCH(持股比率!A927,董監!A:A,0)</f>
        <v>927</v>
      </c>
      <c r="I927" s="3">
        <v>1150770</v>
      </c>
      <c r="J927" s="26">
        <v>-9</v>
      </c>
      <c r="K927" s="26">
        <v>5</v>
      </c>
      <c r="L927" s="35">
        <v>-9</v>
      </c>
      <c r="M927" s="26">
        <v>0</v>
      </c>
      <c r="N927" s="26">
        <v>-2</v>
      </c>
      <c r="O927" s="26">
        <f t="shared" si="57"/>
        <v>39230</v>
      </c>
      <c r="P927" s="25">
        <f t="shared" si="58"/>
        <v>0</v>
      </c>
      <c r="Q927" s="3">
        <v>49.05</v>
      </c>
      <c r="R927" s="3">
        <v>49.25</v>
      </c>
      <c r="S927" s="3">
        <v>48.55</v>
      </c>
      <c r="T927" s="3">
        <v>48.5</v>
      </c>
      <c r="U927" s="3">
        <v>48.6</v>
      </c>
      <c r="V927" s="12">
        <f t="shared" si="59"/>
        <v>-7.2935000000000005E-3</v>
      </c>
      <c r="W927" s="3">
        <v>-1.62</v>
      </c>
      <c r="X927" s="3" t="str">
        <f ca="1">IF(COUNTIF(股期對照!A:A,B927)=2,B927&amp;"-●",IF(COUNTIF(股期對照!A:A,B927)=1,B927&amp;"-◎",B927))</f>
        <v>杏國</v>
      </c>
      <c r="Y927" s="3" t="s">
        <v>6622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65.31</v>
      </c>
      <c r="AH927" s="1">
        <v>34.090000000000003</v>
      </c>
      <c r="AI927" s="1">
        <v>927</v>
      </c>
      <c r="AJ927" s="1">
        <v>1150770</v>
      </c>
      <c r="AK927" s="1">
        <v>-9</v>
      </c>
      <c r="AL927" s="1">
        <v>5</v>
      </c>
      <c r="AM927" s="1">
        <v>-9</v>
      </c>
      <c r="AN927" s="1">
        <v>0</v>
      </c>
      <c r="AO927" s="1">
        <v>-2</v>
      </c>
      <c r="AP927" s="1">
        <v>39230</v>
      </c>
      <c r="AQ927" s="1">
        <v>0</v>
      </c>
      <c r="AR927" s="1">
        <v>49.05</v>
      </c>
      <c r="AS927" s="1">
        <v>49.25</v>
      </c>
      <c r="AT927" s="1">
        <v>48.55</v>
      </c>
      <c r="AU927" s="1">
        <v>48.5</v>
      </c>
      <c r="AV927" s="1">
        <v>48.6</v>
      </c>
      <c r="AW927" s="1">
        <v>-7.2935000000000005E-3</v>
      </c>
      <c r="AX927" s="1">
        <v>-1.62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5705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</v>
      </c>
      <c r="R928" s="3">
        <v>6.05</v>
      </c>
      <c r="S928" s="3">
        <v>6.4</v>
      </c>
      <c r="T928" s="3">
        <v>6.2</v>
      </c>
      <c r="U928" s="3">
        <v>6</v>
      </c>
      <c r="V928" s="12">
        <f t="shared" si="59"/>
        <v>0</v>
      </c>
      <c r="W928" s="3">
        <v>-4.1500000000000004</v>
      </c>
      <c r="X928" s="3" t="str">
        <f ca="1">IF(COUNTIF(股期對照!A:A,B928)=2,B928&amp;"-●",IF(COUNTIF(股期對照!A:A,B928)=1,B928&amp;"-◎",B928))</f>
        <v>欣大健康</v>
      </c>
      <c r="Y928" s="3" t="s">
        <v>6627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</v>
      </c>
      <c r="AS928" s="1">
        <v>6.05</v>
      </c>
      <c r="AT928" s="1">
        <v>6.4</v>
      </c>
      <c r="AU928" s="1">
        <v>6.2</v>
      </c>
      <c r="AV928" s="1">
        <v>6</v>
      </c>
      <c r="AW928" s="1">
        <v>0</v>
      </c>
      <c r="AX928" s="1">
        <v>-4.1500000000000004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5706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-1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118</v>
      </c>
      <c r="R929" s="3">
        <v>120</v>
      </c>
      <c r="S929" s="3">
        <v>118.5</v>
      </c>
      <c r="T929" s="3">
        <v>119.5</v>
      </c>
      <c r="U929" s="3">
        <v>119.5</v>
      </c>
      <c r="V929" s="12">
        <f t="shared" si="59"/>
        <v>-1.1800000000000001E-3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6663</v>
      </c>
      <c r="AB929" s="1" t="s">
        <v>923</v>
      </c>
      <c r="AC929" s="1" t="s">
        <v>2684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-1</v>
      </c>
      <c r="AL929" s="1">
        <v>0</v>
      </c>
      <c r="AM929" s="1">
        <v>0</v>
      </c>
      <c r="AN929" s="1">
        <v>0</v>
      </c>
      <c r="AO929" s="1">
        <v>0</v>
      </c>
      <c r="AP929" s="1">
        <v>63972</v>
      </c>
      <c r="AQ929" s="1">
        <v>0</v>
      </c>
      <c r="AR929" s="1">
        <v>118</v>
      </c>
      <c r="AS929" s="1">
        <v>120</v>
      </c>
      <c r="AT929" s="1">
        <v>118.5</v>
      </c>
      <c r="AU929" s="1">
        <v>119.5</v>
      </c>
      <c r="AV929" s="1">
        <v>119.5</v>
      </c>
      <c r="AW929" s="1">
        <v>-1.1800000000000001E-3</v>
      </c>
      <c r="AX929" s="1">
        <v>0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5707</v>
      </c>
      <c r="C930" s="3">
        <v>0.55000000000000004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76.239999999999995</v>
      </c>
      <c r="H930" s="1">
        <f>MATCH(持股比率!A930,董監!A:A,0)</f>
        <v>930</v>
      </c>
      <c r="I930" s="3">
        <v>1620908.32</v>
      </c>
      <c r="J930" s="26">
        <v>15</v>
      </c>
      <c r="K930" s="26">
        <v>20</v>
      </c>
      <c r="L930" s="35">
        <v>-41</v>
      </c>
      <c r="M930" s="26">
        <v>38</v>
      </c>
      <c r="N930" s="26">
        <v>-1</v>
      </c>
      <c r="O930" s="26">
        <f t="shared" si="57"/>
        <v>123578</v>
      </c>
      <c r="P930" s="25">
        <f t="shared" si="58"/>
        <v>0</v>
      </c>
      <c r="Q930" s="3">
        <v>13.4</v>
      </c>
      <c r="R930" s="3">
        <v>13.25</v>
      </c>
      <c r="S930" s="3">
        <v>13.15</v>
      </c>
      <c r="T930" s="3">
        <v>13.2</v>
      </c>
      <c r="U930" s="3">
        <v>13.2</v>
      </c>
      <c r="V930" s="12">
        <f t="shared" si="59"/>
        <v>4.1524999999999999E-3</v>
      </c>
      <c r="W930" s="3">
        <v>-1.49</v>
      </c>
      <c r="X930" s="3" t="str">
        <f ca="1">IF(COUNTIF(股期對照!A:A,B930)=2,B930&amp;"-●",IF(COUNTIF(股期對照!A:A,B930)=1,B930&amp;"-◎",B930))</f>
        <v>環泰</v>
      </c>
      <c r="Y930" s="3" t="s">
        <v>6664</v>
      </c>
      <c r="AB930" s="1" t="s">
        <v>924</v>
      </c>
      <c r="AC930" s="1" t="s">
        <v>2685</v>
      </c>
      <c r="AD930" s="1">
        <v>0.55000000000000004</v>
      </c>
      <c r="AE930" s="1">
        <v>0</v>
      </c>
      <c r="AF930" s="1">
        <v>0</v>
      </c>
      <c r="AG930" s="1">
        <v>23.21</v>
      </c>
      <c r="AH930" s="1">
        <v>76.239999999999995</v>
      </c>
      <c r="AI930" s="1">
        <v>930</v>
      </c>
      <c r="AJ930" s="1">
        <v>1620908.32</v>
      </c>
      <c r="AK930" s="1">
        <v>15</v>
      </c>
      <c r="AL930" s="1">
        <v>20</v>
      </c>
      <c r="AM930" s="1">
        <v>-41</v>
      </c>
      <c r="AN930" s="1">
        <v>38</v>
      </c>
      <c r="AO930" s="1">
        <v>-1</v>
      </c>
      <c r="AP930" s="1">
        <v>123578</v>
      </c>
      <c r="AQ930" s="1">
        <v>0</v>
      </c>
      <c r="AR930" s="1">
        <v>13.4</v>
      </c>
      <c r="AS930" s="1">
        <v>13.25</v>
      </c>
      <c r="AT930" s="1">
        <v>13.15</v>
      </c>
      <c r="AU930" s="1">
        <v>13.2</v>
      </c>
      <c r="AV930" s="1">
        <v>13.2</v>
      </c>
      <c r="AW930" s="1">
        <v>4.1524999999999999E-3</v>
      </c>
      <c r="AX930" s="1">
        <v>-1.49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5708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0</v>
      </c>
      <c r="K931" s="26">
        <v>-1</v>
      </c>
      <c r="L931" s="35">
        <v>2</v>
      </c>
      <c r="M931" s="26">
        <v>3</v>
      </c>
      <c r="N931" s="26">
        <v>2</v>
      </c>
      <c r="O931" s="26">
        <f t="shared" si="57"/>
        <v>59675</v>
      </c>
      <c r="P931" s="25">
        <f t="shared" si="58"/>
        <v>0</v>
      </c>
      <c r="Q931" s="3">
        <v>18.600000000000001</v>
      </c>
      <c r="R931" s="3">
        <v>18.649999999999999</v>
      </c>
      <c r="S931" s="3">
        <v>18.45</v>
      </c>
      <c r="T931" s="3">
        <v>18.7</v>
      </c>
      <c r="U931" s="3">
        <v>18.600000000000001</v>
      </c>
      <c r="V931" s="12">
        <f t="shared" si="59"/>
        <v>1.1155E-3</v>
      </c>
      <c r="W931" s="3">
        <v>1.64</v>
      </c>
      <c r="X931" s="3" t="str">
        <f ca="1">IF(COUNTIF(股期對照!A:A,B931)=2,B931&amp;"-●",IF(COUNTIF(股期對照!A:A,B931)=1,B931&amp;"-◎",B931))</f>
        <v>信立</v>
      </c>
      <c r="Y931" s="3" t="s">
        <v>6665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0</v>
      </c>
      <c r="AL931" s="1">
        <v>-1</v>
      </c>
      <c r="AM931" s="1">
        <v>2</v>
      </c>
      <c r="AN931" s="1">
        <v>3</v>
      </c>
      <c r="AO931" s="1">
        <v>2</v>
      </c>
      <c r="AP931" s="1">
        <v>59675</v>
      </c>
      <c r="AQ931" s="1">
        <v>0</v>
      </c>
      <c r="AR931" s="1">
        <v>18.600000000000001</v>
      </c>
      <c r="AS931" s="1">
        <v>18.649999999999999</v>
      </c>
      <c r="AT931" s="1">
        <v>18.45</v>
      </c>
      <c r="AU931" s="1">
        <v>18.7</v>
      </c>
      <c r="AV931" s="1">
        <v>18.600000000000001</v>
      </c>
      <c r="AW931" s="1">
        <v>1.1155E-3</v>
      </c>
      <c r="AX931" s="1">
        <v>1.64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5709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</v>
      </c>
      <c r="R932" s="3">
        <v>6.08</v>
      </c>
      <c r="S932" s="3">
        <v>5.72</v>
      </c>
      <c r="T932" s="3">
        <v>5.72</v>
      </c>
      <c r="U932" s="3">
        <v>5.7</v>
      </c>
      <c r="V932" s="12">
        <f t="shared" si="59"/>
        <v>0</v>
      </c>
      <c r="W932" s="3">
        <v>-9.09</v>
      </c>
      <c r="X932" s="3" t="str">
        <f ca="1">IF(COUNTIF(股期對照!A:A,B932)=2,B932&amp;"-●",IF(COUNTIF(股期對照!A:A,B932)=1,B932&amp;"-◎",B932))</f>
        <v>勝昱</v>
      </c>
      <c r="Y932" s="3" t="s">
        <v>6666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</v>
      </c>
      <c r="AS932" s="1">
        <v>6.08</v>
      </c>
      <c r="AT932" s="1">
        <v>5.72</v>
      </c>
      <c r="AU932" s="1">
        <v>5.72</v>
      </c>
      <c r="AV932" s="1">
        <v>5.7</v>
      </c>
      <c r="AW932" s="1">
        <v>0</v>
      </c>
      <c r="AX932" s="1">
        <v>-9.09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5710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-1</v>
      </c>
      <c r="O933" s="26">
        <f t="shared" si="57"/>
        <v>37597</v>
      </c>
      <c r="P933" s="25">
        <f t="shared" si="58"/>
        <v>0</v>
      </c>
      <c r="Q933" s="3">
        <v>33</v>
      </c>
      <c r="R933" s="3">
        <v>33</v>
      </c>
      <c r="S933" s="3">
        <v>33.6</v>
      </c>
      <c r="T933" s="3">
        <v>34</v>
      </c>
      <c r="U933" s="3">
        <v>34.75</v>
      </c>
      <c r="V933" s="12">
        <f t="shared" si="59"/>
        <v>-3.4749999999999999E-4</v>
      </c>
      <c r="W933" s="3">
        <v>5.3</v>
      </c>
      <c r="X933" s="3" t="str">
        <f ca="1">IF(COUNTIF(股期對照!A:A,B933)=2,B933&amp;"-●",IF(COUNTIF(股期對照!A:A,B933)=1,B933&amp;"-◎",B933))</f>
        <v>世坤</v>
      </c>
      <c r="Y933" s="3" t="s">
        <v>6666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-1</v>
      </c>
      <c r="AP933" s="1">
        <v>37597</v>
      </c>
      <c r="AQ933" s="1">
        <v>0</v>
      </c>
      <c r="AR933" s="1">
        <v>33</v>
      </c>
      <c r="AS933" s="1">
        <v>33</v>
      </c>
      <c r="AT933" s="1">
        <v>33.6</v>
      </c>
      <c r="AU933" s="1">
        <v>34</v>
      </c>
      <c r="AV933" s="1">
        <v>34.75</v>
      </c>
      <c r="AW933" s="1">
        <v>-3.4749999999999999E-4</v>
      </c>
      <c r="AX933" s="1">
        <v>5.3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5711</v>
      </c>
      <c r="C934" s="3">
        <v>7.56</v>
      </c>
      <c r="D934" s="3">
        <v>0</v>
      </c>
      <c r="E934" s="3">
        <v>0.06</v>
      </c>
      <c r="F934" s="1">
        <f>IF(INDEX(董監!D:D,H934)=0,INDEX(董監!C:C,H934),INDEX(董監!D:D,H934))</f>
        <v>13.87</v>
      </c>
      <c r="G934" s="1">
        <f t="shared" si="56"/>
        <v>78.510000000000005</v>
      </c>
      <c r="H934" s="1">
        <f>MATCH(持股比率!A934,董監!A:A,0)</f>
        <v>934</v>
      </c>
      <c r="I934" s="3">
        <v>5759043.6699999999</v>
      </c>
      <c r="J934" s="26">
        <v>649</v>
      </c>
      <c r="K934" s="26">
        <v>-882</v>
      </c>
      <c r="L934" s="35">
        <v>-277</v>
      </c>
      <c r="M934" s="26">
        <v>1821</v>
      </c>
      <c r="N934" s="26">
        <v>-346</v>
      </c>
      <c r="O934" s="26">
        <f t="shared" si="57"/>
        <v>452143</v>
      </c>
      <c r="P934" s="25">
        <f t="shared" si="58"/>
        <v>0.2</v>
      </c>
      <c r="Q934" s="3">
        <v>18.850000000000001</v>
      </c>
      <c r="R934" s="3">
        <v>18.7</v>
      </c>
      <c r="S934" s="3">
        <v>18.55</v>
      </c>
      <c r="T934" s="3">
        <v>18.850000000000001</v>
      </c>
      <c r="U934" s="3">
        <v>18.75</v>
      </c>
      <c r="V934" s="12">
        <f t="shared" si="59"/>
        <v>0.18440250000000008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6666</v>
      </c>
      <c r="AB934" s="1" t="s">
        <v>928</v>
      </c>
      <c r="AC934" s="1" t="s">
        <v>2689</v>
      </c>
      <c r="AD934" s="1">
        <v>7.56</v>
      </c>
      <c r="AE934" s="1">
        <v>0</v>
      </c>
      <c r="AF934" s="1">
        <v>0.06</v>
      </c>
      <c r="AG934" s="1">
        <v>13.87</v>
      </c>
      <c r="AH934" s="1">
        <v>78.510000000000005</v>
      </c>
      <c r="AI934" s="1">
        <v>934</v>
      </c>
      <c r="AJ934" s="1">
        <v>5759043.6699999999</v>
      </c>
      <c r="AK934" s="1">
        <v>649</v>
      </c>
      <c r="AL934" s="1">
        <v>-882</v>
      </c>
      <c r="AM934" s="1">
        <v>-277</v>
      </c>
      <c r="AN934" s="1">
        <v>1821</v>
      </c>
      <c r="AO934" s="1">
        <v>-346</v>
      </c>
      <c r="AP934" s="1">
        <v>452143</v>
      </c>
      <c r="AQ934" s="1">
        <v>0.2</v>
      </c>
      <c r="AR934" s="1">
        <v>18.850000000000001</v>
      </c>
      <c r="AS934" s="1">
        <v>18.7</v>
      </c>
      <c r="AT934" s="1">
        <v>18.55</v>
      </c>
      <c r="AU934" s="1">
        <v>18.850000000000001</v>
      </c>
      <c r="AV934" s="1">
        <v>18.75</v>
      </c>
      <c r="AW934" s="1">
        <v>0.18440250000000008</v>
      </c>
      <c r="AX934" s="1">
        <v>0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5712</v>
      </c>
      <c r="C935" s="3">
        <v>4.37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69.88</v>
      </c>
      <c r="H935" s="1">
        <f>MATCH(持股比率!A935,董監!A:A,0)</f>
        <v>935</v>
      </c>
      <c r="I935" s="3">
        <v>1202862.8600000001</v>
      </c>
      <c r="J935" s="26">
        <v>-55</v>
      </c>
      <c r="K935" s="26">
        <v>-73</v>
      </c>
      <c r="L935" s="35">
        <v>-67</v>
      </c>
      <c r="M935" s="26">
        <v>107</v>
      </c>
      <c r="N935" s="26">
        <v>-104</v>
      </c>
      <c r="O935" s="26">
        <f t="shared" si="57"/>
        <v>84056</v>
      </c>
      <c r="P935" s="25">
        <f t="shared" si="58"/>
        <v>-0.2</v>
      </c>
      <c r="Q935" s="3">
        <v>41.8</v>
      </c>
      <c r="R935" s="3">
        <v>41.95</v>
      </c>
      <c r="S935" s="3">
        <v>40.299999999999997</v>
      </c>
      <c r="T935" s="3">
        <v>41.6</v>
      </c>
      <c r="U935" s="3">
        <v>40.950000000000003</v>
      </c>
      <c r="V935" s="12">
        <f t="shared" si="59"/>
        <v>-7.869050000000001E-2</v>
      </c>
      <c r="W935" s="3">
        <v>-0.97</v>
      </c>
      <c r="X935" s="3" t="str">
        <f ca="1">IF(COUNTIF(股期對照!A:A,B935)=2,B935&amp;"-●",IF(COUNTIF(股期對照!A:A,B935)=1,B935&amp;"-◎",B935))</f>
        <v>東隆興</v>
      </c>
      <c r="Y935" s="3" t="s">
        <v>6667</v>
      </c>
      <c r="AB935" s="1" t="s">
        <v>929</v>
      </c>
      <c r="AC935" s="1" t="s">
        <v>2690</v>
      </c>
      <c r="AD935" s="1">
        <v>4.37</v>
      </c>
      <c r="AE935" s="1">
        <v>1.38</v>
      </c>
      <c r="AF935" s="1">
        <v>0.78</v>
      </c>
      <c r="AG935" s="1">
        <v>23.59</v>
      </c>
      <c r="AH935" s="1">
        <v>69.88</v>
      </c>
      <c r="AI935" s="1">
        <v>935</v>
      </c>
      <c r="AJ935" s="1">
        <v>1202862.8600000001</v>
      </c>
      <c r="AK935" s="1">
        <v>-55</v>
      </c>
      <c r="AL935" s="1">
        <v>-73</v>
      </c>
      <c r="AM935" s="1">
        <v>-67</v>
      </c>
      <c r="AN935" s="1">
        <v>107</v>
      </c>
      <c r="AO935" s="1">
        <v>-104</v>
      </c>
      <c r="AP935" s="1">
        <v>84056</v>
      </c>
      <c r="AQ935" s="1">
        <v>-0.2</v>
      </c>
      <c r="AR935" s="1">
        <v>41.8</v>
      </c>
      <c r="AS935" s="1">
        <v>41.95</v>
      </c>
      <c r="AT935" s="1">
        <v>40.299999999999997</v>
      </c>
      <c r="AU935" s="1">
        <v>41.6</v>
      </c>
      <c r="AV935" s="1">
        <v>40.950000000000003</v>
      </c>
      <c r="AW935" s="1">
        <v>-7.869050000000001E-2</v>
      </c>
      <c r="AX935" s="1">
        <v>-0.97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5713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84.710000000000008</v>
      </c>
      <c r="H936" s="1">
        <f>MATCH(持股比率!A936,董監!A:A,0)</f>
        <v>936</v>
      </c>
      <c r="I936" s="3">
        <v>459918.3</v>
      </c>
      <c r="J936" s="26">
        <v>-46</v>
      </c>
      <c r="K936" s="26">
        <v>-4</v>
      </c>
      <c r="L936" s="35">
        <v>2</v>
      </c>
      <c r="M936" s="26">
        <v>9</v>
      </c>
      <c r="N936" s="26">
        <v>-6</v>
      </c>
      <c r="O936" s="26">
        <f t="shared" si="57"/>
        <v>38960</v>
      </c>
      <c r="P936" s="25">
        <f t="shared" si="58"/>
        <v>-0.1</v>
      </c>
      <c r="Q936" s="3">
        <v>7.78</v>
      </c>
      <c r="R936" s="3">
        <v>7.85</v>
      </c>
      <c r="S936" s="3">
        <v>7.65</v>
      </c>
      <c r="T936" s="3">
        <v>7.81</v>
      </c>
      <c r="U936" s="3">
        <v>7.58</v>
      </c>
      <c r="V936" s="12">
        <f t="shared" si="59"/>
        <v>-3.4916999999999995E-3</v>
      </c>
      <c r="W936" s="3">
        <v>0.4</v>
      </c>
      <c r="X936" s="3" t="str">
        <f ca="1">IF(COUNTIF(股期對照!A:A,B936)=2,B936&amp;"-●",IF(COUNTIF(股期對照!A:A,B936)=1,B936&amp;"-◎",B936))</f>
        <v>福大</v>
      </c>
      <c r="Y936" s="3" t="s">
        <v>6668</v>
      </c>
      <c r="AB936" s="1" t="s">
        <v>930</v>
      </c>
      <c r="AC936" s="1" t="s">
        <v>2691</v>
      </c>
      <c r="AD936" s="1">
        <v>0.02</v>
      </c>
      <c r="AE936" s="1">
        <v>0</v>
      </c>
      <c r="AF936" s="1">
        <v>0</v>
      </c>
      <c r="AG936" s="1">
        <v>15.27</v>
      </c>
      <c r="AH936" s="1">
        <v>84.710000000000008</v>
      </c>
      <c r="AI936" s="1">
        <v>936</v>
      </c>
      <c r="AJ936" s="1">
        <v>459918.3</v>
      </c>
      <c r="AK936" s="1">
        <v>-46</v>
      </c>
      <c r="AL936" s="1">
        <v>-4</v>
      </c>
      <c r="AM936" s="1">
        <v>2</v>
      </c>
      <c r="AN936" s="1">
        <v>9</v>
      </c>
      <c r="AO936" s="1">
        <v>-6</v>
      </c>
      <c r="AP936" s="1">
        <v>38960</v>
      </c>
      <c r="AQ936" s="1">
        <v>-0.1</v>
      </c>
      <c r="AR936" s="1">
        <v>7.78</v>
      </c>
      <c r="AS936" s="1">
        <v>7.85</v>
      </c>
      <c r="AT936" s="1">
        <v>7.65</v>
      </c>
      <c r="AU936" s="1">
        <v>7.81</v>
      </c>
      <c r="AV936" s="1">
        <v>7.58</v>
      </c>
      <c r="AW936" s="1">
        <v>-3.4916999999999995E-3</v>
      </c>
      <c r="AX936" s="1">
        <v>0.4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5714</v>
      </c>
      <c r="C937" s="3">
        <v>0.45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</v>
      </c>
      <c r="H937" s="1">
        <f>MATCH(持股比率!A937,董監!A:A,0)</f>
        <v>937</v>
      </c>
      <c r="I937" s="3">
        <v>519120</v>
      </c>
      <c r="J937" s="26">
        <v>38</v>
      </c>
      <c r="K937" s="26">
        <v>-12</v>
      </c>
      <c r="L937" s="35">
        <v>-1</v>
      </c>
      <c r="M937" s="26">
        <v>36</v>
      </c>
      <c r="N937" s="26">
        <v>-42</v>
      </c>
      <c r="O937" s="26">
        <f t="shared" si="57"/>
        <v>43606</v>
      </c>
      <c r="P937" s="25">
        <f t="shared" si="58"/>
        <v>0</v>
      </c>
      <c r="Q937" s="3">
        <v>10.15</v>
      </c>
      <c r="R937" s="3">
        <v>9.98</v>
      </c>
      <c r="S937" s="3">
        <v>9.5500000000000007</v>
      </c>
      <c r="T937" s="3">
        <v>9.7899999999999991</v>
      </c>
      <c r="U937" s="3">
        <v>9.7799999999999994</v>
      </c>
      <c r="V937" s="12">
        <f t="shared" si="59"/>
        <v>1.9806999999999993E-3</v>
      </c>
      <c r="W937" s="3">
        <v>-0.91</v>
      </c>
      <c r="X937" s="3" t="str">
        <f ca="1">IF(COUNTIF(股期對照!A:A,B937)=2,B937&amp;"-●",IF(COUNTIF(股期對照!A:A,B937)=1,B937&amp;"-◎",B937))</f>
        <v>新昕纖</v>
      </c>
      <c r="Y937" s="3" t="s">
        <v>6669</v>
      </c>
      <c r="AB937" s="1" t="s">
        <v>931</v>
      </c>
      <c r="AC937" s="1" t="s">
        <v>2692</v>
      </c>
      <c r="AD937" s="1">
        <v>0.45</v>
      </c>
      <c r="AE937" s="1">
        <v>0</v>
      </c>
      <c r="AF937" s="1">
        <v>0</v>
      </c>
      <c r="AG937" s="1">
        <v>15.55</v>
      </c>
      <c r="AH937" s="1">
        <v>84</v>
      </c>
      <c r="AI937" s="1">
        <v>937</v>
      </c>
      <c r="AJ937" s="1">
        <v>519120</v>
      </c>
      <c r="AK937" s="1">
        <v>38</v>
      </c>
      <c r="AL937" s="1">
        <v>-12</v>
      </c>
      <c r="AM937" s="1">
        <v>-1</v>
      </c>
      <c r="AN937" s="1">
        <v>36</v>
      </c>
      <c r="AO937" s="1">
        <v>-42</v>
      </c>
      <c r="AP937" s="1">
        <v>43606</v>
      </c>
      <c r="AQ937" s="1">
        <v>0</v>
      </c>
      <c r="AR937" s="1">
        <v>10.15</v>
      </c>
      <c r="AS937" s="1">
        <v>9.98</v>
      </c>
      <c r="AT937" s="1">
        <v>9.5500000000000007</v>
      </c>
      <c r="AU937" s="1">
        <v>9.7899999999999991</v>
      </c>
      <c r="AV937" s="1">
        <v>9.7799999999999994</v>
      </c>
      <c r="AW937" s="1">
        <v>1.9806999999999993E-3</v>
      </c>
      <c r="AX937" s="1">
        <v>-0.91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4673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-1</v>
      </c>
      <c r="M938" s="26">
        <v>0</v>
      </c>
      <c r="N938" s="26">
        <v>-1</v>
      </c>
      <c r="O938" s="26">
        <f t="shared" si="57"/>
        <v>24259</v>
      </c>
      <c r="P938" s="25">
        <f t="shared" si="58"/>
        <v>0</v>
      </c>
      <c r="Q938" s="3">
        <v>13.2</v>
      </c>
      <c r="R938" s="3">
        <v>13.25</v>
      </c>
      <c r="S938" s="3">
        <v>13.2</v>
      </c>
      <c r="T938" s="3">
        <v>13.25</v>
      </c>
      <c r="U938" s="3">
        <v>13.25</v>
      </c>
      <c r="V938" s="12">
        <f t="shared" si="59"/>
        <v>-2.6449999999999998E-4</v>
      </c>
      <c r="W938" s="3">
        <v>-0.38</v>
      </c>
      <c r="X938" s="3" t="str">
        <f ca="1">IF(COUNTIF(股期對照!A:A,B938)=2,B938&amp;"-●",IF(COUNTIF(股期對照!A:A,B938)=1,B938&amp;"-◎",B938))</f>
        <v>飛寶企業</v>
      </c>
      <c r="Y938" s="3" t="s">
        <v>6667</v>
      </c>
      <c r="AB938" s="1" t="s">
        <v>932</v>
      </c>
      <c r="AC938" s="1" t="s">
        <v>2693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0</v>
      </c>
      <c r="AO938" s="1">
        <v>-1</v>
      </c>
      <c r="AP938" s="1">
        <v>24259</v>
      </c>
      <c r="AQ938" s="1">
        <v>0</v>
      </c>
      <c r="AR938" s="1">
        <v>13.2</v>
      </c>
      <c r="AS938" s="1">
        <v>13.25</v>
      </c>
      <c r="AT938" s="1">
        <v>13.2</v>
      </c>
      <c r="AU938" s="1">
        <v>13.25</v>
      </c>
      <c r="AV938" s="1">
        <v>13.25</v>
      </c>
      <c r="AW938" s="1">
        <v>-2.6449999999999998E-4</v>
      </c>
      <c r="AX938" s="1">
        <v>-0.38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5715</v>
      </c>
      <c r="C939" s="3">
        <v>19.82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52.48</v>
      </c>
      <c r="H939" s="1">
        <f>MATCH(持股比率!A939,董監!A:A,0)</f>
        <v>939</v>
      </c>
      <c r="I939" s="3">
        <v>8189149.4900000002</v>
      </c>
      <c r="J939" s="26">
        <v>-84</v>
      </c>
      <c r="K939" s="26">
        <v>-326</v>
      </c>
      <c r="L939" s="35">
        <v>-512</v>
      </c>
      <c r="M939" s="26">
        <v>425</v>
      </c>
      <c r="N939" s="26">
        <v>337</v>
      </c>
      <c r="O939" s="26">
        <f t="shared" si="57"/>
        <v>429767</v>
      </c>
      <c r="P939" s="25">
        <f t="shared" si="58"/>
        <v>0</v>
      </c>
      <c r="Q939" s="3">
        <v>9.36</v>
      </c>
      <c r="R939" s="3">
        <v>9.1999999999999993</v>
      </c>
      <c r="S939" s="3">
        <v>9.07</v>
      </c>
      <c r="T939" s="3">
        <v>9.15</v>
      </c>
      <c r="U939" s="3">
        <v>9.17</v>
      </c>
      <c r="V939" s="12">
        <f t="shared" si="59"/>
        <v>-1.4502399999999988E-2</v>
      </c>
      <c r="W939" s="3">
        <v>-1.4</v>
      </c>
      <c r="X939" s="3" t="str">
        <f ca="1">IF(COUNTIF(股期對照!A:A,B939)=2,B939&amp;"-●",IF(COUNTIF(股期對照!A:A,B939)=1,B939&amp;"-◎",B939))</f>
        <v>如興</v>
      </c>
      <c r="Y939" s="3" t="s">
        <v>6667</v>
      </c>
      <c r="AB939" s="1" t="s">
        <v>933</v>
      </c>
      <c r="AC939" s="1" t="s">
        <v>2694</v>
      </c>
      <c r="AD939" s="1">
        <v>19.82</v>
      </c>
      <c r="AE939" s="1">
        <v>0</v>
      </c>
      <c r="AF939" s="1">
        <v>0.01</v>
      </c>
      <c r="AG939" s="1">
        <v>27.69</v>
      </c>
      <c r="AH939" s="1">
        <v>52.48</v>
      </c>
      <c r="AI939" s="1">
        <v>939</v>
      </c>
      <c r="AJ939" s="1">
        <v>8189149.4900000002</v>
      </c>
      <c r="AK939" s="1">
        <v>-84</v>
      </c>
      <c r="AL939" s="1">
        <v>-326</v>
      </c>
      <c r="AM939" s="1">
        <v>-512</v>
      </c>
      <c r="AN939" s="1">
        <v>425</v>
      </c>
      <c r="AO939" s="1">
        <v>337</v>
      </c>
      <c r="AP939" s="1">
        <v>429767</v>
      </c>
      <c r="AQ939" s="1">
        <v>0</v>
      </c>
      <c r="AR939" s="1">
        <v>9.36</v>
      </c>
      <c r="AS939" s="1">
        <v>9.1999999999999993</v>
      </c>
      <c r="AT939" s="1">
        <v>9.07</v>
      </c>
      <c r="AU939" s="1">
        <v>9.15</v>
      </c>
      <c r="AV939" s="1">
        <v>9.17</v>
      </c>
      <c r="AW939" s="1">
        <v>-1.4502399999999988E-2</v>
      </c>
      <c r="AX939" s="1">
        <v>-1.4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5716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</v>
      </c>
      <c r="R940" s="3">
        <v>100</v>
      </c>
      <c r="S940" s="3">
        <v>98.5</v>
      </c>
      <c r="T940" s="3">
        <v>98.9</v>
      </c>
      <c r="U940" s="3">
        <v>98.9</v>
      </c>
      <c r="V940" s="12">
        <f t="shared" si="59"/>
        <v>0</v>
      </c>
      <c r="W940" s="3">
        <v>-1.1000000000000001</v>
      </c>
      <c r="X940" s="3" t="str">
        <f ca="1">IF(COUNTIF(股期對照!A:A,B940)=2,B940&amp;"-●",IF(COUNTIF(股期對照!A:A,B940)=1,B940&amp;"-◎",B940))</f>
        <v>三圓</v>
      </c>
      <c r="Y940" s="3" t="s">
        <v>6571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</v>
      </c>
      <c r="AS940" s="1">
        <v>100</v>
      </c>
      <c r="AT940" s="1">
        <v>98.5</v>
      </c>
      <c r="AU940" s="1">
        <v>98.9</v>
      </c>
      <c r="AV940" s="1">
        <v>98.9</v>
      </c>
      <c r="AW940" s="1">
        <v>0</v>
      </c>
      <c r="AX940" s="1">
        <v>-1.1000000000000001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4615</v>
      </c>
      <c r="C941" s="3">
        <v>4.05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80.489999999999995</v>
      </c>
      <c r="H941" s="1">
        <f>MATCH(持股比率!A941,董監!A:A,0)</f>
        <v>941</v>
      </c>
      <c r="I941" s="3">
        <v>839713.99</v>
      </c>
      <c r="J941" s="26">
        <v>-1</v>
      </c>
      <c r="K941" s="26">
        <v>-13</v>
      </c>
      <c r="L941" s="35">
        <v>8</v>
      </c>
      <c r="M941" s="26">
        <v>12</v>
      </c>
      <c r="N941" s="26">
        <v>-11</v>
      </c>
      <c r="O941" s="26">
        <f t="shared" si="57"/>
        <v>67589</v>
      </c>
      <c r="P941" s="25">
        <f t="shared" si="58"/>
        <v>0</v>
      </c>
      <c r="Q941" s="3">
        <v>37.700000000000003</v>
      </c>
      <c r="R941" s="3">
        <v>38.1</v>
      </c>
      <c r="S941" s="3">
        <v>37.85</v>
      </c>
      <c r="T941" s="3">
        <v>37.799999999999997</v>
      </c>
      <c r="U941" s="3">
        <v>38</v>
      </c>
      <c r="V941" s="12">
        <f t="shared" si="59"/>
        <v>-1.9460000000000002E-3</v>
      </c>
      <c r="W941" s="3">
        <v>1.47</v>
      </c>
      <c r="X941" s="3" t="str">
        <f ca="1">IF(COUNTIF(股期對照!A:A,B941)=2,B941&amp;"-●",IF(COUNTIF(股期對照!A:A,B941)=1,B941&amp;"-◎",B941))</f>
        <v>金洲</v>
      </c>
      <c r="Y941" s="3" t="s">
        <v>6667</v>
      </c>
      <c r="AB941" s="1" t="s">
        <v>935</v>
      </c>
      <c r="AC941" s="1" t="s">
        <v>2696</v>
      </c>
      <c r="AD941" s="1">
        <v>4.05</v>
      </c>
      <c r="AE941" s="1">
        <v>0</v>
      </c>
      <c r="AF941" s="1">
        <v>7.0000000000000007E-2</v>
      </c>
      <c r="AG941" s="1">
        <v>15.39</v>
      </c>
      <c r="AH941" s="1">
        <v>80.489999999999995</v>
      </c>
      <c r="AI941" s="1">
        <v>941</v>
      </c>
      <c r="AJ941" s="1">
        <v>839713.99</v>
      </c>
      <c r="AK941" s="1">
        <v>-1</v>
      </c>
      <c r="AL941" s="1">
        <v>-13</v>
      </c>
      <c r="AM941" s="1">
        <v>8</v>
      </c>
      <c r="AN941" s="1">
        <v>12</v>
      </c>
      <c r="AO941" s="1">
        <v>-11</v>
      </c>
      <c r="AP941" s="1">
        <v>67589</v>
      </c>
      <c r="AQ941" s="1">
        <v>0</v>
      </c>
      <c r="AR941" s="1">
        <v>37.700000000000003</v>
      </c>
      <c r="AS941" s="1">
        <v>38.1</v>
      </c>
      <c r="AT941" s="1">
        <v>37.85</v>
      </c>
      <c r="AU941" s="1">
        <v>37.799999999999997</v>
      </c>
      <c r="AV941" s="1">
        <v>38</v>
      </c>
      <c r="AW941" s="1">
        <v>-1.9460000000000002E-3</v>
      </c>
      <c r="AX941" s="1">
        <v>1.47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4674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6668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0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4575</v>
      </c>
      <c r="C943" s="3">
        <v>0.48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56.970000000000006</v>
      </c>
      <c r="H943" s="1">
        <f>MATCH(持股比率!A943,董監!A:A,0)</f>
        <v>943</v>
      </c>
      <c r="I943" s="3">
        <v>404550</v>
      </c>
      <c r="J943" s="26">
        <v>5</v>
      </c>
      <c r="K943" s="26">
        <v>1</v>
      </c>
      <c r="L943" s="35">
        <v>11</v>
      </c>
      <c r="M943" s="26">
        <v>4</v>
      </c>
      <c r="N943" s="26">
        <v>-2</v>
      </c>
      <c r="O943" s="26">
        <f t="shared" si="57"/>
        <v>23047</v>
      </c>
      <c r="P943" s="25">
        <f t="shared" si="58"/>
        <v>0.1</v>
      </c>
      <c r="Q943" s="3">
        <v>28.1</v>
      </c>
      <c r="R943" s="3">
        <v>28.1</v>
      </c>
      <c r="S943" s="3">
        <v>28.6</v>
      </c>
      <c r="T943" s="3">
        <v>28.05</v>
      </c>
      <c r="U943" s="3">
        <v>28</v>
      </c>
      <c r="V943" s="12">
        <f t="shared" si="59"/>
        <v>5.3940000000000012E-3</v>
      </c>
      <c r="W943" s="3">
        <v>-0.36</v>
      </c>
      <c r="X943" s="3" t="str">
        <f ca="1">IF(COUNTIF(股期對照!A:A,B943)=2,B943&amp;"-●",IF(COUNTIF(股期對照!A:A,B943)=1,B943&amp;"-◎",B943))</f>
        <v>光明</v>
      </c>
      <c r="Y943" s="3" t="s">
        <v>6667</v>
      </c>
      <c r="AB943" s="1" t="s">
        <v>937</v>
      </c>
      <c r="AC943" s="1" t="s">
        <v>2698</v>
      </c>
      <c r="AD943" s="1">
        <v>0.48</v>
      </c>
      <c r="AE943" s="1">
        <v>0</v>
      </c>
      <c r="AF943" s="1">
        <v>0</v>
      </c>
      <c r="AG943" s="1">
        <v>42.55</v>
      </c>
      <c r="AH943" s="1">
        <v>56.970000000000006</v>
      </c>
      <c r="AI943" s="1">
        <v>943</v>
      </c>
      <c r="AJ943" s="1">
        <v>404550</v>
      </c>
      <c r="AK943" s="1">
        <v>5</v>
      </c>
      <c r="AL943" s="1">
        <v>1</v>
      </c>
      <c r="AM943" s="1">
        <v>11</v>
      </c>
      <c r="AN943" s="1">
        <v>4</v>
      </c>
      <c r="AO943" s="1">
        <v>-2</v>
      </c>
      <c r="AP943" s="1">
        <v>23047</v>
      </c>
      <c r="AQ943" s="1">
        <v>0.1</v>
      </c>
      <c r="AR943" s="1">
        <v>28.1</v>
      </c>
      <c r="AS943" s="1">
        <v>28.1</v>
      </c>
      <c r="AT943" s="1">
        <v>28.6</v>
      </c>
      <c r="AU943" s="1">
        <v>28.05</v>
      </c>
      <c r="AV943" s="1">
        <v>28</v>
      </c>
      <c r="AW943" s="1">
        <v>5.3940000000000012E-3</v>
      </c>
      <c r="AX943" s="1">
        <v>-0.36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5717</v>
      </c>
      <c r="C944" s="3">
        <v>5.69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84.08</v>
      </c>
      <c r="H944" s="1">
        <f>MATCH(持股比率!A944,董監!A:A,0)</f>
        <v>944</v>
      </c>
      <c r="I944" s="3">
        <v>1726771.98</v>
      </c>
      <c r="J944" s="26">
        <v>21</v>
      </c>
      <c r="K944" s="26">
        <v>3</v>
      </c>
      <c r="L944" s="35">
        <v>-62</v>
      </c>
      <c r="M944" s="26">
        <v>19</v>
      </c>
      <c r="N944" s="26">
        <v>42</v>
      </c>
      <c r="O944" s="26">
        <f t="shared" si="57"/>
        <v>145187</v>
      </c>
      <c r="P944" s="25">
        <f t="shared" si="58"/>
        <v>0</v>
      </c>
      <c r="Q944" s="3">
        <v>24</v>
      </c>
      <c r="R944" s="3">
        <v>24</v>
      </c>
      <c r="S944" s="3">
        <v>23.7</v>
      </c>
      <c r="T944" s="3">
        <v>23.75</v>
      </c>
      <c r="U944" s="3">
        <v>24.05</v>
      </c>
      <c r="V944" s="12">
        <f t="shared" si="59"/>
        <v>5.6795000000000014E-3</v>
      </c>
      <c r="W944" s="3">
        <v>0.21</v>
      </c>
      <c r="X944" s="3" t="str">
        <f ca="1">IF(COUNTIF(股期對照!A:A,B944)=2,B944&amp;"-●",IF(COUNTIF(股期對照!A:A,B944)=1,B944&amp;"-◎",B944))</f>
        <v>利勤</v>
      </c>
      <c r="Y944" s="3" t="s">
        <v>6667</v>
      </c>
      <c r="AB944" s="1" t="s">
        <v>938</v>
      </c>
      <c r="AC944" s="1" t="s">
        <v>2699</v>
      </c>
      <c r="AD944" s="1">
        <v>5.69</v>
      </c>
      <c r="AE944" s="1">
        <v>0.01</v>
      </c>
      <c r="AF944" s="1">
        <v>0.47</v>
      </c>
      <c r="AG944" s="1">
        <v>9.75</v>
      </c>
      <c r="AH944" s="1">
        <v>84.08</v>
      </c>
      <c r="AI944" s="1">
        <v>944</v>
      </c>
      <c r="AJ944" s="1">
        <v>1726771.98</v>
      </c>
      <c r="AK944" s="1">
        <v>21</v>
      </c>
      <c r="AL944" s="1">
        <v>3</v>
      </c>
      <c r="AM944" s="1">
        <v>-62</v>
      </c>
      <c r="AN944" s="1">
        <v>19</v>
      </c>
      <c r="AO944" s="1">
        <v>42</v>
      </c>
      <c r="AP944" s="1">
        <v>145187</v>
      </c>
      <c r="AQ944" s="1">
        <v>0</v>
      </c>
      <c r="AR944" s="1">
        <v>24</v>
      </c>
      <c r="AS944" s="1">
        <v>24</v>
      </c>
      <c r="AT944" s="1">
        <v>23.7</v>
      </c>
      <c r="AU944" s="1">
        <v>23.75</v>
      </c>
      <c r="AV944" s="1">
        <v>24.05</v>
      </c>
      <c r="AW944" s="1">
        <v>5.6795000000000014E-3</v>
      </c>
      <c r="AX944" s="1">
        <v>0.21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5718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</v>
      </c>
      <c r="R945" s="3">
        <v>34.9</v>
      </c>
      <c r="S945" s="3">
        <v>34.9</v>
      </c>
      <c r="T945" s="3">
        <v>35.549999999999997</v>
      </c>
      <c r="U945" s="3">
        <v>34.799999999999997</v>
      </c>
      <c r="V945" s="12">
        <f t="shared" si="59"/>
        <v>0</v>
      </c>
      <c r="W945" s="3">
        <v>-5.05</v>
      </c>
      <c r="X945" s="3" t="str">
        <f ca="1">IF(COUNTIF(股期對照!A:A,B945)=2,B945&amp;"-●",IF(COUNTIF(股期對照!A:A,B945)=1,B945&amp;"-◎",B945))</f>
        <v>聚紡</v>
      </c>
      <c r="Y945" s="3" t="s">
        <v>6668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</v>
      </c>
      <c r="AS945" s="1">
        <v>34.9</v>
      </c>
      <c r="AT945" s="1">
        <v>34.9</v>
      </c>
      <c r="AU945" s="1">
        <v>35.549999999999997</v>
      </c>
      <c r="AV945" s="1">
        <v>34.799999999999997</v>
      </c>
      <c r="AW945" s="1">
        <v>0</v>
      </c>
      <c r="AX945" s="1">
        <v>-5.05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4675</v>
      </c>
      <c r="C946" s="3">
        <v>2.2999999999999998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</v>
      </c>
      <c r="H946" s="1">
        <f>MATCH(持股比率!A946,董監!A:A,0)</f>
        <v>946</v>
      </c>
      <c r="I946" s="3">
        <v>562736.09</v>
      </c>
      <c r="J946" s="26">
        <v>-21</v>
      </c>
      <c r="K946" s="26">
        <v>-2</v>
      </c>
      <c r="L946" s="35">
        <v>0</v>
      </c>
      <c r="M946" s="26">
        <v>-2</v>
      </c>
      <c r="N946" s="26">
        <v>5</v>
      </c>
      <c r="O946" s="26">
        <f t="shared" si="57"/>
        <v>39847</v>
      </c>
      <c r="P946" s="25">
        <f t="shared" si="58"/>
        <v>-0.1</v>
      </c>
      <c r="Q946" s="3">
        <v>25.9</v>
      </c>
      <c r="R946" s="3">
        <v>25.8</v>
      </c>
      <c r="S946" s="3">
        <v>25.45</v>
      </c>
      <c r="T946" s="3">
        <v>25.25</v>
      </c>
      <c r="U946" s="3">
        <v>25.85</v>
      </c>
      <c r="V946" s="12">
        <f t="shared" si="59"/>
        <v>-5.1675000000000002E-3</v>
      </c>
      <c r="W946" s="3">
        <v>0.19</v>
      </c>
      <c r="X946" s="3" t="str">
        <f ca="1">IF(COUNTIF(股期對照!A:A,B946)=2,B946&amp;"-●",IF(COUNTIF(股期對照!A:A,B946)=1,B946&amp;"-◎",B946))</f>
        <v>耀億</v>
      </c>
      <c r="Y946" s="3" t="s">
        <v>6568</v>
      </c>
      <c r="AB946" s="1" t="s">
        <v>940</v>
      </c>
      <c r="AC946" s="1" t="s">
        <v>2701</v>
      </c>
      <c r="AD946" s="1">
        <v>2.2999999999999998</v>
      </c>
      <c r="AE946" s="1">
        <v>0</v>
      </c>
      <c r="AF946" s="1">
        <v>0.05</v>
      </c>
      <c r="AG946" s="1">
        <v>26.84</v>
      </c>
      <c r="AH946" s="1">
        <v>70.81</v>
      </c>
      <c r="AI946" s="1">
        <v>946</v>
      </c>
      <c r="AJ946" s="1">
        <v>562736.09</v>
      </c>
      <c r="AK946" s="1">
        <v>-21</v>
      </c>
      <c r="AL946" s="1">
        <v>-2</v>
      </c>
      <c r="AM946" s="1">
        <v>0</v>
      </c>
      <c r="AN946" s="1">
        <v>-2</v>
      </c>
      <c r="AO946" s="1">
        <v>5</v>
      </c>
      <c r="AP946" s="1">
        <v>39847</v>
      </c>
      <c r="AQ946" s="1">
        <v>-0.1</v>
      </c>
      <c r="AR946" s="1">
        <v>25.9</v>
      </c>
      <c r="AS946" s="1">
        <v>25.8</v>
      </c>
      <c r="AT946" s="1">
        <v>25.45</v>
      </c>
      <c r="AU946" s="1">
        <v>25.25</v>
      </c>
      <c r="AV946" s="1">
        <v>25.85</v>
      </c>
      <c r="AW946" s="1">
        <v>-5.1675000000000002E-3</v>
      </c>
      <c r="AX946" s="1">
        <v>0.19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5719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15.5</v>
      </c>
      <c r="R947" s="3">
        <v>15.35</v>
      </c>
      <c r="S947" s="3">
        <v>15.25</v>
      </c>
      <c r="T947" s="3">
        <v>15.4</v>
      </c>
      <c r="U947" s="3">
        <v>15.5</v>
      </c>
      <c r="V947" s="12">
        <f t="shared" si="59"/>
        <v>0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6667</v>
      </c>
      <c r="AB947" s="1" t="s">
        <v>941</v>
      </c>
      <c r="AC947" s="1" t="s">
        <v>2702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26574</v>
      </c>
      <c r="AQ947" s="1">
        <v>0</v>
      </c>
      <c r="AR947" s="1">
        <v>15.5</v>
      </c>
      <c r="AS947" s="1">
        <v>15.35</v>
      </c>
      <c r="AT947" s="1">
        <v>15.25</v>
      </c>
      <c r="AU947" s="1">
        <v>15.4</v>
      </c>
      <c r="AV947" s="1">
        <v>15.5</v>
      </c>
      <c r="AW947" s="1">
        <v>0</v>
      </c>
      <c r="AX947" s="1">
        <v>0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5720</v>
      </c>
      <c r="C948" s="3">
        <v>0.8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</v>
      </c>
      <c r="H948" s="1">
        <f>MATCH(持股比率!A948,董監!A:A,0)</f>
        <v>948</v>
      </c>
      <c r="I948" s="3">
        <v>468051.64</v>
      </c>
      <c r="J948" s="26">
        <v>3</v>
      </c>
      <c r="K948" s="26">
        <v>9</v>
      </c>
      <c r="L948" s="35">
        <v>9</v>
      </c>
      <c r="M948" s="26">
        <v>14</v>
      </c>
      <c r="N948" s="26">
        <v>6</v>
      </c>
      <c r="O948" s="26">
        <f t="shared" si="57"/>
        <v>28785</v>
      </c>
      <c r="P948" s="25">
        <f t="shared" si="58"/>
        <v>0.1</v>
      </c>
      <c r="Q948" s="3">
        <v>37.65</v>
      </c>
      <c r="R948" s="3">
        <v>38</v>
      </c>
      <c r="S948" s="3">
        <v>37.75</v>
      </c>
      <c r="T948" s="3">
        <v>38.299999999999997</v>
      </c>
      <c r="U948" s="3">
        <v>38.049999999999997</v>
      </c>
      <c r="V948" s="12">
        <f t="shared" si="59"/>
        <v>1.5592E-2</v>
      </c>
      <c r="W948" s="3">
        <v>1.33</v>
      </c>
      <c r="X948" s="3" t="str">
        <f ca="1">IF(COUNTIF(股期對照!A:A,B948)=2,B948&amp;"-●",IF(COUNTIF(股期對照!A:A,B948)=1,B948&amp;"-◎",B948))</f>
        <v>興采</v>
      </c>
      <c r="Y948" s="3" t="s">
        <v>6667</v>
      </c>
      <c r="AB948" s="1" t="s">
        <v>942</v>
      </c>
      <c r="AC948" s="1" t="s">
        <v>2703</v>
      </c>
      <c r="AD948" s="1">
        <v>0.8</v>
      </c>
      <c r="AE948" s="1">
        <v>0</v>
      </c>
      <c r="AF948" s="1">
        <v>0.03</v>
      </c>
      <c r="AG948" s="1">
        <v>37.67</v>
      </c>
      <c r="AH948" s="1">
        <v>61.5</v>
      </c>
      <c r="AI948" s="1">
        <v>948</v>
      </c>
      <c r="AJ948" s="1">
        <v>468051.64</v>
      </c>
      <c r="AK948" s="1">
        <v>3</v>
      </c>
      <c r="AL948" s="1">
        <v>9</v>
      </c>
      <c r="AM948" s="1">
        <v>9</v>
      </c>
      <c r="AN948" s="1">
        <v>14</v>
      </c>
      <c r="AO948" s="1">
        <v>6</v>
      </c>
      <c r="AP948" s="1">
        <v>28785</v>
      </c>
      <c r="AQ948" s="1">
        <v>0.1</v>
      </c>
      <c r="AR948" s="1">
        <v>37.65</v>
      </c>
      <c r="AS948" s="1">
        <v>38</v>
      </c>
      <c r="AT948" s="1">
        <v>37.75</v>
      </c>
      <c r="AU948" s="1">
        <v>38.299999999999997</v>
      </c>
      <c r="AV948" s="1">
        <v>38.049999999999997</v>
      </c>
      <c r="AW948" s="1">
        <v>1.5592E-2</v>
      </c>
      <c r="AX948" s="1">
        <v>1.33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5721</v>
      </c>
      <c r="C949" s="3">
        <v>2.25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57.26</v>
      </c>
      <c r="H949" s="1">
        <f>MATCH(持股比率!A949,董監!A:A,0)</f>
        <v>949</v>
      </c>
      <c r="I949" s="3">
        <v>1033752.92</v>
      </c>
      <c r="J949" s="26">
        <v>8</v>
      </c>
      <c r="K949" s="26">
        <v>-14</v>
      </c>
      <c r="L949" s="35">
        <v>3</v>
      </c>
      <c r="M949" s="26">
        <v>32</v>
      </c>
      <c r="N949" s="26">
        <v>1</v>
      </c>
      <c r="O949" s="26">
        <f t="shared" si="57"/>
        <v>59193</v>
      </c>
      <c r="P949" s="25">
        <f t="shared" si="58"/>
        <v>0.1</v>
      </c>
      <c r="Q949" s="3">
        <v>128.5</v>
      </c>
      <c r="R949" s="3">
        <v>128</v>
      </c>
      <c r="S949" s="3">
        <v>129.5</v>
      </c>
      <c r="T949" s="3">
        <v>131.5</v>
      </c>
      <c r="U949" s="3">
        <v>132</v>
      </c>
      <c r="V949" s="12">
        <f t="shared" si="59"/>
        <v>3.9645E-2</v>
      </c>
      <c r="W949" s="3">
        <v>3.13</v>
      </c>
      <c r="X949" s="3" t="str">
        <f ca="1">IF(COUNTIF(股期對照!A:A,B949)=2,B949&amp;"-●",IF(COUNTIF(股期對照!A:A,B949)=1,B949&amp;"-◎",B949))</f>
        <v>廣越</v>
      </c>
      <c r="Y949" s="3" t="s">
        <v>6667</v>
      </c>
      <c r="AB949" s="1" t="s">
        <v>943</v>
      </c>
      <c r="AC949" s="1" t="s">
        <v>2704</v>
      </c>
      <c r="AD949" s="1">
        <v>2.25</v>
      </c>
      <c r="AE949" s="1">
        <v>0.18</v>
      </c>
      <c r="AF949" s="1">
        <v>0.06</v>
      </c>
      <c r="AG949" s="1">
        <v>40.25</v>
      </c>
      <c r="AH949" s="1">
        <v>57.26</v>
      </c>
      <c r="AI949" s="1">
        <v>949</v>
      </c>
      <c r="AJ949" s="1">
        <v>1033752.92</v>
      </c>
      <c r="AK949" s="1">
        <v>8</v>
      </c>
      <c r="AL949" s="1">
        <v>-14</v>
      </c>
      <c r="AM949" s="1">
        <v>3</v>
      </c>
      <c r="AN949" s="1">
        <v>32</v>
      </c>
      <c r="AO949" s="1">
        <v>1</v>
      </c>
      <c r="AP949" s="1">
        <v>59193</v>
      </c>
      <c r="AQ949" s="1">
        <v>0.1</v>
      </c>
      <c r="AR949" s="1">
        <v>128.5</v>
      </c>
      <c r="AS949" s="1">
        <v>128</v>
      </c>
      <c r="AT949" s="1">
        <v>129.5</v>
      </c>
      <c r="AU949" s="1">
        <v>131.5</v>
      </c>
      <c r="AV949" s="1">
        <v>132</v>
      </c>
      <c r="AW949" s="1">
        <v>3.9645E-2</v>
      </c>
      <c r="AX949" s="1">
        <v>3.13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5722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0</v>
      </c>
      <c r="M950" s="26">
        <v>1</v>
      </c>
      <c r="N950" s="26">
        <v>-2</v>
      </c>
      <c r="O950" s="26">
        <f t="shared" si="57"/>
        <v>413</v>
      </c>
      <c r="P950" s="25">
        <f t="shared" si="58"/>
        <v>0</v>
      </c>
      <c r="Q950" s="3">
        <v>152</v>
      </c>
      <c r="R950" s="3">
        <v>154</v>
      </c>
      <c r="S950" s="3">
        <v>152.5</v>
      </c>
      <c r="T950" s="3">
        <v>153</v>
      </c>
      <c r="U950" s="3">
        <v>153</v>
      </c>
      <c r="V950" s="12">
        <f t="shared" si="59"/>
        <v>1.0000000000000001E-5</v>
      </c>
      <c r="W950" s="3">
        <v>0.66</v>
      </c>
      <c r="X950" s="3" t="str">
        <f ca="1">IF(COUNTIF(股期對照!A:A,B950)=2,B950&amp;"-●",IF(COUNTIF(股期對照!A:A,B950)=1,B950&amp;"-◎",B950))</f>
        <v>冠星-KY</v>
      </c>
      <c r="Y950" s="3" t="s">
        <v>4887</v>
      </c>
      <c r="AB950" s="1" t="s">
        <v>944</v>
      </c>
      <c r="AC950" s="1" t="s">
        <v>2705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0</v>
      </c>
      <c r="AL950" s="1">
        <v>1</v>
      </c>
      <c r="AM950" s="1">
        <v>0</v>
      </c>
      <c r="AN950" s="1">
        <v>1</v>
      </c>
      <c r="AO950" s="1">
        <v>-2</v>
      </c>
      <c r="AP950" s="1">
        <v>413</v>
      </c>
      <c r="AQ950" s="1">
        <v>0</v>
      </c>
      <c r="AR950" s="1">
        <v>152</v>
      </c>
      <c r="AS950" s="1">
        <v>154</v>
      </c>
      <c r="AT950" s="1">
        <v>152.5</v>
      </c>
      <c r="AU950" s="1">
        <v>153</v>
      </c>
      <c r="AV950" s="1">
        <v>153</v>
      </c>
      <c r="AW950" s="1">
        <v>1.0000000000000001E-5</v>
      </c>
      <c r="AX950" s="1">
        <v>0.66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5723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26">
        <v>0</v>
      </c>
      <c r="K951" s="26">
        <v>-3</v>
      </c>
      <c r="L951" s="35">
        <v>-1</v>
      </c>
      <c r="M951" s="26">
        <v>-1</v>
      </c>
      <c r="N951" s="26">
        <v>0</v>
      </c>
      <c r="O951" s="26">
        <f t="shared" si="57"/>
        <v>37363</v>
      </c>
      <c r="P951" s="25">
        <f t="shared" si="58"/>
        <v>0</v>
      </c>
      <c r="Q951" s="3">
        <v>41.1</v>
      </c>
      <c r="R951" s="3">
        <v>40.35</v>
      </c>
      <c r="S951" s="3">
        <v>40.4</v>
      </c>
      <c r="T951" s="3">
        <v>40.15</v>
      </c>
      <c r="U951" s="3">
        <v>40.299999999999997</v>
      </c>
      <c r="V951" s="12">
        <f t="shared" si="59"/>
        <v>-2.0160000000000004E-3</v>
      </c>
      <c r="W951" s="3">
        <v>-3.82</v>
      </c>
      <c r="X951" s="3" t="str">
        <f ca="1">IF(COUNTIF(股期對照!A:A,B951)=2,B951&amp;"-●",IF(COUNTIF(股期對照!A:A,B951)=1,B951&amp;"-◎",B951))</f>
        <v>健信</v>
      </c>
      <c r="Y951" s="3" t="s">
        <v>6569</v>
      </c>
      <c r="AB951" s="1" t="s">
        <v>945</v>
      </c>
      <c r="AC951" s="1" t="s">
        <v>2706</v>
      </c>
      <c r="AD951" s="1">
        <v>0.79</v>
      </c>
      <c r="AE951" s="1">
        <v>0.03</v>
      </c>
      <c r="AF951" s="1">
        <v>0</v>
      </c>
      <c r="AG951" s="1">
        <v>25.56</v>
      </c>
      <c r="AH951" s="1">
        <v>73.62</v>
      </c>
      <c r="AI951" s="1">
        <v>951</v>
      </c>
      <c r="AJ951" s="1">
        <v>507506.86</v>
      </c>
      <c r="AK951" s="1">
        <v>0</v>
      </c>
      <c r="AL951" s="1">
        <v>-3</v>
      </c>
      <c r="AM951" s="1">
        <v>-1</v>
      </c>
      <c r="AN951" s="1">
        <v>-1</v>
      </c>
      <c r="AO951" s="1">
        <v>0</v>
      </c>
      <c r="AP951" s="1">
        <v>37363</v>
      </c>
      <c r="AQ951" s="1">
        <v>0</v>
      </c>
      <c r="AR951" s="1">
        <v>41.1</v>
      </c>
      <c r="AS951" s="1">
        <v>40.35</v>
      </c>
      <c r="AT951" s="1">
        <v>40.4</v>
      </c>
      <c r="AU951" s="1">
        <v>40.15</v>
      </c>
      <c r="AV951" s="1">
        <v>40.299999999999997</v>
      </c>
      <c r="AW951" s="1">
        <v>-2.0160000000000004E-3</v>
      </c>
      <c r="AX951" s="1">
        <v>-3.82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5724</v>
      </c>
      <c r="C952" s="3">
        <v>0.16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75.12</v>
      </c>
      <c r="H952" s="1">
        <f>MATCH(持股比率!A952,董監!A:A,0)</f>
        <v>952</v>
      </c>
      <c r="I952" s="3">
        <v>392633.26</v>
      </c>
      <c r="J952" s="26">
        <v>-7</v>
      </c>
      <c r="K952" s="26">
        <v>-2</v>
      </c>
      <c r="L952" s="35">
        <v>-1</v>
      </c>
      <c r="M952" s="26">
        <v>0</v>
      </c>
      <c r="N952" s="26">
        <v>0</v>
      </c>
      <c r="O952" s="26">
        <f t="shared" si="57"/>
        <v>29495</v>
      </c>
      <c r="P952" s="25">
        <f t="shared" si="58"/>
        <v>0</v>
      </c>
      <c r="Q952" s="3">
        <v>17</v>
      </c>
      <c r="R952" s="3">
        <v>16.850000000000001</v>
      </c>
      <c r="S952" s="3">
        <v>17</v>
      </c>
      <c r="T952" s="3">
        <v>16.8</v>
      </c>
      <c r="U952" s="3">
        <v>16.8</v>
      </c>
      <c r="V952" s="12">
        <f t="shared" si="59"/>
        <v>-1.6969999999999999E-3</v>
      </c>
      <c r="W952" s="3">
        <v>-1.47</v>
      </c>
      <c r="X952" s="3" t="str">
        <f ca="1">IF(COUNTIF(股期對照!A:A,B952)=2,B952&amp;"-●",IF(COUNTIF(股期對照!A:A,B952)=1,B952&amp;"-◎",B952))</f>
        <v>金雨</v>
      </c>
      <c r="Y952" s="3" t="s">
        <v>6551</v>
      </c>
      <c r="AB952" s="1" t="s">
        <v>946</v>
      </c>
      <c r="AC952" s="1" t="s">
        <v>2707</v>
      </c>
      <c r="AD952" s="1">
        <v>0.16</v>
      </c>
      <c r="AE952" s="1">
        <v>0</v>
      </c>
      <c r="AF952" s="1">
        <v>0</v>
      </c>
      <c r="AG952" s="1">
        <v>24.72</v>
      </c>
      <c r="AH952" s="1">
        <v>75.12</v>
      </c>
      <c r="AI952" s="1">
        <v>952</v>
      </c>
      <c r="AJ952" s="1">
        <v>392633.26</v>
      </c>
      <c r="AK952" s="1">
        <v>-7</v>
      </c>
      <c r="AL952" s="1">
        <v>-2</v>
      </c>
      <c r="AM952" s="1">
        <v>-1</v>
      </c>
      <c r="AN952" s="1">
        <v>0</v>
      </c>
      <c r="AO952" s="1">
        <v>0</v>
      </c>
      <c r="AP952" s="1">
        <v>29495</v>
      </c>
      <c r="AQ952" s="1">
        <v>0</v>
      </c>
      <c r="AR952" s="1">
        <v>17</v>
      </c>
      <c r="AS952" s="1">
        <v>16.850000000000001</v>
      </c>
      <c r="AT952" s="1">
        <v>17</v>
      </c>
      <c r="AU952" s="1">
        <v>16.8</v>
      </c>
      <c r="AV952" s="1">
        <v>16.8</v>
      </c>
      <c r="AW952" s="1">
        <v>-1.6969999999999999E-3</v>
      </c>
      <c r="AX952" s="1">
        <v>-1.47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5725</v>
      </c>
      <c r="C953" s="3">
        <v>6.27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32.930000000000007</v>
      </c>
      <c r="H953" s="1">
        <f>MATCH(持股比率!A953,董監!A:A,0)</f>
        <v>953</v>
      </c>
      <c r="I953" s="3">
        <v>1770120</v>
      </c>
      <c r="J953" s="26">
        <v>-18</v>
      </c>
      <c r="K953" s="26">
        <v>-17</v>
      </c>
      <c r="L953" s="35">
        <v>-20</v>
      </c>
      <c r="M953" s="26">
        <v>-13</v>
      </c>
      <c r="N953" s="26">
        <v>-11</v>
      </c>
      <c r="O953" s="26">
        <f t="shared" si="57"/>
        <v>58290</v>
      </c>
      <c r="P953" s="25">
        <f t="shared" si="58"/>
        <v>-0.1</v>
      </c>
      <c r="Q953" s="3">
        <v>59</v>
      </c>
      <c r="R953" s="3">
        <v>59</v>
      </c>
      <c r="S953" s="3">
        <v>58.9</v>
      </c>
      <c r="T953" s="3">
        <v>58.6</v>
      </c>
      <c r="U953" s="3">
        <v>58.6</v>
      </c>
      <c r="V953" s="12">
        <f t="shared" si="59"/>
        <v>-4.6494000000000008E-2</v>
      </c>
      <c r="W953" s="3">
        <v>-0.68</v>
      </c>
      <c r="X953" s="3" t="str">
        <f ca="1">IF(COUNTIF(股期對照!A:A,B953)=2,B953&amp;"-●",IF(COUNTIF(股期對照!A:A,B953)=1,B953&amp;"-◎",B953))</f>
        <v>崇友</v>
      </c>
      <c r="Y953" s="3" t="s">
        <v>6628</v>
      </c>
      <c r="AB953" s="1" t="s">
        <v>947</v>
      </c>
      <c r="AC953" s="1" t="s">
        <v>2708</v>
      </c>
      <c r="AD953" s="1">
        <v>6.27</v>
      </c>
      <c r="AE953" s="1">
        <v>0.7</v>
      </c>
      <c r="AF953" s="1">
        <v>0.17</v>
      </c>
      <c r="AG953" s="1">
        <v>59.93</v>
      </c>
      <c r="AH953" s="1">
        <v>32.930000000000007</v>
      </c>
      <c r="AI953" s="1">
        <v>953</v>
      </c>
      <c r="AJ953" s="1">
        <v>1770120</v>
      </c>
      <c r="AK953" s="1">
        <v>-18</v>
      </c>
      <c r="AL953" s="1">
        <v>-17</v>
      </c>
      <c r="AM953" s="1">
        <v>-20</v>
      </c>
      <c r="AN953" s="1">
        <v>-13</v>
      </c>
      <c r="AO953" s="1">
        <v>-11</v>
      </c>
      <c r="AP953" s="1">
        <v>58290</v>
      </c>
      <c r="AQ953" s="1">
        <v>-0.1</v>
      </c>
      <c r="AR953" s="1">
        <v>59</v>
      </c>
      <c r="AS953" s="1">
        <v>59</v>
      </c>
      <c r="AT953" s="1">
        <v>58.9</v>
      </c>
      <c r="AU953" s="1">
        <v>58.6</v>
      </c>
      <c r="AV953" s="1">
        <v>58.6</v>
      </c>
      <c r="AW953" s="1">
        <v>-4.6494000000000008E-2</v>
      </c>
      <c r="AX953" s="1">
        <v>-0.68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5726</v>
      </c>
      <c r="C954" s="3">
        <v>3.57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</v>
      </c>
      <c r="H954" s="1">
        <f>MATCH(持股比率!A954,董監!A:A,0)</f>
        <v>954</v>
      </c>
      <c r="I954" s="3">
        <v>1080106.8899999999</v>
      </c>
      <c r="J954" s="26">
        <v>0</v>
      </c>
      <c r="K954" s="26">
        <v>-1</v>
      </c>
      <c r="L954" s="35">
        <v>-4</v>
      </c>
      <c r="M954" s="26">
        <v>-16</v>
      </c>
      <c r="N954" s="26">
        <v>-9</v>
      </c>
      <c r="O954" s="26">
        <f t="shared" si="57"/>
        <v>83924</v>
      </c>
      <c r="P954" s="25">
        <f t="shared" si="58"/>
        <v>0</v>
      </c>
      <c r="Q954" s="3">
        <v>11.3</v>
      </c>
      <c r="R954" s="3">
        <v>11.4</v>
      </c>
      <c r="S954" s="3">
        <v>11.45</v>
      </c>
      <c r="T954" s="3">
        <v>11.15</v>
      </c>
      <c r="U954" s="3">
        <v>11.3</v>
      </c>
      <c r="V954" s="12">
        <f t="shared" si="59"/>
        <v>-3.3730000000000001E-3</v>
      </c>
      <c r="W954" s="3">
        <v>0.44</v>
      </c>
      <c r="X954" s="3" t="str">
        <f ca="1">IF(COUNTIF(股期對照!A:A,B954)=2,B954&amp;"-●",IF(COUNTIF(股期對照!A:A,B954)=1,B954&amp;"-◎",B954))</f>
        <v>高鋒</v>
      </c>
      <c r="Y954" s="3" t="s">
        <v>6626</v>
      </c>
      <c r="AB954" s="1" t="s">
        <v>948</v>
      </c>
      <c r="AC954" s="1" t="s">
        <v>2709</v>
      </c>
      <c r="AD954" s="1">
        <v>3.57</v>
      </c>
      <c r="AE954" s="1">
        <v>0</v>
      </c>
      <c r="AF954" s="1">
        <v>0.02</v>
      </c>
      <c r="AG954" s="1">
        <v>18.71</v>
      </c>
      <c r="AH954" s="1">
        <v>77.7</v>
      </c>
      <c r="AI954" s="1">
        <v>954</v>
      </c>
      <c r="AJ954" s="1">
        <v>1080106.8899999999</v>
      </c>
      <c r="AK954" s="1">
        <v>0</v>
      </c>
      <c r="AL954" s="1">
        <v>-1</v>
      </c>
      <c r="AM954" s="1">
        <v>-4</v>
      </c>
      <c r="AN954" s="1">
        <v>-16</v>
      </c>
      <c r="AO954" s="1">
        <v>-9</v>
      </c>
      <c r="AP954" s="1">
        <v>83924</v>
      </c>
      <c r="AQ954" s="1">
        <v>0</v>
      </c>
      <c r="AR954" s="1">
        <v>11.3</v>
      </c>
      <c r="AS954" s="1">
        <v>11.4</v>
      </c>
      <c r="AT954" s="1">
        <v>11.45</v>
      </c>
      <c r="AU954" s="1">
        <v>11.15</v>
      </c>
      <c r="AV954" s="1">
        <v>11.3</v>
      </c>
      <c r="AW954" s="1">
        <v>-3.3730000000000001E-3</v>
      </c>
      <c r="AX954" s="1">
        <v>0.44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5727</v>
      </c>
      <c r="C955" s="3">
        <v>0.85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84.11</v>
      </c>
      <c r="H955" s="1">
        <f>MATCH(持股比率!A955,董監!A:A,0)</f>
        <v>955</v>
      </c>
      <c r="I955" s="3">
        <v>768803</v>
      </c>
      <c r="J955" s="26">
        <v>23</v>
      </c>
      <c r="K955" s="26">
        <v>1</v>
      </c>
      <c r="L955" s="35">
        <v>0</v>
      </c>
      <c r="M955" s="26">
        <v>2</v>
      </c>
      <c r="N955" s="26">
        <v>-8</v>
      </c>
      <c r="O955" s="26">
        <f t="shared" si="57"/>
        <v>64664</v>
      </c>
      <c r="P955" s="25">
        <f t="shared" si="58"/>
        <v>0</v>
      </c>
      <c r="Q955" s="3">
        <v>10</v>
      </c>
      <c r="R955" s="3">
        <v>10</v>
      </c>
      <c r="S955" s="3">
        <v>9.9</v>
      </c>
      <c r="T955" s="3">
        <v>9.9700000000000006</v>
      </c>
      <c r="U955" s="3">
        <v>9.9600000000000009</v>
      </c>
      <c r="V955" s="12">
        <f t="shared" si="59"/>
        <v>1.8025999999999999E-3</v>
      </c>
      <c r="W955" s="3">
        <v>-0.1</v>
      </c>
      <c r="X955" s="3" t="str">
        <f ca="1">IF(COUNTIF(股期對照!A:A,B955)=2,B955&amp;"-●",IF(COUNTIF(股期對照!A:A,B955)=1,B955&amp;"-◎",B955))</f>
        <v>福裕</v>
      </c>
      <c r="Y955" s="3" t="s">
        <v>6626</v>
      </c>
      <c r="AB955" s="1" t="s">
        <v>949</v>
      </c>
      <c r="AC955" s="1" t="s">
        <v>2710</v>
      </c>
      <c r="AD955" s="1">
        <v>0.85</v>
      </c>
      <c r="AE955" s="1">
        <v>0</v>
      </c>
      <c r="AF955" s="1">
        <v>0</v>
      </c>
      <c r="AG955" s="1">
        <v>15.04</v>
      </c>
      <c r="AH955" s="1">
        <v>84.11</v>
      </c>
      <c r="AI955" s="1">
        <v>955</v>
      </c>
      <c r="AJ955" s="1">
        <v>768803</v>
      </c>
      <c r="AK955" s="1">
        <v>23</v>
      </c>
      <c r="AL955" s="1">
        <v>1</v>
      </c>
      <c r="AM955" s="1">
        <v>0</v>
      </c>
      <c r="AN955" s="1">
        <v>2</v>
      </c>
      <c r="AO955" s="1">
        <v>-8</v>
      </c>
      <c r="AP955" s="1">
        <v>64664</v>
      </c>
      <c r="AQ955" s="1">
        <v>0</v>
      </c>
      <c r="AR955" s="1">
        <v>10</v>
      </c>
      <c r="AS955" s="1">
        <v>10</v>
      </c>
      <c r="AT955" s="1">
        <v>9.9</v>
      </c>
      <c r="AU955" s="1">
        <v>9.9700000000000006</v>
      </c>
      <c r="AV955" s="1">
        <v>9.9600000000000009</v>
      </c>
      <c r="AW955" s="1">
        <v>1.8025999999999999E-3</v>
      </c>
      <c r="AX955" s="1">
        <v>-0.1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4841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0</v>
      </c>
      <c r="K956" s="26">
        <v>-2</v>
      </c>
      <c r="L956" s="35">
        <v>-1</v>
      </c>
      <c r="M956" s="26">
        <v>-3</v>
      </c>
      <c r="N956" s="26">
        <v>-7</v>
      </c>
      <c r="O956" s="26">
        <f t="shared" si="57"/>
        <v>49965</v>
      </c>
      <c r="P956" s="25">
        <f t="shared" si="58"/>
        <v>0</v>
      </c>
      <c r="Q956" s="3">
        <v>29.1</v>
      </c>
      <c r="R956" s="3">
        <v>28.9</v>
      </c>
      <c r="S956" s="3">
        <v>29</v>
      </c>
      <c r="T956" s="3">
        <v>28.35</v>
      </c>
      <c r="U956" s="3">
        <v>28.3</v>
      </c>
      <c r="V956" s="12">
        <f t="shared" si="59"/>
        <v>-3.6995000000000005E-3</v>
      </c>
      <c r="W956" s="3">
        <v>-2.08</v>
      </c>
      <c r="X956" s="3" t="str">
        <f ca="1">IF(COUNTIF(股期對照!A:A,B956)=2,B956&amp;"-●",IF(COUNTIF(股期對照!A:A,B956)=1,B956&amp;"-◎",B956))</f>
        <v>永彰</v>
      </c>
      <c r="Y956" s="3" t="s">
        <v>6631</v>
      </c>
      <c r="AB956" s="1" t="s">
        <v>950</v>
      </c>
      <c r="AC956" s="1" t="s">
        <v>2711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0</v>
      </c>
      <c r="AL956" s="1">
        <v>-2</v>
      </c>
      <c r="AM956" s="1">
        <v>-1</v>
      </c>
      <c r="AN956" s="1">
        <v>-3</v>
      </c>
      <c r="AO956" s="1">
        <v>-7</v>
      </c>
      <c r="AP956" s="1">
        <v>49965</v>
      </c>
      <c r="AQ956" s="1">
        <v>0</v>
      </c>
      <c r="AR956" s="1">
        <v>29.1</v>
      </c>
      <c r="AS956" s="1">
        <v>28.9</v>
      </c>
      <c r="AT956" s="1">
        <v>29</v>
      </c>
      <c r="AU956" s="1">
        <v>28.35</v>
      </c>
      <c r="AV956" s="1">
        <v>28.3</v>
      </c>
      <c r="AW956" s="1">
        <v>-3.6995000000000005E-3</v>
      </c>
      <c r="AX956" s="1">
        <v>-2.08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5728</v>
      </c>
      <c r="C957" s="3">
        <v>7.01</v>
      </c>
      <c r="D957" s="3">
        <v>0.95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76.05</v>
      </c>
      <c r="H957" s="1">
        <f>MATCH(持股比率!A957,董監!A:A,0)</f>
        <v>957</v>
      </c>
      <c r="I957" s="3">
        <v>2548264.61</v>
      </c>
      <c r="J957" s="26">
        <v>28</v>
      </c>
      <c r="K957" s="26">
        <v>-757</v>
      </c>
      <c r="L957" s="35">
        <v>-261</v>
      </c>
      <c r="M957" s="26">
        <v>517</v>
      </c>
      <c r="N957" s="26">
        <v>-561</v>
      </c>
      <c r="O957" s="26">
        <f t="shared" si="57"/>
        <v>193796</v>
      </c>
      <c r="P957" s="25">
        <f t="shared" si="58"/>
        <v>-0.5</v>
      </c>
      <c r="Q957" s="3">
        <v>17.350000000000001</v>
      </c>
      <c r="R957" s="3">
        <v>17.399999999999999</v>
      </c>
      <c r="S957" s="3">
        <v>16.75</v>
      </c>
      <c r="T957" s="3">
        <v>17.399999999999999</v>
      </c>
      <c r="U957" s="3">
        <v>17.95</v>
      </c>
      <c r="V957" s="12">
        <f t="shared" si="59"/>
        <v>-0.18131900000000001</v>
      </c>
      <c r="W957" s="3">
        <v>13.61</v>
      </c>
      <c r="X957" s="3" t="str">
        <f ca="1">IF(COUNTIF(股期對照!A:A,B957)=2,B957&amp;"-●",IF(COUNTIF(股期對照!A:A,B957)=1,B957&amp;"-◎",B957))</f>
        <v>東台</v>
      </c>
      <c r="Y957" s="3" t="s">
        <v>6670</v>
      </c>
      <c r="AB957" s="1" t="s">
        <v>951</v>
      </c>
      <c r="AC957" s="1" t="s">
        <v>2712</v>
      </c>
      <c r="AD957" s="1">
        <v>7.01</v>
      </c>
      <c r="AE957" s="1">
        <v>0.95</v>
      </c>
      <c r="AF957" s="1">
        <v>0</v>
      </c>
      <c r="AG957" s="1">
        <v>15.99</v>
      </c>
      <c r="AH957" s="1">
        <v>76.05</v>
      </c>
      <c r="AI957" s="1">
        <v>957</v>
      </c>
      <c r="AJ957" s="1">
        <v>2548264.61</v>
      </c>
      <c r="AK957" s="1">
        <v>28</v>
      </c>
      <c r="AL957" s="1">
        <v>-757</v>
      </c>
      <c r="AM957" s="1">
        <v>-261</v>
      </c>
      <c r="AN957" s="1">
        <v>517</v>
      </c>
      <c r="AO957" s="1">
        <v>-561</v>
      </c>
      <c r="AP957" s="1">
        <v>193796</v>
      </c>
      <c r="AQ957" s="1">
        <v>-0.5</v>
      </c>
      <c r="AR957" s="1">
        <v>17.350000000000001</v>
      </c>
      <c r="AS957" s="1">
        <v>17.399999999999999</v>
      </c>
      <c r="AT957" s="1">
        <v>16.75</v>
      </c>
      <c r="AU957" s="1">
        <v>17.399999999999999</v>
      </c>
      <c r="AV957" s="1">
        <v>17.95</v>
      </c>
      <c r="AW957" s="1">
        <v>-0.18131900000000001</v>
      </c>
      <c r="AX957" s="1">
        <v>13.61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4616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-1</v>
      </c>
      <c r="M958" s="26">
        <v>0</v>
      </c>
      <c r="N958" s="26">
        <v>2</v>
      </c>
      <c r="O958" s="26">
        <f t="shared" si="57"/>
        <v>46141</v>
      </c>
      <c r="P958" s="25">
        <f t="shared" si="58"/>
        <v>0</v>
      </c>
      <c r="Q958" s="3">
        <v>29.55</v>
      </c>
      <c r="R958" s="3">
        <v>29.55</v>
      </c>
      <c r="S958" s="3">
        <v>29.3</v>
      </c>
      <c r="T958" s="3">
        <v>29.45</v>
      </c>
      <c r="U958" s="3">
        <v>29.45</v>
      </c>
      <c r="V958" s="12">
        <f t="shared" si="59"/>
        <v>-2.9500000000000007E-4</v>
      </c>
      <c r="W958" s="3">
        <v>-0.17</v>
      </c>
      <c r="X958" s="3" t="str">
        <f ca="1">IF(COUNTIF(股期對照!A:A,B958)=2,B958&amp;"-●",IF(COUNTIF(股期對照!A:A,B958)=1,B958&amp;"-◎",B958))</f>
        <v>方土霖</v>
      </c>
      <c r="Y958" s="3" t="s">
        <v>6626</v>
      </c>
      <c r="AB958" s="1" t="s">
        <v>952</v>
      </c>
      <c r="AC958" s="1" t="s">
        <v>2713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-1</v>
      </c>
      <c r="AN958" s="1">
        <v>0</v>
      </c>
      <c r="AO958" s="1">
        <v>2</v>
      </c>
      <c r="AP958" s="1">
        <v>46141</v>
      </c>
      <c r="AQ958" s="1">
        <v>0</v>
      </c>
      <c r="AR958" s="1">
        <v>29.55</v>
      </c>
      <c r="AS958" s="1">
        <v>29.55</v>
      </c>
      <c r="AT958" s="1">
        <v>29.3</v>
      </c>
      <c r="AU958" s="1">
        <v>29.45</v>
      </c>
      <c r="AV958" s="1">
        <v>29.45</v>
      </c>
      <c r="AW958" s="1">
        <v>-2.9500000000000007E-4</v>
      </c>
      <c r="AX958" s="1">
        <v>-0.17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5729</v>
      </c>
      <c r="C959" s="3">
        <v>1.53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49.42</v>
      </c>
      <c r="H959" s="1">
        <f>MATCH(持股比率!A959,董監!A:A,0)</f>
        <v>959</v>
      </c>
      <c r="I959" s="3">
        <v>765142.68</v>
      </c>
      <c r="J959" s="26">
        <v>5</v>
      </c>
      <c r="K959" s="26">
        <v>-2</v>
      </c>
      <c r="L959" s="35">
        <v>-1</v>
      </c>
      <c r="M959" s="26">
        <v>-1</v>
      </c>
      <c r="N959" s="26">
        <v>20</v>
      </c>
      <c r="O959" s="26">
        <f t="shared" si="57"/>
        <v>37813</v>
      </c>
      <c r="P959" s="25">
        <f t="shared" si="58"/>
        <v>0.1</v>
      </c>
      <c r="Q959" s="3">
        <v>45.8</v>
      </c>
      <c r="R959" s="3">
        <v>45.7</v>
      </c>
      <c r="S959" s="3">
        <v>45.4</v>
      </c>
      <c r="T959" s="3">
        <v>45.5</v>
      </c>
      <c r="U959" s="3">
        <v>46.85</v>
      </c>
      <c r="V959" s="12">
        <f t="shared" si="59"/>
        <v>9.8370000000000003E-3</v>
      </c>
      <c r="W959" s="3">
        <v>2.74</v>
      </c>
      <c r="X959" s="3" t="str">
        <f ca="1">IF(COUNTIF(股期對照!A:A,B959)=2,B959&amp;"-●",IF(COUNTIF(股期對照!A:A,B959)=1,B959&amp;"-◎",B959))</f>
        <v>江興鍛</v>
      </c>
      <c r="Y959" s="3" t="s">
        <v>6569</v>
      </c>
      <c r="AB959" s="1" t="s">
        <v>953</v>
      </c>
      <c r="AC959" s="1" t="s">
        <v>2714</v>
      </c>
      <c r="AD959" s="1">
        <v>1.53</v>
      </c>
      <c r="AE959" s="1">
        <v>2.85</v>
      </c>
      <c r="AF959" s="1">
        <v>0.28999999999999998</v>
      </c>
      <c r="AG959" s="1">
        <v>45.91</v>
      </c>
      <c r="AH959" s="1">
        <v>49.42</v>
      </c>
      <c r="AI959" s="1">
        <v>959</v>
      </c>
      <c r="AJ959" s="1">
        <v>765142.68</v>
      </c>
      <c r="AK959" s="1">
        <v>5</v>
      </c>
      <c r="AL959" s="1">
        <v>-2</v>
      </c>
      <c r="AM959" s="1">
        <v>-1</v>
      </c>
      <c r="AN959" s="1">
        <v>-1</v>
      </c>
      <c r="AO959" s="1">
        <v>20</v>
      </c>
      <c r="AP959" s="1">
        <v>37813</v>
      </c>
      <c r="AQ959" s="1">
        <v>0.1</v>
      </c>
      <c r="AR959" s="1">
        <v>45.8</v>
      </c>
      <c r="AS959" s="1">
        <v>45.7</v>
      </c>
      <c r="AT959" s="1">
        <v>45.4</v>
      </c>
      <c r="AU959" s="1">
        <v>45.5</v>
      </c>
      <c r="AV959" s="1">
        <v>46.85</v>
      </c>
      <c r="AW959" s="1">
        <v>9.8370000000000003E-3</v>
      </c>
      <c r="AX959" s="1">
        <v>2.74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4728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57.36</v>
      </c>
      <c r="H960" s="1">
        <f>MATCH(持股比率!A960,董監!A:A,0)</f>
        <v>960</v>
      </c>
      <c r="I960" s="3">
        <v>846388.96</v>
      </c>
      <c r="J960" s="26">
        <v>1</v>
      </c>
      <c r="K960" s="26">
        <v>0</v>
      </c>
      <c r="L960" s="35">
        <v>0</v>
      </c>
      <c r="M960" s="26">
        <v>-10</v>
      </c>
      <c r="N960" s="26">
        <v>-3</v>
      </c>
      <c r="O960" s="26">
        <f t="shared" si="57"/>
        <v>48549</v>
      </c>
      <c r="P960" s="25">
        <f t="shared" si="58"/>
        <v>0</v>
      </c>
      <c r="Q960" s="3">
        <v>7.3</v>
      </c>
      <c r="R960" s="3">
        <v>7.31</v>
      </c>
      <c r="S960" s="3">
        <v>7.31</v>
      </c>
      <c r="T960" s="3">
        <v>7.2</v>
      </c>
      <c r="U960" s="3">
        <v>7.42</v>
      </c>
      <c r="V960" s="12">
        <f t="shared" si="59"/>
        <v>-8.696000000000001E-4</v>
      </c>
      <c r="W960" s="3">
        <v>2.77</v>
      </c>
      <c r="X960" s="3" t="str">
        <f ca="1">IF(COUNTIF(股期對照!A:A,B960)=2,B960&amp;"-●",IF(COUNTIF(股期對照!A:A,B960)=1,B960&amp;"-◎",B960))</f>
        <v>淳紳</v>
      </c>
      <c r="Y960" s="3" t="s">
        <v>6578</v>
      </c>
      <c r="AB960" s="1" t="s">
        <v>954</v>
      </c>
      <c r="AC960" s="1" t="s">
        <v>2715</v>
      </c>
      <c r="AD960" s="1">
        <v>16.670000000000002</v>
      </c>
      <c r="AE960" s="1">
        <v>0</v>
      </c>
      <c r="AF960" s="1">
        <v>0</v>
      </c>
      <c r="AG960" s="1">
        <v>25.97</v>
      </c>
      <c r="AH960" s="1">
        <v>57.36</v>
      </c>
      <c r="AI960" s="1">
        <v>960</v>
      </c>
      <c r="AJ960" s="1">
        <v>846388.96</v>
      </c>
      <c r="AK960" s="1">
        <v>1</v>
      </c>
      <c r="AL960" s="1">
        <v>0</v>
      </c>
      <c r="AM960" s="1">
        <v>0</v>
      </c>
      <c r="AN960" s="1">
        <v>-10</v>
      </c>
      <c r="AO960" s="1">
        <v>-3</v>
      </c>
      <c r="AP960" s="1">
        <v>48549</v>
      </c>
      <c r="AQ960" s="1">
        <v>0</v>
      </c>
      <c r="AR960" s="1">
        <v>7.3</v>
      </c>
      <c r="AS960" s="1">
        <v>7.31</v>
      </c>
      <c r="AT960" s="1">
        <v>7.31</v>
      </c>
      <c r="AU960" s="1">
        <v>7.2</v>
      </c>
      <c r="AV960" s="1">
        <v>7.42</v>
      </c>
      <c r="AW960" s="1">
        <v>-8.696000000000001E-4</v>
      </c>
      <c r="AX960" s="1">
        <v>2.77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5730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10</v>
      </c>
      <c r="K961" s="26">
        <v>-59</v>
      </c>
      <c r="L961" s="35">
        <v>-17</v>
      </c>
      <c r="M961" s="26">
        <v>-5</v>
      </c>
      <c r="N961" s="26">
        <v>-8</v>
      </c>
      <c r="O961" s="26">
        <f t="shared" si="57"/>
        <v>38415</v>
      </c>
      <c r="P961" s="25">
        <f t="shared" si="58"/>
        <v>-0.2</v>
      </c>
      <c r="Q961" s="3">
        <v>11.2</v>
      </c>
      <c r="R961" s="3">
        <v>10.5</v>
      </c>
      <c r="S961" s="3">
        <v>9.52</v>
      </c>
      <c r="T961" s="3">
        <v>9.8000000000000007</v>
      </c>
      <c r="U961" s="3">
        <v>9.5</v>
      </c>
      <c r="V961" s="12">
        <f t="shared" si="59"/>
        <v>-7.9433999999999998E-3</v>
      </c>
      <c r="W961" s="3">
        <v>-9.09</v>
      </c>
      <c r="X961" s="3" t="str">
        <f ca="1">IF(COUNTIF(股期對照!A:A,B961)=2,B961&amp;"-●",IF(COUNTIF(股期對照!A:A,B961)=1,B961&amp;"-◎",B961))</f>
        <v>宏易</v>
      </c>
      <c r="Y961" s="3" t="s">
        <v>6628</v>
      </c>
      <c r="AB961" s="1" t="s">
        <v>955</v>
      </c>
      <c r="AC961" s="1" t="s">
        <v>2716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10</v>
      </c>
      <c r="AL961" s="1">
        <v>-59</v>
      </c>
      <c r="AM961" s="1">
        <v>-17</v>
      </c>
      <c r="AN961" s="1">
        <v>-5</v>
      </c>
      <c r="AO961" s="1">
        <v>-8</v>
      </c>
      <c r="AP961" s="1">
        <v>38415</v>
      </c>
      <c r="AQ961" s="1">
        <v>-0.2</v>
      </c>
      <c r="AR961" s="1">
        <v>11.2</v>
      </c>
      <c r="AS961" s="1">
        <v>10.5</v>
      </c>
      <c r="AT961" s="1">
        <v>9.52</v>
      </c>
      <c r="AU961" s="1">
        <v>9.8000000000000007</v>
      </c>
      <c r="AV961" s="1">
        <v>9.5</v>
      </c>
      <c r="AW961" s="1">
        <v>-7.9433999999999998E-3</v>
      </c>
      <c r="AX961" s="1">
        <v>-9.09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5731</v>
      </c>
      <c r="C962" s="3">
        <v>13.19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</v>
      </c>
      <c r="H962" s="1">
        <f>MATCH(持股比率!A962,董監!A:A,0)</f>
        <v>962</v>
      </c>
      <c r="I962" s="3">
        <v>5049151.05</v>
      </c>
      <c r="J962" s="26">
        <v>7</v>
      </c>
      <c r="K962" s="26">
        <v>-181</v>
      </c>
      <c r="L962" s="35">
        <v>-172</v>
      </c>
      <c r="M962" s="26">
        <v>-52</v>
      </c>
      <c r="N962" s="26">
        <v>106</v>
      </c>
      <c r="O962" s="26">
        <f t="shared" si="57"/>
        <v>250438</v>
      </c>
      <c r="P962" s="25">
        <f t="shared" si="58"/>
        <v>-0.1</v>
      </c>
      <c r="Q962" s="3">
        <v>20.350000000000001</v>
      </c>
      <c r="R962" s="3">
        <v>20.149999999999999</v>
      </c>
      <c r="S962" s="3">
        <v>19.95</v>
      </c>
      <c r="T962" s="3">
        <v>20.100000000000001</v>
      </c>
      <c r="U962" s="3">
        <v>20.2</v>
      </c>
      <c r="V962" s="12">
        <f t="shared" si="59"/>
        <v>-5.8401000000000002E-2</v>
      </c>
      <c r="W962" s="3">
        <v>0.5</v>
      </c>
      <c r="X962" s="3" t="str">
        <f ca="1">IF(COUNTIF(股期對照!A:A,B962)=2,B962&amp;"-●",IF(COUNTIF(股期對照!A:A,B962)=1,B962&amp;"-◎",B962))</f>
        <v>瑞智</v>
      </c>
      <c r="Y962" s="3" t="s">
        <v>6626</v>
      </c>
      <c r="AB962" s="1" t="s">
        <v>956</v>
      </c>
      <c r="AC962" s="1" t="s">
        <v>2717</v>
      </c>
      <c r="AD962" s="1">
        <v>13.19</v>
      </c>
      <c r="AE962" s="1">
        <v>0.45</v>
      </c>
      <c r="AF962" s="1">
        <v>0.02</v>
      </c>
      <c r="AG962" s="1">
        <v>36.74</v>
      </c>
      <c r="AH962" s="1">
        <v>49.6</v>
      </c>
      <c r="AI962" s="1">
        <v>962</v>
      </c>
      <c r="AJ962" s="1">
        <v>5049151.05</v>
      </c>
      <c r="AK962" s="1">
        <v>7</v>
      </c>
      <c r="AL962" s="1">
        <v>-181</v>
      </c>
      <c r="AM962" s="1">
        <v>-172</v>
      </c>
      <c r="AN962" s="1">
        <v>-52</v>
      </c>
      <c r="AO962" s="1">
        <v>106</v>
      </c>
      <c r="AP962" s="1">
        <v>250438</v>
      </c>
      <c r="AQ962" s="1">
        <v>-0.1</v>
      </c>
      <c r="AR962" s="1">
        <v>20.350000000000001</v>
      </c>
      <c r="AS962" s="1">
        <v>20.149999999999999</v>
      </c>
      <c r="AT962" s="1">
        <v>19.95</v>
      </c>
      <c r="AU962" s="1">
        <v>20.100000000000001</v>
      </c>
      <c r="AV962" s="1">
        <v>20.2</v>
      </c>
      <c r="AW962" s="1">
        <v>-5.8401000000000002E-2</v>
      </c>
      <c r="AX962" s="1">
        <v>0.5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5732</v>
      </c>
      <c r="C963" s="3">
        <v>0.87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6">
        <v>3</v>
      </c>
      <c r="K963" s="26">
        <v>-23</v>
      </c>
      <c r="L963" s="35">
        <v>-11</v>
      </c>
      <c r="M963" s="26">
        <v>-1</v>
      </c>
      <c r="N963" s="26">
        <v>4</v>
      </c>
      <c r="O963" s="26">
        <f t="shared" si="57"/>
        <v>142670</v>
      </c>
      <c r="P963" s="25">
        <f t="shared" si="58"/>
        <v>0</v>
      </c>
      <c r="Q963" s="3">
        <v>11.35</v>
      </c>
      <c r="R963" s="3">
        <v>11.35</v>
      </c>
      <c r="S963" s="3">
        <v>11.2</v>
      </c>
      <c r="T963" s="3">
        <v>11.2</v>
      </c>
      <c r="U963" s="3">
        <v>11.3</v>
      </c>
      <c r="V963" s="12">
        <f t="shared" si="59"/>
        <v>-3.1619999999999999E-3</v>
      </c>
      <c r="W963" s="3">
        <v>1.35</v>
      </c>
      <c r="X963" s="3" t="str">
        <f ca="1">IF(COUNTIF(股期對照!A:A,B963)=2,B963&amp;"-●",IF(COUNTIF(股期對照!A:A,B963)=1,B963&amp;"-◎",B963))</f>
        <v>協易機</v>
      </c>
      <c r="Y963" s="3" t="s">
        <v>6626</v>
      </c>
      <c r="AB963" s="1" t="s">
        <v>957</v>
      </c>
      <c r="AC963" s="1" t="s">
        <v>2718</v>
      </c>
      <c r="AD963" s="1">
        <v>0.87</v>
      </c>
      <c r="AE963" s="1">
        <v>0</v>
      </c>
      <c r="AF963" s="1">
        <v>0.01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3</v>
      </c>
      <c r="AL963" s="1">
        <v>-23</v>
      </c>
      <c r="AM963" s="1">
        <v>-11</v>
      </c>
      <c r="AN963" s="1">
        <v>-1</v>
      </c>
      <c r="AO963" s="1">
        <v>4</v>
      </c>
      <c r="AP963" s="1">
        <v>142670</v>
      </c>
      <c r="AQ963" s="1">
        <v>0</v>
      </c>
      <c r="AR963" s="1">
        <v>11.35</v>
      </c>
      <c r="AS963" s="1">
        <v>11.35</v>
      </c>
      <c r="AT963" s="1">
        <v>11.2</v>
      </c>
      <c r="AU963" s="1">
        <v>11.2</v>
      </c>
      <c r="AV963" s="1">
        <v>11.3</v>
      </c>
      <c r="AW963" s="1">
        <v>-3.1619999999999999E-3</v>
      </c>
      <c r="AX963" s="1">
        <v>1.35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5733</v>
      </c>
      <c r="C964" s="3">
        <v>2.09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78.52</v>
      </c>
      <c r="H964" s="1">
        <f>MATCH(持股比率!A964,董監!A:A,0)</f>
        <v>964</v>
      </c>
      <c r="I964" s="3">
        <v>891939.48</v>
      </c>
      <c r="J964" s="26">
        <v>-233</v>
      </c>
      <c r="K964" s="26">
        <v>-72</v>
      </c>
      <c r="L964" s="35">
        <v>-32</v>
      </c>
      <c r="M964" s="26">
        <v>52</v>
      </c>
      <c r="N964" s="26">
        <v>437</v>
      </c>
      <c r="O964" s="26">
        <f t="shared" si="57"/>
        <v>70035</v>
      </c>
      <c r="P964" s="25">
        <f t="shared" si="58"/>
        <v>0.2</v>
      </c>
      <c r="Q964" s="3">
        <v>14.8</v>
      </c>
      <c r="R964" s="3">
        <v>15</v>
      </c>
      <c r="S964" s="3">
        <v>14.5</v>
      </c>
      <c r="T964" s="3">
        <v>14.65</v>
      </c>
      <c r="U964" s="3">
        <v>16.100000000000001</v>
      </c>
      <c r="V964" s="12">
        <f t="shared" si="59"/>
        <v>2.8051000000000013E-2</v>
      </c>
      <c r="W964" s="3">
        <v>7.69</v>
      </c>
      <c r="X964" s="3" t="str">
        <f ca="1">IF(COUNTIF(股期對照!A:A,B964)=2,B964&amp;"-●",IF(COUNTIF(股期對照!A:A,B964)=1,B964&amp;"-◎",B964))</f>
        <v>慶騰</v>
      </c>
      <c r="Y964" s="3" t="s">
        <v>6626</v>
      </c>
      <c r="AB964" s="1" t="s">
        <v>958</v>
      </c>
      <c r="AC964" s="1" t="s">
        <v>2719</v>
      </c>
      <c r="AD964" s="1">
        <v>2.09</v>
      </c>
      <c r="AE964" s="1">
        <v>0.03</v>
      </c>
      <c r="AF964" s="1">
        <v>0</v>
      </c>
      <c r="AG964" s="1">
        <v>19.36</v>
      </c>
      <c r="AH964" s="1">
        <v>78.52</v>
      </c>
      <c r="AI964" s="1">
        <v>964</v>
      </c>
      <c r="AJ964" s="1">
        <v>891939.48</v>
      </c>
      <c r="AK964" s="1">
        <v>-233</v>
      </c>
      <c r="AL964" s="1">
        <v>-72</v>
      </c>
      <c r="AM964" s="1">
        <v>-32</v>
      </c>
      <c r="AN964" s="1">
        <v>52</v>
      </c>
      <c r="AO964" s="1">
        <v>437</v>
      </c>
      <c r="AP964" s="1">
        <v>70035</v>
      </c>
      <c r="AQ964" s="1">
        <v>0.2</v>
      </c>
      <c r="AR964" s="1">
        <v>14.8</v>
      </c>
      <c r="AS964" s="1">
        <v>15</v>
      </c>
      <c r="AT964" s="1">
        <v>14.5</v>
      </c>
      <c r="AU964" s="1">
        <v>14.65</v>
      </c>
      <c r="AV964" s="1">
        <v>16.100000000000001</v>
      </c>
      <c r="AW964" s="1">
        <v>2.8051000000000013E-2</v>
      </c>
      <c r="AX964" s="1">
        <v>7.69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5734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2</v>
      </c>
      <c r="M965" s="26">
        <v>2</v>
      </c>
      <c r="N965" s="26">
        <v>0</v>
      </c>
      <c r="O965" s="26">
        <f t="shared" si="57"/>
        <v>43286</v>
      </c>
      <c r="P965" s="25">
        <f t="shared" si="58"/>
        <v>0</v>
      </c>
      <c r="Q965" s="3">
        <v>35.4</v>
      </c>
      <c r="R965" s="3">
        <v>35.450000000000003</v>
      </c>
      <c r="S965" s="3">
        <v>34.950000000000003</v>
      </c>
      <c r="T965" s="3">
        <v>34.85</v>
      </c>
      <c r="U965" s="3">
        <v>35.299999999999997</v>
      </c>
      <c r="V965" s="12">
        <f t="shared" si="59"/>
        <v>1.3960000000000003E-3</v>
      </c>
      <c r="W965" s="3">
        <v>-0.28000000000000003</v>
      </c>
      <c r="X965" s="3" t="str">
        <f ca="1">IF(COUNTIF(股期對照!A:A,B965)=2,B965&amp;"-●",IF(COUNTIF(股期對照!A:A,B965)=1,B965&amp;"-◎",B965))</f>
        <v>至興</v>
      </c>
      <c r="Y965" s="3" t="s">
        <v>6647</v>
      </c>
      <c r="AB965" s="1" t="s">
        <v>959</v>
      </c>
      <c r="AC965" s="1" t="s">
        <v>2720</v>
      </c>
      <c r="AD965" s="1">
        <v>0.05</v>
      </c>
      <c r="AE965" s="1">
        <v>0</v>
      </c>
      <c r="AF965" s="1">
        <v>0</v>
      </c>
      <c r="AG965" s="1">
        <v>42.74</v>
      </c>
      <c r="AH965" s="1">
        <v>57.21</v>
      </c>
      <c r="AI965" s="1">
        <v>965</v>
      </c>
      <c r="AJ965" s="1">
        <v>756617.4</v>
      </c>
      <c r="AK965" s="1">
        <v>0</v>
      </c>
      <c r="AL965" s="1">
        <v>0</v>
      </c>
      <c r="AM965" s="1">
        <v>2</v>
      </c>
      <c r="AN965" s="1">
        <v>2</v>
      </c>
      <c r="AO965" s="1">
        <v>0</v>
      </c>
      <c r="AP965" s="1">
        <v>43286</v>
      </c>
      <c r="AQ965" s="1">
        <v>0</v>
      </c>
      <c r="AR965" s="1">
        <v>35.4</v>
      </c>
      <c r="AS965" s="1">
        <v>35.450000000000003</v>
      </c>
      <c r="AT965" s="1">
        <v>34.950000000000003</v>
      </c>
      <c r="AU965" s="1">
        <v>34.85</v>
      </c>
      <c r="AV965" s="1">
        <v>35.299999999999997</v>
      </c>
      <c r="AW965" s="1">
        <v>1.3960000000000003E-3</v>
      </c>
      <c r="AX965" s="1">
        <v>-0.28000000000000003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5735</v>
      </c>
      <c r="C966" s="3">
        <v>16.149999999999999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59.459999999999994</v>
      </c>
      <c r="H966" s="1">
        <f>MATCH(持股比率!A966,董監!A:A,0)</f>
        <v>966</v>
      </c>
      <c r="I966" s="3">
        <v>908200</v>
      </c>
      <c r="J966" s="26">
        <v>19</v>
      </c>
      <c r="K966" s="26">
        <v>32</v>
      </c>
      <c r="L966" s="35">
        <v>-34</v>
      </c>
      <c r="M966" s="26">
        <v>-34</v>
      </c>
      <c r="N966" s="26">
        <v>-14</v>
      </c>
      <c r="O966" s="26">
        <f t="shared" si="57"/>
        <v>54002</v>
      </c>
      <c r="P966" s="25">
        <f t="shared" si="58"/>
        <v>-0.1</v>
      </c>
      <c r="Q966" s="3">
        <v>156.5</v>
      </c>
      <c r="R966" s="3">
        <v>161</v>
      </c>
      <c r="S966" s="3">
        <v>157</v>
      </c>
      <c r="T966" s="3">
        <v>156.5</v>
      </c>
      <c r="U966" s="3">
        <v>157</v>
      </c>
      <c r="V966" s="12">
        <f t="shared" si="59"/>
        <v>-4.7315000000000003E-2</v>
      </c>
      <c r="W966" s="3">
        <v>1.29</v>
      </c>
      <c r="X966" s="3" t="str">
        <f ca="1">IF(COUNTIF(股期對照!A:A,B966)=2,B966&amp;"-●",IF(COUNTIF(股期對照!A:A,B966)=1,B966&amp;"-◎",B966))</f>
        <v>拓凱</v>
      </c>
      <c r="Y966" s="3" t="s">
        <v>6578</v>
      </c>
      <c r="AB966" s="1" t="s">
        <v>960</v>
      </c>
      <c r="AC966" s="1" t="s">
        <v>2721</v>
      </c>
      <c r="AD966" s="1">
        <v>16.149999999999999</v>
      </c>
      <c r="AE966" s="1">
        <v>2.99</v>
      </c>
      <c r="AF966" s="1">
        <v>0.03</v>
      </c>
      <c r="AG966" s="1">
        <v>21.37</v>
      </c>
      <c r="AH966" s="1">
        <v>59.459999999999994</v>
      </c>
      <c r="AI966" s="1">
        <v>966</v>
      </c>
      <c r="AJ966" s="1">
        <v>908200</v>
      </c>
      <c r="AK966" s="1">
        <v>19</v>
      </c>
      <c r="AL966" s="1">
        <v>32</v>
      </c>
      <c r="AM966" s="1">
        <v>-34</v>
      </c>
      <c r="AN966" s="1">
        <v>-34</v>
      </c>
      <c r="AO966" s="1">
        <v>-14</v>
      </c>
      <c r="AP966" s="1">
        <v>54002</v>
      </c>
      <c r="AQ966" s="1">
        <v>-0.1</v>
      </c>
      <c r="AR966" s="1">
        <v>156.5</v>
      </c>
      <c r="AS966" s="1">
        <v>161</v>
      </c>
      <c r="AT966" s="1">
        <v>157</v>
      </c>
      <c r="AU966" s="1">
        <v>156.5</v>
      </c>
      <c r="AV966" s="1">
        <v>157</v>
      </c>
      <c r="AW966" s="1">
        <v>-4.7315000000000003E-2</v>
      </c>
      <c r="AX966" s="1">
        <v>1.29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5736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79.289999999999992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7</v>
      </c>
      <c r="N967" s="26">
        <v>2</v>
      </c>
      <c r="O967" s="26">
        <f t="shared" ref="O967:O1030" si="61">ROUND((I967/10)*(G967/100),0)</f>
        <v>40007</v>
      </c>
      <c r="P967" s="25">
        <f t="shared" ref="P967:P1030" si="62">ROUND(SUM(J967:N967)/O967*100,1)</f>
        <v>0</v>
      </c>
      <c r="Q967" s="3">
        <v>20</v>
      </c>
      <c r="R967" s="3">
        <v>20</v>
      </c>
      <c r="S967" s="3">
        <v>19.899999999999999</v>
      </c>
      <c r="T967" s="3">
        <v>19.95</v>
      </c>
      <c r="U967" s="3">
        <v>19.899999999999999</v>
      </c>
      <c r="V967" s="12">
        <f t="shared" ref="V967:V1030" si="63">SUMPRODUCT(J967:N967,Q967:U967)/100000</f>
        <v>1.7944999999999999E-3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6462</v>
      </c>
      <c r="AB967" s="1" t="s">
        <v>961</v>
      </c>
      <c r="AC967" s="1" t="s">
        <v>2722</v>
      </c>
      <c r="AD967" s="1">
        <v>0.17</v>
      </c>
      <c r="AE967" s="1">
        <v>0</v>
      </c>
      <c r="AF967" s="1">
        <v>0</v>
      </c>
      <c r="AG967" s="1">
        <v>20.54</v>
      </c>
      <c r="AH967" s="1">
        <v>79.289999999999992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7</v>
      </c>
      <c r="AO967" s="1">
        <v>2</v>
      </c>
      <c r="AP967" s="1">
        <v>40007</v>
      </c>
      <c r="AQ967" s="1">
        <v>0</v>
      </c>
      <c r="AR967" s="1">
        <v>20</v>
      </c>
      <c r="AS967" s="1">
        <v>20</v>
      </c>
      <c r="AT967" s="1">
        <v>19.899999999999999</v>
      </c>
      <c r="AU967" s="1">
        <v>19.95</v>
      </c>
      <c r="AV967" s="1">
        <v>19.899999999999999</v>
      </c>
      <c r="AW967" s="1">
        <v>1.7944999999999999E-3</v>
      </c>
      <c r="AX967" s="1">
        <v>-0.5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5737</v>
      </c>
      <c r="C968" s="3">
        <v>3.18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83.539999999999992</v>
      </c>
      <c r="H968" s="1">
        <f>MATCH(持股比率!A968,董監!A:A,0)</f>
        <v>968</v>
      </c>
      <c r="I968" s="3">
        <v>941780</v>
      </c>
      <c r="J968" s="26">
        <v>-17</v>
      </c>
      <c r="K968" s="26">
        <v>34</v>
      </c>
      <c r="L968" s="35">
        <v>-31</v>
      </c>
      <c r="M968" s="26">
        <v>-40</v>
      </c>
      <c r="N968" s="26">
        <v>116</v>
      </c>
      <c r="O968" s="26">
        <f t="shared" si="61"/>
        <v>78676</v>
      </c>
      <c r="P968" s="25">
        <f t="shared" si="62"/>
        <v>0.1</v>
      </c>
      <c r="Q968" s="3">
        <v>52.1</v>
      </c>
      <c r="R968" s="3">
        <v>53.1</v>
      </c>
      <c r="S968" s="3">
        <v>53.5</v>
      </c>
      <c r="T968" s="3">
        <v>52.7</v>
      </c>
      <c r="U968" s="3">
        <v>54.1</v>
      </c>
      <c r="V968" s="12">
        <f t="shared" si="63"/>
        <v>3.4287999999999999E-2</v>
      </c>
      <c r="W968" s="3">
        <v>2.85</v>
      </c>
      <c r="X968" s="3" t="str">
        <f ca="1">IF(COUNTIF(股期對照!A:A,B968)=2,B968&amp;"-●",IF(COUNTIF(股期對照!A:A,B968)=1,B968&amp;"-◎",B968))</f>
        <v>全球傳動</v>
      </c>
      <c r="Y968" s="3" t="s">
        <v>6628</v>
      </c>
      <c r="AB968" s="1" t="s">
        <v>962</v>
      </c>
      <c r="AC968" s="1" t="s">
        <v>2723</v>
      </c>
      <c r="AD968" s="1">
        <v>3.18</v>
      </c>
      <c r="AE968" s="1">
        <v>0</v>
      </c>
      <c r="AF968" s="1">
        <v>0</v>
      </c>
      <c r="AG968" s="1">
        <v>13.28</v>
      </c>
      <c r="AH968" s="1">
        <v>83.539999999999992</v>
      </c>
      <c r="AI968" s="1">
        <v>968</v>
      </c>
      <c r="AJ968" s="1">
        <v>941780</v>
      </c>
      <c r="AK968" s="1">
        <v>-17</v>
      </c>
      <c r="AL968" s="1">
        <v>34</v>
      </c>
      <c r="AM968" s="1">
        <v>-31</v>
      </c>
      <c r="AN968" s="1">
        <v>-40</v>
      </c>
      <c r="AO968" s="1">
        <v>116</v>
      </c>
      <c r="AP968" s="1">
        <v>78676</v>
      </c>
      <c r="AQ968" s="1">
        <v>0.1</v>
      </c>
      <c r="AR968" s="1">
        <v>52.1</v>
      </c>
      <c r="AS968" s="1">
        <v>53.1</v>
      </c>
      <c r="AT968" s="1">
        <v>53.5</v>
      </c>
      <c r="AU968" s="1">
        <v>52.7</v>
      </c>
      <c r="AV968" s="1">
        <v>54.1</v>
      </c>
      <c r="AW968" s="1">
        <v>3.4287999999999999E-2</v>
      </c>
      <c r="AX968" s="1">
        <v>2.85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5738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84.11</v>
      </c>
      <c r="H969" s="1">
        <f>MATCH(持股比率!A969,董監!A:A,0)</f>
        <v>969</v>
      </c>
      <c r="I969" s="3">
        <v>676470.68</v>
      </c>
      <c r="J969" s="26">
        <v>45</v>
      </c>
      <c r="K969" s="26">
        <v>46</v>
      </c>
      <c r="L969" s="35">
        <v>13</v>
      </c>
      <c r="M969" s="26">
        <v>1</v>
      </c>
      <c r="N969" s="26">
        <v>-14</v>
      </c>
      <c r="O969" s="26">
        <f t="shared" si="61"/>
        <v>56898</v>
      </c>
      <c r="P969" s="25">
        <f t="shared" si="62"/>
        <v>0.2</v>
      </c>
      <c r="Q969" s="3">
        <v>22.6</v>
      </c>
      <c r="R969" s="3">
        <v>22.6</v>
      </c>
      <c r="S969" s="3">
        <v>22.75</v>
      </c>
      <c r="T969" s="3">
        <v>23.15</v>
      </c>
      <c r="U969" s="3">
        <v>23.2</v>
      </c>
      <c r="V969" s="12">
        <f t="shared" si="63"/>
        <v>2.0507000000000004E-2</v>
      </c>
      <c r="W969" s="3">
        <v>4.5</v>
      </c>
      <c r="X969" s="3" t="str">
        <f ca="1">IF(COUNTIF(股期對照!A:A,B969)=2,B969&amp;"-●",IF(COUNTIF(股期對照!A:A,B969)=1,B969&amp;"-◎",B969))</f>
        <v>晟田</v>
      </c>
      <c r="Y969" s="3" t="s">
        <v>6671</v>
      </c>
      <c r="AB969" s="1" t="s">
        <v>963</v>
      </c>
      <c r="AC969" s="1" t="s">
        <v>2724</v>
      </c>
      <c r="AD969" s="1">
        <v>2.69</v>
      </c>
      <c r="AE969" s="1">
        <v>0</v>
      </c>
      <c r="AF969" s="1">
        <v>0.03</v>
      </c>
      <c r="AG969" s="1">
        <v>13.17</v>
      </c>
      <c r="AH969" s="1">
        <v>84.11</v>
      </c>
      <c r="AI969" s="1">
        <v>969</v>
      </c>
      <c r="AJ969" s="1">
        <v>676470.68</v>
      </c>
      <c r="AK969" s="1">
        <v>45</v>
      </c>
      <c r="AL969" s="1">
        <v>46</v>
      </c>
      <c r="AM969" s="1">
        <v>13</v>
      </c>
      <c r="AN969" s="1">
        <v>1</v>
      </c>
      <c r="AO969" s="1">
        <v>-14</v>
      </c>
      <c r="AP969" s="1">
        <v>56898</v>
      </c>
      <c r="AQ969" s="1">
        <v>0.2</v>
      </c>
      <c r="AR969" s="1">
        <v>22.6</v>
      </c>
      <c r="AS969" s="1">
        <v>22.6</v>
      </c>
      <c r="AT969" s="1">
        <v>22.75</v>
      </c>
      <c r="AU969" s="1">
        <v>23.15</v>
      </c>
      <c r="AV969" s="1">
        <v>23.2</v>
      </c>
      <c r="AW969" s="1">
        <v>2.0507000000000004E-2</v>
      </c>
      <c r="AX969" s="1">
        <v>4.5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5739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24</v>
      </c>
      <c r="R970" s="3">
        <v>24.1</v>
      </c>
      <c r="S970" s="3">
        <v>24.7</v>
      </c>
      <c r="T970" s="3">
        <v>24.7</v>
      </c>
      <c r="U970" s="3">
        <v>24.95</v>
      </c>
      <c r="V970" s="12">
        <f t="shared" si="63"/>
        <v>0</v>
      </c>
      <c r="W970" s="3">
        <v>3.96</v>
      </c>
      <c r="X970" s="3" t="str">
        <f ca="1">IF(COUNTIF(股期對照!A:A,B970)=2,B970&amp;"-●",IF(COUNTIF(股期對照!A:A,B970)=1,B970&amp;"-◎",B970))</f>
        <v>科嶠</v>
      </c>
      <c r="Y970" s="3" t="s">
        <v>6640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24</v>
      </c>
      <c r="AS970" s="1">
        <v>24.1</v>
      </c>
      <c r="AT970" s="1">
        <v>24.7</v>
      </c>
      <c r="AU970" s="1">
        <v>24.7</v>
      </c>
      <c r="AV970" s="1">
        <v>24.95</v>
      </c>
      <c r="AW970" s="1">
        <v>0</v>
      </c>
      <c r="AX970" s="1">
        <v>3.96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5740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1</v>
      </c>
      <c r="K971" s="26">
        <v>-1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16.2</v>
      </c>
      <c r="R971" s="3">
        <v>16.3</v>
      </c>
      <c r="S971" s="3">
        <v>16.05</v>
      </c>
      <c r="T971" s="3">
        <v>16.100000000000001</v>
      </c>
      <c r="U971" s="3">
        <v>16.100000000000001</v>
      </c>
      <c r="V971" s="12">
        <f t="shared" si="63"/>
        <v>-1.0000000000000141E-6</v>
      </c>
      <c r="W971" s="3">
        <v>0.63</v>
      </c>
      <c r="X971" s="3" t="str">
        <f ca="1">IF(COUNTIF(股期對照!A:A,B971)=2,B971&amp;"-●",IF(COUNTIF(股期對照!A:A,B971)=1,B971&amp;"-◎",B971))</f>
        <v>萬在</v>
      </c>
      <c r="Y971" s="3" t="s">
        <v>6569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1</v>
      </c>
      <c r="AL971" s="1">
        <v>-1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16.2</v>
      </c>
      <c r="AS971" s="1">
        <v>16.3</v>
      </c>
      <c r="AT971" s="1">
        <v>16.05</v>
      </c>
      <c r="AU971" s="1">
        <v>16.100000000000001</v>
      </c>
      <c r="AV971" s="1">
        <v>16.100000000000001</v>
      </c>
      <c r="AW971" s="1">
        <v>-1.0000000000000141E-6</v>
      </c>
      <c r="AX971" s="1">
        <v>0.63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5741</v>
      </c>
      <c r="C972" s="3">
        <v>34.35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-3.0100000000000051</v>
      </c>
      <c r="H972" s="1">
        <f>MATCH(持股比率!A972,董監!A:A,0)</f>
        <v>972</v>
      </c>
      <c r="I972" s="3">
        <v>770000</v>
      </c>
      <c r="J972" s="26">
        <v>6</v>
      </c>
      <c r="K972" s="26">
        <v>0</v>
      </c>
      <c r="L972" s="35">
        <v>6</v>
      </c>
      <c r="M972" s="26">
        <v>0</v>
      </c>
      <c r="N972" s="26">
        <v>-6</v>
      </c>
      <c r="O972" s="26">
        <f t="shared" si="61"/>
        <v>-2318</v>
      </c>
      <c r="P972" s="25">
        <f t="shared" si="62"/>
        <v>-0.3</v>
      </c>
      <c r="Q972" s="3">
        <v>27.6</v>
      </c>
      <c r="R972" s="3">
        <v>27.65</v>
      </c>
      <c r="S972" s="3">
        <v>26.7</v>
      </c>
      <c r="T972" s="3">
        <v>26.5</v>
      </c>
      <c r="U972" s="3">
        <v>26.5</v>
      </c>
      <c r="V972" s="12">
        <f t="shared" si="63"/>
        <v>1.6680000000000002E-3</v>
      </c>
      <c r="W972" s="3">
        <v>-3.64</v>
      </c>
      <c r="X972" s="3" t="str">
        <f ca="1">IF(COUNTIF(股期對照!A:A,B972)=2,B972&amp;"-●",IF(COUNTIF(股期對照!A:A,B972)=1,B972&amp;"-◎",B972))</f>
        <v>銘鈺</v>
      </c>
      <c r="Y972" s="3" t="s">
        <v>4585</v>
      </c>
      <c r="AB972" s="1" t="s">
        <v>966</v>
      </c>
      <c r="AC972" s="1" t="s">
        <v>2727</v>
      </c>
      <c r="AD972" s="1">
        <v>34.35</v>
      </c>
      <c r="AE972" s="1">
        <v>0</v>
      </c>
      <c r="AF972" s="1">
        <v>0.01</v>
      </c>
      <c r="AG972" s="1">
        <v>68.650000000000006</v>
      </c>
      <c r="AH972" s="1">
        <v>-3.0100000000000051</v>
      </c>
      <c r="AI972" s="1">
        <v>972</v>
      </c>
      <c r="AJ972" s="1">
        <v>770000</v>
      </c>
      <c r="AK972" s="1">
        <v>6</v>
      </c>
      <c r="AL972" s="1">
        <v>0</v>
      </c>
      <c r="AM972" s="1">
        <v>6</v>
      </c>
      <c r="AN972" s="1">
        <v>0</v>
      </c>
      <c r="AO972" s="1">
        <v>-6</v>
      </c>
      <c r="AP972" s="1">
        <v>-2318</v>
      </c>
      <c r="AQ972" s="1">
        <v>-0.3</v>
      </c>
      <c r="AR972" s="1">
        <v>27.6</v>
      </c>
      <c r="AS972" s="1">
        <v>27.65</v>
      </c>
      <c r="AT972" s="1">
        <v>26.7</v>
      </c>
      <c r="AU972" s="1">
        <v>26.5</v>
      </c>
      <c r="AV972" s="1">
        <v>26.5</v>
      </c>
      <c r="AW972" s="1">
        <v>1.6680000000000002E-3</v>
      </c>
      <c r="AX972" s="1">
        <v>-3.64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5742</v>
      </c>
      <c r="C973" s="3">
        <v>6.34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73.05</v>
      </c>
      <c r="H973" s="1">
        <f>MATCH(持股比率!A973,董監!A:A,0)</f>
        <v>973</v>
      </c>
      <c r="I973" s="3">
        <v>423836.85</v>
      </c>
      <c r="J973" s="26">
        <v>-1</v>
      </c>
      <c r="K973" s="26">
        <v>22</v>
      </c>
      <c r="L973" s="35">
        <v>5</v>
      </c>
      <c r="M973" s="26">
        <v>-1</v>
      </c>
      <c r="N973" s="26">
        <v>-2</v>
      </c>
      <c r="O973" s="26">
        <f t="shared" si="61"/>
        <v>30961</v>
      </c>
      <c r="P973" s="25">
        <f t="shared" si="62"/>
        <v>0.1</v>
      </c>
      <c r="Q973" s="3">
        <v>88.3</v>
      </c>
      <c r="R973" s="3">
        <v>87.9</v>
      </c>
      <c r="S973" s="3">
        <v>87.8</v>
      </c>
      <c r="T973" s="3">
        <v>87</v>
      </c>
      <c r="U973" s="3">
        <v>88</v>
      </c>
      <c r="V973" s="12">
        <f t="shared" si="63"/>
        <v>2.0215E-2</v>
      </c>
      <c r="W973" s="3">
        <v>0.56999999999999995</v>
      </c>
      <c r="X973" s="3" t="str">
        <f ca="1">IF(COUNTIF(股期對照!A:A,B973)=2,B973&amp;"-●",IF(COUNTIF(股期對照!A:A,B973)=1,B973&amp;"-◎",B973))</f>
        <v>桓達</v>
      </c>
      <c r="Y973" s="3" t="s">
        <v>6626</v>
      </c>
      <c r="AB973" s="1" t="s">
        <v>967</v>
      </c>
      <c r="AC973" s="1" t="s">
        <v>2728</v>
      </c>
      <c r="AD973" s="1">
        <v>6.34</v>
      </c>
      <c r="AE973" s="1">
        <v>0.19</v>
      </c>
      <c r="AF973" s="1">
        <v>0.39</v>
      </c>
      <c r="AG973" s="1">
        <v>20.03</v>
      </c>
      <c r="AH973" s="1">
        <v>73.05</v>
      </c>
      <c r="AI973" s="1">
        <v>973</v>
      </c>
      <c r="AJ973" s="1">
        <v>423836.85</v>
      </c>
      <c r="AK973" s="1">
        <v>-1</v>
      </c>
      <c r="AL973" s="1">
        <v>22</v>
      </c>
      <c r="AM973" s="1">
        <v>5</v>
      </c>
      <c r="AN973" s="1">
        <v>-1</v>
      </c>
      <c r="AO973" s="1">
        <v>-2</v>
      </c>
      <c r="AP973" s="1">
        <v>30961</v>
      </c>
      <c r="AQ973" s="1">
        <v>0.1</v>
      </c>
      <c r="AR973" s="1">
        <v>88.3</v>
      </c>
      <c r="AS973" s="1">
        <v>87.9</v>
      </c>
      <c r="AT973" s="1">
        <v>87.8</v>
      </c>
      <c r="AU973" s="1">
        <v>87</v>
      </c>
      <c r="AV973" s="1">
        <v>88</v>
      </c>
      <c r="AW973" s="1">
        <v>2.0215E-2</v>
      </c>
      <c r="AX973" s="1">
        <v>0.56999999999999995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5743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-1</v>
      </c>
      <c r="K974" s="26">
        <v>-1</v>
      </c>
      <c r="L974" s="35">
        <v>0</v>
      </c>
      <c r="M974" s="26">
        <v>0</v>
      </c>
      <c r="N974" s="26">
        <v>1</v>
      </c>
      <c r="O974" s="26">
        <f t="shared" si="61"/>
        <v>31380</v>
      </c>
      <c r="P974" s="25">
        <f t="shared" si="62"/>
        <v>0</v>
      </c>
      <c r="Q974" s="3">
        <v>24</v>
      </c>
      <c r="R974" s="3">
        <v>24.05</v>
      </c>
      <c r="S974" s="3">
        <v>23.8</v>
      </c>
      <c r="T974" s="3">
        <v>23.8</v>
      </c>
      <c r="U974" s="3">
        <v>24</v>
      </c>
      <c r="V974" s="12">
        <f t="shared" si="63"/>
        <v>-2.4049999999999996E-4</v>
      </c>
      <c r="W974" s="3">
        <v>0.42</v>
      </c>
      <c r="X974" s="3" t="str">
        <f ca="1">IF(COUNTIF(股期對照!A:A,B974)=2,B974&amp;"-●",IF(COUNTIF(股期對照!A:A,B974)=1,B974&amp;"-◎",B974))</f>
        <v>長佳</v>
      </c>
      <c r="Y974" s="3" t="s">
        <v>6628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-1</v>
      </c>
      <c r="AL974" s="1">
        <v>-1</v>
      </c>
      <c r="AM974" s="1">
        <v>0</v>
      </c>
      <c r="AN974" s="1">
        <v>0</v>
      </c>
      <c r="AO974" s="1">
        <v>1</v>
      </c>
      <c r="AP974" s="1">
        <v>31380</v>
      </c>
      <c r="AQ974" s="1">
        <v>0</v>
      </c>
      <c r="AR974" s="1">
        <v>24</v>
      </c>
      <c r="AS974" s="1">
        <v>24.05</v>
      </c>
      <c r="AT974" s="1">
        <v>23.8</v>
      </c>
      <c r="AU974" s="1">
        <v>23.8</v>
      </c>
      <c r="AV974" s="1">
        <v>24</v>
      </c>
      <c r="AW974" s="1">
        <v>-2.4049999999999996E-4</v>
      </c>
      <c r="AX974" s="1">
        <v>0.42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5744</v>
      </c>
      <c r="C975" s="3">
        <v>54.11</v>
      </c>
      <c r="D975" s="3">
        <v>2.96</v>
      </c>
      <c r="E975" s="3">
        <v>0.13</v>
      </c>
      <c r="F975" s="1">
        <f>IF(INDEX(董監!D:D,H975)=0,INDEX(董監!C:C,H975),INDEX(董監!D:D,H975))</f>
        <v>12.64</v>
      </c>
      <c r="G975" s="1">
        <f t="shared" si="60"/>
        <v>30.159999999999997</v>
      </c>
      <c r="H975" s="1">
        <f>MATCH(持股比率!A975,董監!A:A,0)</f>
        <v>975</v>
      </c>
      <c r="I975" s="3">
        <v>1152224.98</v>
      </c>
      <c r="J975" s="26">
        <v>38</v>
      </c>
      <c r="K975" s="26">
        <v>279</v>
      </c>
      <c r="L975" s="35">
        <v>97</v>
      </c>
      <c r="M975" s="26">
        <v>-35</v>
      </c>
      <c r="N975" s="26">
        <v>195</v>
      </c>
      <c r="O975" s="26">
        <f t="shared" si="61"/>
        <v>34751</v>
      </c>
      <c r="P975" s="25">
        <f t="shared" si="62"/>
        <v>1.7</v>
      </c>
      <c r="Q975" s="3">
        <v>176</v>
      </c>
      <c r="R975" s="3">
        <v>181.5</v>
      </c>
      <c r="S975" s="3">
        <v>180.5</v>
      </c>
      <c r="T975" s="3">
        <v>179</v>
      </c>
      <c r="U975" s="3">
        <v>185.5</v>
      </c>
      <c r="V975" s="12">
        <f t="shared" si="63"/>
        <v>1.0474250000000001</v>
      </c>
      <c r="W975" s="3">
        <v>6.3</v>
      </c>
      <c r="X975" s="3" t="str">
        <f ca="1">IF(COUNTIF(股期對照!A:A,B975)=2,B975&amp;"-●",IF(COUNTIF(股期對照!A:A,B975)=1,B975&amp;"-◎",B975))</f>
        <v>智伸科</v>
      </c>
      <c r="Y975" s="3" t="s">
        <v>6569</v>
      </c>
      <c r="AB975" s="1" t="s">
        <v>969</v>
      </c>
      <c r="AC975" s="1" t="s">
        <v>2730</v>
      </c>
      <c r="AD975" s="1">
        <v>54.11</v>
      </c>
      <c r="AE975" s="1">
        <v>2.96</v>
      </c>
      <c r="AF975" s="1">
        <v>0.13</v>
      </c>
      <c r="AG975" s="1">
        <v>12.64</v>
      </c>
      <c r="AH975" s="1">
        <v>30.159999999999997</v>
      </c>
      <c r="AI975" s="1">
        <v>975</v>
      </c>
      <c r="AJ975" s="1">
        <v>1152224.98</v>
      </c>
      <c r="AK975" s="1">
        <v>38</v>
      </c>
      <c r="AL975" s="1">
        <v>279</v>
      </c>
      <c r="AM975" s="1">
        <v>97</v>
      </c>
      <c r="AN975" s="1">
        <v>-35</v>
      </c>
      <c r="AO975" s="1">
        <v>195</v>
      </c>
      <c r="AP975" s="1">
        <v>34751</v>
      </c>
      <c r="AQ975" s="1">
        <v>1.7</v>
      </c>
      <c r="AR975" s="1">
        <v>176</v>
      </c>
      <c r="AS975" s="1">
        <v>181.5</v>
      </c>
      <c r="AT975" s="1">
        <v>180.5</v>
      </c>
      <c r="AU975" s="1">
        <v>179</v>
      </c>
      <c r="AV975" s="1">
        <v>185.5</v>
      </c>
      <c r="AW975" s="1">
        <v>1.0474250000000001</v>
      </c>
      <c r="AX975" s="1">
        <v>6.3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5745</v>
      </c>
      <c r="C976" s="3">
        <v>51.52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0.49000000000000909</v>
      </c>
      <c r="H976" s="1">
        <f>MATCH(持股比率!A976,董監!A:A,0)</f>
        <v>976</v>
      </c>
      <c r="I976" s="3">
        <v>1160000</v>
      </c>
      <c r="J976" s="26">
        <v>-21</v>
      </c>
      <c r="K976" s="26">
        <v>-29</v>
      </c>
      <c r="L976" s="35">
        <v>-34</v>
      </c>
      <c r="M976" s="26">
        <v>-23</v>
      </c>
      <c r="N976" s="26">
        <v>-5</v>
      </c>
      <c r="O976" s="26">
        <f t="shared" si="61"/>
        <v>568</v>
      </c>
      <c r="P976" s="25">
        <f t="shared" si="62"/>
        <v>-19.7</v>
      </c>
      <c r="Q976" s="3">
        <v>30.3</v>
      </c>
      <c r="R976" s="3">
        <v>30.3</v>
      </c>
      <c r="S976" s="3">
        <v>30.05</v>
      </c>
      <c r="T976" s="3">
        <v>29.9</v>
      </c>
      <c r="U976" s="3">
        <v>30.1</v>
      </c>
      <c r="V976" s="12">
        <f t="shared" si="63"/>
        <v>-3.3748999999999994E-2</v>
      </c>
      <c r="W976" s="3">
        <v>-0.5</v>
      </c>
      <c r="X976" s="3" t="str">
        <f ca="1">IF(COUNTIF(股期對照!A:A,B976)=2,B976&amp;"-●",IF(COUNTIF(股期對照!A:A,B976)=1,B976&amp;"-◎",B976))</f>
        <v>力達-KY</v>
      </c>
      <c r="Y976" s="3" t="s">
        <v>6626</v>
      </c>
      <c r="AB976" s="1" t="s">
        <v>970</v>
      </c>
      <c r="AC976" s="1" t="s">
        <v>2731</v>
      </c>
      <c r="AD976" s="1">
        <v>51.52</v>
      </c>
      <c r="AE976" s="1">
        <v>0.04</v>
      </c>
      <c r="AF976" s="1">
        <v>0.01</v>
      </c>
      <c r="AG976" s="1">
        <v>47.94</v>
      </c>
      <c r="AH976" s="1">
        <v>0.49000000000000909</v>
      </c>
      <c r="AI976" s="1">
        <v>976</v>
      </c>
      <c r="AJ976" s="1">
        <v>1160000</v>
      </c>
      <c r="AK976" s="1">
        <v>-21</v>
      </c>
      <c r="AL976" s="1">
        <v>-29</v>
      </c>
      <c r="AM976" s="1">
        <v>-34</v>
      </c>
      <c r="AN976" s="1">
        <v>-23</v>
      </c>
      <c r="AO976" s="1">
        <v>-5</v>
      </c>
      <c r="AP976" s="1">
        <v>568</v>
      </c>
      <c r="AQ976" s="1">
        <v>-19.7</v>
      </c>
      <c r="AR976" s="1">
        <v>30.3</v>
      </c>
      <c r="AS976" s="1">
        <v>30.3</v>
      </c>
      <c r="AT976" s="1">
        <v>30.05</v>
      </c>
      <c r="AU976" s="1">
        <v>29.9</v>
      </c>
      <c r="AV976" s="1">
        <v>30.1</v>
      </c>
      <c r="AW976" s="1">
        <v>-3.3748999999999994E-2</v>
      </c>
      <c r="AX976" s="1">
        <v>-0.5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5746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24.9</v>
      </c>
      <c r="R977" s="3">
        <v>25.3</v>
      </c>
      <c r="S977" s="3">
        <v>25.3</v>
      </c>
      <c r="T977" s="3">
        <v>25.7</v>
      </c>
      <c r="U977" s="3">
        <v>26.45</v>
      </c>
      <c r="V977" s="12">
        <f t="shared" si="63"/>
        <v>0</v>
      </c>
      <c r="W977" s="3">
        <v>3.32</v>
      </c>
      <c r="X977" s="3" t="str">
        <f ca="1">IF(COUNTIF(股期對照!A:A,B977)=2,B977&amp;"-●",IF(COUNTIF(股期對照!A:A,B977)=1,B977&amp;"-◎",B977))</f>
        <v>橙的</v>
      </c>
      <c r="Y977" s="3" t="s">
        <v>6569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24.9</v>
      </c>
      <c r="AS977" s="1">
        <v>25.3</v>
      </c>
      <c r="AT977" s="1">
        <v>25.3</v>
      </c>
      <c r="AU977" s="1">
        <v>25.7</v>
      </c>
      <c r="AV977" s="1">
        <v>26.45</v>
      </c>
      <c r="AW977" s="1">
        <v>0</v>
      </c>
      <c r="AX977" s="1">
        <v>3.32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5747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668800</v>
      </c>
      <c r="J978" s="26">
        <v>-5</v>
      </c>
      <c r="K978" s="26">
        <v>-12</v>
      </c>
      <c r="L978" s="35">
        <v>-14</v>
      </c>
      <c r="M978" s="26">
        <v>-3</v>
      </c>
      <c r="N978" s="26">
        <v>4</v>
      </c>
      <c r="O978" s="26">
        <f t="shared" si="61"/>
        <v>46970</v>
      </c>
      <c r="P978" s="25">
        <f t="shared" si="62"/>
        <v>-0.1</v>
      </c>
      <c r="Q978" s="3">
        <v>54.5</v>
      </c>
      <c r="R978" s="3">
        <v>54.6</v>
      </c>
      <c r="S978" s="3">
        <v>54.4</v>
      </c>
      <c r="T978" s="3">
        <v>54.4</v>
      </c>
      <c r="U978" s="3">
        <v>54.4</v>
      </c>
      <c r="V978" s="12">
        <f t="shared" si="63"/>
        <v>-1.6349000000000002E-2</v>
      </c>
      <c r="W978" s="3">
        <v>-0.18</v>
      </c>
      <c r="X978" s="3" t="str">
        <f ca="1">IF(COUNTIF(股期對照!A:A,B978)=2,B978&amp;"-●",IF(COUNTIF(股期對照!A:A,B978)=1,B978&amp;"-◎",B978))</f>
        <v>氣立</v>
      </c>
      <c r="Y978" s="3" t="s">
        <v>4738</v>
      </c>
      <c r="AB978" s="1" t="s">
        <v>972</v>
      </c>
      <c r="AC978" s="1" t="s">
        <v>2733</v>
      </c>
      <c r="AD978" s="1">
        <v>0.28000000000000003</v>
      </c>
      <c r="AE978" s="1">
        <v>0</v>
      </c>
      <c r="AF978" s="1">
        <v>0.05</v>
      </c>
      <c r="AG978" s="1">
        <v>29.44</v>
      </c>
      <c r="AH978" s="1">
        <v>70.23</v>
      </c>
      <c r="AI978" s="1">
        <v>978</v>
      </c>
      <c r="AJ978" s="1">
        <v>668800</v>
      </c>
      <c r="AK978" s="1">
        <v>-5</v>
      </c>
      <c r="AL978" s="1">
        <v>-12</v>
      </c>
      <c r="AM978" s="1">
        <v>-14</v>
      </c>
      <c r="AN978" s="1">
        <v>-3</v>
      </c>
      <c r="AO978" s="1">
        <v>4</v>
      </c>
      <c r="AP978" s="1">
        <v>46970</v>
      </c>
      <c r="AQ978" s="1">
        <v>-0.1</v>
      </c>
      <c r="AR978" s="1">
        <v>54.5</v>
      </c>
      <c r="AS978" s="1">
        <v>54.6</v>
      </c>
      <c r="AT978" s="1">
        <v>54.4</v>
      </c>
      <c r="AU978" s="1">
        <v>54.4</v>
      </c>
      <c r="AV978" s="1">
        <v>54.4</v>
      </c>
      <c r="AW978" s="1">
        <v>-1.6349000000000002E-2</v>
      </c>
      <c r="AX978" s="1">
        <v>-0.18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4729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1</v>
      </c>
      <c r="K979" s="26">
        <v>1</v>
      </c>
      <c r="L979" s="35">
        <v>2</v>
      </c>
      <c r="M979" s="26">
        <v>1</v>
      </c>
      <c r="N979" s="26">
        <v>-1</v>
      </c>
      <c r="O979" s="26">
        <f t="shared" si="61"/>
        <v>22571</v>
      </c>
      <c r="P979" s="25">
        <f t="shared" si="62"/>
        <v>0</v>
      </c>
      <c r="Q979" s="3">
        <v>31.45</v>
      </c>
      <c r="R979" s="3">
        <v>31.65</v>
      </c>
      <c r="S979" s="3">
        <v>31.3</v>
      </c>
      <c r="T979" s="3">
        <v>31.05</v>
      </c>
      <c r="U979" s="3">
        <v>31.8</v>
      </c>
      <c r="V979" s="12">
        <f t="shared" si="63"/>
        <v>1.2495E-3</v>
      </c>
      <c r="W979" s="3">
        <v>0.79</v>
      </c>
      <c r="X979" s="3" t="str">
        <f ca="1">IF(COUNTIF(股期對照!A:A,B979)=2,B979&amp;"-●",IF(COUNTIF(股期對照!A:A,B979)=1,B979&amp;"-◎",B979))</f>
        <v>旭然</v>
      </c>
      <c r="Y979" s="3" t="s">
        <v>6457</v>
      </c>
      <c r="AB979" s="1" t="s">
        <v>973</v>
      </c>
      <c r="AC979" s="1" t="s">
        <v>2734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1</v>
      </c>
      <c r="AL979" s="1">
        <v>1</v>
      </c>
      <c r="AM979" s="1">
        <v>2</v>
      </c>
      <c r="AN979" s="1">
        <v>1</v>
      </c>
      <c r="AO979" s="1">
        <v>-1</v>
      </c>
      <c r="AP979" s="1">
        <v>22571</v>
      </c>
      <c r="AQ979" s="1">
        <v>0</v>
      </c>
      <c r="AR979" s="1">
        <v>31.45</v>
      </c>
      <c r="AS979" s="1">
        <v>31.65</v>
      </c>
      <c r="AT979" s="1">
        <v>31.3</v>
      </c>
      <c r="AU979" s="1">
        <v>31.05</v>
      </c>
      <c r="AV979" s="1">
        <v>31.8</v>
      </c>
      <c r="AW979" s="1">
        <v>1.2495E-3</v>
      </c>
      <c r="AX979" s="1">
        <v>0.79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4676</v>
      </c>
      <c r="C980" s="3">
        <v>40.049999999999997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29.78</v>
      </c>
      <c r="H980" s="1">
        <f>MATCH(持股比率!A980,董監!A:A,0)</f>
        <v>980</v>
      </c>
      <c r="I980" s="3">
        <v>398080</v>
      </c>
      <c r="J980" s="26">
        <v>0</v>
      </c>
      <c r="K980" s="26">
        <v>-8</v>
      </c>
      <c r="L980" s="35">
        <v>0</v>
      </c>
      <c r="M980" s="26">
        <v>-1</v>
      </c>
      <c r="N980" s="26">
        <v>1</v>
      </c>
      <c r="O980" s="26">
        <f t="shared" si="61"/>
        <v>11855</v>
      </c>
      <c r="P980" s="25">
        <f t="shared" si="62"/>
        <v>-0.1</v>
      </c>
      <c r="Q980" s="3">
        <v>64.400000000000006</v>
      </c>
      <c r="R980" s="3">
        <v>64.3</v>
      </c>
      <c r="S980" s="3">
        <v>64.3</v>
      </c>
      <c r="T980" s="3">
        <v>64.2</v>
      </c>
      <c r="U980" s="3">
        <v>64.7</v>
      </c>
      <c r="V980" s="12">
        <f t="shared" si="63"/>
        <v>-5.1389999999999995E-3</v>
      </c>
      <c r="W980" s="3">
        <v>0.47</v>
      </c>
      <c r="X980" s="3" t="str">
        <f ca="1">IF(COUNTIF(股期對照!A:A,B980)=2,B980&amp;"-●",IF(COUNTIF(股期對照!A:A,B980)=1,B980&amp;"-◎",B980))</f>
        <v>永新-KY</v>
      </c>
      <c r="Y980" s="3" t="s">
        <v>4582</v>
      </c>
      <c r="AB980" s="1" t="s">
        <v>974</v>
      </c>
      <c r="AC980" s="1" t="s">
        <v>2735</v>
      </c>
      <c r="AD980" s="1">
        <v>40.049999999999997</v>
      </c>
      <c r="AE980" s="1">
        <v>0</v>
      </c>
      <c r="AF980" s="1">
        <v>0</v>
      </c>
      <c r="AG980" s="1">
        <v>30.17</v>
      </c>
      <c r="AH980" s="1">
        <v>29.78</v>
      </c>
      <c r="AI980" s="1">
        <v>980</v>
      </c>
      <c r="AJ980" s="1">
        <v>398080</v>
      </c>
      <c r="AK980" s="1">
        <v>0</v>
      </c>
      <c r="AL980" s="1">
        <v>-8</v>
      </c>
      <c r="AM980" s="1">
        <v>0</v>
      </c>
      <c r="AN980" s="1">
        <v>-1</v>
      </c>
      <c r="AO980" s="1">
        <v>1</v>
      </c>
      <c r="AP980" s="1">
        <v>11855</v>
      </c>
      <c r="AQ980" s="1">
        <v>-0.1</v>
      </c>
      <c r="AR980" s="1">
        <v>64.400000000000006</v>
      </c>
      <c r="AS980" s="1">
        <v>64.3</v>
      </c>
      <c r="AT980" s="1">
        <v>64.3</v>
      </c>
      <c r="AU980" s="1">
        <v>64.2</v>
      </c>
      <c r="AV980" s="1">
        <v>64.7</v>
      </c>
      <c r="AW980" s="1">
        <v>-5.1389999999999995E-3</v>
      </c>
      <c r="AX980" s="1">
        <v>0.47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5748</v>
      </c>
      <c r="C981" s="3">
        <v>82.22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-22.22</v>
      </c>
      <c r="H981" s="1">
        <f>MATCH(持股比率!A981,董監!A:A,0)</f>
        <v>981</v>
      </c>
      <c r="I981" s="3">
        <v>681629.9</v>
      </c>
      <c r="J981" s="26">
        <v>8</v>
      </c>
      <c r="K981" s="26">
        <v>60</v>
      </c>
      <c r="L981" s="35">
        <v>-15</v>
      </c>
      <c r="M981" s="26">
        <v>5</v>
      </c>
      <c r="N981" s="26">
        <v>-3</v>
      </c>
      <c r="O981" s="26">
        <f t="shared" si="61"/>
        <v>-15146</v>
      </c>
      <c r="P981" s="25">
        <f t="shared" si="62"/>
        <v>-0.4</v>
      </c>
      <c r="Q981" s="3">
        <v>42.7</v>
      </c>
      <c r="R981" s="3">
        <v>43</v>
      </c>
      <c r="S981" s="3">
        <v>42.65</v>
      </c>
      <c r="T981" s="3">
        <v>42.55</v>
      </c>
      <c r="U981" s="3">
        <v>42.7</v>
      </c>
      <c r="V981" s="12">
        <f t="shared" si="63"/>
        <v>2.3664999999999999E-2</v>
      </c>
      <c r="W981" s="3">
        <v>-0.47</v>
      </c>
      <c r="X981" s="3" t="str">
        <f ca="1">IF(COUNTIF(股期對照!A:A,B981)=2,B981&amp;"-●",IF(COUNTIF(股期對照!A:A,B981)=1,B981&amp;"-◎",B981))</f>
        <v>強信-KY</v>
      </c>
      <c r="Y981" s="3" t="s">
        <v>6626</v>
      </c>
      <c r="AB981" s="1" t="s">
        <v>975</v>
      </c>
      <c r="AC981" s="1" t="s">
        <v>2736</v>
      </c>
      <c r="AD981" s="1">
        <v>82.22</v>
      </c>
      <c r="AE981" s="1">
        <v>0</v>
      </c>
      <c r="AF981" s="1">
        <v>0.01</v>
      </c>
      <c r="AG981" s="1">
        <v>39.99</v>
      </c>
      <c r="AH981" s="1">
        <v>-22.22</v>
      </c>
      <c r="AI981" s="1">
        <v>981</v>
      </c>
      <c r="AJ981" s="1">
        <v>681629.9</v>
      </c>
      <c r="AK981" s="1">
        <v>8</v>
      </c>
      <c r="AL981" s="1">
        <v>60</v>
      </c>
      <c r="AM981" s="1">
        <v>-15</v>
      </c>
      <c r="AN981" s="1">
        <v>5</v>
      </c>
      <c r="AO981" s="1">
        <v>-3</v>
      </c>
      <c r="AP981" s="1">
        <v>-15146</v>
      </c>
      <c r="AQ981" s="1">
        <v>-0.4</v>
      </c>
      <c r="AR981" s="1">
        <v>42.7</v>
      </c>
      <c r="AS981" s="1">
        <v>43</v>
      </c>
      <c r="AT981" s="1">
        <v>42.65</v>
      </c>
      <c r="AU981" s="1">
        <v>42.55</v>
      </c>
      <c r="AV981" s="1">
        <v>42.7</v>
      </c>
      <c r="AW981" s="1">
        <v>2.3664999999999999E-2</v>
      </c>
      <c r="AX981" s="1">
        <v>-0.47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5749</v>
      </c>
      <c r="C982" s="3">
        <v>0.52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75.430000000000007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-3</v>
      </c>
      <c r="L982" s="35">
        <v>-5</v>
      </c>
      <c r="M982" s="26">
        <v>-17</v>
      </c>
      <c r="N982" s="26">
        <v>0</v>
      </c>
      <c r="O982" s="26">
        <f t="shared" si="61"/>
        <v>44143</v>
      </c>
      <c r="P982" s="25">
        <f t="shared" si="62"/>
        <v>-0.1</v>
      </c>
      <c r="Q982" s="3">
        <v>28.9</v>
      </c>
      <c r="R982" s="3">
        <v>28.7</v>
      </c>
      <c r="S982" s="3">
        <v>28.1</v>
      </c>
      <c r="T982" s="3">
        <v>28</v>
      </c>
      <c r="U982" s="3">
        <v>28.3</v>
      </c>
      <c r="V982" s="12">
        <f t="shared" si="63"/>
        <v>-7.892999999999999E-3</v>
      </c>
      <c r="W982" s="3">
        <v>1.07</v>
      </c>
      <c r="X982" s="3" t="str">
        <f ca="1">IF(COUNTIF(股期對照!A:A,B982)=2,B982&amp;"-●",IF(COUNTIF(股期對照!A:A,B982)=1,B982&amp;"-◎",B982))</f>
        <v>健椿</v>
      </c>
      <c r="Y982" s="3" t="s">
        <v>4738</v>
      </c>
      <c r="AB982" s="1" t="s">
        <v>976</v>
      </c>
      <c r="AC982" s="1" t="s">
        <v>2737</v>
      </c>
      <c r="AD982" s="1">
        <v>0.52</v>
      </c>
      <c r="AE982" s="1">
        <v>0</v>
      </c>
      <c r="AF982" s="1">
        <v>0.05</v>
      </c>
      <c r="AG982" s="1">
        <v>24</v>
      </c>
      <c r="AH982" s="1">
        <v>75.430000000000007</v>
      </c>
      <c r="AI982" s="1">
        <v>982</v>
      </c>
      <c r="AJ982" s="1">
        <v>585216.18999999994</v>
      </c>
      <c r="AK982" s="1">
        <v>-3</v>
      </c>
      <c r="AL982" s="1">
        <v>-3</v>
      </c>
      <c r="AM982" s="1">
        <v>-5</v>
      </c>
      <c r="AN982" s="1">
        <v>-17</v>
      </c>
      <c r="AO982" s="1">
        <v>0</v>
      </c>
      <c r="AP982" s="1">
        <v>44143</v>
      </c>
      <c r="AQ982" s="1">
        <v>-0.1</v>
      </c>
      <c r="AR982" s="1">
        <v>28.9</v>
      </c>
      <c r="AS982" s="1">
        <v>28.7</v>
      </c>
      <c r="AT982" s="1">
        <v>28.1</v>
      </c>
      <c r="AU982" s="1">
        <v>28</v>
      </c>
      <c r="AV982" s="1">
        <v>28.3</v>
      </c>
      <c r="AW982" s="1">
        <v>-7.892999999999999E-3</v>
      </c>
      <c r="AX982" s="1">
        <v>1.07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5750</v>
      </c>
      <c r="C983" s="3">
        <v>1.57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74.08</v>
      </c>
      <c r="H983" s="1">
        <f>MATCH(持股比率!A983,董監!A:A,0)</f>
        <v>983</v>
      </c>
      <c r="I983" s="3">
        <v>675460</v>
      </c>
      <c r="J983" s="26">
        <v>0</v>
      </c>
      <c r="K983" s="26">
        <v>-4</v>
      </c>
      <c r="L983" s="35">
        <v>2</v>
      </c>
      <c r="M983" s="26">
        <v>0</v>
      </c>
      <c r="N983" s="26">
        <v>-3</v>
      </c>
      <c r="O983" s="26">
        <f t="shared" si="61"/>
        <v>50038</v>
      </c>
      <c r="P983" s="25">
        <f t="shared" si="62"/>
        <v>0</v>
      </c>
      <c r="Q983" s="3">
        <v>19.95</v>
      </c>
      <c r="R983" s="3">
        <v>19.95</v>
      </c>
      <c r="S983" s="3">
        <v>19.75</v>
      </c>
      <c r="T983" s="3">
        <v>19.350000000000001</v>
      </c>
      <c r="U983" s="3">
        <v>19.75</v>
      </c>
      <c r="V983" s="12">
        <f t="shared" si="63"/>
        <v>-9.9550000000000007E-4</v>
      </c>
      <c r="W983" s="3">
        <v>-1</v>
      </c>
      <c r="X983" s="3" t="str">
        <f ca="1">IF(COUNTIF(股期對照!A:A,B983)=2,B983&amp;"-●",IF(COUNTIF(股期對照!A:A,B983)=1,B983&amp;"-◎",B983))</f>
        <v>穎漢</v>
      </c>
      <c r="Y983" s="3" t="s">
        <v>6569</v>
      </c>
      <c r="AB983" s="1" t="s">
        <v>977</v>
      </c>
      <c r="AC983" s="1" t="s">
        <v>2738</v>
      </c>
      <c r="AD983" s="1">
        <v>1.57</v>
      </c>
      <c r="AE983" s="1">
        <v>0</v>
      </c>
      <c r="AF983" s="1">
        <v>0</v>
      </c>
      <c r="AG983" s="1">
        <v>24.35</v>
      </c>
      <c r="AH983" s="1">
        <v>74.08</v>
      </c>
      <c r="AI983" s="1">
        <v>983</v>
      </c>
      <c r="AJ983" s="1">
        <v>675460</v>
      </c>
      <c r="AK983" s="1">
        <v>0</v>
      </c>
      <c r="AL983" s="1">
        <v>-4</v>
      </c>
      <c r="AM983" s="1">
        <v>2</v>
      </c>
      <c r="AN983" s="1">
        <v>0</v>
      </c>
      <c r="AO983" s="1">
        <v>-3</v>
      </c>
      <c r="AP983" s="1">
        <v>50038</v>
      </c>
      <c r="AQ983" s="1">
        <v>0</v>
      </c>
      <c r="AR983" s="1">
        <v>19.95</v>
      </c>
      <c r="AS983" s="1">
        <v>19.95</v>
      </c>
      <c r="AT983" s="1">
        <v>19.75</v>
      </c>
      <c r="AU983" s="1">
        <v>19.350000000000001</v>
      </c>
      <c r="AV983" s="1">
        <v>19.75</v>
      </c>
      <c r="AW983" s="1">
        <v>-9.9550000000000007E-4</v>
      </c>
      <c r="AX983" s="1">
        <v>-1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5751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72.72</v>
      </c>
      <c r="H984" s="1">
        <f>MATCH(持股比率!A984,董監!A:A,0)</f>
        <v>984</v>
      </c>
      <c r="I984" s="3">
        <v>549500</v>
      </c>
      <c r="J984" s="26">
        <v>-2</v>
      </c>
      <c r="K984" s="26">
        <v>0</v>
      </c>
      <c r="L984" s="35">
        <v>-5</v>
      </c>
      <c r="M984" s="26">
        <v>1</v>
      </c>
      <c r="N984" s="26">
        <v>2</v>
      </c>
      <c r="O984" s="26">
        <f t="shared" si="61"/>
        <v>39960</v>
      </c>
      <c r="P984" s="25">
        <f t="shared" si="62"/>
        <v>0</v>
      </c>
      <c r="Q984" s="3">
        <v>31</v>
      </c>
      <c r="R984" s="3">
        <v>31</v>
      </c>
      <c r="S984" s="3">
        <v>31.5</v>
      </c>
      <c r="T984" s="3">
        <v>30.3</v>
      </c>
      <c r="U984" s="3">
        <v>30.55</v>
      </c>
      <c r="V984" s="12">
        <f t="shared" si="63"/>
        <v>-1.281E-3</v>
      </c>
      <c r="W984" s="3">
        <v>1.66</v>
      </c>
      <c r="X984" s="3" t="str">
        <f ca="1">IF(COUNTIF(股期對照!A:A,B984)=2,B984&amp;"-●",IF(COUNTIF(股期對照!A:A,B984)=1,B984&amp;"-◎",B984))</f>
        <v>百德</v>
      </c>
      <c r="Y984" s="3" t="s">
        <v>6626</v>
      </c>
      <c r="AB984" s="1" t="s">
        <v>978</v>
      </c>
      <c r="AC984" s="1" t="s">
        <v>2739</v>
      </c>
      <c r="AD984" s="1">
        <v>3.59</v>
      </c>
      <c r="AE984" s="1">
        <v>0</v>
      </c>
      <c r="AF984" s="1">
        <v>0</v>
      </c>
      <c r="AG984" s="1">
        <v>23.69</v>
      </c>
      <c r="AH984" s="1">
        <v>72.72</v>
      </c>
      <c r="AI984" s="1">
        <v>984</v>
      </c>
      <c r="AJ984" s="1">
        <v>549500</v>
      </c>
      <c r="AK984" s="1">
        <v>-2</v>
      </c>
      <c r="AL984" s="1">
        <v>0</v>
      </c>
      <c r="AM984" s="1">
        <v>-5</v>
      </c>
      <c r="AN984" s="1">
        <v>1</v>
      </c>
      <c r="AO984" s="1">
        <v>2</v>
      </c>
      <c r="AP984" s="1">
        <v>39960</v>
      </c>
      <c r="AQ984" s="1">
        <v>0</v>
      </c>
      <c r="AR984" s="1">
        <v>31</v>
      </c>
      <c r="AS984" s="1">
        <v>31</v>
      </c>
      <c r="AT984" s="1">
        <v>31.5</v>
      </c>
      <c r="AU984" s="1">
        <v>30.3</v>
      </c>
      <c r="AV984" s="1">
        <v>30.55</v>
      </c>
      <c r="AW984" s="1">
        <v>-1.281E-3</v>
      </c>
      <c r="AX984" s="1">
        <v>1.66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5752</v>
      </c>
      <c r="C985" s="3">
        <v>3.58</v>
      </c>
      <c r="D985" s="3">
        <v>0</v>
      </c>
      <c r="E985" s="3">
        <v>0.21</v>
      </c>
      <c r="F985" s="1">
        <f>IF(INDEX(董監!D:D,H985)=0,INDEX(董監!C:C,H985),INDEX(董監!D:D,H985))</f>
        <v>17.14</v>
      </c>
      <c r="G985" s="1">
        <f t="shared" si="60"/>
        <v>79.069999999999993</v>
      </c>
      <c r="H985" s="1">
        <f>MATCH(持股比率!A985,董監!A:A,0)</f>
        <v>985</v>
      </c>
      <c r="I985" s="3">
        <v>1827883.03</v>
      </c>
      <c r="J985" s="26">
        <v>949</v>
      </c>
      <c r="K985" s="26">
        <v>-84</v>
      </c>
      <c r="L985" s="35">
        <v>499</v>
      </c>
      <c r="M985" s="26">
        <v>-344</v>
      </c>
      <c r="N985" s="26">
        <v>1201</v>
      </c>
      <c r="O985" s="26">
        <f t="shared" si="61"/>
        <v>144531</v>
      </c>
      <c r="P985" s="25">
        <f t="shared" si="62"/>
        <v>1.5</v>
      </c>
      <c r="Q985" s="3">
        <v>45.7</v>
      </c>
      <c r="R985" s="3">
        <v>45.1</v>
      </c>
      <c r="S985" s="3">
        <v>45.4</v>
      </c>
      <c r="T985" s="3">
        <v>44.6</v>
      </c>
      <c r="U985" s="3">
        <v>45.65</v>
      </c>
      <c r="V985" s="12">
        <f t="shared" si="63"/>
        <v>1.0171874999999999</v>
      </c>
      <c r="W985" s="3">
        <v>3.16</v>
      </c>
      <c r="X985" s="3" t="str">
        <f ca="1">IF(COUNTIF(股期對照!A:A,B985)=2,B985&amp;"-●",IF(COUNTIF(股期對照!A:A,B985)=1,B985&amp;"-◎",B985))</f>
        <v>元翎</v>
      </c>
      <c r="Y985" s="3" t="s">
        <v>6578</v>
      </c>
      <c r="AB985" s="1" t="s">
        <v>979</v>
      </c>
      <c r="AC985" s="1" t="s">
        <v>2740</v>
      </c>
      <c r="AD985" s="1">
        <v>3.58</v>
      </c>
      <c r="AE985" s="1">
        <v>0</v>
      </c>
      <c r="AF985" s="1">
        <v>0.21</v>
      </c>
      <c r="AG985" s="1">
        <v>17.14</v>
      </c>
      <c r="AH985" s="1">
        <v>79.069999999999993</v>
      </c>
      <c r="AI985" s="1">
        <v>985</v>
      </c>
      <c r="AJ985" s="1">
        <v>1827883.03</v>
      </c>
      <c r="AK985" s="1">
        <v>949</v>
      </c>
      <c r="AL985" s="1">
        <v>-84</v>
      </c>
      <c r="AM985" s="1">
        <v>499</v>
      </c>
      <c r="AN985" s="1">
        <v>-344</v>
      </c>
      <c r="AO985" s="1">
        <v>1201</v>
      </c>
      <c r="AP985" s="1">
        <v>144531</v>
      </c>
      <c r="AQ985" s="1">
        <v>1.5</v>
      </c>
      <c r="AR985" s="1">
        <v>45.7</v>
      </c>
      <c r="AS985" s="1">
        <v>45.1</v>
      </c>
      <c r="AT985" s="1">
        <v>45.4</v>
      </c>
      <c r="AU985" s="1">
        <v>44.6</v>
      </c>
      <c r="AV985" s="1">
        <v>45.65</v>
      </c>
      <c r="AW985" s="1">
        <v>1.0171874999999999</v>
      </c>
      <c r="AX985" s="1">
        <v>3.16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5753</v>
      </c>
      <c r="C986" s="3">
        <v>1.33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66.22</v>
      </c>
      <c r="H986" s="1">
        <f>MATCH(持股比率!A986,董監!A:A,0)</f>
        <v>986</v>
      </c>
      <c r="I986" s="3">
        <v>715162.33</v>
      </c>
      <c r="J986" s="26">
        <v>-4</v>
      </c>
      <c r="K986" s="26">
        <v>-23</v>
      </c>
      <c r="L986" s="35">
        <v>-67</v>
      </c>
      <c r="M986" s="26">
        <v>-91</v>
      </c>
      <c r="N986" s="26">
        <v>-37</v>
      </c>
      <c r="O986" s="26">
        <f t="shared" si="61"/>
        <v>47358</v>
      </c>
      <c r="P986" s="25">
        <f t="shared" si="62"/>
        <v>-0.5</v>
      </c>
      <c r="Q986" s="3">
        <v>45.7</v>
      </c>
      <c r="R986" s="3">
        <v>45.4</v>
      </c>
      <c r="S986" s="3">
        <v>44.35</v>
      </c>
      <c r="T986" s="3">
        <v>44.5</v>
      </c>
      <c r="U986" s="3">
        <v>45.5</v>
      </c>
      <c r="V986" s="12">
        <f t="shared" si="63"/>
        <v>-9.9314500000000014E-2</v>
      </c>
      <c r="W986" s="3">
        <v>-0.55000000000000004</v>
      </c>
      <c r="X986" s="3" t="str">
        <f ca="1">IF(COUNTIF(股期對照!A:A,B986)=2,B986&amp;"-●",IF(COUNTIF(股期對照!A:A,B986)=1,B986&amp;"-◎",B986))</f>
        <v>時碩工業</v>
      </c>
      <c r="Y986" s="3" t="s">
        <v>6569</v>
      </c>
      <c r="AB986" s="1" t="s">
        <v>980</v>
      </c>
      <c r="AC986" s="1" t="s">
        <v>2741</v>
      </c>
      <c r="AD986" s="1">
        <v>1.33</v>
      </c>
      <c r="AE986" s="1">
        <v>0</v>
      </c>
      <c r="AF986" s="1">
        <v>0</v>
      </c>
      <c r="AG986" s="1">
        <v>32.450000000000003</v>
      </c>
      <c r="AH986" s="1">
        <v>66.22</v>
      </c>
      <c r="AI986" s="1">
        <v>986</v>
      </c>
      <c r="AJ986" s="1">
        <v>715162.33</v>
      </c>
      <c r="AK986" s="1">
        <v>-4</v>
      </c>
      <c r="AL986" s="1">
        <v>-23</v>
      </c>
      <c r="AM986" s="1">
        <v>-67</v>
      </c>
      <c r="AN986" s="1">
        <v>-91</v>
      </c>
      <c r="AO986" s="1">
        <v>-37</v>
      </c>
      <c r="AP986" s="1">
        <v>47358</v>
      </c>
      <c r="AQ986" s="1">
        <v>-0.5</v>
      </c>
      <c r="AR986" s="1">
        <v>45.7</v>
      </c>
      <c r="AS986" s="1">
        <v>45.4</v>
      </c>
      <c r="AT986" s="1">
        <v>44.35</v>
      </c>
      <c r="AU986" s="1">
        <v>44.5</v>
      </c>
      <c r="AV986" s="1">
        <v>45.5</v>
      </c>
      <c r="AW986" s="1">
        <v>-9.9314500000000014E-2</v>
      </c>
      <c r="AX986" s="1">
        <v>-0.55000000000000004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5754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0</v>
      </c>
      <c r="M987" s="26">
        <v>0</v>
      </c>
      <c r="N987" s="26">
        <v>1</v>
      </c>
      <c r="O987" s="26">
        <f t="shared" si="61"/>
        <v>23516</v>
      </c>
      <c r="P987" s="25">
        <f t="shared" si="62"/>
        <v>0</v>
      </c>
      <c r="Q987" s="3">
        <v>69.5</v>
      </c>
      <c r="R987" s="3">
        <v>69.8</v>
      </c>
      <c r="S987" s="3">
        <v>69.8</v>
      </c>
      <c r="T987" s="3">
        <v>69.7</v>
      </c>
      <c r="U987" s="3">
        <v>69</v>
      </c>
      <c r="V987" s="12">
        <f t="shared" si="63"/>
        <v>6.8999999999999997E-4</v>
      </c>
      <c r="W987" s="3">
        <v>-1</v>
      </c>
      <c r="X987" s="3" t="str">
        <f ca="1">IF(COUNTIF(股期對照!A:A,B987)=2,B987&amp;"-●",IF(COUNTIF(股期對照!A:A,B987)=1,B987&amp;"-◎",B987))</f>
        <v>科際精密</v>
      </c>
      <c r="Y987" s="3" t="s">
        <v>6626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0</v>
      </c>
      <c r="AM987" s="1">
        <v>0</v>
      </c>
      <c r="AN987" s="1">
        <v>0</v>
      </c>
      <c r="AO987" s="1">
        <v>1</v>
      </c>
      <c r="AP987" s="1">
        <v>23516</v>
      </c>
      <c r="AQ987" s="1">
        <v>0</v>
      </c>
      <c r="AR987" s="1">
        <v>69.5</v>
      </c>
      <c r="AS987" s="1">
        <v>69.8</v>
      </c>
      <c r="AT987" s="1">
        <v>69.8</v>
      </c>
      <c r="AU987" s="1">
        <v>69.7</v>
      </c>
      <c r="AV987" s="1">
        <v>69</v>
      </c>
      <c r="AW987" s="1">
        <v>6.8999999999999997E-4</v>
      </c>
      <c r="AX987" s="1">
        <v>-1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5755</v>
      </c>
      <c r="C988" s="3">
        <v>72.98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</v>
      </c>
      <c r="H988" s="1">
        <f>MATCH(持股比率!A988,董監!A:A,0)</f>
        <v>988</v>
      </c>
      <c r="I988" s="3">
        <v>483920</v>
      </c>
      <c r="J988" s="26">
        <v>-13</v>
      </c>
      <c r="K988" s="26">
        <v>-27</v>
      </c>
      <c r="L988" s="35">
        <v>-9</v>
      </c>
      <c r="M988" s="26">
        <v>32</v>
      </c>
      <c r="N988" s="26">
        <v>-2</v>
      </c>
      <c r="O988" s="26">
        <f t="shared" si="61"/>
        <v>6049</v>
      </c>
      <c r="P988" s="25">
        <f t="shared" si="62"/>
        <v>-0.3</v>
      </c>
      <c r="Q988" s="3">
        <v>131.5</v>
      </c>
      <c r="R988" s="3">
        <v>128.5</v>
      </c>
      <c r="S988" s="3">
        <v>126.5</v>
      </c>
      <c r="T988" s="3">
        <v>128.5</v>
      </c>
      <c r="U988" s="3">
        <v>130</v>
      </c>
      <c r="V988" s="12">
        <f t="shared" si="63"/>
        <v>-2.4655E-2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6628</v>
      </c>
      <c r="AB988" s="1" t="s">
        <v>982</v>
      </c>
      <c r="AC988" s="1" t="s">
        <v>2743</v>
      </c>
      <c r="AD988" s="1">
        <v>72.98</v>
      </c>
      <c r="AE988" s="1">
        <v>0</v>
      </c>
      <c r="AF988" s="1">
        <v>0.53</v>
      </c>
      <c r="AG988" s="1">
        <v>13.99</v>
      </c>
      <c r="AH988" s="1">
        <v>12.5</v>
      </c>
      <c r="AI988" s="1">
        <v>988</v>
      </c>
      <c r="AJ988" s="1">
        <v>483920</v>
      </c>
      <c r="AK988" s="1">
        <v>-13</v>
      </c>
      <c r="AL988" s="1">
        <v>-27</v>
      </c>
      <c r="AM988" s="1">
        <v>-9</v>
      </c>
      <c r="AN988" s="1">
        <v>32</v>
      </c>
      <c r="AO988" s="1">
        <v>-2</v>
      </c>
      <c r="AP988" s="1">
        <v>6049</v>
      </c>
      <c r="AQ988" s="1">
        <v>-0.3</v>
      </c>
      <c r="AR988" s="1">
        <v>131.5</v>
      </c>
      <c r="AS988" s="1">
        <v>128.5</v>
      </c>
      <c r="AT988" s="1">
        <v>126.5</v>
      </c>
      <c r="AU988" s="1">
        <v>128.5</v>
      </c>
      <c r="AV988" s="1">
        <v>130</v>
      </c>
      <c r="AW988" s="1">
        <v>-2.4655E-2</v>
      </c>
      <c r="AX988" s="1">
        <v>0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5756</v>
      </c>
      <c r="C989" s="3">
        <v>0.65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78.23</v>
      </c>
      <c r="H989" s="1">
        <f>MATCH(持股比率!A989,董監!A:A,0)</f>
        <v>989</v>
      </c>
      <c r="I989" s="3">
        <v>358000</v>
      </c>
      <c r="J989" s="26">
        <v>9</v>
      </c>
      <c r="K989" s="26">
        <v>13</v>
      </c>
      <c r="L989" s="35">
        <v>8</v>
      </c>
      <c r="M989" s="26">
        <v>-56</v>
      </c>
      <c r="N989" s="26">
        <v>-21</v>
      </c>
      <c r="O989" s="26">
        <f t="shared" si="61"/>
        <v>28006</v>
      </c>
      <c r="P989" s="25">
        <f t="shared" si="62"/>
        <v>-0.2</v>
      </c>
      <c r="Q989" s="3">
        <v>109</v>
      </c>
      <c r="R989" s="3">
        <v>106.5</v>
      </c>
      <c r="S989" s="3">
        <v>108.5</v>
      </c>
      <c r="T989" s="3">
        <v>110.5</v>
      </c>
      <c r="U989" s="3">
        <v>109</v>
      </c>
      <c r="V989" s="12">
        <f t="shared" si="63"/>
        <v>-5.2435000000000002E-2</v>
      </c>
      <c r="W989" s="3">
        <v>1.87</v>
      </c>
      <c r="X989" s="3" t="str">
        <f ca="1">IF(COUNTIF(股期對照!A:A,B989)=2,B989&amp;"-●",IF(COUNTIF(股期對照!A:A,B989)=1,B989&amp;"-◎",B989))</f>
        <v>駐龍</v>
      </c>
      <c r="Y989" s="3" t="s">
        <v>6628</v>
      </c>
      <c r="AB989" s="1" t="s">
        <v>983</v>
      </c>
      <c r="AC989" s="1" t="s">
        <v>2744</v>
      </c>
      <c r="AD989" s="1">
        <v>0.65</v>
      </c>
      <c r="AE989" s="1">
        <v>0</v>
      </c>
      <c r="AF989" s="1">
        <v>0</v>
      </c>
      <c r="AG989" s="1">
        <v>21.12</v>
      </c>
      <c r="AH989" s="1">
        <v>78.23</v>
      </c>
      <c r="AI989" s="1">
        <v>989</v>
      </c>
      <c r="AJ989" s="1">
        <v>358000</v>
      </c>
      <c r="AK989" s="1">
        <v>9</v>
      </c>
      <c r="AL989" s="1">
        <v>13</v>
      </c>
      <c r="AM989" s="1">
        <v>8</v>
      </c>
      <c r="AN989" s="1">
        <v>-56</v>
      </c>
      <c r="AO989" s="1">
        <v>-21</v>
      </c>
      <c r="AP989" s="1">
        <v>28006</v>
      </c>
      <c r="AQ989" s="1">
        <v>-0.2</v>
      </c>
      <c r="AR989" s="1">
        <v>109</v>
      </c>
      <c r="AS989" s="1">
        <v>106.5</v>
      </c>
      <c r="AT989" s="1">
        <v>108.5</v>
      </c>
      <c r="AU989" s="1">
        <v>110.5</v>
      </c>
      <c r="AV989" s="1">
        <v>109</v>
      </c>
      <c r="AW989" s="1">
        <v>-5.2435000000000002E-2</v>
      </c>
      <c r="AX989" s="1">
        <v>1.87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5757</v>
      </c>
      <c r="C990" s="3">
        <v>2.1800000000000002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63.47</v>
      </c>
      <c r="H990" s="1">
        <f>MATCH(持股比率!A990,董監!A:A,0)</f>
        <v>990</v>
      </c>
      <c r="I990" s="3">
        <v>1186156.9099999999</v>
      </c>
      <c r="J990" s="26">
        <v>-19</v>
      </c>
      <c r="K990" s="26">
        <v>-61</v>
      </c>
      <c r="L990" s="35">
        <v>-113</v>
      </c>
      <c r="M990" s="26">
        <v>-12</v>
      </c>
      <c r="N990" s="26">
        <v>-4</v>
      </c>
      <c r="O990" s="26">
        <f t="shared" si="61"/>
        <v>75285</v>
      </c>
      <c r="P990" s="25">
        <f t="shared" si="62"/>
        <v>-0.3</v>
      </c>
      <c r="Q990" s="3">
        <v>118.5</v>
      </c>
      <c r="R990" s="3">
        <v>117.5</v>
      </c>
      <c r="S990" s="3">
        <v>113</v>
      </c>
      <c r="T990" s="3">
        <v>112.5</v>
      </c>
      <c r="U990" s="3">
        <v>123.5</v>
      </c>
      <c r="V990" s="12">
        <f t="shared" si="63"/>
        <v>-0.24032000000000001</v>
      </c>
      <c r="W990" s="3">
        <v>4.66</v>
      </c>
      <c r="X990" s="3" t="str">
        <f ca="1">IF(COUNTIF(股期對照!A:A,B990)=2,B990&amp;"-●",IF(COUNTIF(股期對照!A:A,B990)=1,B990&amp;"-◎",B990))</f>
        <v>大銀微系統</v>
      </c>
      <c r="Y990" s="3" t="s">
        <v>6626</v>
      </c>
      <c r="AB990" s="1" t="s">
        <v>984</v>
      </c>
      <c r="AC990" s="1" t="s">
        <v>2745</v>
      </c>
      <c r="AD990" s="1">
        <v>2.1800000000000002</v>
      </c>
      <c r="AE990" s="1">
        <v>0.01</v>
      </c>
      <c r="AF990" s="1">
        <v>0.01</v>
      </c>
      <c r="AG990" s="1">
        <v>34.33</v>
      </c>
      <c r="AH990" s="1">
        <v>63.47</v>
      </c>
      <c r="AI990" s="1">
        <v>990</v>
      </c>
      <c r="AJ990" s="1">
        <v>1186156.9099999999</v>
      </c>
      <c r="AK990" s="1">
        <v>-19</v>
      </c>
      <c r="AL990" s="1">
        <v>-61</v>
      </c>
      <c r="AM990" s="1">
        <v>-113</v>
      </c>
      <c r="AN990" s="1">
        <v>-12</v>
      </c>
      <c r="AO990" s="1">
        <v>-4</v>
      </c>
      <c r="AP990" s="1">
        <v>75285</v>
      </c>
      <c r="AQ990" s="1">
        <v>-0.3</v>
      </c>
      <c r="AR990" s="1">
        <v>118.5</v>
      </c>
      <c r="AS990" s="1">
        <v>117.5</v>
      </c>
      <c r="AT990" s="1">
        <v>113</v>
      </c>
      <c r="AU990" s="1">
        <v>112.5</v>
      </c>
      <c r="AV990" s="1">
        <v>123.5</v>
      </c>
      <c r="AW990" s="1">
        <v>-0.24032000000000001</v>
      </c>
      <c r="AX990" s="1">
        <v>4.66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5758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91.5</v>
      </c>
      <c r="R991" s="3">
        <v>90.9</v>
      </c>
      <c r="S991" s="3">
        <v>90.1</v>
      </c>
      <c r="T991" s="3">
        <v>90.4</v>
      </c>
      <c r="U991" s="3">
        <v>90.5</v>
      </c>
      <c r="V991" s="12">
        <f t="shared" si="63"/>
        <v>0</v>
      </c>
      <c r="W991" s="3">
        <v>-1.63</v>
      </c>
      <c r="X991" s="3" t="str">
        <f ca="1">IF(COUNTIF(股期對照!A:A,B991)=2,B991&amp;"-●",IF(COUNTIF(股期對照!A:A,B991)=1,B991&amp;"-◎",B991))</f>
        <v>捷流閥業</v>
      </c>
      <c r="Y991" s="3" t="s">
        <v>6626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91.5</v>
      </c>
      <c r="AS991" s="1">
        <v>90.9</v>
      </c>
      <c r="AT991" s="1">
        <v>90.1</v>
      </c>
      <c r="AU991" s="1">
        <v>90.4</v>
      </c>
      <c r="AV991" s="1">
        <v>90.5</v>
      </c>
      <c r="AW991" s="1">
        <v>0</v>
      </c>
      <c r="AX991" s="1">
        <v>-1.63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5759</v>
      </c>
      <c r="C992" s="3">
        <v>26.21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-1</v>
      </c>
      <c r="K992" s="26">
        <v>0</v>
      </c>
      <c r="L992" s="35">
        <v>31</v>
      </c>
      <c r="M992" s="26">
        <v>2</v>
      </c>
      <c r="N992" s="26">
        <v>1</v>
      </c>
      <c r="O992" s="26">
        <f t="shared" si="61"/>
        <v>20095</v>
      </c>
      <c r="P992" s="25">
        <f t="shared" si="62"/>
        <v>0.2</v>
      </c>
      <c r="Q992" s="3">
        <v>36.799999999999997</v>
      </c>
      <c r="R992" s="3">
        <v>36.700000000000003</v>
      </c>
      <c r="S992" s="3">
        <v>36.450000000000003</v>
      </c>
      <c r="T992" s="3">
        <v>36.049999999999997</v>
      </c>
      <c r="U992" s="3">
        <v>36.25</v>
      </c>
      <c r="V992" s="12">
        <f t="shared" si="63"/>
        <v>1.2015E-2</v>
      </c>
      <c r="W992" s="3">
        <v>-1.63</v>
      </c>
      <c r="X992" s="3" t="str">
        <f ca="1">IF(COUNTIF(股期對照!A:A,B992)=2,B992&amp;"-●",IF(COUNTIF(股期對照!A:A,B992)=1,B992&amp;"-◎",B992))</f>
        <v>光隆精密-KY</v>
      </c>
      <c r="Y992" s="3" t="s">
        <v>6569</v>
      </c>
      <c r="AB992" s="1" t="s">
        <v>986</v>
      </c>
      <c r="AC992" s="1" t="s">
        <v>2747</v>
      </c>
      <c r="AD992" s="1">
        <v>26.21</v>
      </c>
      <c r="AE992" s="1">
        <v>0</v>
      </c>
      <c r="AF992" s="1">
        <v>0.01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-1</v>
      </c>
      <c r="AL992" s="1">
        <v>0</v>
      </c>
      <c r="AM992" s="1">
        <v>31</v>
      </c>
      <c r="AN992" s="1">
        <v>2</v>
      </c>
      <c r="AO992" s="1">
        <v>1</v>
      </c>
      <c r="AP992" s="1">
        <v>20095</v>
      </c>
      <c r="AQ992" s="1">
        <v>0.2</v>
      </c>
      <c r="AR992" s="1">
        <v>36.799999999999997</v>
      </c>
      <c r="AS992" s="1">
        <v>36.700000000000003</v>
      </c>
      <c r="AT992" s="1">
        <v>36.450000000000003</v>
      </c>
      <c r="AU992" s="1">
        <v>36.049999999999997</v>
      </c>
      <c r="AV992" s="1">
        <v>36.25</v>
      </c>
      <c r="AW992" s="1">
        <v>1.2015E-2</v>
      </c>
      <c r="AX992" s="1">
        <v>-1.63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5760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8.1999999999999993</v>
      </c>
      <c r="R993" s="3">
        <v>8.3000000000000007</v>
      </c>
      <c r="S993" s="3">
        <v>8.3000000000000007</v>
      </c>
      <c r="T993" s="3">
        <v>8.58</v>
      </c>
      <c r="U993" s="3">
        <v>8.0500000000000007</v>
      </c>
      <c r="V993" s="12">
        <f t="shared" si="63"/>
        <v>0</v>
      </c>
      <c r="W993" s="3">
        <v>0</v>
      </c>
      <c r="X993" s="3" t="str">
        <f ca="1">IF(COUNTIF(股期對照!A:A,B993)=2,B993&amp;"-●",IF(COUNTIF(股期對照!A:A,B993)=1,B993&amp;"-◎",B993))</f>
        <v>唐鋒</v>
      </c>
      <c r="Y993" s="3" t="s">
        <v>6628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8.1999999999999993</v>
      </c>
      <c r="AS993" s="1">
        <v>8.3000000000000007</v>
      </c>
      <c r="AT993" s="1">
        <v>8.3000000000000007</v>
      </c>
      <c r="AU993" s="1">
        <v>8.58</v>
      </c>
      <c r="AV993" s="1">
        <v>8.0500000000000007</v>
      </c>
      <c r="AW993" s="1">
        <v>0</v>
      </c>
      <c r="AX993" s="1">
        <v>0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5761</v>
      </c>
      <c r="C994" s="3">
        <v>49.77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7.5900000000000034</v>
      </c>
      <c r="H994" s="1">
        <f>MATCH(持股比率!A994,董監!A:A,0)</f>
        <v>994</v>
      </c>
      <c r="I994" s="3">
        <v>723332</v>
      </c>
      <c r="J994" s="26">
        <v>157</v>
      </c>
      <c r="K994" s="26">
        <v>32</v>
      </c>
      <c r="L994" s="35">
        <v>-35</v>
      </c>
      <c r="M994" s="26">
        <v>-12</v>
      </c>
      <c r="N994" s="26">
        <v>-89</v>
      </c>
      <c r="O994" s="26">
        <f t="shared" si="61"/>
        <v>5490</v>
      </c>
      <c r="P994" s="25">
        <f t="shared" si="62"/>
        <v>1</v>
      </c>
      <c r="Q994" s="3">
        <v>14.25</v>
      </c>
      <c r="R994" s="3">
        <v>14.25</v>
      </c>
      <c r="S994" s="3">
        <v>13.8</v>
      </c>
      <c r="T994" s="3">
        <v>13.85</v>
      </c>
      <c r="U994" s="3">
        <v>13.7</v>
      </c>
      <c r="V994" s="12">
        <f t="shared" si="63"/>
        <v>8.2474999999999996E-3</v>
      </c>
      <c r="W994" s="3">
        <v>-0.72</v>
      </c>
      <c r="X994" s="3" t="str">
        <f ca="1">IF(COUNTIF(股期對照!A:A,B994)=2,B994&amp;"-●",IF(COUNTIF(股期對照!A:A,B994)=1,B994&amp;"-◎",B994))</f>
        <v>中美實</v>
      </c>
      <c r="Y994" s="3" t="s">
        <v>6672</v>
      </c>
      <c r="AB994" s="1" t="s">
        <v>988</v>
      </c>
      <c r="AC994" s="1" t="s">
        <v>2749</v>
      </c>
      <c r="AD994" s="1">
        <v>49.77</v>
      </c>
      <c r="AE994" s="1">
        <v>0</v>
      </c>
      <c r="AF994" s="1">
        <v>0.01</v>
      </c>
      <c r="AG994" s="1">
        <v>42.63</v>
      </c>
      <c r="AH994" s="1">
        <v>7.5900000000000034</v>
      </c>
      <c r="AI994" s="1">
        <v>994</v>
      </c>
      <c r="AJ994" s="1">
        <v>723332</v>
      </c>
      <c r="AK994" s="1">
        <v>157</v>
      </c>
      <c r="AL994" s="1">
        <v>32</v>
      </c>
      <c r="AM994" s="1">
        <v>-35</v>
      </c>
      <c r="AN994" s="1">
        <v>-12</v>
      </c>
      <c r="AO994" s="1">
        <v>-89</v>
      </c>
      <c r="AP994" s="1">
        <v>5490</v>
      </c>
      <c r="AQ994" s="1">
        <v>1</v>
      </c>
      <c r="AR994" s="1">
        <v>14.25</v>
      </c>
      <c r="AS994" s="1">
        <v>14.25</v>
      </c>
      <c r="AT994" s="1">
        <v>13.8</v>
      </c>
      <c r="AU994" s="1">
        <v>13.85</v>
      </c>
      <c r="AV994" s="1">
        <v>13.7</v>
      </c>
      <c r="AW994" s="1">
        <v>8.2474999999999996E-3</v>
      </c>
      <c r="AX994" s="1">
        <v>-0.72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5762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3</v>
      </c>
      <c r="M995" s="26">
        <v>0</v>
      </c>
      <c r="N995" s="26">
        <v>-1</v>
      </c>
      <c r="O995" s="26">
        <f t="shared" si="61"/>
        <v>27194</v>
      </c>
      <c r="P995" s="25">
        <f t="shared" si="62"/>
        <v>0</v>
      </c>
      <c r="Q995" s="3">
        <v>19.100000000000001</v>
      </c>
      <c r="R995" s="3">
        <v>18.899999999999999</v>
      </c>
      <c r="S995" s="3">
        <v>18.7</v>
      </c>
      <c r="T995" s="3">
        <v>19</v>
      </c>
      <c r="U995" s="3">
        <v>19</v>
      </c>
      <c r="V995" s="12">
        <f t="shared" si="63"/>
        <v>3.7099999999999996E-4</v>
      </c>
      <c r="W995" s="3">
        <v>1.33</v>
      </c>
      <c r="X995" s="3" t="str">
        <f ca="1">IF(COUNTIF(股期對照!A:A,B995)=2,B995&amp;"-●",IF(COUNTIF(股期對照!A:A,B995)=1,B995&amp;"-◎",B995))</f>
        <v>大恭</v>
      </c>
      <c r="Y995" s="3" t="s">
        <v>4888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3</v>
      </c>
      <c r="AN995" s="1">
        <v>0</v>
      </c>
      <c r="AO995" s="1">
        <v>-1</v>
      </c>
      <c r="AP995" s="1">
        <v>27194</v>
      </c>
      <c r="AQ995" s="1">
        <v>0</v>
      </c>
      <c r="AR995" s="1">
        <v>19.100000000000001</v>
      </c>
      <c r="AS995" s="1">
        <v>18.899999999999999</v>
      </c>
      <c r="AT995" s="1">
        <v>18.7</v>
      </c>
      <c r="AU995" s="1">
        <v>19</v>
      </c>
      <c r="AV995" s="1">
        <v>19</v>
      </c>
      <c r="AW995" s="1">
        <v>3.7099999999999996E-4</v>
      </c>
      <c r="AX995" s="1">
        <v>1.33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5763</v>
      </c>
      <c r="C996" s="3">
        <v>2.59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86.05</v>
      </c>
      <c r="H996" s="1">
        <f>MATCH(持股比率!A996,董監!A:A,0)</f>
        <v>996</v>
      </c>
      <c r="I996" s="3">
        <v>3023283.71</v>
      </c>
      <c r="J996" s="26">
        <v>54</v>
      </c>
      <c r="K996" s="26">
        <v>-204</v>
      </c>
      <c r="L996" s="35">
        <v>-327</v>
      </c>
      <c r="M996" s="26">
        <v>117</v>
      </c>
      <c r="N996" s="26">
        <v>-122</v>
      </c>
      <c r="O996" s="26">
        <f t="shared" si="61"/>
        <v>260154</v>
      </c>
      <c r="P996" s="25">
        <f t="shared" si="62"/>
        <v>-0.2</v>
      </c>
      <c r="Q996" s="3">
        <v>13.35</v>
      </c>
      <c r="R996" s="3">
        <v>13.2</v>
      </c>
      <c r="S996" s="3">
        <v>12.95</v>
      </c>
      <c r="T996" s="3">
        <v>13.05</v>
      </c>
      <c r="U996" s="3">
        <v>13.1</v>
      </c>
      <c r="V996" s="12">
        <f t="shared" si="63"/>
        <v>-6.2778999999999988E-2</v>
      </c>
      <c r="W996" s="3">
        <v>-1.1299999999999999</v>
      </c>
      <c r="X996" s="3" t="str">
        <f ca="1">IF(COUNTIF(股期對照!A:A,B996)=2,B996&amp;"-●",IF(COUNTIF(股期對照!A:A,B996)=1,B996&amp;"-◎",B996))</f>
        <v>磐亞</v>
      </c>
      <c r="Y996" s="3" t="s">
        <v>6479</v>
      </c>
      <c r="AB996" s="1" t="s">
        <v>990</v>
      </c>
      <c r="AC996" s="1" t="s">
        <v>2751</v>
      </c>
      <c r="AD996" s="1">
        <v>2.59</v>
      </c>
      <c r="AE996" s="1">
        <v>0</v>
      </c>
      <c r="AF996" s="1">
        <v>0.03</v>
      </c>
      <c r="AG996" s="1">
        <v>11.33</v>
      </c>
      <c r="AH996" s="1">
        <v>86.05</v>
      </c>
      <c r="AI996" s="1">
        <v>996</v>
      </c>
      <c r="AJ996" s="1">
        <v>3023283.71</v>
      </c>
      <c r="AK996" s="1">
        <v>54</v>
      </c>
      <c r="AL996" s="1">
        <v>-204</v>
      </c>
      <c r="AM996" s="1">
        <v>-327</v>
      </c>
      <c r="AN996" s="1">
        <v>117</v>
      </c>
      <c r="AO996" s="1">
        <v>-122</v>
      </c>
      <c r="AP996" s="1">
        <v>260154</v>
      </c>
      <c r="AQ996" s="1">
        <v>-0.2</v>
      </c>
      <c r="AR996" s="1">
        <v>13.35</v>
      </c>
      <c r="AS996" s="1">
        <v>13.2</v>
      </c>
      <c r="AT996" s="1">
        <v>12.95</v>
      </c>
      <c r="AU996" s="1">
        <v>13.05</v>
      </c>
      <c r="AV996" s="1">
        <v>13.1</v>
      </c>
      <c r="AW996" s="1">
        <v>-6.2778999999999988E-2</v>
      </c>
      <c r="AX996" s="1">
        <v>-1.1299999999999999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5764</v>
      </c>
      <c r="C997" s="3">
        <v>0.69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77.900000000000006</v>
      </c>
      <c r="H997" s="1">
        <f>MATCH(持股比率!A997,董監!A:A,0)</f>
        <v>997</v>
      </c>
      <c r="I997" s="3">
        <v>610560</v>
      </c>
      <c r="J997" s="26">
        <v>45</v>
      </c>
      <c r="K997" s="26">
        <v>7</v>
      </c>
      <c r="L997" s="35">
        <v>-3</v>
      </c>
      <c r="M997" s="26">
        <v>12</v>
      </c>
      <c r="N997" s="26">
        <v>1</v>
      </c>
      <c r="O997" s="26">
        <f t="shared" si="61"/>
        <v>47563</v>
      </c>
      <c r="P997" s="25">
        <f t="shared" si="62"/>
        <v>0.1</v>
      </c>
      <c r="Q997" s="3">
        <v>19.149999999999999</v>
      </c>
      <c r="R997" s="3">
        <v>18.899999999999999</v>
      </c>
      <c r="S997" s="3">
        <v>18.850000000000001</v>
      </c>
      <c r="T997" s="3">
        <v>18.95</v>
      </c>
      <c r="U997" s="3">
        <v>18.95</v>
      </c>
      <c r="V997" s="12">
        <f t="shared" si="63"/>
        <v>1.1838499999999998E-2</v>
      </c>
      <c r="W997" s="3">
        <v>-0.26</v>
      </c>
      <c r="X997" s="3" t="str">
        <f ca="1">IF(COUNTIF(股期對照!A:A,B997)=2,B997&amp;"-●",IF(COUNTIF(股期對照!A:A,B997)=1,B997&amp;"-◎",B997))</f>
        <v>永純</v>
      </c>
      <c r="Y997" s="3" t="s">
        <v>6666</v>
      </c>
      <c r="AB997" s="1" t="s">
        <v>991</v>
      </c>
      <c r="AC997" s="1" t="s">
        <v>2752</v>
      </c>
      <c r="AD997" s="1">
        <v>0.69</v>
      </c>
      <c r="AE997" s="1">
        <v>0</v>
      </c>
      <c r="AF997" s="1">
        <v>0.27</v>
      </c>
      <c r="AG997" s="1">
        <v>21.14</v>
      </c>
      <c r="AH997" s="1">
        <v>77.900000000000006</v>
      </c>
      <c r="AI997" s="1">
        <v>997</v>
      </c>
      <c r="AJ997" s="1">
        <v>610560</v>
      </c>
      <c r="AK997" s="1">
        <v>45</v>
      </c>
      <c r="AL997" s="1">
        <v>7</v>
      </c>
      <c r="AM997" s="1">
        <v>-3</v>
      </c>
      <c r="AN997" s="1">
        <v>12</v>
      </c>
      <c r="AO997" s="1">
        <v>1</v>
      </c>
      <c r="AP997" s="1">
        <v>47563</v>
      </c>
      <c r="AQ997" s="1">
        <v>0.1</v>
      </c>
      <c r="AR997" s="1">
        <v>19.149999999999999</v>
      </c>
      <c r="AS997" s="1">
        <v>18.899999999999999</v>
      </c>
      <c r="AT997" s="1">
        <v>18.850000000000001</v>
      </c>
      <c r="AU997" s="1">
        <v>18.95</v>
      </c>
      <c r="AV997" s="1">
        <v>18.95</v>
      </c>
      <c r="AW997" s="1">
        <v>1.1838499999999998E-2</v>
      </c>
      <c r="AX997" s="1">
        <v>-0.26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5765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6.45</v>
      </c>
      <c r="R998" s="3">
        <v>6.65</v>
      </c>
      <c r="S998" s="3">
        <v>6.45</v>
      </c>
      <c r="T998" s="3">
        <v>6.31</v>
      </c>
      <c r="U998" s="3">
        <v>6.15</v>
      </c>
      <c r="V998" s="12">
        <f t="shared" si="63"/>
        <v>0</v>
      </c>
      <c r="W998" s="3">
        <v>-3.91</v>
      </c>
      <c r="X998" s="3" t="str">
        <f ca="1">IF(COUNTIF(股期對照!A:A,B998)=2,B998&amp;"-●",IF(COUNTIF(股期對照!A:A,B998)=1,B998&amp;"-◎",B998))</f>
        <v>南璋</v>
      </c>
      <c r="Y998" s="3" t="s">
        <v>4579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6.45</v>
      </c>
      <c r="AS998" s="1">
        <v>6.65</v>
      </c>
      <c r="AT998" s="1">
        <v>6.45</v>
      </c>
      <c r="AU998" s="1">
        <v>6.31</v>
      </c>
      <c r="AV998" s="1">
        <v>6.15</v>
      </c>
      <c r="AW998" s="1">
        <v>0</v>
      </c>
      <c r="AX998" s="1">
        <v>-3.91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5766</v>
      </c>
      <c r="C999" s="3">
        <v>0.44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80.05</v>
      </c>
      <c r="H999" s="1">
        <f>MATCH(持股比率!A999,董監!A:A,0)</f>
        <v>999</v>
      </c>
      <c r="I999" s="3">
        <v>1163927.71</v>
      </c>
      <c r="J999" s="26">
        <v>-313</v>
      </c>
      <c r="K999" s="26">
        <v>-116</v>
      </c>
      <c r="L999" s="35">
        <v>-8</v>
      </c>
      <c r="M999" s="26">
        <v>-191</v>
      </c>
      <c r="N999" s="26">
        <v>100</v>
      </c>
      <c r="O999" s="26">
        <f t="shared" si="61"/>
        <v>93172</v>
      </c>
      <c r="P999" s="25">
        <f t="shared" si="62"/>
        <v>-0.6</v>
      </c>
      <c r="Q999" s="3">
        <v>14.2</v>
      </c>
      <c r="R999" s="3">
        <v>14.5</v>
      </c>
      <c r="S999" s="3">
        <v>14.05</v>
      </c>
      <c r="T999" s="3">
        <v>13.8</v>
      </c>
      <c r="U999" s="3">
        <v>13.5</v>
      </c>
      <c r="V999" s="12">
        <f t="shared" si="63"/>
        <v>-7.5247999999999995E-2</v>
      </c>
      <c r="W999" s="3">
        <v>1.5</v>
      </c>
      <c r="X999" s="3" t="str">
        <f ca="1">IF(COUNTIF(股期對照!A:A,B999)=2,B999&amp;"-●",IF(COUNTIF(股期對照!A:A,B999)=1,B999&amp;"-◎",B999))</f>
        <v>永捷</v>
      </c>
      <c r="Y999" s="3" t="s">
        <v>6666</v>
      </c>
      <c r="AB999" s="1" t="s">
        <v>993</v>
      </c>
      <c r="AC999" s="1" t="s">
        <v>2754</v>
      </c>
      <c r="AD999" s="1">
        <v>0.44</v>
      </c>
      <c r="AE999" s="1">
        <v>0</v>
      </c>
      <c r="AF999" s="1">
        <v>0.09</v>
      </c>
      <c r="AG999" s="1">
        <v>19.420000000000002</v>
      </c>
      <c r="AH999" s="1">
        <v>80.05</v>
      </c>
      <c r="AI999" s="1">
        <v>999</v>
      </c>
      <c r="AJ999" s="1">
        <v>1163927.71</v>
      </c>
      <c r="AK999" s="1">
        <v>-313</v>
      </c>
      <c r="AL999" s="1">
        <v>-116</v>
      </c>
      <c r="AM999" s="1">
        <v>-8</v>
      </c>
      <c r="AN999" s="1">
        <v>-191</v>
      </c>
      <c r="AO999" s="1">
        <v>100</v>
      </c>
      <c r="AP999" s="1">
        <v>93172</v>
      </c>
      <c r="AQ999" s="1">
        <v>-0.6</v>
      </c>
      <c r="AR999" s="1">
        <v>14.2</v>
      </c>
      <c r="AS999" s="1">
        <v>14.5</v>
      </c>
      <c r="AT999" s="1">
        <v>14.05</v>
      </c>
      <c r="AU999" s="1">
        <v>13.8</v>
      </c>
      <c r="AV999" s="1">
        <v>13.5</v>
      </c>
      <c r="AW999" s="1">
        <v>-7.5247999999999995E-2</v>
      </c>
      <c r="AX999" s="1">
        <v>1.5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5767</v>
      </c>
      <c r="C1000" s="3">
        <v>0.66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89.92</v>
      </c>
      <c r="H1000" s="1">
        <f>MATCH(持股比率!A1000,董監!A:A,0)</f>
        <v>1000</v>
      </c>
      <c r="I1000" s="3">
        <v>751715.61</v>
      </c>
      <c r="J1000" s="26">
        <v>-1</v>
      </c>
      <c r="K1000" s="26">
        <v>34</v>
      </c>
      <c r="L1000" s="35">
        <v>-162</v>
      </c>
      <c r="M1000" s="26">
        <v>-33</v>
      </c>
      <c r="N1000" s="26">
        <v>-10</v>
      </c>
      <c r="O1000" s="26">
        <f t="shared" si="61"/>
        <v>67594</v>
      </c>
      <c r="P1000" s="25">
        <f t="shared" si="62"/>
        <v>-0.3</v>
      </c>
      <c r="Q1000" s="3">
        <v>15.55</v>
      </c>
      <c r="R1000" s="3">
        <v>15.8</v>
      </c>
      <c r="S1000" s="3">
        <v>15.3</v>
      </c>
      <c r="T1000" s="3">
        <v>15.25</v>
      </c>
      <c r="U1000" s="3">
        <v>15.35</v>
      </c>
      <c r="V1000" s="12">
        <f t="shared" si="63"/>
        <v>-2.6136999999999997E-2</v>
      </c>
      <c r="W1000" s="3">
        <v>-1.6</v>
      </c>
      <c r="X1000" s="3" t="str">
        <f ca="1">IF(COUNTIF(股期對照!A:A,B1000)=2,B1000&amp;"-●",IF(COUNTIF(股期對照!A:A,B1000)=1,B1000&amp;"-◎",B1000))</f>
        <v>大立</v>
      </c>
      <c r="Y1000" s="3" t="s">
        <v>6665</v>
      </c>
      <c r="AB1000" s="1" t="s">
        <v>994</v>
      </c>
      <c r="AC1000" s="1" t="s">
        <v>2755</v>
      </c>
      <c r="AD1000" s="1">
        <v>0.66</v>
      </c>
      <c r="AE1000" s="1">
        <v>7.0000000000000007E-2</v>
      </c>
      <c r="AF1000" s="1">
        <v>7.0000000000000007E-2</v>
      </c>
      <c r="AG1000" s="1">
        <v>9.2799999999999994</v>
      </c>
      <c r="AH1000" s="1">
        <v>89.92</v>
      </c>
      <c r="AI1000" s="1">
        <v>1000</v>
      </c>
      <c r="AJ1000" s="1">
        <v>751715.61</v>
      </c>
      <c r="AK1000" s="1">
        <v>-1</v>
      </c>
      <c r="AL1000" s="1">
        <v>34</v>
      </c>
      <c r="AM1000" s="1">
        <v>-162</v>
      </c>
      <c r="AN1000" s="1">
        <v>-33</v>
      </c>
      <c r="AO1000" s="1">
        <v>-10</v>
      </c>
      <c r="AP1000" s="1">
        <v>67594</v>
      </c>
      <c r="AQ1000" s="1">
        <v>-0.3</v>
      </c>
      <c r="AR1000" s="1">
        <v>15.55</v>
      </c>
      <c r="AS1000" s="1">
        <v>15.8</v>
      </c>
      <c r="AT1000" s="1">
        <v>15.3</v>
      </c>
      <c r="AU1000" s="1">
        <v>15.25</v>
      </c>
      <c r="AV1000" s="1">
        <v>15.35</v>
      </c>
      <c r="AW1000" s="1">
        <v>-2.6136999999999997E-2</v>
      </c>
      <c r="AX1000" s="1">
        <v>-1.6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5768</v>
      </c>
      <c r="C1001" s="3">
        <v>4.3499999999999996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63.14</v>
      </c>
      <c r="H1001" s="1">
        <f>MATCH(持股比率!A1001,董監!A:A,0)</f>
        <v>1001</v>
      </c>
      <c r="I1001" s="3">
        <v>906000.22</v>
      </c>
      <c r="J1001" s="26">
        <v>47</v>
      </c>
      <c r="K1001" s="26">
        <v>55</v>
      </c>
      <c r="L1001" s="35">
        <v>-112</v>
      </c>
      <c r="M1001" s="26">
        <v>-19</v>
      </c>
      <c r="N1001" s="26">
        <v>20</v>
      </c>
      <c r="O1001" s="26">
        <f t="shared" si="61"/>
        <v>57205</v>
      </c>
      <c r="P1001" s="25">
        <f t="shared" si="62"/>
        <v>0</v>
      </c>
      <c r="Q1001" s="3">
        <v>15.1</v>
      </c>
      <c r="R1001" s="3">
        <v>15.5</v>
      </c>
      <c r="S1001" s="3">
        <v>14.9</v>
      </c>
      <c r="T1001" s="3">
        <v>14.9</v>
      </c>
      <c r="U1001" s="3">
        <v>14.95</v>
      </c>
      <c r="V1001" s="12">
        <f t="shared" si="63"/>
        <v>-9.0700000000000155E-4</v>
      </c>
      <c r="W1001" s="3">
        <v>0.67</v>
      </c>
      <c r="X1001" s="3" t="str">
        <f ca="1">IF(COUNTIF(股期對照!A:A,B1001)=2,B1001&amp;"-●",IF(COUNTIF(股期對照!A:A,B1001)=1,B1001&amp;"-◎",B1001))</f>
        <v>德淵</v>
      </c>
      <c r="Y1001" s="3" t="s">
        <v>6660</v>
      </c>
      <c r="AB1001" s="1" t="s">
        <v>995</v>
      </c>
      <c r="AC1001" s="1" t="s">
        <v>2756</v>
      </c>
      <c r="AD1001" s="1">
        <v>4.3499999999999996</v>
      </c>
      <c r="AE1001" s="1">
        <v>0.01</v>
      </c>
      <c r="AF1001" s="1">
        <v>0.13</v>
      </c>
      <c r="AG1001" s="1">
        <v>32.369999999999997</v>
      </c>
      <c r="AH1001" s="1">
        <v>63.14</v>
      </c>
      <c r="AI1001" s="1">
        <v>1001</v>
      </c>
      <c r="AJ1001" s="1">
        <v>906000.22</v>
      </c>
      <c r="AK1001" s="1">
        <v>47</v>
      </c>
      <c r="AL1001" s="1">
        <v>55</v>
      </c>
      <c r="AM1001" s="1">
        <v>-112</v>
      </c>
      <c r="AN1001" s="1">
        <v>-19</v>
      </c>
      <c r="AO1001" s="1">
        <v>20</v>
      </c>
      <c r="AP1001" s="1">
        <v>57205</v>
      </c>
      <c r="AQ1001" s="1">
        <v>0</v>
      </c>
      <c r="AR1001" s="1">
        <v>15.1</v>
      </c>
      <c r="AS1001" s="1">
        <v>15.5</v>
      </c>
      <c r="AT1001" s="1">
        <v>14.9</v>
      </c>
      <c r="AU1001" s="1">
        <v>14.9</v>
      </c>
      <c r="AV1001" s="1">
        <v>14.95</v>
      </c>
      <c r="AW1001" s="1">
        <v>-9.0700000000000155E-4</v>
      </c>
      <c r="AX1001" s="1">
        <v>0.67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5769</v>
      </c>
      <c r="C1002" s="3">
        <v>1.7</v>
      </c>
      <c r="D1002" s="3">
        <v>0.01</v>
      </c>
      <c r="E1002" s="3">
        <v>0.46</v>
      </c>
      <c r="F1002" s="1">
        <f>IF(INDEX(董監!D:D,H1002)=0,INDEX(董監!C:C,H1002),INDEX(董監!D:D,H1002))</f>
        <v>9.5</v>
      </c>
      <c r="G1002" s="1">
        <f t="shared" si="60"/>
        <v>88.33</v>
      </c>
      <c r="H1002" s="1">
        <f>MATCH(持股比率!A1002,董監!A:A,0)</f>
        <v>1002</v>
      </c>
      <c r="I1002" s="3">
        <v>749863.04</v>
      </c>
      <c r="J1002" s="26">
        <v>107</v>
      </c>
      <c r="K1002" s="26">
        <v>-2</v>
      </c>
      <c r="L1002" s="35">
        <v>-119</v>
      </c>
      <c r="M1002" s="26">
        <v>-40</v>
      </c>
      <c r="N1002" s="26">
        <v>202</v>
      </c>
      <c r="O1002" s="26">
        <f t="shared" si="61"/>
        <v>66235</v>
      </c>
      <c r="P1002" s="25">
        <f t="shared" si="62"/>
        <v>0.2</v>
      </c>
      <c r="Q1002" s="3">
        <v>62.1</v>
      </c>
      <c r="R1002" s="3">
        <v>62.6</v>
      </c>
      <c r="S1002" s="3">
        <v>61</v>
      </c>
      <c r="T1002" s="3">
        <v>60.8</v>
      </c>
      <c r="U1002" s="3">
        <v>64</v>
      </c>
      <c r="V1002" s="12">
        <f t="shared" si="63"/>
        <v>9.7564999999999999E-2</v>
      </c>
      <c r="W1002" s="3">
        <v>4.2300000000000004</v>
      </c>
      <c r="X1002" s="3" t="str">
        <f ca="1">IF(COUNTIF(股期對照!A:A,B1002)=2,B1002&amp;"-●",IF(COUNTIF(股期對照!A:A,B1002)=1,B1002&amp;"-◎",B1002))</f>
        <v>美琪瑪</v>
      </c>
      <c r="Y1002" s="3" t="s">
        <v>6479</v>
      </c>
      <c r="AB1002" s="1" t="s">
        <v>996</v>
      </c>
      <c r="AC1002" s="1" t="s">
        <v>2757</v>
      </c>
      <c r="AD1002" s="1">
        <v>1.7</v>
      </c>
      <c r="AE1002" s="1">
        <v>0.01</v>
      </c>
      <c r="AF1002" s="1">
        <v>0.46</v>
      </c>
      <c r="AG1002" s="1">
        <v>9.5</v>
      </c>
      <c r="AH1002" s="1">
        <v>88.33</v>
      </c>
      <c r="AI1002" s="1">
        <v>1002</v>
      </c>
      <c r="AJ1002" s="1">
        <v>749863.04</v>
      </c>
      <c r="AK1002" s="1">
        <v>107</v>
      </c>
      <c r="AL1002" s="1">
        <v>-2</v>
      </c>
      <c r="AM1002" s="1">
        <v>-119</v>
      </c>
      <c r="AN1002" s="1">
        <v>-40</v>
      </c>
      <c r="AO1002" s="1">
        <v>202</v>
      </c>
      <c r="AP1002" s="1">
        <v>66235</v>
      </c>
      <c r="AQ1002" s="1">
        <v>0.2</v>
      </c>
      <c r="AR1002" s="1">
        <v>62.1</v>
      </c>
      <c r="AS1002" s="1">
        <v>62.6</v>
      </c>
      <c r="AT1002" s="1">
        <v>61</v>
      </c>
      <c r="AU1002" s="1">
        <v>60.8</v>
      </c>
      <c r="AV1002" s="1">
        <v>64</v>
      </c>
      <c r="AW1002" s="1">
        <v>9.7564999999999999E-2</v>
      </c>
      <c r="AX1002" s="1">
        <v>4.2300000000000004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5770</v>
      </c>
      <c r="C1003" s="3">
        <v>8.26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73.33</v>
      </c>
      <c r="H1003" s="1">
        <f>MATCH(持股比率!A1003,董監!A:A,0)</f>
        <v>1003</v>
      </c>
      <c r="I1003" s="3">
        <v>1000091.59</v>
      </c>
      <c r="J1003" s="26">
        <v>-62</v>
      </c>
      <c r="K1003" s="26">
        <v>-240</v>
      </c>
      <c r="L1003" s="35">
        <v>-145</v>
      </c>
      <c r="M1003" s="26">
        <v>21</v>
      </c>
      <c r="N1003" s="26">
        <v>133</v>
      </c>
      <c r="O1003" s="26">
        <f t="shared" si="61"/>
        <v>73337</v>
      </c>
      <c r="P1003" s="25">
        <f t="shared" si="62"/>
        <v>-0.4</v>
      </c>
      <c r="Q1003" s="3">
        <v>33.85</v>
      </c>
      <c r="R1003" s="3">
        <v>33.450000000000003</v>
      </c>
      <c r="S1003" s="3">
        <v>33.1</v>
      </c>
      <c r="T1003" s="3">
        <v>33.450000000000003</v>
      </c>
      <c r="U1003" s="3">
        <v>33.75</v>
      </c>
      <c r="V1003" s="12">
        <f t="shared" si="63"/>
        <v>-9.7350000000000006E-2</v>
      </c>
      <c r="W1003" s="3">
        <v>0.3</v>
      </c>
      <c r="X1003" s="3" t="str">
        <f ca="1">IF(COUNTIF(股期對照!A:A,B1003)=2,B1003&amp;"-●",IF(COUNTIF(股期對照!A:A,B1003)=1,B1003&amp;"-◎",B1003))</f>
        <v>國精化</v>
      </c>
      <c r="Y1003" s="3" t="s">
        <v>4581</v>
      </c>
      <c r="AB1003" s="1" t="s">
        <v>997</v>
      </c>
      <c r="AC1003" s="1" t="s">
        <v>2758</v>
      </c>
      <c r="AD1003" s="1">
        <v>8.26</v>
      </c>
      <c r="AE1003" s="1">
        <v>0.04</v>
      </c>
      <c r="AF1003" s="1">
        <v>0.01</v>
      </c>
      <c r="AG1003" s="1">
        <v>18.36</v>
      </c>
      <c r="AH1003" s="1">
        <v>73.33</v>
      </c>
      <c r="AI1003" s="1">
        <v>1003</v>
      </c>
      <c r="AJ1003" s="1">
        <v>1000091.59</v>
      </c>
      <c r="AK1003" s="1">
        <v>-62</v>
      </c>
      <c r="AL1003" s="1">
        <v>-240</v>
      </c>
      <c r="AM1003" s="1">
        <v>-145</v>
      </c>
      <c r="AN1003" s="1">
        <v>21</v>
      </c>
      <c r="AO1003" s="1">
        <v>133</v>
      </c>
      <c r="AP1003" s="1">
        <v>73337</v>
      </c>
      <c r="AQ1003" s="1">
        <v>-0.4</v>
      </c>
      <c r="AR1003" s="1">
        <v>33.85</v>
      </c>
      <c r="AS1003" s="1">
        <v>33.450000000000003</v>
      </c>
      <c r="AT1003" s="1">
        <v>33.1</v>
      </c>
      <c r="AU1003" s="1">
        <v>33.450000000000003</v>
      </c>
      <c r="AV1003" s="1">
        <v>33.75</v>
      </c>
      <c r="AW1003" s="1">
        <v>-9.7350000000000006E-2</v>
      </c>
      <c r="AX1003" s="1">
        <v>0.3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5771</v>
      </c>
      <c r="C1004" s="3">
        <v>0.25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75.099999999999994</v>
      </c>
      <c r="H1004" s="1">
        <f>MATCH(持股比率!A1004,董監!A:A,0)</f>
        <v>1004</v>
      </c>
      <c r="I1004" s="3">
        <v>1532545</v>
      </c>
      <c r="J1004" s="26">
        <v>-78</v>
      </c>
      <c r="K1004" s="26">
        <v>304</v>
      </c>
      <c r="L1004" s="35">
        <v>-173</v>
      </c>
      <c r="M1004" s="26">
        <v>-198</v>
      </c>
      <c r="N1004" s="26">
        <v>11</v>
      </c>
      <c r="O1004" s="26">
        <f t="shared" si="61"/>
        <v>115094</v>
      </c>
      <c r="P1004" s="25">
        <f t="shared" si="62"/>
        <v>-0.1</v>
      </c>
      <c r="Q1004" s="3">
        <v>41.75</v>
      </c>
      <c r="R1004" s="3">
        <v>42.75</v>
      </c>
      <c r="S1004" s="3">
        <v>42.8</v>
      </c>
      <c r="T1004" s="3">
        <v>42</v>
      </c>
      <c r="U1004" s="3">
        <v>42.1</v>
      </c>
      <c r="V1004" s="12">
        <f t="shared" si="63"/>
        <v>-5.5177999999999991E-2</v>
      </c>
      <c r="W1004" s="3">
        <v>1.32</v>
      </c>
      <c r="X1004" s="3" t="str">
        <f ca="1">IF(COUNTIF(股期對照!A:A,B1004)=2,B1004&amp;"-●",IF(COUNTIF(股期對照!A:A,B1004)=1,B1004&amp;"-◎",B1004))</f>
        <v>永昕</v>
      </c>
      <c r="Y1004" s="3" t="s">
        <v>6478</v>
      </c>
      <c r="AB1004" s="1" t="s">
        <v>998</v>
      </c>
      <c r="AC1004" s="1" t="s">
        <v>2759</v>
      </c>
      <c r="AD1004" s="1">
        <v>0.25</v>
      </c>
      <c r="AE1004" s="1">
        <v>0</v>
      </c>
      <c r="AF1004" s="1">
        <v>0.09</v>
      </c>
      <c r="AG1004" s="1">
        <v>24.56</v>
      </c>
      <c r="AH1004" s="1">
        <v>75.099999999999994</v>
      </c>
      <c r="AI1004" s="1">
        <v>1004</v>
      </c>
      <c r="AJ1004" s="1">
        <v>1532545</v>
      </c>
      <c r="AK1004" s="1">
        <v>-78</v>
      </c>
      <c r="AL1004" s="1">
        <v>304</v>
      </c>
      <c r="AM1004" s="1">
        <v>-173</v>
      </c>
      <c r="AN1004" s="1">
        <v>-198</v>
      </c>
      <c r="AO1004" s="1">
        <v>11</v>
      </c>
      <c r="AP1004" s="1">
        <v>115094</v>
      </c>
      <c r="AQ1004" s="1">
        <v>-0.1</v>
      </c>
      <c r="AR1004" s="1">
        <v>41.75</v>
      </c>
      <c r="AS1004" s="1">
        <v>42.75</v>
      </c>
      <c r="AT1004" s="1">
        <v>42.8</v>
      </c>
      <c r="AU1004" s="1">
        <v>42</v>
      </c>
      <c r="AV1004" s="1">
        <v>42.1</v>
      </c>
      <c r="AW1004" s="1">
        <v>-5.5177999999999991E-2</v>
      </c>
      <c r="AX1004" s="1">
        <v>1.32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5772</v>
      </c>
      <c r="C1005" s="3">
        <v>12.01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68.84</v>
      </c>
      <c r="H1005" s="1">
        <f>MATCH(持股比率!A1005,董監!A:A,0)</f>
        <v>1005</v>
      </c>
      <c r="I1005" s="3">
        <v>544630</v>
      </c>
      <c r="J1005" s="26">
        <v>-3</v>
      </c>
      <c r="K1005" s="26">
        <v>-19</v>
      </c>
      <c r="L1005" s="35">
        <v>-2</v>
      </c>
      <c r="M1005" s="26">
        <v>-13</v>
      </c>
      <c r="N1005" s="26">
        <v>-10</v>
      </c>
      <c r="O1005" s="26">
        <f t="shared" si="61"/>
        <v>37492</v>
      </c>
      <c r="P1005" s="25">
        <f t="shared" si="62"/>
        <v>-0.1</v>
      </c>
      <c r="Q1005" s="3">
        <v>69.5</v>
      </c>
      <c r="R1005" s="3">
        <v>68.099999999999994</v>
      </c>
      <c r="S1005" s="3">
        <v>67.400000000000006</v>
      </c>
      <c r="T1005" s="3">
        <v>67.2</v>
      </c>
      <c r="U1005" s="3">
        <v>68</v>
      </c>
      <c r="V1005" s="12">
        <f t="shared" si="63"/>
        <v>-3.1907999999999999E-2</v>
      </c>
      <c r="W1005" s="3">
        <v>-2.2999999999999998</v>
      </c>
      <c r="X1005" s="3" t="str">
        <f ca="1">IF(COUNTIF(股期對照!A:A,B1005)=2,B1005&amp;"-●",IF(COUNTIF(股期對照!A:A,B1005)=1,B1005&amp;"-◎",B1005))</f>
        <v>雙美</v>
      </c>
      <c r="Y1005" s="3" t="s">
        <v>6627</v>
      </c>
      <c r="AB1005" s="1" t="s">
        <v>999</v>
      </c>
      <c r="AC1005" s="1" t="s">
        <v>2760</v>
      </c>
      <c r="AD1005" s="1">
        <v>12.01</v>
      </c>
      <c r="AE1005" s="1">
        <v>0</v>
      </c>
      <c r="AF1005" s="1">
        <v>0.28999999999999998</v>
      </c>
      <c r="AG1005" s="1">
        <v>18.86</v>
      </c>
      <c r="AH1005" s="1">
        <v>68.84</v>
      </c>
      <c r="AI1005" s="1">
        <v>1005</v>
      </c>
      <c r="AJ1005" s="1">
        <v>544630</v>
      </c>
      <c r="AK1005" s="1">
        <v>-3</v>
      </c>
      <c r="AL1005" s="1">
        <v>-19</v>
      </c>
      <c r="AM1005" s="1">
        <v>-2</v>
      </c>
      <c r="AN1005" s="1">
        <v>-13</v>
      </c>
      <c r="AO1005" s="1">
        <v>-10</v>
      </c>
      <c r="AP1005" s="1">
        <v>37492</v>
      </c>
      <c r="AQ1005" s="1">
        <v>-0.1</v>
      </c>
      <c r="AR1005" s="1">
        <v>69.5</v>
      </c>
      <c r="AS1005" s="1">
        <v>68.099999999999994</v>
      </c>
      <c r="AT1005" s="1">
        <v>67.400000000000006</v>
      </c>
      <c r="AU1005" s="1">
        <v>67.2</v>
      </c>
      <c r="AV1005" s="1">
        <v>68</v>
      </c>
      <c r="AW1005" s="1">
        <v>-3.1907999999999999E-2</v>
      </c>
      <c r="AX1005" s="1">
        <v>-2.2999999999999998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5773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4</v>
      </c>
      <c r="K1006" s="26">
        <v>-5</v>
      </c>
      <c r="L1006" s="35">
        <v>2</v>
      </c>
      <c r="M1006" s="26">
        <v>-4</v>
      </c>
      <c r="N1006" s="26">
        <v>-2</v>
      </c>
      <c r="O1006" s="26">
        <f t="shared" si="61"/>
        <v>64737</v>
      </c>
      <c r="P1006" s="25">
        <f t="shared" si="62"/>
        <v>0</v>
      </c>
      <c r="Q1006" s="3">
        <v>13.9</v>
      </c>
      <c r="R1006" s="3">
        <v>13.4</v>
      </c>
      <c r="S1006" s="3">
        <v>13.05</v>
      </c>
      <c r="T1006" s="3">
        <v>13.1</v>
      </c>
      <c r="U1006" s="3">
        <v>13.15</v>
      </c>
      <c r="V1006" s="12">
        <f t="shared" si="63"/>
        <v>-6.4000000000000005E-4</v>
      </c>
      <c r="W1006" s="3">
        <v>-3.31</v>
      </c>
      <c r="X1006" s="3" t="str">
        <f ca="1">IF(COUNTIF(股期對照!A:A,B1006)=2,B1006&amp;"-●",IF(COUNTIF(股期對照!A:A,B1006)=1,B1006&amp;"-◎",B1006))</f>
        <v>熒茂</v>
      </c>
      <c r="Y1006" s="3" t="s">
        <v>6613</v>
      </c>
      <c r="AB1006" s="1" t="s">
        <v>1000</v>
      </c>
      <c r="AC1006" s="1" t="s">
        <v>2761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4</v>
      </c>
      <c r="AL1006" s="1">
        <v>-5</v>
      </c>
      <c r="AM1006" s="1">
        <v>2</v>
      </c>
      <c r="AN1006" s="1">
        <v>-4</v>
      </c>
      <c r="AO1006" s="1">
        <v>-2</v>
      </c>
      <c r="AP1006" s="1">
        <v>64737</v>
      </c>
      <c r="AQ1006" s="1">
        <v>0</v>
      </c>
      <c r="AR1006" s="1">
        <v>13.9</v>
      </c>
      <c r="AS1006" s="1">
        <v>13.4</v>
      </c>
      <c r="AT1006" s="1">
        <v>13.05</v>
      </c>
      <c r="AU1006" s="1">
        <v>13.1</v>
      </c>
      <c r="AV1006" s="1">
        <v>13.15</v>
      </c>
      <c r="AW1006" s="1">
        <v>-6.4000000000000005E-4</v>
      </c>
      <c r="AX1006" s="1">
        <v>-3.31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5774</v>
      </c>
      <c r="C1007" s="3">
        <v>0.59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76.759999999999991</v>
      </c>
      <c r="H1007" s="1">
        <f>MATCH(持股比率!A1007,董監!A:A,0)</f>
        <v>1007</v>
      </c>
      <c r="I1007" s="3">
        <v>377787.58</v>
      </c>
      <c r="J1007" s="26">
        <v>-32</v>
      </c>
      <c r="K1007" s="26">
        <v>90</v>
      </c>
      <c r="L1007" s="35">
        <v>-30</v>
      </c>
      <c r="M1007" s="26">
        <v>-37</v>
      </c>
      <c r="N1007" s="26">
        <v>-3</v>
      </c>
      <c r="O1007" s="26">
        <f t="shared" si="61"/>
        <v>28999</v>
      </c>
      <c r="P1007" s="25">
        <f t="shared" si="62"/>
        <v>0</v>
      </c>
      <c r="Q1007" s="3">
        <v>75</v>
      </c>
      <c r="R1007" s="3">
        <v>76.099999999999994</v>
      </c>
      <c r="S1007" s="3">
        <v>75.8</v>
      </c>
      <c r="T1007" s="3">
        <v>74</v>
      </c>
      <c r="U1007" s="3">
        <v>74.599999999999994</v>
      </c>
      <c r="V1007" s="12">
        <f t="shared" si="63"/>
        <v>-7.8680000000000087E-3</v>
      </c>
      <c r="W1007" s="3">
        <v>-2.1</v>
      </c>
      <c r="X1007" s="3" t="str">
        <f ca="1">IF(COUNTIF(股期對照!A:A,B1007)=2,B1007&amp;"-●",IF(COUNTIF(股期對照!A:A,B1007)=1,B1007&amp;"-◎",B1007))</f>
        <v>豪展</v>
      </c>
      <c r="Y1007" s="3" t="s">
        <v>6622</v>
      </c>
      <c r="AB1007" s="1" t="s">
        <v>1001</v>
      </c>
      <c r="AC1007" s="1" t="s">
        <v>2762</v>
      </c>
      <c r="AD1007" s="1">
        <v>0.59</v>
      </c>
      <c r="AE1007" s="1">
        <v>0</v>
      </c>
      <c r="AF1007" s="1">
        <v>0.3</v>
      </c>
      <c r="AG1007" s="1">
        <v>22.35</v>
      </c>
      <c r="AH1007" s="1">
        <v>76.759999999999991</v>
      </c>
      <c r="AI1007" s="1">
        <v>1007</v>
      </c>
      <c r="AJ1007" s="1">
        <v>377787.58</v>
      </c>
      <c r="AK1007" s="1">
        <v>-32</v>
      </c>
      <c r="AL1007" s="1">
        <v>90</v>
      </c>
      <c r="AM1007" s="1">
        <v>-30</v>
      </c>
      <c r="AN1007" s="1">
        <v>-37</v>
      </c>
      <c r="AO1007" s="1">
        <v>-3</v>
      </c>
      <c r="AP1007" s="1">
        <v>28999</v>
      </c>
      <c r="AQ1007" s="1">
        <v>0</v>
      </c>
      <c r="AR1007" s="1">
        <v>75</v>
      </c>
      <c r="AS1007" s="1">
        <v>76.099999999999994</v>
      </c>
      <c r="AT1007" s="1">
        <v>75.8</v>
      </c>
      <c r="AU1007" s="1">
        <v>74</v>
      </c>
      <c r="AV1007" s="1">
        <v>74.599999999999994</v>
      </c>
      <c r="AW1007" s="1">
        <v>-7.8680000000000087E-3</v>
      </c>
      <c r="AX1007" s="1">
        <v>-2.1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5775</v>
      </c>
      <c r="C1008" s="3">
        <v>5.48</v>
      </c>
      <c r="D1008" s="3">
        <v>0.27</v>
      </c>
      <c r="E1008" s="3">
        <v>1.46</v>
      </c>
      <c r="F1008" s="1">
        <f>IF(INDEX(董監!D:D,H1008)=0,INDEX(董監!C:C,H1008),INDEX(董監!D:D,H1008))</f>
        <v>30.46</v>
      </c>
      <c r="G1008" s="1">
        <f t="shared" si="60"/>
        <v>62.33</v>
      </c>
      <c r="H1008" s="1">
        <f>MATCH(持股比率!A1008,董監!A:A,0)</f>
        <v>1008</v>
      </c>
      <c r="I1008" s="3">
        <v>921674.25</v>
      </c>
      <c r="J1008" s="26">
        <v>-276</v>
      </c>
      <c r="K1008" s="26">
        <v>4</v>
      </c>
      <c r="L1008" s="35">
        <v>-260</v>
      </c>
      <c r="M1008" s="26">
        <v>208</v>
      </c>
      <c r="N1008" s="26">
        <v>133</v>
      </c>
      <c r="O1008" s="26">
        <f t="shared" si="61"/>
        <v>57448</v>
      </c>
      <c r="P1008" s="25">
        <f t="shared" si="62"/>
        <v>-0.3</v>
      </c>
      <c r="Q1008" s="3">
        <v>220</v>
      </c>
      <c r="R1008" s="3">
        <v>232.5</v>
      </c>
      <c r="S1008" s="3">
        <v>226.5</v>
      </c>
      <c r="T1008" s="3">
        <v>232.5</v>
      </c>
      <c r="U1008" s="3">
        <v>234</v>
      </c>
      <c r="V1008" s="12">
        <f t="shared" si="63"/>
        <v>-0.39198</v>
      </c>
      <c r="W1008" s="3">
        <v>7.09</v>
      </c>
      <c r="X1008" s="3" t="str">
        <f ca="1">IF(COUNTIF(股期對照!A:A,B1008)=2,B1008&amp;"-●",IF(COUNTIF(股期對照!A:A,B1008)=1,B1008&amp;"-◎",B1008))</f>
        <v>泰博-◎</v>
      </c>
      <c r="Y1008" s="3" t="s">
        <v>6622</v>
      </c>
      <c r="AB1008" s="1" t="s">
        <v>1002</v>
      </c>
      <c r="AC1008" s="1" t="s">
        <v>2763</v>
      </c>
      <c r="AD1008" s="1">
        <v>5.48</v>
      </c>
      <c r="AE1008" s="1">
        <v>0.27</v>
      </c>
      <c r="AF1008" s="1">
        <v>1.46</v>
      </c>
      <c r="AG1008" s="1">
        <v>30.46</v>
      </c>
      <c r="AH1008" s="1">
        <v>62.33</v>
      </c>
      <c r="AI1008" s="1">
        <v>1008</v>
      </c>
      <c r="AJ1008" s="1">
        <v>921674.25</v>
      </c>
      <c r="AK1008" s="1">
        <v>-276</v>
      </c>
      <c r="AL1008" s="1">
        <v>4</v>
      </c>
      <c r="AM1008" s="1">
        <v>-260</v>
      </c>
      <c r="AN1008" s="1">
        <v>208</v>
      </c>
      <c r="AO1008" s="1">
        <v>133</v>
      </c>
      <c r="AP1008" s="1">
        <v>57448</v>
      </c>
      <c r="AQ1008" s="1">
        <v>-0.3</v>
      </c>
      <c r="AR1008" s="1">
        <v>220</v>
      </c>
      <c r="AS1008" s="1">
        <v>232.5</v>
      </c>
      <c r="AT1008" s="1">
        <v>226.5</v>
      </c>
      <c r="AU1008" s="1">
        <v>232.5</v>
      </c>
      <c r="AV1008" s="1">
        <v>234</v>
      </c>
      <c r="AW1008" s="1">
        <v>-0.39198</v>
      </c>
      <c r="AX1008" s="1">
        <v>7.09</v>
      </c>
      <c r="AY1008" s="1" t="s">
        <v>4507</v>
      </c>
      <c r="AZ1008" s="1" t="s">
        <v>3526</v>
      </c>
    </row>
    <row r="1009" spans="1:52" x14ac:dyDescent="0.25">
      <c r="A1009" s="2" t="s">
        <v>1003</v>
      </c>
      <c r="B1009" s="3" t="s">
        <v>5776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</v>
      </c>
      <c r="H1009" s="1">
        <f>MATCH(持股比率!A1009,董監!A:A,0)</f>
        <v>1009</v>
      </c>
      <c r="I1009" s="3">
        <v>619632.93999999994</v>
      </c>
      <c r="J1009" s="26">
        <v>-7</v>
      </c>
      <c r="K1009" s="26">
        <v>-3</v>
      </c>
      <c r="L1009" s="35">
        <v>-10</v>
      </c>
      <c r="M1009" s="26">
        <v>2</v>
      </c>
      <c r="N1009" s="26">
        <v>6</v>
      </c>
      <c r="O1009" s="26">
        <f t="shared" si="61"/>
        <v>22864</v>
      </c>
      <c r="P1009" s="25">
        <f t="shared" si="62"/>
        <v>-0.1</v>
      </c>
      <c r="Q1009" s="3">
        <v>70.5</v>
      </c>
      <c r="R1009" s="3">
        <v>71</v>
      </c>
      <c r="S1009" s="3">
        <v>69.400000000000006</v>
      </c>
      <c r="T1009" s="3">
        <v>69.599999999999994</v>
      </c>
      <c r="U1009" s="3">
        <v>69.2</v>
      </c>
      <c r="V1009" s="12">
        <f t="shared" si="63"/>
        <v>-8.4609999999999998E-3</v>
      </c>
      <c r="W1009" s="3">
        <v>-1.42</v>
      </c>
      <c r="X1009" s="3" t="str">
        <f ca="1">IF(COUNTIF(股期對照!A:A,B1009)=2,B1009&amp;"-●",IF(COUNTIF(股期對照!A:A,B1009)=1,B1009&amp;"-◎",B1009))</f>
        <v>華廣</v>
      </c>
      <c r="Y1009" s="3" t="s">
        <v>6622</v>
      </c>
      <c r="AB1009" s="1" t="s">
        <v>1003</v>
      </c>
      <c r="AC1009" s="1" t="s">
        <v>2764</v>
      </c>
      <c r="AD1009" s="1">
        <v>23.3</v>
      </c>
      <c r="AE1009" s="1">
        <v>0</v>
      </c>
      <c r="AF1009" s="1">
        <v>0.01</v>
      </c>
      <c r="AG1009" s="1">
        <v>39.79</v>
      </c>
      <c r="AH1009" s="1">
        <v>36.9</v>
      </c>
      <c r="AI1009" s="1">
        <v>1009</v>
      </c>
      <c r="AJ1009" s="1">
        <v>619632.93999999994</v>
      </c>
      <c r="AK1009" s="1">
        <v>-7</v>
      </c>
      <c r="AL1009" s="1">
        <v>-3</v>
      </c>
      <c r="AM1009" s="1">
        <v>-10</v>
      </c>
      <c r="AN1009" s="1">
        <v>2</v>
      </c>
      <c r="AO1009" s="1">
        <v>6</v>
      </c>
      <c r="AP1009" s="1">
        <v>22864</v>
      </c>
      <c r="AQ1009" s="1">
        <v>-0.1</v>
      </c>
      <c r="AR1009" s="1">
        <v>70.5</v>
      </c>
      <c r="AS1009" s="1">
        <v>71</v>
      </c>
      <c r="AT1009" s="1">
        <v>69.400000000000006</v>
      </c>
      <c r="AU1009" s="1">
        <v>69.599999999999994</v>
      </c>
      <c r="AV1009" s="1">
        <v>69.2</v>
      </c>
      <c r="AW1009" s="1">
        <v>-8.4609999999999998E-3</v>
      </c>
      <c r="AX1009" s="1">
        <v>-1.42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5777</v>
      </c>
      <c r="C1010" s="3">
        <v>3.94</v>
      </c>
      <c r="D1010" s="3">
        <v>0</v>
      </c>
      <c r="E1010" s="3">
        <v>1.74</v>
      </c>
      <c r="F1010" s="1">
        <f>IF(INDEX(董監!D:D,H1010)=0,INDEX(董監!C:C,H1010),INDEX(董監!D:D,H1010))</f>
        <v>27.61</v>
      </c>
      <c r="G1010" s="1">
        <f t="shared" si="60"/>
        <v>66.710000000000008</v>
      </c>
      <c r="H1010" s="1">
        <f>MATCH(持股比率!A1010,董監!A:A,0)</f>
        <v>1010</v>
      </c>
      <c r="I1010" s="3">
        <v>1030292.69</v>
      </c>
      <c r="J1010" s="26">
        <v>181</v>
      </c>
      <c r="K1010" s="26">
        <v>-113</v>
      </c>
      <c r="L1010" s="35">
        <v>124</v>
      </c>
      <c r="M1010" s="26">
        <v>5</v>
      </c>
      <c r="N1010" s="26">
        <v>381</v>
      </c>
      <c r="O1010" s="26">
        <f t="shared" si="61"/>
        <v>68731</v>
      </c>
      <c r="P1010" s="25">
        <f t="shared" si="62"/>
        <v>0.8</v>
      </c>
      <c r="Q1010" s="3">
        <v>79.2</v>
      </c>
      <c r="R1010" s="3">
        <v>78</v>
      </c>
      <c r="S1010" s="3">
        <v>77</v>
      </c>
      <c r="T1010" s="3">
        <v>77</v>
      </c>
      <c r="U1010" s="3">
        <v>79.7</v>
      </c>
      <c r="V1010" s="12">
        <f t="shared" si="63"/>
        <v>0.45819900000000002</v>
      </c>
      <c r="W1010" s="3">
        <v>2.0499999999999998</v>
      </c>
      <c r="X1010" s="3" t="str">
        <f ca="1">IF(COUNTIF(股期對照!A:A,B1010)=2,B1010&amp;"-●",IF(COUNTIF(股期對照!A:A,B1010)=1,B1010&amp;"-◎",B1010))</f>
        <v>康普</v>
      </c>
      <c r="Y1010" s="3" t="s">
        <v>6660</v>
      </c>
      <c r="AB1010" s="1" t="s">
        <v>1004</v>
      </c>
      <c r="AC1010" s="1" t="s">
        <v>2765</v>
      </c>
      <c r="AD1010" s="1">
        <v>3.94</v>
      </c>
      <c r="AE1010" s="1">
        <v>0</v>
      </c>
      <c r="AF1010" s="1">
        <v>1.74</v>
      </c>
      <c r="AG1010" s="1">
        <v>27.61</v>
      </c>
      <c r="AH1010" s="1">
        <v>66.710000000000008</v>
      </c>
      <c r="AI1010" s="1">
        <v>1010</v>
      </c>
      <c r="AJ1010" s="1">
        <v>1030292.69</v>
      </c>
      <c r="AK1010" s="1">
        <v>181</v>
      </c>
      <c r="AL1010" s="1">
        <v>-113</v>
      </c>
      <c r="AM1010" s="1">
        <v>124</v>
      </c>
      <c r="AN1010" s="1">
        <v>5</v>
      </c>
      <c r="AO1010" s="1">
        <v>381</v>
      </c>
      <c r="AP1010" s="1">
        <v>68731</v>
      </c>
      <c r="AQ1010" s="1">
        <v>0.8</v>
      </c>
      <c r="AR1010" s="1">
        <v>79.2</v>
      </c>
      <c r="AS1010" s="1">
        <v>78</v>
      </c>
      <c r="AT1010" s="1">
        <v>77</v>
      </c>
      <c r="AU1010" s="1">
        <v>77</v>
      </c>
      <c r="AV1010" s="1">
        <v>79.7</v>
      </c>
      <c r="AW1010" s="1">
        <v>0.45819900000000002</v>
      </c>
      <c r="AX1010" s="1">
        <v>2.0499999999999998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5778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-4</v>
      </c>
      <c r="L1011" s="35">
        <v>18</v>
      </c>
      <c r="M1011" s="26">
        <v>0</v>
      </c>
      <c r="N1011" s="26">
        <v>0</v>
      </c>
      <c r="O1011" s="26">
        <f t="shared" si="61"/>
        <v>26385</v>
      </c>
      <c r="P1011" s="25">
        <f t="shared" si="62"/>
        <v>0.1</v>
      </c>
      <c r="Q1011" s="3">
        <v>25</v>
      </c>
      <c r="R1011" s="3">
        <v>25</v>
      </c>
      <c r="S1011" s="3">
        <v>24.85</v>
      </c>
      <c r="T1011" s="3">
        <v>24.7</v>
      </c>
      <c r="U1011" s="3">
        <v>24.7</v>
      </c>
      <c r="V1011" s="12">
        <f t="shared" si="63"/>
        <v>3.473E-3</v>
      </c>
      <c r="W1011" s="3">
        <v>-1</v>
      </c>
      <c r="X1011" s="3" t="str">
        <f ca="1">IF(COUNTIF(股期對照!A:A,B1011)=2,B1011&amp;"-●",IF(COUNTIF(股期對照!A:A,B1011)=1,B1011&amp;"-◎",B1011))</f>
        <v>泓瀚</v>
      </c>
      <c r="Y1011" s="3" t="s">
        <v>6660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0</v>
      </c>
      <c r="AL1011" s="1">
        <v>-4</v>
      </c>
      <c r="AM1011" s="1">
        <v>18</v>
      </c>
      <c r="AN1011" s="1">
        <v>0</v>
      </c>
      <c r="AO1011" s="1">
        <v>0</v>
      </c>
      <c r="AP1011" s="1">
        <v>26385</v>
      </c>
      <c r="AQ1011" s="1">
        <v>0.1</v>
      </c>
      <c r="AR1011" s="1">
        <v>25</v>
      </c>
      <c r="AS1011" s="1">
        <v>25</v>
      </c>
      <c r="AT1011" s="1">
        <v>24.85</v>
      </c>
      <c r="AU1011" s="1">
        <v>24.7</v>
      </c>
      <c r="AV1011" s="1">
        <v>24.7</v>
      </c>
      <c r="AW1011" s="1">
        <v>3.473E-3</v>
      </c>
      <c r="AX1011" s="1">
        <v>-1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5779</v>
      </c>
      <c r="C1012" s="3">
        <v>11.65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67.47999999999999</v>
      </c>
      <c r="H1012" s="1">
        <f>MATCH(持股比率!A1012,董監!A:A,0)</f>
        <v>1012</v>
      </c>
      <c r="I1012" s="3">
        <v>3809070.3</v>
      </c>
      <c r="J1012" s="26">
        <v>-286</v>
      </c>
      <c r="K1012" s="26">
        <v>-150</v>
      </c>
      <c r="L1012" s="35">
        <v>-259</v>
      </c>
      <c r="M1012" s="26">
        <v>-158</v>
      </c>
      <c r="N1012" s="26">
        <v>8</v>
      </c>
      <c r="O1012" s="26">
        <f t="shared" si="61"/>
        <v>257036</v>
      </c>
      <c r="P1012" s="25">
        <f t="shared" si="62"/>
        <v>-0.3</v>
      </c>
      <c r="Q1012" s="3">
        <v>218</v>
      </c>
      <c r="R1012" s="3">
        <v>221</v>
      </c>
      <c r="S1012" s="3">
        <v>212</v>
      </c>
      <c r="T1012" s="3">
        <v>207</v>
      </c>
      <c r="U1012" s="3">
        <v>207.5</v>
      </c>
      <c r="V1012" s="12">
        <f t="shared" si="63"/>
        <v>-1.8145199999999999</v>
      </c>
      <c r="W1012" s="3">
        <v>-5.47</v>
      </c>
      <c r="X1012" s="3" t="str">
        <f ca="1">IF(COUNTIF(股期對照!A:A,B1012)=2,B1012&amp;"-●",IF(COUNTIF(股期對照!A:A,B1012)=1,B1012&amp;"-◎",B1012))</f>
        <v>合一</v>
      </c>
      <c r="Y1012" s="3" t="s">
        <v>6622</v>
      </c>
      <c r="AB1012" s="1" t="s">
        <v>1006</v>
      </c>
      <c r="AC1012" s="1" t="s">
        <v>2767</v>
      </c>
      <c r="AD1012" s="1">
        <v>11.65</v>
      </c>
      <c r="AE1012" s="1">
        <v>0</v>
      </c>
      <c r="AF1012" s="1">
        <v>0.14000000000000001</v>
      </c>
      <c r="AG1012" s="1">
        <v>20.73</v>
      </c>
      <c r="AH1012" s="1">
        <v>67.47999999999999</v>
      </c>
      <c r="AI1012" s="1">
        <v>1012</v>
      </c>
      <c r="AJ1012" s="1">
        <v>3809070.3</v>
      </c>
      <c r="AK1012" s="1">
        <v>-286</v>
      </c>
      <c r="AL1012" s="1">
        <v>-150</v>
      </c>
      <c r="AM1012" s="1">
        <v>-259</v>
      </c>
      <c r="AN1012" s="1">
        <v>-158</v>
      </c>
      <c r="AO1012" s="1">
        <v>8</v>
      </c>
      <c r="AP1012" s="1">
        <v>257036</v>
      </c>
      <c r="AQ1012" s="1">
        <v>-0.3</v>
      </c>
      <c r="AR1012" s="1">
        <v>218</v>
      </c>
      <c r="AS1012" s="1">
        <v>221</v>
      </c>
      <c r="AT1012" s="1">
        <v>212</v>
      </c>
      <c r="AU1012" s="1">
        <v>207</v>
      </c>
      <c r="AV1012" s="1">
        <v>207.5</v>
      </c>
      <c r="AW1012" s="1">
        <v>-1.8145199999999999</v>
      </c>
      <c r="AX1012" s="1">
        <v>-5.47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4842</v>
      </c>
      <c r="C1013" s="3">
        <v>0.27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89.54</v>
      </c>
      <c r="H1013" s="1">
        <f>MATCH(持股比率!A1013,董監!A:A,0)</f>
        <v>1013</v>
      </c>
      <c r="I1013" s="3">
        <v>471968.97</v>
      </c>
      <c r="J1013" s="26">
        <v>2</v>
      </c>
      <c r="K1013" s="26">
        <v>0</v>
      </c>
      <c r="L1013" s="35">
        <v>-8</v>
      </c>
      <c r="M1013" s="26">
        <v>-12</v>
      </c>
      <c r="N1013" s="26">
        <v>1</v>
      </c>
      <c r="O1013" s="26">
        <f t="shared" si="61"/>
        <v>42260</v>
      </c>
      <c r="P1013" s="25">
        <f t="shared" si="62"/>
        <v>0</v>
      </c>
      <c r="Q1013" s="3">
        <v>26.15</v>
      </c>
      <c r="R1013" s="3">
        <v>25.5</v>
      </c>
      <c r="S1013" s="3">
        <v>25.2</v>
      </c>
      <c r="T1013" s="3">
        <v>24.85</v>
      </c>
      <c r="U1013" s="3">
        <v>25</v>
      </c>
      <c r="V1013" s="12">
        <f t="shared" si="63"/>
        <v>-4.2250000000000005E-3</v>
      </c>
      <c r="W1013" s="3">
        <v>-4.21</v>
      </c>
      <c r="X1013" s="3" t="str">
        <f ca="1">IF(COUNTIF(股期對照!A:A,B1013)=2,B1013&amp;"-●",IF(COUNTIF(股期對照!A:A,B1013)=1,B1013&amp;"-◎",B1013))</f>
        <v>皇將</v>
      </c>
      <c r="Y1013" s="3" t="s">
        <v>6622</v>
      </c>
      <c r="AB1013" s="1" t="s">
        <v>1007</v>
      </c>
      <c r="AC1013" s="1" t="s">
        <v>2768</v>
      </c>
      <c r="AD1013" s="1">
        <v>0.27</v>
      </c>
      <c r="AE1013" s="1">
        <v>0</v>
      </c>
      <c r="AF1013" s="1">
        <v>0.08</v>
      </c>
      <c r="AG1013" s="1">
        <v>10.11</v>
      </c>
      <c r="AH1013" s="1">
        <v>89.54</v>
      </c>
      <c r="AI1013" s="1">
        <v>1013</v>
      </c>
      <c r="AJ1013" s="1">
        <v>471968.97</v>
      </c>
      <c r="AK1013" s="1">
        <v>2</v>
      </c>
      <c r="AL1013" s="1">
        <v>0</v>
      </c>
      <c r="AM1013" s="1">
        <v>-8</v>
      </c>
      <c r="AN1013" s="1">
        <v>-12</v>
      </c>
      <c r="AO1013" s="1">
        <v>1</v>
      </c>
      <c r="AP1013" s="1">
        <v>42260</v>
      </c>
      <c r="AQ1013" s="1">
        <v>0</v>
      </c>
      <c r="AR1013" s="1">
        <v>26.15</v>
      </c>
      <c r="AS1013" s="1">
        <v>25.5</v>
      </c>
      <c r="AT1013" s="1">
        <v>25.2</v>
      </c>
      <c r="AU1013" s="1">
        <v>24.85</v>
      </c>
      <c r="AV1013" s="1">
        <v>25</v>
      </c>
      <c r="AW1013" s="1">
        <v>-4.2250000000000005E-3</v>
      </c>
      <c r="AX1013" s="1">
        <v>-4.21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5780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-2</v>
      </c>
      <c r="M1014" s="26">
        <v>0</v>
      </c>
      <c r="N1014" s="26">
        <v>3</v>
      </c>
      <c r="O1014" s="26">
        <f t="shared" si="61"/>
        <v>46578</v>
      </c>
      <c r="P1014" s="25">
        <f t="shared" si="62"/>
        <v>0</v>
      </c>
      <c r="Q1014" s="3">
        <v>27.1</v>
      </c>
      <c r="R1014" s="3">
        <v>27.1</v>
      </c>
      <c r="S1014" s="3">
        <v>27.05</v>
      </c>
      <c r="T1014" s="3">
        <v>27</v>
      </c>
      <c r="U1014" s="3">
        <v>27.2</v>
      </c>
      <c r="V1014" s="12">
        <f t="shared" si="63"/>
        <v>2.7499999999999991E-4</v>
      </c>
      <c r="W1014" s="3">
        <v>0.37</v>
      </c>
      <c r="X1014" s="3" t="str">
        <f ca="1">IF(COUNTIF(股期對照!A:A,B1014)=2,B1014&amp;"-●",IF(COUNTIF(股期對照!A:A,B1014)=1,B1014&amp;"-◎",B1014))</f>
        <v>合富-KY</v>
      </c>
      <c r="Y1014" s="3" t="s">
        <v>6622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-2</v>
      </c>
      <c r="AN1014" s="1">
        <v>0</v>
      </c>
      <c r="AO1014" s="1">
        <v>3</v>
      </c>
      <c r="AP1014" s="1">
        <v>46578</v>
      </c>
      <c r="AQ1014" s="1">
        <v>0</v>
      </c>
      <c r="AR1014" s="1">
        <v>27.1</v>
      </c>
      <c r="AS1014" s="1">
        <v>27.1</v>
      </c>
      <c r="AT1014" s="1">
        <v>27.05</v>
      </c>
      <c r="AU1014" s="1">
        <v>27</v>
      </c>
      <c r="AV1014" s="1">
        <v>27.2</v>
      </c>
      <c r="AW1014" s="1">
        <v>2.7499999999999991E-4</v>
      </c>
      <c r="AX1014" s="1">
        <v>0.37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4913</v>
      </c>
      <c r="C1015" s="3">
        <v>6.51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79.180000000000007</v>
      </c>
      <c r="H1015" s="1">
        <f>MATCH(持股比率!A1015,董監!A:A,0)</f>
        <v>1015</v>
      </c>
      <c r="I1015" s="3">
        <v>1083125.5</v>
      </c>
      <c r="J1015" s="26">
        <v>-1586</v>
      </c>
      <c r="K1015" s="26">
        <v>-217</v>
      </c>
      <c r="L1015" s="35">
        <v>1080</v>
      </c>
      <c r="M1015" s="26">
        <v>-215</v>
      </c>
      <c r="N1015" s="26">
        <v>14</v>
      </c>
      <c r="O1015" s="26">
        <f t="shared" si="61"/>
        <v>85762</v>
      </c>
      <c r="P1015" s="25">
        <f t="shared" si="62"/>
        <v>-1.1000000000000001</v>
      </c>
      <c r="Q1015" s="3">
        <v>84.1</v>
      </c>
      <c r="R1015" s="3">
        <v>83.2</v>
      </c>
      <c r="S1015" s="3">
        <v>79.599999999999994</v>
      </c>
      <c r="T1015" s="3">
        <v>78.900000000000006</v>
      </c>
      <c r="U1015" s="3">
        <v>82</v>
      </c>
      <c r="V1015" s="12">
        <f t="shared" si="63"/>
        <v>-0.81284499999999971</v>
      </c>
      <c r="W1015" s="3">
        <v>-1.91</v>
      </c>
      <c r="X1015" s="3" t="str">
        <f ca="1">IF(COUNTIF(股期對照!A:A,B1015)=2,B1015&amp;"-●",IF(COUNTIF(股期對照!A:A,B1015)=1,B1015&amp;"-◎",B1015))</f>
        <v>台耀</v>
      </c>
      <c r="Y1015" s="3" t="s">
        <v>6622</v>
      </c>
      <c r="AB1015" s="1" t="s">
        <v>1009</v>
      </c>
      <c r="AC1015" s="1" t="s">
        <v>2770</v>
      </c>
      <c r="AD1015" s="1">
        <v>6.51</v>
      </c>
      <c r="AE1015" s="1">
        <v>0</v>
      </c>
      <c r="AF1015" s="1">
        <v>0.14000000000000001</v>
      </c>
      <c r="AG1015" s="1">
        <v>14.17</v>
      </c>
      <c r="AH1015" s="1">
        <v>79.180000000000007</v>
      </c>
      <c r="AI1015" s="1">
        <v>1015</v>
      </c>
      <c r="AJ1015" s="1">
        <v>1083125.5</v>
      </c>
      <c r="AK1015" s="1">
        <v>-1586</v>
      </c>
      <c r="AL1015" s="1">
        <v>-217</v>
      </c>
      <c r="AM1015" s="1">
        <v>1080</v>
      </c>
      <c r="AN1015" s="1">
        <v>-215</v>
      </c>
      <c r="AO1015" s="1">
        <v>14</v>
      </c>
      <c r="AP1015" s="1">
        <v>85762</v>
      </c>
      <c r="AQ1015" s="1">
        <v>-1.1000000000000001</v>
      </c>
      <c r="AR1015" s="1">
        <v>84.1</v>
      </c>
      <c r="AS1015" s="1">
        <v>83.2</v>
      </c>
      <c r="AT1015" s="1">
        <v>79.599999999999994</v>
      </c>
      <c r="AU1015" s="1">
        <v>78.900000000000006</v>
      </c>
      <c r="AV1015" s="1">
        <v>82</v>
      </c>
      <c r="AW1015" s="1">
        <v>-0.81284499999999971</v>
      </c>
      <c r="AX1015" s="1">
        <v>-1.91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5781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-9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36.700000000000003</v>
      </c>
      <c r="R1016" s="3">
        <v>36.65</v>
      </c>
      <c r="S1016" s="3">
        <v>36.200000000000003</v>
      </c>
      <c r="T1016" s="3">
        <v>36.25</v>
      </c>
      <c r="U1016" s="3">
        <v>36.299999999999997</v>
      </c>
      <c r="V1016" s="12">
        <f t="shared" si="63"/>
        <v>-3.3029999999999999E-3</v>
      </c>
      <c r="W1016" s="3">
        <v>-0.68</v>
      </c>
      <c r="X1016" s="3" t="str">
        <f ca="1">IF(COUNTIF(股期對照!A:A,B1016)=2,B1016&amp;"-●",IF(COUNTIF(股期對照!A:A,B1016)=1,B1016&amp;"-◎",B1016))</f>
        <v>強生</v>
      </c>
      <c r="Y1016" s="3" t="s">
        <v>6622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-9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36.700000000000003</v>
      </c>
      <c r="AS1016" s="1">
        <v>36.65</v>
      </c>
      <c r="AT1016" s="1">
        <v>36.200000000000003</v>
      </c>
      <c r="AU1016" s="1">
        <v>36.25</v>
      </c>
      <c r="AV1016" s="1">
        <v>36.299999999999997</v>
      </c>
      <c r="AW1016" s="1">
        <v>-3.3029999999999999E-3</v>
      </c>
      <c r="AX1016" s="1">
        <v>-0.68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5782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38.6</v>
      </c>
      <c r="R1017" s="3">
        <v>39</v>
      </c>
      <c r="S1017" s="3">
        <v>38.5</v>
      </c>
      <c r="T1017" s="3">
        <v>38.5</v>
      </c>
      <c r="U1017" s="3">
        <v>40</v>
      </c>
      <c r="V1017" s="12">
        <f t="shared" si="63"/>
        <v>0</v>
      </c>
      <c r="W1017" s="3">
        <v>4.17</v>
      </c>
      <c r="X1017" s="3" t="str">
        <f ca="1">IF(COUNTIF(股期對照!A:A,B1017)=2,B1017&amp;"-●",IF(COUNTIF(股期對照!A:A,B1017)=1,B1017&amp;"-◎",B1017))</f>
        <v>國碳科</v>
      </c>
      <c r="Y1017" s="3" t="s">
        <v>6660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38.6</v>
      </c>
      <c r="AS1017" s="1">
        <v>39</v>
      </c>
      <c r="AT1017" s="1">
        <v>38.5</v>
      </c>
      <c r="AU1017" s="1">
        <v>38.5</v>
      </c>
      <c r="AV1017" s="1">
        <v>40</v>
      </c>
      <c r="AW1017" s="1">
        <v>0</v>
      </c>
      <c r="AX1017" s="1">
        <v>4.17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5783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0</v>
      </c>
      <c r="K1018" s="26">
        <v>-4</v>
      </c>
      <c r="L1018" s="35">
        <v>-2</v>
      </c>
      <c r="M1018" s="26">
        <v>1</v>
      </c>
      <c r="N1018" s="26">
        <v>3</v>
      </c>
      <c r="O1018" s="26">
        <f t="shared" si="61"/>
        <v>22578</v>
      </c>
      <c r="P1018" s="25">
        <f t="shared" si="62"/>
        <v>0</v>
      </c>
      <c r="Q1018" s="3">
        <v>63.9</v>
      </c>
      <c r="R1018" s="3">
        <v>63.6</v>
      </c>
      <c r="S1018" s="3">
        <v>63</v>
      </c>
      <c r="T1018" s="3">
        <v>63.2</v>
      </c>
      <c r="U1018" s="3">
        <v>63.2</v>
      </c>
      <c r="V1018" s="12">
        <f t="shared" si="63"/>
        <v>-1.2759999999999996E-3</v>
      </c>
      <c r="W1018" s="3">
        <v>0.32</v>
      </c>
      <c r="X1018" s="3" t="str">
        <f ca="1">IF(COUNTIF(股期對照!A:A,B1018)=2,B1018&amp;"-●",IF(COUNTIF(股期對照!A:A,B1018)=1,B1018&amp;"-◎",B1018))</f>
        <v>三福化</v>
      </c>
      <c r="Y1018" s="3" t="s">
        <v>6479</v>
      </c>
      <c r="AB1018" s="1" t="s">
        <v>1012</v>
      </c>
      <c r="AC1018" s="1" t="s">
        <v>2773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0</v>
      </c>
      <c r="AL1018" s="1">
        <v>-4</v>
      </c>
      <c r="AM1018" s="1">
        <v>-2</v>
      </c>
      <c r="AN1018" s="1">
        <v>1</v>
      </c>
      <c r="AO1018" s="1">
        <v>3</v>
      </c>
      <c r="AP1018" s="1">
        <v>22578</v>
      </c>
      <c r="AQ1018" s="1">
        <v>0</v>
      </c>
      <c r="AR1018" s="1">
        <v>63.9</v>
      </c>
      <c r="AS1018" s="1">
        <v>63.6</v>
      </c>
      <c r="AT1018" s="1">
        <v>63</v>
      </c>
      <c r="AU1018" s="1">
        <v>63.2</v>
      </c>
      <c r="AV1018" s="1">
        <v>63.2</v>
      </c>
      <c r="AW1018" s="1">
        <v>-1.2759999999999996E-3</v>
      </c>
      <c r="AX1018" s="1">
        <v>0.32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5784</v>
      </c>
      <c r="C1019" s="3">
        <v>3.11</v>
      </c>
      <c r="D1019" s="3">
        <v>1.47</v>
      </c>
      <c r="E1019" s="3">
        <v>0.93</v>
      </c>
      <c r="F1019" s="1">
        <f>IF(INDEX(董監!D:D,H1019)=0,INDEX(董監!C:C,H1019),INDEX(董監!D:D,H1019))</f>
        <v>20.440000000000001</v>
      </c>
      <c r="G1019" s="1">
        <f t="shared" si="60"/>
        <v>74.05</v>
      </c>
      <c r="H1019" s="1">
        <f>MATCH(持股比率!A1019,董監!A:A,0)</f>
        <v>1019</v>
      </c>
      <c r="I1019" s="3">
        <v>320414.34999999998</v>
      </c>
      <c r="J1019" s="26">
        <v>177</v>
      </c>
      <c r="K1019" s="26">
        <v>-174</v>
      </c>
      <c r="L1019" s="35">
        <v>-30</v>
      </c>
      <c r="M1019" s="26">
        <v>-38</v>
      </c>
      <c r="N1019" s="26">
        <v>202</v>
      </c>
      <c r="O1019" s="26">
        <f t="shared" si="61"/>
        <v>23727</v>
      </c>
      <c r="P1019" s="25">
        <f t="shared" si="62"/>
        <v>0.6</v>
      </c>
      <c r="Q1019" s="3">
        <v>117.5</v>
      </c>
      <c r="R1019" s="3">
        <v>113.5</v>
      </c>
      <c r="S1019" s="3">
        <v>111</v>
      </c>
      <c r="T1019" s="3">
        <v>110.5</v>
      </c>
      <c r="U1019" s="3">
        <v>115.5</v>
      </c>
      <c r="V1019" s="12">
        <f t="shared" si="63"/>
        <v>0.16850499999999999</v>
      </c>
      <c r="W1019" s="3">
        <v>2.67</v>
      </c>
      <c r="X1019" s="3" t="str">
        <f ca="1">IF(COUNTIF(股期對照!A:A,B1019)=2,B1019&amp;"-●",IF(COUNTIF(股期對照!A:A,B1019)=1,B1019&amp;"-◎",B1019))</f>
        <v>勤凱</v>
      </c>
      <c r="Y1019" s="3" t="s">
        <v>6544</v>
      </c>
      <c r="AB1019" s="1" t="s">
        <v>1013</v>
      </c>
      <c r="AC1019" s="1" t="s">
        <v>2774</v>
      </c>
      <c r="AD1019" s="1">
        <v>3.11</v>
      </c>
      <c r="AE1019" s="1">
        <v>1.47</v>
      </c>
      <c r="AF1019" s="1">
        <v>0.93</v>
      </c>
      <c r="AG1019" s="1">
        <v>20.440000000000001</v>
      </c>
      <c r="AH1019" s="1">
        <v>74.05</v>
      </c>
      <c r="AI1019" s="1">
        <v>1019</v>
      </c>
      <c r="AJ1019" s="1">
        <v>320414.34999999998</v>
      </c>
      <c r="AK1019" s="1">
        <v>177</v>
      </c>
      <c r="AL1019" s="1">
        <v>-174</v>
      </c>
      <c r="AM1019" s="1">
        <v>-30</v>
      </c>
      <c r="AN1019" s="1">
        <v>-38</v>
      </c>
      <c r="AO1019" s="1">
        <v>202</v>
      </c>
      <c r="AP1019" s="1">
        <v>23727</v>
      </c>
      <c r="AQ1019" s="1">
        <v>0.6</v>
      </c>
      <c r="AR1019" s="1">
        <v>117.5</v>
      </c>
      <c r="AS1019" s="1">
        <v>113.5</v>
      </c>
      <c r="AT1019" s="1">
        <v>111</v>
      </c>
      <c r="AU1019" s="1">
        <v>110.5</v>
      </c>
      <c r="AV1019" s="1">
        <v>115.5</v>
      </c>
      <c r="AW1019" s="1">
        <v>0.16850499999999999</v>
      </c>
      <c r="AX1019" s="1">
        <v>2.67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4914</v>
      </c>
      <c r="C1020" s="3">
        <v>65.25</v>
      </c>
      <c r="D1020" s="3">
        <v>0.13</v>
      </c>
      <c r="E1020" s="3">
        <v>0.76</v>
      </c>
      <c r="F1020" s="1">
        <f>IF(INDEX(董監!D:D,H1020)=0,INDEX(董監!C:C,H1020),INDEX(董監!D:D,H1020))</f>
        <v>59.79</v>
      </c>
      <c r="G1020" s="1">
        <f t="shared" si="60"/>
        <v>-25.930000000000007</v>
      </c>
      <c r="H1020" s="1">
        <f>MATCH(持股比率!A1020,董監!A:A,0)</f>
        <v>1020</v>
      </c>
      <c r="I1020" s="3">
        <v>585756.05000000005</v>
      </c>
      <c r="J1020" s="26">
        <v>-13</v>
      </c>
      <c r="K1020" s="26">
        <v>-30</v>
      </c>
      <c r="L1020" s="35">
        <v>-25</v>
      </c>
      <c r="M1020" s="26">
        <v>5</v>
      </c>
      <c r="N1020" s="26">
        <v>19</v>
      </c>
      <c r="O1020" s="26">
        <f t="shared" si="61"/>
        <v>-15189</v>
      </c>
      <c r="P1020" s="25">
        <f t="shared" si="62"/>
        <v>0.3</v>
      </c>
      <c r="Q1020" s="3">
        <v>107.5</v>
      </c>
      <c r="R1020" s="3">
        <v>107</v>
      </c>
      <c r="S1020" s="3">
        <v>105.5</v>
      </c>
      <c r="T1020" s="3">
        <v>105.5</v>
      </c>
      <c r="U1020" s="3">
        <v>106.5</v>
      </c>
      <c r="V1020" s="12">
        <f t="shared" si="63"/>
        <v>-4.6940000000000003E-2</v>
      </c>
      <c r="W1020" s="3">
        <v>-0.47</v>
      </c>
      <c r="X1020" s="3" t="str">
        <f ca="1">IF(COUNTIF(股期對照!A:A,B1020)=2,B1020&amp;"-●",IF(COUNTIF(股期對照!A:A,B1020)=1,B1020&amp;"-◎",B1020))</f>
        <v>材料-KY</v>
      </c>
      <c r="Y1020" s="3" t="s">
        <v>6660</v>
      </c>
      <c r="AB1020" s="1" t="s">
        <v>1014</v>
      </c>
      <c r="AC1020" s="1" t="s">
        <v>2775</v>
      </c>
      <c r="AD1020" s="1">
        <v>65.25</v>
      </c>
      <c r="AE1020" s="1">
        <v>0.13</v>
      </c>
      <c r="AF1020" s="1">
        <v>0.76</v>
      </c>
      <c r="AG1020" s="1">
        <v>59.79</v>
      </c>
      <c r="AH1020" s="1">
        <v>-25.930000000000007</v>
      </c>
      <c r="AI1020" s="1">
        <v>1020</v>
      </c>
      <c r="AJ1020" s="1">
        <v>585756.05000000005</v>
      </c>
      <c r="AK1020" s="1">
        <v>-13</v>
      </c>
      <c r="AL1020" s="1">
        <v>-30</v>
      </c>
      <c r="AM1020" s="1">
        <v>-25</v>
      </c>
      <c r="AN1020" s="1">
        <v>5</v>
      </c>
      <c r="AO1020" s="1">
        <v>19</v>
      </c>
      <c r="AP1020" s="1">
        <v>-15189</v>
      </c>
      <c r="AQ1020" s="1">
        <v>0.3</v>
      </c>
      <c r="AR1020" s="1">
        <v>107.5</v>
      </c>
      <c r="AS1020" s="1">
        <v>107</v>
      </c>
      <c r="AT1020" s="1">
        <v>105.5</v>
      </c>
      <c r="AU1020" s="1">
        <v>105.5</v>
      </c>
      <c r="AV1020" s="1">
        <v>106.5</v>
      </c>
      <c r="AW1020" s="1">
        <v>-4.6940000000000003E-2</v>
      </c>
      <c r="AX1020" s="1">
        <v>-0.47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4843</v>
      </c>
      <c r="C1021" s="3">
        <v>37.979999999999997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52.46</v>
      </c>
      <c r="H1021" s="1">
        <f>MATCH(持股比率!A1021,董監!A:A,0)</f>
        <v>1021</v>
      </c>
      <c r="I1021" s="3">
        <v>754206.15</v>
      </c>
      <c r="J1021" s="26">
        <v>6</v>
      </c>
      <c r="K1021" s="26">
        <v>4</v>
      </c>
      <c r="L1021" s="35">
        <v>0</v>
      </c>
      <c r="M1021" s="26">
        <v>-1</v>
      </c>
      <c r="N1021" s="26">
        <v>0</v>
      </c>
      <c r="O1021" s="26">
        <f t="shared" si="61"/>
        <v>39566</v>
      </c>
      <c r="P1021" s="25">
        <f t="shared" si="62"/>
        <v>0</v>
      </c>
      <c r="Q1021" s="3">
        <v>63</v>
      </c>
      <c r="R1021" s="3">
        <v>61.5</v>
      </c>
      <c r="S1021" s="3">
        <v>60.5</v>
      </c>
      <c r="T1021" s="3">
        <v>61.8</v>
      </c>
      <c r="U1021" s="3">
        <v>61.3</v>
      </c>
      <c r="V1021" s="12">
        <f t="shared" si="63"/>
        <v>5.6220000000000003E-3</v>
      </c>
      <c r="W1021" s="3">
        <v>-2.7</v>
      </c>
      <c r="X1021" s="3" t="str">
        <f ca="1">IF(COUNTIF(股期對照!A:A,B1021)=2,B1021&amp;"-●",IF(COUNTIF(股期對照!A:A,B1021)=1,B1021&amp;"-◎",B1021))</f>
        <v>雙鍵</v>
      </c>
      <c r="Y1021" s="3" t="s">
        <v>6477</v>
      </c>
      <c r="AB1021" s="1" t="s">
        <v>1015</v>
      </c>
      <c r="AC1021" s="1" t="s">
        <v>2776</v>
      </c>
      <c r="AD1021" s="1">
        <v>37.979999999999997</v>
      </c>
      <c r="AE1021" s="1">
        <v>0</v>
      </c>
      <c r="AF1021" s="1">
        <v>0</v>
      </c>
      <c r="AG1021" s="1">
        <v>9.56</v>
      </c>
      <c r="AH1021" s="1">
        <v>52.46</v>
      </c>
      <c r="AI1021" s="1">
        <v>1021</v>
      </c>
      <c r="AJ1021" s="1">
        <v>754206.15</v>
      </c>
      <c r="AK1021" s="1">
        <v>6</v>
      </c>
      <c r="AL1021" s="1">
        <v>4</v>
      </c>
      <c r="AM1021" s="1">
        <v>0</v>
      </c>
      <c r="AN1021" s="1">
        <v>-1</v>
      </c>
      <c r="AO1021" s="1">
        <v>0</v>
      </c>
      <c r="AP1021" s="1">
        <v>39566</v>
      </c>
      <c r="AQ1021" s="1">
        <v>0</v>
      </c>
      <c r="AR1021" s="1">
        <v>63</v>
      </c>
      <c r="AS1021" s="1">
        <v>61.5</v>
      </c>
      <c r="AT1021" s="1">
        <v>60.5</v>
      </c>
      <c r="AU1021" s="1">
        <v>61.8</v>
      </c>
      <c r="AV1021" s="1">
        <v>61.3</v>
      </c>
      <c r="AW1021" s="1">
        <v>5.6220000000000003E-3</v>
      </c>
      <c r="AX1021" s="1">
        <v>-2.7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5785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2</v>
      </c>
      <c r="K1022" s="26">
        <v>33</v>
      </c>
      <c r="L1022" s="35">
        <v>-8</v>
      </c>
      <c r="M1022" s="26">
        <v>-1</v>
      </c>
      <c r="N1022" s="26">
        <v>0</v>
      </c>
      <c r="O1022" s="26">
        <f t="shared" si="61"/>
        <v>79227</v>
      </c>
      <c r="P1022" s="25">
        <f t="shared" si="62"/>
        <v>0</v>
      </c>
      <c r="Q1022" s="3">
        <v>153</v>
      </c>
      <c r="R1022" s="3">
        <v>156</v>
      </c>
      <c r="S1022" s="3">
        <v>155.5</v>
      </c>
      <c r="T1022" s="3">
        <v>155</v>
      </c>
      <c r="U1022" s="3">
        <v>155</v>
      </c>
      <c r="V1022" s="12">
        <f t="shared" si="63"/>
        <v>4.0550000000000003E-2</v>
      </c>
      <c r="W1022" s="3">
        <v>2.65</v>
      </c>
      <c r="X1022" s="3" t="str">
        <f ca="1">IF(COUNTIF(股期對照!A:A,B1022)=2,B1022&amp;"-●",IF(COUNTIF(股期對照!A:A,B1022)=1,B1022&amp;"-◎",B1022))</f>
        <v>南寶</v>
      </c>
      <c r="Y1022" s="3" t="s">
        <v>6660</v>
      </c>
      <c r="AB1022" s="1" t="s">
        <v>1016</v>
      </c>
      <c r="AC1022" s="1" t="s">
        <v>2777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2</v>
      </c>
      <c r="AL1022" s="1">
        <v>33</v>
      </c>
      <c r="AM1022" s="1">
        <v>-8</v>
      </c>
      <c r="AN1022" s="1">
        <v>-1</v>
      </c>
      <c r="AO1022" s="1">
        <v>0</v>
      </c>
      <c r="AP1022" s="1">
        <v>79227</v>
      </c>
      <c r="AQ1022" s="1">
        <v>0</v>
      </c>
      <c r="AR1022" s="1">
        <v>153</v>
      </c>
      <c r="AS1022" s="1">
        <v>156</v>
      </c>
      <c r="AT1022" s="1">
        <v>155.5</v>
      </c>
      <c r="AU1022" s="1">
        <v>155</v>
      </c>
      <c r="AV1022" s="1">
        <v>155</v>
      </c>
      <c r="AW1022" s="1">
        <v>4.0550000000000003E-2</v>
      </c>
      <c r="AX1022" s="1">
        <v>2.65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5786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-2</v>
      </c>
      <c r="M1023" s="26">
        <v>-2</v>
      </c>
      <c r="N1023" s="26">
        <v>0</v>
      </c>
      <c r="O1023" s="26">
        <f t="shared" si="61"/>
        <v>26012</v>
      </c>
      <c r="P1023" s="25">
        <f t="shared" si="62"/>
        <v>0</v>
      </c>
      <c r="Q1023" s="3">
        <v>25.7</v>
      </c>
      <c r="R1023" s="3">
        <v>25.55</v>
      </c>
      <c r="S1023" s="3">
        <v>25.6</v>
      </c>
      <c r="T1023" s="3">
        <v>26.1</v>
      </c>
      <c r="U1023" s="3">
        <v>26.2</v>
      </c>
      <c r="V1023" s="12">
        <f t="shared" si="63"/>
        <v>-1.034E-3</v>
      </c>
      <c r="W1023" s="3">
        <v>2.54</v>
      </c>
      <c r="X1023" s="3" t="str">
        <f ca="1">IF(COUNTIF(股期對照!A:A,B1023)=2,B1023&amp;"-●",IF(COUNTIF(股期對照!A:A,B1023)=1,B1023&amp;"-◎",B1023))</f>
        <v>誠泰科技</v>
      </c>
      <c r="Y1023" s="3" t="s">
        <v>6660</v>
      </c>
      <c r="AB1023" s="1" t="s">
        <v>1017</v>
      </c>
      <c r="AC1023" s="1" t="s">
        <v>2778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-2</v>
      </c>
      <c r="AO1023" s="1">
        <v>0</v>
      </c>
      <c r="AP1023" s="1">
        <v>26012</v>
      </c>
      <c r="AQ1023" s="1">
        <v>0</v>
      </c>
      <c r="AR1023" s="1">
        <v>25.7</v>
      </c>
      <c r="AS1023" s="1">
        <v>25.55</v>
      </c>
      <c r="AT1023" s="1">
        <v>25.6</v>
      </c>
      <c r="AU1023" s="1">
        <v>26.1</v>
      </c>
      <c r="AV1023" s="1">
        <v>26.2</v>
      </c>
      <c r="AW1023" s="1">
        <v>-1.034E-3</v>
      </c>
      <c r="AX1023" s="1">
        <v>2.54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4844</v>
      </c>
      <c r="C1024" s="3">
        <v>39.96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34.63000000000001</v>
      </c>
      <c r="H1024" s="1">
        <f>MATCH(持股比率!A1024,董監!A:A,0)</f>
        <v>1024</v>
      </c>
      <c r="I1024" s="3">
        <v>590692.31000000006</v>
      </c>
      <c r="J1024" s="26">
        <v>-4</v>
      </c>
      <c r="K1024" s="26">
        <v>-7</v>
      </c>
      <c r="L1024" s="35">
        <v>6</v>
      </c>
      <c r="M1024" s="26">
        <v>39</v>
      </c>
      <c r="N1024" s="26">
        <v>27</v>
      </c>
      <c r="O1024" s="26">
        <f t="shared" si="61"/>
        <v>20456</v>
      </c>
      <c r="P1024" s="25">
        <f t="shared" si="62"/>
        <v>0.3</v>
      </c>
      <c r="Q1024" s="3">
        <v>30.9</v>
      </c>
      <c r="R1024" s="3">
        <v>29.75</v>
      </c>
      <c r="S1024" s="3">
        <v>29.5</v>
      </c>
      <c r="T1024" s="3">
        <v>29.6</v>
      </c>
      <c r="U1024" s="3">
        <v>30</v>
      </c>
      <c r="V1024" s="12">
        <f t="shared" si="63"/>
        <v>1.80955E-2</v>
      </c>
      <c r="W1024" s="3">
        <v>-2.6</v>
      </c>
      <c r="X1024" s="3" t="str">
        <f ca="1">IF(COUNTIF(股期對照!A:A,B1024)=2,B1024&amp;"-●",IF(COUNTIF(股期對照!A:A,B1024)=1,B1024&amp;"-◎",B1024))</f>
        <v>VHQ-KY</v>
      </c>
      <c r="Y1024" s="3" t="s">
        <v>6578</v>
      </c>
      <c r="AB1024" s="1" t="s">
        <v>1018</v>
      </c>
      <c r="AC1024" s="1" t="s">
        <v>2779</v>
      </c>
      <c r="AD1024" s="1">
        <v>39.96</v>
      </c>
      <c r="AE1024" s="1">
        <v>0.48</v>
      </c>
      <c r="AF1024" s="1">
        <v>1.37</v>
      </c>
      <c r="AG1024" s="1">
        <v>23.56</v>
      </c>
      <c r="AH1024" s="1">
        <v>34.63000000000001</v>
      </c>
      <c r="AI1024" s="1">
        <v>1024</v>
      </c>
      <c r="AJ1024" s="1">
        <v>590692.31000000006</v>
      </c>
      <c r="AK1024" s="1">
        <v>-4</v>
      </c>
      <c r="AL1024" s="1">
        <v>-7</v>
      </c>
      <c r="AM1024" s="1">
        <v>6</v>
      </c>
      <c r="AN1024" s="1">
        <v>39</v>
      </c>
      <c r="AO1024" s="1">
        <v>27</v>
      </c>
      <c r="AP1024" s="1">
        <v>20456</v>
      </c>
      <c r="AQ1024" s="1">
        <v>0.3</v>
      </c>
      <c r="AR1024" s="1">
        <v>30.9</v>
      </c>
      <c r="AS1024" s="1">
        <v>29.75</v>
      </c>
      <c r="AT1024" s="1">
        <v>29.5</v>
      </c>
      <c r="AU1024" s="1">
        <v>29.6</v>
      </c>
      <c r="AV1024" s="1">
        <v>30</v>
      </c>
      <c r="AW1024" s="1">
        <v>1.80955E-2</v>
      </c>
      <c r="AX1024" s="1">
        <v>-2.6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5787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65.03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3</v>
      </c>
      <c r="L1025" s="35">
        <v>3</v>
      </c>
      <c r="M1025" s="26">
        <v>-14</v>
      </c>
      <c r="N1025" s="26">
        <v>0</v>
      </c>
      <c r="O1025" s="26">
        <f t="shared" si="61"/>
        <v>29490</v>
      </c>
      <c r="P1025" s="25">
        <f t="shared" si="62"/>
        <v>0</v>
      </c>
      <c r="Q1025" s="3">
        <v>10.1</v>
      </c>
      <c r="R1025" s="3">
        <v>10.1</v>
      </c>
      <c r="S1025" s="3">
        <v>11</v>
      </c>
      <c r="T1025" s="3">
        <v>11.1</v>
      </c>
      <c r="U1025" s="3">
        <v>10.95</v>
      </c>
      <c r="V1025" s="12">
        <f t="shared" si="63"/>
        <v>-9.2100000000000005E-4</v>
      </c>
      <c r="W1025" s="3">
        <v>8.9600000000000009</v>
      </c>
      <c r="X1025" s="3" t="str">
        <f ca="1">IF(COUNTIF(股期對照!A:A,B1025)=2,B1025&amp;"-●",IF(COUNTIF(股期對照!A:A,B1025)=1,B1025&amp;"-◎",B1025))</f>
        <v>大略-KY</v>
      </c>
      <c r="Y1025" s="3" t="s">
        <v>6581</v>
      </c>
      <c r="AB1025" s="1" t="s">
        <v>1019</v>
      </c>
      <c r="AC1025" s="1" t="s">
        <v>2780</v>
      </c>
      <c r="AD1025" s="1">
        <v>5.15</v>
      </c>
      <c r="AE1025" s="1">
        <v>0</v>
      </c>
      <c r="AF1025" s="1">
        <v>0.08</v>
      </c>
      <c r="AG1025" s="1">
        <v>29.74</v>
      </c>
      <c r="AH1025" s="1">
        <v>65.03</v>
      </c>
      <c r="AI1025" s="1">
        <v>1025</v>
      </c>
      <c r="AJ1025" s="1">
        <v>453479.2</v>
      </c>
      <c r="AK1025" s="1">
        <v>0</v>
      </c>
      <c r="AL1025" s="1">
        <v>3</v>
      </c>
      <c r="AM1025" s="1">
        <v>3</v>
      </c>
      <c r="AN1025" s="1">
        <v>-14</v>
      </c>
      <c r="AO1025" s="1">
        <v>0</v>
      </c>
      <c r="AP1025" s="1">
        <v>29490</v>
      </c>
      <c r="AQ1025" s="1">
        <v>0</v>
      </c>
      <c r="AR1025" s="1">
        <v>10.1</v>
      </c>
      <c r="AS1025" s="1">
        <v>10.1</v>
      </c>
      <c r="AT1025" s="1">
        <v>11</v>
      </c>
      <c r="AU1025" s="1">
        <v>11.1</v>
      </c>
      <c r="AV1025" s="1">
        <v>10.95</v>
      </c>
      <c r="AW1025" s="1">
        <v>-9.2100000000000005E-4</v>
      </c>
      <c r="AX1025" s="1">
        <v>8.9600000000000009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5788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</v>
      </c>
      <c r="R1026" s="3">
        <v>10.25</v>
      </c>
      <c r="S1026" s="3">
        <v>10</v>
      </c>
      <c r="T1026" s="3">
        <v>10</v>
      </c>
      <c r="U1026" s="3">
        <v>10</v>
      </c>
      <c r="V1026" s="12">
        <f t="shared" si="63"/>
        <v>0</v>
      </c>
      <c r="W1026" s="3">
        <v>0.1</v>
      </c>
      <c r="X1026" s="3" t="str">
        <f ca="1">IF(COUNTIF(股期對照!A:A,B1026)=2,B1026&amp;"-●",IF(COUNTIF(股期對照!A:A,B1026)=1,B1026&amp;"-◎",B1026))</f>
        <v>昇華</v>
      </c>
      <c r="Y1026" s="3" t="s">
        <v>6578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</v>
      </c>
      <c r="AS1026" s="1">
        <v>10.25</v>
      </c>
      <c r="AT1026" s="1">
        <v>10</v>
      </c>
      <c r="AU1026" s="1">
        <v>10</v>
      </c>
      <c r="AV1026" s="1">
        <v>10</v>
      </c>
      <c r="AW1026" s="1">
        <v>0</v>
      </c>
      <c r="AX1026" s="1">
        <v>0.1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5789</v>
      </c>
      <c r="C1027" s="3">
        <v>72.91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-16.009999999999991</v>
      </c>
      <c r="H1027" s="1">
        <f>MATCH(持股比率!A1027,董監!A:A,0)</f>
        <v>1027</v>
      </c>
      <c r="I1027" s="3">
        <v>383860</v>
      </c>
      <c r="J1027" s="26">
        <v>0</v>
      </c>
      <c r="K1027" s="26">
        <v>4</v>
      </c>
      <c r="L1027" s="35">
        <v>-40</v>
      </c>
      <c r="M1027" s="26">
        <v>-3</v>
      </c>
      <c r="N1027" s="26">
        <v>4</v>
      </c>
      <c r="O1027" s="26">
        <f t="shared" si="61"/>
        <v>-6146</v>
      </c>
      <c r="P1027" s="25">
        <f t="shared" si="62"/>
        <v>0.6</v>
      </c>
      <c r="Q1027" s="3">
        <v>24</v>
      </c>
      <c r="R1027" s="3">
        <v>26.4</v>
      </c>
      <c r="S1027" s="3">
        <v>27.3</v>
      </c>
      <c r="T1027" s="3">
        <v>26.05</v>
      </c>
      <c r="U1027" s="3">
        <v>25.9</v>
      </c>
      <c r="V1027" s="12">
        <f t="shared" si="63"/>
        <v>-9.6095E-3</v>
      </c>
      <c r="W1027" s="3">
        <v>6.8</v>
      </c>
      <c r="X1027" s="3" t="str">
        <f ca="1">IF(COUNTIF(股期對照!A:A,B1027)=2,B1027&amp;"-●",IF(COUNTIF(股期對照!A:A,B1027)=1,B1027&amp;"-◎",B1027))</f>
        <v>日成-KY</v>
      </c>
      <c r="Y1027" s="3" t="s">
        <v>6574</v>
      </c>
      <c r="AB1027" s="1" t="s">
        <v>1021</v>
      </c>
      <c r="AC1027" s="1" t="s">
        <v>2782</v>
      </c>
      <c r="AD1027" s="1">
        <v>72.91</v>
      </c>
      <c r="AE1027" s="1">
        <v>0</v>
      </c>
      <c r="AF1027" s="1">
        <v>0.11</v>
      </c>
      <c r="AG1027" s="1">
        <v>42.99</v>
      </c>
      <c r="AH1027" s="1">
        <v>-16.009999999999991</v>
      </c>
      <c r="AI1027" s="1">
        <v>1027</v>
      </c>
      <c r="AJ1027" s="1">
        <v>383860</v>
      </c>
      <c r="AK1027" s="1">
        <v>0</v>
      </c>
      <c r="AL1027" s="1">
        <v>4</v>
      </c>
      <c r="AM1027" s="1">
        <v>-40</v>
      </c>
      <c r="AN1027" s="1">
        <v>-3</v>
      </c>
      <c r="AO1027" s="1">
        <v>4</v>
      </c>
      <c r="AP1027" s="1">
        <v>-6146</v>
      </c>
      <c r="AQ1027" s="1">
        <v>0.6</v>
      </c>
      <c r="AR1027" s="1">
        <v>24</v>
      </c>
      <c r="AS1027" s="1">
        <v>26.4</v>
      </c>
      <c r="AT1027" s="1">
        <v>27.3</v>
      </c>
      <c r="AU1027" s="1">
        <v>26.05</v>
      </c>
      <c r="AV1027" s="1">
        <v>25.9</v>
      </c>
      <c r="AW1027" s="1">
        <v>-9.6095E-3</v>
      </c>
      <c r="AX1027" s="1">
        <v>6.8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5790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7.07</v>
      </c>
      <c r="R1028" s="3">
        <v>7.05</v>
      </c>
      <c r="S1028" s="3">
        <v>7.15</v>
      </c>
      <c r="T1028" s="3">
        <v>7.05</v>
      </c>
      <c r="U1028" s="3">
        <v>7.05</v>
      </c>
      <c r="V1028" s="12">
        <f t="shared" si="63"/>
        <v>0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6601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7.07</v>
      </c>
      <c r="AS1028" s="1">
        <v>7.05</v>
      </c>
      <c r="AT1028" s="1">
        <v>7.15</v>
      </c>
      <c r="AU1028" s="1">
        <v>7.05</v>
      </c>
      <c r="AV1028" s="1">
        <v>7.05</v>
      </c>
      <c r="AW1028" s="1">
        <v>0</v>
      </c>
      <c r="AX1028" s="1">
        <v>0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5791</v>
      </c>
      <c r="C1029" s="3">
        <v>18.87</v>
      </c>
      <c r="D1029" s="3">
        <v>1.02</v>
      </c>
      <c r="E1029" s="3">
        <v>0.67</v>
      </c>
      <c r="F1029" s="1">
        <f>IF(INDEX(董監!D:D,H1029)=0,INDEX(董監!C:C,H1029),INDEX(董監!D:D,H1029))</f>
        <v>32.94</v>
      </c>
      <c r="G1029" s="1">
        <f t="shared" si="60"/>
        <v>46.5</v>
      </c>
      <c r="H1029" s="1">
        <f>MATCH(持股比率!A1029,董監!A:A,0)</f>
        <v>1029</v>
      </c>
      <c r="I1029" s="3">
        <v>32585008.100000001</v>
      </c>
      <c r="J1029" s="26">
        <v>-426</v>
      </c>
      <c r="K1029" s="26">
        <v>-915</v>
      </c>
      <c r="L1029" s="35">
        <v>-396</v>
      </c>
      <c r="M1029" s="26">
        <v>1043</v>
      </c>
      <c r="N1029" s="26">
        <v>1352</v>
      </c>
      <c r="O1029" s="26">
        <f t="shared" si="61"/>
        <v>1515203</v>
      </c>
      <c r="P1029" s="25">
        <f t="shared" si="62"/>
        <v>0</v>
      </c>
      <c r="Q1029" s="3">
        <v>65.400000000000006</v>
      </c>
      <c r="R1029" s="3">
        <v>64.7</v>
      </c>
      <c r="S1029" s="3">
        <v>64.599999999999994</v>
      </c>
      <c r="T1029" s="3">
        <v>65</v>
      </c>
      <c r="U1029" s="3">
        <v>65.2</v>
      </c>
      <c r="V1029" s="12">
        <f t="shared" si="63"/>
        <v>0.43302900000000011</v>
      </c>
      <c r="W1029" s="3">
        <v>-1.06</v>
      </c>
      <c r="X1029" s="3" t="str">
        <f ca="1">IF(COUNTIF(股期對照!A:A,B1029)=2,B1029&amp;"-●",IF(COUNTIF(股期對照!A:A,B1029)=1,B1029&amp;"-◎",B1029))</f>
        <v>遠傳-◎</v>
      </c>
      <c r="Y1029" s="3" t="s">
        <v>6657</v>
      </c>
      <c r="AB1029" s="1" t="s">
        <v>1023</v>
      </c>
      <c r="AC1029" s="1" t="s">
        <v>2784</v>
      </c>
      <c r="AD1029" s="1">
        <v>18.87</v>
      </c>
      <c r="AE1029" s="1">
        <v>1.02</v>
      </c>
      <c r="AF1029" s="1">
        <v>0.67</v>
      </c>
      <c r="AG1029" s="1">
        <v>32.94</v>
      </c>
      <c r="AH1029" s="1">
        <v>46.5</v>
      </c>
      <c r="AI1029" s="1">
        <v>1029</v>
      </c>
      <c r="AJ1029" s="1">
        <v>32585008.100000001</v>
      </c>
      <c r="AK1029" s="1">
        <v>-426</v>
      </c>
      <c r="AL1029" s="1">
        <v>-915</v>
      </c>
      <c r="AM1029" s="1">
        <v>-396</v>
      </c>
      <c r="AN1029" s="1">
        <v>1043</v>
      </c>
      <c r="AO1029" s="1">
        <v>1352</v>
      </c>
      <c r="AP1029" s="1">
        <v>1515203</v>
      </c>
      <c r="AQ1029" s="1">
        <v>0</v>
      </c>
      <c r="AR1029" s="1">
        <v>65.400000000000006</v>
      </c>
      <c r="AS1029" s="1">
        <v>64.7</v>
      </c>
      <c r="AT1029" s="1">
        <v>64.599999999999994</v>
      </c>
      <c r="AU1029" s="1">
        <v>65</v>
      </c>
      <c r="AV1029" s="1">
        <v>65.2</v>
      </c>
      <c r="AW1029" s="1">
        <v>0.43302900000000011</v>
      </c>
      <c r="AX1029" s="1">
        <v>-1.06</v>
      </c>
      <c r="AY1029" s="1" t="s">
        <v>4508</v>
      </c>
      <c r="AZ1029" s="1" t="s">
        <v>3566</v>
      </c>
    </row>
    <row r="1030" spans="1:52" x14ac:dyDescent="0.25">
      <c r="A1030" s="2" t="s">
        <v>1024</v>
      </c>
      <c r="B1030" s="3" t="s">
        <v>5792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</v>
      </c>
      <c r="R1030" s="3">
        <v>53.2</v>
      </c>
      <c r="S1030" s="3">
        <v>53.6</v>
      </c>
      <c r="T1030" s="3">
        <v>53.1</v>
      </c>
      <c r="U1030" s="3">
        <v>53.2</v>
      </c>
      <c r="V1030" s="12">
        <f t="shared" si="63"/>
        <v>0</v>
      </c>
      <c r="W1030" s="3">
        <v>-5.34</v>
      </c>
      <c r="X1030" s="3" t="str">
        <f ca="1">IF(COUNTIF(股期對照!A:A,B1030)=2,B1030&amp;"-●",IF(COUNTIF(股期對照!A:A,B1030)=1,B1030&amp;"-◎",B1030))</f>
        <v>台聯電</v>
      </c>
      <c r="Y1030" s="3" t="s">
        <v>6538</v>
      </c>
      <c r="AB1030" s="1" t="s">
        <v>1024</v>
      </c>
      <c r="AC1030" s="1" t="s">
        <v>2785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</v>
      </c>
      <c r="AS1030" s="1">
        <v>53.2</v>
      </c>
      <c r="AT1030" s="1">
        <v>53.6</v>
      </c>
      <c r="AU1030" s="1">
        <v>53.1</v>
      </c>
      <c r="AV1030" s="1">
        <v>53.2</v>
      </c>
      <c r="AW1030" s="1">
        <v>0</v>
      </c>
      <c r="AX1030" s="1">
        <v>-5.34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5793</v>
      </c>
      <c r="C1031" s="3">
        <v>9.91</v>
      </c>
      <c r="D1031" s="3">
        <v>0</v>
      </c>
      <c r="E1031" s="3">
        <v>0.39</v>
      </c>
      <c r="F1031" s="1">
        <f>IF(INDEX(董監!D:D,H1031)=0,INDEX(董監!C:C,H1031),INDEX(董監!D:D,H1031))</f>
        <v>4.21</v>
      </c>
      <c r="G1031" s="1">
        <f t="shared" ref="G1031:G1094" si="64">100-SUM(C1031:F1031)</f>
        <v>85.49</v>
      </c>
      <c r="H1031" s="1">
        <f>MATCH(持股比率!A1031,董監!A:A,0)</f>
        <v>1031</v>
      </c>
      <c r="I1031" s="3">
        <v>3629215.47</v>
      </c>
      <c r="J1031" s="26">
        <v>119</v>
      </c>
      <c r="K1031" s="26">
        <v>-93</v>
      </c>
      <c r="L1031" s="35">
        <v>343</v>
      </c>
      <c r="M1031" s="26">
        <v>186</v>
      </c>
      <c r="N1031" s="26">
        <v>1004</v>
      </c>
      <c r="O1031" s="26">
        <f t="shared" ref="O1031:O1094" si="65">ROUND((I1031/10)*(G1031/100),0)</f>
        <v>310262</v>
      </c>
      <c r="P1031" s="25">
        <f t="shared" ref="P1031:P1094" si="66">ROUND(SUM(J1031:N1031)/O1031*100,1)</f>
        <v>0.5</v>
      </c>
      <c r="Q1031" s="3">
        <v>30.8</v>
      </c>
      <c r="R1031" s="3">
        <v>30.65</v>
      </c>
      <c r="S1031" s="3">
        <v>30.15</v>
      </c>
      <c r="T1031" s="3">
        <v>30.25</v>
      </c>
      <c r="U1031" s="3">
        <v>30.9</v>
      </c>
      <c r="V1031" s="12">
        <f t="shared" ref="V1031:V1094" si="67">SUMPRODUCT(J1031:N1031,Q1031:U1031)/100000</f>
        <v>0.47806299999999996</v>
      </c>
      <c r="W1031" s="3">
        <v>0.98</v>
      </c>
      <c r="X1031" s="3" t="str">
        <f ca="1">IF(COUNTIF(股期對照!A:A,B1031)=2,B1031&amp;"-●",IF(COUNTIF(股期對照!A:A,B1031)=1,B1031&amp;"-◎",B1031))</f>
        <v>正文</v>
      </c>
      <c r="Y1031" s="3" t="s">
        <v>6553</v>
      </c>
      <c r="AB1031" s="1" t="s">
        <v>1025</v>
      </c>
      <c r="AC1031" s="1" t="s">
        <v>2786</v>
      </c>
      <c r="AD1031" s="1">
        <v>9.91</v>
      </c>
      <c r="AE1031" s="1">
        <v>0</v>
      </c>
      <c r="AF1031" s="1">
        <v>0.39</v>
      </c>
      <c r="AG1031" s="1">
        <v>4.21</v>
      </c>
      <c r="AH1031" s="1">
        <v>85.49</v>
      </c>
      <c r="AI1031" s="1">
        <v>1031</v>
      </c>
      <c r="AJ1031" s="1">
        <v>3629215.47</v>
      </c>
      <c r="AK1031" s="1">
        <v>119</v>
      </c>
      <c r="AL1031" s="1">
        <v>-93</v>
      </c>
      <c r="AM1031" s="1">
        <v>343</v>
      </c>
      <c r="AN1031" s="1">
        <v>186</v>
      </c>
      <c r="AO1031" s="1">
        <v>1004</v>
      </c>
      <c r="AP1031" s="1">
        <v>310262</v>
      </c>
      <c r="AQ1031" s="1">
        <v>0.5</v>
      </c>
      <c r="AR1031" s="1">
        <v>30.8</v>
      </c>
      <c r="AS1031" s="1">
        <v>30.65</v>
      </c>
      <c r="AT1031" s="1">
        <v>30.15</v>
      </c>
      <c r="AU1031" s="1">
        <v>30.25</v>
      </c>
      <c r="AV1031" s="1">
        <v>30.9</v>
      </c>
      <c r="AW1031" s="1">
        <v>0.47806299999999996</v>
      </c>
      <c r="AX1031" s="1">
        <v>0.98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4677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-1</v>
      </c>
      <c r="L1032" s="35">
        <v>0</v>
      </c>
      <c r="M1032" s="26">
        <v>1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24</v>
      </c>
      <c r="R1032" s="3">
        <v>23.7</v>
      </c>
      <c r="S1032" s="3">
        <v>23.5</v>
      </c>
      <c r="T1032" s="3">
        <v>23.5</v>
      </c>
      <c r="U1032" s="3">
        <v>23.7</v>
      </c>
      <c r="V1032" s="12">
        <f t="shared" si="67"/>
        <v>-1.9999999999999927E-6</v>
      </c>
      <c r="W1032" s="3">
        <v>-1.25</v>
      </c>
      <c r="X1032" s="3" t="str">
        <f ca="1">IF(COUNTIF(股期對照!A:A,B1032)=2,B1032&amp;"-●",IF(COUNTIF(股期對照!A:A,B1032)=1,B1032&amp;"-◎",B1032))</f>
        <v>富宇</v>
      </c>
      <c r="Y1032" s="3" t="s">
        <v>6571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1</v>
      </c>
      <c r="AO1032" s="1">
        <v>0</v>
      </c>
      <c r="AP1032" s="1">
        <v>108493</v>
      </c>
      <c r="AQ1032" s="1">
        <v>0</v>
      </c>
      <c r="AR1032" s="1">
        <v>24</v>
      </c>
      <c r="AS1032" s="1">
        <v>23.7</v>
      </c>
      <c r="AT1032" s="1">
        <v>23.5</v>
      </c>
      <c r="AU1032" s="1">
        <v>23.5</v>
      </c>
      <c r="AV1032" s="1">
        <v>23.7</v>
      </c>
      <c r="AW1032" s="1">
        <v>-1.9999999999999927E-6</v>
      </c>
      <c r="AX1032" s="1">
        <v>-1.25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5794</v>
      </c>
      <c r="C1033" s="3">
        <v>2.34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83.94</v>
      </c>
      <c r="H1033" s="1">
        <f>MATCH(持股比率!A1033,董監!A:A,0)</f>
        <v>1033</v>
      </c>
      <c r="I1033" s="3">
        <v>782169.07</v>
      </c>
      <c r="J1033" s="26">
        <v>94</v>
      </c>
      <c r="K1033" s="26">
        <v>61</v>
      </c>
      <c r="L1033" s="35">
        <v>-37</v>
      </c>
      <c r="M1033" s="26">
        <v>7</v>
      </c>
      <c r="N1033" s="26">
        <v>115</v>
      </c>
      <c r="O1033" s="26">
        <f t="shared" si="65"/>
        <v>65655</v>
      </c>
      <c r="P1033" s="25">
        <f t="shared" si="66"/>
        <v>0.4</v>
      </c>
      <c r="Q1033" s="3">
        <v>29.4</v>
      </c>
      <c r="R1033" s="3">
        <v>29.45</v>
      </c>
      <c r="S1033" s="3">
        <v>28.65</v>
      </c>
      <c r="T1033" s="3">
        <v>28.65</v>
      </c>
      <c r="U1033" s="3">
        <v>29</v>
      </c>
      <c r="V1033" s="12">
        <f t="shared" si="67"/>
        <v>7.0355500000000001E-2</v>
      </c>
      <c r="W1033" s="3">
        <v>1.05</v>
      </c>
      <c r="X1033" s="3" t="str">
        <f ca="1">IF(COUNTIF(股期對照!A:A,B1033)=2,B1033&amp;"-●",IF(COUNTIF(股期對照!A:A,B1033)=1,B1033&amp;"-◎",B1033))</f>
        <v>前鼎</v>
      </c>
      <c r="Y1033" s="3" t="s">
        <v>6642</v>
      </c>
      <c r="AB1033" s="1" t="s">
        <v>1027</v>
      </c>
      <c r="AC1033" s="1" t="s">
        <v>2788</v>
      </c>
      <c r="AD1033" s="1">
        <v>2.34</v>
      </c>
      <c r="AE1033" s="1">
        <v>0</v>
      </c>
      <c r="AF1033" s="1">
        <v>0.2</v>
      </c>
      <c r="AG1033" s="1">
        <v>13.52</v>
      </c>
      <c r="AH1033" s="1">
        <v>83.94</v>
      </c>
      <c r="AI1033" s="1">
        <v>1033</v>
      </c>
      <c r="AJ1033" s="1">
        <v>782169.07</v>
      </c>
      <c r="AK1033" s="1">
        <v>94</v>
      </c>
      <c r="AL1033" s="1">
        <v>61</v>
      </c>
      <c r="AM1033" s="1">
        <v>-37</v>
      </c>
      <c r="AN1033" s="1">
        <v>7</v>
      </c>
      <c r="AO1033" s="1">
        <v>115</v>
      </c>
      <c r="AP1033" s="1">
        <v>65655</v>
      </c>
      <c r="AQ1033" s="1">
        <v>0.4</v>
      </c>
      <c r="AR1033" s="1">
        <v>29.4</v>
      </c>
      <c r="AS1033" s="1">
        <v>29.45</v>
      </c>
      <c r="AT1033" s="1">
        <v>28.65</v>
      </c>
      <c r="AU1033" s="1">
        <v>28.65</v>
      </c>
      <c r="AV1033" s="1">
        <v>29</v>
      </c>
      <c r="AW1033" s="1">
        <v>7.0355500000000001E-2</v>
      </c>
      <c r="AX1033" s="1">
        <v>1.05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5795</v>
      </c>
      <c r="C1034" s="3">
        <v>5.85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81.77</v>
      </c>
      <c r="H1034" s="1">
        <f>MATCH(持股比率!A1034,董監!A:A,0)</f>
        <v>1034</v>
      </c>
      <c r="I1034" s="3">
        <v>933568.64</v>
      </c>
      <c r="J1034" s="26">
        <v>224</v>
      </c>
      <c r="K1034" s="26">
        <v>190</v>
      </c>
      <c r="L1034" s="35">
        <v>-63</v>
      </c>
      <c r="M1034" s="26">
        <v>-108</v>
      </c>
      <c r="N1034" s="26">
        <v>67</v>
      </c>
      <c r="O1034" s="26">
        <f t="shared" si="65"/>
        <v>76338</v>
      </c>
      <c r="P1034" s="25">
        <f t="shared" si="66"/>
        <v>0.4</v>
      </c>
      <c r="Q1034" s="3">
        <v>26.6</v>
      </c>
      <c r="R1034" s="3">
        <v>27</v>
      </c>
      <c r="S1034" s="3">
        <v>26.4</v>
      </c>
      <c r="T1034" s="3">
        <v>26</v>
      </c>
      <c r="U1034" s="3">
        <v>26.3</v>
      </c>
      <c r="V1034" s="12">
        <f t="shared" si="67"/>
        <v>8.3793000000000006E-2</v>
      </c>
      <c r="W1034" s="3">
        <v>0.96</v>
      </c>
      <c r="X1034" s="3" t="str">
        <f ca="1">IF(COUNTIF(股期對照!A:A,B1034)=2,B1034&amp;"-●",IF(COUNTIF(股期對照!A:A,B1034)=1,B1034&amp;"-◎",B1034))</f>
        <v>新復興</v>
      </c>
      <c r="Y1034" s="3" t="s">
        <v>6606</v>
      </c>
      <c r="AB1034" s="1" t="s">
        <v>1028</v>
      </c>
      <c r="AC1034" s="1" t="s">
        <v>2789</v>
      </c>
      <c r="AD1034" s="1">
        <v>5.85</v>
      </c>
      <c r="AE1034" s="1">
        <v>0</v>
      </c>
      <c r="AF1034" s="1">
        <v>0.28999999999999998</v>
      </c>
      <c r="AG1034" s="1">
        <v>12.09</v>
      </c>
      <c r="AH1034" s="1">
        <v>81.77</v>
      </c>
      <c r="AI1034" s="1">
        <v>1034</v>
      </c>
      <c r="AJ1034" s="1">
        <v>933568.64</v>
      </c>
      <c r="AK1034" s="1">
        <v>224</v>
      </c>
      <c r="AL1034" s="1">
        <v>190</v>
      </c>
      <c r="AM1034" s="1">
        <v>-63</v>
      </c>
      <c r="AN1034" s="1">
        <v>-108</v>
      </c>
      <c r="AO1034" s="1">
        <v>67</v>
      </c>
      <c r="AP1034" s="1">
        <v>76338</v>
      </c>
      <c r="AQ1034" s="1">
        <v>0.4</v>
      </c>
      <c r="AR1034" s="1">
        <v>26.6</v>
      </c>
      <c r="AS1034" s="1">
        <v>27</v>
      </c>
      <c r="AT1034" s="1">
        <v>26.4</v>
      </c>
      <c r="AU1034" s="1">
        <v>26</v>
      </c>
      <c r="AV1034" s="1">
        <v>26.3</v>
      </c>
      <c r="AW1034" s="1">
        <v>8.3793000000000006E-2</v>
      </c>
      <c r="AX1034" s="1">
        <v>0.96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4678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28.5</v>
      </c>
      <c r="R1035" s="3">
        <v>28.5</v>
      </c>
      <c r="S1035" s="3">
        <v>29</v>
      </c>
      <c r="T1035" s="3">
        <v>28.4</v>
      </c>
      <c r="U1035" s="3">
        <v>28.5</v>
      </c>
      <c r="V1035" s="12">
        <f t="shared" si="67"/>
        <v>0</v>
      </c>
      <c r="W1035" s="3">
        <v>-0.18</v>
      </c>
      <c r="X1035" s="3" t="str">
        <f ca="1">IF(COUNTIF(股期對照!A:A,B1035)=2,B1035&amp;"-●",IF(COUNTIF(股期對照!A:A,B1035)=1,B1035&amp;"-◎",B1035))</f>
        <v>德英</v>
      </c>
      <c r="Y1035" s="3" t="s">
        <v>6627</v>
      </c>
      <c r="AB1035" s="1" t="s">
        <v>1029</v>
      </c>
      <c r="AC1035" s="1" t="s">
        <v>2790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28.5</v>
      </c>
      <c r="AS1035" s="1">
        <v>28.5</v>
      </c>
      <c r="AT1035" s="1">
        <v>29</v>
      </c>
      <c r="AU1035" s="1">
        <v>28.4</v>
      </c>
      <c r="AV1035" s="1">
        <v>28.5</v>
      </c>
      <c r="AW1035" s="1">
        <v>0</v>
      </c>
      <c r="AX1035" s="1">
        <v>-0.18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4730</v>
      </c>
      <c r="C1036" s="3">
        <v>33.450000000000003</v>
      </c>
      <c r="D1036" s="3">
        <v>0</v>
      </c>
      <c r="E1036" s="3">
        <v>0.34</v>
      </c>
      <c r="F1036" s="1">
        <f>IF(INDEX(董監!D:D,H1036)=0,INDEX(董監!C:C,H1036),INDEX(董監!D:D,H1036))</f>
        <v>35.65</v>
      </c>
      <c r="G1036" s="1">
        <f t="shared" si="64"/>
        <v>30.560000000000002</v>
      </c>
      <c r="H1036" s="1">
        <f>MATCH(持股比率!A1036,董監!A:A,0)</f>
        <v>1036</v>
      </c>
      <c r="I1036" s="3">
        <v>543769.80000000005</v>
      </c>
      <c r="J1036" s="26">
        <v>-2</v>
      </c>
      <c r="K1036" s="26">
        <v>-32</v>
      </c>
      <c r="L1036" s="35">
        <v>-81</v>
      </c>
      <c r="M1036" s="26">
        <v>-72</v>
      </c>
      <c r="N1036" s="26">
        <v>61</v>
      </c>
      <c r="O1036" s="26">
        <f t="shared" si="65"/>
        <v>16618</v>
      </c>
      <c r="P1036" s="25">
        <f t="shared" si="66"/>
        <v>-0.8</v>
      </c>
      <c r="Q1036" s="3">
        <v>170.5</v>
      </c>
      <c r="R1036" s="3">
        <v>169.5</v>
      </c>
      <c r="S1036" s="3">
        <v>167.5</v>
      </c>
      <c r="T1036" s="3">
        <v>164.5</v>
      </c>
      <c r="U1036" s="3">
        <v>173</v>
      </c>
      <c r="V1036" s="12">
        <f t="shared" si="67"/>
        <v>-0.206235</v>
      </c>
      <c r="W1036" s="3">
        <v>2.37</v>
      </c>
      <c r="X1036" s="3" t="str">
        <f ca="1">IF(COUNTIF(股期對照!A:A,B1036)=2,B1036&amp;"-●",IF(COUNTIF(股期對照!A:A,B1036)=1,B1036&amp;"-◎",B1036))</f>
        <v>聯德控股-KY</v>
      </c>
      <c r="Y1036" s="3" t="s">
        <v>6626</v>
      </c>
      <c r="AB1036" s="1" t="s">
        <v>1030</v>
      </c>
      <c r="AC1036" s="1" t="s">
        <v>2791</v>
      </c>
      <c r="AD1036" s="1">
        <v>33.450000000000003</v>
      </c>
      <c r="AE1036" s="1">
        <v>0</v>
      </c>
      <c r="AF1036" s="1">
        <v>0.34</v>
      </c>
      <c r="AG1036" s="1">
        <v>35.65</v>
      </c>
      <c r="AH1036" s="1">
        <v>30.560000000000002</v>
      </c>
      <c r="AI1036" s="1">
        <v>1036</v>
      </c>
      <c r="AJ1036" s="1">
        <v>543769.80000000005</v>
      </c>
      <c r="AK1036" s="1">
        <v>-2</v>
      </c>
      <c r="AL1036" s="1">
        <v>-32</v>
      </c>
      <c r="AM1036" s="1">
        <v>-81</v>
      </c>
      <c r="AN1036" s="1">
        <v>-72</v>
      </c>
      <c r="AO1036" s="1">
        <v>61</v>
      </c>
      <c r="AP1036" s="1">
        <v>16618</v>
      </c>
      <c r="AQ1036" s="1">
        <v>-0.8</v>
      </c>
      <c r="AR1036" s="1">
        <v>170.5</v>
      </c>
      <c r="AS1036" s="1">
        <v>169.5</v>
      </c>
      <c r="AT1036" s="1">
        <v>167.5</v>
      </c>
      <c r="AU1036" s="1">
        <v>164.5</v>
      </c>
      <c r="AV1036" s="1">
        <v>173</v>
      </c>
      <c r="AW1036" s="1">
        <v>-0.206235</v>
      </c>
      <c r="AX1036" s="1">
        <v>2.37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4679</v>
      </c>
      <c r="C1037" s="3">
        <v>58.56</v>
      </c>
      <c r="D1037" s="3">
        <v>0.12</v>
      </c>
      <c r="E1037" s="3">
        <v>0.5</v>
      </c>
      <c r="F1037" s="1">
        <f>IF(INDEX(董監!D:D,H1037)=0,INDEX(董監!C:C,H1037),INDEX(董監!D:D,H1037))</f>
        <v>4.0199999999999996</v>
      </c>
      <c r="G1037" s="1">
        <f t="shared" si="64"/>
        <v>36.799999999999997</v>
      </c>
      <c r="H1037" s="1">
        <f>MATCH(持股比率!A1037,董監!A:A,0)</f>
        <v>1037</v>
      </c>
      <c r="I1037" s="3">
        <v>4515183.24</v>
      </c>
      <c r="J1037" s="26">
        <v>-571</v>
      </c>
      <c r="K1037" s="26">
        <v>78</v>
      </c>
      <c r="L1037" s="35">
        <v>-1295</v>
      </c>
      <c r="M1037" s="26">
        <v>-48</v>
      </c>
      <c r="N1037" s="26">
        <v>352</v>
      </c>
      <c r="O1037" s="26">
        <f t="shared" si="65"/>
        <v>166159</v>
      </c>
      <c r="P1037" s="25">
        <f t="shared" si="66"/>
        <v>-0.9</v>
      </c>
      <c r="Q1037" s="3">
        <v>53.2</v>
      </c>
      <c r="R1037" s="3">
        <v>54.1</v>
      </c>
      <c r="S1037" s="3">
        <v>52.1</v>
      </c>
      <c r="T1037" s="3">
        <v>52.7</v>
      </c>
      <c r="U1037" s="3">
        <v>54.5</v>
      </c>
      <c r="V1037" s="12">
        <f t="shared" si="67"/>
        <v>-0.76972499999999999</v>
      </c>
      <c r="W1037" s="3">
        <v>2.25</v>
      </c>
      <c r="X1037" s="3" t="str">
        <f ca="1">IF(COUNTIF(股期對照!A:A,B1037)=2,B1037&amp;"-●",IF(COUNTIF(股期對照!A:A,B1037)=1,B1037&amp;"-◎",B1037))</f>
        <v>致伸</v>
      </c>
      <c r="Y1037" s="3" t="s">
        <v>6570</v>
      </c>
      <c r="AB1037" s="1" t="s">
        <v>1031</v>
      </c>
      <c r="AC1037" s="1" t="s">
        <v>2792</v>
      </c>
      <c r="AD1037" s="1">
        <v>58.56</v>
      </c>
      <c r="AE1037" s="1">
        <v>0.12</v>
      </c>
      <c r="AF1037" s="1">
        <v>0.5</v>
      </c>
      <c r="AG1037" s="1">
        <v>4.0199999999999996</v>
      </c>
      <c r="AH1037" s="1">
        <v>36.799999999999997</v>
      </c>
      <c r="AI1037" s="1">
        <v>1037</v>
      </c>
      <c r="AJ1037" s="1">
        <v>4515183.24</v>
      </c>
      <c r="AK1037" s="1">
        <v>-571</v>
      </c>
      <c r="AL1037" s="1">
        <v>78</v>
      </c>
      <c r="AM1037" s="1">
        <v>-1295</v>
      </c>
      <c r="AN1037" s="1">
        <v>-48</v>
      </c>
      <c r="AO1037" s="1">
        <v>352</v>
      </c>
      <c r="AP1037" s="1">
        <v>166159</v>
      </c>
      <c r="AQ1037" s="1">
        <v>-0.9</v>
      </c>
      <c r="AR1037" s="1">
        <v>53.2</v>
      </c>
      <c r="AS1037" s="1">
        <v>54.1</v>
      </c>
      <c r="AT1037" s="1">
        <v>52.1</v>
      </c>
      <c r="AU1037" s="1">
        <v>52.7</v>
      </c>
      <c r="AV1037" s="1">
        <v>54.5</v>
      </c>
      <c r="AW1037" s="1">
        <v>-0.76972499999999999</v>
      </c>
      <c r="AX1037" s="1">
        <v>2.25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5796</v>
      </c>
      <c r="C1038" s="3">
        <v>1.47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88.6</v>
      </c>
      <c r="H1038" s="1">
        <f>MATCH(持股比率!A1038,董監!A:A,0)</f>
        <v>1038</v>
      </c>
      <c r="I1038" s="3">
        <v>834515.68</v>
      </c>
      <c r="J1038" s="26">
        <v>31</v>
      </c>
      <c r="K1038" s="26">
        <v>20</v>
      </c>
      <c r="L1038" s="35">
        <v>20</v>
      </c>
      <c r="M1038" s="26">
        <v>36</v>
      </c>
      <c r="N1038" s="26">
        <v>11</v>
      </c>
      <c r="O1038" s="26">
        <f t="shared" si="65"/>
        <v>73938</v>
      </c>
      <c r="P1038" s="25">
        <f t="shared" si="66"/>
        <v>0.2</v>
      </c>
      <c r="Q1038" s="3">
        <v>23.1</v>
      </c>
      <c r="R1038" s="3">
        <v>23.4</v>
      </c>
      <c r="S1038" s="3">
        <v>23.35</v>
      </c>
      <c r="T1038" s="3">
        <v>23.15</v>
      </c>
      <c r="U1038" s="3">
        <v>23.35</v>
      </c>
      <c r="V1038" s="12">
        <f t="shared" si="67"/>
        <v>2.74135E-2</v>
      </c>
      <c r="W1038" s="3">
        <v>2.41</v>
      </c>
      <c r="X1038" s="3" t="str">
        <f ca="1">IF(COUNTIF(股期對照!A:A,B1038)=2,B1038&amp;"-●",IF(COUNTIF(股期對照!A:A,B1038)=1,B1038&amp;"-◎",B1038))</f>
        <v>事欣科</v>
      </c>
      <c r="Y1038" s="3" t="s">
        <v>6619</v>
      </c>
      <c r="AB1038" s="1" t="s">
        <v>1032</v>
      </c>
      <c r="AC1038" s="1" t="s">
        <v>2793</v>
      </c>
      <c r="AD1038" s="1">
        <v>1.47</v>
      </c>
      <c r="AE1038" s="1">
        <v>0.01</v>
      </c>
      <c r="AF1038" s="1">
        <v>0.01</v>
      </c>
      <c r="AG1038" s="1">
        <v>9.91</v>
      </c>
      <c r="AH1038" s="1">
        <v>88.6</v>
      </c>
      <c r="AI1038" s="1">
        <v>1038</v>
      </c>
      <c r="AJ1038" s="1">
        <v>834515.68</v>
      </c>
      <c r="AK1038" s="1">
        <v>31</v>
      </c>
      <c r="AL1038" s="1">
        <v>20</v>
      </c>
      <c r="AM1038" s="1">
        <v>20</v>
      </c>
      <c r="AN1038" s="1">
        <v>36</v>
      </c>
      <c r="AO1038" s="1">
        <v>11</v>
      </c>
      <c r="AP1038" s="1">
        <v>73938</v>
      </c>
      <c r="AQ1038" s="1">
        <v>0.2</v>
      </c>
      <c r="AR1038" s="1">
        <v>23.1</v>
      </c>
      <c r="AS1038" s="1">
        <v>23.4</v>
      </c>
      <c r="AT1038" s="1">
        <v>23.35</v>
      </c>
      <c r="AU1038" s="1">
        <v>23.15</v>
      </c>
      <c r="AV1038" s="1">
        <v>23.35</v>
      </c>
      <c r="AW1038" s="1">
        <v>2.74135E-2</v>
      </c>
      <c r="AX1038" s="1">
        <v>2.41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5797</v>
      </c>
      <c r="C1039" s="3">
        <v>3.77</v>
      </c>
      <c r="D1039" s="3">
        <v>1.57</v>
      </c>
      <c r="E1039" s="3">
        <v>0.8</v>
      </c>
      <c r="F1039" s="1">
        <f>IF(INDEX(董監!D:D,H1039)=0,INDEX(董監!C:C,H1039),INDEX(董監!D:D,H1039))</f>
        <v>54.9</v>
      </c>
      <c r="G1039" s="1">
        <f t="shared" si="64"/>
        <v>38.96</v>
      </c>
      <c r="H1039" s="1">
        <f>MATCH(持股比率!A1039,董監!A:A,0)</f>
        <v>1039</v>
      </c>
      <c r="I1039" s="3">
        <v>3883935.56</v>
      </c>
      <c r="J1039" s="26">
        <v>361</v>
      </c>
      <c r="K1039" s="26">
        <v>-2799</v>
      </c>
      <c r="L1039" s="35">
        <v>1461</v>
      </c>
      <c r="M1039" s="26">
        <v>-1438</v>
      </c>
      <c r="N1039" s="26">
        <v>3825</v>
      </c>
      <c r="O1039" s="26">
        <f t="shared" si="65"/>
        <v>151318</v>
      </c>
      <c r="P1039" s="25">
        <f t="shared" si="66"/>
        <v>0.9</v>
      </c>
      <c r="Q1039" s="3">
        <v>81.5</v>
      </c>
      <c r="R1039" s="3">
        <v>79.599999999999994</v>
      </c>
      <c r="S1039" s="3">
        <v>79.900000000000006</v>
      </c>
      <c r="T1039" s="3">
        <v>79.2</v>
      </c>
      <c r="U1039" s="3">
        <v>82.4</v>
      </c>
      <c r="V1039" s="12">
        <f t="shared" si="67"/>
        <v>1.2464540000000002</v>
      </c>
      <c r="W1039" s="3">
        <v>3.13</v>
      </c>
      <c r="X1039" s="3" t="str">
        <f ca="1">IF(COUNTIF(股期對照!A:A,B1039)=2,B1039&amp;"-●",IF(COUNTIF(股期對照!A:A,B1039)=1,B1039&amp;"-◎",B1039))</f>
        <v>新唐</v>
      </c>
      <c r="Y1039" s="3" t="s">
        <v>6546</v>
      </c>
      <c r="AB1039" s="1" t="s">
        <v>1033</v>
      </c>
      <c r="AC1039" s="1" t="s">
        <v>2794</v>
      </c>
      <c r="AD1039" s="1">
        <v>3.77</v>
      </c>
      <c r="AE1039" s="1">
        <v>1.57</v>
      </c>
      <c r="AF1039" s="1">
        <v>0.8</v>
      </c>
      <c r="AG1039" s="1">
        <v>54.9</v>
      </c>
      <c r="AH1039" s="1">
        <v>38.96</v>
      </c>
      <c r="AI1039" s="1">
        <v>1039</v>
      </c>
      <c r="AJ1039" s="1">
        <v>3883935.56</v>
      </c>
      <c r="AK1039" s="1">
        <v>361</v>
      </c>
      <c r="AL1039" s="1">
        <v>-2799</v>
      </c>
      <c r="AM1039" s="1">
        <v>1461</v>
      </c>
      <c r="AN1039" s="1">
        <v>-1438</v>
      </c>
      <c r="AO1039" s="1">
        <v>3825</v>
      </c>
      <c r="AP1039" s="1">
        <v>151318</v>
      </c>
      <c r="AQ1039" s="1">
        <v>0.9</v>
      </c>
      <c r="AR1039" s="1">
        <v>81.5</v>
      </c>
      <c r="AS1039" s="1">
        <v>79.599999999999994</v>
      </c>
      <c r="AT1039" s="1">
        <v>79.900000000000006</v>
      </c>
      <c r="AU1039" s="1">
        <v>79.2</v>
      </c>
      <c r="AV1039" s="1">
        <v>82.4</v>
      </c>
      <c r="AW1039" s="1">
        <v>1.2464540000000002</v>
      </c>
      <c r="AX1039" s="1">
        <v>3.13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4680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</v>
      </c>
      <c r="R1040" s="3">
        <v>15</v>
      </c>
      <c r="S1040" s="3">
        <v>14.85</v>
      </c>
      <c r="T1040" s="3">
        <v>14.5</v>
      </c>
      <c r="U1040" s="3">
        <v>15.05</v>
      </c>
      <c r="V1040" s="12">
        <f t="shared" si="67"/>
        <v>0</v>
      </c>
      <c r="W1040" s="3">
        <v>2.38</v>
      </c>
      <c r="X1040" s="3" t="str">
        <f ca="1">IF(COUNTIF(股期對照!A:A,B1040)=2,B1040&amp;"-●",IF(COUNTIF(股期對照!A:A,B1040)=1,B1040&amp;"-◎",B1040))</f>
        <v>欣厚-KY</v>
      </c>
      <c r="Y1040" s="3" t="s">
        <v>6552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</v>
      </c>
      <c r="AS1040" s="1">
        <v>15</v>
      </c>
      <c r="AT1040" s="1">
        <v>14.85</v>
      </c>
      <c r="AU1040" s="1">
        <v>14.5</v>
      </c>
      <c r="AV1040" s="1">
        <v>15.05</v>
      </c>
      <c r="AW1040" s="1">
        <v>0</v>
      </c>
      <c r="AX1040" s="1">
        <v>2.38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5798</v>
      </c>
      <c r="C1041" s="3">
        <v>13.73</v>
      </c>
      <c r="D1041" s="3">
        <v>1.79</v>
      </c>
      <c r="E1041" s="3">
        <v>0.12</v>
      </c>
      <c r="F1041" s="1">
        <f>IF(INDEX(董監!D:D,H1041)=0,INDEX(董監!C:C,H1041),INDEX(董監!D:D,H1041))</f>
        <v>1.57</v>
      </c>
      <c r="G1041" s="1">
        <f t="shared" si="64"/>
        <v>82.79</v>
      </c>
      <c r="H1041" s="1">
        <f>MATCH(持股比率!A1041,董監!A:A,0)</f>
        <v>1041</v>
      </c>
      <c r="I1041" s="3">
        <v>1899379.88</v>
      </c>
      <c r="J1041" s="26">
        <v>48</v>
      </c>
      <c r="K1041" s="26">
        <v>329</v>
      </c>
      <c r="L1041" s="35">
        <v>-50</v>
      </c>
      <c r="M1041" s="26">
        <v>-47</v>
      </c>
      <c r="N1041" s="26">
        <v>1261</v>
      </c>
      <c r="O1041" s="26">
        <f t="shared" si="65"/>
        <v>157250</v>
      </c>
      <c r="P1041" s="25">
        <f t="shared" si="66"/>
        <v>1</v>
      </c>
      <c r="Q1041" s="3">
        <v>58.5</v>
      </c>
      <c r="R1041" s="3">
        <v>59.9</v>
      </c>
      <c r="S1041" s="3">
        <v>59.5</v>
      </c>
      <c r="T1041" s="3">
        <v>58</v>
      </c>
      <c r="U1041" s="3">
        <v>60.3</v>
      </c>
      <c r="V1041" s="12">
        <f t="shared" si="67"/>
        <v>0.9285239999999999</v>
      </c>
      <c r="W1041" s="3">
        <v>3.43</v>
      </c>
      <c r="X1041" s="3" t="str">
        <f ca="1">IF(COUNTIF(股期對照!A:A,B1041)=2,B1041&amp;"-●",IF(COUNTIF(股期對照!A:A,B1041)=1,B1041&amp;"-◎",B1041))</f>
        <v>泰鼎-KY</v>
      </c>
      <c r="Y1041" s="3" t="s">
        <v>6673</v>
      </c>
      <c r="AB1041" s="1" t="s">
        <v>1035</v>
      </c>
      <c r="AC1041" s="1" t="s">
        <v>2796</v>
      </c>
      <c r="AD1041" s="1">
        <v>13.73</v>
      </c>
      <c r="AE1041" s="1">
        <v>1.79</v>
      </c>
      <c r="AF1041" s="1">
        <v>0.12</v>
      </c>
      <c r="AG1041" s="1">
        <v>1.57</v>
      </c>
      <c r="AH1041" s="1">
        <v>82.79</v>
      </c>
      <c r="AI1041" s="1">
        <v>1041</v>
      </c>
      <c r="AJ1041" s="1">
        <v>1899379.88</v>
      </c>
      <c r="AK1041" s="1">
        <v>48</v>
      </c>
      <c r="AL1041" s="1">
        <v>329</v>
      </c>
      <c r="AM1041" s="1">
        <v>-50</v>
      </c>
      <c r="AN1041" s="1">
        <v>-47</v>
      </c>
      <c r="AO1041" s="1">
        <v>1261</v>
      </c>
      <c r="AP1041" s="1">
        <v>157250</v>
      </c>
      <c r="AQ1041" s="1">
        <v>1</v>
      </c>
      <c r="AR1041" s="1">
        <v>58.5</v>
      </c>
      <c r="AS1041" s="1">
        <v>59.9</v>
      </c>
      <c r="AT1041" s="1">
        <v>59.5</v>
      </c>
      <c r="AU1041" s="1">
        <v>58</v>
      </c>
      <c r="AV1041" s="1">
        <v>60.3</v>
      </c>
      <c r="AW1041" s="1">
        <v>0.9285239999999999</v>
      </c>
      <c r="AX1041" s="1">
        <v>3.43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5799</v>
      </c>
      <c r="C1042" s="3">
        <v>9.17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46.3</v>
      </c>
      <c r="H1042" s="1">
        <f>MATCH(持股比率!A1042,董監!A:A,0)</f>
        <v>1042</v>
      </c>
      <c r="I1042" s="3">
        <v>1343000</v>
      </c>
      <c r="J1042" s="26">
        <v>-10</v>
      </c>
      <c r="K1042" s="26">
        <v>-80</v>
      </c>
      <c r="L1042" s="35">
        <v>-111</v>
      </c>
      <c r="M1042" s="26">
        <v>-127</v>
      </c>
      <c r="N1042" s="26">
        <v>-51</v>
      </c>
      <c r="O1042" s="26">
        <f t="shared" si="65"/>
        <v>62181</v>
      </c>
      <c r="P1042" s="25">
        <f t="shared" si="66"/>
        <v>-0.6</v>
      </c>
      <c r="Q1042" s="3">
        <v>25.75</v>
      </c>
      <c r="R1042" s="3">
        <v>25.75</v>
      </c>
      <c r="S1042" s="3">
        <v>25.05</v>
      </c>
      <c r="T1042" s="3">
        <v>24.65</v>
      </c>
      <c r="U1042" s="3">
        <v>24.6</v>
      </c>
      <c r="V1042" s="12">
        <f t="shared" si="67"/>
        <v>-9.4832000000000014E-2</v>
      </c>
      <c r="W1042" s="3">
        <v>-3.34</v>
      </c>
      <c r="X1042" s="3" t="str">
        <f ca="1">IF(COUNTIF(股期對照!A:A,B1042)=2,B1042&amp;"-●",IF(COUNTIF(股期對照!A:A,B1042)=1,B1042&amp;"-◎",B1042))</f>
        <v>燦星網</v>
      </c>
      <c r="Y1042" s="3" t="s">
        <v>6626</v>
      </c>
      <c r="AB1042" s="1" t="s">
        <v>1036</v>
      </c>
      <c r="AC1042" s="1" t="s">
        <v>2797</v>
      </c>
      <c r="AD1042" s="1">
        <v>9.17</v>
      </c>
      <c r="AE1042" s="1">
        <v>7.0000000000000007E-2</v>
      </c>
      <c r="AF1042" s="1">
        <v>0.06</v>
      </c>
      <c r="AG1042" s="1">
        <v>44.4</v>
      </c>
      <c r="AH1042" s="1">
        <v>46.3</v>
      </c>
      <c r="AI1042" s="1">
        <v>1042</v>
      </c>
      <c r="AJ1042" s="1">
        <v>1343000</v>
      </c>
      <c r="AK1042" s="1">
        <v>-10</v>
      </c>
      <c r="AL1042" s="1">
        <v>-80</v>
      </c>
      <c r="AM1042" s="1">
        <v>-111</v>
      </c>
      <c r="AN1042" s="1">
        <v>-127</v>
      </c>
      <c r="AO1042" s="1">
        <v>-51</v>
      </c>
      <c r="AP1042" s="1">
        <v>62181</v>
      </c>
      <c r="AQ1042" s="1">
        <v>-0.6</v>
      </c>
      <c r="AR1042" s="1">
        <v>25.75</v>
      </c>
      <c r="AS1042" s="1">
        <v>25.75</v>
      </c>
      <c r="AT1042" s="1">
        <v>25.05</v>
      </c>
      <c r="AU1042" s="1">
        <v>24.65</v>
      </c>
      <c r="AV1042" s="1">
        <v>24.6</v>
      </c>
      <c r="AW1042" s="1">
        <v>-9.4832000000000014E-2</v>
      </c>
      <c r="AX1042" s="1">
        <v>-3.34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5800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26">
        <v>0</v>
      </c>
      <c r="K1043" s="26">
        <v>-4</v>
      </c>
      <c r="L1043" s="35">
        <v>-1</v>
      </c>
      <c r="M1043" s="26">
        <v>1</v>
      </c>
      <c r="N1043" s="26">
        <v>1</v>
      </c>
      <c r="O1043" s="26">
        <f t="shared" si="65"/>
        <v>21235</v>
      </c>
      <c r="P1043" s="25">
        <f t="shared" si="66"/>
        <v>0</v>
      </c>
      <c r="Q1043" s="3">
        <v>19</v>
      </c>
      <c r="R1043" s="3">
        <v>19.05</v>
      </c>
      <c r="S1043" s="3">
        <v>18.75</v>
      </c>
      <c r="T1043" s="3">
        <v>18.600000000000001</v>
      </c>
      <c r="U1043" s="3">
        <v>18.5</v>
      </c>
      <c r="V1043" s="12">
        <f t="shared" si="67"/>
        <v>-5.7849999999999991E-4</v>
      </c>
      <c r="W1043" s="3">
        <v>-3.65</v>
      </c>
      <c r="X1043" s="3" t="str">
        <f ca="1">IF(COUNTIF(股期對照!A:A,B1043)=2,B1043&amp;"-●",IF(COUNTIF(股期對照!A:A,B1043)=1,B1043&amp;"-◎",B1043))</f>
        <v>新盛力</v>
      </c>
      <c r="Y1043" s="3" t="s">
        <v>6630</v>
      </c>
      <c r="AB1043" s="1" t="s">
        <v>1037</v>
      </c>
      <c r="AC1043" s="1" t="s">
        <v>2798</v>
      </c>
      <c r="AD1043" s="1">
        <v>34.770000000000003</v>
      </c>
      <c r="AE1043" s="1">
        <v>0</v>
      </c>
      <c r="AF1043" s="1">
        <v>0</v>
      </c>
      <c r="AG1043" s="1">
        <v>31.47</v>
      </c>
      <c r="AH1043" s="1">
        <v>33.759999999999991</v>
      </c>
      <c r="AI1043" s="1">
        <v>1043</v>
      </c>
      <c r="AJ1043" s="1">
        <v>629002.61</v>
      </c>
      <c r="AK1043" s="1">
        <v>0</v>
      </c>
      <c r="AL1043" s="1">
        <v>-4</v>
      </c>
      <c r="AM1043" s="1">
        <v>-1</v>
      </c>
      <c r="AN1043" s="1">
        <v>1</v>
      </c>
      <c r="AO1043" s="1">
        <v>1</v>
      </c>
      <c r="AP1043" s="1">
        <v>21235</v>
      </c>
      <c r="AQ1043" s="1">
        <v>0</v>
      </c>
      <c r="AR1043" s="1">
        <v>19</v>
      </c>
      <c r="AS1043" s="1">
        <v>19.05</v>
      </c>
      <c r="AT1043" s="1">
        <v>18.75</v>
      </c>
      <c r="AU1043" s="1">
        <v>18.600000000000001</v>
      </c>
      <c r="AV1043" s="1">
        <v>18.5</v>
      </c>
      <c r="AW1043" s="1">
        <v>-5.7849999999999991E-4</v>
      </c>
      <c r="AX1043" s="1">
        <v>-3.65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5801</v>
      </c>
      <c r="C1044" s="3">
        <v>6.07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40.879999999999995</v>
      </c>
      <c r="H1044" s="1">
        <f>MATCH(持股比率!A1044,董監!A:A,0)</f>
        <v>1044</v>
      </c>
      <c r="I1044" s="3">
        <v>795476.75</v>
      </c>
      <c r="J1044" s="26">
        <v>25</v>
      </c>
      <c r="K1044" s="26">
        <v>5</v>
      </c>
      <c r="L1044" s="35">
        <v>-52</v>
      </c>
      <c r="M1044" s="26">
        <v>-43</v>
      </c>
      <c r="N1044" s="26">
        <v>23</v>
      </c>
      <c r="O1044" s="26">
        <f t="shared" si="65"/>
        <v>32519</v>
      </c>
      <c r="P1044" s="25">
        <f t="shared" si="66"/>
        <v>-0.1</v>
      </c>
      <c r="Q1044" s="3">
        <v>40.4</v>
      </c>
      <c r="R1044" s="3">
        <v>40</v>
      </c>
      <c r="S1044" s="3">
        <v>39.5</v>
      </c>
      <c r="T1044" s="3">
        <v>39.6</v>
      </c>
      <c r="U1044" s="3">
        <v>40.1</v>
      </c>
      <c r="V1044" s="12">
        <f t="shared" si="67"/>
        <v>-1.6244999999999999E-2</v>
      </c>
      <c r="W1044" s="3">
        <v>0.5</v>
      </c>
      <c r="X1044" s="3" t="str">
        <f ca="1">IF(COUNTIF(股期對照!A:A,B1044)=2,B1044&amp;"-●",IF(COUNTIF(股期對照!A:A,B1044)=1,B1044&amp;"-◎",B1044))</f>
        <v>友輝</v>
      </c>
      <c r="Y1044" s="3" t="s">
        <v>6613</v>
      </c>
      <c r="AB1044" s="1" t="s">
        <v>1038</v>
      </c>
      <c r="AC1044" s="1" t="s">
        <v>2799</v>
      </c>
      <c r="AD1044" s="1">
        <v>6.07</v>
      </c>
      <c r="AE1044" s="1">
        <v>0.16</v>
      </c>
      <c r="AF1044" s="1">
        <v>0.44</v>
      </c>
      <c r="AG1044" s="1">
        <v>52.45</v>
      </c>
      <c r="AH1044" s="1">
        <v>40.879999999999995</v>
      </c>
      <c r="AI1044" s="1">
        <v>1044</v>
      </c>
      <c r="AJ1044" s="1">
        <v>795476.75</v>
      </c>
      <c r="AK1044" s="1">
        <v>25</v>
      </c>
      <c r="AL1044" s="1">
        <v>5</v>
      </c>
      <c r="AM1044" s="1">
        <v>-52</v>
      </c>
      <c r="AN1044" s="1">
        <v>-43</v>
      </c>
      <c r="AO1044" s="1">
        <v>23</v>
      </c>
      <c r="AP1044" s="1">
        <v>32519</v>
      </c>
      <c r="AQ1044" s="1">
        <v>-0.1</v>
      </c>
      <c r="AR1044" s="1">
        <v>40.4</v>
      </c>
      <c r="AS1044" s="1">
        <v>40</v>
      </c>
      <c r="AT1044" s="1">
        <v>39.5</v>
      </c>
      <c r="AU1044" s="1">
        <v>39.6</v>
      </c>
      <c r="AV1044" s="1">
        <v>40.1</v>
      </c>
      <c r="AW1044" s="1">
        <v>-1.6244999999999999E-2</v>
      </c>
      <c r="AX1044" s="1">
        <v>0.5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5802</v>
      </c>
      <c r="C1045" s="3">
        <v>0.33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70.63</v>
      </c>
      <c r="H1045" s="1">
        <f>MATCH(持股比率!A1045,董監!A:A,0)</f>
        <v>1045</v>
      </c>
      <c r="I1045" s="3">
        <v>2000000</v>
      </c>
      <c r="J1045" s="26">
        <v>-177</v>
      </c>
      <c r="K1045" s="26">
        <v>-137</v>
      </c>
      <c r="L1045" s="35">
        <v>-324</v>
      </c>
      <c r="M1045" s="26">
        <v>-61</v>
      </c>
      <c r="N1045" s="26">
        <v>129</v>
      </c>
      <c r="O1045" s="26">
        <f t="shared" si="65"/>
        <v>141260</v>
      </c>
      <c r="P1045" s="25">
        <f t="shared" si="66"/>
        <v>-0.4</v>
      </c>
      <c r="Q1045" s="3">
        <v>24.5</v>
      </c>
      <c r="R1045" s="3">
        <v>23.95</v>
      </c>
      <c r="S1045" s="3">
        <v>23.1</v>
      </c>
      <c r="T1045" s="3">
        <v>22.95</v>
      </c>
      <c r="U1045" s="3">
        <v>23.1</v>
      </c>
      <c r="V1045" s="12">
        <f t="shared" si="67"/>
        <v>-0.13522100000000001</v>
      </c>
      <c r="W1045" s="3">
        <v>-6.85</v>
      </c>
      <c r="X1045" s="3" t="str">
        <f ca="1">IF(COUNTIF(股期對照!A:A,B1045)=2,B1045&amp;"-●",IF(COUNTIF(股期對照!A:A,B1045)=1,B1045&amp;"-◎",B1045))</f>
        <v>太極</v>
      </c>
      <c r="Y1045" s="3" t="s">
        <v>6674</v>
      </c>
      <c r="AB1045" s="1" t="s">
        <v>1039</v>
      </c>
      <c r="AC1045" s="1" t="s">
        <v>2800</v>
      </c>
      <c r="AD1045" s="1">
        <v>0.33</v>
      </c>
      <c r="AE1045" s="1">
        <v>0</v>
      </c>
      <c r="AF1045" s="1">
        <v>0.21</v>
      </c>
      <c r="AG1045" s="1">
        <v>28.83</v>
      </c>
      <c r="AH1045" s="1">
        <v>70.63</v>
      </c>
      <c r="AI1045" s="1">
        <v>1045</v>
      </c>
      <c r="AJ1045" s="1">
        <v>2000000</v>
      </c>
      <c r="AK1045" s="1">
        <v>-177</v>
      </c>
      <c r="AL1045" s="1">
        <v>-137</v>
      </c>
      <c r="AM1045" s="1">
        <v>-324</v>
      </c>
      <c r="AN1045" s="1">
        <v>-61</v>
      </c>
      <c r="AO1045" s="1">
        <v>129</v>
      </c>
      <c r="AP1045" s="1">
        <v>141260</v>
      </c>
      <c r="AQ1045" s="1">
        <v>-0.4</v>
      </c>
      <c r="AR1045" s="1">
        <v>24.5</v>
      </c>
      <c r="AS1045" s="1">
        <v>23.95</v>
      </c>
      <c r="AT1045" s="1">
        <v>23.1</v>
      </c>
      <c r="AU1045" s="1">
        <v>22.95</v>
      </c>
      <c r="AV1045" s="1">
        <v>23.1</v>
      </c>
      <c r="AW1045" s="1">
        <v>-0.13522100000000001</v>
      </c>
      <c r="AX1045" s="1">
        <v>-6.85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5803</v>
      </c>
      <c r="C1046" s="3">
        <v>26.03</v>
      </c>
      <c r="D1046" s="3">
        <v>2.72</v>
      </c>
      <c r="E1046" s="3">
        <v>0.41</v>
      </c>
      <c r="F1046" s="1">
        <f>IF(INDEX(董監!D:D,H1046)=0,INDEX(董監!C:C,H1046),INDEX(董監!D:D,H1046))</f>
        <v>17.920000000000002</v>
      </c>
      <c r="G1046" s="1">
        <f t="shared" si="64"/>
        <v>52.92</v>
      </c>
      <c r="H1046" s="1">
        <f>MATCH(持股比率!A1046,董監!A:A,0)</f>
        <v>1046</v>
      </c>
      <c r="I1046" s="3">
        <v>1309370.9099999999</v>
      </c>
      <c r="J1046" s="26">
        <v>373</v>
      </c>
      <c r="K1046" s="26">
        <v>-125</v>
      </c>
      <c r="L1046" s="35">
        <v>-54</v>
      </c>
      <c r="M1046" s="26">
        <v>-82</v>
      </c>
      <c r="N1046" s="26">
        <v>-220</v>
      </c>
      <c r="O1046" s="26">
        <f t="shared" si="65"/>
        <v>69292</v>
      </c>
      <c r="P1046" s="25">
        <f t="shared" si="66"/>
        <v>-0.2</v>
      </c>
      <c r="Q1046" s="3">
        <v>103</v>
      </c>
      <c r="R1046" s="3">
        <v>104</v>
      </c>
      <c r="S1046" s="3">
        <v>103.5</v>
      </c>
      <c r="T1046" s="3">
        <v>101</v>
      </c>
      <c r="U1046" s="3">
        <v>102</v>
      </c>
      <c r="V1046" s="12">
        <f t="shared" si="67"/>
        <v>-0.10892</v>
      </c>
      <c r="W1046" s="3">
        <v>1.49</v>
      </c>
      <c r="X1046" s="3" t="str">
        <f ca="1">IF(COUNTIF(股期對照!A:A,B1046)=2,B1046&amp;"-●",IF(COUNTIF(股期對照!A:A,B1046)=1,B1046&amp;"-◎",B1046))</f>
        <v>茂林-KY</v>
      </c>
      <c r="Y1046" s="3" t="s">
        <v>6611</v>
      </c>
      <c r="AB1046" s="1" t="s">
        <v>1040</v>
      </c>
      <c r="AC1046" s="1" t="s">
        <v>2801</v>
      </c>
      <c r="AD1046" s="1">
        <v>26.03</v>
      </c>
      <c r="AE1046" s="1">
        <v>2.72</v>
      </c>
      <c r="AF1046" s="1">
        <v>0.41</v>
      </c>
      <c r="AG1046" s="1">
        <v>17.920000000000002</v>
      </c>
      <c r="AH1046" s="1">
        <v>52.92</v>
      </c>
      <c r="AI1046" s="1">
        <v>1046</v>
      </c>
      <c r="AJ1046" s="1">
        <v>1309370.9099999999</v>
      </c>
      <c r="AK1046" s="1">
        <v>373</v>
      </c>
      <c r="AL1046" s="1">
        <v>-125</v>
      </c>
      <c r="AM1046" s="1">
        <v>-54</v>
      </c>
      <c r="AN1046" s="1">
        <v>-82</v>
      </c>
      <c r="AO1046" s="1">
        <v>-220</v>
      </c>
      <c r="AP1046" s="1">
        <v>69292</v>
      </c>
      <c r="AQ1046" s="1">
        <v>-0.2</v>
      </c>
      <c r="AR1046" s="1">
        <v>103</v>
      </c>
      <c r="AS1046" s="1">
        <v>104</v>
      </c>
      <c r="AT1046" s="1">
        <v>103.5</v>
      </c>
      <c r="AU1046" s="1">
        <v>101</v>
      </c>
      <c r="AV1046" s="1">
        <v>102</v>
      </c>
      <c r="AW1046" s="1">
        <v>-0.10892</v>
      </c>
      <c r="AX1046" s="1">
        <v>1.49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5804</v>
      </c>
      <c r="C1047" s="3">
        <v>28.79</v>
      </c>
      <c r="D1047" s="3">
        <v>1.51</v>
      </c>
      <c r="E1047" s="3">
        <v>1.87</v>
      </c>
      <c r="F1047" s="1">
        <f>IF(INDEX(董監!D:D,H1047)=0,INDEX(董監!C:C,H1047),INDEX(董監!D:D,H1047))</f>
        <v>3.9</v>
      </c>
      <c r="G1047" s="1">
        <f t="shared" si="64"/>
        <v>63.93</v>
      </c>
      <c r="H1047" s="1">
        <f>MATCH(持股比率!A1047,董監!A:A,0)</f>
        <v>1047</v>
      </c>
      <c r="I1047" s="3">
        <v>26627876.559999999</v>
      </c>
      <c r="J1047" s="26">
        <v>534</v>
      </c>
      <c r="K1047" s="26">
        <v>1528</v>
      </c>
      <c r="L1047" s="35">
        <v>-1393</v>
      </c>
      <c r="M1047" s="26">
        <v>-564</v>
      </c>
      <c r="N1047" s="26">
        <v>110</v>
      </c>
      <c r="O1047" s="26">
        <f t="shared" si="65"/>
        <v>1702320</v>
      </c>
      <c r="P1047" s="25">
        <f t="shared" si="66"/>
        <v>0</v>
      </c>
      <c r="Q1047" s="3">
        <v>74</v>
      </c>
      <c r="R1047" s="3">
        <v>74.7</v>
      </c>
      <c r="S1047" s="3">
        <v>74.400000000000006</v>
      </c>
      <c r="T1047" s="3">
        <v>74.3</v>
      </c>
      <c r="U1047" s="3">
        <v>74.599999999999994</v>
      </c>
      <c r="V1047" s="12">
        <f t="shared" si="67"/>
        <v>0.16319199999999998</v>
      </c>
      <c r="W1047" s="3">
        <v>1.08</v>
      </c>
      <c r="X1047" s="3" t="str">
        <f ca="1">IF(COUNTIF(股期對照!A:A,B1047)=2,B1047&amp;"-●",IF(COUNTIF(股期對照!A:A,B1047)=1,B1047&amp;"-◎",B1047))</f>
        <v>和碩-◎</v>
      </c>
      <c r="Y1047" s="3" t="s">
        <v>6513</v>
      </c>
      <c r="AB1047" s="1" t="s">
        <v>1041</v>
      </c>
      <c r="AC1047" s="1" t="s">
        <v>2802</v>
      </c>
      <c r="AD1047" s="1">
        <v>28.79</v>
      </c>
      <c r="AE1047" s="1">
        <v>1.51</v>
      </c>
      <c r="AF1047" s="1">
        <v>1.87</v>
      </c>
      <c r="AG1047" s="1">
        <v>3.9</v>
      </c>
      <c r="AH1047" s="1">
        <v>63.93</v>
      </c>
      <c r="AI1047" s="1">
        <v>1047</v>
      </c>
      <c r="AJ1047" s="1">
        <v>26627876.559999999</v>
      </c>
      <c r="AK1047" s="1">
        <v>534</v>
      </c>
      <c r="AL1047" s="1">
        <v>1528</v>
      </c>
      <c r="AM1047" s="1">
        <v>-1393</v>
      </c>
      <c r="AN1047" s="1">
        <v>-564</v>
      </c>
      <c r="AO1047" s="1">
        <v>110</v>
      </c>
      <c r="AP1047" s="1">
        <v>1702320</v>
      </c>
      <c r="AQ1047" s="1">
        <v>0</v>
      </c>
      <c r="AR1047" s="1">
        <v>74</v>
      </c>
      <c r="AS1047" s="1">
        <v>74.7</v>
      </c>
      <c r="AT1047" s="1">
        <v>74.400000000000006</v>
      </c>
      <c r="AU1047" s="1">
        <v>74.3</v>
      </c>
      <c r="AV1047" s="1">
        <v>74.599999999999994</v>
      </c>
      <c r="AW1047" s="1">
        <v>0.16319199999999998</v>
      </c>
      <c r="AX1047" s="1">
        <v>1.08</v>
      </c>
      <c r="AY1047" s="1" t="s">
        <v>4509</v>
      </c>
      <c r="AZ1047" s="1" t="s">
        <v>3540</v>
      </c>
    </row>
    <row r="1048" spans="1:52" x14ac:dyDescent="0.25">
      <c r="A1048" s="2" t="s">
        <v>1042</v>
      </c>
      <c r="B1048" s="3" t="s">
        <v>5805</v>
      </c>
      <c r="C1048" s="3">
        <v>4.6399999999999997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83.33</v>
      </c>
      <c r="H1048" s="1">
        <f>MATCH(持股比率!A1048,董監!A:A,0)</f>
        <v>1048</v>
      </c>
      <c r="I1048" s="3">
        <v>982008.68</v>
      </c>
      <c r="J1048" s="26">
        <v>60</v>
      </c>
      <c r="K1048" s="26">
        <v>-23</v>
      </c>
      <c r="L1048" s="35">
        <v>-52</v>
      </c>
      <c r="M1048" s="26">
        <v>-34</v>
      </c>
      <c r="N1048" s="26">
        <v>271</v>
      </c>
      <c r="O1048" s="26">
        <f t="shared" si="65"/>
        <v>81831</v>
      </c>
      <c r="P1048" s="25">
        <f t="shared" si="66"/>
        <v>0.3</v>
      </c>
      <c r="Q1048" s="3">
        <v>23.4</v>
      </c>
      <c r="R1048" s="3">
        <v>23.25</v>
      </c>
      <c r="S1048" s="3">
        <v>22.85</v>
      </c>
      <c r="T1048" s="3">
        <v>22.6</v>
      </c>
      <c r="U1048" s="3">
        <v>23</v>
      </c>
      <c r="V1048" s="12">
        <f t="shared" si="67"/>
        <v>5.1456499999999995E-2</v>
      </c>
      <c r="W1048" s="3">
        <v>-1.29</v>
      </c>
      <c r="X1048" s="3" t="str">
        <f ca="1">IF(COUNTIF(股期對照!A:A,B1048)=2,B1048&amp;"-●",IF(COUNTIF(股期對照!A:A,B1048)=1,B1048&amp;"-◎",B1048))</f>
        <v>亞電</v>
      </c>
      <c r="Y1048" s="3" t="s">
        <v>6636</v>
      </c>
      <c r="AB1048" s="1" t="s">
        <v>1042</v>
      </c>
      <c r="AC1048" s="1" t="s">
        <v>2803</v>
      </c>
      <c r="AD1048" s="1">
        <v>4.6399999999999997</v>
      </c>
      <c r="AE1048" s="1">
        <v>0</v>
      </c>
      <c r="AF1048" s="1">
        <v>0.13</v>
      </c>
      <c r="AG1048" s="1">
        <v>11.9</v>
      </c>
      <c r="AH1048" s="1">
        <v>83.33</v>
      </c>
      <c r="AI1048" s="1">
        <v>1048</v>
      </c>
      <c r="AJ1048" s="1">
        <v>982008.68</v>
      </c>
      <c r="AK1048" s="1">
        <v>60</v>
      </c>
      <c r="AL1048" s="1">
        <v>-23</v>
      </c>
      <c r="AM1048" s="1">
        <v>-52</v>
      </c>
      <c r="AN1048" s="1">
        <v>-34</v>
      </c>
      <c r="AO1048" s="1">
        <v>271</v>
      </c>
      <c r="AP1048" s="1">
        <v>81831</v>
      </c>
      <c r="AQ1048" s="1">
        <v>0.3</v>
      </c>
      <c r="AR1048" s="1">
        <v>23.4</v>
      </c>
      <c r="AS1048" s="1">
        <v>23.25</v>
      </c>
      <c r="AT1048" s="1">
        <v>22.85</v>
      </c>
      <c r="AU1048" s="1">
        <v>22.6</v>
      </c>
      <c r="AV1048" s="1">
        <v>23</v>
      </c>
      <c r="AW1048" s="1">
        <v>5.1456499999999995E-2</v>
      </c>
      <c r="AX1048" s="1">
        <v>-1.29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5806</v>
      </c>
      <c r="C1049" s="3">
        <v>16.39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68</v>
      </c>
      <c r="H1049" s="1">
        <f>MATCH(持股比率!A1049,董監!A:A,0)</f>
        <v>1049</v>
      </c>
      <c r="I1049" s="3">
        <v>1423676.13</v>
      </c>
      <c r="J1049" s="26">
        <v>27</v>
      </c>
      <c r="K1049" s="26">
        <v>209</v>
      </c>
      <c r="L1049" s="35">
        <v>-64</v>
      </c>
      <c r="M1049" s="26">
        <v>9</v>
      </c>
      <c r="N1049" s="26">
        <v>38</v>
      </c>
      <c r="O1049" s="26">
        <f t="shared" si="65"/>
        <v>96810</v>
      </c>
      <c r="P1049" s="25">
        <f t="shared" si="66"/>
        <v>0.2</v>
      </c>
      <c r="Q1049" s="3">
        <v>44.15</v>
      </c>
      <c r="R1049" s="3">
        <v>44.85</v>
      </c>
      <c r="S1049" s="3">
        <v>44.35</v>
      </c>
      <c r="T1049" s="3">
        <v>44.6</v>
      </c>
      <c r="U1049" s="3">
        <v>44.85</v>
      </c>
      <c r="V1049" s="12">
        <f t="shared" si="67"/>
        <v>9.8329999999999987E-2</v>
      </c>
      <c r="W1049" s="3">
        <v>1.93</v>
      </c>
      <c r="X1049" s="3" t="str">
        <f ca="1">IF(COUNTIF(股期對照!A:A,B1049)=2,B1049&amp;"-●",IF(COUNTIF(股期對照!A:A,B1049)=1,B1049&amp;"-◎",B1049))</f>
        <v>嘉彰</v>
      </c>
      <c r="Y1049" s="3" t="s">
        <v>6542</v>
      </c>
      <c r="AB1049" s="1" t="s">
        <v>1043</v>
      </c>
      <c r="AC1049" s="1" t="s">
        <v>2804</v>
      </c>
      <c r="AD1049" s="1">
        <v>16.39</v>
      </c>
      <c r="AE1049" s="1">
        <v>0.17</v>
      </c>
      <c r="AF1049" s="1">
        <v>0.03</v>
      </c>
      <c r="AG1049" s="1">
        <v>15.41</v>
      </c>
      <c r="AH1049" s="1">
        <v>68</v>
      </c>
      <c r="AI1049" s="1">
        <v>1049</v>
      </c>
      <c r="AJ1049" s="1">
        <v>1423676.13</v>
      </c>
      <c r="AK1049" s="1">
        <v>27</v>
      </c>
      <c r="AL1049" s="1">
        <v>209</v>
      </c>
      <c r="AM1049" s="1">
        <v>-64</v>
      </c>
      <c r="AN1049" s="1">
        <v>9</v>
      </c>
      <c r="AO1049" s="1">
        <v>38</v>
      </c>
      <c r="AP1049" s="1">
        <v>96810</v>
      </c>
      <c r="AQ1049" s="1">
        <v>0.2</v>
      </c>
      <c r="AR1049" s="1">
        <v>44.15</v>
      </c>
      <c r="AS1049" s="1">
        <v>44.85</v>
      </c>
      <c r="AT1049" s="1">
        <v>44.35</v>
      </c>
      <c r="AU1049" s="1">
        <v>44.6</v>
      </c>
      <c r="AV1049" s="1">
        <v>44.85</v>
      </c>
      <c r="AW1049" s="1">
        <v>9.8329999999999987E-2</v>
      </c>
      <c r="AX1049" s="1">
        <v>1.93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5807</v>
      </c>
      <c r="C1050" s="3">
        <v>37.729999999999997</v>
      </c>
      <c r="D1050" s="3">
        <v>0</v>
      </c>
      <c r="E1050" s="3">
        <v>0.17</v>
      </c>
      <c r="F1050" s="1">
        <f>IF(INDEX(董監!D:D,H1050)=0,INDEX(董監!C:C,H1050),INDEX(董監!D:D,H1050))</f>
        <v>34.869999999999997</v>
      </c>
      <c r="G1050" s="1">
        <f t="shared" si="64"/>
        <v>27.230000000000004</v>
      </c>
      <c r="H1050" s="1">
        <f>MATCH(持股比率!A1050,董監!A:A,0)</f>
        <v>1050</v>
      </c>
      <c r="I1050" s="3">
        <v>1572005.82</v>
      </c>
      <c r="J1050" s="26">
        <v>-83</v>
      </c>
      <c r="K1050" s="26">
        <v>-198</v>
      </c>
      <c r="L1050" s="35">
        <v>2</v>
      </c>
      <c r="M1050" s="26">
        <v>217</v>
      </c>
      <c r="N1050" s="26">
        <v>337</v>
      </c>
      <c r="O1050" s="26">
        <f t="shared" si="65"/>
        <v>42806</v>
      </c>
      <c r="P1050" s="25">
        <f t="shared" si="66"/>
        <v>0.6</v>
      </c>
      <c r="Q1050" s="3">
        <v>77.5</v>
      </c>
      <c r="R1050" s="3">
        <v>75.8</v>
      </c>
      <c r="S1050" s="3">
        <v>72.2</v>
      </c>
      <c r="T1050" s="3">
        <v>70.7</v>
      </c>
      <c r="U1050" s="3">
        <v>74.400000000000006</v>
      </c>
      <c r="V1050" s="12">
        <f t="shared" si="67"/>
        <v>0.19118200000000005</v>
      </c>
      <c r="W1050" s="3">
        <v>-4.12</v>
      </c>
      <c r="X1050" s="3" t="str">
        <f ca="1">IF(COUNTIF(股期對照!A:A,B1050)=2,B1050&amp;"-●",IF(COUNTIF(股期對照!A:A,B1050)=1,B1050&amp;"-◎",B1050))</f>
        <v>康控-KY</v>
      </c>
      <c r="Y1050" s="3" t="s">
        <v>6536</v>
      </c>
      <c r="AB1050" s="1" t="s">
        <v>1044</v>
      </c>
      <c r="AC1050" s="1" t="s">
        <v>2805</v>
      </c>
      <c r="AD1050" s="1">
        <v>37.729999999999997</v>
      </c>
      <c r="AE1050" s="1">
        <v>0</v>
      </c>
      <c r="AF1050" s="1">
        <v>0.17</v>
      </c>
      <c r="AG1050" s="1">
        <v>34.869999999999997</v>
      </c>
      <c r="AH1050" s="1">
        <v>27.230000000000004</v>
      </c>
      <c r="AI1050" s="1">
        <v>1050</v>
      </c>
      <c r="AJ1050" s="1">
        <v>1572005.82</v>
      </c>
      <c r="AK1050" s="1">
        <v>-83</v>
      </c>
      <c r="AL1050" s="1">
        <v>-198</v>
      </c>
      <c r="AM1050" s="1">
        <v>2</v>
      </c>
      <c r="AN1050" s="1">
        <v>217</v>
      </c>
      <c r="AO1050" s="1">
        <v>337</v>
      </c>
      <c r="AP1050" s="1">
        <v>42806</v>
      </c>
      <c r="AQ1050" s="1">
        <v>0.6</v>
      </c>
      <c r="AR1050" s="1">
        <v>77.5</v>
      </c>
      <c r="AS1050" s="1">
        <v>75.8</v>
      </c>
      <c r="AT1050" s="1">
        <v>72.2</v>
      </c>
      <c r="AU1050" s="1">
        <v>70.7</v>
      </c>
      <c r="AV1050" s="1">
        <v>74.400000000000006</v>
      </c>
      <c r="AW1050" s="1">
        <v>0.19118200000000005</v>
      </c>
      <c r="AX1050" s="1">
        <v>-4.12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5808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</v>
      </c>
      <c r="R1051" s="3">
        <v>27.8</v>
      </c>
      <c r="S1051" s="3">
        <v>27.8</v>
      </c>
      <c r="T1051" s="3">
        <v>27.8</v>
      </c>
      <c r="U1051" s="3">
        <v>27.95</v>
      </c>
      <c r="V1051" s="12">
        <f t="shared" si="67"/>
        <v>0</v>
      </c>
      <c r="W1051" s="3">
        <v>1.27</v>
      </c>
      <c r="X1051" s="3" t="str">
        <f ca="1">IF(COUNTIF(股期對照!A:A,B1051)=2,B1051&amp;"-●",IF(COUNTIF(股期對照!A:A,B1051)=1,B1051&amp;"-◎",B1051))</f>
        <v>兆遠</v>
      </c>
      <c r="Y1051" s="3" t="s">
        <v>6542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</v>
      </c>
      <c r="AS1051" s="1">
        <v>27.8</v>
      </c>
      <c r="AT1051" s="1">
        <v>27.8</v>
      </c>
      <c r="AU1051" s="1">
        <v>27.8</v>
      </c>
      <c r="AV1051" s="1">
        <v>27.95</v>
      </c>
      <c r="AW1051" s="1">
        <v>0</v>
      </c>
      <c r="AX1051" s="1">
        <v>1.27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4627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26">
        <v>4</v>
      </c>
      <c r="K1052" s="26">
        <v>2</v>
      </c>
      <c r="L1052" s="35">
        <v>7</v>
      </c>
      <c r="M1052" s="26">
        <v>4</v>
      </c>
      <c r="N1052" s="26">
        <v>3</v>
      </c>
      <c r="O1052" s="26">
        <f t="shared" si="65"/>
        <v>13975</v>
      </c>
      <c r="P1052" s="25">
        <f t="shared" si="66"/>
        <v>0.1</v>
      </c>
      <c r="Q1052" s="3">
        <v>52.5</v>
      </c>
      <c r="R1052" s="3">
        <v>52.3</v>
      </c>
      <c r="S1052" s="3">
        <v>51.5</v>
      </c>
      <c r="T1052" s="3">
        <v>50.5</v>
      </c>
      <c r="U1052" s="3">
        <v>50.3</v>
      </c>
      <c r="V1052" s="12">
        <f t="shared" si="67"/>
        <v>1.0279999999999999E-2</v>
      </c>
      <c r="W1052" s="3">
        <v>-3.08</v>
      </c>
      <c r="X1052" s="3" t="str">
        <f ca="1">IF(COUNTIF(股期對照!A:A,B1052)=2,B1052&amp;"-●",IF(COUNTIF(股期對照!A:A,B1052)=1,B1052&amp;"-◎",B1052))</f>
        <v>陞達科技</v>
      </c>
      <c r="Y1052" s="3" t="s">
        <v>6556</v>
      </c>
      <c r="AB1052" s="1" t="s">
        <v>1046</v>
      </c>
      <c r="AC1052" s="1" t="s">
        <v>2807</v>
      </c>
      <c r="AD1052" s="1">
        <v>3.48</v>
      </c>
      <c r="AE1052" s="1">
        <v>0</v>
      </c>
      <c r="AF1052" s="1">
        <v>0.01</v>
      </c>
      <c r="AG1052" s="1">
        <v>50.03</v>
      </c>
      <c r="AH1052" s="1">
        <v>46.48</v>
      </c>
      <c r="AI1052" s="1">
        <v>1052</v>
      </c>
      <c r="AJ1052" s="1">
        <v>300670</v>
      </c>
      <c r="AK1052" s="1">
        <v>4</v>
      </c>
      <c r="AL1052" s="1">
        <v>2</v>
      </c>
      <c r="AM1052" s="1">
        <v>7</v>
      </c>
      <c r="AN1052" s="1">
        <v>4</v>
      </c>
      <c r="AO1052" s="1">
        <v>3</v>
      </c>
      <c r="AP1052" s="1">
        <v>13975</v>
      </c>
      <c r="AQ1052" s="1">
        <v>0.1</v>
      </c>
      <c r="AR1052" s="1">
        <v>52.5</v>
      </c>
      <c r="AS1052" s="1">
        <v>52.3</v>
      </c>
      <c r="AT1052" s="1">
        <v>51.5</v>
      </c>
      <c r="AU1052" s="1">
        <v>50.5</v>
      </c>
      <c r="AV1052" s="1">
        <v>50.3</v>
      </c>
      <c r="AW1052" s="1">
        <v>1.0279999999999999E-2</v>
      </c>
      <c r="AX1052" s="1">
        <v>-3.08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5809</v>
      </c>
      <c r="C1053" s="3">
        <v>19.45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61.43</v>
      </c>
      <c r="H1053" s="1">
        <f>MATCH(持股比率!A1053,董監!A:A,0)</f>
        <v>1053</v>
      </c>
      <c r="I1053" s="3">
        <v>136603.98000000001</v>
      </c>
      <c r="J1053" s="26">
        <v>-10</v>
      </c>
      <c r="K1053" s="26">
        <v>-9</v>
      </c>
      <c r="L1053" s="35">
        <v>-5</v>
      </c>
      <c r="M1053" s="26">
        <v>12</v>
      </c>
      <c r="N1053" s="26">
        <v>-13</v>
      </c>
      <c r="O1053" s="26">
        <f t="shared" si="65"/>
        <v>8392</v>
      </c>
      <c r="P1053" s="25">
        <f t="shared" si="66"/>
        <v>-0.3</v>
      </c>
      <c r="Q1053" s="3">
        <v>40.200000000000003</v>
      </c>
      <c r="R1053" s="3">
        <v>40</v>
      </c>
      <c r="S1053" s="3">
        <v>39.9</v>
      </c>
      <c r="T1053" s="3">
        <v>41.9</v>
      </c>
      <c r="U1053" s="3">
        <v>40.299999999999997</v>
      </c>
      <c r="V1053" s="12">
        <f t="shared" si="67"/>
        <v>-9.8259999999999997E-3</v>
      </c>
      <c r="W1053" s="3">
        <v>-1.23</v>
      </c>
      <c r="X1053" s="3" t="str">
        <f ca="1">IF(COUNTIF(股期對照!A:A,B1053)=2,B1053&amp;"-●",IF(COUNTIF(股期對照!A:A,B1053)=1,B1053&amp;"-◎",B1053))</f>
        <v>辣椒</v>
      </c>
      <c r="Y1053" s="3" t="s">
        <v>6616</v>
      </c>
      <c r="AB1053" s="1" t="s">
        <v>1047</v>
      </c>
      <c r="AC1053" s="1" t="s">
        <v>2808</v>
      </c>
      <c r="AD1053" s="1">
        <v>19.45</v>
      </c>
      <c r="AE1053" s="1">
        <v>0</v>
      </c>
      <c r="AF1053" s="1">
        <v>0</v>
      </c>
      <c r="AG1053" s="1">
        <v>19.12</v>
      </c>
      <c r="AH1053" s="1">
        <v>61.43</v>
      </c>
      <c r="AI1053" s="1">
        <v>1053</v>
      </c>
      <c r="AJ1053" s="1">
        <v>136603.98000000001</v>
      </c>
      <c r="AK1053" s="1">
        <v>-10</v>
      </c>
      <c r="AL1053" s="1">
        <v>-9</v>
      </c>
      <c r="AM1053" s="1">
        <v>-5</v>
      </c>
      <c r="AN1053" s="1">
        <v>12</v>
      </c>
      <c r="AO1053" s="1">
        <v>-13</v>
      </c>
      <c r="AP1053" s="1">
        <v>8392</v>
      </c>
      <c r="AQ1053" s="1">
        <v>-0.3</v>
      </c>
      <c r="AR1053" s="1">
        <v>40.200000000000003</v>
      </c>
      <c r="AS1053" s="1">
        <v>40</v>
      </c>
      <c r="AT1053" s="1">
        <v>39.9</v>
      </c>
      <c r="AU1053" s="1">
        <v>41.9</v>
      </c>
      <c r="AV1053" s="1">
        <v>40.299999999999997</v>
      </c>
      <c r="AW1053" s="1">
        <v>-9.8259999999999997E-3</v>
      </c>
      <c r="AX1053" s="1">
        <v>-1.23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4576</v>
      </c>
      <c r="C1054" s="3">
        <v>32.07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61.99</v>
      </c>
      <c r="H1054" s="1">
        <f>MATCH(持股比率!A1054,董監!A:A,0)</f>
        <v>1054</v>
      </c>
      <c r="I1054" s="3">
        <v>457790</v>
      </c>
      <c r="J1054" s="26">
        <v>-36</v>
      </c>
      <c r="K1054" s="26">
        <v>-18</v>
      </c>
      <c r="L1054" s="35">
        <v>-12</v>
      </c>
      <c r="M1054" s="26">
        <v>-1</v>
      </c>
      <c r="N1054" s="26">
        <v>3</v>
      </c>
      <c r="O1054" s="26">
        <f t="shared" si="65"/>
        <v>28378</v>
      </c>
      <c r="P1054" s="25">
        <f t="shared" si="66"/>
        <v>-0.2</v>
      </c>
      <c r="Q1054" s="3">
        <v>24.95</v>
      </c>
      <c r="R1054" s="3">
        <v>25.55</v>
      </c>
      <c r="S1054" s="3">
        <v>25.3</v>
      </c>
      <c r="T1054" s="3">
        <v>25.4</v>
      </c>
      <c r="U1054" s="3">
        <v>25.1</v>
      </c>
      <c r="V1054" s="12">
        <f t="shared" si="67"/>
        <v>-1.6118E-2</v>
      </c>
      <c r="W1054" s="3">
        <v>1.21</v>
      </c>
      <c r="X1054" s="3" t="str">
        <f ca="1">IF(COUNTIF(股期對照!A:A,B1054)=2,B1054&amp;"-●",IF(COUNTIF(股期對照!A:A,B1054)=1,B1054&amp;"-◎",B1054))</f>
        <v>牧東</v>
      </c>
      <c r="Y1054" s="3" t="s">
        <v>6607</v>
      </c>
      <c r="AB1054" s="1" t="s">
        <v>1048</v>
      </c>
      <c r="AC1054" s="1" t="s">
        <v>2809</v>
      </c>
      <c r="AD1054" s="1">
        <v>32.07</v>
      </c>
      <c r="AE1054" s="1">
        <v>0</v>
      </c>
      <c r="AF1054" s="1">
        <v>0</v>
      </c>
      <c r="AG1054" s="1">
        <v>5.94</v>
      </c>
      <c r="AH1054" s="1">
        <v>61.99</v>
      </c>
      <c r="AI1054" s="1">
        <v>1054</v>
      </c>
      <c r="AJ1054" s="1">
        <v>457790</v>
      </c>
      <c r="AK1054" s="1">
        <v>-36</v>
      </c>
      <c r="AL1054" s="1">
        <v>-18</v>
      </c>
      <c r="AM1054" s="1">
        <v>-12</v>
      </c>
      <c r="AN1054" s="1">
        <v>-1</v>
      </c>
      <c r="AO1054" s="1">
        <v>3</v>
      </c>
      <c r="AP1054" s="1">
        <v>28378</v>
      </c>
      <c r="AQ1054" s="1">
        <v>-0.2</v>
      </c>
      <c r="AR1054" s="1">
        <v>24.95</v>
      </c>
      <c r="AS1054" s="1">
        <v>25.55</v>
      </c>
      <c r="AT1054" s="1">
        <v>25.3</v>
      </c>
      <c r="AU1054" s="1">
        <v>25.4</v>
      </c>
      <c r="AV1054" s="1">
        <v>25.1</v>
      </c>
      <c r="AW1054" s="1">
        <v>-1.6118E-2</v>
      </c>
      <c r="AX1054" s="1">
        <v>1.21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5810</v>
      </c>
      <c r="C1055" s="3">
        <v>10.52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53.44</v>
      </c>
      <c r="H1055" s="1">
        <f>MATCH(持股比率!A1055,董監!A:A,0)</f>
        <v>1055</v>
      </c>
      <c r="I1055" s="3">
        <v>1088158.1599999999</v>
      </c>
      <c r="J1055" s="26">
        <v>624</v>
      </c>
      <c r="K1055" s="26">
        <v>23</v>
      </c>
      <c r="L1055" s="35">
        <v>124</v>
      </c>
      <c r="M1055" s="26">
        <v>300</v>
      </c>
      <c r="N1055" s="26">
        <v>408</v>
      </c>
      <c r="O1055" s="26">
        <f t="shared" si="65"/>
        <v>58151</v>
      </c>
      <c r="P1055" s="25">
        <f t="shared" si="66"/>
        <v>2.5</v>
      </c>
      <c r="Q1055" s="3">
        <v>56.8</v>
      </c>
      <c r="R1055" s="3">
        <v>56.2</v>
      </c>
      <c r="S1055" s="3">
        <v>54.9</v>
      </c>
      <c r="T1055" s="3">
        <v>55.8</v>
      </c>
      <c r="U1055" s="3">
        <v>56.9</v>
      </c>
      <c r="V1055" s="12">
        <f t="shared" si="67"/>
        <v>0.83498599999999989</v>
      </c>
      <c r="W1055" s="3">
        <v>2.34</v>
      </c>
      <c r="X1055" s="3" t="str">
        <f ca="1">IF(COUNTIF(股期對照!A:A,B1055)=2,B1055&amp;"-●",IF(COUNTIF(股期對照!A:A,B1055)=1,B1055&amp;"-◎",B1055))</f>
        <v>凌通</v>
      </c>
      <c r="Y1055" s="3" t="s">
        <v>6546</v>
      </c>
      <c r="AB1055" s="1" t="s">
        <v>1049</v>
      </c>
      <c r="AC1055" s="1" t="s">
        <v>2810</v>
      </c>
      <c r="AD1055" s="1">
        <v>10.52</v>
      </c>
      <c r="AE1055" s="1">
        <v>0.03</v>
      </c>
      <c r="AF1055" s="1">
        <v>0.06</v>
      </c>
      <c r="AG1055" s="1">
        <v>35.950000000000003</v>
      </c>
      <c r="AH1055" s="1">
        <v>53.44</v>
      </c>
      <c r="AI1055" s="1">
        <v>1055</v>
      </c>
      <c r="AJ1055" s="1">
        <v>1088158.1599999999</v>
      </c>
      <c r="AK1055" s="1">
        <v>624</v>
      </c>
      <c r="AL1055" s="1">
        <v>23</v>
      </c>
      <c r="AM1055" s="1">
        <v>124</v>
      </c>
      <c r="AN1055" s="1">
        <v>300</v>
      </c>
      <c r="AO1055" s="1">
        <v>408</v>
      </c>
      <c r="AP1055" s="1">
        <v>58151</v>
      </c>
      <c r="AQ1055" s="1">
        <v>2.5</v>
      </c>
      <c r="AR1055" s="1">
        <v>56.8</v>
      </c>
      <c r="AS1055" s="1">
        <v>56.2</v>
      </c>
      <c r="AT1055" s="1">
        <v>54.9</v>
      </c>
      <c r="AU1055" s="1">
        <v>55.8</v>
      </c>
      <c r="AV1055" s="1">
        <v>56.9</v>
      </c>
      <c r="AW1055" s="1">
        <v>0.83498599999999989</v>
      </c>
      <c r="AX1055" s="1">
        <v>2.34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5811</v>
      </c>
      <c r="C1056" s="3">
        <v>11.31</v>
      </c>
      <c r="D1056" s="3">
        <v>0.89</v>
      </c>
      <c r="E1056" s="3">
        <v>0.36</v>
      </c>
      <c r="F1056" s="1">
        <f>IF(INDEX(董監!D:D,H1056)=0,INDEX(董監!C:C,H1056),INDEX(董監!D:D,H1056))</f>
        <v>28.76</v>
      </c>
      <c r="G1056" s="1">
        <f t="shared" si="64"/>
        <v>58.68</v>
      </c>
      <c r="H1056" s="1">
        <f>MATCH(持股比率!A1056,董監!A:A,0)</f>
        <v>1056</v>
      </c>
      <c r="I1056" s="3">
        <v>669210.88</v>
      </c>
      <c r="J1056" s="26">
        <v>19</v>
      </c>
      <c r="K1056" s="26">
        <v>-56</v>
      </c>
      <c r="L1056" s="35">
        <v>-30</v>
      </c>
      <c r="M1056" s="26">
        <v>-48</v>
      </c>
      <c r="N1056" s="26">
        <v>16</v>
      </c>
      <c r="O1056" s="26">
        <f t="shared" si="65"/>
        <v>39269</v>
      </c>
      <c r="P1056" s="25">
        <f t="shared" si="66"/>
        <v>-0.3</v>
      </c>
      <c r="Q1056" s="3">
        <v>95.8</v>
      </c>
      <c r="R1056" s="3">
        <v>95.4</v>
      </c>
      <c r="S1056" s="3">
        <v>93.6</v>
      </c>
      <c r="T1056" s="3">
        <v>93.5</v>
      </c>
      <c r="U1056" s="3">
        <v>95.1</v>
      </c>
      <c r="V1056" s="12">
        <f t="shared" si="67"/>
        <v>-9.2966000000000007E-2</v>
      </c>
      <c r="W1056" s="3">
        <v>-0.83</v>
      </c>
      <c r="X1056" s="3" t="str">
        <f ca="1">IF(COUNTIF(股期對照!A:A,B1056)=2,B1056&amp;"-●",IF(COUNTIF(股期對照!A:A,B1056)=1,B1056&amp;"-◎",B1056))</f>
        <v>緯軟</v>
      </c>
      <c r="Y1056" s="3" t="s">
        <v>6543</v>
      </c>
      <c r="AB1056" s="1" t="s">
        <v>1050</v>
      </c>
      <c r="AC1056" s="1" t="s">
        <v>2811</v>
      </c>
      <c r="AD1056" s="1">
        <v>11.31</v>
      </c>
      <c r="AE1056" s="1">
        <v>0.89</v>
      </c>
      <c r="AF1056" s="1">
        <v>0.36</v>
      </c>
      <c r="AG1056" s="1">
        <v>28.76</v>
      </c>
      <c r="AH1056" s="1">
        <v>58.68</v>
      </c>
      <c r="AI1056" s="1">
        <v>1056</v>
      </c>
      <c r="AJ1056" s="1">
        <v>669210.88</v>
      </c>
      <c r="AK1056" s="1">
        <v>19</v>
      </c>
      <c r="AL1056" s="1">
        <v>-56</v>
      </c>
      <c r="AM1056" s="1">
        <v>-30</v>
      </c>
      <c r="AN1056" s="1">
        <v>-48</v>
      </c>
      <c r="AO1056" s="1">
        <v>16</v>
      </c>
      <c r="AP1056" s="1">
        <v>39269</v>
      </c>
      <c r="AQ1056" s="1">
        <v>-0.3</v>
      </c>
      <c r="AR1056" s="1">
        <v>95.8</v>
      </c>
      <c r="AS1056" s="1">
        <v>95.4</v>
      </c>
      <c r="AT1056" s="1">
        <v>93.6</v>
      </c>
      <c r="AU1056" s="1">
        <v>93.5</v>
      </c>
      <c r="AV1056" s="1">
        <v>95.1</v>
      </c>
      <c r="AW1056" s="1">
        <v>-9.2966000000000007E-2</v>
      </c>
      <c r="AX1056" s="1">
        <v>-0.83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5812</v>
      </c>
      <c r="C1057" s="3">
        <v>10.3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78.789999999999992</v>
      </c>
      <c r="H1057" s="1">
        <f>MATCH(持股比率!A1057,董監!A:A,0)</f>
        <v>1057</v>
      </c>
      <c r="I1057" s="3">
        <v>1004082.36</v>
      </c>
      <c r="J1057" s="26">
        <v>410</v>
      </c>
      <c r="K1057" s="26">
        <v>-243</v>
      </c>
      <c r="L1057" s="35">
        <v>-294</v>
      </c>
      <c r="M1057" s="26">
        <v>-228</v>
      </c>
      <c r="N1057" s="26">
        <v>318</v>
      </c>
      <c r="O1057" s="26">
        <f t="shared" si="65"/>
        <v>79112</v>
      </c>
      <c r="P1057" s="25">
        <f t="shared" si="66"/>
        <v>0</v>
      </c>
      <c r="Q1057" s="3">
        <v>23.35</v>
      </c>
      <c r="R1057" s="3">
        <v>22.85</v>
      </c>
      <c r="S1057" s="3">
        <v>21.9</v>
      </c>
      <c r="T1057" s="3">
        <v>21.75</v>
      </c>
      <c r="U1057" s="3">
        <v>22.15</v>
      </c>
      <c r="V1057" s="12">
        <f t="shared" si="67"/>
        <v>-3.3294999999999983E-3</v>
      </c>
      <c r="W1057" s="3">
        <v>-2.64</v>
      </c>
      <c r="X1057" s="3" t="str">
        <f ca="1">IF(COUNTIF(股期對照!A:A,B1057)=2,B1057&amp;"-●",IF(COUNTIF(股期對照!A:A,B1057)=1,B1057&amp;"-◎",B1057))</f>
        <v>光鋐</v>
      </c>
      <c r="Y1057" s="3" t="s">
        <v>6542</v>
      </c>
      <c r="AB1057" s="1" t="s">
        <v>1051</v>
      </c>
      <c r="AC1057" s="1" t="s">
        <v>2812</v>
      </c>
      <c r="AD1057" s="1">
        <v>10.3</v>
      </c>
      <c r="AE1057" s="1">
        <v>0</v>
      </c>
      <c r="AF1057" s="1">
        <v>0.3</v>
      </c>
      <c r="AG1057" s="1">
        <v>10.61</v>
      </c>
      <c r="AH1057" s="1">
        <v>78.789999999999992</v>
      </c>
      <c r="AI1057" s="1">
        <v>1057</v>
      </c>
      <c r="AJ1057" s="1">
        <v>1004082.36</v>
      </c>
      <c r="AK1057" s="1">
        <v>410</v>
      </c>
      <c r="AL1057" s="1">
        <v>-243</v>
      </c>
      <c r="AM1057" s="1">
        <v>-294</v>
      </c>
      <c r="AN1057" s="1">
        <v>-228</v>
      </c>
      <c r="AO1057" s="1">
        <v>318</v>
      </c>
      <c r="AP1057" s="1">
        <v>79112</v>
      </c>
      <c r="AQ1057" s="1">
        <v>0</v>
      </c>
      <c r="AR1057" s="1">
        <v>23.35</v>
      </c>
      <c r="AS1057" s="1">
        <v>22.85</v>
      </c>
      <c r="AT1057" s="1">
        <v>21.9</v>
      </c>
      <c r="AU1057" s="1">
        <v>21.75</v>
      </c>
      <c r="AV1057" s="1">
        <v>22.15</v>
      </c>
      <c r="AW1057" s="1">
        <v>-3.3294999999999983E-3</v>
      </c>
      <c r="AX1057" s="1">
        <v>-2.64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5813</v>
      </c>
      <c r="C1058" s="3">
        <v>57.94</v>
      </c>
      <c r="D1058" s="3">
        <v>1.1299999999999999</v>
      </c>
      <c r="E1058" s="3">
        <v>0.22</v>
      </c>
      <c r="F1058" s="1">
        <f>IF(INDEX(董監!D:D,H1058)=0,INDEX(董監!C:C,H1058),INDEX(董監!D:D,H1058))</f>
        <v>32.71</v>
      </c>
      <c r="G1058" s="1">
        <f t="shared" si="64"/>
        <v>8</v>
      </c>
      <c r="H1058" s="1">
        <f>MATCH(持股比率!A1058,董監!A:A,0)</f>
        <v>1058</v>
      </c>
      <c r="I1058" s="3">
        <v>9470491.6099999994</v>
      </c>
      <c r="J1058" s="26">
        <v>-1608</v>
      </c>
      <c r="K1058" s="26">
        <v>-1030</v>
      </c>
      <c r="L1058" s="35">
        <v>-3602</v>
      </c>
      <c r="M1058" s="26">
        <v>-1221</v>
      </c>
      <c r="N1058" s="26">
        <v>2199</v>
      </c>
      <c r="O1058" s="26">
        <f t="shared" si="65"/>
        <v>75764</v>
      </c>
      <c r="P1058" s="25">
        <f t="shared" si="66"/>
        <v>-6.9</v>
      </c>
      <c r="Q1058" s="3">
        <v>101</v>
      </c>
      <c r="R1058" s="3">
        <v>102.5</v>
      </c>
      <c r="S1058" s="3">
        <v>99.9</v>
      </c>
      <c r="T1058" s="3">
        <v>99.9</v>
      </c>
      <c r="U1058" s="3">
        <v>105.5</v>
      </c>
      <c r="V1058" s="12">
        <f t="shared" si="67"/>
        <v>-5.1780620000000006</v>
      </c>
      <c r="W1058" s="3">
        <v>3.94</v>
      </c>
      <c r="X1058" s="3" t="str">
        <f ca="1">IF(COUNTIF(股期對照!A:A,B1058)=2,B1058&amp;"-●",IF(COUNTIF(股期對照!A:A,B1058)=1,B1058&amp;"-◎",B1058))</f>
        <v>臻鼎-KY-◎</v>
      </c>
      <c r="Y1058" s="3" t="s">
        <v>6654</v>
      </c>
      <c r="AB1058" s="1" t="s">
        <v>1052</v>
      </c>
      <c r="AC1058" s="1" t="s">
        <v>2813</v>
      </c>
      <c r="AD1058" s="1">
        <v>57.94</v>
      </c>
      <c r="AE1058" s="1">
        <v>1.1299999999999999</v>
      </c>
      <c r="AF1058" s="1">
        <v>0.22</v>
      </c>
      <c r="AG1058" s="1">
        <v>32.71</v>
      </c>
      <c r="AH1058" s="1">
        <v>8</v>
      </c>
      <c r="AI1058" s="1">
        <v>1058</v>
      </c>
      <c r="AJ1058" s="1">
        <v>9470491.6099999994</v>
      </c>
      <c r="AK1058" s="1">
        <v>-1608</v>
      </c>
      <c r="AL1058" s="1">
        <v>-1030</v>
      </c>
      <c r="AM1058" s="1">
        <v>-3602</v>
      </c>
      <c r="AN1058" s="1">
        <v>-1221</v>
      </c>
      <c r="AO1058" s="1">
        <v>2199</v>
      </c>
      <c r="AP1058" s="1">
        <v>75764</v>
      </c>
      <c r="AQ1058" s="1">
        <v>-6.9</v>
      </c>
      <c r="AR1058" s="1">
        <v>101</v>
      </c>
      <c r="AS1058" s="1">
        <v>102.5</v>
      </c>
      <c r="AT1058" s="1">
        <v>99.9</v>
      </c>
      <c r="AU1058" s="1">
        <v>99.9</v>
      </c>
      <c r="AV1058" s="1">
        <v>105.5</v>
      </c>
      <c r="AW1058" s="1">
        <v>-5.1780620000000006</v>
      </c>
      <c r="AX1058" s="1">
        <v>3.94</v>
      </c>
      <c r="AY1058" s="1" t="s">
        <v>4510</v>
      </c>
      <c r="AZ1058" s="1" t="s">
        <v>3544</v>
      </c>
    </row>
    <row r="1059" spans="1:52" x14ac:dyDescent="0.25">
      <c r="A1059" s="2" t="s">
        <v>1053</v>
      </c>
      <c r="B1059" s="3" t="s">
        <v>5814</v>
      </c>
      <c r="C1059" s="3">
        <v>4.55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92.66</v>
      </c>
      <c r="H1059" s="1">
        <f>MATCH(持股比率!A1059,董監!A:A,0)</f>
        <v>1059</v>
      </c>
      <c r="I1059" s="3">
        <v>6657285</v>
      </c>
      <c r="J1059" s="26">
        <v>2987</v>
      </c>
      <c r="K1059" s="26">
        <v>-2747</v>
      </c>
      <c r="L1059" s="35">
        <v>-1655</v>
      </c>
      <c r="M1059" s="26">
        <v>-1016</v>
      </c>
      <c r="N1059" s="26">
        <v>3130</v>
      </c>
      <c r="O1059" s="26">
        <f t="shared" si="65"/>
        <v>616864</v>
      </c>
      <c r="P1059" s="25">
        <f t="shared" si="66"/>
        <v>0.1</v>
      </c>
      <c r="Q1059" s="3">
        <v>11.8</v>
      </c>
      <c r="R1059" s="3">
        <v>11.55</v>
      </c>
      <c r="S1059" s="3">
        <v>11.2</v>
      </c>
      <c r="T1059" s="3">
        <v>11.2</v>
      </c>
      <c r="U1059" s="3">
        <v>11.65</v>
      </c>
      <c r="V1059" s="12">
        <f t="shared" si="67"/>
        <v>0.10068049999999995</v>
      </c>
      <c r="W1059" s="3">
        <v>4.4800000000000004</v>
      </c>
      <c r="X1059" s="3" t="str">
        <f ca="1">IF(COUNTIF(股期對照!A:A,B1059)=2,B1059&amp;"-●",IF(COUNTIF(股期對照!A:A,B1059)=1,B1059&amp;"-◎",B1059))</f>
        <v>誠美材</v>
      </c>
      <c r="Y1059" s="3" t="s">
        <v>6613</v>
      </c>
      <c r="AB1059" s="1" t="s">
        <v>1053</v>
      </c>
      <c r="AC1059" s="1" t="s">
        <v>2814</v>
      </c>
      <c r="AD1059" s="1">
        <v>4.55</v>
      </c>
      <c r="AE1059" s="1">
        <v>0.08</v>
      </c>
      <c r="AF1059" s="1">
        <v>0.01</v>
      </c>
      <c r="AG1059" s="1">
        <v>2.7</v>
      </c>
      <c r="AH1059" s="1">
        <v>92.66</v>
      </c>
      <c r="AI1059" s="1">
        <v>1059</v>
      </c>
      <c r="AJ1059" s="1">
        <v>6657285</v>
      </c>
      <c r="AK1059" s="1">
        <v>2987</v>
      </c>
      <c r="AL1059" s="1">
        <v>-2747</v>
      </c>
      <c r="AM1059" s="1">
        <v>-1655</v>
      </c>
      <c r="AN1059" s="1">
        <v>-1016</v>
      </c>
      <c r="AO1059" s="1">
        <v>3130</v>
      </c>
      <c r="AP1059" s="1">
        <v>616864</v>
      </c>
      <c r="AQ1059" s="1">
        <v>0.1</v>
      </c>
      <c r="AR1059" s="1">
        <v>11.8</v>
      </c>
      <c r="AS1059" s="1">
        <v>11.55</v>
      </c>
      <c r="AT1059" s="1">
        <v>11.2</v>
      </c>
      <c r="AU1059" s="1">
        <v>11.2</v>
      </c>
      <c r="AV1059" s="1">
        <v>11.65</v>
      </c>
      <c r="AW1059" s="1">
        <v>0.10068049999999995</v>
      </c>
      <c r="AX1059" s="1">
        <v>4.4800000000000004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5815</v>
      </c>
      <c r="C1060" s="3">
        <v>8.93</v>
      </c>
      <c r="D1060" s="3">
        <v>6.09</v>
      </c>
      <c r="E1060" s="3">
        <v>0.64</v>
      </c>
      <c r="F1060" s="1">
        <f>IF(INDEX(董監!D:D,H1060)=0,INDEX(董監!C:C,H1060),INDEX(董監!D:D,H1060))</f>
        <v>8.3699999999999992</v>
      </c>
      <c r="G1060" s="1">
        <f t="shared" si="64"/>
        <v>75.97</v>
      </c>
      <c r="H1060" s="1">
        <f>MATCH(持股比率!A1060,董監!A:A,0)</f>
        <v>1060</v>
      </c>
      <c r="I1060" s="3">
        <v>1665579.12</v>
      </c>
      <c r="J1060" s="26">
        <v>90</v>
      </c>
      <c r="K1060" s="26">
        <v>-211</v>
      </c>
      <c r="L1060" s="35">
        <v>-956</v>
      </c>
      <c r="M1060" s="26">
        <v>-328</v>
      </c>
      <c r="N1060" s="26">
        <v>-204</v>
      </c>
      <c r="O1060" s="26">
        <f t="shared" si="65"/>
        <v>126534</v>
      </c>
      <c r="P1060" s="25">
        <f t="shared" si="66"/>
        <v>-1.3</v>
      </c>
      <c r="Q1060" s="3">
        <v>319</v>
      </c>
      <c r="R1060" s="3">
        <v>315.5</v>
      </c>
      <c r="S1060" s="3">
        <v>290</v>
      </c>
      <c r="T1060" s="3">
        <v>283</v>
      </c>
      <c r="U1060" s="3">
        <v>293</v>
      </c>
      <c r="V1060" s="12">
        <f t="shared" si="67"/>
        <v>-4.676965</v>
      </c>
      <c r="W1060" s="3">
        <v>-7.72</v>
      </c>
      <c r="X1060" s="3" t="str">
        <f ca="1">IF(COUNTIF(股期對照!A:A,B1060)=2,B1060&amp;"-●",IF(COUNTIF(股期對照!A:A,B1060)=1,B1060&amp;"-◎",B1060))</f>
        <v>天鈺</v>
      </c>
      <c r="Y1060" s="3" t="s">
        <v>6546</v>
      </c>
      <c r="AB1060" s="1" t="s">
        <v>1054</v>
      </c>
      <c r="AC1060" s="1" t="s">
        <v>2815</v>
      </c>
      <c r="AD1060" s="1">
        <v>8.93</v>
      </c>
      <c r="AE1060" s="1">
        <v>6.09</v>
      </c>
      <c r="AF1060" s="1">
        <v>0.64</v>
      </c>
      <c r="AG1060" s="1">
        <v>8.3699999999999992</v>
      </c>
      <c r="AH1060" s="1">
        <v>75.97</v>
      </c>
      <c r="AI1060" s="1">
        <v>1060</v>
      </c>
      <c r="AJ1060" s="1">
        <v>1665579.12</v>
      </c>
      <c r="AK1060" s="1">
        <v>90</v>
      </c>
      <c r="AL1060" s="1">
        <v>-211</v>
      </c>
      <c r="AM1060" s="1">
        <v>-956</v>
      </c>
      <c r="AN1060" s="1">
        <v>-328</v>
      </c>
      <c r="AO1060" s="1">
        <v>-204</v>
      </c>
      <c r="AP1060" s="1">
        <v>126534</v>
      </c>
      <c r="AQ1060" s="1">
        <v>-1.3</v>
      </c>
      <c r="AR1060" s="1">
        <v>319</v>
      </c>
      <c r="AS1060" s="1">
        <v>315.5</v>
      </c>
      <c r="AT1060" s="1">
        <v>290</v>
      </c>
      <c r="AU1060" s="1">
        <v>283</v>
      </c>
      <c r="AV1060" s="1">
        <v>293</v>
      </c>
      <c r="AW1060" s="1">
        <v>-4.676965</v>
      </c>
      <c r="AX1060" s="1">
        <v>-7.72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5816</v>
      </c>
      <c r="C1061" s="3">
        <v>70.87</v>
      </c>
      <c r="D1061" s="3">
        <v>2.35</v>
      </c>
      <c r="E1061" s="3">
        <v>1.43</v>
      </c>
      <c r="F1061" s="1">
        <f>IF(INDEX(董監!D:D,H1061)=0,INDEX(董監!C:C,H1061),INDEX(董監!D:D,H1061))</f>
        <v>5.83</v>
      </c>
      <c r="G1061" s="1">
        <f t="shared" si="64"/>
        <v>19.519999999999996</v>
      </c>
      <c r="H1061" s="1">
        <f>MATCH(持股比率!A1061,董監!A:A,0)</f>
        <v>1061</v>
      </c>
      <c r="I1061" s="3">
        <v>808704.8</v>
      </c>
      <c r="J1061" s="26">
        <v>-17</v>
      </c>
      <c r="K1061" s="26">
        <v>77</v>
      </c>
      <c r="L1061" s="35">
        <v>60</v>
      </c>
      <c r="M1061" s="26">
        <v>55</v>
      </c>
      <c r="N1061" s="26">
        <v>252</v>
      </c>
      <c r="O1061" s="26">
        <f t="shared" si="65"/>
        <v>15786</v>
      </c>
      <c r="P1061" s="25">
        <f t="shared" si="66"/>
        <v>2.7</v>
      </c>
      <c r="Q1061" s="3">
        <v>1460</v>
      </c>
      <c r="R1061" s="3">
        <v>1445</v>
      </c>
      <c r="S1061" s="3">
        <v>1410</v>
      </c>
      <c r="T1061" s="3">
        <v>1400</v>
      </c>
      <c r="U1061" s="3">
        <v>1430</v>
      </c>
      <c r="V1061" s="12">
        <f t="shared" si="67"/>
        <v>6.0840500000000004</v>
      </c>
      <c r="W1061" s="3">
        <v>-0.35</v>
      </c>
      <c r="X1061" s="3" t="str">
        <f ca="1">IF(COUNTIF(股期對照!A:A,B1061)=2,B1061&amp;"-●",IF(COUNTIF(股期對照!A:A,B1061)=1,B1061&amp;"-◎",B1061))</f>
        <v>譜瑞-KY</v>
      </c>
      <c r="Y1061" s="3" t="s">
        <v>6608</v>
      </c>
      <c r="AB1061" s="1" t="s">
        <v>1055</v>
      </c>
      <c r="AC1061" s="1" t="s">
        <v>2816</v>
      </c>
      <c r="AD1061" s="1">
        <v>70.87</v>
      </c>
      <c r="AE1061" s="1">
        <v>2.35</v>
      </c>
      <c r="AF1061" s="1">
        <v>1.43</v>
      </c>
      <c r="AG1061" s="1">
        <v>5.83</v>
      </c>
      <c r="AH1061" s="1">
        <v>19.519999999999996</v>
      </c>
      <c r="AI1061" s="1">
        <v>1061</v>
      </c>
      <c r="AJ1061" s="1">
        <v>808704.8</v>
      </c>
      <c r="AK1061" s="1">
        <v>-17</v>
      </c>
      <c r="AL1061" s="1">
        <v>77</v>
      </c>
      <c r="AM1061" s="1">
        <v>60</v>
      </c>
      <c r="AN1061" s="1">
        <v>55</v>
      </c>
      <c r="AO1061" s="1">
        <v>252</v>
      </c>
      <c r="AP1061" s="1">
        <v>15786</v>
      </c>
      <c r="AQ1061" s="1">
        <v>2.7</v>
      </c>
      <c r="AR1061" s="1">
        <v>1460</v>
      </c>
      <c r="AS1061" s="1">
        <v>1445</v>
      </c>
      <c r="AT1061" s="1">
        <v>1410</v>
      </c>
      <c r="AU1061" s="1">
        <v>1400</v>
      </c>
      <c r="AV1061" s="1">
        <v>1430</v>
      </c>
      <c r="AW1061" s="1">
        <v>6.0840500000000004</v>
      </c>
      <c r="AX1061" s="1">
        <v>-0.35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5817</v>
      </c>
      <c r="C1062" s="3">
        <v>5.15</v>
      </c>
      <c r="D1062" s="3">
        <v>0</v>
      </c>
      <c r="E1062" s="3">
        <v>0</v>
      </c>
      <c r="F1062" s="1">
        <f>IF(INDEX(董監!D:D,H1062)=0,INDEX(董監!C:C,H1062),INDEX(董監!D:D,H1062))</f>
        <v>6.5</v>
      </c>
      <c r="G1062" s="1">
        <f t="shared" si="64"/>
        <v>88.35</v>
      </c>
      <c r="H1062" s="1">
        <f>MATCH(持股比率!A1062,董監!A:A,0)</f>
        <v>1062</v>
      </c>
      <c r="I1062" s="3">
        <v>744865.35</v>
      </c>
      <c r="J1062" s="26">
        <v>1563</v>
      </c>
      <c r="K1062" s="26">
        <v>-376</v>
      </c>
      <c r="L1062" s="35">
        <v>444</v>
      </c>
      <c r="M1062" s="26">
        <v>138</v>
      </c>
      <c r="N1062" s="26">
        <v>-344</v>
      </c>
      <c r="O1062" s="26">
        <f t="shared" si="65"/>
        <v>65809</v>
      </c>
      <c r="P1062" s="25">
        <f t="shared" si="66"/>
        <v>2.2000000000000002</v>
      </c>
      <c r="Q1062" s="3">
        <v>63.3</v>
      </c>
      <c r="R1062" s="3">
        <v>62.3</v>
      </c>
      <c r="S1062" s="3">
        <v>60.6</v>
      </c>
      <c r="T1062" s="3">
        <v>59.3</v>
      </c>
      <c r="U1062" s="3">
        <v>63.3</v>
      </c>
      <c r="V1062" s="12">
        <f t="shared" si="67"/>
        <v>0.88827699999999998</v>
      </c>
      <c r="W1062" s="3">
        <v>1.28</v>
      </c>
      <c r="X1062" s="3" t="str">
        <f ca="1">IF(COUNTIF(股期對照!A:A,B1062)=2,B1062&amp;"-●",IF(COUNTIF(股期對照!A:A,B1062)=1,B1062&amp;"-◎",B1062))</f>
        <v>十銓</v>
      </c>
      <c r="Y1062" s="3" t="s">
        <v>6554</v>
      </c>
      <c r="AB1062" s="1" t="s">
        <v>1056</v>
      </c>
      <c r="AC1062" s="1" t="s">
        <v>2817</v>
      </c>
      <c r="AD1062" s="1">
        <v>5.15</v>
      </c>
      <c r="AE1062" s="1">
        <v>0</v>
      </c>
      <c r="AF1062" s="1">
        <v>0</v>
      </c>
      <c r="AG1062" s="1">
        <v>6.5</v>
      </c>
      <c r="AH1062" s="1">
        <v>88.35</v>
      </c>
      <c r="AI1062" s="1">
        <v>1062</v>
      </c>
      <c r="AJ1062" s="1">
        <v>744865.35</v>
      </c>
      <c r="AK1062" s="1">
        <v>1563</v>
      </c>
      <c r="AL1062" s="1">
        <v>-376</v>
      </c>
      <c r="AM1062" s="1">
        <v>444</v>
      </c>
      <c r="AN1062" s="1">
        <v>138</v>
      </c>
      <c r="AO1062" s="1">
        <v>-344</v>
      </c>
      <c r="AP1062" s="1">
        <v>65809</v>
      </c>
      <c r="AQ1062" s="1">
        <v>2.2000000000000002</v>
      </c>
      <c r="AR1062" s="1">
        <v>63.3</v>
      </c>
      <c r="AS1062" s="1">
        <v>62.3</v>
      </c>
      <c r="AT1062" s="1">
        <v>60.6</v>
      </c>
      <c r="AU1062" s="1">
        <v>59.3</v>
      </c>
      <c r="AV1062" s="1">
        <v>63.3</v>
      </c>
      <c r="AW1062" s="1">
        <v>0.88827699999999998</v>
      </c>
      <c r="AX1062" s="1">
        <v>1.28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5818</v>
      </c>
      <c r="C1063" s="3">
        <v>45.46</v>
      </c>
      <c r="D1063" s="3">
        <v>2.61</v>
      </c>
      <c r="E1063" s="3">
        <v>1.33</v>
      </c>
      <c r="F1063" s="1">
        <f>IF(INDEX(董監!D:D,H1063)=0,INDEX(董監!C:C,H1063),INDEX(董監!D:D,H1063))</f>
        <v>7.81</v>
      </c>
      <c r="G1063" s="1">
        <f t="shared" si="64"/>
        <v>42.79</v>
      </c>
      <c r="H1063" s="1">
        <f>MATCH(持股比率!A1063,董監!A:A,0)</f>
        <v>1063</v>
      </c>
      <c r="I1063" s="3">
        <v>631920.78</v>
      </c>
      <c r="J1063" s="26">
        <v>412</v>
      </c>
      <c r="K1063" s="26">
        <v>-357</v>
      </c>
      <c r="L1063" s="35">
        <v>245</v>
      </c>
      <c r="M1063" s="26">
        <v>-182</v>
      </c>
      <c r="N1063" s="26">
        <v>754</v>
      </c>
      <c r="O1063" s="26">
        <f t="shared" si="65"/>
        <v>27040</v>
      </c>
      <c r="P1063" s="25">
        <f t="shared" si="66"/>
        <v>3.2</v>
      </c>
      <c r="Q1063" s="3">
        <v>522</v>
      </c>
      <c r="R1063" s="3">
        <v>511</v>
      </c>
      <c r="S1063" s="3">
        <v>512</v>
      </c>
      <c r="T1063" s="3">
        <v>502</v>
      </c>
      <c r="U1063" s="3">
        <v>523</v>
      </c>
      <c r="V1063" s="12">
        <f t="shared" si="67"/>
        <v>4.6105499999999999</v>
      </c>
      <c r="W1063" s="3">
        <v>2.95</v>
      </c>
      <c r="X1063" s="3" t="str">
        <f ca="1">IF(COUNTIF(股期對照!A:A,B1063)=2,B1063&amp;"-●",IF(COUNTIF(股期對照!A:A,B1063)=1,B1063&amp;"-◎",B1063))</f>
        <v>立積</v>
      </c>
      <c r="Y1063" s="3" t="s">
        <v>6546</v>
      </c>
      <c r="AB1063" s="1" t="s">
        <v>1057</v>
      </c>
      <c r="AC1063" s="1" t="s">
        <v>2818</v>
      </c>
      <c r="AD1063" s="1">
        <v>45.46</v>
      </c>
      <c r="AE1063" s="1">
        <v>2.61</v>
      </c>
      <c r="AF1063" s="1">
        <v>1.33</v>
      </c>
      <c r="AG1063" s="1">
        <v>7.81</v>
      </c>
      <c r="AH1063" s="1">
        <v>42.79</v>
      </c>
      <c r="AI1063" s="1">
        <v>1063</v>
      </c>
      <c r="AJ1063" s="1">
        <v>631920.78</v>
      </c>
      <c r="AK1063" s="1">
        <v>412</v>
      </c>
      <c r="AL1063" s="1">
        <v>-357</v>
      </c>
      <c r="AM1063" s="1">
        <v>245</v>
      </c>
      <c r="AN1063" s="1">
        <v>-182</v>
      </c>
      <c r="AO1063" s="1">
        <v>754</v>
      </c>
      <c r="AP1063" s="1">
        <v>27040</v>
      </c>
      <c r="AQ1063" s="1">
        <v>3.2</v>
      </c>
      <c r="AR1063" s="1">
        <v>522</v>
      </c>
      <c r="AS1063" s="1">
        <v>511</v>
      </c>
      <c r="AT1063" s="1">
        <v>512</v>
      </c>
      <c r="AU1063" s="1">
        <v>502</v>
      </c>
      <c r="AV1063" s="1">
        <v>523</v>
      </c>
      <c r="AW1063" s="1">
        <v>4.6105499999999999</v>
      </c>
      <c r="AX1063" s="1">
        <v>2.95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5819</v>
      </c>
      <c r="C1064" s="3">
        <v>13.43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84.4</v>
      </c>
      <c r="H1064" s="1">
        <f>MATCH(持股比率!A1064,董監!A:A,0)</f>
        <v>1064</v>
      </c>
      <c r="I1064" s="3">
        <v>365181.43</v>
      </c>
      <c r="J1064" s="26">
        <v>-35</v>
      </c>
      <c r="K1064" s="26">
        <v>-2</v>
      </c>
      <c r="L1064" s="35">
        <v>-2</v>
      </c>
      <c r="M1064" s="26">
        <v>-22</v>
      </c>
      <c r="N1064" s="26">
        <v>-12</v>
      </c>
      <c r="O1064" s="26">
        <f t="shared" si="65"/>
        <v>30821</v>
      </c>
      <c r="P1064" s="25">
        <f t="shared" si="66"/>
        <v>-0.2</v>
      </c>
      <c r="Q1064" s="3">
        <v>54.5</v>
      </c>
      <c r="R1064" s="3">
        <v>53.5</v>
      </c>
      <c r="S1064" s="3">
        <v>52.4</v>
      </c>
      <c r="T1064" s="3">
        <v>52.1</v>
      </c>
      <c r="U1064" s="3">
        <v>52.9</v>
      </c>
      <c r="V1064" s="12">
        <f t="shared" si="67"/>
        <v>-3.9003000000000003E-2</v>
      </c>
      <c r="W1064" s="3">
        <v>-1.67</v>
      </c>
      <c r="X1064" s="3" t="str">
        <f ca="1">IF(COUNTIF(股期對照!A:A,B1064)=2,B1064&amp;"-●",IF(COUNTIF(股期對照!A:A,B1064)=1,B1064&amp;"-◎",B1064))</f>
        <v>IET-KY</v>
      </c>
      <c r="Y1064" s="3" t="s">
        <v>6598</v>
      </c>
      <c r="AB1064" s="1" t="s">
        <v>1058</v>
      </c>
      <c r="AC1064" s="1" t="s">
        <v>2819</v>
      </c>
      <c r="AD1064" s="1">
        <v>13.43</v>
      </c>
      <c r="AE1064" s="1">
        <v>1.2</v>
      </c>
      <c r="AF1064" s="1">
        <v>0.33</v>
      </c>
      <c r="AG1064" s="1">
        <v>0.64</v>
      </c>
      <c r="AH1064" s="1">
        <v>84.4</v>
      </c>
      <c r="AI1064" s="1">
        <v>1064</v>
      </c>
      <c r="AJ1064" s="1">
        <v>365181.43</v>
      </c>
      <c r="AK1064" s="1">
        <v>-35</v>
      </c>
      <c r="AL1064" s="1">
        <v>-2</v>
      </c>
      <c r="AM1064" s="1">
        <v>-2</v>
      </c>
      <c r="AN1064" s="1">
        <v>-22</v>
      </c>
      <c r="AO1064" s="1">
        <v>-12</v>
      </c>
      <c r="AP1064" s="1">
        <v>30821</v>
      </c>
      <c r="AQ1064" s="1">
        <v>-0.2</v>
      </c>
      <c r="AR1064" s="1">
        <v>54.5</v>
      </c>
      <c r="AS1064" s="1">
        <v>53.5</v>
      </c>
      <c r="AT1064" s="1">
        <v>52.4</v>
      </c>
      <c r="AU1064" s="1">
        <v>52.1</v>
      </c>
      <c r="AV1064" s="1">
        <v>52.9</v>
      </c>
      <c r="AW1064" s="1">
        <v>-3.9003000000000003E-2</v>
      </c>
      <c r="AX1064" s="1">
        <v>-1.67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5820</v>
      </c>
      <c r="C1065" s="3">
        <v>1.34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87.15</v>
      </c>
      <c r="H1065" s="1">
        <f>MATCH(持股比率!A1065,董監!A:A,0)</f>
        <v>1065</v>
      </c>
      <c r="I1065" s="3">
        <v>399615.53</v>
      </c>
      <c r="J1065" s="26">
        <v>3</v>
      </c>
      <c r="K1065" s="26">
        <v>-10</v>
      </c>
      <c r="L1065" s="35">
        <v>4</v>
      </c>
      <c r="M1065" s="26">
        <v>-3</v>
      </c>
      <c r="N1065" s="26">
        <v>1</v>
      </c>
      <c r="O1065" s="26">
        <f t="shared" si="65"/>
        <v>34826</v>
      </c>
      <c r="P1065" s="25">
        <f t="shared" si="66"/>
        <v>0</v>
      </c>
      <c r="Q1065" s="3">
        <v>32.299999999999997</v>
      </c>
      <c r="R1065" s="3">
        <v>32.35</v>
      </c>
      <c r="S1065" s="3">
        <v>32</v>
      </c>
      <c r="T1065" s="3">
        <v>32.450000000000003</v>
      </c>
      <c r="U1065" s="3">
        <v>32.450000000000003</v>
      </c>
      <c r="V1065" s="12">
        <f t="shared" si="67"/>
        <v>-1.6350000000000006E-3</v>
      </c>
      <c r="W1065" s="3">
        <v>0.93</v>
      </c>
      <c r="X1065" s="3" t="str">
        <f ca="1">IF(COUNTIF(股期對照!A:A,B1065)=2,B1065&amp;"-●",IF(COUNTIF(股期對照!A:A,B1065)=1,B1065&amp;"-◎",B1065))</f>
        <v>湯石照明</v>
      </c>
      <c r="Y1065" s="3" t="s">
        <v>6542</v>
      </c>
      <c r="AB1065" s="1" t="s">
        <v>1059</v>
      </c>
      <c r="AC1065" s="1" t="s">
        <v>2820</v>
      </c>
      <c r="AD1065" s="1">
        <v>1.34</v>
      </c>
      <c r="AE1065" s="1">
        <v>0</v>
      </c>
      <c r="AF1065" s="1">
        <v>0</v>
      </c>
      <c r="AG1065" s="1">
        <v>11.51</v>
      </c>
      <c r="AH1065" s="1">
        <v>87.15</v>
      </c>
      <c r="AI1065" s="1">
        <v>1065</v>
      </c>
      <c r="AJ1065" s="1">
        <v>399615.53</v>
      </c>
      <c r="AK1065" s="1">
        <v>3</v>
      </c>
      <c r="AL1065" s="1">
        <v>-10</v>
      </c>
      <c r="AM1065" s="1">
        <v>4</v>
      </c>
      <c r="AN1065" s="1">
        <v>-3</v>
      </c>
      <c r="AO1065" s="1">
        <v>1</v>
      </c>
      <c r="AP1065" s="1">
        <v>34826</v>
      </c>
      <c r="AQ1065" s="1">
        <v>0</v>
      </c>
      <c r="AR1065" s="1">
        <v>32.299999999999997</v>
      </c>
      <c r="AS1065" s="1">
        <v>32.35</v>
      </c>
      <c r="AT1065" s="1">
        <v>32</v>
      </c>
      <c r="AU1065" s="1">
        <v>32.450000000000003</v>
      </c>
      <c r="AV1065" s="1">
        <v>32.450000000000003</v>
      </c>
      <c r="AW1065" s="1">
        <v>-1.6350000000000006E-3</v>
      </c>
      <c r="AX1065" s="1">
        <v>0.93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5821</v>
      </c>
      <c r="C1066" s="3">
        <v>1.41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88.67</v>
      </c>
      <c r="H1066" s="1">
        <f>MATCH(持股比率!A1066,董監!A:A,0)</f>
        <v>1066</v>
      </c>
      <c r="I1066" s="3">
        <v>635058.32999999996</v>
      </c>
      <c r="J1066" s="26">
        <v>-23</v>
      </c>
      <c r="K1066" s="26">
        <v>-46</v>
      </c>
      <c r="L1066" s="35">
        <v>-141</v>
      </c>
      <c r="M1066" s="26">
        <v>-100</v>
      </c>
      <c r="N1066" s="26">
        <v>53</v>
      </c>
      <c r="O1066" s="26">
        <f t="shared" si="65"/>
        <v>56311</v>
      </c>
      <c r="P1066" s="25">
        <f t="shared" si="66"/>
        <v>-0.5</v>
      </c>
      <c r="Q1066" s="3">
        <v>27.45</v>
      </c>
      <c r="R1066" s="3">
        <v>27.6</v>
      </c>
      <c r="S1066" s="3">
        <v>26.2</v>
      </c>
      <c r="T1066" s="3">
        <v>26.05</v>
      </c>
      <c r="U1066" s="3">
        <v>26.5</v>
      </c>
      <c r="V1066" s="12">
        <f t="shared" si="67"/>
        <v>-6.7956500000000003E-2</v>
      </c>
      <c r="W1066" s="3">
        <v>-5.69</v>
      </c>
      <c r="X1066" s="3" t="str">
        <f ca="1">IF(COUNTIF(股期對照!A:A,B1066)=2,B1066&amp;"-●",IF(COUNTIF(股期對照!A:A,B1066)=1,B1066&amp;"-◎",B1066))</f>
        <v>廣穎</v>
      </c>
      <c r="Y1066" s="3" t="s">
        <v>4591</v>
      </c>
      <c r="AB1066" s="1" t="s">
        <v>1060</v>
      </c>
      <c r="AC1066" s="1" t="s">
        <v>2821</v>
      </c>
      <c r="AD1066" s="1">
        <v>1.41</v>
      </c>
      <c r="AE1066" s="1">
        <v>0</v>
      </c>
      <c r="AF1066" s="1">
        <v>0</v>
      </c>
      <c r="AG1066" s="1">
        <v>9.92</v>
      </c>
      <c r="AH1066" s="1">
        <v>88.67</v>
      </c>
      <c r="AI1066" s="1">
        <v>1066</v>
      </c>
      <c r="AJ1066" s="1">
        <v>635058.32999999996</v>
      </c>
      <c r="AK1066" s="1">
        <v>-23</v>
      </c>
      <c r="AL1066" s="1">
        <v>-46</v>
      </c>
      <c r="AM1066" s="1">
        <v>-141</v>
      </c>
      <c r="AN1066" s="1">
        <v>-100</v>
      </c>
      <c r="AO1066" s="1">
        <v>53</v>
      </c>
      <c r="AP1066" s="1">
        <v>56311</v>
      </c>
      <c r="AQ1066" s="1">
        <v>-0.5</v>
      </c>
      <c r="AR1066" s="1">
        <v>27.45</v>
      </c>
      <c r="AS1066" s="1">
        <v>27.6</v>
      </c>
      <c r="AT1066" s="1">
        <v>26.2</v>
      </c>
      <c r="AU1066" s="1">
        <v>26.05</v>
      </c>
      <c r="AV1066" s="1">
        <v>26.5</v>
      </c>
      <c r="AW1066" s="1">
        <v>-6.7956500000000003E-2</v>
      </c>
      <c r="AX1066" s="1">
        <v>-5.69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5822</v>
      </c>
      <c r="C1067" s="3">
        <v>6.96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66.77000000000001</v>
      </c>
      <c r="H1067" s="1">
        <f>MATCH(持股比率!A1067,董監!A:A,0)</f>
        <v>1067</v>
      </c>
      <c r="I1067" s="3">
        <v>725001.04</v>
      </c>
      <c r="J1067" s="26">
        <v>6</v>
      </c>
      <c r="K1067" s="26">
        <v>-18</v>
      </c>
      <c r="L1067" s="35">
        <v>-24</v>
      </c>
      <c r="M1067" s="26">
        <v>-17</v>
      </c>
      <c r="N1067" s="26">
        <v>-19</v>
      </c>
      <c r="O1067" s="26">
        <f t="shared" si="65"/>
        <v>48408</v>
      </c>
      <c r="P1067" s="25">
        <f t="shared" si="66"/>
        <v>-0.1</v>
      </c>
      <c r="Q1067" s="3">
        <v>55.4</v>
      </c>
      <c r="R1067" s="3">
        <v>55.7</v>
      </c>
      <c r="S1067" s="3">
        <v>55.4</v>
      </c>
      <c r="T1067" s="3">
        <v>54.9</v>
      </c>
      <c r="U1067" s="3">
        <v>55.1</v>
      </c>
      <c r="V1067" s="12">
        <f t="shared" si="67"/>
        <v>-3.9800000000000002E-2</v>
      </c>
      <c r="W1067" s="3">
        <v>0.18</v>
      </c>
      <c r="X1067" s="3" t="str">
        <f ca="1">IF(COUNTIF(股期對照!A:A,B1067)=2,B1067&amp;"-●",IF(COUNTIF(股期對照!A:A,B1067)=1,B1067&amp;"-◎",B1067))</f>
        <v>亞泰</v>
      </c>
      <c r="Y1067" s="3" t="s">
        <v>6675</v>
      </c>
      <c r="AB1067" s="1" t="s">
        <v>1061</v>
      </c>
      <c r="AC1067" s="1" t="s">
        <v>2822</v>
      </c>
      <c r="AD1067" s="1">
        <v>6.96</v>
      </c>
      <c r="AE1067" s="1">
        <v>0</v>
      </c>
      <c r="AF1067" s="1">
        <v>0.03</v>
      </c>
      <c r="AG1067" s="1">
        <v>26.24</v>
      </c>
      <c r="AH1067" s="1">
        <v>66.77000000000001</v>
      </c>
      <c r="AI1067" s="1">
        <v>1067</v>
      </c>
      <c r="AJ1067" s="1">
        <v>725001.04</v>
      </c>
      <c r="AK1067" s="1">
        <v>6</v>
      </c>
      <c r="AL1067" s="1">
        <v>-18</v>
      </c>
      <c r="AM1067" s="1">
        <v>-24</v>
      </c>
      <c r="AN1067" s="1">
        <v>-17</v>
      </c>
      <c r="AO1067" s="1">
        <v>-19</v>
      </c>
      <c r="AP1067" s="1">
        <v>48408</v>
      </c>
      <c r="AQ1067" s="1">
        <v>-0.1</v>
      </c>
      <c r="AR1067" s="1">
        <v>55.4</v>
      </c>
      <c r="AS1067" s="1">
        <v>55.7</v>
      </c>
      <c r="AT1067" s="1">
        <v>55.4</v>
      </c>
      <c r="AU1067" s="1">
        <v>54.9</v>
      </c>
      <c r="AV1067" s="1">
        <v>55.1</v>
      </c>
      <c r="AW1067" s="1">
        <v>-3.9800000000000002E-2</v>
      </c>
      <c r="AX1067" s="1">
        <v>0.18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5823</v>
      </c>
      <c r="C1068" s="3">
        <v>2.09</v>
      </c>
      <c r="D1068" s="3">
        <v>4.1100000000000003</v>
      </c>
      <c r="E1068" s="3">
        <v>0.78</v>
      </c>
      <c r="F1068" s="1">
        <f>IF(INDEX(董監!D:D,H1068)=0,INDEX(董監!C:C,H1068),INDEX(董監!D:D,H1068))</f>
        <v>22.63</v>
      </c>
      <c r="G1068" s="1">
        <f t="shared" si="64"/>
        <v>70.39</v>
      </c>
      <c r="H1068" s="1">
        <f>MATCH(持股比率!A1068,董監!A:A,0)</f>
        <v>1068</v>
      </c>
      <c r="I1068" s="3">
        <v>1188070</v>
      </c>
      <c r="J1068" s="26">
        <v>756</v>
      </c>
      <c r="K1068" s="26">
        <v>-357</v>
      </c>
      <c r="L1068" s="35">
        <v>-46</v>
      </c>
      <c r="M1068" s="26">
        <v>-246</v>
      </c>
      <c r="N1068" s="26">
        <v>280</v>
      </c>
      <c r="O1068" s="26">
        <f t="shared" si="65"/>
        <v>83628</v>
      </c>
      <c r="P1068" s="25">
        <f t="shared" si="66"/>
        <v>0.5</v>
      </c>
      <c r="Q1068" s="3">
        <v>88.8</v>
      </c>
      <c r="R1068" s="3">
        <v>91.6</v>
      </c>
      <c r="S1068" s="3">
        <v>84.8</v>
      </c>
      <c r="T1068" s="3">
        <v>81</v>
      </c>
      <c r="U1068" s="3">
        <v>82.4</v>
      </c>
      <c r="V1068" s="12">
        <f t="shared" si="67"/>
        <v>0.33676800000000001</v>
      </c>
      <c r="W1068" s="3">
        <v>-4.63</v>
      </c>
      <c r="X1068" s="3" t="str">
        <f ca="1">IF(COUNTIF(股期對照!A:A,B1068)=2,B1068&amp;"-●",IF(COUNTIF(股期對照!A:A,B1068)=1,B1068&amp;"-◎",B1068))</f>
        <v>佳凌</v>
      </c>
      <c r="Y1068" s="3" t="s">
        <v>6634</v>
      </c>
      <c r="AB1068" s="1" t="s">
        <v>1062</v>
      </c>
      <c r="AC1068" s="1" t="s">
        <v>2823</v>
      </c>
      <c r="AD1068" s="1">
        <v>2.09</v>
      </c>
      <c r="AE1068" s="1">
        <v>4.1100000000000003</v>
      </c>
      <c r="AF1068" s="1">
        <v>0.78</v>
      </c>
      <c r="AG1068" s="1">
        <v>22.63</v>
      </c>
      <c r="AH1068" s="1">
        <v>70.39</v>
      </c>
      <c r="AI1068" s="1">
        <v>1068</v>
      </c>
      <c r="AJ1068" s="1">
        <v>1188070</v>
      </c>
      <c r="AK1068" s="1">
        <v>756</v>
      </c>
      <c r="AL1068" s="1">
        <v>-357</v>
      </c>
      <c r="AM1068" s="1">
        <v>-46</v>
      </c>
      <c r="AN1068" s="1">
        <v>-246</v>
      </c>
      <c r="AO1068" s="1">
        <v>280</v>
      </c>
      <c r="AP1068" s="1">
        <v>83628</v>
      </c>
      <c r="AQ1068" s="1">
        <v>0.5</v>
      </c>
      <c r="AR1068" s="1">
        <v>88.8</v>
      </c>
      <c r="AS1068" s="1">
        <v>91.6</v>
      </c>
      <c r="AT1068" s="1">
        <v>84.8</v>
      </c>
      <c r="AU1068" s="1">
        <v>81</v>
      </c>
      <c r="AV1068" s="1">
        <v>82.4</v>
      </c>
      <c r="AW1068" s="1">
        <v>0.33676800000000001</v>
      </c>
      <c r="AX1068" s="1">
        <v>-4.63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5824</v>
      </c>
      <c r="C1069" s="3">
        <v>37.82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45.179999999999993</v>
      </c>
      <c r="H1069" s="1">
        <f>MATCH(持股比率!A1069,董監!A:A,0)</f>
        <v>1069</v>
      </c>
      <c r="I1069" s="3">
        <v>686898.41</v>
      </c>
      <c r="J1069" s="26">
        <v>75</v>
      </c>
      <c r="K1069" s="26">
        <v>-29</v>
      </c>
      <c r="L1069" s="35">
        <v>-119</v>
      </c>
      <c r="M1069" s="26">
        <v>-12</v>
      </c>
      <c r="N1069" s="26">
        <v>122</v>
      </c>
      <c r="O1069" s="26">
        <f t="shared" si="65"/>
        <v>31034</v>
      </c>
      <c r="P1069" s="25">
        <f t="shared" si="66"/>
        <v>0.1</v>
      </c>
      <c r="Q1069" s="3">
        <v>94</v>
      </c>
      <c r="R1069" s="3">
        <v>92.5</v>
      </c>
      <c r="S1069" s="3">
        <v>90</v>
      </c>
      <c r="T1069" s="3">
        <v>88.3</v>
      </c>
      <c r="U1069" s="3">
        <v>91</v>
      </c>
      <c r="V1069" s="12">
        <f t="shared" si="67"/>
        <v>3.6998999999999997E-2</v>
      </c>
      <c r="W1069" s="3">
        <v>-1.83</v>
      </c>
      <c r="X1069" s="3" t="str">
        <f ca="1">IF(COUNTIF(股期對照!A:A,B1069)=2,B1069&amp;"-●",IF(COUNTIF(股期對照!A:A,B1069)=1,B1069&amp;"-◎",B1069))</f>
        <v>眾達-KY</v>
      </c>
      <c r="Y1069" s="3" t="s">
        <v>6553</v>
      </c>
      <c r="AB1069" s="1" t="s">
        <v>1063</v>
      </c>
      <c r="AC1069" s="1" t="s">
        <v>2824</v>
      </c>
      <c r="AD1069" s="1">
        <v>37.82</v>
      </c>
      <c r="AE1069" s="1">
        <v>0</v>
      </c>
      <c r="AF1069" s="1">
        <v>0.31</v>
      </c>
      <c r="AG1069" s="1">
        <v>16.690000000000001</v>
      </c>
      <c r="AH1069" s="1">
        <v>45.179999999999993</v>
      </c>
      <c r="AI1069" s="1">
        <v>1069</v>
      </c>
      <c r="AJ1069" s="1">
        <v>686898.41</v>
      </c>
      <c r="AK1069" s="1">
        <v>75</v>
      </c>
      <c r="AL1069" s="1">
        <v>-29</v>
      </c>
      <c r="AM1069" s="1">
        <v>-119</v>
      </c>
      <c r="AN1069" s="1">
        <v>-12</v>
      </c>
      <c r="AO1069" s="1">
        <v>122</v>
      </c>
      <c r="AP1069" s="1">
        <v>31034</v>
      </c>
      <c r="AQ1069" s="1">
        <v>0.1</v>
      </c>
      <c r="AR1069" s="1">
        <v>94</v>
      </c>
      <c r="AS1069" s="1">
        <v>92.5</v>
      </c>
      <c r="AT1069" s="1">
        <v>90</v>
      </c>
      <c r="AU1069" s="1">
        <v>88.3</v>
      </c>
      <c r="AV1069" s="1">
        <v>91</v>
      </c>
      <c r="AW1069" s="1">
        <v>3.6998999999999997E-2</v>
      </c>
      <c r="AX1069" s="1">
        <v>-1.83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5825</v>
      </c>
      <c r="C1070" s="3">
        <v>3.11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79.25</v>
      </c>
      <c r="H1070" s="1">
        <f>MATCH(持股比率!A1070,董監!A:A,0)</f>
        <v>1070</v>
      </c>
      <c r="I1070" s="3">
        <v>1329302.79</v>
      </c>
      <c r="J1070" s="26">
        <v>-443</v>
      </c>
      <c r="K1070" s="26">
        <v>-44</v>
      </c>
      <c r="L1070" s="35">
        <v>-95</v>
      </c>
      <c r="M1070" s="26">
        <v>-11</v>
      </c>
      <c r="N1070" s="26">
        <v>36</v>
      </c>
      <c r="O1070" s="26">
        <f t="shared" si="65"/>
        <v>105347</v>
      </c>
      <c r="P1070" s="25">
        <f t="shared" si="66"/>
        <v>-0.5</v>
      </c>
      <c r="Q1070" s="3">
        <v>20</v>
      </c>
      <c r="R1070" s="3">
        <v>19.7</v>
      </c>
      <c r="S1070" s="3">
        <v>19</v>
      </c>
      <c r="T1070" s="3">
        <v>19</v>
      </c>
      <c r="U1070" s="3">
        <v>19.3</v>
      </c>
      <c r="V1070" s="12">
        <f t="shared" si="67"/>
        <v>-0.11046</v>
      </c>
      <c r="W1070" s="3">
        <v>-6.76</v>
      </c>
      <c r="X1070" s="3" t="str">
        <f ca="1">IF(COUNTIF(股期對照!A:A,B1070)=2,B1070&amp;"-●",IF(COUNTIF(股期對照!A:A,B1070)=1,B1070&amp;"-◎",B1070))</f>
        <v>華星光</v>
      </c>
      <c r="Y1070" s="3" t="s">
        <v>6538</v>
      </c>
      <c r="AB1070" s="1" t="s">
        <v>1064</v>
      </c>
      <c r="AC1070" s="1" t="s">
        <v>2825</v>
      </c>
      <c r="AD1070" s="1">
        <v>3.11</v>
      </c>
      <c r="AE1070" s="1">
        <v>0</v>
      </c>
      <c r="AF1070" s="1">
        <v>0.31</v>
      </c>
      <c r="AG1070" s="1">
        <v>17.329999999999998</v>
      </c>
      <c r="AH1070" s="1">
        <v>79.25</v>
      </c>
      <c r="AI1070" s="1">
        <v>1070</v>
      </c>
      <c r="AJ1070" s="1">
        <v>1329302.79</v>
      </c>
      <c r="AK1070" s="1">
        <v>-443</v>
      </c>
      <c r="AL1070" s="1">
        <v>-44</v>
      </c>
      <c r="AM1070" s="1">
        <v>-95</v>
      </c>
      <c r="AN1070" s="1">
        <v>-11</v>
      </c>
      <c r="AO1070" s="1">
        <v>36</v>
      </c>
      <c r="AP1070" s="1">
        <v>105347</v>
      </c>
      <c r="AQ1070" s="1">
        <v>-0.5</v>
      </c>
      <c r="AR1070" s="1">
        <v>20</v>
      </c>
      <c r="AS1070" s="1">
        <v>19.7</v>
      </c>
      <c r="AT1070" s="1">
        <v>19</v>
      </c>
      <c r="AU1070" s="1">
        <v>19</v>
      </c>
      <c r="AV1070" s="1">
        <v>19.3</v>
      </c>
      <c r="AW1070" s="1">
        <v>-0.11046</v>
      </c>
      <c r="AX1070" s="1">
        <v>-6.76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5826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56.2</v>
      </c>
      <c r="R1071" s="3">
        <v>56.2</v>
      </c>
      <c r="S1071" s="3">
        <v>55.8</v>
      </c>
      <c r="T1071" s="3">
        <v>55.7</v>
      </c>
      <c r="U1071" s="3">
        <v>55.7</v>
      </c>
      <c r="V1071" s="12">
        <f t="shared" si="67"/>
        <v>0</v>
      </c>
      <c r="W1071" s="3">
        <v>-0.54</v>
      </c>
      <c r="X1071" s="3" t="str">
        <f ca="1">IF(COUNTIF(股期對照!A:A,B1071)=2,B1071&amp;"-●",IF(COUNTIF(股期對照!A:A,B1071)=1,B1071&amp;"-◎",B1071))</f>
        <v>科誠</v>
      </c>
      <c r="Y1071" s="3" t="s">
        <v>6614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56.2</v>
      </c>
      <c r="AS1071" s="1">
        <v>56.2</v>
      </c>
      <c r="AT1071" s="1">
        <v>55.8</v>
      </c>
      <c r="AU1071" s="1">
        <v>55.7</v>
      </c>
      <c r="AV1071" s="1">
        <v>55.7</v>
      </c>
      <c r="AW1071" s="1">
        <v>0</v>
      </c>
      <c r="AX1071" s="1">
        <v>-0.54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5827</v>
      </c>
      <c r="C1072" s="3">
        <v>2.93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31.299999999999997</v>
      </c>
      <c r="H1072" s="1">
        <f>MATCH(持股比率!A1072,董監!A:A,0)</f>
        <v>1072</v>
      </c>
      <c r="I1072" s="3">
        <v>1530850</v>
      </c>
      <c r="J1072" s="26">
        <v>-460</v>
      </c>
      <c r="K1072" s="26">
        <v>-716</v>
      </c>
      <c r="L1072" s="35">
        <v>1202</v>
      </c>
      <c r="M1072" s="26">
        <v>141</v>
      </c>
      <c r="N1072" s="26">
        <v>-220</v>
      </c>
      <c r="O1072" s="26">
        <f t="shared" si="65"/>
        <v>47916</v>
      </c>
      <c r="P1072" s="25">
        <f t="shared" si="66"/>
        <v>-0.1</v>
      </c>
      <c r="Q1072" s="3">
        <v>46.8</v>
      </c>
      <c r="R1072" s="3">
        <v>45.3</v>
      </c>
      <c r="S1072" s="3">
        <v>42.8</v>
      </c>
      <c r="T1072" s="3">
        <v>43.45</v>
      </c>
      <c r="U1072" s="3">
        <v>43.65</v>
      </c>
      <c r="V1072" s="12">
        <f t="shared" si="67"/>
        <v>-5.9937500000000039E-2</v>
      </c>
      <c r="W1072" s="3">
        <v>-7.32</v>
      </c>
      <c r="X1072" s="3" t="str">
        <f ca="1">IF(COUNTIF(股期對照!A:A,B1072)=2,B1072&amp;"-●",IF(COUNTIF(股期對照!A:A,B1072)=1,B1072&amp;"-◎",B1072))</f>
        <v>榮科</v>
      </c>
      <c r="Y1072" s="3" t="s">
        <v>6676</v>
      </c>
      <c r="AB1072" s="1" t="s">
        <v>1066</v>
      </c>
      <c r="AC1072" s="1" t="s">
        <v>2827</v>
      </c>
      <c r="AD1072" s="1">
        <v>2.93</v>
      </c>
      <c r="AE1072" s="1">
        <v>0</v>
      </c>
      <c r="AF1072" s="1">
        <v>0.02</v>
      </c>
      <c r="AG1072" s="1">
        <v>65.75</v>
      </c>
      <c r="AH1072" s="1">
        <v>31.299999999999997</v>
      </c>
      <c r="AI1072" s="1">
        <v>1072</v>
      </c>
      <c r="AJ1072" s="1">
        <v>1530850</v>
      </c>
      <c r="AK1072" s="1">
        <v>-460</v>
      </c>
      <c r="AL1072" s="1">
        <v>-716</v>
      </c>
      <c r="AM1072" s="1">
        <v>1202</v>
      </c>
      <c r="AN1072" s="1">
        <v>141</v>
      </c>
      <c r="AO1072" s="1">
        <v>-220</v>
      </c>
      <c r="AP1072" s="1">
        <v>47916</v>
      </c>
      <c r="AQ1072" s="1">
        <v>-0.1</v>
      </c>
      <c r="AR1072" s="1">
        <v>46.8</v>
      </c>
      <c r="AS1072" s="1">
        <v>45.3</v>
      </c>
      <c r="AT1072" s="1">
        <v>42.8</v>
      </c>
      <c r="AU1072" s="1">
        <v>43.45</v>
      </c>
      <c r="AV1072" s="1">
        <v>43.65</v>
      </c>
      <c r="AW1072" s="1">
        <v>-5.9937500000000039E-2</v>
      </c>
      <c r="AX1072" s="1">
        <v>-7.32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5828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82.44</v>
      </c>
      <c r="H1073" s="1">
        <f>MATCH(持股比率!A1073,董監!A:A,0)</f>
        <v>1073</v>
      </c>
      <c r="I1073" s="3">
        <v>918232.54</v>
      </c>
      <c r="J1073" s="26">
        <v>18</v>
      </c>
      <c r="K1073" s="26">
        <v>-6</v>
      </c>
      <c r="L1073" s="35">
        <v>8</v>
      </c>
      <c r="M1073" s="26">
        <v>1</v>
      </c>
      <c r="N1073" s="26">
        <v>3</v>
      </c>
      <c r="O1073" s="26">
        <f t="shared" si="65"/>
        <v>75699</v>
      </c>
      <c r="P1073" s="25">
        <f t="shared" si="66"/>
        <v>0</v>
      </c>
      <c r="Q1073" s="3">
        <v>46.4</v>
      </c>
      <c r="R1073" s="3">
        <v>45.05</v>
      </c>
      <c r="S1073" s="3">
        <v>45.3</v>
      </c>
      <c r="T1073" s="3">
        <v>44.95</v>
      </c>
      <c r="U1073" s="3">
        <v>45.6</v>
      </c>
      <c r="V1073" s="12">
        <f t="shared" si="67"/>
        <v>1.10905E-2</v>
      </c>
      <c r="W1073" s="3">
        <v>1.45</v>
      </c>
      <c r="X1073" s="3" t="str">
        <f ca="1">IF(COUNTIF(股期對照!A:A,B1073)=2,B1073&amp;"-●",IF(COUNTIF(股期對照!A:A,B1073)=1,B1073&amp;"-◎",B1073))</f>
        <v>環宇-KY</v>
      </c>
      <c r="Y1073" s="3" t="s">
        <v>6677</v>
      </c>
      <c r="AB1073" s="1" t="s">
        <v>1067</v>
      </c>
      <c r="AC1073" s="1" t="s">
        <v>2828</v>
      </c>
      <c r="AD1073" s="1">
        <v>11.88</v>
      </c>
      <c r="AE1073" s="1">
        <v>0</v>
      </c>
      <c r="AF1073" s="1">
        <v>0.04</v>
      </c>
      <c r="AG1073" s="1">
        <v>5.64</v>
      </c>
      <c r="AH1073" s="1">
        <v>82.44</v>
      </c>
      <c r="AI1073" s="1">
        <v>1073</v>
      </c>
      <c r="AJ1073" s="1">
        <v>918232.54</v>
      </c>
      <c r="AK1073" s="1">
        <v>18</v>
      </c>
      <c r="AL1073" s="1">
        <v>-6</v>
      </c>
      <c r="AM1073" s="1">
        <v>8</v>
      </c>
      <c r="AN1073" s="1">
        <v>1</v>
      </c>
      <c r="AO1073" s="1">
        <v>3</v>
      </c>
      <c r="AP1073" s="1">
        <v>75699</v>
      </c>
      <c r="AQ1073" s="1">
        <v>0</v>
      </c>
      <c r="AR1073" s="1">
        <v>46.4</v>
      </c>
      <c r="AS1073" s="1">
        <v>45.05</v>
      </c>
      <c r="AT1073" s="1">
        <v>45.3</v>
      </c>
      <c r="AU1073" s="1">
        <v>44.95</v>
      </c>
      <c r="AV1073" s="1">
        <v>45.6</v>
      </c>
      <c r="AW1073" s="1">
        <v>1.10905E-2</v>
      </c>
      <c r="AX1073" s="1">
        <v>1.45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5829</v>
      </c>
      <c r="C1074" s="3">
        <v>1.51</v>
      </c>
      <c r="D1074" s="3">
        <v>0.01</v>
      </c>
      <c r="E1074" s="3">
        <v>0.21</v>
      </c>
      <c r="F1074" s="1">
        <f>IF(INDEX(董監!D:D,H1074)=0,INDEX(董監!C:C,H1074),INDEX(董監!D:D,H1074))</f>
        <v>32.5</v>
      </c>
      <c r="G1074" s="1">
        <f t="shared" si="64"/>
        <v>65.77000000000001</v>
      </c>
      <c r="H1074" s="1">
        <f>MATCH(持股比率!A1074,董監!A:A,0)</f>
        <v>1074</v>
      </c>
      <c r="I1074" s="3">
        <v>1106390</v>
      </c>
      <c r="J1074" s="26">
        <v>2</v>
      </c>
      <c r="K1074" s="26">
        <v>-33</v>
      </c>
      <c r="L1074" s="35">
        <v>-12</v>
      </c>
      <c r="M1074" s="26">
        <v>-11</v>
      </c>
      <c r="N1074" s="26">
        <v>118</v>
      </c>
      <c r="O1074" s="26">
        <f t="shared" si="65"/>
        <v>72767</v>
      </c>
      <c r="P1074" s="25">
        <f t="shared" si="66"/>
        <v>0.1</v>
      </c>
      <c r="Q1074" s="3">
        <v>63</v>
      </c>
      <c r="R1074" s="3">
        <v>62.5</v>
      </c>
      <c r="S1074" s="3">
        <v>61.6</v>
      </c>
      <c r="T1074" s="3">
        <v>63.8</v>
      </c>
      <c r="U1074" s="3">
        <v>65.7</v>
      </c>
      <c r="V1074" s="12">
        <f t="shared" si="67"/>
        <v>4.3751000000000005E-2</v>
      </c>
      <c r="W1074" s="3">
        <v>4.62</v>
      </c>
      <c r="X1074" s="3" t="str">
        <f ca="1">IF(COUNTIF(股期對照!A:A,B1074)=2,B1074&amp;"-●",IF(COUNTIF(股期對照!A:A,B1074)=1,B1074&amp;"-◎",B1074))</f>
        <v>傳奇</v>
      </c>
      <c r="Y1074" s="3" t="s">
        <v>6617</v>
      </c>
      <c r="AB1074" s="1" t="s">
        <v>1068</v>
      </c>
      <c r="AC1074" s="1" t="s">
        <v>2829</v>
      </c>
      <c r="AD1074" s="1">
        <v>1.51</v>
      </c>
      <c r="AE1074" s="1">
        <v>0.01</v>
      </c>
      <c r="AF1074" s="1">
        <v>0.21</v>
      </c>
      <c r="AG1074" s="1">
        <v>32.5</v>
      </c>
      <c r="AH1074" s="1">
        <v>65.77000000000001</v>
      </c>
      <c r="AI1074" s="1">
        <v>1074</v>
      </c>
      <c r="AJ1074" s="1">
        <v>1106390</v>
      </c>
      <c r="AK1074" s="1">
        <v>2</v>
      </c>
      <c r="AL1074" s="1">
        <v>-33</v>
      </c>
      <c r="AM1074" s="1">
        <v>-12</v>
      </c>
      <c r="AN1074" s="1">
        <v>-11</v>
      </c>
      <c r="AO1074" s="1">
        <v>118</v>
      </c>
      <c r="AP1074" s="1">
        <v>72767</v>
      </c>
      <c r="AQ1074" s="1">
        <v>0.1</v>
      </c>
      <c r="AR1074" s="1">
        <v>63</v>
      </c>
      <c r="AS1074" s="1">
        <v>62.5</v>
      </c>
      <c r="AT1074" s="1">
        <v>61.6</v>
      </c>
      <c r="AU1074" s="1">
        <v>63.8</v>
      </c>
      <c r="AV1074" s="1">
        <v>65.7</v>
      </c>
      <c r="AW1074" s="1">
        <v>4.3751000000000005E-2</v>
      </c>
      <c r="AX1074" s="1">
        <v>4.62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5830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2</v>
      </c>
      <c r="L1075" s="35">
        <v>0</v>
      </c>
      <c r="M1075" s="26">
        <v>-2</v>
      </c>
      <c r="N1075" s="26">
        <v>-4</v>
      </c>
      <c r="O1075" s="26">
        <f t="shared" si="65"/>
        <v>30015</v>
      </c>
      <c r="P1075" s="25">
        <f t="shared" si="66"/>
        <v>0</v>
      </c>
      <c r="Q1075" s="3">
        <v>33.5</v>
      </c>
      <c r="R1075" s="3">
        <v>33.4</v>
      </c>
      <c r="S1075" s="3">
        <v>34.299999999999997</v>
      </c>
      <c r="T1075" s="3">
        <v>34.65</v>
      </c>
      <c r="U1075" s="3">
        <v>34.450000000000003</v>
      </c>
      <c r="V1075" s="12">
        <f t="shared" si="67"/>
        <v>-1.4030000000000002E-3</v>
      </c>
      <c r="W1075" s="3">
        <v>1.32</v>
      </c>
      <c r="X1075" s="3" t="str">
        <f ca="1">IF(COUNTIF(股期對照!A:A,B1075)=2,B1075&amp;"-●",IF(COUNTIF(股期對照!A:A,B1075)=1,B1075&amp;"-◎",B1075))</f>
        <v>晶達</v>
      </c>
      <c r="Y1075" s="3" t="s">
        <v>6532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0</v>
      </c>
      <c r="AL1075" s="1">
        <v>2</v>
      </c>
      <c r="AM1075" s="1">
        <v>0</v>
      </c>
      <c r="AN1075" s="1">
        <v>-2</v>
      </c>
      <c r="AO1075" s="1">
        <v>-4</v>
      </c>
      <c r="AP1075" s="1">
        <v>30015</v>
      </c>
      <c r="AQ1075" s="1">
        <v>0</v>
      </c>
      <c r="AR1075" s="1">
        <v>33.5</v>
      </c>
      <c r="AS1075" s="1">
        <v>33.4</v>
      </c>
      <c r="AT1075" s="1">
        <v>34.299999999999997</v>
      </c>
      <c r="AU1075" s="1">
        <v>34.65</v>
      </c>
      <c r="AV1075" s="1">
        <v>34.450000000000003</v>
      </c>
      <c r="AW1075" s="1">
        <v>-1.4030000000000002E-3</v>
      </c>
      <c r="AX1075" s="1">
        <v>1.32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5831</v>
      </c>
      <c r="C1076" s="3">
        <v>4.7699999999999996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77.66</v>
      </c>
      <c r="H1076" s="1">
        <f>MATCH(持股比率!A1076,董監!A:A,0)</f>
        <v>1076</v>
      </c>
      <c r="I1076" s="3">
        <v>744172</v>
      </c>
      <c r="J1076" s="26">
        <v>58</v>
      </c>
      <c r="K1076" s="26">
        <v>-17</v>
      </c>
      <c r="L1076" s="35">
        <v>-57</v>
      </c>
      <c r="M1076" s="26">
        <v>-61</v>
      </c>
      <c r="N1076" s="26">
        <v>102</v>
      </c>
      <c r="O1076" s="26">
        <f t="shared" si="65"/>
        <v>57792</v>
      </c>
      <c r="P1076" s="25">
        <f t="shared" si="66"/>
        <v>0</v>
      </c>
      <c r="Q1076" s="3">
        <v>50.5</v>
      </c>
      <c r="R1076" s="3">
        <v>50.4</v>
      </c>
      <c r="S1076" s="3">
        <v>49.6</v>
      </c>
      <c r="T1076" s="3">
        <v>49.65</v>
      </c>
      <c r="U1076" s="3">
        <v>50</v>
      </c>
      <c r="V1076" s="12">
        <f t="shared" si="67"/>
        <v>1.3163499999999995E-2</v>
      </c>
      <c r="W1076" s="3">
        <v>0.5</v>
      </c>
      <c r="X1076" s="3" t="str">
        <f ca="1">IF(COUNTIF(股期對照!A:A,B1076)=2,B1076&amp;"-●",IF(COUNTIF(股期對照!A:A,B1076)=1,B1076&amp;"-◎",B1076))</f>
        <v>鑫禾</v>
      </c>
      <c r="Y1076" s="3" t="s">
        <v>6548</v>
      </c>
      <c r="AB1076" s="1" t="s">
        <v>1070</v>
      </c>
      <c r="AC1076" s="1" t="s">
        <v>2831</v>
      </c>
      <c r="AD1076" s="1">
        <v>4.7699999999999996</v>
      </c>
      <c r="AE1076" s="1">
        <v>0.02</v>
      </c>
      <c r="AF1076" s="1">
        <v>0.16</v>
      </c>
      <c r="AG1076" s="1">
        <v>17.39</v>
      </c>
      <c r="AH1076" s="1">
        <v>77.66</v>
      </c>
      <c r="AI1076" s="1">
        <v>1076</v>
      </c>
      <c r="AJ1076" s="1">
        <v>744172</v>
      </c>
      <c r="AK1076" s="1">
        <v>58</v>
      </c>
      <c r="AL1076" s="1">
        <v>-17</v>
      </c>
      <c r="AM1076" s="1">
        <v>-57</v>
      </c>
      <c r="AN1076" s="1">
        <v>-61</v>
      </c>
      <c r="AO1076" s="1">
        <v>102</v>
      </c>
      <c r="AP1076" s="1">
        <v>57792</v>
      </c>
      <c r="AQ1076" s="1">
        <v>0</v>
      </c>
      <c r="AR1076" s="1">
        <v>50.5</v>
      </c>
      <c r="AS1076" s="1">
        <v>50.4</v>
      </c>
      <c r="AT1076" s="1">
        <v>49.6</v>
      </c>
      <c r="AU1076" s="1">
        <v>49.65</v>
      </c>
      <c r="AV1076" s="1">
        <v>50</v>
      </c>
      <c r="AW1076" s="1">
        <v>1.3163499999999995E-2</v>
      </c>
      <c r="AX1076" s="1">
        <v>0.5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5832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-3</v>
      </c>
      <c r="K1077" s="26">
        <v>-34</v>
      </c>
      <c r="L1077" s="35">
        <v>-9</v>
      </c>
      <c r="M1077" s="26">
        <v>-14</v>
      </c>
      <c r="N1077" s="26">
        <v>34</v>
      </c>
      <c r="O1077" s="26">
        <f t="shared" si="65"/>
        <v>255507</v>
      </c>
      <c r="P1077" s="25">
        <f t="shared" si="66"/>
        <v>0</v>
      </c>
      <c r="Q1077" s="3">
        <v>58</v>
      </c>
      <c r="R1077" s="3">
        <v>57.8</v>
      </c>
      <c r="S1077" s="3">
        <v>57.5</v>
      </c>
      <c r="T1077" s="3">
        <v>57.9</v>
      </c>
      <c r="U1077" s="3">
        <v>58.1</v>
      </c>
      <c r="V1077" s="12">
        <f t="shared" si="67"/>
        <v>-1.4918999999999997E-2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6678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-3</v>
      </c>
      <c r="AL1077" s="1">
        <v>-34</v>
      </c>
      <c r="AM1077" s="1">
        <v>-9</v>
      </c>
      <c r="AN1077" s="1">
        <v>-14</v>
      </c>
      <c r="AO1077" s="1">
        <v>34</v>
      </c>
      <c r="AP1077" s="1">
        <v>255507</v>
      </c>
      <c r="AQ1077" s="1">
        <v>0</v>
      </c>
      <c r="AR1077" s="1">
        <v>58</v>
      </c>
      <c r="AS1077" s="1">
        <v>57.8</v>
      </c>
      <c r="AT1077" s="1">
        <v>57.5</v>
      </c>
      <c r="AU1077" s="1">
        <v>57.9</v>
      </c>
      <c r="AV1077" s="1">
        <v>58.1</v>
      </c>
      <c r="AW1077" s="1">
        <v>-1.4918999999999997E-2</v>
      </c>
      <c r="AX1077" s="1">
        <v>0.35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5833</v>
      </c>
      <c r="C1078" s="3">
        <v>9.14</v>
      </c>
      <c r="D1078" s="3">
        <v>1.45</v>
      </c>
      <c r="E1078" s="3">
        <v>0.33</v>
      </c>
      <c r="F1078" s="1">
        <f>IF(INDEX(董監!D:D,H1078)=0,INDEX(董監!C:C,H1078),INDEX(董監!D:D,H1078))</f>
        <v>4.21</v>
      </c>
      <c r="G1078" s="1">
        <f t="shared" si="64"/>
        <v>84.87</v>
      </c>
      <c r="H1078" s="1">
        <f>MATCH(持股比率!A1078,董監!A:A,0)</f>
        <v>1078</v>
      </c>
      <c r="I1078" s="3">
        <v>4667359.91</v>
      </c>
      <c r="J1078" s="26">
        <v>-90</v>
      </c>
      <c r="K1078" s="26">
        <v>4</v>
      </c>
      <c r="L1078" s="35">
        <v>-392</v>
      </c>
      <c r="M1078" s="26">
        <v>137</v>
      </c>
      <c r="N1078" s="26">
        <v>-887</v>
      </c>
      <c r="O1078" s="26">
        <f t="shared" si="65"/>
        <v>396119</v>
      </c>
      <c r="P1078" s="25">
        <f t="shared" si="66"/>
        <v>-0.3</v>
      </c>
      <c r="Q1078" s="3">
        <v>20.45</v>
      </c>
      <c r="R1078" s="3">
        <v>20.25</v>
      </c>
      <c r="S1078" s="3">
        <v>20.100000000000001</v>
      </c>
      <c r="T1078" s="3">
        <v>20.8</v>
      </c>
      <c r="U1078" s="3">
        <v>20.45</v>
      </c>
      <c r="V1078" s="12">
        <f t="shared" si="67"/>
        <v>-0.24928249999999999</v>
      </c>
      <c r="W1078" s="3">
        <v>0.74</v>
      </c>
      <c r="X1078" s="3" t="str">
        <f ca="1">IF(COUNTIF(股期對照!A:A,B1078)=2,B1078&amp;"-●",IF(COUNTIF(股期對照!A:A,B1078)=1,B1078&amp;"-◎",B1078))</f>
        <v>榮剛-◎</v>
      </c>
      <c r="Y1078" s="3" t="s">
        <v>6679</v>
      </c>
      <c r="AB1078" s="1" t="s">
        <v>1072</v>
      </c>
      <c r="AC1078" s="1" t="s">
        <v>2833</v>
      </c>
      <c r="AD1078" s="1">
        <v>9.14</v>
      </c>
      <c r="AE1078" s="1">
        <v>1.45</v>
      </c>
      <c r="AF1078" s="1">
        <v>0.33</v>
      </c>
      <c r="AG1078" s="1">
        <v>4.21</v>
      </c>
      <c r="AH1078" s="1">
        <v>84.87</v>
      </c>
      <c r="AI1078" s="1">
        <v>1078</v>
      </c>
      <c r="AJ1078" s="1">
        <v>4667359.91</v>
      </c>
      <c r="AK1078" s="1">
        <v>-90</v>
      </c>
      <c r="AL1078" s="1">
        <v>4</v>
      </c>
      <c r="AM1078" s="1">
        <v>-392</v>
      </c>
      <c r="AN1078" s="1">
        <v>137</v>
      </c>
      <c r="AO1078" s="1">
        <v>-887</v>
      </c>
      <c r="AP1078" s="1">
        <v>396119</v>
      </c>
      <c r="AQ1078" s="1">
        <v>-0.3</v>
      </c>
      <c r="AR1078" s="1">
        <v>20.45</v>
      </c>
      <c r="AS1078" s="1">
        <v>20.25</v>
      </c>
      <c r="AT1078" s="1">
        <v>20.100000000000001</v>
      </c>
      <c r="AU1078" s="1">
        <v>20.8</v>
      </c>
      <c r="AV1078" s="1">
        <v>20.45</v>
      </c>
      <c r="AW1078" s="1">
        <v>-0.24928249999999999</v>
      </c>
      <c r="AX1078" s="1">
        <v>0.74</v>
      </c>
      <c r="AY1078" s="1" t="s">
        <v>4511</v>
      </c>
      <c r="AZ1078" s="1" t="s">
        <v>3525</v>
      </c>
    </row>
    <row r="1079" spans="1:52" x14ac:dyDescent="0.25">
      <c r="A1079" s="2" t="s">
        <v>1073</v>
      </c>
      <c r="B1079" s="3" t="s">
        <v>5834</v>
      </c>
      <c r="C1079" s="3">
        <v>0.47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73.52</v>
      </c>
      <c r="H1079" s="1">
        <f>MATCH(持股比率!A1079,董監!A:A,0)</f>
        <v>1079</v>
      </c>
      <c r="I1079" s="3">
        <v>755773.6</v>
      </c>
      <c r="J1079" s="26">
        <v>-15</v>
      </c>
      <c r="K1079" s="26">
        <v>3</v>
      </c>
      <c r="L1079" s="35">
        <v>6</v>
      </c>
      <c r="M1079" s="26">
        <v>483</v>
      </c>
      <c r="N1079" s="26">
        <v>-748</v>
      </c>
      <c r="O1079" s="26">
        <f t="shared" si="65"/>
        <v>55564</v>
      </c>
      <c r="P1079" s="25">
        <f t="shared" si="66"/>
        <v>-0.5</v>
      </c>
      <c r="Q1079" s="3">
        <v>27.65</v>
      </c>
      <c r="R1079" s="3">
        <v>27.35</v>
      </c>
      <c r="S1079" s="3">
        <v>26.5</v>
      </c>
      <c r="T1079" s="3">
        <v>29.15</v>
      </c>
      <c r="U1079" s="3">
        <v>28.85</v>
      </c>
      <c r="V1079" s="12">
        <f t="shared" si="67"/>
        <v>-7.6740500000000017E-2</v>
      </c>
      <c r="W1079" s="3">
        <v>5.48</v>
      </c>
      <c r="X1079" s="3" t="str">
        <f ca="1">IF(COUNTIF(股期對照!A:A,B1079)=2,B1079&amp;"-●",IF(COUNTIF(股期對照!A:A,B1079)=1,B1079&amp;"-◎",B1079))</f>
        <v>久陽</v>
      </c>
      <c r="Y1079" s="3" t="s">
        <v>6679</v>
      </c>
      <c r="AB1079" s="1" t="s">
        <v>1073</v>
      </c>
      <c r="AC1079" s="1" t="s">
        <v>2834</v>
      </c>
      <c r="AD1079" s="1">
        <v>0.47</v>
      </c>
      <c r="AE1079" s="1">
        <v>0</v>
      </c>
      <c r="AF1079" s="1">
        <v>0.28999999999999998</v>
      </c>
      <c r="AG1079" s="1">
        <v>25.72</v>
      </c>
      <c r="AH1079" s="1">
        <v>73.52</v>
      </c>
      <c r="AI1079" s="1">
        <v>1079</v>
      </c>
      <c r="AJ1079" s="1">
        <v>755773.6</v>
      </c>
      <c r="AK1079" s="1">
        <v>-15</v>
      </c>
      <c r="AL1079" s="1">
        <v>3</v>
      </c>
      <c r="AM1079" s="1">
        <v>6</v>
      </c>
      <c r="AN1079" s="1">
        <v>483</v>
      </c>
      <c r="AO1079" s="1">
        <v>-748</v>
      </c>
      <c r="AP1079" s="1">
        <v>55564</v>
      </c>
      <c r="AQ1079" s="1">
        <v>-0.5</v>
      </c>
      <c r="AR1079" s="1">
        <v>27.65</v>
      </c>
      <c r="AS1079" s="1">
        <v>27.35</v>
      </c>
      <c r="AT1079" s="1">
        <v>26.5</v>
      </c>
      <c r="AU1079" s="1">
        <v>29.15</v>
      </c>
      <c r="AV1079" s="1">
        <v>28.85</v>
      </c>
      <c r="AW1079" s="1">
        <v>-7.6740500000000017E-2</v>
      </c>
      <c r="AX1079" s="1">
        <v>5.48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5835</v>
      </c>
      <c r="C1080" s="3">
        <v>2.9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-1</v>
      </c>
      <c r="L1080" s="35">
        <v>6</v>
      </c>
      <c r="M1080" s="26">
        <v>5</v>
      </c>
      <c r="N1080" s="26">
        <v>0</v>
      </c>
      <c r="O1080" s="26">
        <f t="shared" si="65"/>
        <v>108774</v>
      </c>
      <c r="P1080" s="25">
        <f t="shared" si="66"/>
        <v>0</v>
      </c>
      <c r="Q1080" s="3">
        <v>30.1</v>
      </c>
      <c r="R1080" s="3">
        <v>30</v>
      </c>
      <c r="S1080" s="3">
        <v>29.55</v>
      </c>
      <c r="T1080" s="3">
        <v>30.1</v>
      </c>
      <c r="U1080" s="3">
        <v>29.85</v>
      </c>
      <c r="V1080" s="12">
        <f t="shared" si="67"/>
        <v>2.9780000000000002E-3</v>
      </c>
      <c r="W1080" s="3">
        <v>0.17</v>
      </c>
      <c r="X1080" s="3" t="str">
        <f ca="1">IF(COUNTIF(股期對照!A:A,B1080)=2,B1080&amp;"-●",IF(COUNTIF(股期對照!A:A,B1080)=1,B1080&amp;"-◎",B1080))</f>
        <v>強新</v>
      </c>
      <c r="Y1080" s="3" t="s">
        <v>6679</v>
      </c>
      <c r="AB1080" s="1" t="s">
        <v>1074</v>
      </c>
      <c r="AC1080" s="1" t="s">
        <v>2835</v>
      </c>
      <c r="AD1080" s="1">
        <v>2.9</v>
      </c>
      <c r="AE1080" s="1">
        <v>0</v>
      </c>
      <c r="AF1080" s="1">
        <v>0</v>
      </c>
      <c r="AG1080" s="1">
        <v>15.57</v>
      </c>
      <c r="AH1080" s="1">
        <v>81.53</v>
      </c>
      <c r="AI1080" s="1">
        <v>1080</v>
      </c>
      <c r="AJ1080" s="1">
        <v>1334160</v>
      </c>
      <c r="AK1080" s="1">
        <v>0</v>
      </c>
      <c r="AL1080" s="1">
        <v>-1</v>
      </c>
      <c r="AM1080" s="1">
        <v>6</v>
      </c>
      <c r="AN1080" s="1">
        <v>5</v>
      </c>
      <c r="AO1080" s="1">
        <v>0</v>
      </c>
      <c r="AP1080" s="1">
        <v>108774</v>
      </c>
      <c r="AQ1080" s="1">
        <v>0</v>
      </c>
      <c r="AR1080" s="1">
        <v>30.1</v>
      </c>
      <c r="AS1080" s="1">
        <v>30</v>
      </c>
      <c r="AT1080" s="1">
        <v>29.55</v>
      </c>
      <c r="AU1080" s="1">
        <v>30.1</v>
      </c>
      <c r="AV1080" s="1">
        <v>29.85</v>
      </c>
      <c r="AW1080" s="1">
        <v>2.9780000000000002E-3</v>
      </c>
      <c r="AX1080" s="1">
        <v>0.17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5836</v>
      </c>
      <c r="C1081" s="3">
        <v>1.31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83.69</v>
      </c>
      <c r="H1081" s="1">
        <f>MATCH(持股比率!A1081,董監!A:A,0)</f>
        <v>1081</v>
      </c>
      <c r="I1081" s="3">
        <v>1653330.54</v>
      </c>
      <c r="J1081" s="26">
        <v>152</v>
      </c>
      <c r="K1081" s="26">
        <v>61</v>
      </c>
      <c r="L1081" s="35">
        <v>-701</v>
      </c>
      <c r="M1081" s="26">
        <v>2713</v>
      </c>
      <c r="N1081" s="26">
        <v>-4034</v>
      </c>
      <c r="O1081" s="26">
        <f t="shared" si="65"/>
        <v>138367</v>
      </c>
      <c r="P1081" s="25">
        <f t="shared" si="66"/>
        <v>-1.3</v>
      </c>
      <c r="Q1081" s="3">
        <v>17.399999999999999</v>
      </c>
      <c r="R1081" s="3">
        <v>17.399999999999999</v>
      </c>
      <c r="S1081" s="3">
        <v>16.75</v>
      </c>
      <c r="T1081" s="3">
        <v>17.8</v>
      </c>
      <c r="U1081" s="3">
        <v>17.75</v>
      </c>
      <c r="V1081" s="12">
        <f t="shared" si="67"/>
        <v>-0.31347649999999999</v>
      </c>
      <c r="W1081" s="3">
        <v>2.9</v>
      </c>
      <c r="X1081" s="3" t="str">
        <f ca="1">IF(COUNTIF(股期對照!A:A,B1081)=2,B1081&amp;"-●",IF(COUNTIF(股期對照!A:A,B1081)=1,B1081&amp;"-◎",B1081))</f>
        <v>建錩</v>
      </c>
      <c r="Y1081" s="3" t="s">
        <v>6679</v>
      </c>
      <c r="AB1081" s="1" t="s">
        <v>1075</v>
      </c>
      <c r="AC1081" s="1" t="s">
        <v>2836</v>
      </c>
      <c r="AD1081" s="1">
        <v>1.31</v>
      </c>
      <c r="AE1081" s="1">
        <v>0</v>
      </c>
      <c r="AF1081" s="1">
        <v>0</v>
      </c>
      <c r="AG1081" s="1">
        <v>15</v>
      </c>
      <c r="AH1081" s="1">
        <v>83.69</v>
      </c>
      <c r="AI1081" s="1">
        <v>1081</v>
      </c>
      <c r="AJ1081" s="1">
        <v>1653330.54</v>
      </c>
      <c r="AK1081" s="1">
        <v>152</v>
      </c>
      <c r="AL1081" s="1">
        <v>61</v>
      </c>
      <c r="AM1081" s="1">
        <v>-701</v>
      </c>
      <c r="AN1081" s="1">
        <v>2713</v>
      </c>
      <c r="AO1081" s="1">
        <v>-4034</v>
      </c>
      <c r="AP1081" s="1">
        <v>138367</v>
      </c>
      <c r="AQ1081" s="1">
        <v>-1.3</v>
      </c>
      <c r="AR1081" s="1">
        <v>17.399999999999999</v>
      </c>
      <c r="AS1081" s="1">
        <v>17.399999999999999</v>
      </c>
      <c r="AT1081" s="1">
        <v>16.75</v>
      </c>
      <c r="AU1081" s="1">
        <v>17.8</v>
      </c>
      <c r="AV1081" s="1">
        <v>17.75</v>
      </c>
      <c r="AW1081" s="1">
        <v>-0.31347649999999999</v>
      </c>
      <c r="AX1081" s="1">
        <v>2.9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5837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3</v>
      </c>
      <c r="M1082" s="26">
        <v>-1</v>
      </c>
      <c r="N1082" s="26">
        <v>0</v>
      </c>
      <c r="O1082" s="26">
        <f t="shared" si="65"/>
        <v>46298</v>
      </c>
      <c r="P1082" s="25">
        <f t="shared" si="66"/>
        <v>0</v>
      </c>
      <c r="Q1082" s="3">
        <v>32.4</v>
      </c>
      <c r="R1082" s="3">
        <v>32.4</v>
      </c>
      <c r="S1082" s="3">
        <v>32.1</v>
      </c>
      <c r="T1082" s="3">
        <v>32.299999999999997</v>
      </c>
      <c r="U1082" s="3">
        <v>32.200000000000003</v>
      </c>
      <c r="V1082" s="12">
        <f t="shared" si="67"/>
        <v>6.4000000000000016E-4</v>
      </c>
      <c r="W1082" s="3">
        <v>-0.46</v>
      </c>
      <c r="X1082" s="3" t="str">
        <f ca="1">IF(COUNTIF(股期對照!A:A,B1082)=2,B1082&amp;"-●",IF(COUNTIF(股期對照!A:A,B1082)=1,B1082&amp;"-◎",B1082))</f>
        <v>華祺</v>
      </c>
      <c r="Y1082" s="3" t="s">
        <v>6679</v>
      </c>
      <c r="AB1082" s="1" t="s">
        <v>1076</v>
      </c>
      <c r="AC1082" s="1" t="s">
        <v>2837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3</v>
      </c>
      <c r="AN1082" s="1">
        <v>-1</v>
      </c>
      <c r="AO1082" s="1">
        <v>0</v>
      </c>
      <c r="AP1082" s="1">
        <v>46298</v>
      </c>
      <c r="AQ1082" s="1">
        <v>0</v>
      </c>
      <c r="AR1082" s="1">
        <v>32.4</v>
      </c>
      <c r="AS1082" s="1">
        <v>32.4</v>
      </c>
      <c r="AT1082" s="1">
        <v>32.1</v>
      </c>
      <c r="AU1082" s="1">
        <v>32.299999999999997</v>
      </c>
      <c r="AV1082" s="1">
        <v>32.200000000000003</v>
      </c>
      <c r="AW1082" s="1">
        <v>6.4000000000000016E-4</v>
      </c>
      <c r="AX1082" s="1">
        <v>-0.46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5838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0</v>
      </c>
      <c r="L1083" s="35">
        <v>-3</v>
      </c>
      <c r="M1083" s="26">
        <v>-1</v>
      </c>
      <c r="N1083" s="26">
        <v>1</v>
      </c>
      <c r="O1083" s="26">
        <f t="shared" si="65"/>
        <v>37807</v>
      </c>
      <c r="P1083" s="25">
        <f t="shared" si="66"/>
        <v>0</v>
      </c>
      <c r="Q1083" s="3">
        <v>34.700000000000003</v>
      </c>
      <c r="R1083" s="3">
        <v>34.799999999999997</v>
      </c>
      <c r="S1083" s="3">
        <v>35.5</v>
      </c>
      <c r="T1083" s="3">
        <v>36</v>
      </c>
      <c r="U1083" s="3">
        <v>35.6</v>
      </c>
      <c r="V1083" s="12">
        <f t="shared" si="67"/>
        <v>-1.0690000000000001E-3</v>
      </c>
      <c r="W1083" s="3">
        <v>2.74</v>
      </c>
      <c r="X1083" s="3" t="str">
        <f ca="1">IF(COUNTIF(股期對照!A:A,B1083)=2,B1083&amp;"-●",IF(COUNTIF(股期對照!A:A,B1083)=1,B1083&amp;"-◎",B1083))</f>
        <v>松和</v>
      </c>
      <c r="Y1083" s="3" t="s">
        <v>6679</v>
      </c>
      <c r="AB1083" s="1" t="s">
        <v>1077</v>
      </c>
      <c r="AC1083" s="1" t="s">
        <v>2838</v>
      </c>
      <c r="AD1083" s="1">
        <v>0.33</v>
      </c>
      <c r="AE1083" s="1">
        <v>0</v>
      </c>
      <c r="AF1083" s="1">
        <v>0</v>
      </c>
      <c r="AG1083" s="1">
        <v>23.48</v>
      </c>
      <c r="AH1083" s="1">
        <v>76.19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-3</v>
      </c>
      <c r="AN1083" s="1">
        <v>-1</v>
      </c>
      <c r="AO1083" s="1">
        <v>1</v>
      </c>
      <c r="AP1083" s="1">
        <v>37807</v>
      </c>
      <c r="AQ1083" s="1">
        <v>0</v>
      </c>
      <c r="AR1083" s="1">
        <v>34.700000000000003</v>
      </c>
      <c r="AS1083" s="1">
        <v>34.799999999999997</v>
      </c>
      <c r="AT1083" s="1">
        <v>35.5</v>
      </c>
      <c r="AU1083" s="1">
        <v>36</v>
      </c>
      <c r="AV1083" s="1">
        <v>35.6</v>
      </c>
      <c r="AW1083" s="1">
        <v>-1.0690000000000001E-3</v>
      </c>
      <c r="AX1083" s="1">
        <v>2.74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5839</v>
      </c>
      <c r="C1084" s="3">
        <v>0.13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55.94</v>
      </c>
      <c r="H1084" s="1">
        <f>MATCH(持股比率!A1084,董監!A:A,0)</f>
        <v>1084</v>
      </c>
      <c r="I1084" s="3">
        <v>640850.67000000004</v>
      </c>
      <c r="J1084" s="26">
        <v>8</v>
      </c>
      <c r="K1084" s="26">
        <v>1</v>
      </c>
      <c r="L1084" s="35">
        <v>12</v>
      </c>
      <c r="M1084" s="26">
        <v>11</v>
      </c>
      <c r="N1084" s="26">
        <v>26</v>
      </c>
      <c r="O1084" s="26">
        <f t="shared" si="65"/>
        <v>35849</v>
      </c>
      <c r="P1084" s="25">
        <f t="shared" si="66"/>
        <v>0.2</v>
      </c>
      <c r="Q1084" s="3">
        <v>19.2</v>
      </c>
      <c r="R1084" s="3">
        <v>19</v>
      </c>
      <c r="S1084" s="3">
        <v>18.600000000000001</v>
      </c>
      <c r="T1084" s="3">
        <v>18.899999999999999</v>
      </c>
      <c r="U1084" s="3">
        <v>18.8</v>
      </c>
      <c r="V1084" s="12">
        <f t="shared" si="67"/>
        <v>1.0925000000000001E-2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6680</v>
      </c>
      <c r="AB1084" s="1" t="s">
        <v>1078</v>
      </c>
      <c r="AC1084" s="1" t="s">
        <v>2839</v>
      </c>
      <c r="AD1084" s="1">
        <v>0.13</v>
      </c>
      <c r="AE1084" s="1">
        <v>0</v>
      </c>
      <c r="AF1084" s="1">
        <v>0.01</v>
      </c>
      <c r="AG1084" s="1">
        <v>43.92</v>
      </c>
      <c r="AH1084" s="1">
        <v>55.94</v>
      </c>
      <c r="AI1084" s="1">
        <v>1084</v>
      </c>
      <c r="AJ1084" s="1">
        <v>640850.67000000004</v>
      </c>
      <c r="AK1084" s="1">
        <v>8</v>
      </c>
      <c r="AL1084" s="1">
        <v>1</v>
      </c>
      <c r="AM1084" s="1">
        <v>12</v>
      </c>
      <c r="AN1084" s="1">
        <v>11</v>
      </c>
      <c r="AO1084" s="1">
        <v>26</v>
      </c>
      <c r="AP1084" s="1">
        <v>35849</v>
      </c>
      <c r="AQ1084" s="1">
        <v>0.2</v>
      </c>
      <c r="AR1084" s="1">
        <v>19.2</v>
      </c>
      <c r="AS1084" s="1">
        <v>19</v>
      </c>
      <c r="AT1084" s="1">
        <v>18.600000000000001</v>
      </c>
      <c r="AU1084" s="1">
        <v>18.899999999999999</v>
      </c>
      <c r="AV1084" s="1">
        <v>18.8</v>
      </c>
      <c r="AW1084" s="1">
        <v>1.0925000000000001E-2</v>
      </c>
      <c r="AX1084" s="1">
        <v>0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5840</v>
      </c>
      <c r="C1085" s="3">
        <v>5.55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</v>
      </c>
      <c r="H1085" s="1">
        <f>MATCH(持股比率!A1085,董監!A:A,0)</f>
        <v>1085</v>
      </c>
      <c r="I1085" s="3">
        <v>306746</v>
      </c>
      <c r="J1085" s="26">
        <v>-10</v>
      </c>
      <c r="K1085" s="26">
        <v>9</v>
      </c>
      <c r="L1085" s="35">
        <v>5</v>
      </c>
      <c r="M1085" s="26">
        <v>-20</v>
      </c>
      <c r="N1085" s="26">
        <v>27</v>
      </c>
      <c r="O1085" s="26">
        <f t="shared" si="65"/>
        <v>22699</v>
      </c>
      <c r="P1085" s="25">
        <f t="shared" si="66"/>
        <v>0</v>
      </c>
      <c r="Q1085" s="3">
        <v>33.4</v>
      </c>
      <c r="R1085" s="3">
        <v>33.75</v>
      </c>
      <c r="S1085" s="3">
        <v>33.6</v>
      </c>
      <c r="T1085" s="3">
        <v>33.9</v>
      </c>
      <c r="U1085" s="3">
        <v>34.25</v>
      </c>
      <c r="V1085" s="12">
        <f t="shared" si="67"/>
        <v>3.8449999999999999E-3</v>
      </c>
      <c r="W1085" s="3">
        <v>3.16</v>
      </c>
      <c r="X1085" s="3" t="str">
        <f ca="1">IF(COUNTIF(股期對照!A:A,B1085)=2,B1085&amp;"-●",IF(COUNTIF(股期對照!A:A,B1085)=1,B1085&amp;"-◎",B1085))</f>
        <v>凱衛</v>
      </c>
      <c r="Y1085" s="3" t="s">
        <v>6555</v>
      </c>
      <c r="AB1085" s="1" t="s">
        <v>1079</v>
      </c>
      <c r="AC1085" s="1" t="s">
        <v>2840</v>
      </c>
      <c r="AD1085" s="1">
        <v>5.55</v>
      </c>
      <c r="AE1085" s="1">
        <v>0</v>
      </c>
      <c r="AF1085" s="1">
        <v>0.13</v>
      </c>
      <c r="AG1085" s="1">
        <v>20.32</v>
      </c>
      <c r="AH1085" s="1">
        <v>74</v>
      </c>
      <c r="AI1085" s="1">
        <v>1085</v>
      </c>
      <c r="AJ1085" s="1">
        <v>306746</v>
      </c>
      <c r="AK1085" s="1">
        <v>-10</v>
      </c>
      <c r="AL1085" s="1">
        <v>9</v>
      </c>
      <c r="AM1085" s="1">
        <v>5</v>
      </c>
      <c r="AN1085" s="1">
        <v>-20</v>
      </c>
      <c r="AO1085" s="1">
        <v>27</v>
      </c>
      <c r="AP1085" s="1">
        <v>22699</v>
      </c>
      <c r="AQ1085" s="1">
        <v>0</v>
      </c>
      <c r="AR1085" s="1">
        <v>33.4</v>
      </c>
      <c r="AS1085" s="1">
        <v>33.75</v>
      </c>
      <c r="AT1085" s="1">
        <v>33.6</v>
      </c>
      <c r="AU1085" s="1">
        <v>33.9</v>
      </c>
      <c r="AV1085" s="1">
        <v>34.25</v>
      </c>
      <c r="AW1085" s="1">
        <v>3.8449999999999999E-3</v>
      </c>
      <c r="AX1085" s="1">
        <v>3.16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5841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3</v>
      </c>
      <c r="M1086" s="26">
        <v>-2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19.8</v>
      </c>
      <c r="R1086" s="3">
        <v>19.850000000000001</v>
      </c>
      <c r="S1086" s="3">
        <v>21.8</v>
      </c>
      <c r="T1086" s="3">
        <v>20.3</v>
      </c>
      <c r="U1086" s="3">
        <v>19.45</v>
      </c>
      <c r="V1086" s="12">
        <f t="shared" si="67"/>
        <v>2.4800000000000007E-4</v>
      </c>
      <c r="W1086" s="3">
        <v>-0.77</v>
      </c>
      <c r="X1086" s="3" t="str">
        <f ca="1">IF(COUNTIF(股期對照!A:A,B1086)=2,B1086&amp;"-●",IF(COUNTIF(股期對照!A:A,B1086)=1,B1086&amp;"-◎",B1086))</f>
        <v>力新</v>
      </c>
      <c r="Y1086" s="3" t="s">
        <v>6681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3</v>
      </c>
      <c r="AN1086" s="1">
        <v>-2</v>
      </c>
      <c r="AO1086" s="1">
        <v>0</v>
      </c>
      <c r="AP1086" s="1">
        <v>50714</v>
      </c>
      <c r="AQ1086" s="1">
        <v>0</v>
      </c>
      <c r="AR1086" s="1">
        <v>19.8</v>
      </c>
      <c r="AS1086" s="1">
        <v>19.850000000000001</v>
      </c>
      <c r="AT1086" s="1">
        <v>21.8</v>
      </c>
      <c r="AU1086" s="1">
        <v>20.3</v>
      </c>
      <c r="AV1086" s="1">
        <v>19.45</v>
      </c>
      <c r="AW1086" s="1">
        <v>2.4800000000000007E-4</v>
      </c>
      <c r="AX1086" s="1">
        <v>-0.77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5842</v>
      </c>
      <c r="C1087" s="3">
        <v>17.2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63.83</v>
      </c>
      <c r="H1087" s="1">
        <f>MATCH(持股比率!A1087,董監!A:A,0)</f>
        <v>1087</v>
      </c>
      <c r="I1087" s="3">
        <v>786363</v>
      </c>
      <c r="J1087" s="26">
        <v>18</v>
      </c>
      <c r="K1087" s="26">
        <v>-39</v>
      </c>
      <c r="L1087" s="35">
        <v>-67</v>
      </c>
      <c r="M1087" s="26">
        <v>-17</v>
      </c>
      <c r="N1087" s="26">
        <v>13</v>
      </c>
      <c r="O1087" s="26">
        <f t="shared" si="65"/>
        <v>50194</v>
      </c>
      <c r="P1087" s="25">
        <f t="shared" si="66"/>
        <v>-0.2</v>
      </c>
      <c r="Q1087" s="3">
        <v>82.8</v>
      </c>
      <c r="R1087" s="3">
        <v>82.8</v>
      </c>
      <c r="S1087" s="3">
        <v>81</v>
      </c>
      <c r="T1087" s="3">
        <v>80.7</v>
      </c>
      <c r="U1087" s="3">
        <v>80.7</v>
      </c>
      <c r="V1087" s="12">
        <f t="shared" si="67"/>
        <v>-7.4886000000000008E-2</v>
      </c>
      <c r="W1087" s="3">
        <v>-1.59</v>
      </c>
      <c r="X1087" s="3" t="str">
        <f ca="1">IF(COUNTIF(股期對照!A:A,B1087)=2,B1087&amp;"-●",IF(COUNTIF(股期對照!A:A,B1087)=1,B1087&amp;"-◎",B1087))</f>
        <v>訊連</v>
      </c>
      <c r="Y1087" s="3" t="s">
        <v>6623</v>
      </c>
      <c r="AB1087" s="1" t="s">
        <v>1081</v>
      </c>
      <c r="AC1087" s="1" t="s">
        <v>2842</v>
      </c>
      <c r="AD1087" s="1">
        <v>17.2</v>
      </c>
      <c r="AE1087" s="1">
        <v>0.28999999999999998</v>
      </c>
      <c r="AF1087" s="1">
        <v>0.01</v>
      </c>
      <c r="AG1087" s="1">
        <v>18.670000000000002</v>
      </c>
      <c r="AH1087" s="1">
        <v>63.83</v>
      </c>
      <c r="AI1087" s="1">
        <v>1087</v>
      </c>
      <c r="AJ1087" s="1">
        <v>786363</v>
      </c>
      <c r="AK1087" s="1">
        <v>18</v>
      </c>
      <c r="AL1087" s="1">
        <v>-39</v>
      </c>
      <c r="AM1087" s="1">
        <v>-67</v>
      </c>
      <c r="AN1087" s="1">
        <v>-17</v>
      </c>
      <c r="AO1087" s="1">
        <v>13</v>
      </c>
      <c r="AP1087" s="1">
        <v>50194</v>
      </c>
      <c r="AQ1087" s="1">
        <v>-0.2</v>
      </c>
      <c r="AR1087" s="1">
        <v>82.8</v>
      </c>
      <c r="AS1087" s="1">
        <v>82.8</v>
      </c>
      <c r="AT1087" s="1">
        <v>81</v>
      </c>
      <c r="AU1087" s="1">
        <v>80.7</v>
      </c>
      <c r="AV1087" s="1">
        <v>80.7</v>
      </c>
      <c r="AW1087" s="1">
        <v>-7.4886000000000008E-2</v>
      </c>
      <c r="AX1087" s="1">
        <v>-1.59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5843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11.95</v>
      </c>
      <c r="R1088" s="3">
        <v>11.95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4303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0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5844</v>
      </c>
      <c r="C1089" s="3">
        <v>11.24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74.849999999999994</v>
      </c>
      <c r="H1089" s="1">
        <f>MATCH(持股比率!A1089,董監!A:A,0)</f>
        <v>1089</v>
      </c>
      <c r="I1089" s="3">
        <v>1559250</v>
      </c>
      <c r="J1089" s="26">
        <v>-4</v>
      </c>
      <c r="K1089" s="26">
        <v>-5</v>
      </c>
      <c r="L1089" s="35">
        <v>-9</v>
      </c>
      <c r="M1089" s="26">
        <v>-7</v>
      </c>
      <c r="N1089" s="26">
        <v>-6</v>
      </c>
      <c r="O1089" s="26">
        <f t="shared" si="65"/>
        <v>116710</v>
      </c>
      <c r="P1089" s="25">
        <f t="shared" si="66"/>
        <v>0</v>
      </c>
      <c r="Q1089" s="3">
        <v>17.7</v>
      </c>
      <c r="R1089" s="3">
        <v>17.7</v>
      </c>
      <c r="S1089" s="3">
        <v>17.600000000000001</v>
      </c>
      <c r="T1089" s="3">
        <v>17.649999999999999</v>
      </c>
      <c r="U1089" s="3">
        <v>17.8</v>
      </c>
      <c r="V1089" s="12">
        <f t="shared" si="67"/>
        <v>-5.4804999999999993E-3</v>
      </c>
      <c r="W1089" s="3">
        <v>0.85</v>
      </c>
      <c r="X1089" s="3" t="str">
        <f ca="1">IF(COUNTIF(股期對照!A:A,B1089)=2,B1089&amp;"-●",IF(COUNTIF(股期對照!A:A,B1089)=1,B1089&amp;"-◎",B1089))</f>
        <v>坤悅</v>
      </c>
      <c r="Y1089" s="3" t="s">
        <v>6571</v>
      </c>
      <c r="AB1089" s="1" t="s">
        <v>1083</v>
      </c>
      <c r="AC1089" s="1" t="s">
        <v>2844</v>
      </c>
      <c r="AD1089" s="1">
        <v>11.24</v>
      </c>
      <c r="AE1089" s="1">
        <v>0</v>
      </c>
      <c r="AF1089" s="1">
        <v>0</v>
      </c>
      <c r="AG1089" s="1">
        <v>13.91</v>
      </c>
      <c r="AH1089" s="1">
        <v>74.849999999999994</v>
      </c>
      <c r="AI1089" s="1">
        <v>1089</v>
      </c>
      <c r="AJ1089" s="1">
        <v>1559250</v>
      </c>
      <c r="AK1089" s="1">
        <v>-4</v>
      </c>
      <c r="AL1089" s="1">
        <v>-5</v>
      </c>
      <c r="AM1089" s="1">
        <v>-9</v>
      </c>
      <c r="AN1089" s="1">
        <v>-7</v>
      </c>
      <c r="AO1089" s="1">
        <v>-6</v>
      </c>
      <c r="AP1089" s="1">
        <v>116710</v>
      </c>
      <c r="AQ1089" s="1">
        <v>0</v>
      </c>
      <c r="AR1089" s="1">
        <v>17.7</v>
      </c>
      <c r="AS1089" s="1">
        <v>17.7</v>
      </c>
      <c r="AT1089" s="1">
        <v>17.600000000000001</v>
      </c>
      <c r="AU1089" s="1">
        <v>17.649999999999999</v>
      </c>
      <c r="AV1089" s="1">
        <v>17.8</v>
      </c>
      <c r="AW1089" s="1">
        <v>-5.4804999999999993E-3</v>
      </c>
      <c r="AX1089" s="1">
        <v>0.85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5845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68.3</v>
      </c>
      <c r="R1090" s="3">
        <v>68.3</v>
      </c>
      <c r="S1090" s="3">
        <v>67.8</v>
      </c>
      <c r="T1090" s="3">
        <v>68.099999999999994</v>
      </c>
      <c r="U1090" s="3">
        <v>68.5</v>
      </c>
      <c r="V1090" s="12">
        <f t="shared" si="67"/>
        <v>0</v>
      </c>
      <c r="W1090" s="3">
        <v>0.15</v>
      </c>
      <c r="X1090" s="3" t="str">
        <f ca="1">IF(COUNTIF(股期對照!A:A,B1090)=2,B1090&amp;"-●",IF(COUNTIF(股期對照!A:A,B1090)=1,B1090&amp;"-◎",B1090))</f>
        <v>新鼎</v>
      </c>
      <c r="Y1090" s="3" t="s">
        <v>6555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68.3</v>
      </c>
      <c r="AS1090" s="1">
        <v>68.3</v>
      </c>
      <c r="AT1090" s="1">
        <v>67.8</v>
      </c>
      <c r="AU1090" s="1">
        <v>68.099999999999994</v>
      </c>
      <c r="AV1090" s="1">
        <v>68.5</v>
      </c>
      <c r="AW1090" s="1">
        <v>0</v>
      </c>
      <c r="AX1090" s="1">
        <v>0.15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4915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75.849999999999994</v>
      </c>
      <c r="H1091" s="1">
        <f>MATCH(持股比率!A1091,董監!A:A,0)</f>
        <v>1091</v>
      </c>
      <c r="I1091" s="3">
        <v>621777.79</v>
      </c>
      <c r="J1091" s="26">
        <v>-3</v>
      </c>
      <c r="K1091" s="26">
        <v>-2</v>
      </c>
      <c r="L1091" s="35">
        <v>-11</v>
      </c>
      <c r="M1091" s="26">
        <v>8</v>
      </c>
      <c r="N1091" s="26">
        <v>-5</v>
      </c>
      <c r="O1091" s="26">
        <f t="shared" si="65"/>
        <v>47162</v>
      </c>
      <c r="P1091" s="25">
        <f t="shared" si="66"/>
        <v>0</v>
      </c>
      <c r="Q1091" s="3">
        <v>9.99</v>
      </c>
      <c r="R1091" s="3">
        <v>10</v>
      </c>
      <c r="S1091" s="3">
        <v>10.15</v>
      </c>
      <c r="T1091" s="3">
        <v>10</v>
      </c>
      <c r="U1091" s="3">
        <v>10</v>
      </c>
      <c r="V1091" s="12">
        <f t="shared" si="67"/>
        <v>-1.3162E-3</v>
      </c>
      <c r="W1091" s="3">
        <v>-0.99</v>
      </c>
      <c r="X1091" s="3" t="str">
        <f ca="1">IF(COUNTIF(股期對照!A:A,B1091)=2,B1091&amp;"-●",IF(COUNTIF(股期對照!A:A,B1091)=1,B1091&amp;"-◎",B1091))</f>
        <v>寶碩</v>
      </c>
      <c r="Y1091" s="3" t="s">
        <v>6543</v>
      </c>
      <c r="AB1091" s="1" t="s">
        <v>1085</v>
      </c>
      <c r="AC1091" s="1" t="s">
        <v>2846</v>
      </c>
      <c r="AD1091" s="1">
        <v>0.06</v>
      </c>
      <c r="AE1091" s="1">
        <v>0</v>
      </c>
      <c r="AF1091" s="1">
        <v>0</v>
      </c>
      <c r="AG1091" s="1">
        <v>24.09</v>
      </c>
      <c r="AH1091" s="1">
        <v>75.849999999999994</v>
      </c>
      <c r="AI1091" s="1">
        <v>1091</v>
      </c>
      <c r="AJ1091" s="1">
        <v>621777.79</v>
      </c>
      <c r="AK1091" s="1">
        <v>-3</v>
      </c>
      <c r="AL1091" s="1">
        <v>-2</v>
      </c>
      <c r="AM1091" s="1">
        <v>-11</v>
      </c>
      <c r="AN1091" s="1">
        <v>8</v>
      </c>
      <c r="AO1091" s="1">
        <v>-5</v>
      </c>
      <c r="AP1091" s="1">
        <v>47162</v>
      </c>
      <c r="AQ1091" s="1">
        <v>0</v>
      </c>
      <c r="AR1091" s="1">
        <v>9.99</v>
      </c>
      <c r="AS1091" s="1">
        <v>10</v>
      </c>
      <c r="AT1091" s="1">
        <v>10.15</v>
      </c>
      <c r="AU1091" s="1">
        <v>10</v>
      </c>
      <c r="AV1091" s="1">
        <v>10</v>
      </c>
      <c r="AW1091" s="1">
        <v>-1.3162E-3</v>
      </c>
      <c r="AX1091" s="1">
        <v>-0.99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5846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26">
        <v>1</v>
      </c>
      <c r="K1092" s="26">
        <v>0</v>
      </c>
      <c r="L1092" s="35">
        <v>3</v>
      </c>
      <c r="M1092" s="26">
        <v>0</v>
      </c>
      <c r="N1092" s="26">
        <v>2</v>
      </c>
      <c r="O1092" s="26">
        <f t="shared" si="65"/>
        <v>21972</v>
      </c>
      <c r="P1092" s="25">
        <f t="shared" si="66"/>
        <v>0</v>
      </c>
      <c r="Q1092" s="3">
        <v>16.399999999999999</v>
      </c>
      <c r="R1092" s="3">
        <v>16.25</v>
      </c>
      <c r="S1092" s="3">
        <v>15.8</v>
      </c>
      <c r="T1092" s="3">
        <v>15.85</v>
      </c>
      <c r="U1092" s="3">
        <v>16.25</v>
      </c>
      <c r="V1092" s="12">
        <f t="shared" si="67"/>
        <v>9.630000000000001E-4</v>
      </c>
      <c r="W1092" s="3">
        <v>-0.61</v>
      </c>
      <c r="X1092" s="3" t="str">
        <f ca="1">IF(COUNTIF(股期對照!A:A,B1092)=2,B1092&amp;"-●",IF(COUNTIF(股期對照!A:A,B1092)=1,B1092&amp;"-◎",B1092))</f>
        <v>蒙恬</v>
      </c>
      <c r="Y1092" s="3" t="s">
        <v>6623</v>
      </c>
      <c r="AB1092" s="1" t="s">
        <v>1086</v>
      </c>
      <c r="AC1092" s="1" t="s">
        <v>2847</v>
      </c>
      <c r="AD1092" s="1">
        <v>7.33</v>
      </c>
      <c r="AE1092" s="1">
        <v>1.0900000000000001</v>
      </c>
      <c r="AF1092" s="1">
        <v>0</v>
      </c>
      <c r="AG1092" s="1">
        <v>22.97</v>
      </c>
      <c r="AH1092" s="1">
        <v>68.61</v>
      </c>
      <c r="AI1092" s="1">
        <v>1092</v>
      </c>
      <c r="AJ1092" s="1">
        <v>320247.27</v>
      </c>
      <c r="AK1092" s="1">
        <v>1</v>
      </c>
      <c r="AL1092" s="1">
        <v>0</v>
      </c>
      <c r="AM1092" s="1">
        <v>3</v>
      </c>
      <c r="AN1092" s="1">
        <v>0</v>
      </c>
      <c r="AO1092" s="1">
        <v>2</v>
      </c>
      <c r="AP1092" s="1">
        <v>21972</v>
      </c>
      <c r="AQ1092" s="1">
        <v>0</v>
      </c>
      <c r="AR1092" s="1">
        <v>16.399999999999999</v>
      </c>
      <c r="AS1092" s="1">
        <v>16.25</v>
      </c>
      <c r="AT1092" s="1">
        <v>15.8</v>
      </c>
      <c r="AU1092" s="1">
        <v>15.85</v>
      </c>
      <c r="AV1092" s="1">
        <v>16.25</v>
      </c>
      <c r="AW1092" s="1">
        <v>9.630000000000001E-4</v>
      </c>
      <c r="AX1092" s="1">
        <v>-0.61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4628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-2</v>
      </c>
      <c r="K1093" s="26">
        <v>0</v>
      </c>
      <c r="L1093" s="35">
        <v>1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57.5</v>
      </c>
      <c r="R1093" s="3">
        <v>56.7</v>
      </c>
      <c r="S1093" s="3">
        <v>56.7</v>
      </c>
      <c r="T1093" s="3">
        <v>56.7</v>
      </c>
      <c r="U1093" s="3">
        <v>56.7</v>
      </c>
      <c r="V1093" s="12">
        <f t="shared" si="67"/>
        <v>-5.8299999999999997E-4</v>
      </c>
      <c r="W1093" s="3">
        <v>-1.9</v>
      </c>
      <c r="X1093" s="3" t="str">
        <f ca="1">IF(COUNTIF(股期對照!A:A,B1093)=2,B1093&amp;"-●",IF(COUNTIF(股期對照!A:A,B1093)=1,B1093&amp;"-◎",B1093))</f>
        <v>凌網</v>
      </c>
      <c r="Y1093" s="3" t="s">
        <v>6543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-2</v>
      </c>
      <c r="AL1093" s="1">
        <v>0</v>
      </c>
      <c r="AM1093" s="1">
        <v>1</v>
      </c>
      <c r="AN1093" s="1">
        <v>0</v>
      </c>
      <c r="AO1093" s="1">
        <v>0</v>
      </c>
      <c r="AP1093" s="1">
        <v>13867</v>
      </c>
      <c r="AQ1093" s="1">
        <v>0</v>
      </c>
      <c r="AR1093" s="1">
        <v>57.5</v>
      </c>
      <c r="AS1093" s="1">
        <v>56.7</v>
      </c>
      <c r="AT1093" s="1">
        <v>56.7</v>
      </c>
      <c r="AU1093" s="1">
        <v>56.7</v>
      </c>
      <c r="AV1093" s="1">
        <v>56.7</v>
      </c>
      <c r="AW1093" s="1">
        <v>-5.8299999999999997E-4</v>
      </c>
      <c r="AX1093" s="1">
        <v>-1.9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5847</v>
      </c>
      <c r="C1094" s="3">
        <v>2.12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60.11</v>
      </c>
      <c r="H1094" s="1">
        <f>MATCH(持股比率!A1094,董監!A:A,0)</f>
        <v>1094</v>
      </c>
      <c r="I1094" s="3">
        <v>3462013.52</v>
      </c>
      <c r="J1094" s="26">
        <v>-52</v>
      </c>
      <c r="K1094" s="26">
        <v>-89</v>
      </c>
      <c r="L1094" s="35">
        <v>-151</v>
      </c>
      <c r="M1094" s="26">
        <v>3</v>
      </c>
      <c r="N1094" s="26">
        <v>-109</v>
      </c>
      <c r="O1094" s="26">
        <f t="shared" si="65"/>
        <v>208102</v>
      </c>
      <c r="P1094" s="25">
        <f t="shared" si="66"/>
        <v>-0.2</v>
      </c>
      <c r="Q1094" s="3">
        <v>22.45</v>
      </c>
      <c r="R1094" s="3">
        <v>22.3</v>
      </c>
      <c r="S1094" s="3">
        <v>22.1</v>
      </c>
      <c r="T1094" s="3">
        <v>22.2</v>
      </c>
      <c r="U1094" s="3">
        <v>22.2</v>
      </c>
      <c r="V1094" s="12">
        <f t="shared" si="67"/>
        <v>-8.8424000000000003E-2</v>
      </c>
      <c r="W1094" s="3">
        <v>-0.45</v>
      </c>
      <c r="X1094" s="3" t="str">
        <f ca="1">IF(COUNTIF(股期對照!A:A,B1094)=2,B1094&amp;"-●",IF(COUNTIF(股期對照!A:A,B1094)=1,B1094&amp;"-◎",B1094))</f>
        <v>亞昕</v>
      </c>
      <c r="Y1094" s="3" t="s">
        <v>4305</v>
      </c>
      <c r="AB1094" s="1" t="s">
        <v>1088</v>
      </c>
      <c r="AC1094" s="1" t="s">
        <v>2849</v>
      </c>
      <c r="AD1094" s="1">
        <v>2.12</v>
      </c>
      <c r="AE1094" s="1">
        <v>0.03</v>
      </c>
      <c r="AF1094" s="1">
        <v>0.03</v>
      </c>
      <c r="AG1094" s="1">
        <v>37.71</v>
      </c>
      <c r="AH1094" s="1">
        <v>60.11</v>
      </c>
      <c r="AI1094" s="1">
        <v>1094</v>
      </c>
      <c r="AJ1094" s="1">
        <v>3462013.52</v>
      </c>
      <c r="AK1094" s="1">
        <v>-52</v>
      </c>
      <c r="AL1094" s="1">
        <v>-89</v>
      </c>
      <c r="AM1094" s="1">
        <v>-151</v>
      </c>
      <c r="AN1094" s="1">
        <v>3</v>
      </c>
      <c r="AO1094" s="1">
        <v>-109</v>
      </c>
      <c r="AP1094" s="1">
        <v>208102</v>
      </c>
      <c r="AQ1094" s="1">
        <v>-0.2</v>
      </c>
      <c r="AR1094" s="1">
        <v>22.45</v>
      </c>
      <c r="AS1094" s="1">
        <v>22.3</v>
      </c>
      <c r="AT1094" s="1">
        <v>22.1</v>
      </c>
      <c r="AU1094" s="1">
        <v>22.2</v>
      </c>
      <c r="AV1094" s="1">
        <v>22.2</v>
      </c>
      <c r="AW1094" s="1">
        <v>-8.8424000000000003E-2</v>
      </c>
      <c r="AX1094" s="1">
        <v>-0.45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5848</v>
      </c>
      <c r="C1095" s="3">
        <v>25.37</v>
      </c>
      <c r="D1095" s="3">
        <v>0</v>
      </c>
      <c r="E1095" s="3">
        <v>0.05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62.87</v>
      </c>
      <c r="H1095" s="1">
        <f>MATCH(持股比率!A1095,董監!A:A,0)</f>
        <v>1095</v>
      </c>
      <c r="I1095" s="3">
        <v>643375</v>
      </c>
      <c r="J1095" s="26">
        <v>35</v>
      </c>
      <c r="K1095" s="26">
        <v>46</v>
      </c>
      <c r="L1095" s="35">
        <v>-243</v>
      </c>
      <c r="M1095" s="26">
        <v>-115</v>
      </c>
      <c r="N1095" s="26">
        <v>89</v>
      </c>
      <c r="O1095" s="26">
        <f t="shared" ref="O1095:O1158" si="69">ROUND((I1095/10)*(G1095/100),0)</f>
        <v>40449</v>
      </c>
      <c r="P1095" s="25">
        <f t="shared" ref="P1095:P1158" si="70">ROUND(SUM(J1095:N1095)/O1095*100,1)</f>
        <v>-0.5</v>
      </c>
      <c r="Q1095" s="3">
        <v>120</v>
      </c>
      <c r="R1095" s="3">
        <v>122.5</v>
      </c>
      <c r="S1095" s="3">
        <v>119.5</v>
      </c>
      <c r="T1095" s="3">
        <v>118.5</v>
      </c>
      <c r="U1095" s="3">
        <v>121</v>
      </c>
      <c r="V1095" s="12">
        <f t="shared" ref="V1095:V1158" si="71">SUMPRODUCT(J1095:N1095,Q1095:U1095)/100000</f>
        <v>-0.22062000000000001</v>
      </c>
      <c r="W1095" s="3">
        <v>2.11</v>
      </c>
      <c r="X1095" s="3" t="str">
        <f ca="1">IF(COUNTIF(股期對照!A:A,B1095)=2,B1095&amp;"-●",IF(COUNTIF(股期對照!A:A,B1095)=1,B1095&amp;"-◎",B1095))</f>
        <v>科嘉-KY</v>
      </c>
      <c r="Y1095" s="3" t="s">
        <v>6528</v>
      </c>
      <c r="AB1095" s="1" t="s">
        <v>1089</v>
      </c>
      <c r="AC1095" s="1" t="s">
        <v>2850</v>
      </c>
      <c r="AD1095" s="1">
        <v>25.37</v>
      </c>
      <c r="AE1095" s="1">
        <v>0</v>
      </c>
      <c r="AF1095" s="1">
        <v>0.05</v>
      </c>
      <c r="AG1095" s="1">
        <v>11.71</v>
      </c>
      <c r="AH1095" s="1">
        <v>62.87</v>
      </c>
      <c r="AI1095" s="1">
        <v>1095</v>
      </c>
      <c r="AJ1095" s="1">
        <v>643375</v>
      </c>
      <c r="AK1095" s="1">
        <v>35</v>
      </c>
      <c r="AL1095" s="1">
        <v>46</v>
      </c>
      <c r="AM1095" s="1">
        <v>-243</v>
      </c>
      <c r="AN1095" s="1">
        <v>-115</v>
      </c>
      <c r="AO1095" s="1">
        <v>89</v>
      </c>
      <c r="AP1095" s="1">
        <v>40449</v>
      </c>
      <c r="AQ1095" s="1">
        <v>-0.5</v>
      </c>
      <c r="AR1095" s="1">
        <v>120</v>
      </c>
      <c r="AS1095" s="1">
        <v>122.5</v>
      </c>
      <c r="AT1095" s="1">
        <v>119.5</v>
      </c>
      <c r="AU1095" s="1">
        <v>118.5</v>
      </c>
      <c r="AV1095" s="1">
        <v>121</v>
      </c>
      <c r="AW1095" s="1">
        <v>-0.22062000000000001</v>
      </c>
      <c r="AX1095" s="1">
        <v>2.11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5849</v>
      </c>
      <c r="C1096" s="3">
        <v>1.26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77.12</v>
      </c>
      <c r="H1096" s="1">
        <f>MATCH(持股比率!A1096,董監!A:A,0)</f>
        <v>1096</v>
      </c>
      <c r="I1096" s="3">
        <v>396670</v>
      </c>
      <c r="J1096" s="26">
        <v>-5</v>
      </c>
      <c r="K1096" s="26">
        <v>-7</v>
      </c>
      <c r="L1096" s="35">
        <v>-14</v>
      </c>
      <c r="M1096" s="26">
        <v>-5</v>
      </c>
      <c r="N1096" s="26">
        <v>-8</v>
      </c>
      <c r="O1096" s="26">
        <f t="shared" si="69"/>
        <v>30591</v>
      </c>
      <c r="P1096" s="25">
        <f t="shared" si="70"/>
        <v>-0.1</v>
      </c>
      <c r="Q1096" s="3">
        <v>39.6</v>
      </c>
      <c r="R1096" s="3">
        <v>39.65</v>
      </c>
      <c r="S1096" s="3">
        <v>40.4</v>
      </c>
      <c r="T1096" s="3">
        <v>40.299999999999997</v>
      </c>
      <c r="U1096" s="3">
        <v>40.65</v>
      </c>
      <c r="V1096" s="12">
        <f t="shared" si="71"/>
        <v>-1.5678500000000001E-2</v>
      </c>
      <c r="W1096" s="3">
        <v>3.7</v>
      </c>
      <c r="X1096" s="3" t="str">
        <f ca="1">IF(COUNTIF(股期對照!A:A,B1096)=2,B1096&amp;"-●",IF(COUNTIF(股期對照!A:A,B1096)=1,B1096&amp;"-◎",B1096))</f>
        <v>萬達光電</v>
      </c>
      <c r="Y1096" s="3" t="s">
        <v>4754</v>
      </c>
      <c r="AB1096" s="1" t="s">
        <v>1090</v>
      </c>
      <c r="AC1096" s="1" t="s">
        <v>2851</v>
      </c>
      <c r="AD1096" s="1">
        <v>1.26</v>
      </c>
      <c r="AE1096" s="1">
        <v>0.97</v>
      </c>
      <c r="AF1096" s="1">
        <v>0.01</v>
      </c>
      <c r="AG1096" s="1">
        <v>20.64</v>
      </c>
      <c r="AH1096" s="1">
        <v>77.12</v>
      </c>
      <c r="AI1096" s="1">
        <v>1096</v>
      </c>
      <c r="AJ1096" s="1">
        <v>396670</v>
      </c>
      <c r="AK1096" s="1">
        <v>-5</v>
      </c>
      <c r="AL1096" s="1">
        <v>-7</v>
      </c>
      <c r="AM1096" s="1">
        <v>-14</v>
      </c>
      <c r="AN1096" s="1">
        <v>-5</v>
      </c>
      <c r="AO1096" s="1">
        <v>-8</v>
      </c>
      <c r="AP1096" s="1">
        <v>30591</v>
      </c>
      <c r="AQ1096" s="1">
        <v>-0.1</v>
      </c>
      <c r="AR1096" s="1">
        <v>39.6</v>
      </c>
      <c r="AS1096" s="1">
        <v>39.65</v>
      </c>
      <c r="AT1096" s="1">
        <v>40.4</v>
      </c>
      <c r="AU1096" s="1">
        <v>40.299999999999997</v>
      </c>
      <c r="AV1096" s="1">
        <v>40.65</v>
      </c>
      <c r="AW1096" s="1">
        <v>-1.5678500000000001E-2</v>
      </c>
      <c r="AX1096" s="1">
        <v>3.7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5850</v>
      </c>
      <c r="C1097" s="3">
        <v>43.83</v>
      </c>
      <c r="D1097" s="3">
        <v>0</v>
      </c>
      <c r="E1097" s="3">
        <v>0.09</v>
      </c>
      <c r="F1097" s="1">
        <f>IF(INDEX(董監!D:D,H1097)=0,INDEX(董監!C:C,H1097),INDEX(董監!D:D,H1097))</f>
        <v>42.05</v>
      </c>
      <c r="G1097" s="1">
        <f t="shared" si="68"/>
        <v>14.030000000000001</v>
      </c>
      <c r="H1097" s="1">
        <f>MATCH(持股比率!A1097,董監!A:A,0)</f>
        <v>1097</v>
      </c>
      <c r="I1097" s="3">
        <v>445497.81</v>
      </c>
      <c r="J1097" s="26">
        <v>-26</v>
      </c>
      <c r="K1097" s="26">
        <v>-66</v>
      </c>
      <c r="L1097" s="35">
        <v>-88</v>
      </c>
      <c r="M1097" s="26">
        <v>-25</v>
      </c>
      <c r="N1097" s="26">
        <v>84</v>
      </c>
      <c r="O1097" s="26">
        <f t="shared" si="69"/>
        <v>6250</v>
      </c>
      <c r="P1097" s="25">
        <f t="shared" si="70"/>
        <v>-1.9</v>
      </c>
      <c r="Q1097" s="3">
        <v>61.6</v>
      </c>
      <c r="R1097" s="3">
        <v>61.6</v>
      </c>
      <c r="S1097" s="3">
        <v>59.9</v>
      </c>
      <c r="T1097" s="3">
        <v>60.3</v>
      </c>
      <c r="U1097" s="3">
        <v>62.4</v>
      </c>
      <c r="V1097" s="12">
        <f t="shared" si="71"/>
        <v>-7.2042999999999996E-2</v>
      </c>
      <c r="W1097" s="3">
        <v>3.65</v>
      </c>
      <c r="X1097" s="3" t="str">
        <f ca="1">IF(COUNTIF(股期對照!A:A,B1097)=2,B1097&amp;"-●",IF(COUNTIF(股期對照!A:A,B1097)=1,B1097&amp;"-◎",B1097))</f>
        <v>安力-KY</v>
      </c>
      <c r="Y1097" s="3" t="s">
        <v>6548</v>
      </c>
      <c r="AB1097" s="1" t="s">
        <v>1091</v>
      </c>
      <c r="AC1097" s="1" t="s">
        <v>2852</v>
      </c>
      <c r="AD1097" s="1">
        <v>43.83</v>
      </c>
      <c r="AE1097" s="1">
        <v>0</v>
      </c>
      <c r="AF1097" s="1">
        <v>0.09</v>
      </c>
      <c r="AG1097" s="1">
        <v>42.05</v>
      </c>
      <c r="AH1097" s="1">
        <v>14.030000000000001</v>
      </c>
      <c r="AI1097" s="1">
        <v>1097</v>
      </c>
      <c r="AJ1097" s="1">
        <v>445497.81</v>
      </c>
      <c r="AK1097" s="1">
        <v>-26</v>
      </c>
      <c r="AL1097" s="1">
        <v>-66</v>
      </c>
      <c r="AM1097" s="1">
        <v>-88</v>
      </c>
      <c r="AN1097" s="1">
        <v>-25</v>
      </c>
      <c r="AO1097" s="1">
        <v>84</v>
      </c>
      <c r="AP1097" s="1">
        <v>6250</v>
      </c>
      <c r="AQ1097" s="1">
        <v>-1.9</v>
      </c>
      <c r="AR1097" s="1">
        <v>61.6</v>
      </c>
      <c r="AS1097" s="1">
        <v>61.6</v>
      </c>
      <c r="AT1097" s="1">
        <v>59.9</v>
      </c>
      <c r="AU1097" s="1">
        <v>60.3</v>
      </c>
      <c r="AV1097" s="1">
        <v>62.4</v>
      </c>
      <c r="AW1097" s="1">
        <v>-7.2042999999999996E-2</v>
      </c>
      <c r="AX1097" s="1">
        <v>3.65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4682</v>
      </c>
      <c r="C1098" s="3">
        <v>56.36</v>
      </c>
      <c r="D1098" s="3">
        <v>0.03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42.11</v>
      </c>
      <c r="H1098" s="1">
        <f>MATCH(持股比率!A1098,董監!A:A,0)</f>
        <v>1098</v>
      </c>
      <c r="I1098" s="3">
        <v>614180</v>
      </c>
      <c r="J1098" s="26">
        <v>-2</v>
      </c>
      <c r="K1098" s="26">
        <v>-1</v>
      </c>
      <c r="L1098" s="35">
        <v>2</v>
      </c>
      <c r="M1098" s="26">
        <v>9</v>
      </c>
      <c r="N1098" s="26">
        <v>27</v>
      </c>
      <c r="O1098" s="26">
        <f t="shared" si="69"/>
        <v>25863</v>
      </c>
      <c r="P1098" s="25">
        <f t="shared" si="70"/>
        <v>0.1</v>
      </c>
      <c r="Q1098" s="3">
        <v>20.75</v>
      </c>
      <c r="R1098" s="3">
        <v>20.7</v>
      </c>
      <c r="S1098" s="3">
        <v>20.85</v>
      </c>
      <c r="T1098" s="3">
        <v>20.95</v>
      </c>
      <c r="U1098" s="3">
        <v>21.15</v>
      </c>
      <c r="V1098" s="12">
        <f t="shared" si="71"/>
        <v>7.3909999999999991E-3</v>
      </c>
      <c r="W1098" s="3">
        <v>1.2</v>
      </c>
      <c r="X1098" s="3" t="str">
        <f ca="1">IF(COUNTIF(股期對照!A:A,B1098)=2,B1098&amp;"-●",IF(COUNTIF(股期對照!A:A,B1098)=1,B1098&amp;"-◎",B1098))</f>
        <v>東科-KY</v>
      </c>
      <c r="Y1098" s="3" t="s">
        <v>4892</v>
      </c>
      <c r="AB1098" s="1" t="s">
        <v>1092</v>
      </c>
      <c r="AC1098" s="1" t="s">
        <v>2853</v>
      </c>
      <c r="AD1098" s="1">
        <v>56.36</v>
      </c>
      <c r="AE1098" s="1">
        <v>0.03</v>
      </c>
      <c r="AF1098" s="1">
        <v>0.08</v>
      </c>
      <c r="AG1098" s="1">
        <v>1.42</v>
      </c>
      <c r="AH1098" s="1">
        <v>42.11</v>
      </c>
      <c r="AI1098" s="1">
        <v>1098</v>
      </c>
      <c r="AJ1098" s="1">
        <v>614180</v>
      </c>
      <c r="AK1098" s="1">
        <v>-2</v>
      </c>
      <c r="AL1098" s="1">
        <v>-1</v>
      </c>
      <c r="AM1098" s="1">
        <v>2</v>
      </c>
      <c r="AN1098" s="1">
        <v>9</v>
      </c>
      <c r="AO1098" s="1">
        <v>27</v>
      </c>
      <c r="AP1098" s="1">
        <v>25863</v>
      </c>
      <c r="AQ1098" s="1">
        <v>0.1</v>
      </c>
      <c r="AR1098" s="1">
        <v>20.75</v>
      </c>
      <c r="AS1098" s="1">
        <v>20.7</v>
      </c>
      <c r="AT1098" s="1">
        <v>20.85</v>
      </c>
      <c r="AU1098" s="1">
        <v>20.95</v>
      </c>
      <c r="AV1098" s="1">
        <v>21.15</v>
      </c>
      <c r="AW1098" s="1">
        <v>7.3909999999999991E-3</v>
      </c>
      <c r="AX1098" s="1">
        <v>1.2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4845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920996.89</v>
      </c>
      <c r="M1099" s="26"/>
      <c r="O1099" s="26">
        <f t="shared" si="69"/>
        <v>91741</v>
      </c>
      <c r="P1099" s="25">
        <f t="shared" si="70"/>
        <v>0</v>
      </c>
      <c r="Q1099" s="3"/>
      <c r="R1099" s="3"/>
      <c r="S1099" s="3"/>
      <c r="T1099" s="3"/>
      <c r="U1099" s="3"/>
      <c r="V1099" s="12">
        <f t="shared" si="71"/>
        <v>0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6536</v>
      </c>
      <c r="AB1099" s="1" t="s">
        <v>1093</v>
      </c>
      <c r="AC1099" s="1" t="s">
        <v>2854</v>
      </c>
      <c r="AG1099" s="1">
        <v>0.39</v>
      </c>
      <c r="AH1099" s="1">
        <v>99.61</v>
      </c>
      <c r="AI1099" s="1">
        <v>1099</v>
      </c>
      <c r="AJ1099" s="1">
        <v>920996.89</v>
      </c>
      <c r="AP1099" s="1">
        <v>91741</v>
      </c>
      <c r="AQ1099" s="1">
        <v>0</v>
      </c>
      <c r="AW1099" s="1">
        <v>0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5851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6">
        <v>-1</v>
      </c>
      <c r="K1100" s="26">
        <v>2</v>
      </c>
      <c r="L1100" s="35">
        <v>5</v>
      </c>
      <c r="M1100" s="26">
        <v>2</v>
      </c>
      <c r="N1100" s="26">
        <v>4</v>
      </c>
      <c r="O1100" s="26">
        <f t="shared" si="69"/>
        <v>41077</v>
      </c>
      <c r="P1100" s="25">
        <f t="shared" si="70"/>
        <v>0</v>
      </c>
      <c r="Q1100" s="3">
        <v>28.85</v>
      </c>
      <c r="R1100" s="3">
        <v>29</v>
      </c>
      <c r="S1100" s="3">
        <v>29.2</v>
      </c>
      <c r="T1100" s="3">
        <v>29</v>
      </c>
      <c r="U1100" s="3">
        <v>29.1</v>
      </c>
      <c r="V1100" s="12">
        <f t="shared" si="71"/>
        <v>3.4954999999999999E-3</v>
      </c>
      <c r="W1100" s="3">
        <v>0.52</v>
      </c>
      <c r="X1100" s="3" t="str">
        <f ca="1">IF(COUNTIF(股期對照!A:A,B1100)=2,B1100&amp;"-●",IF(COUNTIF(股期對照!A:A,B1100)=1,B1100&amp;"-◎",B1100))</f>
        <v>雷笛克光學</v>
      </c>
      <c r="Y1100" s="3" t="s">
        <v>6542</v>
      </c>
      <c r="AB1100" s="1" t="s">
        <v>1094</v>
      </c>
      <c r="AC1100" s="1" t="s">
        <v>2855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-1</v>
      </c>
      <c r="AL1100" s="1">
        <v>2</v>
      </c>
      <c r="AM1100" s="1">
        <v>5</v>
      </c>
      <c r="AN1100" s="1">
        <v>2</v>
      </c>
      <c r="AO1100" s="1">
        <v>4</v>
      </c>
      <c r="AP1100" s="1">
        <v>41077</v>
      </c>
      <c r="AQ1100" s="1">
        <v>0</v>
      </c>
      <c r="AR1100" s="1">
        <v>28.85</v>
      </c>
      <c r="AS1100" s="1">
        <v>29</v>
      </c>
      <c r="AT1100" s="1">
        <v>29.2</v>
      </c>
      <c r="AU1100" s="1">
        <v>29</v>
      </c>
      <c r="AV1100" s="1">
        <v>29.1</v>
      </c>
      <c r="AW1100" s="1">
        <v>3.4954999999999999E-3</v>
      </c>
      <c r="AX1100" s="1">
        <v>0.52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5852</v>
      </c>
      <c r="C1101" s="3">
        <v>7.26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48.699999999999996</v>
      </c>
      <c r="H1101" s="1">
        <f>MATCH(持股比率!A1101,董監!A:A,0)</f>
        <v>1101</v>
      </c>
      <c r="I1101" s="3">
        <v>1027159.11</v>
      </c>
      <c r="J1101" s="26">
        <v>4</v>
      </c>
      <c r="K1101" s="26">
        <v>-51</v>
      </c>
      <c r="L1101" s="35">
        <v>-11</v>
      </c>
      <c r="M1101" s="26">
        <v>-214</v>
      </c>
      <c r="N1101" s="26">
        <v>-114</v>
      </c>
      <c r="O1101" s="26">
        <f t="shared" si="69"/>
        <v>50023</v>
      </c>
      <c r="P1101" s="25">
        <f t="shared" si="70"/>
        <v>-0.8</v>
      </c>
      <c r="Q1101" s="3">
        <v>88.9</v>
      </c>
      <c r="R1101" s="3">
        <v>87.9</v>
      </c>
      <c r="S1101" s="3">
        <v>87.2</v>
      </c>
      <c r="T1101" s="3">
        <v>86</v>
      </c>
      <c r="U1101" s="3">
        <v>85.5</v>
      </c>
      <c r="V1101" s="12">
        <f t="shared" si="71"/>
        <v>-0.33237499999999998</v>
      </c>
      <c r="W1101" s="3">
        <v>-3.17</v>
      </c>
      <c r="X1101" s="3" t="str">
        <f ca="1">IF(COUNTIF(股期對照!A:A,B1101)=2,B1101&amp;"-●",IF(COUNTIF(股期對照!A:A,B1101)=1,B1101&amp;"-◎",B1101))</f>
        <v>達興材料</v>
      </c>
      <c r="Y1101" s="3" t="s">
        <v>6560</v>
      </c>
      <c r="AB1101" s="1" t="s">
        <v>1095</v>
      </c>
      <c r="AC1101" s="1" t="s">
        <v>2856</v>
      </c>
      <c r="AD1101" s="1">
        <v>7.26</v>
      </c>
      <c r="AE1101" s="1">
        <v>0</v>
      </c>
      <c r="AF1101" s="1">
        <v>0.16</v>
      </c>
      <c r="AG1101" s="1">
        <v>43.88</v>
      </c>
      <c r="AH1101" s="1">
        <v>48.699999999999996</v>
      </c>
      <c r="AI1101" s="1">
        <v>1101</v>
      </c>
      <c r="AJ1101" s="1">
        <v>1027159.11</v>
      </c>
      <c r="AK1101" s="1">
        <v>4</v>
      </c>
      <c r="AL1101" s="1">
        <v>-51</v>
      </c>
      <c r="AM1101" s="1">
        <v>-11</v>
      </c>
      <c r="AN1101" s="1">
        <v>-214</v>
      </c>
      <c r="AO1101" s="1">
        <v>-114</v>
      </c>
      <c r="AP1101" s="1">
        <v>50023</v>
      </c>
      <c r="AQ1101" s="1">
        <v>-0.8</v>
      </c>
      <c r="AR1101" s="1">
        <v>88.9</v>
      </c>
      <c r="AS1101" s="1">
        <v>87.9</v>
      </c>
      <c r="AT1101" s="1">
        <v>87.2</v>
      </c>
      <c r="AU1101" s="1">
        <v>86</v>
      </c>
      <c r="AV1101" s="1">
        <v>85.5</v>
      </c>
      <c r="AW1101" s="1">
        <v>-0.33237499999999998</v>
      </c>
      <c r="AX1101" s="1">
        <v>-3.17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4846</v>
      </c>
      <c r="C1102" s="3">
        <v>53.65</v>
      </c>
      <c r="D1102" s="3">
        <v>0</v>
      </c>
      <c r="E1102" s="3">
        <v>0.86</v>
      </c>
      <c r="F1102" s="1">
        <f>IF(INDEX(董監!D:D,H1102)=0,INDEX(董監!C:C,H1102),INDEX(董監!D:D,H1102))</f>
        <v>35.61</v>
      </c>
      <c r="G1102" s="1">
        <f t="shared" si="68"/>
        <v>9.8799999999999955</v>
      </c>
      <c r="H1102" s="1">
        <f>MATCH(持股比率!A1102,董監!A:A,0)</f>
        <v>1102</v>
      </c>
      <c r="I1102" s="3">
        <v>1685289.15</v>
      </c>
      <c r="J1102" s="26">
        <v>-2883</v>
      </c>
      <c r="K1102" s="26">
        <v>768</v>
      </c>
      <c r="L1102" s="35">
        <v>-1174</v>
      </c>
      <c r="M1102" s="26">
        <v>-467</v>
      </c>
      <c r="N1102" s="26">
        <v>1332</v>
      </c>
      <c r="O1102" s="26">
        <f t="shared" si="69"/>
        <v>16651</v>
      </c>
      <c r="P1102" s="25">
        <f t="shared" si="70"/>
        <v>-14.6</v>
      </c>
      <c r="Q1102" s="3">
        <v>62.2</v>
      </c>
      <c r="R1102" s="3">
        <v>68.400000000000006</v>
      </c>
      <c r="S1102" s="3">
        <v>71.099999999999994</v>
      </c>
      <c r="T1102" s="3">
        <v>71</v>
      </c>
      <c r="U1102" s="3">
        <v>74</v>
      </c>
      <c r="V1102" s="12">
        <f t="shared" si="71"/>
        <v>-1.448518</v>
      </c>
      <c r="W1102" s="3">
        <v>18.02</v>
      </c>
      <c r="X1102" s="3" t="str">
        <f ca="1">IF(COUNTIF(股期對照!A:A,B1102)=2,B1102&amp;"-●",IF(COUNTIF(股期對照!A:A,B1102)=1,B1102&amp;"-◎",B1102))</f>
        <v>乙盛-KY</v>
      </c>
      <c r="Y1102" s="3" t="s">
        <v>6613</v>
      </c>
      <c r="AB1102" s="1" t="s">
        <v>1096</v>
      </c>
      <c r="AC1102" s="1" t="s">
        <v>2857</v>
      </c>
      <c r="AD1102" s="1">
        <v>53.65</v>
      </c>
      <c r="AE1102" s="1">
        <v>0</v>
      </c>
      <c r="AF1102" s="1">
        <v>0.86</v>
      </c>
      <c r="AG1102" s="1">
        <v>35.61</v>
      </c>
      <c r="AH1102" s="1">
        <v>9.8799999999999955</v>
      </c>
      <c r="AI1102" s="1">
        <v>1102</v>
      </c>
      <c r="AJ1102" s="1">
        <v>1685289.15</v>
      </c>
      <c r="AK1102" s="1">
        <v>-2883</v>
      </c>
      <c r="AL1102" s="1">
        <v>768</v>
      </c>
      <c r="AM1102" s="1">
        <v>-1174</v>
      </c>
      <c r="AN1102" s="1">
        <v>-467</v>
      </c>
      <c r="AO1102" s="1">
        <v>1332</v>
      </c>
      <c r="AP1102" s="1">
        <v>16651</v>
      </c>
      <c r="AQ1102" s="1">
        <v>-14.6</v>
      </c>
      <c r="AR1102" s="1">
        <v>62.2</v>
      </c>
      <c r="AS1102" s="1">
        <v>68.400000000000006</v>
      </c>
      <c r="AT1102" s="1">
        <v>71.099999999999994</v>
      </c>
      <c r="AU1102" s="1">
        <v>71</v>
      </c>
      <c r="AV1102" s="1">
        <v>74</v>
      </c>
      <c r="AW1102" s="1">
        <v>-1.448518</v>
      </c>
      <c r="AX1102" s="1">
        <v>18.02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5853</v>
      </c>
      <c r="C1103" s="3">
        <v>15.96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70.099999999999994</v>
      </c>
      <c r="H1103" s="1">
        <f>MATCH(持股比率!A1103,董監!A:A,0)</f>
        <v>1103</v>
      </c>
      <c r="I1103" s="3">
        <v>449900</v>
      </c>
      <c r="J1103" s="26">
        <v>-16</v>
      </c>
      <c r="K1103" s="26">
        <v>-13</v>
      </c>
      <c r="L1103" s="35">
        <v>-42</v>
      </c>
      <c r="M1103" s="26">
        <v>-19</v>
      </c>
      <c r="N1103" s="26">
        <v>5</v>
      </c>
      <c r="O1103" s="26">
        <f t="shared" si="69"/>
        <v>31538</v>
      </c>
      <c r="P1103" s="25">
        <f t="shared" si="70"/>
        <v>-0.3</v>
      </c>
      <c r="Q1103" s="3">
        <v>39.950000000000003</v>
      </c>
      <c r="R1103" s="3">
        <v>40</v>
      </c>
      <c r="S1103" s="3">
        <v>38.9</v>
      </c>
      <c r="T1103" s="3">
        <v>38.5</v>
      </c>
      <c r="U1103" s="3">
        <v>38.799999999999997</v>
      </c>
      <c r="V1103" s="12">
        <f t="shared" si="71"/>
        <v>-3.3305000000000001E-2</v>
      </c>
      <c r="W1103" s="3">
        <v>-1.27</v>
      </c>
      <c r="X1103" s="3" t="str">
        <f ca="1">IF(COUNTIF(股期對照!A:A,B1103)=2,B1103&amp;"-●",IF(COUNTIF(股期對照!A:A,B1103)=1,B1103&amp;"-◎",B1103))</f>
        <v>智晶</v>
      </c>
      <c r="Y1103" s="3" t="s">
        <v>6532</v>
      </c>
      <c r="AB1103" s="1" t="s">
        <v>1097</v>
      </c>
      <c r="AC1103" s="1" t="s">
        <v>2858</v>
      </c>
      <c r="AD1103" s="1">
        <v>15.96</v>
      </c>
      <c r="AE1103" s="1">
        <v>0</v>
      </c>
      <c r="AF1103" s="1">
        <v>0</v>
      </c>
      <c r="AG1103" s="1">
        <v>13.94</v>
      </c>
      <c r="AH1103" s="1">
        <v>70.099999999999994</v>
      </c>
      <c r="AI1103" s="1">
        <v>1103</v>
      </c>
      <c r="AJ1103" s="1">
        <v>449900</v>
      </c>
      <c r="AK1103" s="1">
        <v>-16</v>
      </c>
      <c r="AL1103" s="1">
        <v>-13</v>
      </c>
      <c r="AM1103" s="1">
        <v>-42</v>
      </c>
      <c r="AN1103" s="1">
        <v>-19</v>
      </c>
      <c r="AO1103" s="1">
        <v>5</v>
      </c>
      <c r="AP1103" s="1">
        <v>31538</v>
      </c>
      <c r="AQ1103" s="1">
        <v>-0.3</v>
      </c>
      <c r="AR1103" s="1">
        <v>39.950000000000003</v>
      </c>
      <c r="AS1103" s="1">
        <v>40</v>
      </c>
      <c r="AT1103" s="1">
        <v>38.9</v>
      </c>
      <c r="AU1103" s="1">
        <v>38.5</v>
      </c>
      <c r="AV1103" s="1">
        <v>38.799999999999997</v>
      </c>
      <c r="AW1103" s="1">
        <v>-3.3305000000000001E-2</v>
      </c>
      <c r="AX1103" s="1">
        <v>-1.27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5854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-4</v>
      </c>
      <c r="L1104" s="35">
        <v>-1</v>
      </c>
      <c r="M1104" s="26">
        <v>0</v>
      </c>
      <c r="N1104" s="26">
        <v>-2</v>
      </c>
      <c r="O1104" s="26">
        <f t="shared" si="69"/>
        <v>18016</v>
      </c>
      <c r="P1104" s="25">
        <f t="shared" si="70"/>
        <v>0</v>
      </c>
      <c r="Q1104" s="3">
        <v>14.15</v>
      </c>
      <c r="R1104" s="3">
        <v>14.85</v>
      </c>
      <c r="S1104" s="3">
        <v>14.4</v>
      </c>
      <c r="T1104" s="3">
        <v>14.25</v>
      </c>
      <c r="U1104" s="3">
        <v>14.4</v>
      </c>
      <c r="V1104" s="12">
        <f t="shared" si="71"/>
        <v>-1.026E-3</v>
      </c>
      <c r="W1104" s="3">
        <v>3.23</v>
      </c>
      <c r="X1104" s="3" t="str">
        <f ca="1">IF(COUNTIF(股期對照!A:A,B1104)=2,B1104&amp;"-●",IF(COUNTIF(股期對照!A:A,B1104)=1,B1104&amp;"-◎",B1104))</f>
        <v>天鉞電</v>
      </c>
      <c r="Y1104" s="3" t="s">
        <v>6682</v>
      </c>
      <c r="AB1104" s="1" t="s">
        <v>1098</v>
      </c>
      <c r="AC1104" s="1" t="s">
        <v>2859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358589.77</v>
      </c>
      <c r="AK1104" s="1">
        <v>0</v>
      </c>
      <c r="AL1104" s="1">
        <v>-4</v>
      </c>
      <c r="AM1104" s="1">
        <v>-1</v>
      </c>
      <c r="AN1104" s="1">
        <v>0</v>
      </c>
      <c r="AO1104" s="1">
        <v>-2</v>
      </c>
      <c r="AP1104" s="1">
        <v>18016</v>
      </c>
      <c r="AQ1104" s="1">
        <v>0</v>
      </c>
      <c r="AR1104" s="1">
        <v>14.15</v>
      </c>
      <c r="AS1104" s="1">
        <v>14.85</v>
      </c>
      <c r="AT1104" s="1">
        <v>14.4</v>
      </c>
      <c r="AU1104" s="1">
        <v>14.25</v>
      </c>
      <c r="AV1104" s="1">
        <v>14.4</v>
      </c>
      <c r="AW1104" s="1">
        <v>-1.026E-3</v>
      </c>
      <c r="AX1104" s="1">
        <v>3.23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5855</v>
      </c>
      <c r="C1105" s="3">
        <v>2.8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80.47</v>
      </c>
      <c r="H1105" s="1">
        <f>MATCH(持股比率!A1105,董監!A:A,0)</f>
        <v>1105</v>
      </c>
      <c r="I1105" s="3">
        <v>895425.79</v>
      </c>
      <c r="J1105" s="26">
        <v>6</v>
      </c>
      <c r="K1105" s="26">
        <v>-15</v>
      </c>
      <c r="L1105" s="35">
        <v>-190</v>
      </c>
      <c r="M1105" s="26">
        <v>-59</v>
      </c>
      <c r="N1105" s="26">
        <v>10</v>
      </c>
      <c r="O1105" s="26">
        <f t="shared" si="69"/>
        <v>72055</v>
      </c>
      <c r="P1105" s="25">
        <f t="shared" si="70"/>
        <v>-0.3</v>
      </c>
      <c r="Q1105" s="3">
        <v>21.9</v>
      </c>
      <c r="R1105" s="3">
        <v>21.9</v>
      </c>
      <c r="S1105" s="3">
        <v>20.9</v>
      </c>
      <c r="T1105" s="3">
        <v>20.7</v>
      </c>
      <c r="U1105" s="3">
        <v>20.95</v>
      </c>
      <c r="V1105" s="12">
        <f t="shared" si="71"/>
        <v>-5.1798999999999998E-2</v>
      </c>
      <c r="W1105" s="3">
        <v>-3.9</v>
      </c>
      <c r="X1105" s="3" t="str">
        <f ca="1">IF(COUNTIF(股期對照!A:A,B1105)=2,B1105&amp;"-●",IF(COUNTIF(股期對照!A:A,B1105)=1,B1105&amp;"-◎",B1105))</f>
        <v>虹堡</v>
      </c>
      <c r="Y1105" s="3" t="s">
        <v>6565</v>
      </c>
      <c r="AB1105" s="1" t="s">
        <v>1099</v>
      </c>
      <c r="AC1105" s="1" t="s">
        <v>2860</v>
      </c>
      <c r="AD1105" s="1">
        <v>2.8</v>
      </c>
      <c r="AE1105" s="1">
        <v>0</v>
      </c>
      <c r="AF1105" s="1">
        <v>0.01</v>
      </c>
      <c r="AG1105" s="1">
        <v>16.72</v>
      </c>
      <c r="AH1105" s="1">
        <v>80.47</v>
      </c>
      <c r="AI1105" s="1">
        <v>1105</v>
      </c>
      <c r="AJ1105" s="1">
        <v>895425.79</v>
      </c>
      <c r="AK1105" s="1">
        <v>6</v>
      </c>
      <c r="AL1105" s="1">
        <v>-15</v>
      </c>
      <c r="AM1105" s="1">
        <v>-190</v>
      </c>
      <c r="AN1105" s="1">
        <v>-59</v>
      </c>
      <c r="AO1105" s="1">
        <v>10</v>
      </c>
      <c r="AP1105" s="1">
        <v>72055</v>
      </c>
      <c r="AQ1105" s="1">
        <v>-0.3</v>
      </c>
      <c r="AR1105" s="1">
        <v>21.9</v>
      </c>
      <c r="AS1105" s="1">
        <v>21.9</v>
      </c>
      <c r="AT1105" s="1">
        <v>20.9</v>
      </c>
      <c r="AU1105" s="1">
        <v>20.7</v>
      </c>
      <c r="AV1105" s="1">
        <v>20.95</v>
      </c>
      <c r="AW1105" s="1">
        <v>-5.1798999999999998E-2</v>
      </c>
      <c r="AX1105" s="1">
        <v>-3.9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4577</v>
      </c>
      <c r="C1106" s="3">
        <v>11.17</v>
      </c>
      <c r="D1106" s="3">
        <v>3.49</v>
      </c>
      <c r="E1106" s="3">
        <v>0.32</v>
      </c>
      <c r="F1106" s="1">
        <f>IF(INDEX(董監!D:D,H1106)=0,INDEX(董監!C:C,H1106),INDEX(董監!D:D,H1106))</f>
        <v>12.51</v>
      </c>
      <c r="G1106" s="1">
        <f t="shared" si="68"/>
        <v>72.509999999999991</v>
      </c>
      <c r="H1106" s="1">
        <f>MATCH(持股比率!A1106,董監!A:A,0)</f>
        <v>1106</v>
      </c>
      <c r="I1106" s="3">
        <v>568317.97</v>
      </c>
      <c r="J1106" s="26">
        <v>16</v>
      </c>
      <c r="K1106" s="26">
        <v>10</v>
      </c>
      <c r="L1106" s="35">
        <v>-132</v>
      </c>
      <c r="M1106" s="26">
        <v>22</v>
      </c>
      <c r="N1106" s="26">
        <v>47</v>
      </c>
      <c r="O1106" s="26">
        <f t="shared" si="69"/>
        <v>41209</v>
      </c>
      <c r="P1106" s="25">
        <f t="shared" si="70"/>
        <v>-0.1</v>
      </c>
      <c r="Q1106" s="3">
        <v>133.5</v>
      </c>
      <c r="R1106" s="3">
        <v>133.5</v>
      </c>
      <c r="S1106" s="3">
        <v>133</v>
      </c>
      <c r="T1106" s="3">
        <v>133</v>
      </c>
      <c r="U1106" s="3">
        <v>133.5</v>
      </c>
      <c r="V1106" s="12">
        <f t="shared" si="71"/>
        <v>-4.8845E-2</v>
      </c>
      <c r="W1106" s="3">
        <v>-0.37</v>
      </c>
      <c r="X1106" s="3" t="str">
        <f ca="1">IF(COUNTIF(股期對照!A:A,B1106)=2,B1106&amp;"-●",IF(COUNTIF(股期對照!A:A,B1106)=1,B1106&amp;"-◎",B1106))</f>
        <v>智崴</v>
      </c>
      <c r="Y1106" s="3" t="s">
        <v>6623</v>
      </c>
      <c r="AB1106" s="1" t="s">
        <v>1100</v>
      </c>
      <c r="AC1106" s="1" t="s">
        <v>2861</v>
      </c>
      <c r="AD1106" s="1">
        <v>11.17</v>
      </c>
      <c r="AE1106" s="1">
        <v>3.49</v>
      </c>
      <c r="AF1106" s="1">
        <v>0.32</v>
      </c>
      <c r="AG1106" s="1">
        <v>12.51</v>
      </c>
      <c r="AH1106" s="1">
        <v>72.509999999999991</v>
      </c>
      <c r="AI1106" s="1">
        <v>1106</v>
      </c>
      <c r="AJ1106" s="1">
        <v>568317.97</v>
      </c>
      <c r="AK1106" s="1">
        <v>16</v>
      </c>
      <c r="AL1106" s="1">
        <v>10</v>
      </c>
      <c r="AM1106" s="1">
        <v>-132</v>
      </c>
      <c r="AN1106" s="1">
        <v>22</v>
      </c>
      <c r="AO1106" s="1">
        <v>47</v>
      </c>
      <c r="AP1106" s="1">
        <v>41209</v>
      </c>
      <c r="AQ1106" s="1">
        <v>-0.1</v>
      </c>
      <c r="AR1106" s="1">
        <v>133.5</v>
      </c>
      <c r="AS1106" s="1">
        <v>133.5</v>
      </c>
      <c r="AT1106" s="1">
        <v>133</v>
      </c>
      <c r="AU1106" s="1">
        <v>133</v>
      </c>
      <c r="AV1106" s="1">
        <v>133.5</v>
      </c>
      <c r="AW1106" s="1">
        <v>-4.8845E-2</v>
      </c>
      <c r="AX1106" s="1">
        <v>-0.37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5856</v>
      </c>
      <c r="C1107" s="3">
        <v>22.99</v>
      </c>
      <c r="D1107" s="3">
        <v>1.7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39.19</v>
      </c>
      <c r="H1107" s="1">
        <f>MATCH(持股比率!A1107,董監!A:A,0)</f>
        <v>1107</v>
      </c>
      <c r="I1107" s="3">
        <v>692228.61</v>
      </c>
      <c r="J1107" s="26">
        <v>-3</v>
      </c>
      <c r="K1107" s="26">
        <v>-166</v>
      </c>
      <c r="L1107" s="35">
        <v>9</v>
      </c>
      <c r="M1107" s="26">
        <v>47</v>
      </c>
      <c r="N1107" s="26">
        <v>28</v>
      </c>
      <c r="O1107" s="26">
        <f t="shared" si="69"/>
        <v>27128</v>
      </c>
      <c r="P1107" s="25">
        <f t="shared" si="70"/>
        <v>-0.3</v>
      </c>
      <c r="Q1107" s="3">
        <v>1505</v>
      </c>
      <c r="R1107" s="3">
        <v>1475</v>
      </c>
      <c r="S1107" s="3">
        <v>1450</v>
      </c>
      <c r="T1107" s="3">
        <v>1415</v>
      </c>
      <c r="U1107" s="3">
        <v>1405</v>
      </c>
      <c r="V1107" s="12">
        <f t="shared" si="71"/>
        <v>-1.3047</v>
      </c>
      <c r="W1107" s="3">
        <v>-6.33</v>
      </c>
      <c r="X1107" s="3" t="str">
        <f ca="1">IF(COUNTIF(股期對照!A:A,B1107)=2,B1107&amp;"-●",IF(COUNTIF(股期對照!A:A,B1107)=1,B1107&amp;"-◎",B1107))</f>
        <v>祥碩-●</v>
      </c>
      <c r="Y1107" s="3" t="s">
        <v>6546</v>
      </c>
      <c r="AB1107" s="1" t="s">
        <v>1101</v>
      </c>
      <c r="AC1107" s="1" t="s">
        <v>2862</v>
      </c>
      <c r="AD1107" s="1">
        <v>22.99</v>
      </c>
      <c r="AE1107" s="1">
        <v>1.7</v>
      </c>
      <c r="AF1107" s="1">
        <v>0.78</v>
      </c>
      <c r="AG1107" s="1">
        <v>35.340000000000003</v>
      </c>
      <c r="AH1107" s="1">
        <v>39.19</v>
      </c>
      <c r="AI1107" s="1">
        <v>1107</v>
      </c>
      <c r="AJ1107" s="1">
        <v>692228.61</v>
      </c>
      <c r="AK1107" s="1">
        <v>-3</v>
      </c>
      <c r="AL1107" s="1">
        <v>-166</v>
      </c>
      <c r="AM1107" s="1">
        <v>9</v>
      </c>
      <c r="AN1107" s="1">
        <v>47</v>
      </c>
      <c r="AO1107" s="1">
        <v>28</v>
      </c>
      <c r="AP1107" s="1">
        <v>27128</v>
      </c>
      <c r="AQ1107" s="1">
        <v>-0.3</v>
      </c>
      <c r="AR1107" s="1">
        <v>1505</v>
      </c>
      <c r="AS1107" s="1">
        <v>1475</v>
      </c>
      <c r="AT1107" s="1">
        <v>1450</v>
      </c>
      <c r="AU1107" s="1">
        <v>1415</v>
      </c>
      <c r="AV1107" s="1">
        <v>1405</v>
      </c>
      <c r="AW1107" s="1">
        <v>-1.3047</v>
      </c>
      <c r="AX1107" s="1">
        <v>-6.33</v>
      </c>
      <c r="AY1107" s="1" t="s">
        <v>4512</v>
      </c>
      <c r="AZ1107" s="1" t="s">
        <v>3559</v>
      </c>
    </row>
    <row r="1108" spans="1:52" x14ac:dyDescent="0.25">
      <c r="A1108" s="2" t="s">
        <v>1102</v>
      </c>
      <c r="B1108" s="3" t="s">
        <v>5857</v>
      </c>
      <c r="C1108" s="3">
        <v>3.61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88.93</v>
      </c>
      <c r="H1108" s="1">
        <f>MATCH(持股比率!A1108,董監!A:A,0)</f>
        <v>1108</v>
      </c>
      <c r="I1108" s="3">
        <v>564241.18000000005</v>
      </c>
      <c r="J1108" s="26">
        <v>119</v>
      </c>
      <c r="K1108" s="26">
        <v>-338</v>
      </c>
      <c r="L1108" s="35">
        <v>79</v>
      </c>
      <c r="M1108" s="26">
        <v>-31</v>
      </c>
      <c r="N1108" s="26">
        <v>182</v>
      </c>
      <c r="O1108" s="26">
        <f t="shared" si="69"/>
        <v>50178</v>
      </c>
      <c r="P1108" s="25">
        <f t="shared" si="70"/>
        <v>0</v>
      </c>
      <c r="Q1108" s="3">
        <v>33.85</v>
      </c>
      <c r="R1108" s="3">
        <v>33.25</v>
      </c>
      <c r="S1108" s="3">
        <v>31.1</v>
      </c>
      <c r="T1108" s="3">
        <v>30.25</v>
      </c>
      <c r="U1108" s="3">
        <v>31.55</v>
      </c>
      <c r="V1108" s="12">
        <f t="shared" si="71"/>
        <v>5.0899999999999633E-4</v>
      </c>
      <c r="W1108" s="3">
        <v>-4.68</v>
      </c>
      <c r="X1108" s="3" t="str">
        <f ca="1">IF(COUNTIF(股期對照!A:A,B1108)=2,B1108&amp;"-●",IF(COUNTIF(股期對照!A:A,B1108)=1,B1108&amp;"-◎",B1108))</f>
        <v>笙科</v>
      </c>
      <c r="Y1108" s="3" t="s">
        <v>6546</v>
      </c>
      <c r="AB1108" s="1" t="s">
        <v>1102</v>
      </c>
      <c r="AC1108" s="1" t="s">
        <v>2863</v>
      </c>
      <c r="AD1108" s="1">
        <v>3.61</v>
      </c>
      <c r="AE1108" s="1">
        <v>0</v>
      </c>
      <c r="AF1108" s="1">
        <v>0</v>
      </c>
      <c r="AG1108" s="1">
        <v>7.46</v>
      </c>
      <c r="AH1108" s="1">
        <v>88.93</v>
      </c>
      <c r="AI1108" s="1">
        <v>1108</v>
      </c>
      <c r="AJ1108" s="1">
        <v>564241.18000000005</v>
      </c>
      <c r="AK1108" s="1">
        <v>119</v>
      </c>
      <c r="AL1108" s="1">
        <v>-338</v>
      </c>
      <c r="AM1108" s="1">
        <v>79</v>
      </c>
      <c r="AN1108" s="1">
        <v>-31</v>
      </c>
      <c r="AO1108" s="1">
        <v>182</v>
      </c>
      <c r="AP1108" s="1">
        <v>50178</v>
      </c>
      <c r="AQ1108" s="1">
        <v>0</v>
      </c>
      <c r="AR1108" s="1">
        <v>33.85</v>
      </c>
      <c r="AS1108" s="1">
        <v>33.25</v>
      </c>
      <c r="AT1108" s="1">
        <v>31.1</v>
      </c>
      <c r="AU1108" s="1">
        <v>30.25</v>
      </c>
      <c r="AV1108" s="1">
        <v>31.55</v>
      </c>
      <c r="AW1108" s="1">
        <v>5.0899999999999633E-4</v>
      </c>
      <c r="AX1108" s="1">
        <v>-4.68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5858</v>
      </c>
      <c r="C1109" s="3">
        <v>64.150000000000006</v>
      </c>
      <c r="D1109" s="3">
        <v>3.73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12.129999999999981</v>
      </c>
      <c r="H1109" s="1">
        <f>MATCH(持股比率!A1109,董監!A:A,0)</f>
        <v>1109</v>
      </c>
      <c r="I1109" s="3">
        <v>343155.34</v>
      </c>
      <c r="J1109" s="26">
        <v>9</v>
      </c>
      <c r="K1109" s="26">
        <v>-60</v>
      </c>
      <c r="L1109" s="35">
        <v>4</v>
      </c>
      <c r="M1109" s="36">
        <v>-12</v>
      </c>
      <c r="N1109" s="26">
        <v>-23</v>
      </c>
      <c r="O1109" s="26">
        <f t="shared" si="69"/>
        <v>4162</v>
      </c>
      <c r="P1109" s="25">
        <f t="shared" si="70"/>
        <v>-2</v>
      </c>
      <c r="Q1109" s="3">
        <v>2164</v>
      </c>
      <c r="R1109" s="3">
        <v>2115</v>
      </c>
      <c r="S1109" s="3">
        <v>2115</v>
      </c>
      <c r="T1109" s="3">
        <v>2100</v>
      </c>
      <c r="U1109" s="3">
        <v>2070</v>
      </c>
      <c r="V1109" s="12">
        <f t="shared" si="71"/>
        <v>-1.71774</v>
      </c>
      <c r="W1109" s="3">
        <v>-2.11</v>
      </c>
      <c r="X1109" s="3" t="str">
        <f ca="1">IF(COUNTIF(股期對照!A:A,B1109)=2,B1109&amp;"-●",IF(COUNTIF(股期對照!A:A,B1109)=1,B1109&amp;"-◎",B1109))</f>
        <v>信驊-●</v>
      </c>
      <c r="Y1109" s="3" t="s">
        <v>6556</v>
      </c>
      <c r="AB1109" s="1" t="s">
        <v>1103</v>
      </c>
      <c r="AC1109" s="1" t="s">
        <v>2864</v>
      </c>
      <c r="AD1109" s="1">
        <v>64.150000000000006</v>
      </c>
      <c r="AE1109" s="1">
        <v>3.73</v>
      </c>
      <c r="AF1109" s="1">
        <v>0.28999999999999998</v>
      </c>
      <c r="AG1109" s="1">
        <v>19.7</v>
      </c>
      <c r="AH1109" s="1">
        <v>12.129999999999981</v>
      </c>
      <c r="AI1109" s="1">
        <v>1109</v>
      </c>
      <c r="AJ1109" s="1">
        <v>343155.34</v>
      </c>
      <c r="AK1109" s="1">
        <v>9</v>
      </c>
      <c r="AL1109" s="1">
        <v>-60</v>
      </c>
      <c r="AM1109" s="1">
        <v>4</v>
      </c>
      <c r="AN1109" s="1">
        <v>-12</v>
      </c>
      <c r="AO1109" s="1">
        <v>-23</v>
      </c>
      <c r="AP1109" s="1">
        <v>4162</v>
      </c>
      <c r="AQ1109" s="1">
        <v>-2</v>
      </c>
      <c r="AR1109" s="1">
        <v>2164</v>
      </c>
      <c r="AS1109" s="1">
        <v>2115</v>
      </c>
      <c r="AT1109" s="1">
        <v>2115</v>
      </c>
      <c r="AU1109" s="1">
        <v>2100</v>
      </c>
      <c r="AV1109" s="1">
        <v>2070</v>
      </c>
      <c r="AW1109" s="1">
        <v>-1.71774</v>
      </c>
      <c r="AX1109" s="1">
        <v>-2.11</v>
      </c>
      <c r="AY1109" s="1" t="s">
        <v>4513</v>
      </c>
      <c r="AZ1109" s="1" t="s">
        <v>3559</v>
      </c>
    </row>
    <row r="1110" spans="1:52" x14ac:dyDescent="0.25">
      <c r="A1110" s="2" t="s">
        <v>1104</v>
      </c>
      <c r="B1110" s="3" t="s">
        <v>5859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1</v>
      </c>
      <c r="O1110" s="26">
        <f t="shared" si="69"/>
        <v>-7232</v>
      </c>
      <c r="P1110" s="25">
        <f t="shared" si="70"/>
        <v>0</v>
      </c>
      <c r="Q1110" s="3">
        <v>16.350000000000001</v>
      </c>
      <c r="R1110" s="3">
        <v>16.3</v>
      </c>
      <c r="S1110" s="3">
        <v>16.399999999999999</v>
      </c>
      <c r="T1110" s="3">
        <v>16.600000000000001</v>
      </c>
      <c r="U1110" s="3">
        <v>16.05</v>
      </c>
      <c r="V1110" s="12">
        <f t="shared" si="71"/>
        <v>1.605E-4</v>
      </c>
      <c r="W1110" s="3">
        <v>-0.93</v>
      </c>
      <c r="X1110" s="3" t="str">
        <f ca="1">IF(COUNTIF(股期對照!A:A,B1110)=2,B1110&amp;"-●",IF(COUNTIF(股期對照!A:A,B1110)=1,B1110&amp;"-◎",B1110))</f>
        <v>達輝-KY</v>
      </c>
      <c r="Y1110" s="3" t="s">
        <v>6631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1</v>
      </c>
      <c r="AP1110" s="1">
        <v>-7232</v>
      </c>
      <c r="AQ1110" s="1">
        <v>0</v>
      </c>
      <c r="AR1110" s="1">
        <v>16.350000000000001</v>
      </c>
      <c r="AS1110" s="1">
        <v>16.3</v>
      </c>
      <c r="AT1110" s="1">
        <v>16.399999999999999</v>
      </c>
      <c r="AU1110" s="1">
        <v>16.600000000000001</v>
      </c>
      <c r="AV1110" s="1">
        <v>16.05</v>
      </c>
      <c r="AW1110" s="1">
        <v>1.605E-4</v>
      </c>
      <c r="AX1110" s="1">
        <v>-0.93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4847</v>
      </c>
      <c r="C1111" s="3">
        <v>43.32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20.129999999999995</v>
      </c>
      <c r="H1111" s="1">
        <f>MATCH(持股比率!A1111,董監!A:A,0)</f>
        <v>1111</v>
      </c>
      <c r="I1111" s="3">
        <v>152391</v>
      </c>
      <c r="J1111" s="26">
        <v>0</v>
      </c>
      <c r="K1111" s="26">
        <v>-1</v>
      </c>
      <c r="L1111" s="35">
        <v>-1</v>
      </c>
      <c r="M1111" s="26">
        <v>0</v>
      </c>
      <c r="N1111" s="26">
        <v>0</v>
      </c>
      <c r="O1111" s="26">
        <f t="shared" si="69"/>
        <v>3068</v>
      </c>
      <c r="P1111" s="25">
        <f t="shared" si="70"/>
        <v>-0.1</v>
      </c>
      <c r="Q1111" s="3">
        <v>162.5</v>
      </c>
      <c r="R1111" s="3">
        <v>161</v>
      </c>
      <c r="S1111" s="3">
        <v>158</v>
      </c>
      <c r="T1111" s="3">
        <v>158.5</v>
      </c>
      <c r="U1111" s="3">
        <v>159.5</v>
      </c>
      <c r="V1111" s="12">
        <f t="shared" si="71"/>
        <v>-3.1900000000000001E-3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6623</v>
      </c>
      <c r="AB1111" s="1" t="s">
        <v>1105</v>
      </c>
      <c r="AC1111" s="1" t="s">
        <v>2866</v>
      </c>
      <c r="AD1111" s="1">
        <v>43.32</v>
      </c>
      <c r="AE1111" s="1">
        <v>0</v>
      </c>
      <c r="AF1111" s="1">
        <v>0.38</v>
      </c>
      <c r="AG1111" s="1">
        <v>36.17</v>
      </c>
      <c r="AH1111" s="1">
        <v>20.129999999999995</v>
      </c>
      <c r="AI1111" s="1">
        <v>1111</v>
      </c>
      <c r="AJ1111" s="1">
        <v>152391</v>
      </c>
      <c r="AK1111" s="1">
        <v>0</v>
      </c>
      <c r="AL1111" s="1">
        <v>-1</v>
      </c>
      <c r="AM1111" s="1">
        <v>-1</v>
      </c>
      <c r="AN1111" s="1">
        <v>0</v>
      </c>
      <c r="AO1111" s="1">
        <v>0</v>
      </c>
      <c r="AP1111" s="1">
        <v>3068</v>
      </c>
      <c r="AQ1111" s="1">
        <v>-0.1</v>
      </c>
      <c r="AR1111" s="1">
        <v>162.5</v>
      </c>
      <c r="AS1111" s="1">
        <v>161</v>
      </c>
      <c r="AT1111" s="1">
        <v>158</v>
      </c>
      <c r="AU1111" s="1">
        <v>158.5</v>
      </c>
      <c r="AV1111" s="1">
        <v>159.5</v>
      </c>
      <c r="AW1111" s="1">
        <v>-3.1900000000000001E-3</v>
      </c>
      <c r="AX1111" s="1">
        <v>0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5860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-1</v>
      </c>
      <c r="N1112" s="26">
        <v>-2</v>
      </c>
      <c r="O1112" s="26">
        <f t="shared" si="69"/>
        <v>8916</v>
      </c>
      <c r="P1112" s="25">
        <f t="shared" si="70"/>
        <v>0</v>
      </c>
      <c r="Q1112" s="3">
        <v>22.95</v>
      </c>
      <c r="R1112" s="3">
        <v>23.1</v>
      </c>
      <c r="S1112" s="3">
        <v>23.15</v>
      </c>
      <c r="T1112" s="3">
        <v>23.2</v>
      </c>
      <c r="U1112" s="3">
        <v>23.15</v>
      </c>
      <c r="V1112" s="12">
        <f t="shared" si="71"/>
        <v>-6.9499999999999998E-4</v>
      </c>
      <c r="W1112" s="3">
        <v>1.98</v>
      </c>
      <c r="X1112" s="3" t="str">
        <f ca="1">IF(COUNTIF(股期對照!A:A,B1112)=2,B1112&amp;"-●",IF(COUNTIF(股期對照!A:A,B1112)=1,B1112&amp;"-◎",B1112))</f>
        <v>大峽谷-KY</v>
      </c>
      <c r="Y1112" s="3" t="s">
        <v>6542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-2</v>
      </c>
      <c r="AP1112" s="1">
        <v>8916</v>
      </c>
      <c r="AQ1112" s="1">
        <v>0</v>
      </c>
      <c r="AR1112" s="1">
        <v>22.95</v>
      </c>
      <c r="AS1112" s="1">
        <v>23.1</v>
      </c>
      <c r="AT1112" s="1">
        <v>23.15</v>
      </c>
      <c r="AU1112" s="1">
        <v>23.2</v>
      </c>
      <c r="AV1112" s="1">
        <v>23.15</v>
      </c>
      <c r="AW1112" s="1">
        <v>-6.9499999999999998E-4</v>
      </c>
      <c r="AX1112" s="1">
        <v>1.98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5861</v>
      </c>
      <c r="C1113" s="3">
        <v>2.87</v>
      </c>
      <c r="D1113" s="3">
        <v>0.02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72.38</v>
      </c>
      <c r="H1113" s="1">
        <f>MATCH(持股比率!A1113,董監!A:A,0)</f>
        <v>1113</v>
      </c>
      <c r="I1113" s="3">
        <v>730004.25</v>
      </c>
      <c r="J1113" s="26">
        <v>-19</v>
      </c>
      <c r="K1113" s="26">
        <v>0</v>
      </c>
      <c r="L1113" s="35">
        <v>-3</v>
      </c>
      <c r="M1113" s="26">
        <v>-6</v>
      </c>
      <c r="N1113" s="26">
        <v>1</v>
      </c>
      <c r="O1113" s="26">
        <f t="shared" si="69"/>
        <v>52838</v>
      </c>
      <c r="P1113" s="25">
        <f t="shared" si="70"/>
        <v>-0.1</v>
      </c>
      <c r="Q1113" s="3">
        <v>123</v>
      </c>
      <c r="R1113" s="3">
        <v>123.5</v>
      </c>
      <c r="S1113" s="3">
        <v>121.5</v>
      </c>
      <c r="T1113" s="3">
        <v>121</v>
      </c>
      <c r="U1113" s="3">
        <v>121.5</v>
      </c>
      <c r="V1113" s="12">
        <f t="shared" si="71"/>
        <v>-3.3059999999999999E-2</v>
      </c>
      <c r="W1113" s="3">
        <v>-2.02</v>
      </c>
      <c r="X1113" s="3" t="str">
        <f ca="1">IF(COUNTIF(股期對照!A:A,B1113)=2,B1113&amp;"-●",IF(COUNTIF(股期對照!A:A,B1113)=1,B1113&amp;"-◎",B1113))</f>
        <v>禾聯碩</v>
      </c>
      <c r="Y1113" s="3" t="s">
        <v>6626</v>
      </c>
      <c r="AB1113" s="1" t="s">
        <v>1107</v>
      </c>
      <c r="AC1113" s="1" t="s">
        <v>2868</v>
      </c>
      <c r="AD1113" s="1">
        <v>2.87</v>
      </c>
      <c r="AE1113" s="1">
        <v>0.02</v>
      </c>
      <c r="AF1113" s="1">
        <v>0.28000000000000003</v>
      </c>
      <c r="AG1113" s="1">
        <v>24.45</v>
      </c>
      <c r="AH1113" s="1">
        <v>72.38</v>
      </c>
      <c r="AI1113" s="1">
        <v>1113</v>
      </c>
      <c r="AJ1113" s="1">
        <v>730004.25</v>
      </c>
      <c r="AK1113" s="1">
        <v>-19</v>
      </c>
      <c r="AL1113" s="1">
        <v>0</v>
      </c>
      <c r="AM1113" s="1">
        <v>-3</v>
      </c>
      <c r="AN1113" s="1">
        <v>-6</v>
      </c>
      <c r="AO1113" s="1">
        <v>1</v>
      </c>
      <c r="AP1113" s="1">
        <v>52838</v>
      </c>
      <c r="AQ1113" s="1">
        <v>-0.1</v>
      </c>
      <c r="AR1113" s="1">
        <v>123</v>
      </c>
      <c r="AS1113" s="1">
        <v>123.5</v>
      </c>
      <c r="AT1113" s="1">
        <v>121.5</v>
      </c>
      <c r="AU1113" s="1">
        <v>121</v>
      </c>
      <c r="AV1113" s="1">
        <v>121.5</v>
      </c>
      <c r="AW1113" s="1">
        <v>-3.3059999999999999E-2</v>
      </c>
      <c r="AX1113" s="1">
        <v>-2.02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4848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-2</v>
      </c>
      <c r="L1114" s="35">
        <v>0</v>
      </c>
      <c r="M1114" s="26">
        <v>0</v>
      </c>
      <c r="N1114" s="26">
        <v>1</v>
      </c>
      <c r="O1114" s="26">
        <f t="shared" si="69"/>
        <v>589</v>
      </c>
      <c r="P1114" s="25">
        <f t="shared" si="70"/>
        <v>0</v>
      </c>
      <c r="Q1114" s="3">
        <v>43.85</v>
      </c>
      <c r="R1114" s="3">
        <v>43.45</v>
      </c>
      <c r="S1114" s="3">
        <v>42.9</v>
      </c>
      <c r="T1114" s="3">
        <v>42.9</v>
      </c>
      <c r="U1114" s="3">
        <v>43.7</v>
      </c>
      <c r="V1114" s="12">
        <f t="shared" si="71"/>
        <v>6.499999999999986E-6</v>
      </c>
      <c r="W1114" s="3">
        <v>0.81</v>
      </c>
      <c r="X1114" s="3" t="str">
        <f ca="1">IF(COUNTIF(股期對照!A:A,B1114)=2,B1114&amp;"-●",IF(COUNTIF(股期對照!A:A,B1114)=1,B1114&amp;"-◎",B1114))</f>
        <v>jpp-KY</v>
      </c>
      <c r="Y1114" s="3" t="s">
        <v>6568</v>
      </c>
      <c r="AB1114" s="1" t="s">
        <v>1108</v>
      </c>
      <c r="AC1114" s="1" t="s">
        <v>2869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1</v>
      </c>
      <c r="AL1114" s="1">
        <v>-2</v>
      </c>
      <c r="AM1114" s="1">
        <v>0</v>
      </c>
      <c r="AN1114" s="1">
        <v>0</v>
      </c>
      <c r="AO1114" s="1">
        <v>1</v>
      </c>
      <c r="AP1114" s="1">
        <v>589</v>
      </c>
      <c r="AQ1114" s="1">
        <v>0</v>
      </c>
      <c r="AR1114" s="1">
        <v>43.85</v>
      </c>
      <c r="AS1114" s="1">
        <v>43.45</v>
      </c>
      <c r="AT1114" s="1">
        <v>42.9</v>
      </c>
      <c r="AU1114" s="1">
        <v>42.9</v>
      </c>
      <c r="AV1114" s="1">
        <v>43.7</v>
      </c>
      <c r="AW1114" s="1">
        <v>6.499999999999986E-6</v>
      </c>
      <c r="AX1114" s="1">
        <v>0.81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4617</v>
      </c>
      <c r="C1115" s="3">
        <v>5.0199999999999996</v>
      </c>
      <c r="D1115" s="3">
        <v>0.12</v>
      </c>
      <c r="E1115" s="3">
        <v>1.46</v>
      </c>
      <c r="F1115" s="1">
        <f>IF(INDEX(董監!D:D,H1115)=0,INDEX(董監!C:C,H1115),INDEX(董監!D:D,H1115))</f>
        <v>20.010000000000002</v>
      </c>
      <c r="G1115" s="1">
        <f t="shared" si="68"/>
        <v>73.39</v>
      </c>
      <c r="H1115" s="1">
        <f>MATCH(持股比率!A1115,董監!A:A,0)</f>
        <v>1115</v>
      </c>
      <c r="I1115" s="3">
        <v>940892.59</v>
      </c>
      <c r="J1115" s="26">
        <v>313</v>
      </c>
      <c r="K1115" s="26">
        <v>478</v>
      </c>
      <c r="L1115" s="35">
        <v>800</v>
      </c>
      <c r="M1115" s="26">
        <v>-70</v>
      </c>
      <c r="N1115" s="26">
        <v>-30</v>
      </c>
      <c r="O1115" s="26">
        <f t="shared" si="69"/>
        <v>69052</v>
      </c>
      <c r="P1115" s="25">
        <f t="shared" si="70"/>
        <v>2.2000000000000002</v>
      </c>
      <c r="Q1115" s="3">
        <v>79.8</v>
      </c>
      <c r="R1115" s="3">
        <v>82</v>
      </c>
      <c r="S1115" s="3">
        <v>83.6</v>
      </c>
      <c r="T1115" s="3">
        <v>85.2</v>
      </c>
      <c r="U1115" s="3">
        <v>89.4</v>
      </c>
      <c r="V1115" s="12">
        <f t="shared" si="71"/>
        <v>1.2240739999999999</v>
      </c>
      <c r="W1115" s="3">
        <v>14.76</v>
      </c>
      <c r="X1115" s="3" t="str">
        <f ca="1">IF(COUNTIF(股期對照!A:A,B1115)=2,B1115&amp;"-●",IF(COUNTIF(股期對照!A:A,B1115)=1,B1115&amp;"-◎",B1115))</f>
        <v>界霖</v>
      </c>
      <c r="Y1115" s="3" t="s">
        <v>6549</v>
      </c>
      <c r="AB1115" s="1" t="s">
        <v>1109</v>
      </c>
      <c r="AC1115" s="1" t="s">
        <v>2870</v>
      </c>
      <c r="AD1115" s="1">
        <v>5.0199999999999996</v>
      </c>
      <c r="AE1115" s="1">
        <v>0.12</v>
      </c>
      <c r="AF1115" s="1">
        <v>1.46</v>
      </c>
      <c r="AG1115" s="1">
        <v>20.010000000000002</v>
      </c>
      <c r="AH1115" s="1">
        <v>73.39</v>
      </c>
      <c r="AI1115" s="1">
        <v>1115</v>
      </c>
      <c r="AJ1115" s="1">
        <v>940892.59</v>
      </c>
      <c r="AK1115" s="1">
        <v>313</v>
      </c>
      <c r="AL1115" s="1">
        <v>478</v>
      </c>
      <c r="AM1115" s="1">
        <v>800</v>
      </c>
      <c r="AN1115" s="1">
        <v>-70</v>
      </c>
      <c r="AO1115" s="1">
        <v>-30</v>
      </c>
      <c r="AP1115" s="1">
        <v>69052</v>
      </c>
      <c r="AQ1115" s="1">
        <v>2.2000000000000002</v>
      </c>
      <c r="AR1115" s="1">
        <v>79.8</v>
      </c>
      <c r="AS1115" s="1">
        <v>82</v>
      </c>
      <c r="AT1115" s="1">
        <v>83.6</v>
      </c>
      <c r="AU1115" s="1">
        <v>85.2</v>
      </c>
      <c r="AV1115" s="1">
        <v>89.4</v>
      </c>
      <c r="AW1115" s="1">
        <v>1.2240739999999999</v>
      </c>
      <c r="AX1115" s="1">
        <v>14.76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4849</v>
      </c>
      <c r="C1116" s="3">
        <v>32.979999999999997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51.350000000000009</v>
      </c>
      <c r="H1116" s="1">
        <f>MATCH(持股比率!A1116,董監!A:A,0)</f>
        <v>1116</v>
      </c>
      <c r="I1116" s="3">
        <v>429385</v>
      </c>
      <c r="J1116" s="26">
        <v>0</v>
      </c>
      <c r="K1116" s="26">
        <v>2</v>
      </c>
      <c r="L1116" s="35">
        <v>4</v>
      </c>
      <c r="M1116" s="26">
        <v>-8</v>
      </c>
      <c r="N1116" s="26">
        <v>-7</v>
      </c>
      <c r="O1116" s="26">
        <f t="shared" si="69"/>
        <v>22049</v>
      </c>
      <c r="P1116" s="25">
        <f t="shared" si="70"/>
        <v>0</v>
      </c>
      <c r="Q1116" s="3">
        <v>234.5</v>
      </c>
      <c r="R1116" s="3">
        <v>233</v>
      </c>
      <c r="S1116" s="3">
        <v>230</v>
      </c>
      <c r="T1116" s="3">
        <v>230.5</v>
      </c>
      <c r="U1116" s="3">
        <v>231</v>
      </c>
      <c r="V1116" s="12">
        <f t="shared" si="71"/>
        <v>-2.0750000000000001E-2</v>
      </c>
      <c r="W1116" s="3">
        <v>-2.33</v>
      </c>
      <c r="X1116" s="3" t="str">
        <f ca="1">IF(COUNTIF(股期對照!A:A,B1116)=2,B1116&amp;"-●",IF(COUNTIF(股期對照!A:A,B1116)=1,B1116&amp;"-◎",B1116))</f>
        <v>數字</v>
      </c>
      <c r="Y1116" s="3" t="s">
        <v>6623</v>
      </c>
      <c r="AB1116" s="1" t="s">
        <v>1110</v>
      </c>
      <c r="AC1116" s="1" t="s">
        <v>2871</v>
      </c>
      <c r="AD1116" s="1">
        <v>32.979999999999997</v>
      </c>
      <c r="AE1116" s="1">
        <v>0.01</v>
      </c>
      <c r="AF1116" s="1">
        <v>0</v>
      </c>
      <c r="AG1116" s="1">
        <v>15.66</v>
      </c>
      <c r="AH1116" s="1">
        <v>51.350000000000009</v>
      </c>
      <c r="AI1116" s="1">
        <v>1116</v>
      </c>
      <c r="AJ1116" s="1">
        <v>429385</v>
      </c>
      <c r="AK1116" s="1">
        <v>0</v>
      </c>
      <c r="AL1116" s="1">
        <v>2</v>
      </c>
      <c r="AM1116" s="1">
        <v>4</v>
      </c>
      <c r="AN1116" s="1">
        <v>-8</v>
      </c>
      <c r="AO1116" s="1">
        <v>-7</v>
      </c>
      <c r="AP1116" s="1">
        <v>22049</v>
      </c>
      <c r="AQ1116" s="1">
        <v>0</v>
      </c>
      <c r="AR1116" s="1">
        <v>234.5</v>
      </c>
      <c r="AS1116" s="1">
        <v>233</v>
      </c>
      <c r="AT1116" s="1">
        <v>230</v>
      </c>
      <c r="AU1116" s="1">
        <v>230.5</v>
      </c>
      <c r="AV1116" s="1">
        <v>231</v>
      </c>
      <c r="AW1116" s="1">
        <v>-2.0750000000000001E-2</v>
      </c>
      <c r="AX1116" s="1">
        <v>-2.33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5862</v>
      </c>
      <c r="C1117" s="3">
        <v>66.92</v>
      </c>
      <c r="D1117" s="3">
        <v>0.41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-26.239999999999995</v>
      </c>
      <c r="H1117" s="1">
        <f>MATCH(持股比率!A1117,董監!A:A,0)</f>
        <v>1117</v>
      </c>
      <c r="I1117" s="3">
        <v>658261.53</v>
      </c>
      <c r="J1117" s="26">
        <v>8</v>
      </c>
      <c r="K1117" s="26">
        <v>16</v>
      </c>
      <c r="L1117" s="35">
        <v>34</v>
      </c>
      <c r="M1117" s="26">
        <v>91</v>
      </c>
      <c r="N1117" s="26">
        <v>172</v>
      </c>
      <c r="O1117" s="26">
        <f t="shared" si="69"/>
        <v>-17273</v>
      </c>
      <c r="P1117" s="25">
        <f t="shared" si="70"/>
        <v>-1.9</v>
      </c>
      <c r="Q1117" s="3">
        <v>153.5</v>
      </c>
      <c r="R1117" s="3">
        <v>154</v>
      </c>
      <c r="S1117" s="3">
        <v>153</v>
      </c>
      <c r="T1117" s="3">
        <v>157.5</v>
      </c>
      <c r="U1117" s="3">
        <v>168.5</v>
      </c>
      <c r="V1117" s="12">
        <f t="shared" si="71"/>
        <v>0.52208500000000002</v>
      </c>
      <c r="W1117" s="3">
        <v>10.86</v>
      </c>
      <c r="X1117" s="3" t="str">
        <f ca="1">IF(COUNTIF(股期對照!A:A,B1117)=2,B1117&amp;"-●",IF(COUNTIF(股期對照!A:A,B1117)=1,B1117&amp;"-◎",B1117))</f>
        <v>豐祥-KY</v>
      </c>
      <c r="Y1117" s="3" t="s">
        <v>6569</v>
      </c>
      <c r="AB1117" s="1" t="s">
        <v>1111</v>
      </c>
      <c r="AC1117" s="1" t="s">
        <v>2872</v>
      </c>
      <c r="AD1117" s="1">
        <v>66.92</v>
      </c>
      <c r="AE1117" s="1">
        <v>0.41</v>
      </c>
      <c r="AF1117" s="1">
        <v>0.24</v>
      </c>
      <c r="AG1117" s="1">
        <v>58.67</v>
      </c>
      <c r="AH1117" s="1">
        <v>-26.239999999999995</v>
      </c>
      <c r="AI1117" s="1">
        <v>1117</v>
      </c>
      <c r="AJ1117" s="1">
        <v>658261.53</v>
      </c>
      <c r="AK1117" s="1">
        <v>8</v>
      </c>
      <c r="AL1117" s="1">
        <v>16</v>
      </c>
      <c r="AM1117" s="1">
        <v>34</v>
      </c>
      <c r="AN1117" s="1">
        <v>91</v>
      </c>
      <c r="AO1117" s="1">
        <v>172</v>
      </c>
      <c r="AP1117" s="1">
        <v>-17273</v>
      </c>
      <c r="AQ1117" s="1">
        <v>-1.9</v>
      </c>
      <c r="AR1117" s="1">
        <v>153.5</v>
      </c>
      <c r="AS1117" s="1">
        <v>154</v>
      </c>
      <c r="AT1117" s="1">
        <v>153</v>
      </c>
      <c r="AU1117" s="1">
        <v>157.5</v>
      </c>
      <c r="AV1117" s="1">
        <v>168.5</v>
      </c>
      <c r="AW1117" s="1">
        <v>0.52208500000000002</v>
      </c>
      <c r="AX1117" s="1">
        <v>10.86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5863</v>
      </c>
      <c r="C1118" s="3">
        <v>28.86</v>
      </c>
      <c r="D1118" s="3">
        <v>1.67</v>
      </c>
      <c r="E1118" s="3">
        <v>0.52</v>
      </c>
      <c r="F1118" s="1">
        <f>IF(INDEX(董監!D:D,H1118)=0,INDEX(董監!C:C,H1118),INDEX(董監!D:D,H1118))</f>
        <v>13.95</v>
      </c>
      <c r="G1118" s="1">
        <f t="shared" si="68"/>
        <v>55</v>
      </c>
      <c r="H1118" s="1">
        <f>MATCH(持股比率!A1118,董監!A:A,0)</f>
        <v>1118</v>
      </c>
      <c r="I1118" s="3">
        <v>824590.4</v>
      </c>
      <c r="J1118" s="26">
        <v>550</v>
      </c>
      <c r="K1118" s="26">
        <v>-63</v>
      </c>
      <c r="L1118" s="35">
        <v>559</v>
      </c>
      <c r="M1118" s="26">
        <v>-34</v>
      </c>
      <c r="N1118" s="26">
        <v>78</v>
      </c>
      <c r="O1118" s="26">
        <f t="shared" si="69"/>
        <v>45352</v>
      </c>
      <c r="P1118" s="25">
        <f t="shared" si="70"/>
        <v>2.4</v>
      </c>
      <c r="Q1118" s="3">
        <v>185.5</v>
      </c>
      <c r="R1118" s="3">
        <v>183</v>
      </c>
      <c r="S1118" s="3">
        <v>190.5</v>
      </c>
      <c r="T1118" s="3">
        <v>187</v>
      </c>
      <c r="U1118" s="3">
        <v>189</v>
      </c>
      <c r="V1118" s="12">
        <f t="shared" si="71"/>
        <v>2.0536949999999998</v>
      </c>
      <c r="W1118" s="3">
        <v>5.59</v>
      </c>
      <c r="X1118" s="3" t="str">
        <f ca="1">IF(COUNTIF(股期對照!A:A,B1118)=2,B1118&amp;"-●",IF(COUNTIF(股期對照!A:A,B1118)=1,B1118&amp;"-◎",B1118))</f>
        <v>宜鼎</v>
      </c>
      <c r="Y1118" s="3" t="s">
        <v>6633</v>
      </c>
      <c r="AB1118" s="1" t="s">
        <v>1112</v>
      </c>
      <c r="AC1118" s="1" t="s">
        <v>2873</v>
      </c>
      <c r="AD1118" s="1">
        <v>28.86</v>
      </c>
      <c r="AE1118" s="1">
        <v>1.67</v>
      </c>
      <c r="AF1118" s="1">
        <v>0.52</v>
      </c>
      <c r="AG1118" s="1">
        <v>13.95</v>
      </c>
      <c r="AH1118" s="1">
        <v>55</v>
      </c>
      <c r="AI1118" s="1">
        <v>1118</v>
      </c>
      <c r="AJ1118" s="1">
        <v>824590.4</v>
      </c>
      <c r="AK1118" s="1">
        <v>550</v>
      </c>
      <c r="AL1118" s="1">
        <v>-63</v>
      </c>
      <c r="AM1118" s="1">
        <v>559</v>
      </c>
      <c r="AN1118" s="1">
        <v>-34</v>
      </c>
      <c r="AO1118" s="1">
        <v>78</v>
      </c>
      <c r="AP1118" s="1">
        <v>45352</v>
      </c>
      <c r="AQ1118" s="1">
        <v>2.4</v>
      </c>
      <c r="AR1118" s="1">
        <v>185.5</v>
      </c>
      <c r="AS1118" s="1">
        <v>183</v>
      </c>
      <c r="AT1118" s="1">
        <v>190.5</v>
      </c>
      <c r="AU1118" s="1">
        <v>187</v>
      </c>
      <c r="AV1118" s="1">
        <v>189</v>
      </c>
      <c r="AW1118" s="1">
        <v>2.0536949999999998</v>
      </c>
      <c r="AX1118" s="1">
        <v>5.59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4683</v>
      </c>
      <c r="C1119" s="3">
        <v>4.26</v>
      </c>
      <c r="D1119" s="3">
        <v>0</v>
      </c>
      <c r="E1119" s="3">
        <v>0.43</v>
      </c>
      <c r="F1119" s="1">
        <f>IF(INDEX(董監!D:D,H1119)=0,INDEX(董監!C:C,H1119),INDEX(董監!D:D,H1119))</f>
        <v>15.65</v>
      </c>
      <c r="G1119" s="1">
        <f t="shared" si="68"/>
        <v>79.66</v>
      </c>
      <c r="H1119" s="1">
        <f>MATCH(持股比率!A1119,董監!A:A,0)</f>
        <v>1119</v>
      </c>
      <c r="I1119" s="3">
        <v>391176.46</v>
      </c>
      <c r="J1119" s="26">
        <v>235</v>
      </c>
      <c r="K1119" s="26">
        <v>70</v>
      </c>
      <c r="L1119" s="35">
        <v>380</v>
      </c>
      <c r="M1119" s="26">
        <v>-31</v>
      </c>
      <c r="N1119" s="26">
        <v>161</v>
      </c>
      <c r="O1119" s="26">
        <f t="shared" si="69"/>
        <v>31161</v>
      </c>
      <c r="P1119" s="25">
        <f t="shared" si="70"/>
        <v>2.6</v>
      </c>
      <c r="Q1119" s="3">
        <v>37.4</v>
      </c>
      <c r="R1119" s="3">
        <v>35.6</v>
      </c>
      <c r="S1119" s="3">
        <v>35.700000000000003</v>
      </c>
      <c r="T1119" s="3">
        <v>35.450000000000003</v>
      </c>
      <c r="U1119" s="3">
        <v>35.85</v>
      </c>
      <c r="V1119" s="12">
        <f t="shared" si="71"/>
        <v>0.29519899999999999</v>
      </c>
      <c r="W1119" s="3">
        <v>-1.51</v>
      </c>
      <c r="X1119" s="3" t="str">
        <f ca="1">IF(COUNTIF(股期對照!A:A,B1119)=2,B1119&amp;"-●",IF(COUNTIF(股期對照!A:A,B1119)=1,B1119&amp;"-◎",B1119))</f>
        <v>邑昇</v>
      </c>
      <c r="Y1119" s="3" t="s">
        <v>6606</v>
      </c>
      <c r="AB1119" s="1" t="s">
        <v>1113</v>
      </c>
      <c r="AC1119" s="1" t="s">
        <v>2874</v>
      </c>
      <c r="AD1119" s="1">
        <v>4.26</v>
      </c>
      <c r="AE1119" s="1">
        <v>0</v>
      </c>
      <c r="AF1119" s="1">
        <v>0.43</v>
      </c>
      <c r="AG1119" s="1">
        <v>15.65</v>
      </c>
      <c r="AH1119" s="1">
        <v>79.66</v>
      </c>
      <c r="AI1119" s="1">
        <v>1119</v>
      </c>
      <c r="AJ1119" s="1">
        <v>391176.46</v>
      </c>
      <c r="AK1119" s="1">
        <v>235</v>
      </c>
      <c r="AL1119" s="1">
        <v>70</v>
      </c>
      <c r="AM1119" s="1">
        <v>380</v>
      </c>
      <c r="AN1119" s="1">
        <v>-31</v>
      </c>
      <c r="AO1119" s="1">
        <v>161</v>
      </c>
      <c r="AP1119" s="1">
        <v>31161</v>
      </c>
      <c r="AQ1119" s="1">
        <v>2.6</v>
      </c>
      <c r="AR1119" s="1">
        <v>37.4</v>
      </c>
      <c r="AS1119" s="1">
        <v>35.6</v>
      </c>
      <c r="AT1119" s="1">
        <v>35.700000000000003</v>
      </c>
      <c r="AU1119" s="1">
        <v>35.450000000000003</v>
      </c>
      <c r="AV1119" s="1">
        <v>35.85</v>
      </c>
      <c r="AW1119" s="1">
        <v>0.29519899999999999</v>
      </c>
      <c r="AX1119" s="1">
        <v>-1.51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5864</v>
      </c>
      <c r="C1120" s="3">
        <v>5.29</v>
      </c>
      <c r="D1120" s="3">
        <v>1.02</v>
      </c>
      <c r="E1120" s="3">
        <v>0.85</v>
      </c>
      <c r="F1120" s="1">
        <f>IF(INDEX(董監!D:D,H1120)=0,INDEX(董監!C:C,H1120),INDEX(董監!D:D,H1120))</f>
        <v>10.75</v>
      </c>
      <c r="G1120" s="1">
        <f t="shared" si="68"/>
        <v>82.09</v>
      </c>
      <c r="H1120" s="1">
        <f>MATCH(持股比率!A1120,董監!A:A,0)</f>
        <v>1120</v>
      </c>
      <c r="I1120" s="3">
        <v>354731.61</v>
      </c>
      <c r="J1120" s="26">
        <v>248</v>
      </c>
      <c r="K1120" s="26">
        <v>-251</v>
      </c>
      <c r="L1120" s="35">
        <v>-205</v>
      </c>
      <c r="M1120" s="26">
        <v>-118</v>
      </c>
      <c r="N1120" s="26">
        <v>96</v>
      </c>
      <c r="O1120" s="26">
        <f t="shared" si="69"/>
        <v>29120</v>
      </c>
      <c r="P1120" s="25">
        <f t="shared" si="70"/>
        <v>-0.8</v>
      </c>
      <c r="Q1120" s="3">
        <v>159</v>
      </c>
      <c r="R1120" s="3">
        <v>158.5</v>
      </c>
      <c r="S1120" s="3">
        <v>156.5</v>
      </c>
      <c r="T1120" s="3">
        <v>151</v>
      </c>
      <c r="U1120" s="3">
        <v>158.5</v>
      </c>
      <c r="V1120" s="12">
        <f t="shared" si="71"/>
        <v>-0.35036</v>
      </c>
      <c r="W1120" s="3">
        <v>1.93</v>
      </c>
      <c r="X1120" s="3" t="str">
        <f ca="1">IF(COUNTIF(股期對照!A:A,B1120)=2,B1120&amp;"-●",IF(COUNTIF(股期對照!A:A,B1120)=1,B1120&amp;"-◎",B1120))</f>
        <v>杰力</v>
      </c>
      <c r="Y1120" s="3" t="s">
        <v>4744</v>
      </c>
      <c r="AB1120" s="1" t="s">
        <v>1114</v>
      </c>
      <c r="AC1120" s="1" t="s">
        <v>2875</v>
      </c>
      <c r="AD1120" s="1">
        <v>5.29</v>
      </c>
      <c r="AE1120" s="1">
        <v>1.02</v>
      </c>
      <c r="AF1120" s="1">
        <v>0.85</v>
      </c>
      <c r="AG1120" s="1">
        <v>10.75</v>
      </c>
      <c r="AH1120" s="1">
        <v>82.09</v>
      </c>
      <c r="AI1120" s="1">
        <v>1120</v>
      </c>
      <c r="AJ1120" s="1">
        <v>354731.61</v>
      </c>
      <c r="AK1120" s="1">
        <v>248</v>
      </c>
      <c r="AL1120" s="1">
        <v>-251</v>
      </c>
      <c r="AM1120" s="1">
        <v>-205</v>
      </c>
      <c r="AN1120" s="1">
        <v>-118</v>
      </c>
      <c r="AO1120" s="1">
        <v>96</v>
      </c>
      <c r="AP1120" s="1">
        <v>29120</v>
      </c>
      <c r="AQ1120" s="1">
        <v>-0.8</v>
      </c>
      <c r="AR1120" s="1">
        <v>159</v>
      </c>
      <c r="AS1120" s="1">
        <v>158.5</v>
      </c>
      <c r="AT1120" s="1">
        <v>156.5</v>
      </c>
      <c r="AU1120" s="1">
        <v>151</v>
      </c>
      <c r="AV1120" s="1">
        <v>158.5</v>
      </c>
      <c r="AW1120" s="1">
        <v>-0.35036</v>
      </c>
      <c r="AX1120" s="1">
        <v>1.93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5865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-2</v>
      </c>
      <c r="K1121" s="26">
        <v>-1</v>
      </c>
      <c r="L1121" s="35">
        <v>0</v>
      </c>
      <c r="M1121" s="26">
        <v>2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9.7100000000000009</v>
      </c>
      <c r="R1121" s="3">
        <v>9.92</v>
      </c>
      <c r="S1121" s="3">
        <v>9.94</v>
      </c>
      <c r="T1121" s="3">
        <v>10.4</v>
      </c>
      <c r="U1121" s="3">
        <v>10.050000000000001</v>
      </c>
      <c r="V1121" s="12">
        <f t="shared" si="71"/>
        <v>-8.5400000000000029E-5</v>
      </c>
      <c r="W1121" s="3">
        <v>3.72</v>
      </c>
      <c r="X1121" s="3" t="str">
        <f ca="1">IF(COUNTIF(股期對照!A:A,B1121)=2,B1121&amp;"-●",IF(COUNTIF(股期對照!A:A,B1121)=1,B1121&amp;"-◎",B1121))</f>
        <v>寶得利</v>
      </c>
      <c r="Y1121" s="3" t="s">
        <v>6581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-2</v>
      </c>
      <c r="AL1121" s="1">
        <v>-1</v>
      </c>
      <c r="AM1121" s="1">
        <v>0</v>
      </c>
      <c r="AN1121" s="1">
        <v>2</v>
      </c>
      <c r="AO1121" s="1">
        <v>0</v>
      </c>
      <c r="AP1121" s="1">
        <v>88441</v>
      </c>
      <c r="AQ1121" s="1">
        <v>0</v>
      </c>
      <c r="AR1121" s="1">
        <v>9.7100000000000009</v>
      </c>
      <c r="AS1121" s="1">
        <v>9.92</v>
      </c>
      <c r="AT1121" s="1">
        <v>9.94</v>
      </c>
      <c r="AU1121" s="1">
        <v>10.4</v>
      </c>
      <c r="AV1121" s="1">
        <v>10.050000000000001</v>
      </c>
      <c r="AW1121" s="1">
        <v>-8.5400000000000029E-5</v>
      </c>
      <c r="AX1121" s="1">
        <v>3.72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5866</v>
      </c>
      <c r="C1122" s="3">
        <v>0.26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85.43</v>
      </c>
      <c r="H1122" s="1">
        <f>MATCH(持股比率!A1122,董監!A:A,0)</f>
        <v>1122</v>
      </c>
      <c r="I1122" s="3">
        <v>1623770</v>
      </c>
      <c r="J1122" s="26">
        <v>175</v>
      </c>
      <c r="K1122" s="26">
        <v>-246</v>
      </c>
      <c r="L1122" s="35">
        <v>144</v>
      </c>
      <c r="M1122" s="26">
        <v>-155</v>
      </c>
      <c r="N1122" s="26">
        <v>44</v>
      </c>
      <c r="O1122" s="26">
        <f t="shared" si="69"/>
        <v>138719</v>
      </c>
      <c r="P1122" s="25">
        <f t="shared" si="70"/>
        <v>0</v>
      </c>
      <c r="Q1122" s="3">
        <v>15.15</v>
      </c>
      <c r="R1122" s="3">
        <v>14.7</v>
      </c>
      <c r="S1122" s="3">
        <v>14.15</v>
      </c>
      <c r="T1122" s="3">
        <v>14.15</v>
      </c>
      <c r="U1122" s="3">
        <v>14.4</v>
      </c>
      <c r="V1122" s="12">
        <f t="shared" si="71"/>
        <v>-4.8699999999999967E-3</v>
      </c>
      <c r="W1122" s="3">
        <v>-1.71</v>
      </c>
      <c r="X1122" s="3" t="str">
        <f ca="1">IF(COUNTIF(股期對照!A:A,B1122)=2,B1122&amp;"-●",IF(COUNTIF(股期對照!A:A,B1122)=1,B1122&amp;"-◎",B1122))</f>
        <v>太欣</v>
      </c>
      <c r="Y1122" s="3" t="s">
        <v>6556</v>
      </c>
      <c r="AB1122" s="1" t="s">
        <v>1116</v>
      </c>
      <c r="AC1122" s="1" t="s">
        <v>2877</v>
      </c>
      <c r="AD1122" s="1">
        <v>0.26</v>
      </c>
      <c r="AE1122" s="1">
        <v>0</v>
      </c>
      <c r="AF1122" s="1">
        <v>0</v>
      </c>
      <c r="AG1122" s="1">
        <v>14.31</v>
      </c>
      <c r="AH1122" s="1">
        <v>85.43</v>
      </c>
      <c r="AI1122" s="1">
        <v>1122</v>
      </c>
      <c r="AJ1122" s="1">
        <v>1623770</v>
      </c>
      <c r="AK1122" s="1">
        <v>175</v>
      </c>
      <c r="AL1122" s="1">
        <v>-246</v>
      </c>
      <c r="AM1122" s="1">
        <v>144</v>
      </c>
      <c r="AN1122" s="1">
        <v>-155</v>
      </c>
      <c r="AO1122" s="1">
        <v>44</v>
      </c>
      <c r="AP1122" s="1">
        <v>138719</v>
      </c>
      <c r="AQ1122" s="1">
        <v>0</v>
      </c>
      <c r="AR1122" s="1">
        <v>15.15</v>
      </c>
      <c r="AS1122" s="1">
        <v>14.7</v>
      </c>
      <c r="AT1122" s="1">
        <v>14.15</v>
      </c>
      <c r="AU1122" s="1">
        <v>14.15</v>
      </c>
      <c r="AV1122" s="1">
        <v>14.4</v>
      </c>
      <c r="AW1122" s="1">
        <v>-4.8699999999999967E-3</v>
      </c>
      <c r="AX1122" s="1">
        <v>-1.71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5867</v>
      </c>
      <c r="C1123" s="3">
        <v>23.86</v>
      </c>
      <c r="D1123" s="3">
        <v>0.33</v>
      </c>
      <c r="E1123" s="3">
        <v>0.24</v>
      </c>
      <c r="F1123" s="1">
        <f>IF(INDEX(董監!D:D,H1123)=0,INDEX(董監!C:C,H1123),INDEX(董監!D:D,H1123))</f>
        <v>38.65</v>
      </c>
      <c r="G1123" s="1">
        <f t="shared" si="68"/>
        <v>36.92</v>
      </c>
      <c r="H1123" s="1">
        <f>MATCH(持股比率!A1123,董監!A:A,0)</f>
        <v>1123</v>
      </c>
      <c r="I1123" s="3">
        <v>1260000</v>
      </c>
      <c r="J1123" s="26">
        <v>-217</v>
      </c>
      <c r="K1123" s="26">
        <v>27</v>
      </c>
      <c r="L1123" s="35">
        <v>-9</v>
      </c>
      <c r="M1123" s="26">
        <v>91</v>
      </c>
      <c r="N1123" s="26">
        <v>-87</v>
      </c>
      <c r="O1123" s="26">
        <f t="shared" si="69"/>
        <v>46519</v>
      </c>
      <c r="P1123" s="25">
        <f t="shared" si="70"/>
        <v>-0.4</v>
      </c>
      <c r="Q1123" s="3">
        <v>229.5</v>
      </c>
      <c r="R1123" s="3">
        <v>231</v>
      </c>
      <c r="S1123" s="3">
        <v>230.5</v>
      </c>
      <c r="T1123" s="3">
        <v>233.5</v>
      </c>
      <c r="U1123" s="3">
        <v>232</v>
      </c>
      <c r="V1123" s="12">
        <f t="shared" si="71"/>
        <v>-0.445745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6625</v>
      </c>
      <c r="AB1123" s="1" t="s">
        <v>1117</v>
      </c>
      <c r="AC1123" s="1" t="s">
        <v>2878</v>
      </c>
      <c r="AD1123" s="1">
        <v>23.86</v>
      </c>
      <c r="AE1123" s="1">
        <v>0.33</v>
      </c>
      <c r="AF1123" s="1">
        <v>0.24</v>
      </c>
      <c r="AG1123" s="1">
        <v>38.65</v>
      </c>
      <c r="AH1123" s="1">
        <v>36.92</v>
      </c>
      <c r="AI1123" s="1">
        <v>1123</v>
      </c>
      <c r="AJ1123" s="1">
        <v>1260000</v>
      </c>
      <c r="AK1123" s="1">
        <v>-217</v>
      </c>
      <c r="AL1123" s="1">
        <v>27</v>
      </c>
      <c r="AM1123" s="1">
        <v>-9</v>
      </c>
      <c r="AN1123" s="1">
        <v>91</v>
      </c>
      <c r="AO1123" s="1">
        <v>-87</v>
      </c>
      <c r="AP1123" s="1">
        <v>46519</v>
      </c>
      <c r="AQ1123" s="1">
        <v>-0.4</v>
      </c>
      <c r="AR1123" s="1">
        <v>229.5</v>
      </c>
      <c r="AS1123" s="1">
        <v>231</v>
      </c>
      <c r="AT1123" s="1">
        <v>230.5</v>
      </c>
      <c r="AU1123" s="1">
        <v>233.5</v>
      </c>
      <c r="AV1123" s="1">
        <v>232</v>
      </c>
      <c r="AW1123" s="1">
        <v>-0.445745</v>
      </c>
      <c r="AX1123" s="1">
        <v>0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5868</v>
      </c>
      <c r="C1124" s="3">
        <v>8.65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82.13</v>
      </c>
      <c r="H1124" s="1">
        <f>MATCH(持股比率!A1124,董監!A:A,0)</f>
        <v>1124</v>
      </c>
      <c r="I1124" s="3">
        <v>1545533.66</v>
      </c>
      <c r="J1124" s="26">
        <v>-8</v>
      </c>
      <c r="K1124" s="26">
        <v>-21</v>
      </c>
      <c r="L1124" s="35">
        <v>-56</v>
      </c>
      <c r="M1124" s="26">
        <v>-68</v>
      </c>
      <c r="N1124" s="26">
        <v>147</v>
      </c>
      <c r="O1124" s="26">
        <f t="shared" si="69"/>
        <v>126935</v>
      </c>
      <c r="P1124" s="25">
        <f t="shared" si="70"/>
        <v>0</v>
      </c>
      <c r="Q1124" s="3">
        <v>30</v>
      </c>
      <c r="R1124" s="3">
        <v>30.1</v>
      </c>
      <c r="S1124" s="3">
        <v>28.7</v>
      </c>
      <c r="T1124" s="3">
        <v>28.65</v>
      </c>
      <c r="U1124" s="3">
        <v>30.2</v>
      </c>
      <c r="V1124" s="12">
        <f t="shared" si="71"/>
        <v>1.1899999999999636E-4</v>
      </c>
      <c r="W1124" s="3">
        <v>1.34</v>
      </c>
      <c r="X1124" s="3" t="str">
        <f ca="1">IF(COUNTIF(股期對照!A:A,B1124)=2,B1124&amp;"-●",IF(COUNTIF(股期對照!A:A,B1124)=1,B1124&amp;"-◎",B1124))</f>
        <v>系統電</v>
      </c>
      <c r="Y1124" s="3" t="s">
        <v>6683</v>
      </c>
      <c r="AB1124" s="1" t="s">
        <v>1118</v>
      </c>
      <c r="AC1124" s="1" t="s">
        <v>2879</v>
      </c>
      <c r="AD1124" s="1">
        <v>8.65</v>
      </c>
      <c r="AE1124" s="1">
        <v>0.03</v>
      </c>
      <c r="AF1124" s="1">
        <v>0</v>
      </c>
      <c r="AG1124" s="1">
        <v>9.19</v>
      </c>
      <c r="AH1124" s="1">
        <v>82.13</v>
      </c>
      <c r="AI1124" s="1">
        <v>1124</v>
      </c>
      <c r="AJ1124" s="1">
        <v>1545533.66</v>
      </c>
      <c r="AK1124" s="1">
        <v>-8</v>
      </c>
      <c r="AL1124" s="1">
        <v>-21</v>
      </c>
      <c r="AM1124" s="1">
        <v>-56</v>
      </c>
      <c r="AN1124" s="1">
        <v>-68</v>
      </c>
      <c r="AO1124" s="1">
        <v>147</v>
      </c>
      <c r="AP1124" s="1">
        <v>126935</v>
      </c>
      <c r="AQ1124" s="1">
        <v>0</v>
      </c>
      <c r="AR1124" s="1">
        <v>30</v>
      </c>
      <c r="AS1124" s="1">
        <v>30.1</v>
      </c>
      <c r="AT1124" s="1">
        <v>28.7</v>
      </c>
      <c r="AU1124" s="1">
        <v>28.65</v>
      </c>
      <c r="AV1124" s="1">
        <v>30.2</v>
      </c>
      <c r="AW1124" s="1">
        <v>1.1899999999999636E-4</v>
      </c>
      <c r="AX1124" s="1">
        <v>1.34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5869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</v>
      </c>
      <c r="R1125" s="3">
        <v>13.7</v>
      </c>
      <c r="S1125" s="3">
        <v>13.5</v>
      </c>
      <c r="T1125" s="3">
        <v>13</v>
      </c>
      <c r="U1125" s="3">
        <v>13.4</v>
      </c>
      <c r="V1125" s="12">
        <f t="shared" si="71"/>
        <v>0</v>
      </c>
      <c r="W1125" s="3">
        <v>-4.29</v>
      </c>
      <c r="X1125" s="3" t="str">
        <f ca="1">IF(COUNTIF(股期對照!A:A,B1125)=2,B1125&amp;"-●",IF(COUNTIF(股期對照!A:A,B1125)=1,B1125&amp;"-◎",B1125))</f>
        <v>天剛</v>
      </c>
      <c r="Y1125" s="3" t="s">
        <v>4303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</v>
      </c>
      <c r="AS1125" s="1">
        <v>13.7</v>
      </c>
      <c r="AT1125" s="1">
        <v>13.5</v>
      </c>
      <c r="AU1125" s="1">
        <v>13</v>
      </c>
      <c r="AV1125" s="1">
        <v>13.4</v>
      </c>
      <c r="AW1125" s="1">
        <v>0</v>
      </c>
      <c r="AX1125" s="1">
        <v>-4.29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5870</v>
      </c>
      <c r="C1126" s="3">
        <v>14.16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63.269999999999996</v>
      </c>
      <c r="H1126" s="1">
        <f>MATCH(持股比率!A1126,董監!A:A,0)</f>
        <v>1126</v>
      </c>
      <c r="I1126" s="3">
        <v>600598.98</v>
      </c>
      <c r="J1126" s="26">
        <v>-30</v>
      </c>
      <c r="K1126" s="26">
        <v>-12</v>
      </c>
      <c r="L1126" s="35">
        <v>-37</v>
      </c>
      <c r="M1126" s="26">
        <v>-34</v>
      </c>
      <c r="N1126" s="26">
        <v>-162</v>
      </c>
      <c r="O1126" s="26">
        <f t="shared" si="69"/>
        <v>38000</v>
      </c>
      <c r="P1126" s="25">
        <f t="shared" si="70"/>
        <v>-0.7</v>
      </c>
      <c r="Q1126" s="3">
        <v>62.8</v>
      </c>
      <c r="R1126" s="3">
        <v>63.1</v>
      </c>
      <c r="S1126" s="3">
        <v>62.9</v>
      </c>
      <c r="T1126" s="3">
        <v>63.3</v>
      </c>
      <c r="U1126" s="3">
        <v>64.5</v>
      </c>
      <c r="V1126" s="12">
        <f t="shared" si="71"/>
        <v>-0.17569700000000002</v>
      </c>
      <c r="W1126" s="3">
        <v>3.53</v>
      </c>
      <c r="X1126" s="3" t="str">
        <f ca="1">IF(COUNTIF(股期對照!A:A,B1126)=2,B1126&amp;"-●",IF(COUNTIF(股期對照!A:A,B1126)=1,B1126&amp;"-◎",B1126))</f>
        <v>寶島科</v>
      </c>
      <c r="Y1126" s="3" t="s">
        <v>6627</v>
      </c>
      <c r="AB1126" s="1" t="s">
        <v>1120</v>
      </c>
      <c r="AC1126" s="1" t="s">
        <v>2881</v>
      </c>
      <c r="AD1126" s="1">
        <v>14.16</v>
      </c>
      <c r="AE1126" s="1">
        <v>0.15</v>
      </c>
      <c r="AF1126" s="1">
        <v>0</v>
      </c>
      <c r="AG1126" s="1">
        <v>22.42</v>
      </c>
      <c r="AH1126" s="1">
        <v>63.269999999999996</v>
      </c>
      <c r="AI1126" s="1">
        <v>1126</v>
      </c>
      <c r="AJ1126" s="1">
        <v>600598.98</v>
      </c>
      <c r="AK1126" s="1">
        <v>-30</v>
      </c>
      <c r="AL1126" s="1">
        <v>-12</v>
      </c>
      <c r="AM1126" s="1">
        <v>-37</v>
      </c>
      <c r="AN1126" s="1">
        <v>-34</v>
      </c>
      <c r="AO1126" s="1">
        <v>-162</v>
      </c>
      <c r="AP1126" s="1">
        <v>38000</v>
      </c>
      <c r="AQ1126" s="1">
        <v>-0.7</v>
      </c>
      <c r="AR1126" s="1">
        <v>62.8</v>
      </c>
      <c r="AS1126" s="1">
        <v>63.1</v>
      </c>
      <c r="AT1126" s="1">
        <v>62.9</v>
      </c>
      <c r="AU1126" s="1">
        <v>63.3</v>
      </c>
      <c r="AV1126" s="1">
        <v>64.5</v>
      </c>
      <c r="AW1126" s="1">
        <v>-0.17569700000000002</v>
      </c>
      <c r="AX1126" s="1">
        <v>3.53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4685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6.1</v>
      </c>
      <c r="R1127" s="3">
        <v>5.86</v>
      </c>
      <c r="S1127" s="3">
        <v>5.86</v>
      </c>
      <c r="T1127" s="3">
        <v>5.8</v>
      </c>
      <c r="U1127" s="3">
        <v>5.65</v>
      </c>
      <c r="V1127" s="12">
        <f t="shared" si="71"/>
        <v>0</v>
      </c>
      <c r="W1127" s="3">
        <v>-7.53</v>
      </c>
      <c r="X1127" s="3" t="str">
        <f ca="1">IF(COUNTIF(股期對照!A:A,B1127)=2,B1127&amp;"-●",IF(COUNTIF(股期對照!A:A,B1127)=1,B1127&amp;"-◎",B1127))</f>
        <v>世紀</v>
      </c>
      <c r="Y1127" s="3" t="s">
        <v>6556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6.1</v>
      </c>
      <c r="AS1127" s="1">
        <v>5.86</v>
      </c>
      <c r="AT1127" s="1">
        <v>5.86</v>
      </c>
      <c r="AU1127" s="1">
        <v>5.8</v>
      </c>
      <c r="AV1127" s="1">
        <v>5.65</v>
      </c>
      <c r="AW1127" s="1">
        <v>0</v>
      </c>
      <c r="AX1127" s="1">
        <v>-7.53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5871</v>
      </c>
      <c r="C1128" s="3">
        <v>6.86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81.97</v>
      </c>
      <c r="H1128" s="1">
        <f>MATCH(持股比率!A1128,董監!A:A,0)</f>
        <v>1128</v>
      </c>
      <c r="I1128" s="3">
        <v>1063518.32</v>
      </c>
      <c r="J1128" s="26">
        <v>173</v>
      </c>
      <c r="K1128" s="26">
        <v>17</v>
      </c>
      <c r="L1128" s="35">
        <v>19</v>
      </c>
      <c r="M1128" s="26">
        <v>-328</v>
      </c>
      <c r="N1128" s="26">
        <v>33</v>
      </c>
      <c r="O1128" s="26">
        <f t="shared" si="69"/>
        <v>87177</v>
      </c>
      <c r="P1128" s="25">
        <f t="shared" si="70"/>
        <v>-0.1</v>
      </c>
      <c r="Q1128" s="3">
        <v>19.100000000000001</v>
      </c>
      <c r="R1128" s="3">
        <v>18.899999999999999</v>
      </c>
      <c r="S1128" s="3">
        <v>19.05</v>
      </c>
      <c r="T1128" s="3">
        <v>18.7</v>
      </c>
      <c r="U1128" s="3">
        <v>18.850000000000001</v>
      </c>
      <c r="V1128" s="12">
        <f t="shared" si="71"/>
        <v>-1.5239999999999991E-2</v>
      </c>
      <c r="W1128" s="3">
        <v>1.07</v>
      </c>
      <c r="X1128" s="3" t="str">
        <f ca="1">IF(COUNTIF(股期對照!A:A,B1128)=2,B1128&amp;"-●",IF(COUNTIF(股期對照!A:A,B1128)=1,B1128&amp;"-◎",B1128))</f>
        <v>光聯</v>
      </c>
      <c r="Y1128" s="3" t="s">
        <v>6607</v>
      </c>
      <c r="AB1128" s="1" t="s">
        <v>1122</v>
      </c>
      <c r="AC1128" s="1" t="s">
        <v>2883</v>
      </c>
      <c r="AD1128" s="1">
        <v>6.86</v>
      </c>
      <c r="AE1128" s="1">
        <v>0</v>
      </c>
      <c r="AF1128" s="1">
        <v>0.12</v>
      </c>
      <c r="AG1128" s="1">
        <v>11.05</v>
      </c>
      <c r="AH1128" s="1">
        <v>81.97</v>
      </c>
      <c r="AI1128" s="1">
        <v>1128</v>
      </c>
      <c r="AJ1128" s="1">
        <v>1063518.32</v>
      </c>
      <c r="AK1128" s="1">
        <v>173</v>
      </c>
      <c r="AL1128" s="1">
        <v>17</v>
      </c>
      <c r="AM1128" s="1">
        <v>19</v>
      </c>
      <c r="AN1128" s="1">
        <v>-328</v>
      </c>
      <c r="AO1128" s="1">
        <v>33</v>
      </c>
      <c r="AP1128" s="1">
        <v>87177</v>
      </c>
      <c r="AQ1128" s="1">
        <v>-0.1</v>
      </c>
      <c r="AR1128" s="1">
        <v>19.100000000000001</v>
      </c>
      <c r="AS1128" s="1">
        <v>18.899999999999999</v>
      </c>
      <c r="AT1128" s="1">
        <v>19.05</v>
      </c>
      <c r="AU1128" s="1">
        <v>18.7</v>
      </c>
      <c r="AV1128" s="1">
        <v>18.850000000000001</v>
      </c>
      <c r="AW1128" s="1">
        <v>-1.5239999999999991E-2</v>
      </c>
      <c r="AX1128" s="1">
        <v>1.07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5872</v>
      </c>
      <c r="C1129" s="3">
        <v>0.14000000000000001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84.22</v>
      </c>
      <c r="H1129" s="1">
        <f>MATCH(持股比率!A1129,董監!A:A,0)</f>
        <v>1129</v>
      </c>
      <c r="I1129" s="3">
        <v>349731.95</v>
      </c>
      <c r="J1129" s="26">
        <v>-11</v>
      </c>
      <c r="K1129" s="26">
        <v>1</v>
      </c>
      <c r="L1129" s="35">
        <v>-3</v>
      </c>
      <c r="M1129" s="26">
        <v>-4</v>
      </c>
      <c r="N1129" s="26">
        <v>-11</v>
      </c>
      <c r="O1129" s="26">
        <f t="shared" si="69"/>
        <v>29454</v>
      </c>
      <c r="P1129" s="25">
        <f t="shared" si="70"/>
        <v>-0.1</v>
      </c>
      <c r="Q1129" s="3">
        <v>33.5</v>
      </c>
      <c r="R1129" s="3">
        <v>32.5</v>
      </c>
      <c r="S1129" s="3">
        <v>32.5</v>
      </c>
      <c r="T1129" s="3">
        <v>32.200000000000003</v>
      </c>
      <c r="U1129" s="3">
        <v>32.6</v>
      </c>
      <c r="V1129" s="12">
        <f t="shared" si="71"/>
        <v>-9.2090000000000002E-3</v>
      </c>
      <c r="W1129" s="3">
        <v>-1.66</v>
      </c>
      <c r="X1129" s="3" t="str">
        <f ca="1">IF(COUNTIF(股期對照!A:A,B1129)=2,B1129&amp;"-●",IF(COUNTIF(股期對照!A:A,B1129)=1,B1129&amp;"-◎",B1129))</f>
        <v>友銓</v>
      </c>
      <c r="Y1129" s="3" t="s">
        <v>6636</v>
      </c>
      <c r="AB1129" s="1" t="s">
        <v>1123</v>
      </c>
      <c r="AC1129" s="1" t="s">
        <v>2884</v>
      </c>
      <c r="AD1129" s="1">
        <v>0.14000000000000001</v>
      </c>
      <c r="AE1129" s="1">
        <v>0</v>
      </c>
      <c r="AF1129" s="1">
        <v>0.01</v>
      </c>
      <c r="AG1129" s="1">
        <v>15.63</v>
      </c>
      <c r="AH1129" s="1">
        <v>84.22</v>
      </c>
      <c r="AI1129" s="1">
        <v>1129</v>
      </c>
      <c r="AJ1129" s="1">
        <v>349731.95</v>
      </c>
      <c r="AK1129" s="1">
        <v>-11</v>
      </c>
      <c r="AL1129" s="1">
        <v>1</v>
      </c>
      <c r="AM1129" s="1">
        <v>-3</v>
      </c>
      <c r="AN1129" s="1">
        <v>-4</v>
      </c>
      <c r="AO1129" s="1">
        <v>-11</v>
      </c>
      <c r="AP1129" s="1">
        <v>29454</v>
      </c>
      <c r="AQ1129" s="1">
        <v>-0.1</v>
      </c>
      <c r="AR1129" s="1">
        <v>33.5</v>
      </c>
      <c r="AS1129" s="1">
        <v>32.5</v>
      </c>
      <c r="AT1129" s="1">
        <v>32.5</v>
      </c>
      <c r="AU1129" s="1">
        <v>32.200000000000003</v>
      </c>
      <c r="AV1129" s="1">
        <v>32.6</v>
      </c>
      <c r="AW1129" s="1">
        <v>-9.2090000000000002E-3</v>
      </c>
      <c r="AX1129" s="1">
        <v>-1.66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5873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9.9700000000000006</v>
      </c>
      <c r="R1130" s="3">
        <v>10</v>
      </c>
      <c r="S1130" s="3">
        <v>9.9</v>
      </c>
      <c r="T1130" s="3">
        <v>9.89</v>
      </c>
      <c r="U1130" s="3">
        <v>9.9</v>
      </c>
      <c r="V1130" s="12">
        <f t="shared" si="71"/>
        <v>0</v>
      </c>
      <c r="W1130" s="3">
        <v>-0.1</v>
      </c>
      <c r="X1130" s="3" t="str">
        <f ca="1">IF(COUNTIF(股期對照!A:A,B1130)=2,B1130&amp;"-●",IF(COUNTIF(股期對照!A:A,B1130)=1,B1130&amp;"-◎",B1130))</f>
        <v>士開</v>
      </c>
      <c r="Y1130" s="3" t="s">
        <v>6573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9.9700000000000006</v>
      </c>
      <c r="AS1130" s="1">
        <v>10</v>
      </c>
      <c r="AT1130" s="1">
        <v>9.9</v>
      </c>
      <c r="AU1130" s="1">
        <v>9.89</v>
      </c>
      <c r="AV1130" s="1">
        <v>9.9</v>
      </c>
      <c r="AW1130" s="1">
        <v>0</v>
      </c>
      <c r="AX1130" s="1">
        <v>-0.1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5874</v>
      </c>
      <c r="C1131" s="3">
        <v>1.6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63.29</v>
      </c>
      <c r="H1131" s="1">
        <f>MATCH(持股比率!A1131,董監!A:A,0)</f>
        <v>1131</v>
      </c>
      <c r="I1131" s="3">
        <v>1727107.24</v>
      </c>
      <c r="J1131" s="26">
        <v>218</v>
      </c>
      <c r="K1131" s="26">
        <v>-301</v>
      </c>
      <c r="L1131" s="35">
        <v>-358</v>
      </c>
      <c r="M1131" s="26">
        <v>-240</v>
      </c>
      <c r="N1131" s="26">
        <v>118</v>
      </c>
      <c r="O1131" s="26">
        <f t="shared" si="69"/>
        <v>109309</v>
      </c>
      <c r="P1131" s="25">
        <f t="shared" si="70"/>
        <v>-0.5</v>
      </c>
      <c r="Q1131" s="3">
        <v>14</v>
      </c>
      <c r="R1131" s="3">
        <v>13.65</v>
      </c>
      <c r="S1131" s="3">
        <v>12.85</v>
      </c>
      <c r="T1131" s="3">
        <v>12.8</v>
      </c>
      <c r="U1131" s="3">
        <v>13.1</v>
      </c>
      <c r="V1131" s="12">
        <f t="shared" si="71"/>
        <v>-7.1831500000000006E-2</v>
      </c>
      <c r="W1131" s="3">
        <v>-2.96</v>
      </c>
      <c r="X1131" s="3" t="str">
        <f ca="1">IF(COUNTIF(股期對照!A:A,B1131)=2,B1131&amp;"-●",IF(COUNTIF(股期對照!A:A,B1131)=1,B1131&amp;"-◎",B1131))</f>
        <v>華容</v>
      </c>
      <c r="Y1131" s="3" t="s">
        <v>6539</v>
      </c>
      <c r="AB1131" s="1" t="s">
        <v>1125</v>
      </c>
      <c r="AC1131" s="1" t="s">
        <v>2886</v>
      </c>
      <c r="AD1131" s="1">
        <v>1.6</v>
      </c>
      <c r="AE1131" s="1">
        <v>0.02</v>
      </c>
      <c r="AF1131" s="1">
        <v>0</v>
      </c>
      <c r="AG1131" s="1">
        <v>35.090000000000003</v>
      </c>
      <c r="AH1131" s="1">
        <v>63.29</v>
      </c>
      <c r="AI1131" s="1">
        <v>1131</v>
      </c>
      <c r="AJ1131" s="1">
        <v>1727107.24</v>
      </c>
      <c r="AK1131" s="1">
        <v>218</v>
      </c>
      <c r="AL1131" s="1">
        <v>-301</v>
      </c>
      <c r="AM1131" s="1">
        <v>-358</v>
      </c>
      <c r="AN1131" s="1">
        <v>-240</v>
      </c>
      <c r="AO1131" s="1">
        <v>118</v>
      </c>
      <c r="AP1131" s="1">
        <v>109309</v>
      </c>
      <c r="AQ1131" s="1">
        <v>-0.5</v>
      </c>
      <c r="AR1131" s="1">
        <v>14</v>
      </c>
      <c r="AS1131" s="1">
        <v>13.65</v>
      </c>
      <c r="AT1131" s="1">
        <v>12.85</v>
      </c>
      <c r="AU1131" s="1">
        <v>12.8</v>
      </c>
      <c r="AV1131" s="1">
        <v>13.1</v>
      </c>
      <c r="AW1131" s="1">
        <v>-7.1831500000000006E-2</v>
      </c>
      <c r="AX1131" s="1">
        <v>-2.96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5875</v>
      </c>
      <c r="C1132" s="3">
        <v>48.84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2.2299999999999898</v>
      </c>
      <c r="H1132" s="1">
        <f>MATCH(持股比率!A1132,董監!A:A,0)</f>
        <v>1132</v>
      </c>
      <c r="I1132" s="3">
        <v>1948939.64</v>
      </c>
      <c r="J1132" s="26">
        <v>-30</v>
      </c>
      <c r="K1132" s="26">
        <v>5</v>
      </c>
      <c r="L1132" s="35">
        <v>-46</v>
      </c>
      <c r="M1132" s="26">
        <v>7</v>
      </c>
      <c r="N1132" s="26">
        <v>65</v>
      </c>
      <c r="O1132" s="26">
        <f t="shared" si="69"/>
        <v>4346</v>
      </c>
      <c r="P1132" s="25">
        <f t="shared" si="70"/>
        <v>0</v>
      </c>
      <c r="Q1132" s="3">
        <v>34.200000000000003</v>
      </c>
      <c r="R1132" s="3">
        <v>34.35</v>
      </c>
      <c r="S1132" s="3">
        <v>33.5</v>
      </c>
      <c r="T1132" s="3">
        <v>33.15</v>
      </c>
      <c r="U1132" s="3">
        <v>33.15</v>
      </c>
      <c r="V1132" s="12">
        <f t="shared" si="71"/>
        <v>-8.4499999999998178E-5</v>
      </c>
      <c r="W1132" s="3">
        <v>-4.1900000000000004</v>
      </c>
      <c r="X1132" s="3" t="str">
        <f ca="1">IF(COUNTIF(股期對照!A:A,B1132)=2,B1132&amp;"-●",IF(COUNTIF(股期對照!A:A,B1132)=1,B1132&amp;"-◎",B1132))</f>
        <v>建榮</v>
      </c>
      <c r="Y1132" s="3" t="s">
        <v>6560</v>
      </c>
      <c r="AB1132" s="1" t="s">
        <v>1126</v>
      </c>
      <c r="AC1132" s="1" t="s">
        <v>2887</v>
      </c>
      <c r="AD1132" s="1">
        <v>48.84</v>
      </c>
      <c r="AE1132" s="1">
        <v>0</v>
      </c>
      <c r="AF1132" s="1">
        <v>0.13</v>
      </c>
      <c r="AG1132" s="1">
        <v>48.8</v>
      </c>
      <c r="AH1132" s="1">
        <v>2.2299999999999898</v>
      </c>
      <c r="AI1132" s="1">
        <v>1132</v>
      </c>
      <c r="AJ1132" s="1">
        <v>1948939.64</v>
      </c>
      <c r="AK1132" s="1">
        <v>-30</v>
      </c>
      <c r="AL1132" s="1">
        <v>5</v>
      </c>
      <c r="AM1132" s="1">
        <v>-46</v>
      </c>
      <c r="AN1132" s="1">
        <v>7</v>
      </c>
      <c r="AO1132" s="1">
        <v>65</v>
      </c>
      <c r="AP1132" s="1">
        <v>4346</v>
      </c>
      <c r="AQ1132" s="1">
        <v>0</v>
      </c>
      <c r="AR1132" s="1">
        <v>34.200000000000003</v>
      </c>
      <c r="AS1132" s="1">
        <v>34.35</v>
      </c>
      <c r="AT1132" s="1">
        <v>33.5</v>
      </c>
      <c r="AU1132" s="1">
        <v>33.15</v>
      </c>
      <c r="AV1132" s="1">
        <v>33.15</v>
      </c>
      <c r="AW1132" s="1">
        <v>-8.4499999999998178E-5</v>
      </c>
      <c r="AX1132" s="1">
        <v>-4.1900000000000004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5876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6">
        <v>-33</v>
      </c>
      <c r="K1133" s="26">
        <v>-27</v>
      </c>
      <c r="L1133" s="35">
        <v>-1</v>
      </c>
      <c r="M1133" s="26">
        <v>-24</v>
      </c>
      <c r="N1133" s="26">
        <v>21</v>
      </c>
      <c r="O1133" s="26">
        <f t="shared" si="69"/>
        <v>24120</v>
      </c>
      <c r="P1133" s="25">
        <f t="shared" si="70"/>
        <v>-0.3</v>
      </c>
      <c r="Q1133" s="3">
        <v>15.85</v>
      </c>
      <c r="R1133" s="3">
        <v>15.55</v>
      </c>
      <c r="S1133" s="3">
        <v>15.25</v>
      </c>
      <c r="T1133" s="3">
        <v>15.4</v>
      </c>
      <c r="U1133" s="3">
        <v>15.5</v>
      </c>
      <c r="V1133" s="12">
        <f t="shared" si="71"/>
        <v>-1.00225E-2</v>
      </c>
      <c r="W1133" s="3">
        <v>-4.91</v>
      </c>
      <c r="X1133" s="3" t="str">
        <f ca="1">IF(COUNTIF(股期對照!A:A,B1133)=2,B1133&amp;"-●",IF(COUNTIF(股期對照!A:A,B1133)=1,B1133&amp;"-◎",B1133))</f>
        <v>立衛</v>
      </c>
      <c r="Y1133" s="3" t="s">
        <v>6550</v>
      </c>
      <c r="AB1133" s="1" t="s">
        <v>1127</v>
      </c>
      <c r="AC1133" s="1" t="s">
        <v>2888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-33</v>
      </c>
      <c r="AL1133" s="1">
        <v>-27</v>
      </c>
      <c r="AM1133" s="1">
        <v>-1</v>
      </c>
      <c r="AN1133" s="1">
        <v>-24</v>
      </c>
      <c r="AO1133" s="1">
        <v>21</v>
      </c>
      <c r="AP1133" s="1">
        <v>24120</v>
      </c>
      <c r="AQ1133" s="1">
        <v>-0.3</v>
      </c>
      <c r="AR1133" s="1">
        <v>15.85</v>
      </c>
      <c r="AS1133" s="1">
        <v>15.55</v>
      </c>
      <c r="AT1133" s="1">
        <v>15.25</v>
      </c>
      <c r="AU1133" s="1">
        <v>15.4</v>
      </c>
      <c r="AV1133" s="1">
        <v>15.5</v>
      </c>
      <c r="AW1133" s="1">
        <v>-1.00225E-2</v>
      </c>
      <c r="AX1133" s="1">
        <v>-4.91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4686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6.5</v>
      </c>
      <c r="R1134" s="3">
        <v>6.49</v>
      </c>
      <c r="S1134" s="3">
        <v>6.1</v>
      </c>
      <c r="T1134" s="3">
        <v>6.15</v>
      </c>
      <c r="U1134" s="3">
        <v>6.1</v>
      </c>
      <c r="V1134" s="12">
        <f t="shared" si="71"/>
        <v>0</v>
      </c>
      <c r="W1134" s="3">
        <v>-6.15</v>
      </c>
      <c r="X1134" s="3" t="str">
        <f ca="1">IF(COUNTIF(股期對照!A:A,B1134)=2,B1134&amp;"-●",IF(COUNTIF(股期對照!A:A,B1134)=1,B1134&amp;"-◎",B1134))</f>
        <v>天揚</v>
      </c>
      <c r="Y1134" s="3" t="s">
        <v>6558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6.5</v>
      </c>
      <c r="AS1134" s="1">
        <v>6.49</v>
      </c>
      <c r="AT1134" s="1">
        <v>6.1</v>
      </c>
      <c r="AU1134" s="1">
        <v>6.15</v>
      </c>
      <c r="AV1134" s="1">
        <v>6.1</v>
      </c>
      <c r="AW1134" s="1">
        <v>0</v>
      </c>
      <c r="AX1134" s="1">
        <v>-6.15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5877</v>
      </c>
      <c r="C1135" s="3">
        <v>39.46</v>
      </c>
      <c r="D1135" s="3">
        <v>1.67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13.599999999999994</v>
      </c>
      <c r="H1135" s="1">
        <f>MATCH(持股比率!A1135,董監!A:A,0)</f>
        <v>1135</v>
      </c>
      <c r="I1135" s="3">
        <v>16389822.67</v>
      </c>
      <c r="J1135" s="26">
        <v>7</v>
      </c>
      <c r="K1135" s="26">
        <v>245</v>
      </c>
      <c r="L1135" s="35">
        <v>429</v>
      </c>
      <c r="M1135" s="26">
        <v>-759</v>
      </c>
      <c r="N1135" s="26">
        <v>1327</v>
      </c>
      <c r="O1135" s="26">
        <f t="shared" si="69"/>
        <v>222902</v>
      </c>
      <c r="P1135" s="25">
        <f t="shared" si="70"/>
        <v>0.6</v>
      </c>
      <c r="Q1135" s="3">
        <v>123.5</v>
      </c>
      <c r="R1135" s="3">
        <v>122</v>
      </c>
      <c r="S1135" s="3">
        <v>121</v>
      </c>
      <c r="T1135" s="3">
        <v>118</v>
      </c>
      <c r="U1135" s="3">
        <v>120.5</v>
      </c>
      <c r="V1135" s="12">
        <f t="shared" si="71"/>
        <v>1.5300499999999999</v>
      </c>
      <c r="W1135" s="3">
        <v>-0.82</v>
      </c>
      <c r="X1135" s="3" t="str">
        <f ca="1">IF(COUNTIF(股期對照!A:A,B1135)=2,B1135&amp;"-●",IF(COUNTIF(股期對照!A:A,B1135)=1,B1135&amp;"-◎",B1135))</f>
        <v>世界-◎</v>
      </c>
      <c r="Y1135" s="3" t="s">
        <v>6684</v>
      </c>
      <c r="AB1135" s="1" t="s">
        <v>1129</v>
      </c>
      <c r="AC1135" s="1" t="s">
        <v>2890</v>
      </c>
      <c r="AD1135" s="1">
        <v>39.46</v>
      </c>
      <c r="AE1135" s="1">
        <v>1.67</v>
      </c>
      <c r="AF1135" s="1">
        <v>0.23</v>
      </c>
      <c r="AG1135" s="1">
        <v>45.04</v>
      </c>
      <c r="AH1135" s="1">
        <v>13.599999999999994</v>
      </c>
      <c r="AI1135" s="1">
        <v>1135</v>
      </c>
      <c r="AJ1135" s="1">
        <v>16389822.67</v>
      </c>
      <c r="AK1135" s="1">
        <v>7</v>
      </c>
      <c r="AL1135" s="1">
        <v>245</v>
      </c>
      <c r="AM1135" s="1">
        <v>429</v>
      </c>
      <c r="AN1135" s="1">
        <v>-759</v>
      </c>
      <c r="AO1135" s="1">
        <v>1327</v>
      </c>
      <c r="AP1135" s="1">
        <v>222902</v>
      </c>
      <c r="AQ1135" s="1">
        <v>0.6</v>
      </c>
      <c r="AR1135" s="1">
        <v>123.5</v>
      </c>
      <c r="AS1135" s="1">
        <v>122</v>
      </c>
      <c r="AT1135" s="1">
        <v>121</v>
      </c>
      <c r="AU1135" s="1">
        <v>118</v>
      </c>
      <c r="AV1135" s="1">
        <v>120.5</v>
      </c>
      <c r="AW1135" s="1">
        <v>1.5300499999999999</v>
      </c>
      <c r="AX1135" s="1">
        <v>-0.82</v>
      </c>
      <c r="AY1135" s="1" t="s">
        <v>4514</v>
      </c>
      <c r="AZ1135" s="1" t="s">
        <v>3542</v>
      </c>
    </row>
    <row r="1136" spans="1:52" x14ac:dyDescent="0.25">
      <c r="A1136" s="2" t="s">
        <v>1130</v>
      </c>
      <c r="B1136" s="3" t="s">
        <v>5878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7.59</v>
      </c>
      <c r="R1136" s="3">
        <v>7.3</v>
      </c>
      <c r="S1136" s="3">
        <v>7.29</v>
      </c>
      <c r="T1136" s="3">
        <v>7.34</v>
      </c>
      <c r="U1136" s="3">
        <v>7.27</v>
      </c>
      <c r="V1136" s="12">
        <f t="shared" si="71"/>
        <v>0</v>
      </c>
      <c r="W1136" s="3">
        <v>-3.71</v>
      </c>
      <c r="X1136" s="3" t="str">
        <f ca="1">IF(COUNTIF(股期對照!A:A,B1136)=2,B1136&amp;"-●",IF(COUNTIF(股期對照!A:A,B1136)=1,B1136&amp;"-◎",B1136))</f>
        <v>系通</v>
      </c>
      <c r="Y1136" s="3" t="s">
        <v>6642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7.59</v>
      </c>
      <c r="AS1136" s="1">
        <v>7.3</v>
      </c>
      <c r="AT1136" s="1">
        <v>7.29</v>
      </c>
      <c r="AU1136" s="1">
        <v>7.34</v>
      </c>
      <c r="AV1136" s="1">
        <v>7.27</v>
      </c>
      <c r="AW1136" s="1">
        <v>0</v>
      </c>
      <c r="AX1136" s="1">
        <v>-3.71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5879</v>
      </c>
      <c r="C1137" s="3">
        <v>5.45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88.1</v>
      </c>
      <c r="H1137" s="1">
        <f>MATCH(持股比率!A1137,董監!A:A,0)</f>
        <v>1137</v>
      </c>
      <c r="I1137" s="3">
        <v>2677073.4700000002</v>
      </c>
      <c r="J1137" s="26">
        <v>3846</v>
      </c>
      <c r="K1137" s="26">
        <v>-1029</v>
      </c>
      <c r="L1137" s="35">
        <v>-1118</v>
      </c>
      <c r="M1137" s="26">
        <v>-766</v>
      </c>
      <c r="N1137" s="26">
        <v>6</v>
      </c>
      <c r="O1137" s="26">
        <f t="shared" si="69"/>
        <v>235850</v>
      </c>
      <c r="P1137" s="25">
        <f t="shared" si="70"/>
        <v>0.4</v>
      </c>
      <c r="Q1137" s="3">
        <v>27</v>
      </c>
      <c r="R1137" s="3">
        <v>26.8</v>
      </c>
      <c r="S1137" s="3">
        <v>25.7</v>
      </c>
      <c r="T1137" s="3">
        <v>25.1</v>
      </c>
      <c r="U1137" s="3">
        <v>25.95</v>
      </c>
      <c r="V1137" s="12">
        <f t="shared" si="71"/>
        <v>0.284613</v>
      </c>
      <c r="W1137" s="3">
        <v>-0.19</v>
      </c>
      <c r="X1137" s="3" t="str">
        <f ca="1">IF(COUNTIF(股期對照!A:A,B1137)=2,B1137&amp;"-●",IF(COUNTIF(股期對照!A:A,B1137)=1,B1137&amp;"-◎",B1137))</f>
        <v>鈺創</v>
      </c>
      <c r="Y1137" s="3" t="s">
        <v>6546</v>
      </c>
      <c r="AB1137" s="1" t="s">
        <v>1131</v>
      </c>
      <c r="AC1137" s="1" t="s">
        <v>2892</v>
      </c>
      <c r="AD1137" s="1">
        <v>5.45</v>
      </c>
      <c r="AE1137" s="1">
        <v>0</v>
      </c>
      <c r="AF1137" s="1">
        <v>0.49</v>
      </c>
      <c r="AG1137" s="1">
        <v>5.96</v>
      </c>
      <c r="AH1137" s="1">
        <v>88.1</v>
      </c>
      <c r="AI1137" s="1">
        <v>1137</v>
      </c>
      <c r="AJ1137" s="1">
        <v>2677073.4700000002</v>
      </c>
      <c r="AK1137" s="1">
        <v>3846</v>
      </c>
      <c r="AL1137" s="1">
        <v>-1029</v>
      </c>
      <c r="AM1137" s="1">
        <v>-1118</v>
      </c>
      <c r="AN1137" s="1">
        <v>-766</v>
      </c>
      <c r="AO1137" s="1">
        <v>6</v>
      </c>
      <c r="AP1137" s="1">
        <v>235850</v>
      </c>
      <c r="AQ1137" s="1">
        <v>0.4</v>
      </c>
      <c r="AR1137" s="1">
        <v>27</v>
      </c>
      <c r="AS1137" s="1">
        <v>26.8</v>
      </c>
      <c r="AT1137" s="1">
        <v>25.7</v>
      </c>
      <c r="AU1137" s="1">
        <v>25.1</v>
      </c>
      <c r="AV1137" s="1">
        <v>25.95</v>
      </c>
      <c r="AW1137" s="1">
        <v>0.284613</v>
      </c>
      <c r="AX1137" s="1">
        <v>-0.19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5880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1</v>
      </c>
      <c r="K1138" s="26">
        <v>-1</v>
      </c>
      <c r="L1138" s="35">
        <v>0</v>
      </c>
      <c r="M1138" s="26">
        <v>0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17.5</v>
      </c>
      <c r="R1138" s="3">
        <v>17.5</v>
      </c>
      <c r="S1138" s="3">
        <v>17.2</v>
      </c>
      <c r="T1138" s="3">
        <v>17.25</v>
      </c>
      <c r="U1138" s="3">
        <v>17.2</v>
      </c>
      <c r="V1138" s="12">
        <f t="shared" si="71"/>
        <v>0</v>
      </c>
      <c r="W1138" s="3">
        <v>-1.43</v>
      </c>
      <c r="X1138" s="3" t="str">
        <f ca="1">IF(COUNTIF(股期對照!A:A,B1138)=2,B1138&amp;"-●",IF(COUNTIF(股期對照!A:A,B1138)=1,B1138&amp;"-◎",B1138))</f>
        <v>台林</v>
      </c>
      <c r="Y1138" s="3" t="s">
        <v>6538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1</v>
      </c>
      <c r="AL1138" s="1">
        <v>-1</v>
      </c>
      <c r="AM1138" s="1">
        <v>0</v>
      </c>
      <c r="AN1138" s="1">
        <v>0</v>
      </c>
      <c r="AO1138" s="1">
        <v>0</v>
      </c>
      <c r="AP1138" s="1">
        <v>53130</v>
      </c>
      <c r="AQ1138" s="1">
        <v>0</v>
      </c>
      <c r="AR1138" s="1">
        <v>17.5</v>
      </c>
      <c r="AS1138" s="1">
        <v>17.5</v>
      </c>
      <c r="AT1138" s="1">
        <v>17.2</v>
      </c>
      <c r="AU1138" s="1">
        <v>17.25</v>
      </c>
      <c r="AV1138" s="1">
        <v>17.2</v>
      </c>
      <c r="AW1138" s="1">
        <v>0</v>
      </c>
      <c r="AX1138" s="1">
        <v>-1.43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5881</v>
      </c>
      <c r="C1139" s="3">
        <v>1.49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91.19</v>
      </c>
      <c r="H1139" s="1">
        <f>MATCH(持股比率!A1139,董監!A:A,0)</f>
        <v>1139</v>
      </c>
      <c r="I1139" s="3">
        <v>1661227.92</v>
      </c>
      <c r="J1139" s="26">
        <v>-31</v>
      </c>
      <c r="K1139" s="26">
        <v>-97</v>
      </c>
      <c r="L1139" s="35">
        <v>-122</v>
      </c>
      <c r="M1139" s="26">
        <v>5</v>
      </c>
      <c r="N1139" s="26">
        <v>40</v>
      </c>
      <c r="O1139" s="26">
        <f t="shared" si="69"/>
        <v>151487</v>
      </c>
      <c r="P1139" s="25">
        <f t="shared" si="70"/>
        <v>-0.1</v>
      </c>
      <c r="Q1139" s="3">
        <v>7.37</v>
      </c>
      <c r="R1139" s="3">
        <v>7.29</v>
      </c>
      <c r="S1139" s="3">
        <v>7.11</v>
      </c>
      <c r="T1139" s="3">
        <v>7.12</v>
      </c>
      <c r="U1139" s="3">
        <v>7.24</v>
      </c>
      <c r="V1139" s="12">
        <f t="shared" si="71"/>
        <v>-1.4778200000000002E-2</v>
      </c>
      <c r="W1139" s="3">
        <v>-1.9</v>
      </c>
      <c r="X1139" s="3" t="str">
        <f ca="1">IF(COUNTIF(股期對照!A:A,B1139)=2,B1139&amp;"-●",IF(COUNTIF(股期對照!A:A,B1139)=1,B1139&amp;"-◎",B1139))</f>
        <v>佳總</v>
      </c>
      <c r="Y1139" s="3" t="s">
        <v>6606</v>
      </c>
      <c r="AB1139" s="1" t="s">
        <v>1133</v>
      </c>
      <c r="AC1139" s="1" t="s">
        <v>2894</v>
      </c>
      <c r="AD1139" s="1">
        <v>1.49</v>
      </c>
      <c r="AE1139" s="1">
        <v>0.01</v>
      </c>
      <c r="AF1139" s="1">
        <v>0</v>
      </c>
      <c r="AG1139" s="1">
        <v>7.31</v>
      </c>
      <c r="AH1139" s="1">
        <v>91.19</v>
      </c>
      <c r="AI1139" s="1">
        <v>1139</v>
      </c>
      <c r="AJ1139" s="1">
        <v>1661227.92</v>
      </c>
      <c r="AK1139" s="1">
        <v>-31</v>
      </c>
      <c r="AL1139" s="1">
        <v>-97</v>
      </c>
      <c r="AM1139" s="1">
        <v>-122</v>
      </c>
      <c r="AN1139" s="1">
        <v>5</v>
      </c>
      <c r="AO1139" s="1">
        <v>40</v>
      </c>
      <c r="AP1139" s="1">
        <v>151487</v>
      </c>
      <c r="AQ1139" s="1">
        <v>-0.1</v>
      </c>
      <c r="AR1139" s="1">
        <v>7.37</v>
      </c>
      <c r="AS1139" s="1">
        <v>7.29</v>
      </c>
      <c r="AT1139" s="1">
        <v>7.11</v>
      </c>
      <c r="AU1139" s="1">
        <v>7.12</v>
      </c>
      <c r="AV1139" s="1">
        <v>7.24</v>
      </c>
      <c r="AW1139" s="1">
        <v>-1.4778200000000002E-2</v>
      </c>
      <c r="AX1139" s="1">
        <v>-1.9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5882</v>
      </c>
      <c r="C1140" s="3">
        <v>4.7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84.09</v>
      </c>
      <c r="H1140" s="1">
        <f>MATCH(持股比率!A1140,董監!A:A,0)</f>
        <v>1140</v>
      </c>
      <c r="I1140" s="3">
        <v>1030400</v>
      </c>
      <c r="J1140" s="26">
        <v>-41</v>
      </c>
      <c r="K1140" s="26">
        <v>-3</v>
      </c>
      <c r="L1140" s="35">
        <v>-68</v>
      </c>
      <c r="M1140" s="26">
        <v>-72</v>
      </c>
      <c r="N1140" s="26">
        <v>26</v>
      </c>
      <c r="O1140" s="26">
        <f t="shared" si="69"/>
        <v>86646</v>
      </c>
      <c r="P1140" s="25">
        <f t="shared" si="70"/>
        <v>-0.2</v>
      </c>
      <c r="Q1140" s="3">
        <v>29.05</v>
      </c>
      <c r="R1140" s="3">
        <v>29</v>
      </c>
      <c r="S1140" s="3">
        <v>28.85</v>
      </c>
      <c r="T1140" s="3">
        <v>28.9</v>
      </c>
      <c r="U1140" s="3">
        <v>29.1</v>
      </c>
      <c r="V1140" s="12">
        <f t="shared" si="71"/>
        <v>-4.5640499999999994E-2</v>
      </c>
      <c r="W1140" s="3">
        <v>0.34</v>
      </c>
      <c r="X1140" s="3" t="str">
        <f ca="1">IF(COUNTIF(股期對照!A:A,B1140)=2,B1140&amp;"-●",IF(COUNTIF(股期對照!A:A,B1140)=1,B1140&amp;"-◎",B1140))</f>
        <v>協益</v>
      </c>
      <c r="Y1140" s="3" t="s">
        <v>6536</v>
      </c>
      <c r="AB1140" s="1" t="s">
        <v>1134</v>
      </c>
      <c r="AC1140" s="1" t="s">
        <v>2895</v>
      </c>
      <c r="AD1140" s="1">
        <v>4.7</v>
      </c>
      <c r="AE1140" s="1">
        <v>3.34</v>
      </c>
      <c r="AF1140" s="1">
        <v>0.01</v>
      </c>
      <c r="AG1140" s="1">
        <v>7.86</v>
      </c>
      <c r="AH1140" s="1">
        <v>84.09</v>
      </c>
      <c r="AI1140" s="1">
        <v>1140</v>
      </c>
      <c r="AJ1140" s="1">
        <v>1030400</v>
      </c>
      <c r="AK1140" s="1">
        <v>-41</v>
      </c>
      <c r="AL1140" s="1">
        <v>-3</v>
      </c>
      <c r="AM1140" s="1">
        <v>-68</v>
      </c>
      <c r="AN1140" s="1">
        <v>-72</v>
      </c>
      <c r="AO1140" s="1">
        <v>26</v>
      </c>
      <c r="AP1140" s="1">
        <v>86646</v>
      </c>
      <c r="AQ1140" s="1">
        <v>-0.2</v>
      </c>
      <c r="AR1140" s="1">
        <v>29.05</v>
      </c>
      <c r="AS1140" s="1">
        <v>29</v>
      </c>
      <c r="AT1140" s="1">
        <v>28.85</v>
      </c>
      <c r="AU1140" s="1">
        <v>28.9</v>
      </c>
      <c r="AV1140" s="1">
        <v>29.1</v>
      </c>
      <c r="AW1140" s="1">
        <v>-4.5640499999999994E-2</v>
      </c>
      <c r="AX1140" s="1">
        <v>0.34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5883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17.850000000000001</v>
      </c>
      <c r="R1141" s="3">
        <v>17.649999999999999</v>
      </c>
      <c r="S1141" s="3">
        <v>18.350000000000001</v>
      </c>
      <c r="T1141" s="3">
        <v>18.899999999999999</v>
      </c>
      <c r="U1141" s="3">
        <v>18.149999999999999</v>
      </c>
      <c r="V1141" s="12">
        <f t="shared" si="71"/>
        <v>0</v>
      </c>
      <c r="W1141" s="3">
        <v>5.22</v>
      </c>
      <c r="X1141" s="3" t="str">
        <f ca="1">IF(COUNTIF(股期對照!A:A,B1141)=2,B1141&amp;"-●",IF(COUNTIF(股期對照!A:A,B1141)=1,B1141&amp;"-◎",B1141))</f>
        <v>力麗店</v>
      </c>
      <c r="Y1141" s="3" t="s">
        <v>6580</v>
      </c>
      <c r="AB1141" s="1" t="s">
        <v>1135</v>
      </c>
      <c r="AC1141" s="1" t="s">
        <v>2896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17.850000000000001</v>
      </c>
      <c r="AS1141" s="1">
        <v>17.649999999999999</v>
      </c>
      <c r="AT1141" s="1">
        <v>18.350000000000001</v>
      </c>
      <c r="AU1141" s="1">
        <v>18.899999999999999</v>
      </c>
      <c r="AV1141" s="1">
        <v>18.149999999999999</v>
      </c>
      <c r="AW1141" s="1">
        <v>0</v>
      </c>
      <c r="AX1141" s="1">
        <v>5.22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5884</v>
      </c>
      <c r="C1142" s="3">
        <v>33.729999999999997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58.65</v>
      </c>
      <c r="H1142" s="1">
        <f>MATCH(持股比率!A1142,董監!A:A,0)</f>
        <v>1142</v>
      </c>
      <c r="I1142" s="3">
        <v>3909811.1</v>
      </c>
      <c r="J1142" s="26">
        <v>273</v>
      </c>
      <c r="K1142" s="26">
        <v>-924</v>
      </c>
      <c r="L1142" s="35">
        <v>261</v>
      </c>
      <c r="M1142" s="26">
        <v>-41</v>
      </c>
      <c r="N1142" s="26">
        <v>15</v>
      </c>
      <c r="O1142" s="26">
        <f t="shared" si="69"/>
        <v>229310</v>
      </c>
      <c r="P1142" s="25">
        <f t="shared" si="70"/>
        <v>-0.2</v>
      </c>
      <c r="Q1142" s="3">
        <v>62.5</v>
      </c>
      <c r="R1142" s="3">
        <v>61.6</v>
      </c>
      <c r="S1142" s="3">
        <v>60.9</v>
      </c>
      <c r="T1142" s="3">
        <v>60.4</v>
      </c>
      <c r="U1142" s="3">
        <v>60.6</v>
      </c>
      <c r="V1142" s="12">
        <f t="shared" si="71"/>
        <v>-0.25528400000000001</v>
      </c>
      <c r="W1142" s="3">
        <v>-1.46</v>
      </c>
      <c r="X1142" s="3" t="str">
        <f ca="1">IF(COUNTIF(股期對照!A:A,B1142)=2,B1142&amp;"-●",IF(COUNTIF(股期對照!A:A,B1142)=1,B1142&amp;"-◎",B1142))</f>
        <v>中光電-◎</v>
      </c>
      <c r="Y1142" s="3" t="s">
        <v>6613</v>
      </c>
      <c r="AB1142" s="1" t="s">
        <v>1136</v>
      </c>
      <c r="AC1142" s="1" t="s">
        <v>2897</v>
      </c>
      <c r="AD1142" s="1">
        <v>33.729999999999997</v>
      </c>
      <c r="AE1142" s="1">
        <v>0</v>
      </c>
      <c r="AF1142" s="1">
        <v>1.38</v>
      </c>
      <c r="AG1142" s="1">
        <v>6.24</v>
      </c>
      <c r="AH1142" s="1">
        <v>58.65</v>
      </c>
      <c r="AI1142" s="1">
        <v>1142</v>
      </c>
      <c r="AJ1142" s="1">
        <v>3909811.1</v>
      </c>
      <c r="AK1142" s="1">
        <v>273</v>
      </c>
      <c r="AL1142" s="1">
        <v>-924</v>
      </c>
      <c r="AM1142" s="1">
        <v>261</v>
      </c>
      <c r="AN1142" s="1">
        <v>-41</v>
      </c>
      <c r="AO1142" s="1">
        <v>15</v>
      </c>
      <c r="AP1142" s="1">
        <v>229310</v>
      </c>
      <c r="AQ1142" s="1">
        <v>-0.2</v>
      </c>
      <c r="AR1142" s="1">
        <v>62.5</v>
      </c>
      <c r="AS1142" s="1">
        <v>61.6</v>
      </c>
      <c r="AT1142" s="1">
        <v>60.9</v>
      </c>
      <c r="AU1142" s="1">
        <v>60.4</v>
      </c>
      <c r="AV1142" s="1">
        <v>60.6</v>
      </c>
      <c r="AW1142" s="1">
        <v>-0.25528400000000001</v>
      </c>
      <c r="AX1142" s="1">
        <v>-1.46</v>
      </c>
      <c r="AY1142" s="1" t="s">
        <v>4515</v>
      </c>
      <c r="AZ1142" s="1" t="s">
        <v>3578</v>
      </c>
    </row>
    <row r="1143" spans="1:52" x14ac:dyDescent="0.25">
      <c r="A1143" s="2" t="s">
        <v>1137</v>
      </c>
      <c r="B1143" s="3" t="s">
        <v>5885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1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5.4</v>
      </c>
      <c r="R1143" s="3">
        <v>5.23</v>
      </c>
      <c r="S1143" s="3">
        <v>5.0599999999999996</v>
      </c>
      <c r="T1143" s="3">
        <v>5.08</v>
      </c>
      <c r="U1143" s="3">
        <v>5.51</v>
      </c>
      <c r="V1143" s="12">
        <f t="shared" si="71"/>
        <v>5.2300000000000004E-5</v>
      </c>
      <c r="W1143" s="3">
        <v>3.57</v>
      </c>
      <c r="X1143" s="3" t="str">
        <f ca="1">IF(COUNTIF(股期對照!A:A,B1143)=2,B1143&amp;"-●",IF(COUNTIF(股期對照!A:A,B1143)=1,B1143&amp;"-◎",B1143))</f>
        <v>合正</v>
      </c>
      <c r="Y1143" s="3" t="s">
        <v>6641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1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5.4</v>
      </c>
      <c r="AS1143" s="1">
        <v>5.23</v>
      </c>
      <c r="AT1143" s="1">
        <v>5.0599999999999996</v>
      </c>
      <c r="AU1143" s="1">
        <v>5.08</v>
      </c>
      <c r="AV1143" s="1">
        <v>5.51</v>
      </c>
      <c r="AW1143" s="1">
        <v>5.2300000000000004E-5</v>
      </c>
      <c r="AX1143" s="1">
        <v>3.57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5886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0</v>
      </c>
      <c r="L1144" s="35">
        <v>0</v>
      </c>
      <c r="M1144" s="26">
        <v>0</v>
      </c>
      <c r="N1144" s="26">
        <v>3</v>
      </c>
      <c r="O1144" s="26">
        <f t="shared" si="69"/>
        <v>27147</v>
      </c>
      <c r="P1144" s="25">
        <f t="shared" si="70"/>
        <v>0</v>
      </c>
      <c r="Q1144" s="3">
        <v>22.8</v>
      </c>
      <c r="R1144" s="3">
        <v>22.8</v>
      </c>
      <c r="S1144" s="3">
        <v>22.85</v>
      </c>
      <c r="T1144" s="3">
        <v>22.8</v>
      </c>
      <c r="U1144" s="3">
        <v>22.9</v>
      </c>
      <c r="V1144" s="12">
        <f t="shared" si="71"/>
        <v>6.8699999999999989E-4</v>
      </c>
      <c r="W1144" s="3">
        <v>0.44</v>
      </c>
      <c r="X1144" s="3" t="str">
        <f ca="1">IF(COUNTIF(股期對照!A:A,B1144)=2,B1144&amp;"-●",IF(COUNTIF(股期對照!A:A,B1144)=1,B1144&amp;"-◎",B1144))</f>
        <v>金利</v>
      </c>
      <c r="Y1144" s="3" t="s">
        <v>6597</v>
      </c>
      <c r="AB1144" s="1" t="s">
        <v>1138</v>
      </c>
      <c r="AC1144" s="1" t="s">
        <v>2899</v>
      </c>
      <c r="AD1144" s="1">
        <v>8.77</v>
      </c>
      <c r="AE1144" s="1">
        <v>0.02</v>
      </c>
      <c r="AF1144" s="1">
        <v>0</v>
      </c>
      <c r="AG1144" s="1">
        <v>57.02</v>
      </c>
      <c r="AH1144" s="1">
        <v>34.19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3</v>
      </c>
      <c r="AP1144" s="1">
        <v>27147</v>
      </c>
      <c r="AQ1144" s="1">
        <v>0</v>
      </c>
      <c r="AR1144" s="1">
        <v>22.8</v>
      </c>
      <c r="AS1144" s="1">
        <v>22.8</v>
      </c>
      <c r="AT1144" s="1">
        <v>22.85</v>
      </c>
      <c r="AU1144" s="1">
        <v>22.8</v>
      </c>
      <c r="AV1144" s="1">
        <v>22.9</v>
      </c>
      <c r="AW1144" s="1">
        <v>6.8699999999999989E-4</v>
      </c>
      <c r="AX1144" s="1">
        <v>0.44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5887</v>
      </c>
      <c r="C1145" s="3">
        <v>2.0699999999999998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61.57</v>
      </c>
      <c r="H1145" s="1">
        <f>MATCH(持股比率!A1145,董監!A:A,0)</f>
        <v>1145</v>
      </c>
      <c r="I1145" s="3">
        <v>235987.22</v>
      </c>
      <c r="J1145" s="26">
        <v>45</v>
      </c>
      <c r="K1145" s="26">
        <v>2</v>
      </c>
      <c r="L1145" s="35">
        <v>-167</v>
      </c>
      <c r="M1145" s="26">
        <v>-74</v>
      </c>
      <c r="N1145" s="26">
        <v>197</v>
      </c>
      <c r="O1145" s="26">
        <f t="shared" si="69"/>
        <v>14530</v>
      </c>
      <c r="P1145" s="25">
        <f t="shared" si="70"/>
        <v>0</v>
      </c>
      <c r="Q1145" s="3">
        <v>52.6</v>
      </c>
      <c r="R1145" s="3">
        <v>52.9</v>
      </c>
      <c r="S1145" s="3">
        <v>50.2</v>
      </c>
      <c r="T1145" s="3">
        <v>49.2</v>
      </c>
      <c r="U1145" s="3">
        <v>50.4</v>
      </c>
      <c r="V1145" s="12">
        <f t="shared" si="71"/>
        <v>3.7739999999999965E-3</v>
      </c>
      <c r="W1145" s="3">
        <v>-3.26</v>
      </c>
      <c r="X1145" s="3" t="str">
        <f ca="1">IF(COUNTIF(股期對照!A:A,B1145)=2,B1145&amp;"-●",IF(COUNTIF(股期對照!A:A,B1145)=1,B1145&amp;"-◎",B1145))</f>
        <v>青雲</v>
      </c>
      <c r="Y1145" s="3" t="s">
        <v>6537</v>
      </c>
      <c r="AB1145" s="1" t="s">
        <v>1139</v>
      </c>
      <c r="AC1145" s="1" t="s">
        <v>2900</v>
      </c>
      <c r="AD1145" s="1">
        <v>2.0699999999999998</v>
      </c>
      <c r="AE1145" s="1">
        <v>0</v>
      </c>
      <c r="AF1145" s="1">
        <v>5.19</v>
      </c>
      <c r="AG1145" s="1">
        <v>31.17</v>
      </c>
      <c r="AH1145" s="1">
        <v>61.57</v>
      </c>
      <c r="AI1145" s="1">
        <v>1145</v>
      </c>
      <c r="AJ1145" s="1">
        <v>235987.22</v>
      </c>
      <c r="AK1145" s="1">
        <v>45</v>
      </c>
      <c r="AL1145" s="1">
        <v>2</v>
      </c>
      <c r="AM1145" s="1">
        <v>-167</v>
      </c>
      <c r="AN1145" s="1">
        <v>-74</v>
      </c>
      <c r="AO1145" s="1">
        <v>197</v>
      </c>
      <c r="AP1145" s="1">
        <v>14530</v>
      </c>
      <c r="AQ1145" s="1">
        <v>0</v>
      </c>
      <c r="AR1145" s="1">
        <v>52.6</v>
      </c>
      <c r="AS1145" s="1">
        <v>52.9</v>
      </c>
      <c r="AT1145" s="1">
        <v>50.2</v>
      </c>
      <c r="AU1145" s="1">
        <v>49.2</v>
      </c>
      <c r="AV1145" s="1">
        <v>50.4</v>
      </c>
      <c r="AW1145" s="1">
        <v>3.7739999999999965E-3</v>
      </c>
      <c r="AX1145" s="1">
        <v>-3.26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5888</v>
      </c>
      <c r="C1146" s="3">
        <v>21.66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72.3</v>
      </c>
      <c r="H1146" s="1">
        <f>MATCH(持股比率!A1146,董監!A:A,0)</f>
        <v>1146</v>
      </c>
      <c r="I1146" s="3">
        <v>2517747.67</v>
      </c>
      <c r="J1146" s="26">
        <v>-53</v>
      </c>
      <c r="K1146" s="26">
        <v>347</v>
      </c>
      <c r="L1146" s="35">
        <v>-147</v>
      </c>
      <c r="M1146" s="26">
        <v>-51</v>
      </c>
      <c r="N1146" s="26">
        <v>342</v>
      </c>
      <c r="O1146" s="26">
        <f t="shared" si="69"/>
        <v>182033</v>
      </c>
      <c r="P1146" s="25">
        <f t="shared" si="70"/>
        <v>0.2</v>
      </c>
      <c r="Q1146" s="3">
        <v>65.900000000000006</v>
      </c>
      <c r="R1146" s="3">
        <v>66.5</v>
      </c>
      <c r="S1146" s="3">
        <v>66.2</v>
      </c>
      <c r="T1146" s="3">
        <v>65.8</v>
      </c>
      <c r="U1146" s="3">
        <v>66.8</v>
      </c>
      <c r="V1146" s="12">
        <f t="shared" si="71"/>
        <v>0.29341199999999995</v>
      </c>
      <c r="W1146" s="3">
        <v>0.91</v>
      </c>
      <c r="X1146" s="3" t="str">
        <f ca="1">IF(COUNTIF(股期對照!A:A,B1146)=2,B1146&amp;"-●",IF(COUNTIF(股期對照!A:A,B1146)=1,B1146&amp;"-◎",B1146))</f>
        <v>中磊</v>
      </c>
      <c r="Y1146" s="3" t="s">
        <v>6615</v>
      </c>
      <c r="AB1146" s="1" t="s">
        <v>1140</v>
      </c>
      <c r="AC1146" s="1" t="s">
        <v>2901</v>
      </c>
      <c r="AD1146" s="1">
        <v>21.66</v>
      </c>
      <c r="AE1146" s="1">
        <v>0.48</v>
      </c>
      <c r="AF1146" s="1">
        <v>0.51</v>
      </c>
      <c r="AG1146" s="1">
        <v>5.05</v>
      </c>
      <c r="AH1146" s="1">
        <v>72.3</v>
      </c>
      <c r="AI1146" s="1">
        <v>1146</v>
      </c>
      <c r="AJ1146" s="1">
        <v>2517747.67</v>
      </c>
      <c r="AK1146" s="1">
        <v>-53</v>
      </c>
      <c r="AL1146" s="1">
        <v>347</v>
      </c>
      <c r="AM1146" s="1">
        <v>-147</v>
      </c>
      <c r="AN1146" s="1">
        <v>-51</v>
      </c>
      <c r="AO1146" s="1">
        <v>342</v>
      </c>
      <c r="AP1146" s="1">
        <v>182033</v>
      </c>
      <c r="AQ1146" s="1">
        <v>0.2</v>
      </c>
      <c r="AR1146" s="1">
        <v>65.900000000000006</v>
      </c>
      <c r="AS1146" s="1">
        <v>66.5</v>
      </c>
      <c r="AT1146" s="1">
        <v>66.2</v>
      </c>
      <c r="AU1146" s="1">
        <v>65.8</v>
      </c>
      <c r="AV1146" s="1">
        <v>66.8</v>
      </c>
      <c r="AW1146" s="1">
        <v>0.29341199999999995</v>
      </c>
      <c r="AX1146" s="1">
        <v>0.91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5889</v>
      </c>
      <c r="C1147" s="3">
        <v>5.57</v>
      </c>
      <c r="D1147" s="3">
        <v>0</v>
      </c>
      <c r="E1147" s="3">
        <v>1.2</v>
      </c>
      <c r="F1147" s="1">
        <f>IF(INDEX(董監!D:D,H1147)=0,INDEX(董監!C:C,H1147),INDEX(董監!D:D,H1147))</f>
        <v>11.75</v>
      </c>
      <c r="G1147" s="1">
        <f t="shared" si="68"/>
        <v>81.48</v>
      </c>
      <c r="H1147" s="1">
        <f>MATCH(持股比率!A1147,董監!A:A,0)</f>
        <v>1147</v>
      </c>
      <c r="I1147" s="3">
        <v>1699639.9</v>
      </c>
      <c r="J1147" s="26">
        <v>147</v>
      </c>
      <c r="K1147" s="26">
        <v>53</v>
      </c>
      <c r="L1147" s="35">
        <v>204</v>
      </c>
      <c r="M1147" s="26">
        <v>-397</v>
      </c>
      <c r="N1147" s="26">
        <v>703</v>
      </c>
      <c r="O1147" s="26">
        <f t="shared" si="69"/>
        <v>138487</v>
      </c>
      <c r="P1147" s="25">
        <f t="shared" si="70"/>
        <v>0.5</v>
      </c>
      <c r="Q1147" s="3">
        <v>28.5</v>
      </c>
      <c r="R1147" s="3">
        <v>28.35</v>
      </c>
      <c r="S1147" s="3">
        <v>28.75</v>
      </c>
      <c r="T1147" s="3">
        <v>28.45</v>
      </c>
      <c r="U1147" s="3">
        <v>29.2</v>
      </c>
      <c r="V1147" s="12">
        <f t="shared" si="71"/>
        <v>0.2079</v>
      </c>
      <c r="W1147" s="3">
        <v>3.18</v>
      </c>
      <c r="X1147" s="3" t="str">
        <f ca="1">IF(COUNTIF(股期對照!A:A,B1147)=2,B1147&amp;"-●",IF(COUNTIF(股期對照!A:A,B1147)=1,B1147&amp;"-◎",B1147))</f>
        <v>應華</v>
      </c>
      <c r="Y1147" s="3" t="s">
        <v>6549</v>
      </c>
      <c r="AB1147" s="1" t="s">
        <v>1141</v>
      </c>
      <c r="AC1147" s="1" t="s">
        <v>2902</v>
      </c>
      <c r="AD1147" s="1">
        <v>5.57</v>
      </c>
      <c r="AE1147" s="1">
        <v>0</v>
      </c>
      <c r="AF1147" s="1">
        <v>1.2</v>
      </c>
      <c r="AG1147" s="1">
        <v>11.75</v>
      </c>
      <c r="AH1147" s="1">
        <v>81.48</v>
      </c>
      <c r="AI1147" s="1">
        <v>1147</v>
      </c>
      <c r="AJ1147" s="1">
        <v>1699639.9</v>
      </c>
      <c r="AK1147" s="1">
        <v>147</v>
      </c>
      <c r="AL1147" s="1">
        <v>53</v>
      </c>
      <c r="AM1147" s="1">
        <v>204</v>
      </c>
      <c r="AN1147" s="1">
        <v>-397</v>
      </c>
      <c r="AO1147" s="1">
        <v>703</v>
      </c>
      <c r="AP1147" s="1">
        <v>138487</v>
      </c>
      <c r="AQ1147" s="1">
        <v>0.5</v>
      </c>
      <c r="AR1147" s="1">
        <v>28.5</v>
      </c>
      <c r="AS1147" s="1">
        <v>28.35</v>
      </c>
      <c r="AT1147" s="1">
        <v>28.75</v>
      </c>
      <c r="AU1147" s="1">
        <v>28.45</v>
      </c>
      <c r="AV1147" s="1">
        <v>29.2</v>
      </c>
      <c r="AW1147" s="1">
        <v>0.2079</v>
      </c>
      <c r="AX1147" s="1">
        <v>3.18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5890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-1</v>
      </c>
      <c r="M1148" s="26">
        <v>-2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18.7</v>
      </c>
      <c r="R1148" s="3">
        <v>18.649999999999999</v>
      </c>
      <c r="S1148" s="3">
        <v>18.55</v>
      </c>
      <c r="T1148" s="3">
        <v>18.5</v>
      </c>
      <c r="U1148" s="3">
        <v>18.45</v>
      </c>
      <c r="V1148" s="12">
        <f t="shared" si="71"/>
        <v>-5.555E-4</v>
      </c>
      <c r="W1148" s="3">
        <v>-0.81</v>
      </c>
      <c r="X1148" s="3" t="str">
        <f ca="1">IF(COUNTIF(股期對照!A:A,B1148)=2,B1148&amp;"-●",IF(COUNTIF(股期對照!A:A,B1148)=1,B1148&amp;"-◎",B1148))</f>
        <v>慕康生醫</v>
      </c>
      <c r="Y1148" s="3" t="s">
        <v>6622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-1</v>
      </c>
      <c r="AN1148" s="1">
        <v>-2</v>
      </c>
      <c r="AO1148" s="1">
        <v>0</v>
      </c>
      <c r="AP1148" s="1">
        <v>41044</v>
      </c>
      <c r="AQ1148" s="1">
        <v>0</v>
      </c>
      <c r="AR1148" s="1">
        <v>18.7</v>
      </c>
      <c r="AS1148" s="1">
        <v>18.649999999999999</v>
      </c>
      <c r="AT1148" s="1">
        <v>18.55</v>
      </c>
      <c r="AU1148" s="1">
        <v>18.5</v>
      </c>
      <c r="AV1148" s="1">
        <v>18.45</v>
      </c>
      <c r="AW1148" s="1">
        <v>-5.555E-4</v>
      </c>
      <c r="AX1148" s="1">
        <v>-0.81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5891</v>
      </c>
      <c r="C1149" s="3">
        <v>5.26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82.67</v>
      </c>
      <c r="H1149" s="1">
        <f>MATCH(持股比率!A1149,董監!A:A,0)</f>
        <v>1149</v>
      </c>
      <c r="I1149" s="3">
        <v>626300.41</v>
      </c>
      <c r="J1149" s="26">
        <v>1</v>
      </c>
      <c r="K1149" s="26">
        <v>-2</v>
      </c>
      <c r="L1149" s="35">
        <v>3</v>
      </c>
      <c r="M1149" s="26">
        <v>-8</v>
      </c>
      <c r="N1149" s="26">
        <v>-5</v>
      </c>
      <c r="O1149" s="26">
        <f t="shared" si="69"/>
        <v>51776</v>
      </c>
      <c r="P1149" s="25">
        <f t="shared" si="70"/>
        <v>0</v>
      </c>
      <c r="Q1149" s="3">
        <v>67.900000000000006</v>
      </c>
      <c r="R1149" s="3">
        <v>68</v>
      </c>
      <c r="S1149" s="3">
        <v>67.3</v>
      </c>
      <c r="T1149" s="3">
        <v>67.3</v>
      </c>
      <c r="U1149" s="3">
        <v>67.2</v>
      </c>
      <c r="V1149" s="12">
        <f t="shared" si="71"/>
        <v>-7.4060000000000003E-3</v>
      </c>
      <c r="W1149" s="3">
        <v>-0.74</v>
      </c>
      <c r="X1149" s="3" t="str">
        <f ca="1">IF(COUNTIF(股期對照!A:A,B1149)=2,B1149&amp;"-●",IF(COUNTIF(股期對照!A:A,B1149)=1,B1149&amp;"-◎",B1149))</f>
        <v>中菲</v>
      </c>
      <c r="Y1149" s="3" t="s">
        <v>6555</v>
      </c>
      <c r="AB1149" s="1" t="s">
        <v>1143</v>
      </c>
      <c r="AC1149" s="1" t="s">
        <v>2904</v>
      </c>
      <c r="AD1149" s="1">
        <v>5.26</v>
      </c>
      <c r="AE1149" s="1">
        <v>3.27</v>
      </c>
      <c r="AF1149" s="1">
        <v>0.12</v>
      </c>
      <c r="AG1149" s="1">
        <v>8.68</v>
      </c>
      <c r="AH1149" s="1">
        <v>82.67</v>
      </c>
      <c r="AI1149" s="1">
        <v>1149</v>
      </c>
      <c r="AJ1149" s="1">
        <v>626300.41</v>
      </c>
      <c r="AK1149" s="1">
        <v>1</v>
      </c>
      <c r="AL1149" s="1">
        <v>-2</v>
      </c>
      <c r="AM1149" s="1">
        <v>3</v>
      </c>
      <c r="AN1149" s="1">
        <v>-8</v>
      </c>
      <c r="AO1149" s="1">
        <v>-5</v>
      </c>
      <c r="AP1149" s="1">
        <v>51776</v>
      </c>
      <c r="AQ1149" s="1">
        <v>0</v>
      </c>
      <c r="AR1149" s="1">
        <v>67.900000000000006</v>
      </c>
      <c r="AS1149" s="1">
        <v>68</v>
      </c>
      <c r="AT1149" s="1">
        <v>67.3</v>
      </c>
      <c r="AU1149" s="1">
        <v>67.3</v>
      </c>
      <c r="AV1149" s="1">
        <v>67.2</v>
      </c>
      <c r="AW1149" s="1">
        <v>-7.4060000000000003E-3</v>
      </c>
      <c r="AX1149" s="1">
        <v>-0.74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5892</v>
      </c>
      <c r="C1150" s="3">
        <v>0.99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87.07</v>
      </c>
      <c r="H1150" s="1">
        <f>MATCH(持股比率!A1150,董監!A:A,0)</f>
        <v>1150</v>
      </c>
      <c r="I1150" s="3">
        <v>873061.23</v>
      </c>
      <c r="J1150" s="26">
        <v>24</v>
      </c>
      <c r="K1150" s="26">
        <v>8</v>
      </c>
      <c r="L1150" s="35">
        <v>16</v>
      </c>
      <c r="M1150" s="26">
        <v>-26</v>
      </c>
      <c r="N1150" s="26">
        <v>-3</v>
      </c>
      <c r="O1150" s="26">
        <f t="shared" si="69"/>
        <v>76017</v>
      </c>
      <c r="P1150" s="25">
        <f t="shared" si="70"/>
        <v>0</v>
      </c>
      <c r="Q1150" s="3">
        <v>23.25</v>
      </c>
      <c r="R1150" s="3">
        <v>23.3</v>
      </c>
      <c r="S1150" s="3">
        <v>23.15</v>
      </c>
      <c r="T1150" s="3">
        <v>23.1</v>
      </c>
      <c r="U1150" s="3">
        <v>23.2</v>
      </c>
      <c r="V1150" s="12">
        <f t="shared" si="71"/>
        <v>4.4459999999999994E-3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6535</v>
      </c>
      <c r="AB1150" s="1" t="s">
        <v>1144</v>
      </c>
      <c r="AC1150" s="1" t="s">
        <v>2905</v>
      </c>
      <c r="AD1150" s="1">
        <v>0.99</v>
      </c>
      <c r="AE1150" s="1">
        <v>0</v>
      </c>
      <c r="AF1150" s="1">
        <v>0</v>
      </c>
      <c r="AG1150" s="1">
        <v>11.94</v>
      </c>
      <c r="AH1150" s="1">
        <v>87.07</v>
      </c>
      <c r="AI1150" s="1">
        <v>1150</v>
      </c>
      <c r="AJ1150" s="1">
        <v>873061.23</v>
      </c>
      <c r="AK1150" s="1">
        <v>24</v>
      </c>
      <c r="AL1150" s="1">
        <v>8</v>
      </c>
      <c r="AM1150" s="1">
        <v>16</v>
      </c>
      <c r="AN1150" s="1">
        <v>-26</v>
      </c>
      <c r="AO1150" s="1">
        <v>-3</v>
      </c>
      <c r="AP1150" s="1">
        <v>76017</v>
      </c>
      <c r="AQ1150" s="1">
        <v>0</v>
      </c>
      <c r="AR1150" s="1">
        <v>23.25</v>
      </c>
      <c r="AS1150" s="1">
        <v>23.3</v>
      </c>
      <c r="AT1150" s="1">
        <v>23.15</v>
      </c>
      <c r="AU1150" s="1">
        <v>23.1</v>
      </c>
      <c r="AV1150" s="1">
        <v>23.2</v>
      </c>
      <c r="AW1150" s="1">
        <v>4.4459999999999994E-3</v>
      </c>
      <c r="AX1150" s="1">
        <v>0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5893</v>
      </c>
      <c r="C1151" s="3">
        <v>11.26</v>
      </c>
      <c r="D1151" s="3">
        <v>3.92</v>
      </c>
      <c r="E1151" s="3">
        <v>0.37</v>
      </c>
      <c r="F1151" s="1">
        <f>IF(INDEX(董監!D:D,H1151)=0,INDEX(董監!C:C,H1151),INDEX(董監!D:D,H1151))</f>
        <v>10.32</v>
      </c>
      <c r="G1151" s="1">
        <f t="shared" si="68"/>
        <v>74.13</v>
      </c>
      <c r="H1151" s="1">
        <f>MATCH(持股比率!A1151,董監!A:A,0)</f>
        <v>1151</v>
      </c>
      <c r="I1151" s="3">
        <v>2650854.86</v>
      </c>
      <c r="J1151" s="26">
        <v>-168</v>
      </c>
      <c r="K1151" s="26">
        <v>-518</v>
      </c>
      <c r="L1151" s="35">
        <v>74</v>
      </c>
      <c r="M1151" s="26">
        <v>-2022</v>
      </c>
      <c r="N1151" s="26">
        <v>3571</v>
      </c>
      <c r="O1151" s="26">
        <f t="shared" si="69"/>
        <v>196508</v>
      </c>
      <c r="P1151" s="25">
        <f t="shared" si="70"/>
        <v>0.5</v>
      </c>
      <c r="Q1151" s="3">
        <v>54.1</v>
      </c>
      <c r="R1151" s="3">
        <v>56.5</v>
      </c>
      <c r="S1151" s="3">
        <v>53.7</v>
      </c>
      <c r="T1151" s="3">
        <v>54.5</v>
      </c>
      <c r="U1151" s="3">
        <v>57.9</v>
      </c>
      <c r="V1151" s="12">
        <f t="shared" si="71"/>
        <v>0.62179899999999999</v>
      </c>
      <c r="W1151" s="3">
        <v>8.6300000000000008</v>
      </c>
      <c r="X1151" s="3" t="str">
        <f ca="1">IF(COUNTIF(股期對照!A:A,B1151)=2,B1151&amp;"-●",IF(COUNTIF(股期對照!A:A,B1151)=1,B1151&amp;"-◎",B1151))</f>
        <v>台半-◎</v>
      </c>
      <c r="Y1151" s="3" t="s">
        <v>6542</v>
      </c>
      <c r="AB1151" s="1" t="s">
        <v>1145</v>
      </c>
      <c r="AC1151" s="1" t="s">
        <v>2906</v>
      </c>
      <c r="AD1151" s="1">
        <v>11.26</v>
      </c>
      <c r="AE1151" s="1">
        <v>3.92</v>
      </c>
      <c r="AF1151" s="1">
        <v>0.37</v>
      </c>
      <c r="AG1151" s="1">
        <v>10.32</v>
      </c>
      <c r="AH1151" s="1">
        <v>74.13</v>
      </c>
      <c r="AI1151" s="1">
        <v>1151</v>
      </c>
      <c r="AJ1151" s="1">
        <v>2650854.86</v>
      </c>
      <c r="AK1151" s="1">
        <v>-168</v>
      </c>
      <c r="AL1151" s="1">
        <v>-518</v>
      </c>
      <c r="AM1151" s="1">
        <v>74</v>
      </c>
      <c r="AN1151" s="1">
        <v>-2022</v>
      </c>
      <c r="AO1151" s="1">
        <v>3571</v>
      </c>
      <c r="AP1151" s="1">
        <v>196508</v>
      </c>
      <c r="AQ1151" s="1">
        <v>0.5</v>
      </c>
      <c r="AR1151" s="1">
        <v>54.1</v>
      </c>
      <c r="AS1151" s="1">
        <v>56.5</v>
      </c>
      <c r="AT1151" s="1">
        <v>53.7</v>
      </c>
      <c r="AU1151" s="1">
        <v>54.5</v>
      </c>
      <c r="AV1151" s="1">
        <v>57.9</v>
      </c>
      <c r="AW1151" s="1">
        <v>0.62179899999999999</v>
      </c>
      <c r="AX1151" s="1">
        <v>8.6300000000000008</v>
      </c>
      <c r="AY1151" s="1" t="s">
        <v>4516</v>
      </c>
      <c r="AZ1151" s="1" t="s">
        <v>3541</v>
      </c>
    </row>
    <row r="1152" spans="1:52" x14ac:dyDescent="0.25">
      <c r="A1152" s="2" t="s">
        <v>1146</v>
      </c>
      <c r="B1152" s="3" t="s">
        <v>5894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1</v>
      </c>
      <c r="K1152" s="26">
        <v>0</v>
      </c>
      <c r="L1152" s="35">
        <v>-3</v>
      </c>
      <c r="M1152" s="26">
        <v>-1</v>
      </c>
      <c r="N1152" s="26">
        <v>-1</v>
      </c>
      <c r="O1152" s="26">
        <f t="shared" si="69"/>
        <v>122590</v>
      </c>
      <c r="P1152" s="25">
        <f t="shared" si="70"/>
        <v>0</v>
      </c>
      <c r="Q1152" s="3">
        <v>10.3</v>
      </c>
      <c r="R1152" s="3">
        <v>10.1</v>
      </c>
      <c r="S1152" s="3">
        <v>10.1</v>
      </c>
      <c r="T1152" s="3">
        <v>10.1</v>
      </c>
      <c r="U1152" s="3">
        <v>10.050000000000001</v>
      </c>
      <c r="V1152" s="12">
        <f t="shared" si="71"/>
        <v>-4.0149999999999989E-4</v>
      </c>
      <c r="W1152" s="3">
        <v>-1.95</v>
      </c>
      <c r="X1152" s="3" t="str">
        <f ca="1">IF(COUNTIF(股期對照!A:A,B1152)=2,B1152&amp;"-●",IF(COUNTIF(股期對照!A:A,B1152)=1,B1152&amp;"-◎",B1152))</f>
        <v>振發</v>
      </c>
      <c r="Y1152" s="3" t="s">
        <v>6562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1</v>
      </c>
      <c r="AL1152" s="1">
        <v>0</v>
      </c>
      <c r="AM1152" s="1">
        <v>-3</v>
      </c>
      <c r="AN1152" s="1">
        <v>-1</v>
      </c>
      <c r="AO1152" s="1">
        <v>-1</v>
      </c>
      <c r="AP1152" s="1">
        <v>122590</v>
      </c>
      <c r="AQ1152" s="1">
        <v>0</v>
      </c>
      <c r="AR1152" s="1">
        <v>10.3</v>
      </c>
      <c r="AS1152" s="1">
        <v>10.1</v>
      </c>
      <c r="AT1152" s="1">
        <v>10.1</v>
      </c>
      <c r="AU1152" s="1">
        <v>10.1</v>
      </c>
      <c r="AV1152" s="1">
        <v>10.050000000000001</v>
      </c>
      <c r="AW1152" s="1">
        <v>-4.0149999999999989E-4</v>
      </c>
      <c r="AX1152" s="1">
        <v>-1.95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5895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72.25</v>
      </c>
      <c r="H1153" s="1">
        <f>MATCH(持股比率!A1153,董監!A:A,0)</f>
        <v>1153</v>
      </c>
      <c r="I1153" s="3">
        <v>206878.04</v>
      </c>
      <c r="J1153" s="26">
        <v>-4</v>
      </c>
      <c r="K1153" s="26">
        <v>2</v>
      </c>
      <c r="L1153" s="35">
        <v>6</v>
      </c>
      <c r="M1153" s="26">
        <v>0</v>
      </c>
      <c r="N1153" s="26">
        <v>-1</v>
      </c>
      <c r="O1153" s="26">
        <f t="shared" si="69"/>
        <v>14947</v>
      </c>
      <c r="P1153" s="25">
        <f t="shared" si="70"/>
        <v>0</v>
      </c>
      <c r="Q1153" s="3">
        <v>22.65</v>
      </c>
      <c r="R1153" s="3">
        <v>22.85</v>
      </c>
      <c r="S1153" s="3">
        <v>24.45</v>
      </c>
      <c r="T1153" s="3">
        <v>25.15</v>
      </c>
      <c r="U1153" s="3">
        <v>23.15</v>
      </c>
      <c r="V1153" s="12">
        <f t="shared" si="71"/>
        <v>7.8650000000000009E-4</v>
      </c>
      <c r="W1153" s="3">
        <v>12.38</v>
      </c>
      <c r="X1153" s="3" t="str">
        <f ca="1">IF(COUNTIF(股期對照!A:A,B1153)=2,B1153&amp;"-●",IF(COUNTIF(股期對照!A:A,B1153)=1,B1153&amp;"-◎",B1153))</f>
        <v>達威</v>
      </c>
      <c r="Y1153" s="3" t="s">
        <v>6613</v>
      </c>
      <c r="AB1153" s="1" t="s">
        <v>1147</v>
      </c>
      <c r="AC1153" s="1" t="s">
        <v>2908</v>
      </c>
      <c r="AD1153" s="1">
        <v>0.08</v>
      </c>
      <c r="AE1153" s="1">
        <v>0</v>
      </c>
      <c r="AF1153" s="1">
        <v>0</v>
      </c>
      <c r="AG1153" s="1">
        <v>27.67</v>
      </c>
      <c r="AH1153" s="1">
        <v>72.25</v>
      </c>
      <c r="AI1153" s="1">
        <v>1153</v>
      </c>
      <c r="AJ1153" s="1">
        <v>206878.04</v>
      </c>
      <c r="AK1153" s="1">
        <v>-4</v>
      </c>
      <c r="AL1153" s="1">
        <v>2</v>
      </c>
      <c r="AM1153" s="1">
        <v>6</v>
      </c>
      <c r="AN1153" s="1">
        <v>0</v>
      </c>
      <c r="AO1153" s="1">
        <v>-1</v>
      </c>
      <c r="AP1153" s="1">
        <v>14947</v>
      </c>
      <c r="AQ1153" s="1">
        <v>0</v>
      </c>
      <c r="AR1153" s="1">
        <v>22.65</v>
      </c>
      <c r="AS1153" s="1">
        <v>22.85</v>
      </c>
      <c r="AT1153" s="1">
        <v>24.45</v>
      </c>
      <c r="AU1153" s="1">
        <v>25.15</v>
      </c>
      <c r="AV1153" s="1">
        <v>23.15</v>
      </c>
      <c r="AW1153" s="1">
        <v>7.8650000000000009E-4</v>
      </c>
      <c r="AX1153" s="1">
        <v>12.38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5896</v>
      </c>
      <c r="C1154" s="3">
        <v>25.05</v>
      </c>
      <c r="D1154" s="3">
        <v>0.74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63.2</v>
      </c>
      <c r="H1154" s="1">
        <f>MATCH(持股比率!A1154,董監!A:A,0)</f>
        <v>1154</v>
      </c>
      <c r="I1154" s="3">
        <v>1816995.67</v>
      </c>
      <c r="J1154" s="26">
        <v>84</v>
      </c>
      <c r="K1154" s="26">
        <v>-350</v>
      </c>
      <c r="L1154" s="35">
        <v>8</v>
      </c>
      <c r="M1154" s="26">
        <v>-36</v>
      </c>
      <c r="N1154" s="26">
        <v>19</v>
      </c>
      <c r="O1154" s="26">
        <f t="shared" si="69"/>
        <v>114834</v>
      </c>
      <c r="P1154" s="25">
        <f t="shared" si="70"/>
        <v>-0.2</v>
      </c>
      <c r="Q1154" s="3">
        <v>123</v>
      </c>
      <c r="R1154" s="3">
        <v>121</v>
      </c>
      <c r="S1154" s="3">
        <v>121</v>
      </c>
      <c r="T1154" s="3">
        <v>121.5</v>
      </c>
      <c r="U1154" s="3">
        <v>122</v>
      </c>
      <c r="V1154" s="12">
        <f t="shared" si="71"/>
        <v>-0.33106000000000002</v>
      </c>
      <c r="W1154" s="3">
        <v>-0.41</v>
      </c>
      <c r="X1154" s="3" t="str">
        <f ca="1">IF(COUNTIF(股期對照!A:A,B1154)=2,B1154&amp;"-●",IF(COUNTIF(股期對照!A:A,B1154)=1,B1154&amp;"-◎",B1154))</f>
        <v>崇越</v>
      </c>
      <c r="Y1154" s="3" t="s">
        <v>6632</v>
      </c>
      <c r="AB1154" s="1" t="s">
        <v>1148</v>
      </c>
      <c r="AC1154" s="1" t="s">
        <v>2909</v>
      </c>
      <c r="AD1154" s="1">
        <v>25.05</v>
      </c>
      <c r="AE1154" s="1">
        <v>0.74</v>
      </c>
      <c r="AF1154" s="1">
        <v>0.48</v>
      </c>
      <c r="AG1154" s="1">
        <v>10.53</v>
      </c>
      <c r="AH1154" s="1">
        <v>63.2</v>
      </c>
      <c r="AI1154" s="1">
        <v>1154</v>
      </c>
      <c r="AJ1154" s="1">
        <v>1816995.67</v>
      </c>
      <c r="AK1154" s="1">
        <v>84</v>
      </c>
      <c r="AL1154" s="1">
        <v>-350</v>
      </c>
      <c r="AM1154" s="1">
        <v>8</v>
      </c>
      <c r="AN1154" s="1">
        <v>-36</v>
      </c>
      <c r="AO1154" s="1">
        <v>19</v>
      </c>
      <c r="AP1154" s="1">
        <v>114834</v>
      </c>
      <c r="AQ1154" s="1">
        <v>-0.2</v>
      </c>
      <c r="AR1154" s="1">
        <v>123</v>
      </c>
      <c r="AS1154" s="1">
        <v>121</v>
      </c>
      <c r="AT1154" s="1">
        <v>121</v>
      </c>
      <c r="AU1154" s="1">
        <v>121.5</v>
      </c>
      <c r="AV1154" s="1">
        <v>122</v>
      </c>
      <c r="AW1154" s="1">
        <v>-0.33106000000000002</v>
      </c>
      <c r="AX1154" s="1">
        <v>-0.41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5897</v>
      </c>
      <c r="C1155" s="3">
        <v>0.71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78.72</v>
      </c>
      <c r="H1155" s="1">
        <f>MATCH(持股比率!A1155,董監!A:A,0)</f>
        <v>1155</v>
      </c>
      <c r="I1155" s="3">
        <v>1125365.6499999999</v>
      </c>
      <c r="J1155" s="26">
        <v>30</v>
      </c>
      <c r="K1155" s="26">
        <v>-10</v>
      </c>
      <c r="L1155" s="35">
        <v>64</v>
      </c>
      <c r="M1155" s="26">
        <v>-246</v>
      </c>
      <c r="N1155" s="26">
        <v>11</v>
      </c>
      <c r="O1155" s="26">
        <f t="shared" si="69"/>
        <v>88589</v>
      </c>
      <c r="P1155" s="25">
        <f t="shared" si="70"/>
        <v>-0.2</v>
      </c>
      <c r="Q1155" s="3">
        <v>13.9</v>
      </c>
      <c r="R1155" s="3">
        <v>13.9</v>
      </c>
      <c r="S1155" s="3">
        <v>14.1</v>
      </c>
      <c r="T1155" s="3">
        <v>14.75</v>
      </c>
      <c r="U1155" s="3">
        <v>14.9</v>
      </c>
      <c r="V1155" s="12">
        <f t="shared" si="71"/>
        <v>-2.2841999999999998E-2</v>
      </c>
      <c r="W1155" s="3">
        <v>8.36</v>
      </c>
      <c r="X1155" s="3" t="str">
        <f ca="1">IF(COUNTIF(股期對照!A:A,B1155)=2,B1155&amp;"-●",IF(COUNTIF(股期對照!A:A,B1155)=1,B1155&amp;"-◎",B1155))</f>
        <v>東友</v>
      </c>
      <c r="Y1155" s="3" t="s">
        <v>6552</v>
      </c>
      <c r="AB1155" s="1" t="s">
        <v>1149</v>
      </c>
      <c r="AC1155" s="1" t="s">
        <v>2910</v>
      </c>
      <c r="AD1155" s="1">
        <v>0.71</v>
      </c>
      <c r="AE1155" s="1">
        <v>0</v>
      </c>
      <c r="AF1155" s="1">
        <v>0</v>
      </c>
      <c r="AG1155" s="1">
        <v>20.57</v>
      </c>
      <c r="AH1155" s="1">
        <v>78.72</v>
      </c>
      <c r="AI1155" s="1">
        <v>1155</v>
      </c>
      <c r="AJ1155" s="1">
        <v>1125365.6499999999</v>
      </c>
      <c r="AK1155" s="1">
        <v>30</v>
      </c>
      <c r="AL1155" s="1">
        <v>-10</v>
      </c>
      <c r="AM1155" s="1">
        <v>64</v>
      </c>
      <c r="AN1155" s="1">
        <v>-246</v>
      </c>
      <c r="AO1155" s="1">
        <v>11</v>
      </c>
      <c r="AP1155" s="1">
        <v>88589</v>
      </c>
      <c r="AQ1155" s="1">
        <v>-0.2</v>
      </c>
      <c r="AR1155" s="1">
        <v>13.9</v>
      </c>
      <c r="AS1155" s="1">
        <v>13.9</v>
      </c>
      <c r="AT1155" s="1">
        <v>14.1</v>
      </c>
      <c r="AU1155" s="1">
        <v>14.75</v>
      </c>
      <c r="AV1155" s="1">
        <v>14.9</v>
      </c>
      <c r="AW1155" s="1">
        <v>-2.2841999999999998E-2</v>
      </c>
      <c r="AX1155" s="1">
        <v>8.36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5898</v>
      </c>
      <c r="C1156" s="3">
        <v>5.25</v>
      </c>
      <c r="D1156" s="3">
        <v>3.53</v>
      </c>
      <c r="E1156" s="3">
        <v>0.28000000000000003</v>
      </c>
      <c r="F1156" s="1">
        <f>IF(INDEX(董監!D:D,H1156)=0,INDEX(董監!C:C,H1156),INDEX(董監!D:D,H1156))</f>
        <v>13.84</v>
      </c>
      <c r="G1156" s="1">
        <f t="shared" si="68"/>
        <v>77.099999999999994</v>
      </c>
      <c r="H1156" s="1">
        <f>MATCH(持股比率!A1156,董監!A:A,0)</f>
        <v>1156</v>
      </c>
      <c r="I1156" s="3">
        <v>859757.52</v>
      </c>
      <c r="J1156" s="26">
        <v>244</v>
      </c>
      <c r="K1156" s="26">
        <v>210</v>
      </c>
      <c r="L1156" s="35">
        <v>95</v>
      </c>
      <c r="M1156" s="26">
        <v>246</v>
      </c>
      <c r="N1156" s="26">
        <v>253</v>
      </c>
      <c r="O1156" s="26">
        <f t="shared" si="69"/>
        <v>66287</v>
      </c>
      <c r="P1156" s="25">
        <f t="shared" si="70"/>
        <v>1.6</v>
      </c>
      <c r="Q1156" s="3">
        <v>63.9</v>
      </c>
      <c r="R1156" s="3">
        <v>63.7</v>
      </c>
      <c r="S1156" s="3">
        <v>62</v>
      </c>
      <c r="T1156" s="3">
        <v>63.3</v>
      </c>
      <c r="U1156" s="3">
        <v>63.9</v>
      </c>
      <c r="V1156" s="12">
        <f t="shared" si="71"/>
        <v>0.66597099999999987</v>
      </c>
      <c r="W1156" s="3">
        <v>0.79</v>
      </c>
      <c r="X1156" s="3" t="str">
        <f ca="1">IF(COUNTIF(股期對照!A:A,B1156)=2,B1156&amp;"-●",IF(COUNTIF(股期對照!A:A,B1156)=1,B1156&amp;"-◎",B1156))</f>
        <v>高技</v>
      </c>
      <c r="Y1156" s="3" t="s">
        <v>4592</v>
      </c>
      <c r="AB1156" s="1" t="s">
        <v>1150</v>
      </c>
      <c r="AC1156" s="1" t="s">
        <v>2911</v>
      </c>
      <c r="AD1156" s="1">
        <v>5.25</v>
      </c>
      <c r="AE1156" s="1">
        <v>3.53</v>
      </c>
      <c r="AF1156" s="1">
        <v>0.28000000000000003</v>
      </c>
      <c r="AG1156" s="1">
        <v>13.84</v>
      </c>
      <c r="AH1156" s="1">
        <v>77.099999999999994</v>
      </c>
      <c r="AI1156" s="1">
        <v>1156</v>
      </c>
      <c r="AJ1156" s="1">
        <v>859757.52</v>
      </c>
      <c r="AK1156" s="1">
        <v>244</v>
      </c>
      <c r="AL1156" s="1">
        <v>210</v>
      </c>
      <c r="AM1156" s="1">
        <v>95</v>
      </c>
      <c r="AN1156" s="1">
        <v>246</v>
      </c>
      <c r="AO1156" s="1">
        <v>253</v>
      </c>
      <c r="AP1156" s="1">
        <v>66287</v>
      </c>
      <c r="AQ1156" s="1">
        <v>1.6</v>
      </c>
      <c r="AR1156" s="1">
        <v>63.9</v>
      </c>
      <c r="AS1156" s="1">
        <v>63.7</v>
      </c>
      <c r="AT1156" s="1">
        <v>62</v>
      </c>
      <c r="AU1156" s="1">
        <v>63.3</v>
      </c>
      <c r="AV1156" s="1">
        <v>63.9</v>
      </c>
      <c r="AW1156" s="1">
        <v>0.66597099999999987</v>
      </c>
      <c r="AX1156" s="1">
        <v>0.79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5899</v>
      </c>
      <c r="C1157" s="3">
        <v>3.38</v>
      </c>
      <c r="D1157" s="3">
        <v>0.37</v>
      </c>
      <c r="E1157" s="3">
        <v>0.28000000000000003</v>
      </c>
      <c r="F1157" s="1">
        <f>IF(INDEX(董監!D:D,H1157)=0,INDEX(董監!C:C,H1157),INDEX(董監!D:D,H1157))</f>
        <v>26.27</v>
      </c>
      <c r="G1157" s="1">
        <f t="shared" si="68"/>
        <v>69.7</v>
      </c>
      <c r="H1157" s="1">
        <f>MATCH(持股比率!A1157,董監!A:A,0)</f>
        <v>1157</v>
      </c>
      <c r="I1157" s="3">
        <v>1651361.44</v>
      </c>
      <c r="J1157" s="26">
        <v>35</v>
      </c>
      <c r="K1157" s="26">
        <v>-399</v>
      </c>
      <c r="L1157" s="35">
        <v>388</v>
      </c>
      <c r="M1157" s="26">
        <v>-220</v>
      </c>
      <c r="N1157" s="26">
        <v>212</v>
      </c>
      <c r="O1157" s="26">
        <f t="shared" si="69"/>
        <v>115100</v>
      </c>
      <c r="P1157" s="25">
        <f t="shared" si="70"/>
        <v>0</v>
      </c>
      <c r="Q1157" s="3">
        <v>40.799999999999997</v>
      </c>
      <c r="R1157" s="3">
        <v>39.299999999999997</v>
      </c>
      <c r="S1157" s="3">
        <v>37.9</v>
      </c>
      <c r="T1157" s="3">
        <v>37.9</v>
      </c>
      <c r="U1157" s="3">
        <v>38.65</v>
      </c>
      <c r="V1157" s="12">
        <f t="shared" si="71"/>
        <v>3.0829999999999929E-3</v>
      </c>
      <c r="W1157" s="3">
        <v>-3.86</v>
      </c>
      <c r="X1157" s="3" t="str">
        <f ca="1">IF(COUNTIF(股期對照!A:A,B1157)=2,B1157&amp;"-●",IF(COUNTIF(股期對照!A:A,B1157)=1,B1157&amp;"-◎",B1157))</f>
        <v>均豪</v>
      </c>
      <c r="Y1157" s="3" t="s">
        <v>6604</v>
      </c>
      <c r="AB1157" s="1" t="s">
        <v>1151</v>
      </c>
      <c r="AC1157" s="1" t="s">
        <v>2912</v>
      </c>
      <c r="AD1157" s="1">
        <v>3.38</v>
      </c>
      <c r="AE1157" s="1">
        <v>0.37</v>
      </c>
      <c r="AF1157" s="1">
        <v>0.28000000000000003</v>
      </c>
      <c r="AG1157" s="1">
        <v>26.27</v>
      </c>
      <c r="AH1157" s="1">
        <v>69.7</v>
      </c>
      <c r="AI1157" s="1">
        <v>1157</v>
      </c>
      <c r="AJ1157" s="1">
        <v>1651361.44</v>
      </c>
      <c r="AK1157" s="1">
        <v>35</v>
      </c>
      <c r="AL1157" s="1">
        <v>-399</v>
      </c>
      <c r="AM1157" s="1">
        <v>388</v>
      </c>
      <c r="AN1157" s="1">
        <v>-220</v>
      </c>
      <c r="AO1157" s="1">
        <v>212</v>
      </c>
      <c r="AP1157" s="1">
        <v>115100</v>
      </c>
      <c r="AQ1157" s="1">
        <v>0</v>
      </c>
      <c r="AR1157" s="1">
        <v>40.799999999999997</v>
      </c>
      <c r="AS1157" s="1">
        <v>39.299999999999997</v>
      </c>
      <c r="AT1157" s="1">
        <v>37.9</v>
      </c>
      <c r="AU1157" s="1">
        <v>37.9</v>
      </c>
      <c r="AV1157" s="1">
        <v>38.65</v>
      </c>
      <c r="AW1157" s="1">
        <v>3.0829999999999929E-3</v>
      </c>
      <c r="AX1157" s="1">
        <v>-3.86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5900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-2</v>
      </c>
      <c r="K1158" s="26">
        <v>3</v>
      </c>
      <c r="L1158" s="35">
        <v>-1</v>
      </c>
      <c r="M1158" s="26">
        <v>0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17.55</v>
      </c>
      <c r="R1158" s="3">
        <v>17.7</v>
      </c>
      <c r="S1158" s="3">
        <v>17.55</v>
      </c>
      <c r="T1158" s="3">
        <v>17.100000000000001</v>
      </c>
      <c r="U1158" s="3">
        <v>17.55</v>
      </c>
      <c r="V1158" s="12">
        <f t="shared" si="71"/>
        <v>4.4999999999999222E-6</v>
      </c>
      <c r="W1158" s="3">
        <v>-0.28000000000000003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6568</v>
      </c>
      <c r="AB1158" s="1" t="s">
        <v>1152</v>
      </c>
      <c r="AC1158" s="1" t="s">
        <v>2913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-2</v>
      </c>
      <c r="AL1158" s="1">
        <v>3</v>
      </c>
      <c r="AM1158" s="1">
        <v>-1</v>
      </c>
      <c r="AN1158" s="1">
        <v>0</v>
      </c>
      <c r="AO1158" s="1">
        <v>0</v>
      </c>
      <c r="AP1158" s="1">
        <v>27563</v>
      </c>
      <c r="AQ1158" s="1">
        <v>0</v>
      </c>
      <c r="AR1158" s="1">
        <v>17.55</v>
      </c>
      <c r="AS1158" s="1">
        <v>17.7</v>
      </c>
      <c r="AT1158" s="1">
        <v>17.55</v>
      </c>
      <c r="AU1158" s="1">
        <v>17.100000000000001</v>
      </c>
      <c r="AV1158" s="1">
        <v>17.55</v>
      </c>
      <c r="AW1158" s="1">
        <v>4.4999999999999222E-6</v>
      </c>
      <c r="AX1158" s="1">
        <v>-0.28000000000000003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5901</v>
      </c>
      <c r="C1159" s="3">
        <v>11.54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63.79</v>
      </c>
      <c r="H1159" s="1">
        <f>MATCH(持股比率!A1159,董監!A:A,0)</f>
        <v>1159</v>
      </c>
      <c r="I1159" s="3">
        <v>1487636.69</v>
      </c>
      <c r="J1159" s="26">
        <v>254</v>
      </c>
      <c r="K1159" s="26">
        <v>-302</v>
      </c>
      <c r="L1159" s="35">
        <v>255</v>
      </c>
      <c r="M1159" s="26">
        <v>303</v>
      </c>
      <c r="N1159" s="26">
        <v>241</v>
      </c>
      <c r="O1159" s="26">
        <f t="shared" ref="O1159:O1222" si="73">ROUND((I1159/10)*(G1159/100),0)</f>
        <v>94896</v>
      </c>
      <c r="P1159" s="25">
        <f t="shared" ref="P1159:P1222" si="74">ROUND(SUM(J1159:N1159)/O1159*100,1)</f>
        <v>0.8</v>
      </c>
      <c r="Q1159" s="3">
        <v>29</v>
      </c>
      <c r="R1159" s="3">
        <v>28.75</v>
      </c>
      <c r="S1159" s="3">
        <v>26.8</v>
      </c>
      <c r="T1159" s="3">
        <v>26.05</v>
      </c>
      <c r="U1159" s="3">
        <v>26.75</v>
      </c>
      <c r="V1159" s="12">
        <f t="shared" ref="V1159:V1222" si="75">SUMPRODUCT(J1159:N1159,Q1159:U1159)/100000</f>
        <v>0.19857400000000003</v>
      </c>
      <c r="W1159" s="3">
        <v>-5.98</v>
      </c>
      <c r="X1159" s="3" t="str">
        <f ca="1">IF(COUNTIF(股期對照!A:A,B1159)=2,B1159&amp;"-●",IF(COUNTIF(股期對照!A:A,B1159)=1,B1159&amp;"-◎",B1159))</f>
        <v>佶優</v>
      </c>
      <c r="Y1159" s="3" t="s">
        <v>6558</v>
      </c>
      <c r="AB1159" s="1" t="s">
        <v>1153</v>
      </c>
      <c r="AC1159" s="1" t="s">
        <v>2914</v>
      </c>
      <c r="AD1159" s="1">
        <v>11.54</v>
      </c>
      <c r="AE1159" s="1">
        <v>0</v>
      </c>
      <c r="AF1159" s="1">
        <v>0.74</v>
      </c>
      <c r="AG1159" s="1">
        <v>23.93</v>
      </c>
      <c r="AH1159" s="1">
        <v>63.79</v>
      </c>
      <c r="AI1159" s="1">
        <v>1159</v>
      </c>
      <c r="AJ1159" s="1">
        <v>1487636.69</v>
      </c>
      <c r="AK1159" s="1">
        <v>254</v>
      </c>
      <c r="AL1159" s="1">
        <v>-302</v>
      </c>
      <c r="AM1159" s="1">
        <v>255</v>
      </c>
      <c r="AN1159" s="1">
        <v>303</v>
      </c>
      <c r="AO1159" s="1">
        <v>241</v>
      </c>
      <c r="AP1159" s="1">
        <v>94896</v>
      </c>
      <c r="AQ1159" s="1">
        <v>0.8</v>
      </c>
      <c r="AR1159" s="1">
        <v>29</v>
      </c>
      <c r="AS1159" s="1">
        <v>28.75</v>
      </c>
      <c r="AT1159" s="1">
        <v>26.8</v>
      </c>
      <c r="AU1159" s="1">
        <v>26.05</v>
      </c>
      <c r="AV1159" s="1">
        <v>26.75</v>
      </c>
      <c r="AW1159" s="1">
        <v>0.19857400000000003</v>
      </c>
      <c r="AX1159" s="1">
        <v>-5.98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5902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22.6</v>
      </c>
      <c r="R1160" s="3">
        <v>23</v>
      </c>
      <c r="S1160" s="3">
        <v>21.5</v>
      </c>
      <c r="T1160" s="3">
        <v>22</v>
      </c>
      <c r="U1160" s="3">
        <v>22.95</v>
      </c>
      <c r="V1160" s="12">
        <f t="shared" si="75"/>
        <v>0</v>
      </c>
      <c r="W1160" s="3">
        <v>1.55</v>
      </c>
      <c r="X1160" s="3" t="str">
        <f ca="1">IF(COUNTIF(股期對照!A:A,B1160)=2,B1160&amp;"-●",IF(COUNTIF(股期對照!A:A,B1160)=1,B1160&amp;"-◎",B1160))</f>
        <v>昇益</v>
      </c>
      <c r="Y1160" s="3" t="s">
        <v>6573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22.6</v>
      </c>
      <c r="AS1160" s="1">
        <v>23</v>
      </c>
      <c r="AT1160" s="1">
        <v>21.5</v>
      </c>
      <c r="AU1160" s="1">
        <v>22</v>
      </c>
      <c r="AV1160" s="1">
        <v>22.95</v>
      </c>
      <c r="AW1160" s="1">
        <v>0</v>
      </c>
      <c r="AX1160" s="1">
        <v>1.55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5903</v>
      </c>
      <c r="C1161" s="3">
        <v>38.39</v>
      </c>
      <c r="D1161" s="3">
        <v>3.12</v>
      </c>
      <c r="E1161" s="3">
        <v>0.44</v>
      </c>
      <c r="F1161" s="1">
        <f>IF(INDEX(董監!D:D,H1161)=0,INDEX(董監!C:C,H1161),INDEX(董監!D:D,H1161))</f>
        <v>35.49</v>
      </c>
      <c r="G1161" s="1">
        <f t="shared" si="72"/>
        <v>22.560000000000002</v>
      </c>
      <c r="H1161" s="1">
        <f>MATCH(持股比率!A1161,董監!A:A,0)</f>
        <v>1161</v>
      </c>
      <c r="I1161" s="3">
        <v>1693095</v>
      </c>
      <c r="J1161" s="26">
        <v>132</v>
      </c>
      <c r="K1161" s="26">
        <v>60</v>
      </c>
      <c r="L1161" s="35">
        <v>-61</v>
      </c>
      <c r="M1161" s="26">
        <v>-116</v>
      </c>
      <c r="N1161" s="26">
        <v>728</v>
      </c>
      <c r="O1161" s="26">
        <f t="shared" si="73"/>
        <v>38196</v>
      </c>
      <c r="P1161" s="25">
        <f t="shared" si="74"/>
        <v>1.9</v>
      </c>
      <c r="Q1161" s="3">
        <v>69.8</v>
      </c>
      <c r="R1161" s="3">
        <v>70.099999999999994</v>
      </c>
      <c r="S1161" s="3">
        <v>69</v>
      </c>
      <c r="T1161" s="3">
        <v>67.5</v>
      </c>
      <c r="U1161" s="3">
        <v>74.2</v>
      </c>
      <c r="V1161" s="12">
        <f t="shared" si="75"/>
        <v>0.55398199999999997</v>
      </c>
      <c r="W1161" s="3">
        <v>8.64</v>
      </c>
      <c r="X1161" s="3" t="str">
        <f ca="1">IF(COUNTIF(股期對照!A:A,B1161)=2,B1161&amp;"-●",IF(COUNTIF(股期對照!A:A,B1161)=1,B1161&amp;"-◎",B1161))</f>
        <v>宣德-◎</v>
      </c>
      <c r="Y1161" s="3" t="s">
        <v>6597</v>
      </c>
      <c r="AB1161" s="1" t="s">
        <v>1155</v>
      </c>
      <c r="AC1161" s="1" t="s">
        <v>2916</v>
      </c>
      <c r="AD1161" s="1">
        <v>38.39</v>
      </c>
      <c r="AE1161" s="1">
        <v>3.12</v>
      </c>
      <c r="AF1161" s="1">
        <v>0.44</v>
      </c>
      <c r="AG1161" s="1">
        <v>35.49</v>
      </c>
      <c r="AH1161" s="1">
        <v>22.560000000000002</v>
      </c>
      <c r="AI1161" s="1">
        <v>1161</v>
      </c>
      <c r="AJ1161" s="1">
        <v>1693095</v>
      </c>
      <c r="AK1161" s="1">
        <v>132</v>
      </c>
      <c r="AL1161" s="1">
        <v>60</v>
      </c>
      <c r="AM1161" s="1">
        <v>-61</v>
      </c>
      <c r="AN1161" s="1">
        <v>-116</v>
      </c>
      <c r="AO1161" s="1">
        <v>728</v>
      </c>
      <c r="AP1161" s="1">
        <v>38196</v>
      </c>
      <c r="AQ1161" s="1">
        <v>1.9</v>
      </c>
      <c r="AR1161" s="1">
        <v>69.8</v>
      </c>
      <c r="AS1161" s="1">
        <v>70.099999999999994</v>
      </c>
      <c r="AT1161" s="1">
        <v>69</v>
      </c>
      <c r="AU1161" s="1">
        <v>67.5</v>
      </c>
      <c r="AV1161" s="1">
        <v>74.2</v>
      </c>
      <c r="AW1161" s="1">
        <v>0.55398199999999997</v>
      </c>
      <c r="AX1161" s="1">
        <v>8.64</v>
      </c>
      <c r="AY1161" s="1" t="s">
        <v>4517</v>
      </c>
      <c r="AZ1161" s="1" t="s">
        <v>3528</v>
      </c>
    </row>
    <row r="1162" spans="1:52" x14ac:dyDescent="0.25">
      <c r="A1162" s="2" t="s">
        <v>1156</v>
      </c>
      <c r="B1162" s="3" t="s">
        <v>5904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4</v>
      </c>
      <c r="K1162" s="26">
        <v>2</v>
      </c>
      <c r="L1162" s="35">
        <v>9</v>
      </c>
      <c r="M1162" s="26">
        <v>8</v>
      </c>
      <c r="N1162" s="26">
        <v>0</v>
      </c>
      <c r="O1162" s="26">
        <f t="shared" si="73"/>
        <v>45878</v>
      </c>
      <c r="P1162" s="25">
        <f t="shared" si="74"/>
        <v>0.1</v>
      </c>
      <c r="Q1162" s="3">
        <v>12.05</v>
      </c>
      <c r="R1162" s="3">
        <v>11.95</v>
      </c>
      <c r="S1162" s="3">
        <v>11.85</v>
      </c>
      <c r="T1162" s="3">
        <v>11.8</v>
      </c>
      <c r="U1162" s="3">
        <v>11.9</v>
      </c>
      <c r="V1162" s="12">
        <f t="shared" si="75"/>
        <v>2.7315E-3</v>
      </c>
      <c r="W1162" s="3">
        <v>-1.24</v>
      </c>
      <c r="X1162" s="3" t="str">
        <f ca="1">IF(COUNTIF(股期對照!A:A,B1162)=2,B1162&amp;"-●",IF(COUNTIF(股期對照!A:A,B1162)=1,B1162&amp;"-◎",B1162))</f>
        <v>同協</v>
      </c>
      <c r="Y1162" s="3" t="s">
        <v>6597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4</v>
      </c>
      <c r="AL1162" s="1">
        <v>2</v>
      </c>
      <c r="AM1162" s="1">
        <v>9</v>
      </c>
      <c r="AN1162" s="1">
        <v>8</v>
      </c>
      <c r="AO1162" s="1">
        <v>0</v>
      </c>
      <c r="AP1162" s="1">
        <v>45878</v>
      </c>
      <c r="AQ1162" s="1">
        <v>0.1</v>
      </c>
      <c r="AR1162" s="1">
        <v>12.05</v>
      </c>
      <c r="AS1162" s="1">
        <v>11.95</v>
      </c>
      <c r="AT1162" s="1">
        <v>11.85</v>
      </c>
      <c r="AU1162" s="1">
        <v>11.8</v>
      </c>
      <c r="AV1162" s="1">
        <v>11.9</v>
      </c>
      <c r="AW1162" s="1">
        <v>2.7315E-3</v>
      </c>
      <c r="AX1162" s="1">
        <v>-1.24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5905</v>
      </c>
      <c r="C1163" s="3">
        <v>0.47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66.47</v>
      </c>
      <c r="H1163" s="1">
        <f>MATCH(持股比率!A1163,董監!A:A,0)</f>
        <v>1163</v>
      </c>
      <c r="I1163" s="3">
        <v>710714.9</v>
      </c>
      <c r="J1163" s="26">
        <v>7</v>
      </c>
      <c r="K1163" s="26">
        <v>9</v>
      </c>
      <c r="L1163" s="35">
        <v>55</v>
      </c>
      <c r="M1163" s="26">
        <v>-19</v>
      </c>
      <c r="N1163" s="26">
        <v>64</v>
      </c>
      <c r="O1163" s="26">
        <f t="shared" si="73"/>
        <v>47241</v>
      </c>
      <c r="P1163" s="25">
        <f t="shared" si="74"/>
        <v>0.2</v>
      </c>
      <c r="Q1163" s="3">
        <v>20.85</v>
      </c>
      <c r="R1163" s="3">
        <v>20.9</v>
      </c>
      <c r="S1163" s="3">
        <v>20.3</v>
      </c>
      <c r="T1163" s="3">
        <v>22.3</v>
      </c>
      <c r="U1163" s="3">
        <v>24.5</v>
      </c>
      <c r="V1163" s="12">
        <f t="shared" si="75"/>
        <v>2.5948499999999999E-2</v>
      </c>
      <c r="W1163" s="3">
        <v>15.57</v>
      </c>
      <c r="X1163" s="3" t="str">
        <f ca="1">IF(COUNTIF(股期對照!A:A,B1163)=2,B1163&amp;"-●",IF(COUNTIF(股期對照!A:A,B1163)=1,B1163&amp;"-◎",B1163))</f>
        <v>霖宏</v>
      </c>
      <c r="Y1163" s="3" t="s">
        <v>6636</v>
      </c>
      <c r="AB1163" s="1" t="s">
        <v>1157</v>
      </c>
      <c r="AC1163" s="1" t="s">
        <v>2918</v>
      </c>
      <c r="AD1163" s="1">
        <v>0.47</v>
      </c>
      <c r="AE1163" s="1">
        <v>0</v>
      </c>
      <c r="AF1163" s="1">
        <v>0.03</v>
      </c>
      <c r="AG1163" s="1">
        <v>33.03</v>
      </c>
      <c r="AH1163" s="1">
        <v>66.47</v>
      </c>
      <c r="AI1163" s="1">
        <v>1163</v>
      </c>
      <c r="AJ1163" s="1">
        <v>710714.9</v>
      </c>
      <c r="AK1163" s="1">
        <v>7</v>
      </c>
      <c r="AL1163" s="1">
        <v>9</v>
      </c>
      <c r="AM1163" s="1">
        <v>55</v>
      </c>
      <c r="AN1163" s="1">
        <v>-19</v>
      </c>
      <c r="AO1163" s="1">
        <v>64</v>
      </c>
      <c r="AP1163" s="1">
        <v>47241</v>
      </c>
      <c r="AQ1163" s="1">
        <v>0.2</v>
      </c>
      <c r="AR1163" s="1">
        <v>20.85</v>
      </c>
      <c r="AS1163" s="1">
        <v>20.9</v>
      </c>
      <c r="AT1163" s="1">
        <v>20.3</v>
      </c>
      <c r="AU1163" s="1">
        <v>22.3</v>
      </c>
      <c r="AV1163" s="1">
        <v>24.5</v>
      </c>
      <c r="AW1163" s="1">
        <v>2.5948499999999999E-2</v>
      </c>
      <c r="AX1163" s="1">
        <v>15.57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5906</v>
      </c>
      <c r="C1164" s="3">
        <v>1.0900000000000001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46.44</v>
      </c>
      <c r="H1164" s="1">
        <f>MATCH(持股比率!A1164,董監!A:A,0)</f>
        <v>1164</v>
      </c>
      <c r="I1164" s="3">
        <v>1640918.11</v>
      </c>
      <c r="J1164" s="26">
        <v>-14</v>
      </c>
      <c r="K1164" s="26">
        <v>-177</v>
      </c>
      <c r="L1164" s="35">
        <v>-2</v>
      </c>
      <c r="M1164" s="26">
        <v>-33</v>
      </c>
      <c r="N1164" s="26">
        <v>-52</v>
      </c>
      <c r="O1164" s="26">
        <f t="shared" si="73"/>
        <v>76204</v>
      </c>
      <c r="P1164" s="25">
        <f t="shared" si="74"/>
        <v>-0.4</v>
      </c>
      <c r="Q1164" s="3">
        <v>17.149999999999999</v>
      </c>
      <c r="R1164" s="3">
        <v>17.3</v>
      </c>
      <c r="S1164" s="3">
        <v>17.149999999999999</v>
      </c>
      <c r="T1164" s="3">
        <v>17.100000000000001</v>
      </c>
      <c r="U1164" s="3">
        <v>17.149999999999999</v>
      </c>
      <c r="V1164" s="12">
        <f t="shared" si="75"/>
        <v>-4.7926000000000003E-2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6562</v>
      </c>
      <c r="AB1164" s="1" t="s">
        <v>1158</v>
      </c>
      <c r="AC1164" s="1" t="s">
        <v>2919</v>
      </c>
      <c r="AD1164" s="1">
        <v>1.0900000000000001</v>
      </c>
      <c r="AE1164" s="1">
        <v>0</v>
      </c>
      <c r="AF1164" s="1">
        <v>0.01</v>
      </c>
      <c r="AG1164" s="1">
        <v>52.46</v>
      </c>
      <c r="AH1164" s="1">
        <v>46.44</v>
      </c>
      <c r="AI1164" s="1">
        <v>1164</v>
      </c>
      <c r="AJ1164" s="1">
        <v>1640918.11</v>
      </c>
      <c r="AK1164" s="1">
        <v>-14</v>
      </c>
      <c r="AL1164" s="1">
        <v>-177</v>
      </c>
      <c r="AM1164" s="1">
        <v>-2</v>
      </c>
      <c r="AN1164" s="1">
        <v>-33</v>
      </c>
      <c r="AO1164" s="1">
        <v>-52</v>
      </c>
      <c r="AP1164" s="1">
        <v>76204</v>
      </c>
      <c r="AQ1164" s="1">
        <v>-0.4</v>
      </c>
      <c r="AR1164" s="1">
        <v>17.149999999999999</v>
      </c>
      <c r="AS1164" s="1">
        <v>17.3</v>
      </c>
      <c r="AT1164" s="1">
        <v>17.149999999999999</v>
      </c>
      <c r="AU1164" s="1">
        <v>17.100000000000001</v>
      </c>
      <c r="AV1164" s="1">
        <v>17.149999999999999</v>
      </c>
      <c r="AW1164" s="1">
        <v>-4.7926000000000003E-2</v>
      </c>
      <c r="AX1164" s="1">
        <v>0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5907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81.87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-1</v>
      </c>
      <c r="N1165" s="26">
        <v>0</v>
      </c>
      <c r="O1165" s="26">
        <f t="shared" si="73"/>
        <v>22779</v>
      </c>
      <c r="P1165" s="25">
        <f t="shared" si="74"/>
        <v>0</v>
      </c>
      <c r="Q1165" s="3">
        <v>15.75</v>
      </c>
      <c r="R1165" s="3">
        <v>15.6</v>
      </c>
      <c r="S1165" s="3">
        <v>15.3</v>
      </c>
      <c r="T1165" s="3">
        <v>15.3</v>
      </c>
      <c r="U1165" s="3">
        <v>15.15</v>
      </c>
      <c r="V1165" s="12">
        <f t="shared" si="75"/>
        <v>-1.5300000000000001E-4</v>
      </c>
      <c r="W1165" s="3">
        <v>-0.66</v>
      </c>
      <c r="X1165" s="3" t="str">
        <f ca="1">IF(COUNTIF(股期對照!A:A,B1165)=2,B1165&amp;"-●",IF(COUNTIF(股期對照!A:A,B1165)=1,B1165&amp;"-◎",B1165))</f>
        <v>凱鈺</v>
      </c>
      <c r="Y1165" s="3" t="s">
        <v>6556</v>
      </c>
      <c r="AB1165" s="1" t="s">
        <v>1159</v>
      </c>
      <c r="AC1165" s="1" t="s">
        <v>2920</v>
      </c>
      <c r="AD1165" s="1">
        <v>0.01</v>
      </c>
      <c r="AE1165" s="1">
        <v>0</v>
      </c>
      <c r="AF1165" s="1">
        <v>0</v>
      </c>
      <c r="AG1165" s="1">
        <v>18.12</v>
      </c>
      <c r="AH1165" s="1">
        <v>81.87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-1</v>
      </c>
      <c r="AO1165" s="1">
        <v>0</v>
      </c>
      <c r="AP1165" s="1">
        <v>22779</v>
      </c>
      <c r="AQ1165" s="1">
        <v>0</v>
      </c>
      <c r="AR1165" s="1">
        <v>15.75</v>
      </c>
      <c r="AS1165" s="1">
        <v>15.6</v>
      </c>
      <c r="AT1165" s="1">
        <v>15.3</v>
      </c>
      <c r="AU1165" s="1">
        <v>15.3</v>
      </c>
      <c r="AV1165" s="1">
        <v>15.15</v>
      </c>
      <c r="AW1165" s="1">
        <v>-1.5300000000000001E-4</v>
      </c>
      <c r="AX1165" s="1">
        <v>-0.66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5908</v>
      </c>
      <c r="C1166" s="3">
        <v>12.84</v>
      </c>
      <c r="D1166" s="3">
        <v>0.14000000000000001</v>
      </c>
      <c r="E1166" s="3">
        <v>0.13</v>
      </c>
      <c r="F1166" s="1">
        <f>IF(INDEX(董監!D:D,H1166)=0,INDEX(董監!C:C,H1166),INDEX(董監!D:D,H1166))</f>
        <v>26.11</v>
      </c>
      <c r="G1166" s="1">
        <f t="shared" si="72"/>
        <v>60.78</v>
      </c>
      <c r="H1166" s="1">
        <f>MATCH(持股比率!A1166,董監!A:A,0)</f>
        <v>1166</v>
      </c>
      <c r="I1166" s="3">
        <v>5284413.5199999996</v>
      </c>
      <c r="J1166" s="26">
        <v>1582</v>
      </c>
      <c r="K1166" s="26">
        <v>511</v>
      </c>
      <c r="L1166" s="35">
        <v>-985</v>
      </c>
      <c r="M1166" s="26">
        <v>-1560</v>
      </c>
      <c r="N1166" s="26">
        <v>463</v>
      </c>
      <c r="O1166" s="26">
        <f t="shared" si="73"/>
        <v>321187</v>
      </c>
      <c r="P1166" s="25">
        <f t="shared" si="74"/>
        <v>0</v>
      </c>
      <c r="Q1166" s="3">
        <v>46.05</v>
      </c>
      <c r="R1166" s="3">
        <v>46.6</v>
      </c>
      <c r="S1166" s="3">
        <v>46.05</v>
      </c>
      <c r="T1166" s="3">
        <v>47.65</v>
      </c>
      <c r="U1166" s="3">
        <v>48.4</v>
      </c>
      <c r="V1166" s="12">
        <f t="shared" si="75"/>
        <v>-6.2035000000000215E-3</v>
      </c>
      <c r="W1166" s="3">
        <v>7.08</v>
      </c>
      <c r="X1166" s="3" t="str">
        <f ca="1">IF(COUNTIF(股期對照!A:A,B1166)=2,B1166&amp;"-●",IF(COUNTIF(股期對照!A:A,B1166)=1,B1166&amp;"-◎",B1166))</f>
        <v>瀚宇博</v>
      </c>
      <c r="Y1166" s="3" t="s">
        <v>6606</v>
      </c>
      <c r="AB1166" s="1" t="s">
        <v>1160</v>
      </c>
      <c r="AC1166" s="1" t="s">
        <v>2921</v>
      </c>
      <c r="AD1166" s="1">
        <v>12.84</v>
      </c>
      <c r="AE1166" s="1">
        <v>0.14000000000000001</v>
      </c>
      <c r="AF1166" s="1">
        <v>0.13</v>
      </c>
      <c r="AG1166" s="1">
        <v>26.11</v>
      </c>
      <c r="AH1166" s="1">
        <v>60.78</v>
      </c>
      <c r="AI1166" s="1">
        <v>1166</v>
      </c>
      <c r="AJ1166" s="1">
        <v>5284413.5199999996</v>
      </c>
      <c r="AK1166" s="1">
        <v>1582</v>
      </c>
      <c r="AL1166" s="1">
        <v>511</v>
      </c>
      <c r="AM1166" s="1">
        <v>-985</v>
      </c>
      <c r="AN1166" s="1">
        <v>-1560</v>
      </c>
      <c r="AO1166" s="1">
        <v>463</v>
      </c>
      <c r="AP1166" s="1">
        <v>321187</v>
      </c>
      <c r="AQ1166" s="1">
        <v>0</v>
      </c>
      <c r="AR1166" s="1">
        <v>46.05</v>
      </c>
      <c r="AS1166" s="1">
        <v>46.6</v>
      </c>
      <c r="AT1166" s="1">
        <v>46.05</v>
      </c>
      <c r="AU1166" s="1">
        <v>47.65</v>
      </c>
      <c r="AV1166" s="1">
        <v>48.4</v>
      </c>
      <c r="AW1166" s="1">
        <v>-6.2035000000000215E-3</v>
      </c>
      <c r="AX1166" s="1">
        <v>7.08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5909</v>
      </c>
      <c r="C1167" s="3">
        <v>16.13</v>
      </c>
      <c r="D1167" s="3">
        <v>2.17</v>
      </c>
      <c r="E1167" s="3">
        <v>0.62</v>
      </c>
      <c r="F1167" s="1">
        <f>IF(INDEX(董監!D:D,H1167)=0,INDEX(董監!C:C,H1167),INDEX(董監!D:D,H1167))</f>
        <v>11.41</v>
      </c>
      <c r="G1167" s="1">
        <f t="shared" si="72"/>
        <v>69.67</v>
      </c>
      <c r="H1167" s="1">
        <f>MATCH(持股比率!A1167,董監!A:A,0)</f>
        <v>1167</v>
      </c>
      <c r="I1167" s="3">
        <v>1678770.62</v>
      </c>
      <c r="J1167" s="26">
        <v>1505</v>
      </c>
      <c r="K1167" s="26">
        <v>-1097</v>
      </c>
      <c r="L1167" s="35">
        <v>-365</v>
      </c>
      <c r="M1167" s="26">
        <v>-629</v>
      </c>
      <c r="N1167" s="26">
        <v>667</v>
      </c>
      <c r="O1167" s="26">
        <f t="shared" si="73"/>
        <v>116960</v>
      </c>
      <c r="P1167" s="25">
        <f t="shared" si="74"/>
        <v>0.1</v>
      </c>
      <c r="Q1167" s="3">
        <v>96.5</v>
      </c>
      <c r="R1167" s="3">
        <v>96.4</v>
      </c>
      <c r="S1167" s="3">
        <v>94.3</v>
      </c>
      <c r="T1167" s="3">
        <v>92.6</v>
      </c>
      <c r="U1167" s="3">
        <v>94</v>
      </c>
      <c r="V1167" s="12">
        <f t="shared" si="75"/>
        <v>9.5148000000000024E-2</v>
      </c>
      <c r="W1167" s="3">
        <v>-0.32</v>
      </c>
      <c r="X1167" s="3" t="str">
        <f ca="1">IF(COUNTIF(股期對照!A:A,B1167)=2,B1167&amp;"-●",IF(COUNTIF(股期對照!A:A,B1167)=1,B1167&amp;"-◎",B1167))</f>
        <v>松翰</v>
      </c>
      <c r="Y1167" s="3" t="s">
        <v>6546</v>
      </c>
      <c r="AB1167" s="1" t="s">
        <v>1161</v>
      </c>
      <c r="AC1167" s="1" t="s">
        <v>2922</v>
      </c>
      <c r="AD1167" s="1">
        <v>16.13</v>
      </c>
      <c r="AE1167" s="1">
        <v>2.17</v>
      </c>
      <c r="AF1167" s="1">
        <v>0.62</v>
      </c>
      <c r="AG1167" s="1">
        <v>11.41</v>
      </c>
      <c r="AH1167" s="1">
        <v>69.67</v>
      </c>
      <c r="AI1167" s="1">
        <v>1167</v>
      </c>
      <c r="AJ1167" s="1">
        <v>1678770.62</v>
      </c>
      <c r="AK1167" s="1">
        <v>1505</v>
      </c>
      <c r="AL1167" s="1">
        <v>-1097</v>
      </c>
      <c r="AM1167" s="1">
        <v>-365</v>
      </c>
      <c r="AN1167" s="1">
        <v>-629</v>
      </c>
      <c r="AO1167" s="1">
        <v>667</v>
      </c>
      <c r="AP1167" s="1">
        <v>116960</v>
      </c>
      <c r="AQ1167" s="1">
        <v>0.1</v>
      </c>
      <c r="AR1167" s="1">
        <v>96.5</v>
      </c>
      <c r="AS1167" s="1">
        <v>96.4</v>
      </c>
      <c r="AT1167" s="1">
        <v>94.3</v>
      </c>
      <c r="AU1167" s="1">
        <v>92.6</v>
      </c>
      <c r="AV1167" s="1">
        <v>94</v>
      </c>
      <c r="AW1167" s="1">
        <v>9.5148000000000024E-2</v>
      </c>
      <c r="AX1167" s="1">
        <v>-0.32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5910</v>
      </c>
      <c r="C1168" s="3">
        <v>3.26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68.09</v>
      </c>
      <c r="H1168" s="1">
        <f>MATCH(持股比率!A1168,董監!A:A,0)</f>
        <v>1168</v>
      </c>
      <c r="I1168" s="3">
        <v>337297.87</v>
      </c>
      <c r="J1168" s="26">
        <v>43</v>
      </c>
      <c r="K1168" s="26">
        <v>-14</v>
      </c>
      <c r="L1168" s="35">
        <v>-32</v>
      </c>
      <c r="M1168" s="26">
        <v>-15</v>
      </c>
      <c r="N1168" s="26">
        <v>8</v>
      </c>
      <c r="O1168" s="26">
        <f t="shared" si="73"/>
        <v>22967</v>
      </c>
      <c r="P1168" s="25">
        <f t="shared" si="74"/>
        <v>0</v>
      </c>
      <c r="Q1168" s="3">
        <v>180</v>
      </c>
      <c r="R1168" s="3">
        <v>179</v>
      </c>
      <c r="S1168" s="3">
        <v>175.5</v>
      </c>
      <c r="T1168" s="3">
        <v>175</v>
      </c>
      <c r="U1168" s="3">
        <v>175.5</v>
      </c>
      <c r="V1168" s="12">
        <f t="shared" si="75"/>
        <v>-1.6029999999999999E-2</v>
      </c>
      <c r="W1168" s="3">
        <v>-0.85</v>
      </c>
      <c r="X1168" s="3" t="str">
        <f ca="1">IF(COUNTIF(股期對照!A:A,B1168)=2,B1168&amp;"-●",IF(COUNTIF(股期對照!A:A,B1168)=1,B1168&amp;"-◎",B1168))</f>
        <v>聰泰</v>
      </c>
      <c r="Y1168" s="3" t="s">
        <v>6537</v>
      </c>
      <c r="AB1168" s="1" t="s">
        <v>1162</v>
      </c>
      <c r="AC1168" s="1" t="s">
        <v>2923</v>
      </c>
      <c r="AD1168" s="1">
        <v>3.26</v>
      </c>
      <c r="AE1168" s="1">
        <v>0.02</v>
      </c>
      <c r="AF1168" s="1">
        <v>0.26</v>
      </c>
      <c r="AG1168" s="1">
        <v>28.37</v>
      </c>
      <c r="AH1168" s="1">
        <v>68.09</v>
      </c>
      <c r="AI1168" s="1">
        <v>1168</v>
      </c>
      <c r="AJ1168" s="1">
        <v>337297.87</v>
      </c>
      <c r="AK1168" s="1">
        <v>43</v>
      </c>
      <c r="AL1168" s="1">
        <v>-14</v>
      </c>
      <c r="AM1168" s="1">
        <v>-32</v>
      </c>
      <c r="AN1168" s="1">
        <v>-15</v>
      </c>
      <c r="AO1168" s="1">
        <v>8</v>
      </c>
      <c r="AP1168" s="1">
        <v>22967</v>
      </c>
      <c r="AQ1168" s="1">
        <v>0</v>
      </c>
      <c r="AR1168" s="1">
        <v>180</v>
      </c>
      <c r="AS1168" s="1">
        <v>179</v>
      </c>
      <c r="AT1168" s="1">
        <v>175.5</v>
      </c>
      <c r="AU1168" s="1">
        <v>175</v>
      </c>
      <c r="AV1168" s="1">
        <v>175.5</v>
      </c>
      <c r="AW1168" s="1">
        <v>-1.6029999999999999E-2</v>
      </c>
      <c r="AX1168" s="1">
        <v>-0.85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5911</v>
      </c>
      <c r="C1169" s="3">
        <v>1.27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88.67</v>
      </c>
      <c r="H1169" s="1">
        <f>MATCH(持股比率!A1169,董監!A:A,0)</f>
        <v>1169</v>
      </c>
      <c r="I1169" s="3">
        <v>1271270.17</v>
      </c>
      <c r="J1169" s="26">
        <v>87</v>
      </c>
      <c r="K1169" s="26">
        <v>187</v>
      </c>
      <c r="L1169" s="35">
        <v>140</v>
      </c>
      <c r="M1169" s="26">
        <v>-238</v>
      </c>
      <c r="N1169" s="26">
        <v>-196</v>
      </c>
      <c r="O1169" s="26">
        <f t="shared" si="73"/>
        <v>112724</v>
      </c>
      <c r="P1169" s="25">
        <f t="shared" si="74"/>
        <v>0</v>
      </c>
      <c r="Q1169" s="3">
        <v>28</v>
      </c>
      <c r="R1169" s="3">
        <v>30.8</v>
      </c>
      <c r="S1169" s="3">
        <v>33.799999999999997</v>
      </c>
      <c r="T1169" s="3">
        <v>31.5</v>
      </c>
      <c r="U1169" s="3">
        <v>28.4</v>
      </c>
      <c r="V1169" s="12">
        <f t="shared" si="75"/>
        <v>-1.3579999999999927E-3</v>
      </c>
      <c r="W1169" s="3">
        <v>7.17</v>
      </c>
      <c r="X1169" s="3" t="str">
        <f ca="1">IF(COUNTIF(股期對照!A:A,B1169)=2,B1169&amp;"-●",IF(COUNTIF(股期對照!A:A,B1169)=1,B1169&amp;"-◎",B1169))</f>
        <v>德宏</v>
      </c>
      <c r="Y1169" s="3" t="s">
        <v>6560</v>
      </c>
      <c r="AB1169" s="1" t="s">
        <v>1163</v>
      </c>
      <c r="AC1169" s="1" t="s">
        <v>2924</v>
      </c>
      <c r="AD1169" s="1">
        <v>1.27</v>
      </c>
      <c r="AE1169" s="1">
        <v>0.02</v>
      </c>
      <c r="AF1169" s="1">
        <v>0.02</v>
      </c>
      <c r="AG1169" s="1">
        <v>10.02</v>
      </c>
      <c r="AH1169" s="1">
        <v>88.67</v>
      </c>
      <c r="AI1169" s="1">
        <v>1169</v>
      </c>
      <c r="AJ1169" s="1">
        <v>1271270.17</v>
      </c>
      <c r="AK1169" s="1">
        <v>87</v>
      </c>
      <c r="AL1169" s="1">
        <v>187</v>
      </c>
      <c r="AM1169" s="1">
        <v>140</v>
      </c>
      <c r="AN1169" s="1">
        <v>-238</v>
      </c>
      <c r="AO1169" s="1">
        <v>-196</v>
      </c>
      <c r="AP1169" s="1">
        <v>112724</v>
      </c>
      <c r="AQ1169" s="1">
        <v>0</v>
      </c>
      <c r="AR1169" s="1">
        <v>28</v>
      </c>
      <c r="AS1169" s="1">
        <v>30.8</v>
      </c>
      <c r="AT1169" s="1">
        <v>33.799999999999997</v>
      </c>
      <c r="AU1169" s="1">
        <v>31.5</v>
      </c>
      <c r="AV1169" s="1">
        <v>28.4</v>
      </c>
      <c r="AW1169" s="1">
        <v>-1.3579999999999927E-3</v>
      </c>
      <c r="AX1169" s="1">
        <v>7.17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4687</v>
      </c>
      <c r="C1170" s="3">
        <v>32.67</v>
      </c>
      <c r="D1170" s="3">
        <v>0.55000000000000004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48.930000000000007</v>
      </c>
      <c r="H1170" s="1">
        <f>MATCH(持股比率!A1170,董監!A:A,0)</f>
        <v>1170</v>
      </c>
      <c r="I1170" s="3">
        <v>1274743.32</v>
      </c>
      <c r="J1170" s="26">
        <v>-73</v>
      </c>
      <c r="K1170" s="26">
        <v>337</v>
      </c>
      <c r="L1170" s="35">
        <v>-292</v>
      </c>
      <c r="M1170" s="26">
        <v>346</v>
      </c>
      <c r="N1170" s="26">
        <v>-767</v>
      </c>
      <c r="O1170" s="26">
        <f t="shared" si="73"/>
        <v>62373</v>
      </c>
      <c r="P1170" s="25">
        <f t="shared" si="74"/>
        <v>-0.7</v>
      </c>
      <c r="Q1170" s="3">
        <v>101</v>
      </c>
      <c r="R1170" s="3">
        <v>108</v>
      </c>
      <c r="S1170" s="3">
        <v>106.5</v>
      </c>
      <c r="T1170" s="3">
        <v>117</v>
      </c>
      <c r="U1170" s="3">
        <v>110</v>
      </c>
      <c r="V1170" s="12">
        <f t="shared" si="75"/>
        <v>-0.45962999999999998</v>
      </c>
      <c r="W1170" s="3">
        <v>8.3699999999999992</v>
      </c>
      <c r="X1170" s="3" t="str">
        <f ca="1">IF(COUNTIF(股期對照!A:A,B1170)=2,B1170&amp;"-●",IF(COUNTIF(股期對照!A:A,B1170)=1,B1170&amp;"-◎",B1170))</f>
        <v>智冠</v>
      </c>
      <c r="Y1170" s="3" t="s">
        <v>6617</v>
      </c>
      <c r="AB1170" s="1" t="s">
        <v>1164</v>
      </c>
      <c r="AC1170" s="1" t="s">
        <v>2925</v>
      </c>
      <c r="AD1170" s="1">
        <v>32.67</v>
      </c>
      <c r="AE1170" s="1">
        <v>0.55000000000000004</v>
      </c>
      <c r="AF1170" s="1">
        <v>0.9</v>
      </c>
      <c r="AG1170" s="1">
        <v>16.95</v>
      </c>
      <c r="AH1170" s="1">
        <v>48.930000000000007</v>
      </c>
      <c r="AI1170" s="1">
        <v>1170</v>
      </c>
      <c r="AJ1170" s="1">
        <v>1274743.32</v>
      </c>
      <c r="AK1170" s="1">
        <v>-73</v>
      </c>
      <c r="AL1170" s="1">
        <v>337</v>
      </c>
      <c r="AM1170" s="1">
        <v>-292</v>
      </c>
      <c r="AN1170" s="1">
        <v>346</v>
      </c>
      <c r="AO1170" s="1">
        <v>-767</v>
      </c>
      <c r="AP1170" s="1">
        <v>62373</v>
      </c>
      <c r="AQ1170" s="1">
        <v>-0.7</v>
      </c>
      <c r="AR1170" s="1">
        <v>101</v>
      </c>
      <c r="AS1170" s="1">
        <v>108</v>
      </c>
      <c r="AT1170" s="1">
        <v>106.5</v>
      </c>
      <c r="AU1170" s="1">
        <v>117</v>
      </c>
      <c r="AV1170" s="1">
        <v>110</v>
      </c>
      <c r="AW1170" s="1">
        <v>-0.45962999999999998</v>
      </c>
      <c r="AX1170" s="1">
        <v>8.3699999999999992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5912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3</v>
      </c>
      <c r="K1171" s="26">
        <v>0</v>
      </c>
      <c r="L1171" s="35">
        <v>4</v>
      </c>
      <c r="M1171" s="26">
        <v>1</v>
      </c>
      <c r="N1171" s="26">
        <v>-4</v>
      </c>
      <c r="O1171" s="26">
        <f t="shared" si="73"/>
        <v>47829</v>
      </c>
      <c r="P1171" s="25">
        <f t="shared" si="74"/>
        <v>0</v>
      </c>
      <c r="Q1171" s="3">
        <v>13.25</v>
      </c>
      <c r="R1171" s="3">
        <v>13.15</v>
      </c>
      <c r="S1171" s="3">
        <v>13.1</v>
      </c>
      <c r="T1171" s="3">
        <v>13.05</v>
      </c>
      <c r="U1171" s="3">
        <v>13</v>
      </c>
      <c r="V1171" s="12">
        <f t="shared" si="75"/>
        <v>5.3200000000000003E-4</v>
      </c>
      <c r="W1171" s="3">
        <v>-2.2599999999999998</v>
      </c>
      <c r="X1171" s="3" t="str">
        <f ca="1">IF(COUNTIF(股期對照!A:A,B1171)=2,B1171&amp;"-●",IF(COUNTIF(股期對照!A:A,B1171)=1,B1171&amp;"-◎",B1171))</f>
        <v>新華</v>
      </c>
      <c r="Y1171" s="3" t="s">
        <v>6578</v>
      </c>
      <c r="AB1171" s="1" t="s">
        <v>1165</v>
      </c>
      <c r="AC1171" s="1" t="s">
        <v>2926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3</v>
      </c>
      <c r="AL1171" s="1">
        <v>0</v>
      </c>
      <c r="AM1171" s="1">
        <v>4</v>
      </c>
      <c r="AN1171" s="1">
        <v>1</v>
      </c>
      <c r="AO1171" s="1">
        <v>-4</v>
      </c>
      <c r="AP1171" s="1">
        <v>47829</v>
      </c>
      <c r="AQ1171" s="1">
        <v>0</v>
      </c>
      <c r="AR1171" s="1">
        <v>13.25</v>
      </c>
      <c r="AS1171" s="1">
        <v>13.15</v>
      </c>
      <c r="AT1171" s="1">
        <v>13.1</v>
      </c>
      <c r="AU1171" s="1">
        <v>13.05</v>
      </c>
      <c r="AV1171" s="1">
        <v>13</v>
      </c>
      <c r="AW1171" s="1">
        <v>5.3200000000000003E-4</v>
      </c>
      <c r="AX1171" s="1">
        <v>-2.2599999999999998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5913</v>
      </c>
      <c r="C1172" s="3">
        <v>26.2</v>
      </c>
      <c r="D1172" s="3">
        <v>2.93</v>
      </c>
      <c r="E1172" s="3">
        <v>1.08</v>
      </c>
      <c r="F1172" s="1">
        <f>IF(INDEX(董監!D:D,H1172)=0,INDEX(董監!C:C,H1172),INDEX(董監!D:D,H1172))</f>
        <v>5.27</v>
      </c>
      <c r="G1172" s="1">
        <f t="shared" si="72"/>
        <v>64.52</v>
      </c>
      <c r="H1172" s="1">
        <f>MATCH(持股比率!A1172,董監!A:A,0)</f>
        <v>1172</v>
      </c>
      <c r="I1172" s="3">
        <v>5862216.5099999998</v>
      </c>
      <c r="J1172" s="26">
        <v>2151</v>
      </c>
      <c r="K1172" s="26">
        <v>-2605</v>
      </c>
      <c r="L1172" s="35">
        <v>261</v>
      </c>
      <c r="M1172" s="26">
        <v>313</v>
      </c>
      <c r="N1172" s="26">
        <v>5158</v>
      </c>
      <c r="O1172" s="26">
        <f t="shared" si="73"/>
        <v>378230</v>
      </c>
      <c r="P1172" s="25">
        <f t="shared" si="74"/>
        <v>1.4</v>
      </c>
      <c r="Q1172" s="3">
        <v>185</v>
      </c>
      <c r="R1172" s="3">
        <v>183</v>
      </c>
      <c r="S1172" s="3">
        <v>178</v>
      </c>
      <c r="T1172" s="3">
        <v>177.5</v>
      </c>
      <c r="U1172" s="3">
        <v>191.5</v>
      </c>
      <c r="V1172" s="12">
        <f t="shared" si="75"/>
        <v>10.109925</v>
      </c>
      <c r="W1172" s="3">
        <v>6.39</v>
      </c>
      <c r="X1172" s="3" t="str">
        <f ca="1">IF(COUNTIF(股期對照!A:A,B1172)=2,B1172&amp;"-●",IF(COUNTIF(股期對照!A:A,B1172)=1,B1172&amp;"-◎",B1172))</f>
        <v>中美晶-◎</v>
      </c>
      <c r="Y1172" s="3" t="s">
        <v>6648</v>
      </c>
      <c r="AB1172" s="1" t="s">
        <v>1166</v>
      </c>
      <c r="AC1172" s="1" t="s">
        <v>2927</v>
      </c>
      <c r="AD1172" s="1">
        <v>26.2</v>
      </c>
      <c r="AE1172" s="1">
        <v>2.93</v>
      </c>
      <c r="AF1172" s="1">
        <v>1.08</v>
      </c>
      <c r="AG1172" s="1">
        <v>5.27</v>
      </c>
      <c r="AH1172" s="1">
        <v>64.52</v>
      </c>
      <c r="AI1172" s="1">
        <v>1172</v>
      </c>
      <c r="AJ1172" s="1">
        <v>5862216.5099999998</v>
      </c>
      <c r="AK1172" s="1">
        <v>2151</v>
      </c>
      <c r="AL1172" s="1">
        <v>-2605</v>
      </c>
      <c r="AM1172" s="1">
        <v>261</v>
      </c>
      <c r="AN1172" s="1">
        <v>313</v>
      </c>
      <c r="AO1172" s="1">
        <v>5158</v>
      </c>
      <c r="AP1172" s="1">
        <v>378230</v>
      </c>
      <c r="AQ1172" s="1">
        <v>1.4</v>
      </c>
      <c r="AR1172" s="1">
        <v>185</v>
      </c>
      <c r="AS1172" s="1">
        <v>183</v>
      </c>
      <c r="AT1172" s="1">
        <v>178</v>
      </c>
      <c r="AU1172" s="1">
        <v>177.5</v>
      </c>
      <c r="AV1172" s="1">
        <v>191.5</v>
      </c>
      <c r="AW1172" s="1">
        <v>10.109925</v>
      </c>
      <c r="AX1172" s="1">
        <v>6.39</v>
      </c>
      <c r="AY1172" s="1" t="s">
        <v>4518</v>
      </c>
      <c r="AZ1172" s="1" t="s">
        <v>3563</v>
      </c>
    </row>
    <row r="1173" spans="1:52" x14ac:dyDescent="0.25">
      <c r="A1173" s="2" t="s">
        <v>1167</v>
      </c>
      <c r="B1173" s="3" t="s">
        <v>5914</v>
      </c>
      <c r="C1173" s="3">
        <v>0.91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79.349999999999994</v>
      </c>
      <c r="H1173" s="1">
        <f>MATCH(持股比率!A1173,董監!A:A,0)</f>
        <v>1173</v>
      </c>
      <c r="I1173" s="3">
        <v>681150.93</v>
      </c>
      <c r="J1173" s="26">
        <v>16</v>
      </c>
      <c r="K1173" s="26">
        <v>11</v>
      </c>
      <c r="L1173" s="35">
        <v>3</v>
      </c>
      <c r="M1173" s="26">
        <v>14</v>
      </c>
      <c r="N1173" s="26">
        <v>24</v>
      </c>
      <c r="O1173" s="26">
        <f t="shared" si="73"/>
        <v>54049</v>
      </c>
      <c r="P1173" s="25">
        <f t="shared" si="74"/>
        <v>0.1</v>
      </c>
      <c r="Q1173" s="3">
        <v>16.05</v>
      </c>
      <c r="R1173" s="3">
        <v>16.05</v>
      </c>
      <c r="S1173" s="3">
        <v>15.9</v>
      </c>
      <c r="T1173" s="3">
        <v>16</v>
      </c>
      <c r="U1173" s="3">
        <v>16.2</v>
      </c>
      <c r="V1173" s="12">
        <f t="shared" si="75"/>
        <v>1.0938499999999999E-2</v>
      </c>
      <c r="W1173" s="3">
        <v>1.25</v>
      </c>
      <c r="X1173" s="3" t="str">
        <f ca="1">IF(COUNTIF(股期對照!A:A,B1173)=2,B1173&amp;"-●",IF(COUNTIF(股期對照!A:A,B1173)=1,B1173&amp;"-◎",B1173))</f>
        <v>慧友</v>
      </c>
      <c r="Y1173" s="3" t="s">
        <v>6634</v>
      </c>
      <c r="AB1173" s="1" t="s">
        <v>1167</v>
      </c>
      <c r="AC1173" s="1" t="s">
        <v>2928</v>
      </c>
      <c r="AD1173" s="1">
        <v>0.91</v>
      </c>
      <c r="AE1173" s="1">
        <v>4.99</v>
      </c>
      <c r="AF1173" s="1">
        <v>0.1</v>
      </c>
      <c r="AG1173" s="1">
        <v>14.65</v>
      </c>
      <c r="AH1173" s="1">
        <v>79.349999999999994</v>
      </c>
      <c r="AI1173" s="1">
        <v>1173</v>
      </c>
      <c r="AJ1173" s="1">
        <v>681150.93</v>
      </c>
      <c r="AK1173" s="1">
        <v>16</v>
      </c>
      <c r="AL1173" s="1">
        <v>11</v>
      </c>
      <c r="AM1173" s="1">
        <v>3</v>
      </c>
      <c r="AN1173" s="1">
        <v>14</v>
      </c>
      <c r="AO1173" s="1">
        <v>24</v>
      </c>
      <c r="AP1173" s="1">
        <v>54049</v>
      </c>
      <c r="AQ1173" s="1">
        <v>0.1</v>
      </c>
      <c r="AR1173" s="1">
        <v>16.05</v>
      </c>
      <c r="AS1173" s="1">
        <v>16.05</v>
      </c>
      <c r="AT1173" s="1">
        <v>15.9</v>
      </c>
      <c r="AU1173" s="1">
        <v>16</v>
      </c>
      <c r="AV1173" s="1">
        <v>16.2</v>
      </c>
      <c r="AW1173" s="1">
        <v>1.0938499999999999E-2</v>
      </c>
      <c r="AX1173" s="1">
        <v>1.25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5915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75.13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1</v>
      </c>
      <c r="L1174" s="35">
        <v>0</v>
      </c>
      <c r="M1174" s="26">
        <v>3</v>
      </c>
      <c r="N1174" s="26">
        <v>5</v>
      </c>
      <c r="O1174" s="26">
        <f t="shared" si="73"/>
        <v>17911</v>
      </c>
      <c r="P1174" s="25">
        <f t="shared" si="74"/>
        <v>0.1</v>
      </c>
      <c r="Q1174" s="3">
        <v>37.049999999999997</v>
      </c>
      <c r="R1174" s="3">
        <v>37.549999999999997</v>
      </c>
      <c r="S1174" s="3">
        <v>37.1</v>
      </c>
      <c r="T1174" s="3">
        <v>37</v>
      </c>
      <c r="U1174" s="3">
        <v>37.200000000000003</v>
      </c>
      <c r="V1174" s="12">
        <f t="shared" si="75"/>
        <v>3.3454999999999999E-3</v>
      </c>
      <c r="W1174" s="3">
        <v>0.27</v>
      </c>
      <c r="X1174" s="3" t="str">
        <f ca="1">IF(COUNTIF(股期對照!A:A,B1174)=2,B1174&amp;"-●",IF(COUNTIF(股期對照!A:A,B1174)=1,B1174&amp;"-◎",B1174))</f>
        <v>通泰</v>
      </c>
      <c r="Y1174" s="3" t="s">
        <v>6639</v>
      </c>
      <c r="AB1174" s="1" t="s">
        <v>1168</v>
      </c>
      <c r="AC1174" s="1" t="s">
        <v>2929</v>
      </c>
      <c r="AD1174" s="1">
        <v>0.2</v>
      </c>
      <c r="AE1174" s="1">
        <v>0</v>
      </c>
      <c r="AF1174" s="1">
        <v>0</v>
      </c>
      <c r="AG1174" s="1">
        <v>24.67</v>
      </c>
      <c r="AH1174" s="1">
        <v>75.13</v>
      </c>
      <c r="AI1174" s="1">
        <v>1174</v>
      </c>
      <c r="AJ1174" s="1">
        <v>238405.16</v>
      </c>
      <c r="AK1174" s="1">
        <v>0</v>
      </c>
      <c r="AL1174" s="1">
        <v>1</v>
      </c>
      <c r="AM1174" s="1">
        <v>0</v>
      </c>
      <c r="AN1174" s="1">
        <v>3</v>
      </c>
      <c r="AO1174" s="1">
        <v>5</v>
      </c>
      <c r="AP1174" s="1">
        <v>17911</v>
      </c>
      <c r="AQ1174" s="1">
        <v>0.1</v>
      </c>
      <c r="AR1174" s="1">
        <v>37.049999999999997</v>
      </c>
      <c r="AS1174" s="1">
        <v>37.549999999999997</v>
      </c>
      <c r="AT1174" s="1">
        <v>37.1</v>
      </c>
      <c r="AU1174" s="1">
        <v>37</v>
      </c>
      <c r="AV1174" s="1">
        <v>37.200000000000003</v>
      </c>
      <c r="AW1174" s="1">
        <v>3.3454999999999999E-3</v>
      </c>
      <c r="AX1174" s="1">
        <v>0.27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5916</v>
      </c>
      <c r="C1175" s="3">
        <v>0.32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84.22</v>
      </c>
      <c r="H1175" s="1">
        <f>MATCH(持股比率!A1175,董監!A:A,0)</f>
        <v>1175</v>
      </c>
      <c r="I1175" s="3">
        <v>915861.24</v>
      </c>
      <c r="J1175" s="26">
        <v>1</v>
      </c>
      <c r="K1175" s="26">
        <v>-2</v>
      </c>
      <c r="L1175" s="35">
        <v>-11</v>
      </c>
      <c r="M1175" s="26">
        <v>5</v>
      </c>
      <c r="N1175" s="26">
        <v>-6</v>
      </c>
      <c r="O1175" s="26">
        <f t="shared" si="73"/>
        <v>77134</v>
      </c>
      <c r="P1175" s="25">
        <f t="shared" si="74"/>
        <v>0</v>
      </c>
      <c r="Q1175" s="3">
        <v>8.0299999999999994</v>
      </c>
      <c r="R1175" s="3">
        <v>7.87</v>
      </c>
      <c r="S1175" s="3">
        <v>7.78</v>
      </c>
      <c r="T1175" s="3">
        <v>7.75</v>
      </c>
      <c r="U1175" s="3">
        <v>7.82</v>
      </c>
      <c r="V1175" s="12">
        <f t="shared" si="75"/>
        <v>-1.0145999999999998E-3</v>
      </c>
      <c r="W1175" s="3">
        <v>-0.89</v>
      </c>
      <c r="X1175" s="3" t="str">
        <f ca="1">IF(COUNTIF(股期對照!A:A,B1175)=2,B1175&amp;"-●",IF(COUNTIF(股期對照!A:A,B1175)=1,B1175&amp;"-◎",B1175))</f>
        <v>松普</v>
      </c>
      <c r="Y1175" s="3" t="s">
        <v>6549</v>
      </c>
      <c r="AB1175" s="1" t="s">
        <v>1169</v>
      </c>
      <c r="AC1175" s="1" t="s">
        <v>2930</v>
      </c>
      <c r="AD1175" s="1">
        <v>0.32</v>
      </c>
      <c r="AE1175" s="1">
        <v>0</v>
      </c>
      <c r="AF1175" s="1">
        <v>0</v>
      </c>
      <c r="AG1175" s="1">
        <v>15.46</v>
      </c>
      <c r="AH1175" s="1">
        <v>84.22</v>
      </c>
      <c r="AI1175" s="1">
        <v>1175</v>
      </c>
      <c r="AJ1175" s="1">
        <v>915861.24</v>
      </c>
      <c r="AK1175" s="1">
        <v>1</v>
      </c>
      <c r="AL1175" s="1">
        <v>-2</v>
      </c>
      <c r="AM1175" s="1">
        <v>-11</v>
      </c>
      <c r="AN1175" s="1">
        <v>5</v>
      </c>
      <c r="AO1175" s="1">
        <v>-6</v>
      </c>
      <c r="AP1175" s="1">
        <v>77134</v>
      </c>
      <c r="AQ1175" s="1">
        <v>0</v>
      </c>
      <c r="AR1175" s="1">
        <v>8.0299999999999994</v>
      </c>
      <c r="AS1175" s="1">
        <v>7.87</v>
      </c>
      <c r="AT1175" s="1">
        <v>7.78</v>
      </c>
      <c r="AU1175" s="1">
        <v>7.75</v>
      </c>
      <c r="AV1175" s="1">
        <v>7.82</v>
      </c>
      <c r="AW1175" s="1">
        <v>-1.0145999999999998E-3</v>
      </c>
      <c r="AX1175" s="1">
        <v>-0.89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5917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1</v>
      </c>
      <c r="K1176" s="26">
        <v>2</v>
      </c>
      <c r="L1176" s="35">
        <v>-2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33</v>
      </c>
      <c r="R1176" s="3">
        <v>33</v>
      </c>
      <c r="S1176" s="3">
        <v>32.9</v>
      </c>
      <c r="T1176" s="3">
        <v>32.9</v>
      </c>
      <c r="U1176" s="3">
        <v>32.950000000000003</v>
      </c>
      <c r="V1176" s="12">
        <f t="shared" si="75"/>
        <v>3.3200000000000005E-4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6682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1</v>
      </c>
      <c r="AL1176" s="1">
        <v>2</v>
      </c>
      <c r="AM1176" s="1">
        <v>-2</v>
      </c>
      <c r="AN1176" s="1">
        <v>0</v>
      </c>
      <c r="AO1176" s="1">
        <v>0</v>
      </c>
      <c r="AP1176" s="1">
        <v>65260</v>
      </c>
      <c r="AQ1176" s="1">
        <v>0</v>
      </c>
      <c r="AR1176" s="1">
        <v>33</v>
      </c>
      <c r="AS1176" s="1">
        <v>33</v>
      </c>
      <c r="AT1176" s="1">
        <v>32.9</v>
      </c>
      <c r="AU1176" s="1">
        <v>32.9</v>
      </c>
      <c r="AV1176" s="1">
        <v>32.950000000000003</v>
      </c>
      <c r="AW1176" s="1">
        <v>3.3200000000000005E-4</v>
      </c>
      <c r="AX1176" s="1">
        <v>0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5918</v>
      </c>
      <c r="C1177" s="3">
        <v>4.71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</v>
      </c>
      <c r="H1177" s="1">
        <f>MATCH(持股比率!A1177,董監!A:A,0)</f>
        <v>1177</v>
      </c>
      <c r="I1177" s="3">
        <v>962836.01</v>
      </c>
      <c r="J1177" s="26">
        <v>26</v>
      </c>
      <c r="K1177" s="26">
        <v>-7</v>
      </c>
      <c r="L1177" s="35">
        <v>-22</v>
      </c>
      <c r="M1177" s="26">
        <v>-24</v>
      </c>
      <c r="N1177" s="26">
        <v>2</v>
      </c>
      <c r="O1177" s="26">
        <f t="shared" si="73"/>
        <v>83863</v>
      </c>
      <c r="P1177" s="25">
        <f t="shared" si="74"/>
        <v>0</v>
      </c>
      <c r="Q1177" s="3">
        <v>28.25</v>
      </c>
      <c r="R1177" s="3">
        <v>28.05</v>
      </c>
      <c r="S1177" s="3">
        <v>27.8</v>
      </c>
      <c r="T1177" s="3">
        <v>27.8</v>
      </c>
      <c r="U1177" s="3">
        <v>27.85</v>
      </c>
      <c r="V1177" s="12">
        <f t="shared" si="75"/>
        <v>-6.8495000000000006E-3</v>
      </c>
      <c r="W1177" s="3">
        <v>-1.07</v>
      </c>
      <c r="X1177" s="3" t="str">
        <f ca="1">IF(COUNTIF(股期對照!A:A,B1177)=2,B1177&amp;"-●",IF(COUNTIF(股期對照!A:A,B1177)=1,B1177&amp;"-◎",B1177))</f>
        <v>同亨</v>
      </c>
      <c r="Y1177" s="3" t="s">
        <v>6565</v>
      </c>
      <c r="AB1177" s="1" t="s">
        <v>1171</v>
      </c>
      <c r="AC1177" s="1" t="s">
        <v>2932</v>
      </c>
      <c r="AD1177" s="1">
        <v>4.71</v>
      </c>
      <c r="AE1177" s="1">
        <v>0</v>
      </c>
      <c r="AF1177" s="1">
        <v>0.2</v>
      </c>
      <c r="AG1177" s="1">
        <v>7.99</v>
      </c>
      <c r="AH1177" s="1">
        <v>87.1</v>
      </c>
      <c r="AI1177" s="1">
        <v>1177</v>
      </c>
      <c r="AJ1177" s="1">
        <v>962836.01</v>
      </c>
      <c r="AK1177" s="1">
        <v>26</v>
      </c>
      <c r="AL1177" s="1">
        <v>-7</v>
      </c>
      <c r="AM1177" s="1">
        <v>-22</v>
      </c>
      <c r="AN1177" s="1">
        <v>-24</v>
      </c>
      <c r="AO1177" s="1">
        <v>2</v>
      </c>
      <c r="AP1177" s="1">
        <v>83863</v>
      </c>
      <c r="AQ1177" s="1">
        <v>0</v>
      </c>
      <c r="AR1177" s="1">
        <v>28.25</v>
      </c>
      <c r="AS1177" s="1">
        <v>28.05</v>
      </c>
      <c r="AT1177" s="1">
        <v>27.8</v>
      </c>
      <c r="AU1177" s="1">
        <v>27.8</v>
      </c>
      <c r="AV1177" s="1">
        <v>27.85</v>
      </c>
      <c r="AW1177" s="1">
        <v>-6.8495000000000006E-3</v>
      </c>
      <c r="AX1177" s="1">
        <v>-1.07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5919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34456</v>
      </c>
      <c r="P1178" s="25">
        <f t="shared" si="74"/>
        <v>0</v>
      </c>
      <c r="Q1178" s="3">
        <v>41</v>
      </c>
      <c r="R1178" s="3">
        <v>41</v>
      </c>
      <c r="S1178" s="3">
        <v>40.950000000000003</v>
      </c>
      <c r="T1178" s="3">
        <v>40.799999999999997</v>
      </c>
      <c r="U1178" s="3">
        <v>41.5</v>
      </c>
      <c r="V1178" s="12">
        <f t="shared" si="75"/>
        <v>0</v>
      </c>
      <c r="W1178" s="3">
        <v>1.22</v>
      </c>
      <c r="X1178" s="3" t="str">
        <f ca="1">IF(COUNTIF(股期對照!A:A,B1178)=2,B1178&amp;"-●",IF(COUNTIF(股期對照!A:A,B1178)=1,B1178&amp;"-◎",B1178))</f>
        <v>三聯</v>
      </c>
      <c r="Y1178" s="3" t="s">
        <v>6559</v>
      </c>
      <c r="AB1178" s="1" t="s">
        <v>1172</v>
      </c>
      <c r="AC1178" s="1" t="s">
        <v>2933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34456</v>
      </c>
      <c r="AQ1178" s="1">
        <v>0</v>
      </c>
      <c r="AR1178" s="1">
        <v>41</v>
      </c>
      <c r="AS1178" s="1">
        <v>41</v>
      </c>
      <c r="AT1178" s="1">
        <v>40.950000000000003</v>
      </c>
      <c r="AU1178" s="1">
        <v>40.799999999999997</v>
      </c>
      <c r="AV1178" s="1">
        <v>41.5</v>
      </c>
      <c r="AW1178" s="1">
        <v>0</v>
      </c>
      <c r="AX1178" s="1">
        <v>1.22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5920</v>
      </c>
      <c r="C1179" s="3">
        <v>3.68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82.98</v>
      </c>
      <c r="H1179" s="1">
        <f>MATCH(持股比率!A1179,董監!A:A,0)</f>
        <v>1179</v>
      </c>
      <c r="I1179" s="3">
        <v>1693397.56</v>
      </c>
      <c r="J1179" s="26">
        <v>548</v>
      </c>
      <c r="K1179" s="26">
        <v>-133</v>
      </c>
      <c r="L1179" s="35">
        <v>-21</v>
      </c>
      <c r="M1179" s="26">
        <v>169</v>
      </c>
      <c r="N1179" s="26">
        <v>153</v>
      </c>
      <c r="O1179" s="26">
        <f t="shared" si="73"/>
        <v>140518</v>
      </c>
      <c r="P1179" s="25">
        <f t="shared" si="74"/>
        <v>0.5</v>
      </c>
      <c r="Q1179" s="3">
        <v>17.95</v>
      </c>
      <c r="R1179" s="3">
        <v>17.75</v>
      </c>
      <c r="S1179" s="3">
        <v>17.2</v>
      </c>
      <c r="T1179" s="3">
        <v>17.3</v>
      </c>
      <c r="U1179" s="3">
        <v>17.399999999999999</v>
      </c>
      <c r="V1179" s="12">
        <f t="shared" si="75"/>
        <v>0.12700549999999999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6560</v>
      </c>
      <c r="AB1179" s="1" t="s">
        <v>1173</v>
      </c>
      <c r="AC1179" s="1" t="s">
        <v>2934</v>
      </c>
      <c r="AD1179" s="1">
        <v>3.68</v>
      </c>
      <c r="AE1179" s="1">
        <v>0</v>
      </c>
      <c r="AF1179" s="1">
        <v>0</v>
      </c>
      <c r="AG1179" s="1">
        <v>13.34</v>
      </c>
      <c r="AH1179" s="1">
        <v>82.98</v>
      </c>
      <c r="AI1179" s="1">
        <v>1179</v>
      </c>
      <c r="AJ1179" s="1">
        <v>1693397.56</v>
      </c>
      <c r="AK1179" s="1">
        <v>548</v>
      </c>
      <c r="AL1179" s="1">
        <v>-133</v>
      </c>
      <c r="AM1179" s="1">
        <v>-21</v>
      </c>
      <c r="AN1179" s="1">
        <v>169</v>
      </c>
      <c r="AO1179" s="1">
        <v>153</v>
      </c>
      <c r="AP1179" s="1">
        <v>140518</v>
      </c>
      <c r="AQ1179" s="1">
        <v>0.5</v>
      </c>
      <c r="AR1179" s="1">
        <v>17.95</v>
      </c>
      <c r="AS1179" s="1">
        <v>17.75</v>
      </c>
      <c r="AT1179" s="1">
        <v>17.2</v>
      </c>
      <c r="AU1179" s="1">
        <v>17.3</v>
      </c>
      <c r="AV1179" s="1">
        <v>17.399999999999999</v>
      </c>
      <c r="AW1179" s="1">
        <v>0.12700549999999999</v>
      </c>
      <c r="AX1179" s="1">
        <v>0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5921</v>
      </c>
      <c r="C1180" s="3">
        <v>0.81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58.150000000000006</v>
      </c>
      <c r="H1180" s="1">
        <f>MATCH(持股比率!A1180,董監!A:A,0)</f>
        <v>1180</v>
      </c>
      <c r="I1180" s="3">
        <v>2174281.33</v>
      </c>
      <c r="J1180" s="26">
        <v>-4</v>
      </c>
      <c r="K1180" s="26">
        <v>-17</v>
      </c>
      <c r="L1180" s="35">
        <v>-7</v>
      </c>
      <c r="M1180" s="26">
        <v>-6</v>
      </c>
      <c r="N1180" s="26">
        <v>-5</v>
      </c>
      <c r="O1180" s="26">
        <f t="shared" si="73"/>
        <v>126434</v>
      </c>
      <c r="P1180" s="25">
        <f t="shared" si="74"/>
        <v>0</v>
      </c>
      <c r="Q1180" s="3">
        <v>48.6</v>
      </c>
      <c r="R1180" s="3">
        <v>48.4</v>
      </c>
      <c r="S1180" s="3">
        <v>48.4</v>
      </c>
      <c r="T1180" s="3">
        <v>48.2</v>
      </c>
      <c r="U1180" s="3">
        <v>48.3</v>
      </c>
      <c r="V1180" s="12">
        <f t="shared" si="75"/>
        <v>-1.8867000000000002E-2</v>
      </c>
      <c r="W1180" s="3">
        <v>-0.31</v>
      </c>
      <c r="X1180" s="3" t="str">
        <f ca="1">IF(COUNTIF(股期對照!A:A,B1180)=2,B1180&amp;"-●",IF(COUNTIF(股期對照!A:A,B1180)=1,B1180&amp;"-◎",B1180))</f>
        <v>永信建</v>
      </c>
      <c r="Y1180" s="3" t="s">
        <v>6571</v>
      </c>
      <c r="AB1180" s="1" t="s">
        <v>1174</v>
      </c>
      <c r="AC1180" s="1" t="s">
        <v>2935</v>
      </c>
      <c r="AD1180" s="1">
        <v>0.81</v>
      </c>
      <c r="AE1180" s="1">
        <v>0.05</v>
      </c>
      <c r="AF1180" s="1">
        <v>0.01</v>
      </c>
      <c r="AG1180" s="1">
        <v>40.98</v>
      </c>
      <c r="AH1180" s="1">
        <v>58.150000000000006</v>
      </c>
      <c r="AI1180" s="1">
        <v>1180</v>
      </c>
      <c r="AJ1180" s="1">
        <v>2174281.33</v>
      </c>
      <c r="AK1180" s="1">
        <v>-4</v>
      </c>
      <c r="AL1180" s="1">
        <v>-17</v>
      </c>
      <c r="AM1180" s="1">
        <v>-7</v>
      </c>
      <c r="AN1180" s="1">
        <v>-6</v>
      </c>
      <c r="AO1180" s="1">
        <v>-5</v>
      </c>
      <c r="AP1180" s="1">
        <v>126434</v>
      </c>
      <c r="AQ1180" s="1">
        <v>0</v>
      </c>
      <c r="AR1180" s="1">
        <v>48.6</v>
      </c>
      <c r="AS1180" s="1">
        <v>48.4</v>
      </c>
      <c r="AT1180" s="1">
        <v>48.4</v>
      </c>
      <c r="AU1180" s="1">
        <v>48.2</v>
      </c>
      <c r="AV1180" s="1">
        <v>48.3</v>
      </c>
      <c r="AW1180" s="1">
        <v>-1.8867000000000002E-2</v>
      </c>
      <c r="AX1180" s="1">
        <v>-0.31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5922</v>
      </c>
      <c r="C1181" s="3">
        <v>2.5099999999999998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77.92</v>
      </c>
      <c r="H1181" s="1">
        <f>MATCH(持股比率!A1181,董監!A:A,0)</f>
        <v>1181</v>
      </c>
      <c r="I1181" s="3">
        <v>1134400</v>
      </c>
      <c r="J1181" s="26">
        <v>9</v>
      </c>
      <c r="K1181" s="26">
        <v>0</v>
      </c>
      <c r="L1181" s="35">
        <v>2</v>
      </c>
      <c r="M1181" s="26">
        <v>14</v>
      </c>
      <c r="N1181" s="26">
        <v>-6</v>
      </c>
      <c r="O1181" s="26">
        <f t="shared" si="73"/>
        <v>88392</v>
      </c>
      <c r="P1181" s="25">
        <f t="shared" si="74"/>
        <v>0</v>
      </c>
      <c r="Q1181" s="3">
        <v>30.3</v>
      </c>
      <c r="R1181" s="3">
        <v>30.45</v>
      </c>
      <c r="S1181" s="3">
        <v>30.5</v>
      </c>
      <c r="T1181" s="3">
        <v>31</v>
      </c>
      <c r="U1181" s="3">
        <v>31</v>
      </c>
      <c r="V1181" s="12">
        <f t="shared" si="75"/>
        <v>5.8170000000000001E-3</v>
      </c>
      <c r="W1181" s="3">
        <v>2.31</v>
      </c>
      <c r="X1181" s="3" t="str">
        <f ca="1">IF(COUNTIF(股期對照!A:A,B1181)=2,B1181&amp;"-●",IF(COUNTIF(股期對照!A:A,B1181)=1,B1181&amp;"-◎",B1181))</f>
        <v>德昌</v>
      </c>
      <c r="Y1181" s="3" t="s">
        <v>6571</v>
      </c>
      <c r="AB1181" s="1" t="s">
        <v>1175</v>
      </c>
      <c r="AC1181" s="1" t="s">
        <v>2936</v>
      </c>
      <c r="AD1181" s="1">
        <v>2.5099999999999998</v>
      </c>
      <c r="AE1181" s="1">
        <v>0.5</v>
      </c>
      <c r="AF1181" s="1">
        <v>0</v>
      </c>
      <c r="AG1181" s="1">
        <v>19.07</v>
      </c>
      <c r="AH1181" s="1">
        <v>77.92</v>
      </c>
      <c r="AI1181" s="1">
        <v>1181</v>
      </c>
      <c r="AJ1181" s="1">
        <v>1134400</v>
      </c>
      <c r="AK1181" s="1">
        <v>9</v>
      </c>
      <c r="AL1181" s="1">
        <v>0</v>
      </c>
      <c r="AM1181" s="1">
        <v>2</v>
      </c>
      <c r="AN1181" s="1">
        <v>14</v>
      </c>
      <c r="AO1181" s="1">
        <v>-6</v>
      </c>
      <c r="AP1181" s="1">
        <v>88392</v>
      </c>
      <c r="AQ1181" s="1">
        <v>0</v>
      </c>
      <c r="AR1181" s="1">
        <v>30.3</v>
      </c>
      <c r="AS1181" s="1">
        <v>30.45</v>
      </c>
      <c r="AT1181" s="1">
        <v>30.5</v>
      </c>
      <c r="AU1181" s="1">
        <v>31</v>
      </c>
      <c r="AV1181" s="1">
        <v>31</v>
      </c>
      <c r="AW1181" s="1">
        <v>5.8170000000000001E-3</v>
      </c>
      <c r="AX1181" s="1">
        <v>2.31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5923</v>
      </c>
      <c r="C1182" s="3">
        <v>6.76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89.77</v>
      </c>
      <c r="H1182" s="1">
        <f>MATCH(持股比率!A1182,董監!A:A,0)</f>
        <v>1182</v>
      </c>
      <c r="I1182" s="3">
        <v>7439927.1200000001</v>
      </c>
      <c r="J1182" s="26">
        <v>-152</v>
      </c>
      <c r="K1182" s="26">
        <v>-322</v>
      </c>
      <c r="L1182" s="35">
        <v>-533</v>
      </c>
      <c r="M1182" s="26">
        <v>-134</v>
      </c>
      <c r="N1182" s="26">
        <v>-278</v>
      </c>
      <c r="O1182" s="26">
        <f t="shared" si="73"/>
        <v>667882</v>
      </c>
      <c r="P1182" s="25">
        <f t="shared" si="74"/>
        <v>-0.2</v>
      </c>
      <c r="Q1182" s="3">
        <v>9.6</v>
      </c>
      <c r="R1182" s="3">
        <v>9.57</v>
      </c>
      <c r="S1182" s="3">
        <v>9.49</v>
      </c>
      <c r="T1182" s="3">
        <v>9.51</v>
      </c>
      <c r="U1182" s="3">
        <v>9.5</v>
      </c>
      <c r="V1182" s="12">
        <f t="shared" si="75"/>
        <v>-0.1351425</v>
      </c>
      <c r="W1182" s="3">
        <v>-0.84</v>
      </c>
      <c r="X1182" s="3" t="str">
        <f ca="1">IF(COUNTIF(股期對照!A:A,B1182)=2,B1182&amp;"-●",IF(COUNTIF(股期對照!A:A,B1182)=1,B1182&amp;"-◎",B1182))</f>
        <v>力麒</v>
      </c>
      <c r="Y1182" s="3" t="s">
        <v>6573</v>
      </c>
      <c r="AB1182" s="1" t="s">
        <v>1176</v>
      </c>
      <c r="AC1182" s="1" t="s">
        <v>2937</v>
      </c>
      <c r="AD1182" s="1">
        <v>6.76</v>
      </c>
      <c r="AE1182" s="1">
        <v>0.12</v>
      </c>
      <c r="AF1182" s="1">
        <v>0.02</v>
      </c>
      <c r="AG1182" s="1">
        <v>3.33</v>
      </c>
      <c r="AH1182" s="1">
        <v>89.77</v>
      </c>
      <c r="AI1182" s="1">
        <v>1182</v>
      </c>
      <c r="AJ1182" s="1">
        <v>7439927.1200000001</v>
      </c>
      <c r="AK1182" s="1">
        <v>-152</v>
      </c>
      <c r="AL1182" s="1">
        <v>-322</v>
      </c>
      <c r="AM1182" s="1">
        <v>-533</v>
      </c>
      <c r="AN1182" s="1">
        <v>-134</v>
      </c>
      <c r="AO1182" s="1">
        <v>-278</v>
      </c>
      <c r="AP1182" s="1">
        <v>667882</v>
      </c>
      <c r="AQ1182" s="1">
        <v>-0.2</v>
      </c>
      <c r="AR1182" s="1">
        <v>9.6</v>
      </c>
      <c r="AS1182" s="1">
        <v>9.57</v>
      </c>
      <c r="AT1182" s="1">
        <v>9.49</v>
      </c>
      <c r="AU1182" s="1">
        <v>9.51</v>
      </c>
      <c r="AV1182" s="1">
        <v>9.5</v>
      </c>
      <c r="AW1182" s="1">
        <v>-0.1351425</v>
      </c>
      <c r="AX1182" s="1">
        <v>-0.84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5924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21.95</v>
      </c>
      <c r="R1183" s="3">
        <v>21.95</v>
      </c>
      <c r="S1183" s="3">
        <v>21.95</v>
      </c>
      <c r="T1183" s="3">
        <v>21.95</v>
      </c>
      <c r="U1183" s="3">
        <v>22</v>
      </c>
      <c r="V1183" s="12">
        <f t="shared" si="75"/>
        <v>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6571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21.95</v>
      </c>
      <c r="AS1183" s="1">
        <v>21.95</v>
      </c>
      <c r="AT1183" s="1">
        <v>21.95</v>
      </c>
      <c r="AU1183" s="1">
        <v>21.95</v>
      </c>
      <c r="AV1183" s="1">
        <v>22</v>
      </c>
      <c r="AW1183" s="1">
        <v>0</v>
      </c>
      <c r="AX1183" s="1">
        <v>0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5925</v>
      </c>
      <c r="C1184" s="3">
        <v>7.01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65.960000000000008</v>
      </c>
      <c r="H1184" s="1">
        <f>MATCH(持股比率!A1184,董監!A:A,0)</f>
        <v>1184</v>
      </c>
      <c r="I1184" s="3">
        <v>2574401.0499999998</v>
      </c>
      <c r="J1184" s="26">
        <v>74</v>
      </c>
      <c r="K1184" s="26">
        <v>28</v>
      </c>
      <c r="L1184" s="35">
        <v>-92</v>
      </c>
      <c r="M1184" s="26">
        <v>164</v>
      </c>
      <c r="N1184" s="26">
        <v>56</v>
      </c>
      <c r="O1184" s="26">
        <f t="shared" si="73"/>
        <v>169807</v>
      </c>
      <c r="P1184" s="25">
        <f t="shared" si="74"/>
        <v>0.1</v>
      </c>
      <c r="Q1184" s="3">
        <v>13.5</v>
      </c>
      <c r="R1184" s="3">
        <v>13.6</v>
      </c>
      <c r="S1184" s="3">
        <v>13.4</v>
      </c>
      <c r="T1184" s="3">
        <v>13.55</v>
      </c>
      <c r="U1184" s="3">
        <v>13.7</v>
      </c>
      <c r="V1184" s="12">
        <f t="shared" si="75"/>
        <v>3.1364000000000003E-2</v>
      </c>
      <c r="W1184" s="3">
        <v>2.62</v>
      </c>
      <c r="X1184" s="3" t="str">
        <f ca="1">IF(COUNTIF(股期對照!A:A,B1184)=2,B1184&amp;"-●",IF(COUNTIF(股期對照!A:A,B1184)=1,B1184&amp;"-◎",B1184))</f>
        <v>建國</v>
      </c>
      <c r="Y1184" s="3" t="s">
        <v>6571</v>
      </c>
      <c r="AB1184" s="1" t="s">
        <v>1178</v>
      </c>
      <c r="AC1184" s="1" t="s">
        <v>2939</v>
      </c>
      <c r="AD1184" s="1">
        <v>7.01</v>
      </c>
      <c r="AE1184" s="1">
        <v>0.04</v>
      </c>
      <c r="AF1184" s="1">
        <v>0</v>
      </c>
      <c r="AG1184" s="1">
        <v>26.99</v>
      </c>
      <c r="AH1184" s="1">
        <v>65.960000000000008</v>
      </c>
      <c r="AI1184" s="1">
        <v>1184</v>
      </c>
      <c r="AJ1184" s="1">
        <v>2574401.0499999998</v>
      </c>
      <c r="AK1184" s="1">
        <v>74</v>
      </c>
      <c r="AL1184" s="1">
        <v>28</v>
      </c>
      <c r="AM1184" s="1">
        <v>-92</v>
      </c>
      <c r="AN1184" s="1">
        <v>164</v>
      </c>
      <c r="AO1184" s="1">
        <v>56</v>
      </c>
      <c r="AP1184" s="1">
        <v>169807</v>
      </c>
      <c r="AQ1184" s="1">
        <v>0.1</v>
      </c>
      <c r="AR1184" s="1">
        <v>13.5</v>
      </c>
      <c r="AS1184" s="1">
        <v>13.6</v>
      </c>
      <c r="AT1184" s="1">
        <v>13.4</v>
      </c>
      <c r="AU1184" s="1">
        <v>13.55</v>
      </c>
      <c r="AV1184" s="1">
        <v>13.7</v>
      </c>
      <c r="AW1184" s="1">
        <v>3.1364000000000003E-2</v>
      </c>
      <c r="AX1184" s="1">
        <v>2.62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5926</v>
      </c>
      <c r="C1185" s="3">
        <v>0.11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77.61</v>
      </c>
      <c r="H1185" s="1">
        <f>MATCH(持股比率!A1185,董監!A:A,0)</f>
        <v>1185</v>
      </c>
      <c r="I1185" s="3">
        <v>382950</v>
      </c>
      <c r="J1185" s="26">
        <v>8</v>
      </c>
      <c r="K1185" s="26">
        <v>10</v>
      </c>
      <c r="L1185" s="35">
        <v>5</v>
      </c>
      <c r="M1185" s="26">
        <v>0</v>
      </c>
      <c r="N1185" s="26">
        <v>0</v>
      </c>
      <c r="O1185" s="26">
        <f t="shared" si="73"/>
        <v>29721</v>
      </c>
      <c r="P1185" s="25">
        <f t="shared" si="74"/>
        <v>0.1</v>
      </c>
      <c r="Q1185" s="3">
        <v>14.4</v>
      </c>
      <c r="R1185" s="3">
        <v>14.35</v>
      </c>
      <c r="S1185" s="3">
        <v>14.15</v>
      </c>
      <c r="T1185" s="3">
        <v>14.4</v>
      </c>
      <c r="U1185" s="3">
        <v>14.2</v>
      </c>
      <c r="V1185" s="12">
        <f t="shared" si="75"/>
        <v>3.2944999999999997E-3</v>
      </c>
      <c r="W1185" s="3">
        <v>-3.07</v>
      </c>
      <c r="X1185" s="3" t="str">
        <f ca="1">IF(COUNTIF(股期對照!A:A,B1185)=2,B1185&amp;"-●",IF(COUNTIF(股期對照!A:A,B1185)=1,B1185&amp;"-◎",B1185))</f>
        <v>雙喜</v>
      </c>
      <c r="Y1185" s="3" t="s">
        <v>6571</v>
      </c>
      <c r="AB1185" s="1" t="s">
        <v>1179</v>
      </c>
      <c r="AC1185" s="1" t="s">
        <v>2940</v>
      </c>
      <c r="AD1185" s="1">
        <v>0.11</v>
      </c>
      <c r="AE1185" s="1">
        <v>0</v>
      </c>
      <c r="AF1185" s="1">
        <v>0.02</v>
      </c>
      <c r="AG1185" s="1">
        <v>22.26</v>
      </c>
      <c r="AH1185" s="1">
        <v>77.61</v>
      </c>
      <c r="AI1185" s="1">
        <v>1185</v>
      </c>
      <c r="AJ1185" s="1">
        <v>382950</v>
      </c>
      <c r="AK1185" s="1">
        <v>8</v>
      </c>
      <c r="AL1185" s="1">
        <v>10</v>
      </c>
      <c r="AM1185" s="1">
        <v>5</v>
      </c>
      <c r="AN1185" s="1">
        <v>0</v>
      </c>
      <c r="AO1185" s="1">
        <v>0</v>
      </c>
      <c r="AP1185" s="1">
        <v>29721</v>
      </c>
      <c r="AQ1185" s="1">
        <v>0.1</v>
      </c>
      <c r="AR1185" s="1">
        <v>14.4</v>
      </c>
      <c r="AS1185" s="1">
        <v>14.35</v>
      </c>
      <c r="AT1185" s="1">
        <v>14.15</v>
      </c>
      <c r="AU1185" s="1">
        <v>14.4</v>
      </c>
      <c r="AV1185" s="1">
        <v>14.2</v>
      </c>
      <c r="AW1185" s="1">
        <v>3.2944999999999997E-3</v>
      </c>
      <c r="AX1185" s="1">
        <v>-3.07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4851</v>
      </c>
      <c r="C1186" s="3">
        <v>3.75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73.39</v>
      </c>
      <c r="H1186" s="1">
        <f>MATCH(持股比率!A1186,董監!A:A,0)</f>
        <v>1186</v>
      </c>
      <c r="I1186" s="3">
        <v>2191971.7999999998</v>
      </c>
      <c r="J1186" s="26">
        <v>116</v>
      </c>
      <c r="K1186" s="26">
        <v>-39</v>
      </c>
      <c r="L1186" s="35">
        <v>-439</v>
      </c>
      <c r="M1186" s="26">
        <v>380</v>
      </c>
      <c r="N1186" s="26">
        <v>-120</v>
      </c>
      <c r="O1186" s="26">
        <f t="shared" si="73"/>
        <v>160869</v>
      </c>
      <c r="P1186" s="25">
        <f t="shared" si="74"/>
        <v>-0.1</v>
      </c>
      <c r="Q1186" s="3">
        <v>21.75</v>
      </c>
      <c r="R1186" s="3">
        <v>21.6</v>
      </c>
      <c r="S1186" s="3">
        <v>21.05</v>
      </c>
      <c r="T1186" s="3">
        <v>20.95</v>
      </c>
      <c r="U1186" s="3">
        <v>21</v>
      </c>
      <c r="V1186" s="12">
        <f t="shared" si="75"/>
        <v>-2.1193500000000004E-2</v>
      </c>
      <c r="W1186" s="3">
        <v>-2.78</v>
      </c>
      <c r="X1186" s="3" t="str">
        <f ca="1">IF(COUNTIF(股期對照!A:A,B1186)=2,B1186&amp;"-●",IF(COUNTIF(股期對照!A:A,B1186)=1,B1186&amp;"-◎",B1186))</f>
        <v>隆大</v>
      </c>
      <c r="Y1186" s="3" t="s">
        <v>6571</v>
      </c>
      <c r="AB1186" s="1" t="s">
        <v>1180</v>
      </c>
      <c r="AC1186" s="1" t="s">
        <v>2941</v>
      </c>
      <c r="AD1186" s="1">
        <v>3.75</v>
      </c>
      <c r="AE1186" s="1">
        <v>0</v>
      </c>
      <c r="AF1186" s="1">
        <v>0</v>
      </c>
      <c r="AG1186" s="1">
        <v>22.86</v>
      </c>
      <c r="AH1186" s="1">
        <v>73.39</v>
      </c>
      <c r="AI1186" s="1">
        <v>1186</v>
      </c>
      <c r="AJ1186" s="1">
        <v>2191971.7999999998</v>
      </c>
      <c r="AK1186" s="1">
        <v>116</v>
      </c>
      <c r="AL1186" s="1">
        <v>-39</v>
      </c>
      <c r="AM1186" s="1">
        <v>-439</v>
      </c>
      <c r="AN1186" s="1">
        <v>380</v>
      </c>
      <c r="AO1186" s="1">
        <v>-120</v>
      </c>
      <c r="AP1186" s="1">
        <v>160869</v>
      </c>
      <c r="AQ1186" s="1">
        <v>-0.1</v>
      </c>
      <c r="AR1186" s="1">
        <v>21.75</v>
      </c>
      <c r="AS1186" s="1">
        <v>21.6</v>
      </c>
      <c r="AT1186" s="1">
        <v>21.05</v>
      </c>
      <c r="AU1186" s="1">
        <v>20.95</v>
      </c>
      <c r="AV1186" s="1">
        <v>21</v>
      </c>
      <c r="AW1186" s="1">
        <v>-2.1193500000000004E-2</v>
      </c>
      <c r="AX1186" s="1">
        <v>-2.78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5927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2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50.55</v>
      </c>
      <c r="R1187" s="3">
        <v>49.3</v>
      </c>
      <c r="S1187" s="3">
        <v>49</v>
      </c>
      <c r="T1187" s="3">
        <v>49.7</v>
      </c>
      <c r="U1187" s="3">
        <v>49.55</v>
      </c>
      <c r="V1187" s="12">
        <f t="shared" si="75"/>
        <v>1.011E-3</v>
      </c>
      <c r="W1187" s="3">
        <v>0.63</v>
      </c>
      <c r="X1187" s="3" t="str">
        <f ca="1">IF(COUNTIF(股期對照!A:A,B1187)=2,B1187&amp;"-●",IF(COUNTIF(股期對照!A:A,B1187)=1,B1187&amp;"-◎",B1187))</f>
        <v>力泰</v>
      </c>
      <c r="Y1187" s="3" t="s">
        <v>6573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2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50.55</v>
      </c>
      <c r="AS1187" s="1">
        <v>49.3</v>
      </c>
      <c r="AT1187" s="1">
        <v>49</v>
      </c>
      <c r="AU1187" s="1">
        <v>49.7</v>
      </c>
      <c r="AV1187" s="1">
        <v>49.55</v>
      </c>
      <c r="AW1187" s="1">
        <v>1.011E-3</v>
      </c>
      <c r="AX1187" s="1">
        <v>0.63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5928</v>
      </c>
      <c r="C1188" s="3">
        <v>7.66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87.97</v>
      </c>
      <c r="H1188" s="1">
        <f>MATCH(持股比率!A1188,董監!A:A,0)</f>
        <v>1188</v>
      </c>
      <c r="I1188" s="3">
        <v>4475274.13</v>
      </c>
      <c r="J1188" s="26">
        <v>153</v>
      </c>
      <c r="K1188" s="26">
        <v>-35</v>
      </c>
      <c r="L1188" s="35">
        <v>-525</v>
      </c>
      <c r="M1188" s="26">
        <v>503</v>
      </c>
      <c r="N1188" s="26">
        <v>105</v>
      </c>
      <c r="O1188" s="26">
        <f t="shared" si="73"/>
        <v>393690</v>
      </c>
      <c r="P1188" s="25">
        <f t="shared" si="74"/>
        <v>0.1</v>
      </c>
      <c r="Q1188" s="3">
        <v>9.81</v>
      </c>
      <c r="R1188" s="3">
        <v>9.77</v>
      </c>
      <c r="S1188" s="3">
        <v>9.57</v>
      </c>
      <c r="T1188" s="3">
        <v>9.7200000000000006</v>
      </c>
      <c r="U1188" s="3">
        <v>9.6999999999999993</v>
      </c>
      <c r="V1188" s="12">
        <f t="shared" si="75"/>
        <v>2.0423900000000009E-2</v>
      </c>
      <c r="W1188" s="3">
        <v>-0.92</v>
      </c>
      <c r="X1188" s="3" t="str">
        <f ca="1">IF(COUNTIF(股期對照!A:A,B1188)=2,B1188&amp;"-●",IF(COUNTIF(股期對照!A:A,B1188)=1,B1188&amp;"-◎",B1188))</f>
        <v>工信</v>
      </c>
      <c r="Y1188" s="3" t="s">
        <v>6573</v>
      </c>
      <c r="AB1188" s="1" t="s">
        <v>1182</v>
      </c>
      <c r="AC1188" s="1" t="s">
        <v>2943</v>
      </c>
      <c r="AD1188" s="1">
        <v>7.66</v>
      </c>
      <c r="AE1188" s="1">
        <v>0</v>
      </c>
      <c r="AF1188" s="1">
        <v>0</v>
      </c>
      <c r="AG1188" s="1">
        <v>4.37</v>
      </c>
      <c r="AH1188" s="1">
        <v>87.97</v>
      </c>
      <c r="AI1188" s="1">
        <v>1188</v>
      </c>
      <c r="AJ1188" s="1">
        <v>4475274.13</v>
      </c>
      <c r="AK1188" s="1">
        <v>153</v>
      </c>
      <c r="AL1188" s="1">
        <v>-35</v>
      </c>
      <c r="AM1188" s="1">
        <v>-525</v>
      </c>
      <c r="AN1188" s="1">
        <v>503</v>
      </c>
      <c r="AO1188" s="1">
        <v>105</v>
      </c>
      <c r="AP1188" s="1">
        <v>393690</v>
      </c>
      <c r="AQ1188" s="1">
        <v>0.1</v>
      </c>
      <c r="AR1188" s="1">
        <v>9.81</v>
      </c>
      <c r="AS1188" s="1">
        <v>9.77</v>
      </c>
      <c r="AT1188" s="1">
        <v>9.57</v>
      </c>
      <c r="AU1188" s="1">
        <v>9.7200000000000006</v>
      </c>
      <c r="AV1188" s="1">
        <v>9.6999999999999993</v>
      </c>
      <c r="AW1188" s="1">
        <v>2.0423900000000009E-2</v>
      </c>
      <c r="AX1188" s="1">
        <v>-0.92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5929</v>
      </c>
      <c r="C1189" s="3">
        <v>7.97</v>
      </c>
      <c r="D1189" s="3">
        <v>4.12</v>
      </c>
      <c r="E1189" s="3">
        <v>0.53</v>
      </c>
      <c r="F1189" s="1">
        <f>IF(INDEX(董監!D:D,H1189)=0,INDEX(董監!C:C,H1189),INDEX(董監!D:D,H1189))</f>
        <v>35.64</v>
      </c>
      <c r="G1189" s="1">
        <f t="shared" si="72"/>
        <v>51.74</v>
      </c>
      <c r="H1189" s="1">
        <f>MATCH(持股比率!A1189,董監!A:A,0)</f>
        <v>1189</v>
      </c>
      <c r="I1189" s="3">
        <v>7815962.4100000001</v>
      </c>
      <c r="J1189" s="26">
        <v>82</v>
      </c>
      <c r="K1189" s="26">
        <v>-189</v>
      </c>
      <c r="L1189" s="35">
        <v>-34</v>
      </c>
      <c r="M1189" s="26">
        <v>209</v>
      </c>
      <c r="N1189" s="26">
        <v>817</v>
      </c>
      <c r="O1189" s="26">
        <f t="shared" si="73"/>
        <v>404398</v>
      </c>
      <c r="P1189" s="25">
        <f t="shared" si="74"/>
        <v>0.2</v>
      </c>
      <c r="Q1189" s="3">
        <v>54</v>
      </c>
      <c r="R1189" s="3">
        <v>53.3</v>
      </c>
      <c r="S1189" s="3">
        <v>53.3</v>
      </c>
      <c r="T1189" s="3">
        <v>53.7</v>
      </c>
      <c r="U1189" s="3">
        <v>53.7</v>
      </c>
      <c r="V1189" s="12">
        <f t="shared" si="75"/>
        <v>0.47638300000000006</v>
      </c>
      <c r="W1189" s="3">
        <v>-0.92</v>
      </c>
      <c r="X1189" s="3" t="str">
        <f ca="1">IF(COUNTIF(股期對照!A:A,B1189)=2,B1189&amp;"-●",IF(COUNTIF(股期對照!A:A,B1189)=1,B1189&amp;"-◎",B1189))</f>
        <v>遠雄</v>
      </c>
      <c r="Y1189" s="3" t="s">
        <v>4305</v>
      </c>
      <c r="AB1189" s="1" t="s">
        <v>1183</v>
      </c>
      <c r="AC1189" s="1" t="s">
        <v>2944</v>
      </c>
      <c r="AD1189" s="1">
        <v>7.97</v>
      </c>
      <c r="AE1189" s="1">
        <v>4.12</v>
      </c>
      <c r="AF1189" s="1">
        <v>0.53</v>
      </c>
      <c r="AG1189" s="1">
        <v>35.64</v>
      </c>
      <c r="AH1189" s="1">
        <v>51.74</v>
      </c>
      <c r="AI1189" s="1">
        <v>1189</v>
      </c>
      <c r="AJ1189" s="1">
        <v>7815962.4100000001</v>
      </c>
      <c r="AK1189" s="1">
        <v>82</v>
      </c>
      <c r="AL1189" s="1">
        <v>-189</v>
      </c>
      <c r="AM1189" s="1">
        <v>-34</v>
      </c>
      <c r="AN1189" s="1">
        <v>209</v>
      </c>
      <c r="AO1189" s="1">
        <v>817</v>
      </c>
      <c r="AP1189" s="1">
        <v>404398</v>
      </c>
      <c r="AQ1189" s="1">
        <v>0.2</v>
      </c>
      <c r="AR1189" s="1">
        <v>54</v>
      </c>
      <c r="AS1189" s="1">
        <v>53.3</v>
      </c>
      <c r="AT1189" s="1">
        <v>53.3</v>
      </c>
      <c r="AU1189" s="1">
        <v>53.7</v>
      </c>
      <c r="AV1189" s="1">
        <v>53.7</v>
      </c>
      <c r="AW1189" s="1">
        <v>0.47638300000000006</v>
      </c>
      <c r="AX1189" s="1">
        <v>-0.92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5930</v>
      </c>
      <c r="C1190" s="3">
        <v>0.33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75.34</v>
      </c>
      <c r="H1190" s="1">
        <f>MATCH(持股比率!A1190,董監!A:A,0)</f>
        <v>1190</v>
      </c>
      <c r="I1190" s="3">
        <v>1550014.64</v>
      </c>
      <c r="J1190" s="26">
        <v>-13</v>
      </c>
      <c r="K1190" s="26">
        <v>-28</v>
      </c>
      <c r="L1190" s="35">
        <v>-21</v>
      </c>
      <c r="M1190" s="26">
        <v>-9</v>
      </c>
      <c r="N1190" s="26">
        <v>-18</v>
      </c>
      <c r="O1190" s="26">
        <f t="shared" si="73"/>
        <v>116778</v>
      </c>
      <c r="P1190" s="25">
        <f t="shared" si="74"/>
        <v>-0.1</v>
      </c>
      <c r="Q1190" s="3">
        <v>29</v>
      </c>
      <c r="R1190" s="3">
        <v>28.65</v>
      </c>
      <c r="S1190" s="3">
        <v>28.15</v>
      </c>
      <c r="T1190" s="3">
        <v>28</v>
      </c>
      <c r="U1190" s="3">
        <v>28.2</v>
      </c>
      <c r="V1190" s="12">
        <f t="shared" si="75"/>
        <v>-2.5299499999999999E-2</v>
      </c>
      <c r="W1190" s="3">
        <v>-2.59</v>
      </c>
      <c r="X1190" s="3" t="str">
        <f ca="1">IF(COUNTIF(股期對照!A:A,B1190)=2,B1190&amp;"-●",IF(COUNTIF(股期對照!A:A,B1190)=1,B1190&amp;"-◎",B1190))</f>
        <v>豐謙</v>
      </c>
      <c r="Y1190" s="3" t="s">
        <v>6571</v>
      </c>
      <c r="AB1190" s="1" t="s">
        <v>1184</v>
      </c>
      <c r="AC1190" s="1" t="s">
        <v>2945</v>
      </c>
      <c r="AD1190" s="1">
        <v>0.33</v>
      </c>
      <c r="AE1190" s="1">
        <v>0</v>
      </c>
      <c r="AF1190" s="1">
        <v>0</v>
      </c>
      <c r="AG1190" s="1">
        <v>24.33</v>
      </c>
      <c r="AH1190" s="1">
        <v>75.34</v>
      </c>
      <c r="AI1190" s="1">
        <v>1190</v>
      </c>
      <c r="AJ1190" s="1">
        <v>1550014.64</v>
      </c>
      <c r="AK1190" s="1">
        <v>-13</v>
      </c>
      <c r="AL1190" s="1">
        <v>-28</v>
      </c>
      <c r="AM1190" s="1">
        <v>-21</v>
      </c>
      <c r="AN1190" s="1">
        <v>-9</v>
      </c>
      <c r="AO1190" s="1">
        <v>-18</v>
      </c>
      <c r="AP1190" s="1">
        <v>116778</v>
      </c>
      <c r="AQ1190" s="1">
        <v>-0.1</v>
      </c>
      <c r="AR1190" s="1">
        <v>29</v>
      </c>
      <c r="AS1190" s="1">
        <v>28.65</v>
      </c>
      <c r="AT1190" s="1">
        <v>28.15</v>
      </c>
      <c r="AU1190" s="1">
        <v>28</v>
      </c>
      <c r="AV1190" s="1">
        <v>28.2</v>
      </c>
      <c r="AW1190" s="1">
        <v>-2.5299499999999999E-2</v>
      </c>
      <c r="AX1190" s="1">
        <v>-2.59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5931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6">
        <v>44</v>
      </c>
      <c r="K1191" s="26">
        <v>-54</v>
      </c>
      <c r="L1191" s="35">
        <v>-14</v>
      </c>
      <c r="M1191" s="26">
        <v>-11</v>
      </c>
      <c r="N1191" s="26">
        <v>27</v>
      </c>
      <c r="O1191" s="26">
        <f t="shared" si="73"/>
        <v>208127</v>
      </c>
      <c r="P1191" s="25">
        <f t="shared" si="74"/>
        <v>0</v>
      </c>
      <c r="Q1191" s="3">
        <v>25.25</v>
      </c>
      <c r="R1191" s="3">
        <v>25.5</v>
      </c>
      <c r="S1191" s="3">
        <v>25.2</v>
      </c>
      <c r="T1191" s="3">
        <v>25.05</v>
      </c>
      <c r="U1191" s="3">
        <v>25.2</v>
      </c>
      <c r="V1191" s="12">
        <f t="shared" si="75"/>
        <v>-2.1394999999999995E-3</v>
      </c>
      <c r="W1191" s="3">
        <v>1.2</v>
      </c>
      <c r="X1191" s="3" t="str">
        <f ca="1">IF(COUNTIF(股期對照!A:A,B1191)=2,B1191&amp;"-●",IF(COUNTIF(股期對照!A:A,B1191)=1,B1191&amp;"-◎",B1191))</f>
        <v>順天</v>
      </c>
      <c r="Y1191" s="3" t="s">
        <v>6573</v>
      </c>
      <c r="AB1191" s="1" t="s">
        <v>1185</v>
      </c>
      <c r="AC1191" s="1" t="s">
        <v>2946</v>
      </c>
      <c r="AD1191" s="1">
        <v>1.52</v>
      </c>
      <c r="AE1191" s="1">
        <v>0.67</v>
      </c>
      <c r="AF1191" s="1">
        <v>0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44</v>
      </c>
      <c r="AL1191" s="1">
        <v>-54</v>
      </c>
      <c r="AM1191" s="1">
        <v>-14</v>
      </c>
      <c r="AN1191" s="1">
        <v>-11</v>
      </c>
      <c r="AO1191" s="1">
        <v>27</v>
      </c>
      <c r="AP1191" s="1">
        <v>208127</v>
      </c>
      <c r="AQ1191" s="1">
        <v>0</v>
      </c>
      <c r="AR1191" s="1">
        <v>25.25</v>
      </c>
      <c r="AS1191" s="1">
        <v>25.5</v>
      </c>
      <c r="AT1191" s="1">
        <v>25.2</v>
      </c>
      <c r="AU1191" s="1">
        <v>25.05</v>
      </c>
      <c r="AV1191" s="1">
        <v>25.2</v>
      </c>
      <c r="AW1191" s="1">
        <v>-2.1394999999999995E-3</v>
      </c>
      <c r="AX1191" s="1">
        <v>1.2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5932</v>
      </c>
      <c r="C1192" s="3">
        <v>1.62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81.53</v>
      </c>
      <c r="H1192" s="1">
        <f>MATCH(持股比率!A1192,董監!A:A,0)</f>
        <v>1192</v>
      </c>
      <c r="I1192" s="3">
        <v>1240528.49</v>
      </c>
      <c r="J1192" s="26">
        <v>-19</v>
      </c>
      <c r="K1192" s="26">
        <v>-54</v>
      </c>
      <c r="L1192" s="35">
        <v>-56</v>
      </c>
      <c r="M1192" s="26">
        <v>-28</v>
      </c>
      <c r="N1192" s="26">
        <v>-57</v>
      </c>
      <c r="O1192" s="26">
        <f t="shared" si="73"/>
        <v>101140</v>
      </c>
      <c r="P1192" s="25">
        <f t="shared" si="74"/>
        <v>-0.2</v>
      </c>
      <c r="Q1192" s="3">
        <v>18.350000000000001</v>
      </c>
      <c r="R1192" s="3">
        <v>18.100000000000001</v>
      </c>
      <c r="S1192" s="3">
        <v>17.850000000000001</v>
      </c>
      <c r="T1192" s="3">
        <v>17.850000000000001</v>
      </c>
      <c r="U1192" s="3">
        <v>17.850000000000001</v>
      </c>
      <c r="V1192" s="12">
        <f t="shared" si="75"/>
        <v>-3.8429000000000005E-2</v>
      </c>
      <c r="W1192" s="3">
        <v>-2.46</v>
      </c>
      <c r="X1192" s="3" t="str">
        <f ca="1">IF(COUNTIF(股期對照!A:A,B1192)=2,B1192&amp;"-●",IF(COUNTIF(股期對照!A:A,B1192)=1,B1192&amp;"-◎",B1192))</f>
        <v>志嘉</v>
      </c>
      <c r="Y1192" s="3" t="s">
        <v>6573</v>
      </c>
      <c r="AB1192" s="1" t="s">
        <v>1186</v>
      </c>
      <c r="AC1192" s="1" t="s">
        <v>2947</v>
      </c>
      <c r="AD1192" s="1">
        <v>1.62</v>
      </c>
      <c r="AE1192" s="1">
        <v>0</v>
      </c>
      <c r="AF1192" s="1">
        <v>0</v>
      </c>
      <c r="AG1192" s="1">
        <v>16.850000000000001</v>
      </c>
      <c r="AH1192" s="1">
        <v>81.53</v>
      </c>
      <c r="AI1192" s="1">
        <v>1192</v>
      </c>
      <c r="AJ1192" s="1">
        <v>1240528.49</v>
      </c>
      <c r="AK1192" s="1">
        <v>-19</v>
      </c>
      <c r="AL1192" s="1">
        <v>-54</v>
      </c>
      <c r="AM1192" s="1">
        <v>-56</v>
      </c>
      <c r="AN1192" s="1">
        <v>-28</v>
      </c>
      <c r="AO1192" s="1">
        <v>-57</v>
      </c>
      <c r="AP1192" s="1">
        <v>101140</v>
      </c>
      <c r="AQ1192" s="1">
        <v>-0.2</v>
      </c>
      <c r="AR1192" s="1">
        <v>18.350000000000001</v>
      </c>
      <c r="AS1192" s="1">
        <v>18.100000000000001</v>
      </c>
      <c r="AT1192" s="1">
        <v>17.850000000000001</v>
      </c>
      <c r="AU1192" s="1">
        <v>17.850000000000001</v>
      </c>
      <c r="AV1192" s="1">
        <v>17.850000000000001</v>
      </c>
      <c r="AW1192" s="1">
        <v>-3.8429000000000005E-2</v>
      </c>
      <c r="AX1192" s="1">
        <v>-2.46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5933</v>
      </c>
      <c r="C1193" s="3">
        <v>54.9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39.549999999999997</v>
      </c>
      <c r="H1193" s="1">
        <f>MATCH(持股比率!A1193,董監!A:A,0)</f>
        <v>1193</v>
      </c>
      <c r="I1193" s="3">
        <v>4200841.99</v>
      </c>
      <c r="J1193" s="26">
        <v>-110</v>
      </c>
      <c r="K1193" s="26">
        <v>-162</v>
      </c>
      <c r="L1193" s="35">
        <v>-35</v>
      </c>
      <c r="M1193" s="26">
        <v>141</v>
      </c>
      <c r="N1193" s="26">
        <v>-27</v>
      </c>
      <c r="O1193" s="26">
        <f t="shared" si="73"/>
        <v>166143</v>
      </c>
      <c r="P1193" s="25">
        <f t="shared" si="74"/>
        <v>-0.1</v>
      </c>
      <c r="Q1193" s="3">
        <v>50.3</v>
      </c>
      <c r="R1193" s="3">
        <v>50</v>
      </c>
      <c r="S1193" s="3">
        <v>49.25</v>
      </c>
      <c r="T1193" s="3">
        <v>49.45</v>
      </c>
      <c r="U1193" s="3">
        <v>49.4</v>
      </c>
      <c r="V1193" s="12">
        <f t="shared" si="75"/>
        <v>-9.718099999999999E-2</v>
      </c>
      <c r="W1193" s="3">
        <v>-1.98</v>
      </c>
      <c r="X1193" s="3" t="str">
        <f ca="1">IF(COUNTIF(股期對照!A:A,B1193)=2,B1193&amp;"-●",IF(COUNTIF(股期對照!A:A,B1193)=1,B1193&amp;"-◎",B1193))</f>
        <v>龍巖</v>
      </c>
      <c r="Y1193" s="3" t="s">
        <v>6568</v>
      </c>
      <c r="AB1193" s="1" t="s">
        <v>1187</v>
      </c>
      <c r="AC1193" s="1" t="s">
        <v>2948</v>
      </c>
      <c r="AD1193" s="1">
        <v>54.9</v>
      </c>
      <c r="AE1193" s="1">
        <v>0.52</v>
      </c>
      <c r="AF1193" s="1">
        <v>0.02</v>
      </c>
      <c r="AG1193" s="1">
        <v>5.01</v>
      </c>
      <c r="AH1193" s="1">
        <v>39.549999999999997</v>
      </c>
      <c r="AI1193" s="1">
        <v>1193</v>
      </c>
      <c r="AJ1193" s="1">
        <v>4200841.99</v>
      </c>
      <c r="AK1193" s="1">
        <v>-110</v>
      </c>
      <c r="AL1193" s="1">
        <v>-162</v>
      </c>
      <c r="AM1193" s="1">
        <v>-35</v>
      </c>
      <c r="AN1193" s="1">
        <v>141</v>
      </c>
      <c r="AO1193" s="1">
        <v>-27</v>
      </c>
      <c r="AP1193" s="1">
        <v>166143</v>
      </c>
      <c r="AQ1193" s="1">
        <v>-0.1</v>
      </c>
      <c r="AR1193" s="1">
        <v>50.3</v>
      </c>
      <c r="AS1193" s="1">
        <v>50</v>
      </c>
      <c r="AT1193" s="1">
        <v>49.25</v>
      </c>
      <c r="AU1193" s="1">
        <v>49.45</v>
      </c>
      <c r="AV1193" s="1">
        <v>49.4</v>
      </c>
      <c r="AW1193" s="1">
        <v>-9.718099999999999E-2</v>
      </c>
      <c r="AX1193" s="1">
        <v>-1.98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5934</v>
      </c>
      <c r="C1194" s="3">
        <v>4.83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69.180000000000007</v>
      </c>
      <c r="H1194" s="1">
        <f>MATCH(持股比率!A1194,董監!A:A,0)</f>
        <v>1194</v>
      </c>
      <c r="I1194" s="3">
        <v>9775892.4499999993</v>
      </c>
      <c r="J1194" s="26">
        <v>-18</v>
      </c>
      <c r="K1194" s="26">
        <v>0</v>
      </c>
      <c r="L1194" s="35">
        <v>-160</v>
      </c>
      <c r="M1194" s="26">
        <v>1359</v>
      </c>
      <c r="N1194" s="26">
        <v>1126</v>
      </c>
      <c r="O1194" s="26">
        <f t="shared" si="73"/>
        <v>676296</v>
      </c>
      <c r="P1194" s="25">
        <f t="shared" si="74"/>
        <v>0.3</v>
      </c>
      <c r="Q1194" s="3">
        <v>12.1</v>
      </c>
      <c r="R1194" s="3">
        <v>12.05</v>
      </c>
      <c r="S1194" s="3">
        <v>11.7</v>
      </c>
      <c r="T1194" s="3">
        <v>12.2</v>
      </c>
      <c r="U1194" s="3">
        <v>12.5</v>
      </c>
      <c r="V1194" s="12">
        <f t="shared" si="75"/>
        <v>0.28565000000000002</v>
      </c>
      <c r="W1194" s="3">
        <v>5.49</v>
      </c>
      <c r="X1194" s="3" t="str">
        <f ca="1">IF(COUNTIF(股期對照!A:A,B1194)=2,B1194&amp;"-●",IF(COUNTIF(股期對照!A:A,B1194)=1,B1194&amp;"-◎",B1194))</f>
        <v>鄉林</v>
      </c>
      <c r="Y1194" s="3" t="s">
        <v>6573</v>
      </c>
      <c r="AB1194" s="1" t="s">
        <v>1188</v>
      </c>
      <c r="AC1194" s="1" t="s">
        <v>2949</v>
      </c>
      <c r="AD1194" s="1">
        <v>4.83</v>
      </c>
      <c r="AE1194" s="1">
        <v>0.09</v>
      </c>
      <c r="AF1194" s="1">
        <v>0.16</v>
      </c>
      <c r="AG1194" s="1">
        <v>25.74</v>
      </c>
      <c r="AH1194" s="1">
        <v>69.180000000000007</v>
      </c>
      <c r="AI1194" s="1">
        <v>1194</v>
      </c>
      <c r="AJ1194" s="1">
        <v>9775892.4499999993</v>
      </c>
      <c r="AK1194" s="1">
        <v>-18</v>
      </c>
      <c r="AL1194" s="1">
        <v>0</v>
      </c>
      <c r="AM1194" s="1">
        <v>-160</v>
      </c>
      <c r="AN1194" s="1">
        <v>1359</v>
      </c>
      <c r="AO1194" s="1">
        <v>1126</v>
      </c>
      <c r="AP1194" s="1">
        <v>676296</v>
      </c>
      <c r="AQ1194" s="1">
        <v>0.3</v>
      </c>
      <c r="AR1194" s="1">
        <v>12.1</v>
      </c>
      <c r="AS1194" s="1">
        <v>12.05</v>
      </c>
      <c r="AT1194" s="1">
        <v>11.7</v>
      </c>
      <c r="AU1194" s="1">
        <v>12.2</v>
      </c>
      <c r="AV1194" s="1">
        <v>12.5</v>
      </c>
      <c r="AW1194" s="1">
        <v>0.28565000000000002</v>
      </c>
      <c r="AX1194" s="1">
        <v>5.49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5935</v>
      </c>
      <c r="C1195" s="3">
        <v>2.84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6">
        <v>8</v>
      </c>
      <c r="K1195" s="26">
        <v>-11</v>
      </c>
      <c r="L1195" s="35">
        <v>-76</v>
      </c>
      <c r="M1195" s="26">
        <v>4</v>
      </c>
      <c r="N1195" s="26">
        <v>17</v>
      </c>
      <c r="O1195" s="26">
        <f t="shared" si="73"/>
        <v>244740</v>
      </c>
      <c r="P1195" s="25">
        <f t="shared" si="74"/>
        <v>0</v>
      </c>
      <c r="Q1195" s="3">
        <v>15.65</v>
      </c>
      <c r="R1195" s="3">
        <v>15.5</v>
      </c>
      <c r="S1195" s="3">
        <v>15.5</v>
      </c>
      <c r="T1195" s="3">
        <v>15.5</v>
      </c>
      <c r="U1195" s="3">
        <v>15.55</v>
      </c>
      <c r="V1195" s="12">
        <f t="shared" si="75"/>
        <v>-8.9695E-3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6573</v>
      </c>
      <c r="AB1195" s="1" t="s">
        <v>1189</v>
      </c>
      <c r="AC1195" s="1" t="s">
        <v>2950</v>
      </c>
      <c r="AD1195" s="1">
        <v>2.84</v>
      </c>
      <c r="AE1195" s="1">
        <v>0</v>
      </c>
      <c r="AF1195" s="1">
        <v>0.01</v>
      </c>
      <c r="AG1195" s="1">
        <v>11.35</v>
      </c>
      <c r="AH1195" s="1">
        <v>85.8</v>
      </c>
      <c r="AI1195" s="1">
        <v>1195</v>
      </c>
      <c r="AJ1195" s="1">
        <v>2852449.44</v>
      </c>
      <c r="AK1195" s="1">
        <v>8</v>
      </c>
      <c r="AL1195" s="1">
        <v>-11</v>
      </c>
      <c r="AM1195" s="1">
        <v>-76</v>
      </c>
      <c r="AN1195" s="1">
        <v>4</v>
      </c>
      <c r="AO1195" s="1">
        <v>17</v>
      </c>
      <c r="AP1195" s="1">
        <v>244740</v>
      </c>
      <c r="AQ1195" s="1">
        <v>0</v>
      </c>
      <c r="AR1195" s="1">
        <v>15.65</v>
      </c>
      <c r="AS1195" s="1">
        <v>15.5</v>
      </c>
      <c r="AT1195" s="1">
        <v>15.5</v>
      </c>
      <c r="AU1195" s="1">
        <v>15.5</v>
      </c>
      <c r="AV1195" s="1">
        <v>15.55</v>
      </c>
      <c r="AW1195" s="1">
        <v>-8.9695E-3</v>
      </c>
      <c r="AX1195" s="1">
        <v>0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5936</v>
      </c>
      <c r="C1196" s="3">
        <v>12.07</v>
      </c>
      <c r="D1196" s="3">
        <v>0.4</v>
      </c>
      <c r="E1196" s="3">
        <v>0.22</v>
      </c>
      <c r="F1196" s="1">
        <f>IF(INDEX(董監!D:D,H1196)=0,INDEX(董監!C:C,H1196),INDEX(董監!D:D,H1196))</f>
        <v>10.74</v>
      </c>
      <c r="G1196" s="1">
        <f t="shared" si="72"/>
        <v>76.569999999999993</v>
      </c>
      <c r="H1196" s="1">
        <f>MATCH(持股比率!A1196,董監!A:A,0)</f>
        <v>1196</v>
      </c>
      <c r="I1196" s="3">
        <v>2903259.6</v>
      </c>
      <c r="J1196" s="26">
        <v>-39</v>
      </c>
      <c r="K1196" s="26">
        <v>-15</v>
      </c>
      <c r="L1196" s="35">
        <v>-410</v>
      </c>
      <c r="M1196" s="26">
        <v>65</v>
      </c>
      <c r="N1196" s="26">
        <v>209</v>
      </c>
      <c r="O1196" s="26">
        <f t="shared" si="73"/>
        <v>222303</v>
      </c>
      <c r="P1196" s="25">
        <f t="shared" si="74"/>
        <v>-0.1</v>
      </c>
      <c r="Q1196" s="3">
        <v>79.099999999999994</v>
      </c>
      <c r="R1196" s="3">
        <v>79.3</v>
      </c>
      <c r="S1196" s="3">
        <v>77.8</v>
      </c>
      <c r="T1196" s="3">
        <v>78.8</v>
      </c>
      <c r="U1196" s="3">
        <v>79.2</v>
      </c>
      <c r="V1196" s="12">
        <f t="shared" si="75"/>
        <v>-0.14497600000000002</v>
      </c>
      <c r="W1196" s="3">
        <v>-0.25</v>
      </c>
      <c r="X1196" s="3" t="str">
        <f ca="1">IF(COUNTIF(股期對照!A:A,B1196)=2,B1196&amp;"-●",IF(COUNTIF(股期對照!A:A,B1196)=1,B1196&amp;"-◎",B1196))</f>
        <v>長虹-◎</v>
      </c>
      <c r="Y1196" s="3" t="s">
        <v>6573</v>
      </c>
      <c r="AB1196" s="1" t="s">
        <v>1190</v>
      </c>
      <c r="AC1196" s="1" t="s">
        <v>2951</v>
      </c>
      <c r="AD1196" s="1">
        <v>12.07</v>
      </c>
      <c r="AE1196" s="1">
        <v>0.4</v>
      </c>
      <c r="AF1196" s="1">
        <v>0.22</v>
      </c>
      <c r="AG1196" s="1">
        <v>10.74</v>
      </c>
      <c r="AH1196" s="1">
        <v>76.569999999999993</v>
      </c>
      <c r="AI1196" s="1">
        <v>1196</v>
      </c>
      <c r="AJ1196" s="1">
        <v>2903259.6</v>
      </c>
      <c r="AK1196" s="1">
        <v>-39</v>
      </c>
      <c r="AL1196" s="1">
        <v>-15</v>
      </c>
      <c r="AM1196" s="1">
        <v>-410</v>
      </c>
      <c r="AN1196" s="1">
        <v>65</v>
      </c>
      <c r="AO1196" s="1">
        <v>209</v>
      </c>
      <c r="AP1196" s="1">
        <v>222303</v>
      </c>
      <c r="AQ1196" s="1">
        <v>-0.1</v>
      </c>
      <c r="AR1196" s="1">
        <v>79.099999999999994</v>
      </c>
      <c r="AS1196" s="1">
        <v>79.3</v>
      </c>
      <c r="AT1196" s="1">
        <v>77.8</v>
      </c>
      <c r="AU1196" s="1">
        <v>78.8</v>
      </c>
      <c r="AV1196" s="1">
        <v>79.2</v>
      </c>
      <c r="AW1196" s="1">
        <v>-0.14497600000000002</v>
      </c>
      <c r="AX1196" s="1">
        <v>-0.25</v>
      </c>
      <c r="AY1196" s="1" t="s">
        <v>4519</v>
      </c>
      <c r="AZ1196" s="1" t="s">
        <v>3518</v>
      </c>
    </row>
    <row r="1197" spans="1:52" x14ac:dyDescent="0.25">
      <c r="A1197" s="2" t="s">
        <v>1191</v>
      </c>
      <c r="B1197" s="3" t="s">
        <v>5937</v>
      </c>
      <c r="C1197" s="3">
        <v>13.97</v>
      </c>
      <c r="D1197" s="3">
        <v>0.36</v>
      </c>
      <c r="E1197" s="3">
        <v>2.5499999999999998</v>
      </c>
      <c r="F1197" s="1">
        <f>IF(INDEX(董監!D:D,H1197)=0,INDEX(董監!C:C,H1197),INDEX(董監!D:D,H1197))</f>
        <v>8.15</v>
      </c>
      <c r="G1197" s="1">
        <f t="shared" si="72"/>
        <v>74.97</v>
      </c>
      <c r="H1197" s="1">
        <f>MATCH(持股比率!A1197,董監!A:A,0)</f>
        <v>1197</v>
      </c>
      <c r="I1197" s="3">
        <v>571867.42000000004</v>
      </c>
      <c r="J1197" s="26">
        <v>20</v>
      </c>
      <c r="K1197" s="26">
        <v>6</v>
      </c>
      <c r="L1197" s="35">
        <v>14</v>
      </c>
      <c r="M1197" s="26">
        <v>8</v>
      </c>
      <c r="N1197" s="26">
        <v>-87</v>
      </c>
      <c r="O1197" s="26">
        <f t="shared" si="73"/>
        <v>42873</v>
      </c>
      <c r="P1197" s="25">
        <f t="shared" si="74"/>
        <v>-0.1</v>
      </c>
      <c r="Q1197" s="3">
        <v>197.5</v>
      </c>
      <c r="R1197" s="3">
        <v>198</v>
      </c>
      <c r="S1197" s="3">
        <v>196.5</v>
      </c>
      <c r="T1197" s="3">
        <v>197.5</v>
      </c>
      <c r="U1197" s="3">
        <v>197.5</v>
      </c>
      <c r="V1197" s="12">
        <f t="shared" si="75"/>
        <v>-7.7134999999999995E-2</v>
      </c>
      <c r="W1197" s="3">
        <v>0.77</v>
      </c>
      <c r="X1197" s="3" t="str">
        <f ca="1">IF(COUNTIF(股期對照!A:A,B1197)=2,B1197&amp;"-●",IF(COUNTIF(股期對照!A:A,B1197)=1,B1197&amp;"-◎",B1197))</f>
        <v>聖暉</v>
      </c>
      <c r="Y1197" s="3" t="s">
        <v>6559</v>
      </c>
      <c r="AB1197" s="1" t="s">
        <v>1191</v>
      </c>
      <c r="AC1197" s="1" t="s">
        <v>2952</v>
      </c>
      <c r="AD1197" s="1">
        <v>13.97</v>
      </c>
      <c r="AE1197" s="1">
        <v>0.36</v>
      </c>
      <c r="AF1197" s="1">
        <v>2.5499999999999998</v>
      </c>
      <c r="AG1197" s="1">
        <v>8.15</v>
      </c>
      <c r="AH1197" s="1">
        <v>74.97</v>
      </c>
      <c r="AI1197" s="1">
        <v>1197</v>
      </c>
      <c r="AJ1197" s="1">
        <v>571867.42000000004</v>
      </c>
      <c r="AK1197" s="1">
        <v>20</v>
      </c>
      <c r="AL1197" s="1">
        <v>6</v>
      </c>
      <c r="AM1197" s="1">
        <v>14</v>
      </c>
      <c r="AN1197" s="1">
        <v>8</v>
      </c>
      <c r="AO1197" s="1">
        <v>-87</v>
      </c>
      <c r="AP1197" s="1">
        <v>42873</v>
      </c>
      <c r="AQ1197" s="1">
        <v>-0.1</v>
      </c>
      <c r="AR1197" s="1">
        <v>197.5</v>
      </c>
      <c r="AS1197" s="1">
        <v>198</v>
      </c>
      <c r="AT1197" s="1">
        <v>196.5</v>
      </c>
      <c r="AU1197" s="1">
        <v>197.5</v>
      </c>
      <c r="AV1197" s="1">
        <v>197.5</v>
      </c>
      <c r="AW1197" s="1">
        <v>-7.7134999999999995E-2</v>
      </c>
      <c r="AX1197" s="1">
        <v>0.77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5938</v>
      </c>
      <c r="C1198" s="3">
        <v>68.84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0.51999999999999602</v>
      </c>
      <c r="H1198" s="1">
        <f>MATCH(持股比率!A1198,董監!A:A,0)</f>
        <v>1198</v>
      </c>
      <c r="I1198" s="3">
        <v>1680000</v>
      </c>
      <c r="J1198" s="26">
        <v>2</v>
      </c>
      <c r="K1198" s="26">
        <v>-10</v>
      </c>
      <c r="L1198" s="35">
        <v>-27</v>
      </c>
      <c r="M1198" s="26">
        <v>3</v>
      </c>
      <c r="N1198" s="26">
        <v>5</v>
      </c>
      <c r="O1198" s="26">
        <f t="shared" si="73"/>
        <v>874</v>
      </c>
      <c r="P1198" s="25">
        <f t="shared" si="74"/>
        <v>-3.1</v>
      </c>
      <c r="Q1198" s="3">
        <v>42.55</v>
      </c>
      <c r="R1198" s="3">
        <v>42.7</v>
      </c>
      <c r="S1198" s="3">
        <v>41.7</v>
      </c>
      <c r="T1198" s="3">
        <v>43.5</v>
      </c>
      <c r="U1198" s="3">
        <v>43.35</v>
      </c>
      <c r="V1198" s="12">
        <f t="shared" si="75"/>
        <v>-1.1205500000000002E-2</v>
      </c>
      <c r="W1198" s="3">
        <v>1.29</v>
      </c>
      <c r="X1198" s="3" t="str">
        <f ca="1">IF(COUNTIF(股期對照!A:A,B1198)=2,B1198&amp;"-●",IF(COUNTIF(股期對照!A:A,B1198)=1,B1198&amp;"-◎",B1198))</f>
        <v>東明-KY</v>
      </c>
      <c r="Y1198" s="3" t="s">
        <v>6678</v>
      </c>
      <c r="AB1198" s="1" t="s">
        <v>1192</v>
      </c>
      <c r="AC1198" s="1" t="s">
        <v>2953</v>
      </c>
      <c r="AD1198" s="1">
        <v>68.84</v>
      </c>
      <c r="AE1198" s="1">
        <v>0</v>
      </c>
      <c r="AF1198" s="1">
        <v>0</v>
      </c>
      <c r="AG1198" s="1">
        <v>30.64</v>
      </c>
      <c r="AH1198" s="1">
        <v>0.51999999999999602</v>
      </c>
      <c r="AI1198" s="1">
        <v>1198</v>
      </c>
      <c r="AJ1198" s="1">
        <v>1680000</v>
      </c>
      <c r="AK1198" s="1">
        <v>2</v>
      </c>
      <c r="AL1198" s="1">
        <v>-10</v>
      </c>
      <c r="AM1198" s="1">
        <v>-27</v>
      </c>
      <c r="AN1198" s="1">
        <v>3</v>
      </c>
      <c r="AO1198" s="1">
        <v>5</v>
      </c>
      <c r="AP1198" s="1">
        <v>874</v>
      </c>
      <c r="AQ1198" s="1">
        <v>-3.1</v>
      </c>
      <c r="AR1198" s="1">
        <v>42.55</v>
      </c>
      <c r="AS1198" s="1">
        <v>42.7</v>
      </c>
      <c r="AT1198" s="1">
        <v>41.7</v>
      </c>
      <c r="AU1198" s="1">
        <v>43.5</v>
      </c>
      <c r="AV1198" s="1">
        <v>43.35</v>
      </c>
      <c r="AW1198" s="1">
        <v>-1.1205500000000002E-2</v>
      </c>
      <c r="AX1198" s="1">
        <v>1.29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5939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57.5</v>
      </c>
      <c r="R1199" s="3">
        <v>58.5</v>
      </c>
      <c r="S1199" s="3">
        <v>58.3</v>
      </c>
      <c r="T1199" s="3">
        <v>59.2</v>
      </c>
      <c r="U1199" s="3">
        <v>57.4</v>
      </c>
      <c r="V1199" s="12">
        <f t="shared" si="75"/>
        <v>0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6679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57.5</v>
      </c>
      <c r="AS1199" s="1">
        <v>58.5</v>
      </c>
      <c r="AT1199" s="1">
        <v>58.3</v>
      </c>
      <c r="AU1199" s="1">
        <v>59.2</v>
      </c>
      <c r="AV1199" s="1">
        <v>57.4</v>
      </c>
      <c r="AW1199" s="1">
        <v>0</v>
      </c>
      <c r="AX1199" s="1">
        <v>-0.17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5940</v>
      </c>
      <c r="C1200" s="3">
        <v>53.82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31.680000000000007</v>
      </c>
      <c r="H1200" s="1">
        <f>MATCH(持股比率!A1200,董監!A:A,0)</f>
        <v>1200</v>
      </c>
      <c r="I1200" s="3">
        <v>800250</v>
      </c>
      <c r="J1200" s="26">
        <v>-80</v>
      </c>
      <c r="K1200" s="26">
        <v>-17</v>
      </c>
      <c r="L1200" s="35">
        <v>-6</v>
      </c>
      <c r="M1200" s="26">
        <v>-6</v>
      </c>
      <c r="N1200" s="26">
        <v>-19</v>
      </c>
      <c r="O1200" s="26">
        <f t="shared" si="73"/>
        <v>25352</v>
      </c>
      <c r="P1200" s="25">
        <f t="shared" si="74"/>
        <v>-0.5</v>
      </c>
      <c r="Q1200" s="3">
        <v>76.3</v>
      </c>
      <c r="R1200" s="3">
        <v>76.5</v>
      </c>
      <c r="S1200" s="3">
        <v>75.3</v>
      </c>
      <c r="T1200" s="3">
        <v>76</v>
      </c>
      <c r="U1200" s="3">
        <v>75.3</v>
      </c>
      <c r="V1200" s="12">
        <f t="shared" si="75"/>
        <v>-9.7430000000000003E-2</v>
      </c>
      <c r="W1200" s="3">
        <v>-1.57</v>
      </c>
      <c r="X1200" s="3" t="str">
        <f ca="1">IF(COUNTIF(股期對照!A:A,B1200)=2,B1200&amp;"-●",IF(COUNTIF(股期對照!A:A,B1200)=1,B1200&amp;"-◎",B1200))</f>
        <v>永固-KY</v>
      </c>
      <c r="Y1200" s="3" t="s">
        <v>6571</v>
      </c>
      <c r="AB1200" s="1" t="s">
        <v>1194</v>
      </c>
      <c r="AC1200" s="1" t="s">
        <v>2955</v>
      </c>
      <c r="AD1200" s="1">
        <v>53.82</v>
      </c>
      <c r="AE1200" s="1">
        <v>0</v>
      </c>
      <c r="AF1200" s="1">
        <v>0</v>
      </c>
      <c r="AG1200" s="1">
        <v>14.5</v>
      </c>
      <c r="AH1200" s="1">
        <v>31.680000000000007</v>
      </c>
      <c r="AI1200" s="1">
        <v>1200</v>
      </c>
      <c r="AJ1200" s="1">
        <v>800250</v>
      </c>
      <c r="AK1200" s="1">
        <v>-80</v>
      </c>
      <c r="AL1200" s="1">
        <v>-17</v>
      </c>
      <c r="AM1200" s="1">
        <v>-6</v>
      </c>
      <c r="AN1200" s="1">
        <v>-6</v>
      </c>
      <c r="AO1200" s="1">
        <v>-19</v>
      </c>
      <c r="AP1200" s="1">
        <v>25352</v>
      </c>
      <c r="AQ1200" s="1">
        <v>-0.5</v>
      </c>
      <c r="AR1200" s="1">
        <v>76.3</v>
      </c>
      <c r="AS1200" s="1">
        <v>76.5</v>
      </c>
      <c r="AT1200" s="1">
        <v>75.3</v>
      </c>
      <c r="AU1200" s="1">
        <v>76</v>
      </c>
      <c r="AV1200" s="1">
        <v>75.3</v>
      </c>
      <c r="AW1200" s="1">
        <v>-9.7430000000000003E-2</v>
      </c>
      <c r="AX1200" s="1">
        <v>-1.57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4688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2</v>
      </c>
      <c r="K1201" s="26">
        <v>33</v>
      </c>
      <c r="L1201" s="35">
        <v>-3</v>
      </c>
      <c r="M1201" s="26">
        <v>-9</v>
      </c>
      <c r="N1201" s="26">
        <v>-7</v>
      </c>
      <c r="O1201" s="26">
        <f t="shared" si="73"/>
        <v>45464</v>
      </c>
      <c r="P1201" s="25">
        <f t="shared" si="74"/>
        <v>0</v>
      </c>
      <c r="Q1201" s="3">
        <v>32</v>
      </c>
      <c r="R1201" s="3">
        <v>35.200000000000003</v>
      </c>
      <c r="S1201" s="3">
        <v>38.700000000000003</v>
      </c>
      <c r="T1201" s="3">
        <v>38.700000000000003</v>
      </c>
      <c r="U1201" s="3">
        <v>34.85</v>
      </c>
      <c r="V1201" s="12">
        <f t="shared" si="75"/>
        <v>5.1725000000000026E-3</v>
      </c>
      <c r="W1201" s="3">
        <v>13.15</v>
      </c>
      <c r="X1201" s="3" t="str">
        <f ca="1">IF(COUNTIF(股期對照!A:A,B1201)=2,B1201&amp;"-●",IF(COUNTIF(股期對照!A:A,B1201)=1,B1201&amp;"-◎",B1201))</f>
        <v>台聯櫃</v>
      </c>
      <c r="Y1201" s="3" t="s">
        <v>6575</v>
      </c>
      <c r="AB1201" s="1" t="s">
        <v>1195</v>
      </c>
      <c r="AC1201" s="1" t="s">
        <v>2956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2</v>
      </c>
      <c r="AL1201" s="1">
        <v>33</v>
      </c>
      <c r="AM1201" s="1">
        <v>-3</v>
      </c>
      <c r="AN1201" s="1">
        <v>-9</v>
      </c>
      <c r="AO1201" s="1">
        <v>-7</v>
      </c>
      <c r="AP1201" s="1">
        <v>45464</v>
      </c>
      <c r="AQ1201" s="1">
        <v>0</v>
      </c>
      <c r="AR1201" s="1">
        <v>32</v>
      </c>
      <c r="AS1201" s="1">
        <v>35.200000000000003</v>
      </c>
      <c r="AT1201" s="1">
        <v>38.700000000000003</v>
      </c>
      <c r="AU1201" s="1">
        <v>38.700000000000003</v>
      </c>
      <c r="AV1201" s="1">
        <v>34.85</v>
      </c>
      <c r="AW1201" s="1">
        <v>5.1725000000000026E-3</v>
      </c>
      <c r="AX1201" s="1">
        <v>13.15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5941</v>
      </c>
      <c r="C1202" s="3">
        <v>10.050000000000001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70.36</v>
      </c>
      <c r="H1202" s="1">
        <f>MATCH(持股比率!A1202,董監!A:A,0)</f>
        <v>1202</v>
      </c>
      <c r="I1202" s="3">
        <v>783245.75</v>
      </c>
      <c r="J1202" s="26">
        <v>168</v>
      </c>
      <c r="K1202" s="26">
        <v>163</v>
      </c>
      <c r="L1202" s="35">
        <v>-586</v>
      </c>
      <c r="M1202" s="26">
        <v>-1552</v>
      </c>
      <c r="N1202" s="26">
        <v>257</v>
      </c>
      <c r="O1202" s="26">
        <f t="shared" si="73"/>
        <v>55109</v>
      </c>
      <c r="P1202" s="25">
        <f t="shared" si="74"/>
        <v>-2.8</v>
      </c>
      <c r="Q1202" s="3">
        <v>37.950000000000003</v>
      </c>
      <c r="R1202" s="3">
        <v>41.7</v>
      </c>
      <c r="S1202" s="3">
        <v>45.85</v>
      </c>
      <c r="T1202" s="3">
        <v>45.4</v>
      </c>
      <c r="U1202" s="3">
        <v>40.9</v>
      </c>
      <c r="V1202" s="12">
        <f t="shared" si="75"/>
        <v>-0.73644900000000013</v>
      </c>
      <c r="W1202" s="3">
        <v>11.75</v>
      </c>
      <c r="X1202" s="3" t="str">
        <f ca="1">IF(COUNTIF(股期對照!A:A,B1202)=2,B1202&amp;"-●",IF(COUNTIF(股期對照!A:A,B1202)=1,B1202&amp;"-◎",B1202))</f>
        <v>陸海</v>
      </c>
      <c r="Y1202" s="3" t="s">
        <v>6575</v>
      </c>
      <c r="AB1202" s="1" t="s">
        <v>1196</v>
      </c>
      <c r="AC1202" s="1" t="s">
        <v>2957</v>
      </c>
      <c r="AD1202" s="1">
        <v>10.050000000000001</v>
      </c>
      <c r="AE1202" s="1">
        <v>0</v>
      </c>
      <c r="AF1202" s="1">
        <v>0.45</v>
      </c>
      <c r="AG1202" s="1">
        <v>19.14</v>
      </c>
      <c r="AH1202" s="1">
        <v>70.36</v>
      </c>
      <c r="AI1202" s="1">
        <v>1202</v>
      </c>
      <c r="AJ1202" s="1">
        <v>783245.75</v>
      </c>
      <c r="AK1202" s="1">
        <v>168</v>
      </c>
      <c r="AL1202" s="1">
        <v>163</v>
      </c>
      <c r="AM1202" s="1">
        <v>-586</v>
      </c>
      <c r="AN1202" s="1">
        <v>-1552</v>
      </c>
      <c r="AO1202" s="1">
        <v>257</v>
      </c>
      <c r="AP1202" s="1">
        <v>55109</v>
      </c>
      <c r="AQ1202" s="1">
        <v>-2.8</v>
      </c>
      <c r="AR1202" s="1">
        <v>37.950000000000003</v>
      </c>
      <c r="AS1202" s="1">
        <v>41.7</v>
      </c>
      <c r="AT1202" s="1">
        <v>45.85</v>
      </c>
      <c r="AU1202" s="1">
        <v>45.4</v>
      </c>
      <c r="AV1202" s="1">
        <v>40.9</v>
      </c>
      <c r="AW1202" s="1">
        <v>-0.73644900000000013</v>
      </c>
      <c r="AX1202" s="1">
        <v>11.75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5942</v>
      </c>
      <c r="C1203" s="3">
        <v>11.35</v>
      </c>
      <c r="D1203" s="3">
        <v>0.01</v>
      </c>
      <c r="E1203" s="3">
        <v>0.1</v>
      </c>
      <c r="F1203" s="1">
        <f>IF(INDEX(董監!D:D,H1203)=0,INDEX(董監!C:C,H1203),INDEX(董監!D:D,H1203))</f>
        <v>8.8000000000000007</v>
      </c>
      <c r="G1203" s="1">
        <f t="shared" si="72"/>
        <v>79.740000000000009</v>
      </c>
      <c r="H1203" s="1">
        <f>MATCH(持股比率!A1203,董監!A:A,0)</f>
        <v>1203</v>
      </c>
      <c r="I1203" s="3">
        <v>1087829.68</v>
      </c>
      <c r="J1203" s="26">
        <v>-33</v>
      </c>
      <c r="K1203" s="26">
        <v>-12</v>
      </c>
      <c r="L1203" s="35">
        <v>15</v>
      </c>
      <c r="M1203" s="26">
        <v>44</v>
      </c>
      <c r="N1203" s="26">
        <v>-195</v>
      </c>
      <c r="O1203" s="26">
        <f t="shared" si="73"/>
        <v>86744</v>
      </c>
      <c r="P1203" s="25">
        <f t="shared" si="74"/>
        <v>-0.2</v>
      </c>
      <c r="Q1203" s="3">
        <v>89.5</v>
      </c>
      <c r="R1203" s="3">
        <v>89.7</v>
      </c>
      <c r="S1203" s="3">
        <v>98.6</v>
      </c>
      <c r="T1203" s="3">
        <v>108</v>
      </c>
      <c r="U1203" s="3">
        <v>97.3</v>
      </c>
      <c r="V1203" s="12">
        <f t="shared" si="75"/>
        <v>-0.16772400000000001</v>
      </c>
      <c r="W1203" s="3">
        <v>8.4700000000000006</v>
      </c>
      <c r="X1203" s="3" t="str">
        <f ca="1">IF(COUNTIF(股期對照!A:A,B1203)=2,B1203&amp;"-●",IF(COUNTIF(股期對照!A:A,B1203)=1,B1203&amp;"-◎",B1203))</f>
        <v>中連貨</v>
      </c>
      <c r="Y1203" s="3" t="s">
        <v>6578</v>
      </c>
      <c r="AB1203" s="1" t="s">
        <v>1197</v>
      </c>
      <c r="AC1203" s="1" t="s">
        <v>2958</v>
      </c>
      <c r="AD1203" s="1">
        <v>11.35</v>
      </c>
      <c r="AE1203" s="1">
        <v>0.01</v>
      </c>
      <c r="AF1203" s="1">
        <v>0.1</v>
      </c>
      <c r="AG1203" s="1">
        <v>8.8000000000000007</v>
      </c>
      <c r="AH1203" s="1">
        <v>79.740000000000009</v>
      </c>
      <c r="AI1203" s="1">
        <v>1203</v>
      </c>
      <c r="AJ1203" s="1">
        <v>1087829.68</v>
      </c>
      <c r="AK1203" s="1">
        <v>-33</v>
      </c>
      <c r="AL1203" s="1">
        <v>-12</v>
      </c>
      <c r="AM1203" s="1">
        <v>15</v>
      </c>
      <c r="AN1203" s="1">
        <v>44</v>
      </c>
      <c r="AO1203" s="1">
        <v>-195</v>
      </c>
      <c r="AP1203" s="1">
        <v>86744</v>
      </c>
      <c r="AQ1203" s="1">
        <v>-0.2</v>
      </c>
      <c r="AR1203" s="1">
        <v>89.5</v>
      </c>
      <c r="AS1203" s="1">
        <v>89.7</v>
      </c>
      <c r="AT1203" s="1">
        <v>98.6</v>
      </c>
      <c r="AU1203" s="1">
        <v>108</v>
      </c>
      <c r="AV1203" s="1">
        <v>97.3</v>
      </c>
      <c r="AW1203" s="1">
        <v>-0.16772400000000001</v>
      </c>
      <c r="AX1203" s="1">
        <v>8.4700000000000006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5943</v>
      </c>
      <c r="C1204" s="3">
        <v>1.99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79.900000000000006</v>
      </c>
      <c r="H1204" s="1">
        <f>MATCH(持股比率!A1204,董監!A:A,0)</f>
        <v>1204</v>
      </c>
      <c r="I1204" s="3">
        <v>2299791</v>
      </c>
      <c r="J1204" s="26">
        <v>-172</v>
      </c>
      <c r="K1204" s="26">
        <v>1105</v>
      </c>
      <c r="L1204" s="35">
        <v>-1184</v>
      </c>
      <c r="M1204" s="26">
        <v>-1530</v>
      </c>
      <c r="N1204" s="26">
        <v>59</v>
      </c>
      <c r="O1204" s="26">
        <f t="shared" si="73"/>
        <v>183753</v>
      </c>
      <c r="P1204" s="25">
        <f t="shared" si="74"/>
        <v>-0.9</v>
      </c>
      <c r="Q1204" s="3">
        <v>34.9</v>
      </c>
      <c r="R1204" s="3">
        <v>38.35</v>
      </c>
      <c r="S1204" s="3">
        <v>41.2</v>
      </c>
      <c r="T1204" s="3">
        <v>38</v>
      </c>
      <c r="U1204" s="3">
        <v>36.5</v>
      </c>
      <c r="V1204" s="12">
        <f t="shared" si="75"/>
        <v>-0.68393350000000008</v>
      </c>
      <c r="W1204" s="3">
        <v>7.2</v>
      </c>
      <c r="X1204" s="3" t="str">
        <f ca="1">IF(COUNTIF(股期對照!A:A,B1204)=2,B1204&amp;"-●",IF(COUNTIF(股期對照!A:A,B1204)=1,B1204&amp;"-◎",B1204))</f>
        <v>遠雄港</v>
      </c>
      <c r="Y1204" s="3" t="s">
        <v>6575</v>
      </c>
      <c r="AB1204" s="1" t="s">
        <v>1198</v>
      </c>
      <c r="AC1204" s="1" t="s">
        <v>2959</v>
      </c>
      <c r="AD1204" s="1">
        <v>1.99</v>
      </c>
      <c r="AE1204" s="1">
        <v>0.02</v>
      </c>
      <c r="AF1204" s="1">
        <v>0</v>
      </c>
      <c r="AG1204" s="1">
        <v>18.09</v>
      </c>
      <c r="AH1204" s="1">
        <v>79.900000000000006</v>
      </c>
      <c r="AI1204" s="1">
        <v>1204</v>
      </c>
      <c r="AJ1204" s="1">
        <v>2299791</v>
      </c>
      <c r="AK1204" s="1">
        <v>-172</v>
      </c>
      <c r="AL1204" s="1">
        <v>1105</v>
      </c>
      <c r="AM1204" s="1">
        <v>-1184</v>
      </c>
      <c r="AN1204" s="1">
        <v>-1530</v>
      </c>
      <c r="AO1204" s="1">
        <v>59</v>
      </c>
      <c r="AP1204" s="1">
        <v>183753</v>
      </c>
      <c r="AQ1204" s="1">
        <v>-0.9</v>
      </c>
      <c r="AR1204" s="1">
        <v>34.9</v>
      </c>
      <c r="AS1204" s="1">
        <v>38.35</v>
      </c>
      <c r="AT1204" s="1">
        <v>41.2</v>
      </c>
      <c r="AU1204" s="1">
        <v>38</v>
      </c>
      <c r="AV1204" s="1">
        <v>36.5</v>
      </c>
      <c r="AW1204" s="1">
        <v>-0.68393350000000008</v>
      </c>
      <c r="AX1204" s="1">
        <v>7.2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5944</v>
      </c>
      <c r="C1205" s="3">
        <v>8.5</v>
      </c>
      <c r="D1205" s="3">
        <v>0</v>
      </c>
      <c r="E1205" s="3">
        <v>0.8</v>
      </c>
      <c r="F1205" s="1">
        <f>IF(INDEX(董監!D:D,H1205)=0,INDEX(董監!C:C,H1205),INDEX(董監!D:D,H1205))</f>
        <v>10.24</v>
      </c>
      <c r="G1205" s="1">
        <f t="shared" si="72"/>
        <v>80.460000000000008</v>
      </c>
      <c r="H1205" s="1">
        <f>MATCH(持股比率!A1205,董監!A:A,0)</f>
        <v>1205</v>
      </c>
      <c r="I1205" s="3">
        <v>2792670.9</v>
      </c>
      <c r="J1205" s="26">
        <v>-916</v>
      </c>
      <c r="K1205" s="26">
        <v>106</v>
      </c>
      <c r="L1205" s="35">
        <v>-339</v>
      </c>
      <c r="M1205" s="26">
        <v>625</v>
      </c>
      <c r="N1205" s="26">
        <v>110</v>
      </c>
      <c r="O1205" s="26">
        <f t="shared" si="73"/>
        <v>224698</v>
      </c>
      <c r="P1205" s="25">
        <f t="shared" si="74"/>
        <v>-0.2</v>
      </c>
      <c r="Q1205" s="3">
        <v>52.8</v>
      </c>
      <c r="R1205" s="3">
        <v>58</v>
      </c>
      <c r="S1205" s="3">
        <v>63.8</v>
      </c>
      <c r="T1205" s="3">
        <v>68.900000000000006</v>
      </c>
      <c r="U1205" s="3">
        <v>62.1</v>
      </c>
      <c r="V1205" s="12">
        <f t="shared" si="75"/>
        <v>-0.139515</v>
      </c>
      <c r="W1205" s="3">
        <v>29.24</v>
      </c>
      <c r="X1205" s="3" t="str">
        <f ca="1">IF(COUNTIF(股期對照!A:A,B1205)=2,B1205&amp;"-●",IF(COUNTIF(股期對照!A:A,B1205)=1,B1205&amp;"-◎",B1205))</f>
        <v>四維航</v>
      </c>
      <c r="Y1205" s="3" t="s">
        <v>6575</v>
      </c>
      <c r="AB1205" s="1" t="s">
        <v>1199</v>
      </c>
      <c r="AC1205" s="1" t="s">
        <v>2960</v>
      </c>
      <c r="AD1205" s="1">
        <v>8.5</v>
      </c>
      <c r="AE1205" s="1">
        <v>0</v>
      </c>
      <c r="AF1205" s="1">
        <v>0.8</v>
      </c>
      <c r="AG1205" s="1">
        <v>10.24</v>
      </c>
      <c r="AH1205" s="1">
        <v>80.460000000000008</v>
      </c>
      <c r="AI1205" s="1">
        <v>1205</v>
      </c>
      <c r="AJ1205" s="1">
        <v>2792670.9</v>
      </c>
      <c r="AK1205" s="1">
        <v>-916</v>
      </c>
      <c r="AL1205" s="1">
        <v>106</v>
      </c>
      <c r="AM1205" s="1">
        <v>-339</v>
      </c>
      <c r="AN1205" s="1">
        <v>625</v>
      </c>
      <c r="AO1205" s="1">
        <v>110</v>
      </c>
      <c r="AP1205" s="1">
        <v>224698</v>
      </c>
      <c r="AQ1205" s="1">
        <v>-0.2</v>
      </c>
      <c r="AR1205" s="1">
        <v>52.8</v>
      </c>
      <c r="AS1205" s="1">
        <v>58</v>
      </c>
      <c r="AT1205" s="1">
        <v>63.8</v>
      </c>
      <c r="AU1205" s="1">
        <v>68.900000000000006</v>
      </c>
      <c r="AV1205" s="1">
        <v>62.1</v>
      </c>
      <c r="AW1205" s="1">
        <v>-0.139515</v>
      </c>
      <c r="AX1205" s="1">
        <v>29.24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4731</v>
      </c>
      <c r="C1206" s="3">
        <v>20.66</v>
      </c>
      <c r="D1206" s="3">
        <v>0</v>
      </c>
      <c r="E1206" s="3">
        <v>0.79</v>
      </c>
      <c r="F1206" s="1">
        <f>IF(INDEX(董監!D:D,H1206)=0,INDEX(董監!C:C,H1206),INDEX(董監!D:D,H1206))</f>
        <v>12.46</v>
      </c>
      <c r="G1206" s="1">
        <f t="shared" si="72"/>
        <v>66.09</v>
      </c>
      <c r="H1206" s="1">
        <f>MATCH(持股比率!A1206,董監!A:A,0)</f>
        <v>1206</v>
      </c>
      <c r="I1206" s="3">
        <v>1260000</v>
      </c>
      <c r="J1206" s="26">
        <v>1262</v>
      </c>
      <c r="K1206" s="26">
        <v>529</v>
      </c>
      <c r="L1206" s="35">
        <v>-4783</v>
      </c>
      <c r="M1206" s="26">
        <v>-1736</v>
      </c>
      <c r="N1206" s="26">
        <v>3116</v>
      </c>
      <c r="O1206" s="26">
        <f t="shared" si="73"/>
        <v>83273</v>
      </c>
      <c r="P1206" s="25">
        <f t="shared" si="74"/>
        <v>-1.9</v>
      </c>
      <c r="Q1206" s="3">
        <v>132.5</v>
      </c>
      <c r="R1206" s="3">
        <v>145.5</v>
      </c>
      <c r="S1206" s="3">
        <v>149.5</v>
      </c>
      <c r="T1206" s="3">
        <v>138.5</v>
      </c>
      <c r="U1206" s="3">
        <v>132</v>
      </c>
      <c r="V1206" s="12">
        <f t="shared" si="75"/>
        <v>-2.9999799999999999</v>
      </c>
      <c r="W1206" s="3">
        <v>9.5399999999999991</v>
      </c>
      <c r="X1206" s="3" t="str">
        <f ca="1">IF(COUNTIF(股期對照!A:A,B1206)=2,B1206&amp;"-●",IF(COUNTIF(股期對照!A:A,B1206)=1,B1206&amp;"-◎",B1206))</f>
        <v>中菲行</v>
      </c>
      <c r="Y1206" s="3" t="s">
        <v>6494</v>
      </c>
      <c r="AB1206" s="1" t="s">
        <v>1200</v>
      </c>
      <c r="AC1206" s="1" t="s">
        <v>2961</v>
      </c>
      <c r="AD1206" s="1">
        <v>20.66</v>
      </c>
      <c r="AE1206" s="1">
        <v>0</v>
      </c>
      <c r="AF1206" s="1">
        <v>0.79</v>
      </c>
      <c r="AG1206" s="1">
        <v>12.46</v>
      </c>
      <c r="AH1206" s="1">
        <v>66.09</v>
      </c>
      <c r="AI1206" s="1">
        <v>1206</v>
      </c>
      <c r="AJ1206" s="1">
        <v>1260000</v>
      </c>
      <c r="AK1206" s="1">
        <v>1262</v>
      </c>
      <c r="AL1206" s="1">
        <v>529</v>
      </c>
      <c r="AM1206" s="1">
        <v>-4783</v>
      </c>
      <c r="AN1206" s="1">
        <v>-1736</v>
      </c>
      <c r="AO1206" s="1">
        <v>3116</v>
      </c>
      <c r="AP1206" s="1">
        <v>83273</v>
      </c>
      <c r="AQ1206" s="1">
        <v>-1.9</v>
      </c>
      <c r="AR1206" s="1">
        <v>132.5</v>
      </c>
      <c r="AS1206" s="1">
        <v>145.5</v>
      </c>
      <c r="AT1206" s="1">
        <v>149.5</v>
      </c>
      <c r="AU1206" s="1">
        <v>138.5</v>
      </c>
      <c r="AV1206" s="1">
        <v>132</v>
      </c>
      <c r="AW1206" s="1">
        <v>-2.9999799999999999</v>
      </c>
      <c r="AX1206" s="1">
        <v>9.5399999999999991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4689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3</v>
      </c>
      <c r="R1207" s="3">
        <v>2.95</v>
      </c>
      <c r="S1207" s="3">
        <v>2.88</v>
      </c>
      <c r="T1207" s="3">
        <v>2.98</v>
      </c>
      <c r="U1207" s="3">
        <v>2.9</v>
      </c>
      <c r="V1207" s="12">
        <f t="shared" si="75"/>
        <v>0</v>
      </c>
      <c r="W1207" s="3">
        <v>-3.33</v>
      </c>
      <c r="X1207" s="3" t="str">
        <f ca="1">IF(COUNTIF(股期對照!A:A,B1207)=2,B1207&amp;"-●",IF(COUNTIF(股期對照!A:A,B1207)=1,B1207&amp;"-◎",B1207))</f>
        <v>劍湖山</v>
      </c>
      <c r="Y1207" s="3" t="s">
        <v>6581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3</v>
      </c>
      <c r="AS1207" s="1">
        <v>2.95</v>
      </c>
      <c r="AT1207" s="1">
        <v>2.88</v>
      </c>
      <c r="AU1207" s="1">
        <v>2.98</v>
      </c>
      <c r="AV1207" s="1">
        <v>2.9</v>
      </c>
      <c r="AW1207" s="1">
        <v>0</v>
      </c>
      <c r="AX1207" s="1">
        <v>-3.33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5945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23</v>
      </c>
      <c r="R1208" s="3">
        <v>22.5</v>
      </c>
      <c r="S1208" s="3">
        <v>23.25</v>
      </c>
      <c r="T1208" s="3">
        <v>23.45</v>
      </c>
      <c r="U1208" s="3">
        <v>23.45</v>
      </c>
      <c r="V1208" s="12">
        <f t="shared" si="75"/>
        <v>0</v>
      </c>
      <c r="W1208" s="3">
        <v>2.63</v>
      </c>
      <c r="X1208" s="3" t="str">
        <f ca="1">IF(COUNTIF(股期對照!A:A,B1208)=2,B1208&amp;"-●",IF(COUNTIF(股期對照!A:A,B1208)=1,B1208&amp;"-◎",B1208))</f>
        <v>亞都</v>
      </c>
      <c r="Y1208" s="3" t="s">
        <v>6581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23</v>
      </c>
      <c r="AS1208" s="1">
        <v>22.5</v>
      </c>
      <c r="AT1208" s="1">
        <v>23.25</v>
      </c>
      <c r="AU1208" s="1">
        <v>23.45</v>
      </c>
      <c r="AV1208" s="1">
        <v>23.45</v>
      </c>
      <c r="AW1208" s="1">
        <v>0</v>
      </c>
      <c r="AX1208" s="1">
        <v>2.63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5946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1</v>
      </c>
      <c r="K1209" s="26">
        <v>-3</v>
      </c>
      <c r="L1209" s="35">
        <v>14</v>
      </c>
      <c r="M1209" s="26">
        <v>-3</v>
      </c>
      <c r="N1209" s="26">
        <v>-14</v>
      </c>
      <c r="O1209" s="26">
        <f t="shared" si="73"/>
        <v>23783</v>
      </c>
      <c r="P1209" s="25">
        <f t="shared" si="74"/>
        <v>0</v>
      </c>
      <c r="Q1209" s="3">
        <v>31.45</v>
      </c>
      <c r="R1209" s="3">
        <v>31.3</v>
      </c>
      <c r="S1209" s="3">
        <v>32.4</v>
      </c>
      <c r="T1209" s="3">
        <v>33</v>
      </c>
      <c r="U1209" s="3">
        <v>32.799999999999997</v>
      </c>
      <c r="V1209" s="12">
        <f t="shared" si="75"/>
        <v>-1.6704999999999995E-3</v>
      </c>
      <c r="W1209" s="3">
        <v>5.3</v>
      </c>
      <c r="X1209" s="3" t="str">
        <f ca="1">IF(COUNTIF(股期對照!A:A,B1209)=2,B1209&amp;"-●",IF(COUNTIF(股期對照!A:A,B1209)=1,B1209&amp;"-◎",B1209))</f>
        <v>老爺知</v>
      </c>
      <c r="Y1209" s="3" t="s">
        <v>6581</v>
      </c>
      <c r="AB1209" s="1" t="s">
        <v>1203</v>
      </c>
      <c r="AC1209" s="1" t="s">
        <v>2964</v>
      </c>
      <c r="AD1209" s="1">
        <v>0.13</v>
      </c>
      <c r="AE1209" s="1">
        <v>0</v>
      </c>
      <c r="AF1209" s="1">
        <v>0.01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1</v>
      </c>
      <c r="AL1209" s="1">
        <v>-3</v>
      </c>
      <c r="AM1209" s="1">
        <v>14</v>
      </c>
      <c r="AN1209" s="1">
        <v>-3</v>
      </c>
      <c r="AO1209" s="1">
        <v>-14</v>
      </c>
      <c r="AP1209" s="1">
        <v>23783</v>
      </c>
      <c r="AQ1209" s="1">
        <v>0</v>
      </c>
      <c r="AR1209" s="1">
        <v>31.45</v>
      </c>
      <c r="AS1209" s="1">
        <v>31.3</v>
      </c>
      <c r="AT1209" s="1">
        <v>32.4</v>
      </c>
      <c r="AU1209" s="1">
        <v>33</v>
      </c>
      <c r="AV1209" s="1">
        <v>32.799999999999997</v>
      </c>
      <c r="AW1209" s="1">
        <v>-1.6704999999999995E-3</v>
      </c>
      <c r="AX1209" s="1">
        <v>5.3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4852</v>
      </c>
      <c r="C1210" s="3">
        <v>1.39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73.14</v>
      </c>
      <c r="H1210" s="1">
        <f>MATCH(持股比率!A1210,董監!A:A,0)</f>
        <v>1210</v>
      </c>
      <c r="I1210" s="3">
        <v>671173.17</v>
      </c>
      <c r="J1210" s="26">
        <v>166</v>
      </c>
      <c r="K1210" s="26">
        <v>-85</v>
      </c>
      <c r="L1210" s="35">
        <v>223</v>
      </c>
      <c r="M1210" s="26">
        <v>-482</v>
      </c>
      <c r="N1210" s="26">
        <v>-1</v>
      </c>
      <c r="O1210" s="26">
        <f t="shared" si="73"/>
        <v>49090</v>
      </c>
      <c r="P1210" s="25">
        <f t="shared" si="74"/>
        <v>-0.4</v>
      </c>
      <c r="Q1210" s="3">
        <v>42</v>
      </c>
      <c r="R1210" s="3">
        <v>41.55</v>
      </c>
      <c r="S1210" s="3">
        <v>43.7</v>
      </c>
      <c r="T1210" s="3">
        <v>43.1</v>
      </c>
      <c r="U1210" s="3">
        <v>42.2</v>
      </c>
      <c r="V1210" s="12">
        <f t="shared" si="75"/>
        <v>-7.6310500000000003E-2</v>
      </c>
      <c r="W1210" s="3">
        <v>2.8</v>
      </c>
      <c r="X1210" s="3" t="str">
        <f ca="1">IF(COUNTIF(股期對照!A:A,B1210)=2,B1210&amp;"-●",IF(COUNTIF(股期對照!A:A,B1210)=1,B1210&amp;"-◎",B1210))</f>
        <v>鳳凰</v>
      </c>
      <c r="Y1210" s="3" t="s">
        <v>6581</v>
      </c>
      <c r="AB1210" s="1" t="s">
        <v>1204</v>
      </c>
      <c r="AC1210" s="1" t="s">
        <v>2965</v>
      </c>
      <c r="AD1210" s="1">
        <v>1.39</v>
      </c>
      <c r="AE1210" s="1">
        <v>0</v>
      </c>
      <c r="AF1210" s="1">
        <v>0</v>
      </c>
      <c r="AG1210" s="1">
        <v>25.47</v>
      </c>
      <c r="AH1210" s="1">
        <v>73.14</v>
      </c>
      <c r="AI1210" s="1">
        <v>1210</v>
      </c>
      <c r="AJ1210" s="1">
        <v>671173.17</v>
      </c>
      <c r="AK1210" s="1">
        <v>166</v>
      </c>
      <c r="AL1210" s="1">
        <v>-85</v>
      </c>
      <c r="AM1210" s="1">
        <v>223</v>
      </c>
      <c r="AN1210" s="1">
        <v>-482</v>
      </c>
      <c r="AO1210" s="1">
        <v>-1</v>
      </c>
      <c r="AP1210" s="1">
        <v>49090</v>
      </c>
      <c r="AQ1210" s="1">
        <v>-0.4</v>
      </c>
      <c r="AR1210" s="1">
        <v>42</v>
      </c>
      <c r="AS1210" s="1">
        <v>41.55</v>
      </c>
      <c r="AT1210" s="1">
        <v>43.7</v>
      </c>
      <c r="AU1210" s="1">
        <v>43.1</v>
      </c>
      <c r="AV1210" s="1">
        <v>42.2</v>
      </c>
      <c r="AW1210" s="1">
        <v>-7.6310500000000003E-2</v>
      </c>
      <c r="AX1210" s="1">
        <v>2.8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5947</v>
      </c>
      <c r="C1211" s="3">
        <v>25.14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50.69</v>
      </c>
      <c r="H1211" s="1">
        <f>MATCH(持股比率!A1211,董監!A:A,0)</f>
        <v>1211</v>
      </c>
      <c r="I1211" s="3">
        <v>37724522.810000002</v>
      </c>
      <c r="J1211" s="26">
        <v>-3</v>
      </c>
      <c r="K1211" s="26">
        <v>-59</v>
      </c>
      <c r="L1211" s="35">
        <v>-69</v>
      </c>
      <c r="M1211" s="26">
        <v>-46</v>
      </c>
      <c r="N1211" s="26">
        <v>-164</v>
      </c>
      <c r="O1211" s="26">
        <f t="shared" si="73"/>
        <v>1912256</v>
      </c>
      <c r="P1211" s="25">
        <f t="shared" si="74"/>
        <v>0</v>
      </c>
      <c r="Q1211" s="3">
        <v>12.9</v>
      </c>
      <c r="R1211" s="3">
        <v>12.9</v>
      </c>
      <c r="S1211" s="3">
        <v>12.85</v>
      </c>
      <c r="T1211" s="3">
        <v>12.85</v>
      </c>
      <c r="U1211" s="3">
        <v>12.85</v>
      </c>
      <c r="V1211" s="12">
        <f t="shared" si="75"/>
        <v>-4.3849500000000007E-2</v>
      </c>
      <c r="W1211" s="3">
        <v>-0.39</v>
      </c>
      <c r="X1211" s="3" t="str">
        <f ca="1">IF(COUNTIF(股期對照!A:A,B1211)=2,B1211&amp;"-●",IF(COUNTIF(股期對照!A:A,B1211)=1,B1211&amp;"-◎",B1211))</f>
        <v>日盛金</v>
      </c>
      <c r="Y1211" s="3" t="s">
        <v>6588</v>
      </c>
      <c r="AB1211" s="1" t="s">
        <v>1205</v>
      </c>
      <c r="AC1211" s="1" t="s">
        <v>2966</v>
      </c>
      <c r="AD1211" s="1">
        <v>25.14</v>
      </c>
      <c r="AE1211" s="1">
        <v>0.06</v>
      </c>
      <c r="AF1211" s="1">
        <v>0.02</v>
      </c>
      <c r="AG1211" s="1">
        <v>24.09</v>
      </c>
      <c r="AH1211" s="1">
        <v>50.69</v>
      </c>
      <c r="AI1211" s="1">
        <v>1211</v>
      </c>
      <c r="AJ1211" s="1">
        <v>37724522.810000002</v>
      </c>
      <c r="AK1211" s="1">
        <v>-3</v>
      </c>
      <c r="AL1211" s="1">
        <v>-59</v>
      </c>
      <c r="AM1211" s="1">
        <v>-69</v>
      </c>
      <c r="AN1211" s="1">
        <v>-46</v>
      </c>
      <c r="AO1211" s="1">
        <v>-164</v>
      </c>
      <c r="AP1211" s="1">
        <v>1912256</v>
      </c>
      <c r="AQ1211" s="1">
        <v>0</v>
      </c>
      <c r="AR1211" s="1">
        <v>12.9</v>
      </c>
      <c r="AS1211" s="1">
        <v>12.9</v>
      </c>
      <c r="AT1211" s="1">
        <v>12.85</v>
      </c>
      <c r="AU1211" s="1">
        <v>12.85</v>
      </c>
      <c r="AV1211" s="1">
        <v>12.85</v>
      </c>
      <c r="AW1211" s="1">
        <v>-4.3849500000000007E-2</v>
      </c>
      <c r="AX1211" s="1">
        <v>-0.39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5948</v>
      </c>
      <c r="C1212" s="3">
        <v>1.55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77.17</v>
      </c>
      <c r="H1212" s="1">
        <f>MATCH(持股比率!A1212,董監!A:A,0)</f>
        <v>1212</v>
      </c>
      <c r="I1212" s="3">
        <v>2374904.2200000002</v>
      </c>
      <c r="J1212" s="26">
        <v>-315</v>
      </c>
      <c r="K1212" s="26">
        <v>-929</v>
      </c>
      <c r="L1212" s="35">
        <v>-290</v>
      </c>
      <c r="M1212" s="26">
        <v>-373</v>
      </c>
      <c r="N1212" s="26">
        <v>-626</v>
      </c>
      <c r="O1212" s="26">
        <f t="shared" si="73"/>
        <v>183271</v>
      </c>
      <c r="P1212" s="25">
        <f t="shared" si="74"/>
        <v>-1.4</v>
      </c>
      <c r="Q1212" s="3">
        <v>19.100000000000001</v>
      </c>
      <c r="R1212" s="3">
        <v>18.899999999999999</v>
      </c>
      <c r="S1212" s="3">
        <v>18.399999999999999</v>
      </c>
      <c r="T1212" s="3">
        <v>18.7</v>
      </c>
      <c r="U1212" s="3">
        <v>18.55</v>
      </c>
      <c r="V1212" s="12">
        <f t="shared" si="75"/>
        <v>-0.47498000000000001</v>
      </c>
      <c r="W1212" s="3">
        <v>0.54</v>
      </c>
      <c r="X1212" s="3" t="str">
        <f ca="1">IF(COUNTIF(股期對照!A:A,B1212)=2,B1212&amp;"-●",IF(COUNTIF(股期對照!A:A,B1212)=1,B1212&amp;"-◎",B1212))</f>
        <v>致和證</v>
      </c>
      <c r="Y1212" s="3" t="s">
        <v>6685</v>
      </c>
      <c r="AB1212" s="1" t="s">
        <v>1206</v>
      </c>
      <c r="AC1212" s="1" t="s">
        <v>2967</v>
      </c>
      <c r="AD1212" s="1">
        <v>1.55</v>
      </c>
      <c r="AE1212" s="1">
        <v>0</v>
      </c>
      <c r="AF1212" s="1">
        <v>0</v>
      </c>
      <c r="AG1212" s="1">
        <v>21.28</v>
      </c>
      <c r="AH1212" s="1">
        <v>77.17</v>
      </c>
      <c r="AI1212" s="1">
        <v>1212</v>
      </c>
      <c r="AJ1212" s="1">
        <v>2374904.2200000002</v>
      </c>
      <c r="AK1212" s="1">
        <v>-315</v>
      </c>
      <c r="AL1212" s="1">
        <v>-929</v>
      </c>
      <c r="AM1212" s="1">
        <v>-290</v>
      </c>
      <c r="AN1212" s="1">
        <v>-373</v>
      </c>
      <c r="AO1212" s="1">
        <v>-626</v>
      </c>
      <c r="AP1212" s="1">
        <v>183271</v>
      </c>
      <c r="AQ1212" s="1">
        <v>-1.4</v>
      </c>
      <c r="AR1212" s="1">
        <v>19.100000000000001</v>
      </c>
      <c r="AS1212" s="1">
        <v>18.899999999999999</v>
      </c>
      <c r="AT1212" s="1">
        <v>18.399999999999999</v>
      </c>
      <c r="AU1212" s="1">
        <v>18.7</v>
      </c>
      <c r="AV1212" s="1">
        <v>18.55</v>
      </c>
      <c r="AW1212" s="1">
        <v>-0.47498000000000001</v>
      </c>
      <c r="AX1212" s="1">
        <v>0.54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5949</v>
      </c>
      <c r="C1213" s="3">
        <v>78.930000000000007</v>
      </c>
      <c r="D1213" s="3">
        <v>0.66</v>
      </c>
      <c r="E1213" s="3">
        <v>0.14000000000000001</v>
      </c>
      <c r="F1213" s="1">
        <f>IF(INDEX(董監!D:D,H1213)=0,INDEX(董監!C:C,H1213),INDEX(董監!D:D,H1213))</f>
        <v>4.1900000000000004</v>
      </c>
      <c r="G1213" s="1">
        <f t="shared" si="72"/>
        <v>16.079999999999998</v>
      </c>
      <c r="H1213" s="1">
        <f>MATCH(持股比率!A1213,董監!A:A,0)</f>
        <v>1213</v>
      </c>
      <c r="I1213" s="3">
        <v>15313280.310000001</v>
      </c>
      <c r="J1213" s="26">
        <v>-1045</v>
      </c>
      <c r="K1213" s="26">
        <v>-253</v>
      </c>
      <c r="L1213" s="35">
        <v>364</v>
      </c>
      <c r="M1213" s="26">
        <v>605</v>
      </c>
      <c r="N1213" s="26">
        <v>901</v>
      </c>
      <c r="O1213" s="26">
        <f t="shared" si="73"/>
        <v>246238</v>
      </c>
      <c r="P1213" s="25">
        <f t="shared" si="74"/>
        <v>0.2</v>
      </c>
      <c r="Q1213" s="3">
        <v>200.5</v>
      </c>
      <c r="R1213" s="3">
        <v>200.5</v>
      </c>
      <c r="S1213" s="3">
        <v>200.5</v>
      </c>
      <c r="T1213" s="3">
        <v>201.5</v>
      </c>
      <c r="U1213" s="3">
        <v>205.5</v>
      </c>
      <c r="V1213" s="12">
        <f t="shared" si="75"/>
        <v>1.1979599999999999</v>
      </c>
      <c r="W1213" s="3">
        <v>2.75</v>
      </c>
      <c r="X1213" s="3" t="str">
        <f ca="1">IF(COUNTIF(股期對照!A:A,B1213)=2,B1213&amp;"-●",IF(COUNTIF(股期對照!A:A,B1213)=1,B1213&amp;"-◎",B1213))</f>
        <v>中租-KY-◎</v>
      </c>
      <c r="Y1213" s="3" t="s">
        <v>6568</v>
      </c>
      <c r="AB1213" s="1" t="s">
        <v>1207</v>
      </c>
      <c r="AC1213" s="1" t="s">
        <v>2968</v>
      </c>
      <c r="AD1213" s="1">
        <v>78.930000000000007</v>
      </c>
      <c r="AE1213" s="1">
        <v>0.66</v>
      </c>
      <c r="AF1213" s="1">
        <v>0.14000000000000001</v>
      </c>
      <c r="AG1213" s="1">
        <v>4.1900000000000004</v>
      </c>
      <c r="AH1213" s="1">
        <v>16.079999999999998</v>
      </c>
      <c r="AI1213" s="1">
        <v>1213</v>
      </c>
      <c r="AJ1213" s="1">
        <v>15313280.310000001</v>
      </c>
      <c r="AK1213" s="1">
        <v>-1045</v>
      </c>
      <c r="AL1213" s="1">
        <v>-253</v>
      </c>
      <c r="AM1213" s="1">
        <v>364</v>
      </c>
      <c r="AN1213" s="1">
        <v>605</v>
      </c>
      <c r="AO1213" s="1">
        <v>901</v>
      </c>
      <c r="AP1213" s="1">
        <v>246238</v>
      </c>
      <c r="AQ1213" s="1">
        <v>0.2</v>
      </c>
      <c r="AR1213" s="1">
        <v>200.5</v>
      </c>
      <c r="AS1213" s="1">
        <v>200.5</v>
      </c>
      <c r="AT1213" s="1">
        <v>200.5</v>
      </c>
      <c r="AU1213" s="1">
        <v>201.5</v>
      </c>
      <c r="AV1213" s="1">
        <v>205.5</v>
      </c>
      <c r="AW1213" s="1">
        <v>1.1979599999999999</v>
      </c>
      <c r="AX1213" s="1">
        <v>2.75</v>
      </c>
      <c r="AY1213" s="1" t="s">
        <v>4520</v>
      </c>
      <c r="AZ1213" s="1" t="s">
        <v>3515</v>
      </c>
    </row>
    <row r="1214" spans="1:52" x14ac:dyDescent="0.25">
      <c r="A1214" s="2" t="s">
        <v>1208</v>
      </c>
      <c r="B1214" s="3" t="s">
        <v>5950</v>
      </c>
      <c r="C1214" s="3">
        <v>56.29</v>
      </c>
      <c r="D1214" s="3">
        <v>0.36</v>
      </c>
      <c r="E1214" s="3">
        <v>0.05</v>
      </c>
      <c r="F1214" s="1">
        <f>IF(INDEX(董監!D:D,H1214)=0,INDEX(董監!C:C,H1214),INDEX(董監!D:D,H1214))</f>
        <v>4.04</v>
      </c>
      <c r="G1214" s="1">
        <f t="shared" si="72"/>
        <v>39.260000000000005</v>
      </c>
      <c r="H1214" s="1">
        <f>MATCH(持股比率!A1214,董監!A:A,0)</f>
        <v>1214</v>
      </c>
      <c r="I1214" s="3">
        <v>44816031.399999999</v>
      </c>
      <c r="J1214" s="26">
        <v>-909</v>
      </c>
      <c r="K1214" s="26">
        <v>-1575</v>
      </c>
      <c r="L1214" s="35">
        <v>-1392</v>
      </c>
      <c r="M1214" s="26">
        <v>509</v>
      </c>
      <c r="N1214" s="26">
        <v>3090</v>
      </c>
      <c r="O1214" s="26">
        <f t="shared" si="73"/>
        <v>1759477</v>
      </c>
      <c r="P1214" s="25">
        <f t="shared" si="74"/>
        <v>0</v>
      </c>
      <c r="Q1214" s="3">
        <v>44.8</v>
      </c>
      <c r="R1214" s="3">
        <v>44.25</v>
      </c>
      <c r="S1214" s="3">
        <v>43.5</v>
      </c>
      <c r="T1214" s="3">
        <v>44.3</v>
      </c>
      <c r="U1214" s="3">
        <v>45.25</v>
      </c>
      <c r="V1214" s="12">
        <f t="shared" si="75"/>
        <v>-8.5977499999999998E-2</v>
      </c>
      <c r="W1214" s="3">
        <v>0.89</v>
      </c>
      <c r="X1214" s="3" t="str">
        <f ca="1">IF(COUNTIF(股期對照!A:A,B1214)=2,B1214&amp;"-●",IF(COUNTIF(股期對照!A:A,B1214)=1,B1214&amp;"-◎",B1214))</f>
        <v>上海商銀</v>
      </c>
      <c r="Y1214" s="3" t="s">
        <v>6582</v>
      </c>
      <c r="AB1214" s="1" t="s">
        <v>1208</v>
      </c>
      <c r="AC1214" s="1" t="s">
        <v>2969</v>
      </c>
      <c r="AD1214" s="1">
        <v>56.29</v>
      </c>
      <c r="AE1214" s="1">
        <v>0.36</v>
      </c>
      <c r="AF1214" s="1">
        <v>0.05</v>
      </c>
      <c r="AG1214" s="1">
        <v>4.04</v>
      </c>
      <c r="AH1214" s="1">
        <v>39.260000000000005</v>
      </c>
      <c r="AI1214" s="1">
        <v>1214</v>
      </c>
      <c r="AJ1214" s="1">
        <v>44816031.399999999</v>
      </c>
      <c r="AK1214" s="1">
        <v>-909</v>
      </c>
      <c r="AL1214" s="1">
        <v>-1575</v>
      </c>
      <c r="AM1214" s="1">
        <v>-1392</v>
      </c>
      <c r="AN1214" s="1">
        <v>509</v>
      </c>
      <c r="AO1214" s="1">
        <v>3090</v>
      </c>
      <c r="AP1214" s="1">
        <v>1759477</v>
      </c>
      <c r="AQ1214" s="1">
        <v>0</v>
      </c>
      <c r="AR1214" s="1">
        <v>44.8</v>
      </c>
      <c r="AS1214" s="1">
        <v>44.25</v>
      </c>
      <c r="AT1214" s="1">
        <v>43.5</v>
      </c>
      <c r="AU1214" s="1">
        <v>44.3</v>
      </c>
      <c r="AV1214" s="1">
        <v>45.25</v>
      </c>
      <c r="AW1214" s="1">
        <v>-8.5977499999999998E-2</v>
      </c>
      <c r="AX1214" s="1">
        <v>0.89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5951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49</v>
      </c>
      <c r="S1215" s="3">
        <v>49</v>
      </c>
      <c r="T1215" s="3">
        <v>48.85</v>
      </c>
      <c r="U1215" s="3">
        <v>48.85</v>
      </c>
      <c r="V1215" s="12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6585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49</v>
      </c>
      <c r="AT1215" s="1">
        <v>49</v>
      </c>
      <c r="AU1215" s="1">
        <v>48.85</v>
      </c>
      <c r="AV1215" s="1">
        <v>48.85</v>
      </c>
      <c r="AW1215" s="1">
        <v>0</v>
      </c>
      <c r="AX1215" s="1">
        <v>-0.31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5952</v>
      </c>
      <c r="C1216" s="3">
        <v>17.48</v>
      </c>
      <c r="D1216" s="3">
        <v>0.2</v>
      </c>
      <c r="E1216" s="3">
        <v>0.04</v>
      </c>
      <c r="F1216" s="1">
        <f>IF(INDEX(董監!D:D,H1216)=0,INDEX(董監!C:C,H1216),INDEX(董監!D:D,H1216))</f>
        <v>27.68</v>
      </c>
      <c r="G1216" s="1">
        <f t="shared" si="72"/>
        <v>54.6</v>
      </c>
      <c r="H1216" s="1">
        <f>MATCH(持股比率!A1216,董監!A:A,0)</f>
        <v>1216</v>
      </c>
      <c r="I1216" s="3">
        <v>133342237.26000001</v>
      </c>
      <c r="J1216" s="26">
        <v>-5151</v>
      </c>
      <c r="K1216" s="26">
        <v>-11859</v>
      </c>
      <c r="L1216" s="35">
        <v>-5240</v>
      </c>
      <c r="M1216" s="26">
        <v>-1846</v>
      </c>
      <c r="N1216" s="26">
        <v>3408</v>
      </c>
      <c r="O1216" s="26">
        <f t="shared" si="73"/>
        <v>7280486</v>
      </c>
      <c r="P1216" s="25">
        <f t="shared" si="74"/>
        <v>-0.3</v>
      </c>
      <c r="Q1216" s="3">
        <v>21.1</v>
      </c>
      <c r="R1216" s="3">
        <v>20.8</v>
      </c>
      <c r="S1216" s="3">
        <v>20.9</v>
      </c>
      <c r="T1216" s="3">
        <v>21</v>
      </c>
      <c r="U1216" s="3">
        <v>21.05</v>
      </c>
      <c r="V1216" s="12">
        <f t="shared" si="75"/>
        <v>-4.3189690000000001</v>
      </c>
      <c r="W1216" s="3">
        <v>-0.47</v>
      </c>
      <c r="X1216" s="3" t="str">
        <f ca="1">IF(COUNTIF(股期對照!A:A,B1216)=2,B1216&amp;"-●",IF(COUNTIF(股期對照!A:A,B1216)=1,B1216&amp;"-◎",B1216))</f>
        <v>合庫金-◎</v>
      </c>
      <c r="Y1216" s="3" t="s">
        <v>6588</v>
      </c>
      <c r="AB1216" s="1" t="s">
        <v>1210</v>
      </c>
      <c r="AC1216" s="1" t="s">
        <v>2971</v>
      </c>
      <c r="AD1216" s="1">
        <v>17.48</v>
      </c>
      <c r="AE1216" s="1">
        <v>0.2</v>
      </c>
      <c r="AF1216" s="1">
        <v>0.04</v>
      </c>
      <c r="AG1216" s="1">
        <v>27.68</v>
      </c>
      <c r="AH1216" s="1">
        <v>54.6</v>
      </c>
      <c r="AI1216" s="1">
        <v>1216</v>
      </c>
      <c r="AJ1216" s="1">
        <v>133342237.26000001</v>
      </c>
      <c r="AK1216" s="1">
        <v>-5151</v>
      </c>
      <c r="AL1216" s="1">
        <v>-11859</v>
      </c>
      <c r="AM1216" s="1">
        <v>-5240</v>
      </c>
      <c r="AN1216" s="1">
        <v>-1846</v>
      </c>
      <c r="AO1216" s="1">
        <v>3408</v>
      </c>
      <c r="AP1216" s="1">
        <v>7280486</v>
      </c>
      <c r="AQ1216" s="1">
        <v>-0.3</v>
      </c>
      <c r="AR1216" s="1">
        <v>21.1</v>
      </c>
      <c r="AS1216" s="1">
        <v>20.8</v>
      </c>
      <c r="AT1216" s="1">
        <v>20.9</v>
      </c>
      <c r="AU1216" s="1">
        <v>21</v>
      </c>
      <c r="AV1216" s="1">
        <v>21.05</v>
      </c>
      <c r="AW1216" s="1">
        <v>-4.3189690000000001</v>
      </c>
      <c r="AX1216" s="1">
        <v>-0.47</v>
      </c>
      <c r="AY1216" s="1" t="s">
        <v>4521</v>
      </c>
      <c r="AZ1216" s="1" t="s">
        <v>3575</v>
      </c>
    </row>
    <row r="1217" spans="1:52" x14ac:dyDescent="0.25">
      <c r="A1217" s="2" t="s">
        <v>1211</v>
      </c>
      <c r="B1217" s="3" t="s">
        <v>5953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6">
        <v>2</v>
      </c>
      <c r="K1217" s="26">
        <v>-1</v>
      </c>
      <c r="L1217" s="35">
        <v>-2</v>
      </c>
      <c r="M1217" s="26">
        <v>7</v>
      </c>
      <c r="N1217" s="26">
        <v>-2</v>
      </c>
      <c r="O1217" s="26">
        <f t="shared" si="73"/>
        <v>33680</v>
      </c>
      <c r="P1217" s="25">
        <f t="shared" si="74"/>
        <v>0</v>
      </c>
      <c r="Q1217" s="3">
        <v>23.5</v>
      </c>
      <c r="R1217" s="3">
        <v>23</v>
      </c>
      <c r="S1217" s="3">
        <v>22.75</v>
      </c>
      <c r="T1217" s="3">
        <v>22.8</v>
      </c>
      <c r="U1217" s="3">
        <v>23.2</v>
      </c>
      <c r="V1217" s="12">
        <f t="shared" si="75"/>
        <v>9.1699999999999985E-4</v>
      </c>
      <c r="W1217" s="3">
        <v>-3.13</v>
      </c>
      <c r="X1217" s="3" t="str">
        <f ca="1">IF(COUNTIF(股期對照!A:A,B1217)=2,B1217&amp;"-●",IF(COUNTIF(股期對照!A:A,B1217)=1,B1217&amp;"-◎",B1217))</f>
        <v>德記</v>
      </c>
      <c r="Y1217" s="3" t="s">
        <v>6592</v>
      </c>
      <c r="AB1217" s="1" t="s">
        <v>1211</v>
      </c>
      <c r="AC1217" s="1" t="s">
        <v>2972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2</v>
      </c>
      <c r="AL1217" s="1">
        <v>-1</v>
      </c>
      <c r="AM1217" s="1">
        <v>-2</v>
      </c>
      <c r="AN1217" s="1">
        <v>7</v>
      </c>
      <c r="AO1217" s="1">
        <v>-2</v>
      </c>
      <c r="AP1217" s="1">
        <v>33680</v>
      </c>
      <c r="AQ1217" s="1">
        <v>0</v>
      </c>
      <c r="AR1217" s="1">
        <v>23.5</v>
      </c>
      <c r="AS1217" s="1">
        <v>23</v>
      </c>
      <c r="AT1217" s="1">
        <v>22.75</v>
      </c>
      <c r="AU1217" s="1">
        <v>22.8</v>
      </c>
      <c r="AV1217" s="1">
        <v>23.2</v>
      </c>
      <c r="AW1217" s="1">
        <v>9.1699999999999985E-4</v>
      </c>
      <c r="AX1217" s="1">
        <v>-3.13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4690</v>
      </c>
      <c r="C1218" s="3">
        <v>53.93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-4</v>
      </c>
      <c r="K1218" s="26">
        <v>-81</v>
      </c>
      <c r="L1218" s="35">
        <v>-12</v>
      </c>
      <c r="M1218" s="26">
        <v>-1</v>
      </c>
      <c r="N1218" s="26">
        <v>-2</v>
      </c>
      <c r="O1218" s="26">
        <f t="shared" si="73"/>
        <v>-12009</v>
      </c>
      <c r="P1218" s="25">
        <f t="shared" si="74"/>
        <v>0.8</v>
      </c>
      <c r="Q1218" s="3">
        <v>265</v>
      </c>
      <c r="R1218" s="3">
        <v>257.5</v>
      </c>
      <c r="S1218" s="3">
        <v>260</v>
      </c>
      <c r="T1218" s="3">
        <v>260.5</v>
      </c>
      <c r="U1218" s="3">
        <v>262.5</v>
      </c>
      <c r="V1218" s="12">
        <f t="shared" si="75"/>
        <v>-0.25823000000000002</v>
      </c>
      <c r="W1218" s="3">
        <v>-1.32</v>
      </c>
      <c r="X1218" s="3" t="str">
        <f ca="1">IF(COUNTIF(股期對照!A:A,B1218)=2,B1218&amp;"-●",IF(COUNTIF(股期對照!A:A,B1218)=1,B1218&amp;"-◎",B1218))</f>
        <v>全家</v>
      </c>
      <c r="Y1218" s="3" t="s">
        <v>6574</v>
      </c>
      <c r="AB1218" s="1" t="s">
        <v>1212</v>
      </c>
      <c r="AC1218" s="1" t="s">
        <v>2973</v>
      </c>
      <c r="AD1218" s="1">
        <v>53.93</v>
      </c>
      <c r="AE1218" s="1">
        <v>0.12</v>
      </c>
      <c r="AF1218" s="1">
        <v>0.01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-4</v>
      </c>
      <c r="AL1218" s="1">
        <v>-81</v>
      </c>
      <c r="AM1218" s="1">
        <v>-12</v>
      </c>
      <c r="AN1218" s="1">
        <v>-1</v>
      </c>
      <c r="AO1218" s="1">
        <v>-2</v>
      </c>
      <c r="AP1218" s="1">
        <v>-12009</v>
      </c>
      <c r="AQ1218" s="1">
        <v>0.8</v>
      </c>
      <c r="AR1218" s="1">
        <v>265</v>
      </c>
      <c r="AS1218" s="1">
        <v>257.5</v>
      </c>
      <c r="AT1218" s="1">
        <v>260</v>
      </c>
      <c r="AU1218" s="1">
        <v>260.5</v>
      </c>
      <c r="AV1218" s="1">
        <v>262.5</v>
      </c>
      <c r="AW1218" s="1">
        <v>-0.25823000000000002</v>
      </c>
      <c r="AX1218" s="1">
        <v>-1.32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5954</v>
      </c>
      <c r="C1219" s="3">
        <v>37.31</v>
      </c>
      <c r="D1219" s="3">
        <v>0.3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39.520000000000003</v>
      </c>
      <c r="H1219" s="1">
        <f>MATCH(持股比率!A1219,董監!A:A,0)</f>
        <v>1219</v>
      </c>
      <c r="I1219" s="3">
        <v>976850.31</v>
      </c>
      <c r="J1219" s="26">
        <v>47</v>
      </c>
      <c r="K1219" s="26">
        <v>-55</v>
      </c>
      <c r="L1219" s="35">
        <v>-76</v>
      </c>
      <c r="M1219" s="26">
        <v>7</v>
      </c>
      <c r="N1219" s="26">
        <v>-102</v>
      </c>
      <c r="O1219" s="26">
        <f t="shared" si="73"/>
        <v>38605</v>
      </c>
      <c r="P1219" s="25">
        <f t="shared" si="74"/>
        <v>-0.5</v>
      </c>
      <c r="Q1219" s="3">
        <v>562</v>
      </c>
      <c r="R1219" s="3">
        <v>547</v>
      </c>
      <c r="S1219" s="3">
        <v>546</v>
      </c>
      <c r="T1219" s="3">
        <v>552</v>
      </c>
      <c r="U1219" s="3">
        <v>548</v>
      </c>
      <c r="V1219" s="12">
        <f t="shared" si="75"/>
        <v>-0.97199000000000002</v>
      </c>
      <c r="W1219" s="3">
        <v>0</v>
      </c>
      <c r="X1219" s="3" t="str">
        <f ca="1">IF(COUNTIF(股期對照!A:A,B1219)=2,B1219&amp;"-●",IF(COUNTIF(股期對照!A:A,B1219)=1,B1219&amp;"-◎",B1219))</f>
        <v>寶雅</v>
      </c>
      <c r="Y1219" s="3" t="s">
        <v>6574</v>
      </c>
      <c r="AB1219" s="1" t="s">
        <v>1213</v>
      </c>
      <c r="AC1219" s="1" t="s">
        <v>2974</v>
      </c>
      <c r="AD1219" s="1">
        <v>37.31</v>
      </c>
      <c r="AE1219" s="1">
        <v>0.3</v>
      </c>
      <c r="AF1219" s="1">
        <v>0.04</v>
      </c>
      <c r="AG1219" s="1">
        <v>22.83</v>
      </c>
      <c r="AH1219" s="1">
        <v>39.520000000000003</v>
      </c>
      <c r="AI1219" s="1">
        <v>1219</v>
      </c>
      <c r="AJ1219" s="1">
        <v>976850.31</v>
      </c>
      <c r="AK1219" s="1">
        <v>47</v>
      </c>
      <c r="AL1219" s="1">
        <v>-55</v>
      </c>
      <c r="AM1219" s="1">
        <v>-76</v>
      </c>
      <c r="AN1219" s="1">
        <v>7</v>
      </c>
      <c r="AO1219" s="1">
        <v>-102</v>
      </c>
      <c r="AP1219" s="1">
        <v>38605</v>
      </c>
      <c r="AQ1219" s="1">
        <v>-0.5</v>
      </c>
      <c r="AR1219" s="1">
        <v>562</v>
      </c>
      <c r="AS1219" s="1">
        <v>547</v>
      </c>
      <c r="AT1219" s="1">
        <v>546</v>
      </c>
      <c r="AU1219" s="1">
        <v>552</v>
      </c>
      <c r="AV1219" s="1">
        <v>548</v>
      </c>
      <c r="AW1219" s="1">
        <v>-0.97199000000000002</v>
      </c>
      <c r="AX1219" s="1">
        <v>0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5955</v>
      </c>
      <c r="C1220" s="3">
        <v>3.51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92.37</v>
      </c>
      <c r="H1220" s="1">
        <f>MATCH(持股比率!A1220,董監!A:A,0)</f>
        <v>1220</v>
      </c>
      <c r="I1220" s="3">
        <v>1898169.57</v>
      </c>
      <c r="J1220" s="26">
        <v>-159</v>
      </c>
      <c r="K1220" s="26">
        <v>-281</v>
      </c>
      <c r="L1220" s="35">
        <v>-290</v>
      </c>
      <c r="M1220" s="26">
        <v>-665</v>
      </c>
      <c r="N1220" s="26">
        <v>-458</v>
      </c>
      <c r="O1220" s="26">
        <f t="shared" si="73"/>
        <v>175334</v>
      </c>
      <c r="P1220" s="25">
        <f t="shared" si="74"/>
        <v>-1.1000000000000001</v>
      </c>
      <c r="Q1220" s="3">
        <v>12.6</v>
      </c>
      <c r="R1220" s="3">
        <v>12.5</v>
      </c>
      <c r="S1220" s="3">
        <v>13.5</v>
      </c>
      <c r="T1220" s="3">
        <v>13.45</v>
      </c>
      <c r="U1220" s="3">
        <v>13.15</v>
      </c>
      <c r="V1220" s="12">
        <f t="shared" si="75"/>
        <v>-0.24397850000000001</v>
      </c>
      <c r="W1220" s="3">
        <v>6.91</v>
      </c>
      <c r="X1220" s="3" t="str">
        <f ca="1">IF(COUNTIF(股期對照!A:A,B1220)=2,B1220&amp;"-●",IF(COUNTIF(股期對照!A:A,B1220)=1,B1220&amp;"-◎",B1220))</f>
        <v>南仁湖</v>
      </c>
      <c r="Y1220" s="3" t="s">
        <v>4597</v>
      </c>
      <c r="AB1220" s="1" t="s">
        <v>1214</v>
      </c>
      <c r="AC1220" s="1" t="s">
        <v>2975</v>
      </c>
      <c r="AD1220" s="1">
        <v>3.51</v>
      </c>
      <c r="AE1220" s="1">
        <v>0</v>
      </c>
      <c r="AF1220" s="1">
        <v>0.24</v>
      </c>
      <c r="AG1220" s="1">
        <v>3.88</v>
      </c>
      <c r="AH1220" s="1">
        <v>92.37</v>
      </c>
      <c r="AI1220" s="1">
        <v>1220</v>
      </c>
      <c r="AJ1220" s="1">
        <v>1898169.57</v>
      </c>
      <c r="AK1220" s="1">
        <v>-159</v>
      </c>
      <c r="AL1220" s="1">
        <v>-281</v>
      </c>
      <c r="AM1220" s="1">
        <v>-290</v>
      </c>
      <c r="AN1220" s="1">
        <v>-665</v>
      </c>
      <c r="AO1220" s="1">
        <v>-458</v>
      </c>
      <c r="AP1220" s="1">
        <v>175334</v>
      </c>
      <c r="AQ1220" s="1">
        <v>-1.1000000000000001</v>
      </c>
      <c r="AR1220" s="1">
        <v>12.6</v>
      </c>
      <c r="AS1220" s="1">
        <v>12.5</v>
      </c>
      <c r="AT1220" s="1">
        <v>13.5</v>
      </c>
      <c r="AU1220" s="1">
        <v>13.45</v>
      </c>
      <c r="AV1220" s="1">
        <v>13.15</v>
      </c>
      <c r="AW1220" s="1">
        <v>-0.24397850000000001</v>
      </c>
      <c r="AX1220" s="1">
        <v>6.91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4854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-2</v>
      </c>
      <c r="K1221" s="26">
        <v>-3</v>
      </c>
      <c r="L1221" s="35">
        <v>0</v>
      </c>
      <c r="M1221" s="26">
        <v>0</v>
      </c>
      <c r="N1221" s="26">
        <v>1</v>
      </c>
      <c r="O1221" s="26">
        <f t="shared" si="73"/>
        <v>7662</v>
      </c>
      <c r="P1221" s="25">
        <f t="shared" si="74"/>
        <v>-0.1</v>
      </c>
      <c r="Q1221" s="3">
        <v>36.200000000000003</v>
      </c>
      <c r="R1221" s="3">
        <v>36.299999999999997</v>
      </c>
      <c r="S1221" s="3">
        <v>36.200000000000003</v>
      </c>
      <c r="T1221" s="3">
        <v>36.200000000000003</v>
      </c>
      <c r="U1221" s="3">
        <v>35.200000000000003</v>
      </c>
      <c r="V1221" s="12">
        <f t="shared" si="75"/>
        <v>-1.4610000000000003E-3</v>
      </c>
      <c r="W1221" s="3">
        <v>-1.81</v>
      </c>
      <c r="X1221" s="3" t="str">
        <f ca="1">IF(COUNTIF(股期對照!A:A,B1221)=2,B1221&amp;"-●",IF(COUNTIF(股期對照!A:A,B1221)=1,B1221&amp;"-◎",B1221))</f>
        <v>台南-KY</v>
      </c>
      <c r="Y1221" s="3" t="s">
        <v>6593</v>
      </c>
      <c r="AB1221" s="1" t="s">
        <v>1215</v>
      </c>
      <c r="AC1221" s="1" t="s">
        <v>2976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-2</v>
      </c>
      <c r="AL1221" s="1">
        <v>-3</v>
      </c>
      <c r="AM1221" s="1">
        <v>0</v>
      </c>
      <c r="AN1221" s="1">
        <v>0</v>
      </c>
      <c r="AO1221" s="1">
        <v>1</v>
      </c>
      <c r="AP1221" s="1">
        <v>7662</v>
      </c>
      <c r="AQ1221" s="1">
        <v>-0.1</v>
      </c>
      <c r="AR1221" s="1">
        <v>36.200000000000003</v>
      </c>
      <c r="AS1221" s="1">
        <v>36.299999999999997</v>
      </c>
      <c r="AT1221" s="1">
        <v>36.200000000000003</v>
      </c>
      <c r="AU1221" s="1">
        <v>36.200000000000003</v>
      </c>
      <c r="AV1221" s="1">
        <v>35.200000000000003</v>
      </c>
      <c r="AW1221" s="1">
        <v>-1.4610000000000003E-3</v>
      </c>
      <c r="AX1221" s="1">
        <v>-1.81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4775</v>
      </c>
      <c r="C1222" s="3">
        <v>54.35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-5.0099999999999909</v>
      </c>
      <c r="H1222" s="1">
        <f>MATCH(持股比率!A1222,董監!A:A,0)</f>
        <v>1222</v>
      </c>
      <c r="I1222" s="3">
        <v>1955310</v>
      </c>
      <c r="J1222" s="26">
        <v>9</v>
      </c>
      <c r="K1222" s="26">
        <v>-41</v>
      </c>
      <c r="L1222" s="35">
        <v>-242</v>
      </c>
      <c r="M1222" s="26">
        <v>-473</v>
      </c>
      <c r="N1222" s="26">
        <v>119</v>
      </c>
      <c r="O1222" s="26">
        <f t="shared" si="73"/>
        <v>-9796</v>
      </c>
      <c r="P1222" s="25">
        <f t="shared" si="74"/>
        <v>6.4</v>
      </c>
      <c r="Q1222" s="3">
        <v>20.149999999999999</v>
      </c>
      <c r="R1222" s="3">
        <v>20.5</v>
      </c>
      <c r="S1222" s="3">
        <v>22.55</v>
      </c>
      <c r="T1222" s="3">
        <v>23.5</v>
      </c>
      <c r="U1222" s="3">
        <v>23.95</v>
      </c>
      <c r="V1222" s="12">
        <f t="shared" si="75"/>
        <v>-0.143817</v>
      </c>
      <c r="W1222" s="3">
        <v>20.96</v>
      </c>
      <c r="X1222" s="3" t="str">
        <f ca="1">IF(COUNTIF(股期對照!A:A,B1222)=2,B1222&amp;"-●",IF(COUNTIF(股期對照!A:A,B1222)=1,B1222&amp;"-◎",B1222))</f>
        <v>大洋-KY</v>
      </c>
      <c r="Y1222" s="3" t="s">
        <v>6574</v>
      </c>
      <c r="AB1222" s="1" t="s">
        <v>1216</v>
      </c>
      <c r="AC1222" s="1" t="s">
        <v>2977</v>
      </c>
      <c r="AD1222" s="1">
        <v>54.35</v>
      </c>
      <c r="AE1222" s="1">
        <v>0</v>
      </c>
      <c r="AF1222" s="1">
        <v>0</v>
      </c>
      <c r="AG1222" s="1">
        <v>50.66</v>
      </c>
      <c r="AH1222" s="1">
        <v>-5.0099999999999909</v>
      </c>
      <c r="AI1222" s="1">
        <v>1222</v>
      </c>
      <c r="AJ1222" s="1">
        <v>1955310</v>
      </c>
      <c r="AK1222" s="1">
        <v>9</v>
      </c>
      <c r="AL1222" s="1">
        <v>-41</v>
      </c>
      <c r="AM1222" s="1">
        <v>-242</v>
      </c>
      <c r="AN1222" s="1">
        <v>-473</v>
      </c>
      <c r="AO1222" s="1">
        <v>119</v>
      </c>
      <c r="AP1222" s="1">
        <v>-9796</v>
      </c>
      <c r="AQ1222" s="1">
        <v>6.4</v>
      </c>
      <c r="AR1222" s="1">
        <v>20.149999999999999</v>
      </c>
      <c r="AS1222" s="1">
        <v>20.5</v>
      </c>
      <c r="AT1222" s="1">
        <v>22.55</v>
      </c>
      <c r="AU1222" s="1">
        <v>23.5</v>
      </c>
      <c r="AV1222" s="1">
        <v>23.95</v>
      </c>
      <c r="AW1222" s="1">
        <v>-0.143817</v>
      </c>
      <c r="AX1222" s="1">
        <v>20.96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4855</v>
      </c>
      <c r="C1223" s="3">
        <v>18.8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75.94</v>
      </c>
      <c r="H1223" s="1">
        <f>MATCH(持股比率!A1223,董監!A:A,0)</f>
        <v>1223</v>
      </c>
      <c r="I1223" s="3">
        <v>21709080.969999999</v>
      </c>
      <c r="J1223" s="26">
        <v>-779</v>
      </c>
      <c r="K1223" s="26">
        <v>-4409</v>
      </c>
      <c r="L1223" s="35">
        <v>-2886</v>
      </c>
      <c r="M1223" s="26">
        <v>663</v>
      </c>
      <c r="N1223" s="26">
        <v>56</v>
      </c>
      <c r="O1223" s="26">
        <f t="shared" ref="O1223:O1286" si="77">ROUND((I1223/10)*(G1223/100),0)</f>
        <v>1648588</v>
      </c>
      <c r="P1223" s="25">
        <f t="shared" ref="P1223:P1286" si="78">ROUND(SUM(J1223:N1223)/O1223*100,1)</f>
        <v>-0.4</v>
      </c>
      <c r="Q1223" s="3">
        <v>16.600000000000001</v>
      </c>
      <c r="R1223" s="3">
        <v>16.399999999999999</v>
      </c>
      <c r="S1223" s="3">
        <v>16.100000000000001</v>
      </c>
      <c r="T1223" s="3">
        <v>16.350000000000001</v>
      </c>
      <c r="U1223" s="3">
        <v>16.5</v>
      </c>
      <c r="V1223" s="12">
        <f t="shared" ref="V1223:V1286" si="79">SUMPRODUCT(J1223:N1223,Q1223:U1223)/100000</f>
        <v>-1.1993955000000001</v>
      </c>
      <c r="W1223" s="3">
        <v>-0.3</v>
      </c>
      <c r="X1223" s="3" t="str">
        <f ca="1">IF(COUNTIF(股期對照!A:A,B1223)=2,B1223&amp;"-●",IF(COUNTIF(股期對照!A:A,B1223)=1,B1223&amp;"-◎",B1223))</f>
        <v>群益證</v>
      </c>
      <c r="Y1223" s="3" t="s">
        <v>6587</v>
      </c>
      <c r="AB1223" s="1" t="s">
        <v>1217</v>
      </c>
      <c r="AC1223" s="1" t="s">
        <v>2978</v>
      </c>
      <c r="AD1223" s="1">
        <v>18.8</v>
      </c>
      <c r="AE1223" s="1">
        <v>2</v>
      </c>
      <c r="AF1223" s="1">
        <v>0</v>
      </c>
      <c r="AG1223" s="1">
        <v>3.26</v>
      </c>
      <c r="AH1223" s="1">
        <v>75.94</v>
      </c>
      <c r="AI1223" s="1">
        <v>1223</v>
      </c>
      <c r="AJ1223" s="1">
        <v>21709080.969999999</v>
      </c>
      <c r="AK1223" s="1">
        <v>-779</v>
      </c>
      <c r="AL1223" s="1">
        <v>-4409</v>
      </c>
      <c r="AM1223" s="1">
        <v>-2886</v>
      </c>
      <c r="AN1223" s="1">
        <v>663</v>
      </c>
      <c r="AO1223" s="1">
        <v>56</v>
      </c>
      <c r="AP1223" s="1">
        <v>1648588</v>
      </c>
      <c r="AQ1223" s="1">
        <v>-0.4</v>
      </c>
      <c r="AR1223" s="1">
        <v>16.600000000000001</v>
      </c>
      <c r="AS1223" s="1">
        <v>16.399999999999999</v>
      </c>
      <c r="AT1223" s="1">
        <v>16.100000000000001</v>
      </c>
      <c r="AU1223" s="1">
        <v>16.350000000000001</v>
      </c>
      <c r="AV1223" s="1">
        <v>16.5</v>
      </c>
      <c r="AW1223" s="1">
        <v>-1.1993955000000001</v>
      </c>
      <c r="AX1223" s="1">
        <v>-0.3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5956</v>
      </c>
      <c r="C1224" s="3">
        <v>1.1399999999999999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88.71</v>
      </c>
      <c r="H1224" s="1">
        <f>MATCH(持股比率!A1224,董監!A:A,0)</f>
        <v>1224</v>
      </c>
      <c r="I1224" s="3">
        <v>3308167.75</v>
      </c>
      <c r="J1224" s="26">
        <v>876</v>
      </c>
      <c r="K1224" s="26">
        <v>-1514</v>
      </c>
      <c r="L1224" s="35">
        <v>444</v>
      </c>
      <c r="M1224" s="26">
        <v>-1542</v>
      </c>
      <c r="N1224" s="26">
        <v>-504</v>
      </c>
      <c r="O1224" s="26">
        <f t="shared" si="77"/>
        <v>293468</v>
      </c>
      <c r="P1224" s="25">
        <f t="shared" si="78"/>
        <v>-0.8</v>
      </c>
      <c r="Q1224" s="3">
        <v>24.45</v>
      </c>
      <c r="R1224" s="3">
        <v>24</v>
      </c>
      <c r="S1224" s="3">
        <v>24.6</v>
      </c>
      <c r="T1224" s="3">
        <v>24.1</v>
      </c>
      <c r="U1224" s="3">
        <v>23.45</v>
      </c>
      <c r="V1224" s="12">
        <f t="shared" si="79"/>
        <v>-0.52976400000000012</v>
      </c>
      <c r="W1224" s="3">
        <v>-3.1</v>
      </c>
      <c r="X1224" s="3" t="str">
        <f ca="1">IF(COUNTIF(股期對照!A:A,B1224)=2,B1224&amp;"-●",IF(COUNTIF(股期對照!A:A,B1224)=1,B1224&amp;"-◎",B1224))</f>
        <v>宏遠證</v>
      </c>
      <c r="Y1224" s="3" t="s">
        <v>6686</v>
      </c>
      <c r="AB1224" s="1" t="s">
        <v>1218</v>
      </c>
      <c r="AC1224" s="1" t="s">
        <v>2979</v>
      </c>
      <c r="AD1224" s="1">
        <v>1.1399999999999999</v>
      </c>
      <c r="AE1224" s="1">
        <v>0</v>
      </c>
      <c r="AF1224" s="1">
        <v>0</v>
      </c>
      <c r="AG1224" s="1">
        <v>10.15</v>
      </c>
      <c r="AH1224" s="1">
        <v>88.71</v>
      </c>
      <c r="AI1224" s="1">
        <v>1224</v>
      </c>
      <c r="AJ1224" s="1">
        <v>3308167.75</v>
      </c>
      <c r="AK1224" s="1">
        <v>876</v>
      </c>
      <c r="AL1224" s="1">
        <v>-1514</v>
      </c>
      <c r="AM1224" s="1">
        <v>444</v>
      </c>
      <c r="AN1224" s="1">
        <v>-1542</v>
      </c>
      <c r="AO1224" s="1">
        <v>-504</v>
      </c>
      <c r="AP1224" s="1">
        <v>293468</v>
      </c>
      <c r="AQ1224" s="1">
        <v>-0.8</v>
      </c>
      <c r="AR1224" s="1">
        <v>24.45</v>
      </c>
      <c r="AS1224" s="1">
        <v>24</v>
      </c>
      <c r="AT1224" s="1">
        <v>24.6</v>
      </c>
      <c r="AU1224" s="1">
        <v>24.1</v>
      </c>
      <c r="AV1224" s="1">
        <v>23.45</v>
      </c>
      <c r="AW1224" s="1">
        <v>-0.52976400000000012</v>
      </c>
      <c r="AX1224" s="1">
        <v>-3.1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5957</v>
      </c>
      <c r="C1225" s="3">
        <v>3.02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93.87</v>
      </c>
      <c r="H1225" s="1">
        <f>MATCH(持股比率!A1225,董監!A:A,0)</f>
        <v>1225</v>
      </c>
      <c r="I1225" s="3">
        <v>5944549.8600000003</v>
      </c>
      <c r="J1225" s="26">
        <v>-179</v>
      </c>
      <c r="K1225" s="26">
        <v>-341</v>
      </c>
      <c r="L1225" s="35">
        <v>141</v>
      </c>
      <c r="M1225" s="26">
        <v>-789</v>
      </c>
      <c r="N1225" s="26">
        <v>-201</v>
      </c>
      <c r="O1225" s="26">
        <f t="shared" si="77"/>
        <v>558015</v>
      </c>
      <c r="P1225" s="25">
        <f t="shared" si="78"/>
        <v>-0.2</v>
      </c>
      <c r="Q1225" s="3">
        <v>16.399999999999999</v>
      </c>
      <c r="R1225" s="3">
        <v>16.2</v>
      </c>
      <c r="S1225" s="3">
        <v>16</v>
      </c>
      <c r="T1225" s="3">
        <v>16</v>
      </c>
      <c r="U1225" s="3">
        <v>15.95</v>
      </c>
      <c r="V1225" s="12">
        <f t="shared" si="79"/>
        <v>-0.22033749999999999</v>
      </c>
      <c r="W1225" s="3">
        <v>-1.24</v>
      </c>
      <c r="X1225" s="3" t="str">
        <f ca="1">IF(COUNTIF(股期對照!A:A,B1225)=2,B1225&amp;"-●",IF(COUNTIF(股期對照!A:A,B1225)=1,B1225&amp;"-◎",B1225))</f>
        <v>康和證</v>
      </c>
      <c r="Y1225" s="3" t="s">
        <v>6587</v>
      </c>
      <c r="AB1225" s="1" t="s">
        <v>1219</v>
      </c>
      <c r="AC1225" s="1" t="s">
        <v>2980</v>
      </c>
      <c r="AD1225" s="1">
        <v>3.02</v>
      </c>
      <c r="AE1225" s="1">
        <v>0.06</v>
      </c>
      <c r="AF1225" s="1">
        <v>0</v>
      </c>
      <c r="AG1225" s="1">
        <v>3.05</v>
      </c>
      <c r="AH1225" s="1">
        <v>93.87</v>
      </c>
      <c r="AI1225" s="1">
        <v>1225</v>
      </c>
      <c r="AJ1225" s="1">
        <v>5944549.8600000003</v>
      </c>
      <c r="AK1225" s="1">
        <v>-179</v>
      </c>
      <c r="AL1225" s="1">
        <v>-341</v>
      </c>
      <c r="AM1225" s="1">
        <v>141</v>
      </c>
      <c r="AN1225" s="1">
        <v>-789</v>
      </c>
      <c r="AO1225" s="1">
        <v>-201</v>
      </c>
      <c r="AP1225" s="1">
        <v>558015</v>
      </c>
      <c r="AQ1225" s="1">
        <v>-0.2</v>
      </c>
      <c r="AR1225" s="1">
        <v>16.399999999999999</v>
      </c>
      <c r="AS1225" s="1">
        <v>16.2</v>
      </c>
      <c r="AT1225" s="1">
        <v>16</v>
      </c>
      <c r="AU1225" s="1">
        <v>16</v>
      </c>
      <c r="AV1225" s="1">
        <v>15.95</v>
      </c>
      <c r="AW1225" s="1">
        <v>-0.22033749999999999</v>
      </c>
      <c r="AX1225" s="1">
        <v>-1.24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5958</v>
      </c>
      <c r="C1226" s="3">
        <v>0.17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73.58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-34</v>
      </c>
      <c r="L1226" s="35">
        <v>-21</v>
      </c>
      <c r="M1226" s="26">
        <v>-19</v>
      </c>
      <c r="N1226" s="26">
        <v>-33</v>
      </c>
      <c r="O1226" s="26">
        <f t="shared" si="77"/>
        <v>185681</v>
      </c>
      <c r="P1226" s="25">
        <f t="shared" si="78"/>
        <v>-0.1</v>
      </c>
      <c r="Q1226" s="3">
        <v>22</v>
      </c>
      <c r="R1226" s="3">
        <v>21.85</v>
      </c>
      <c r="S1226" s="3">
        <v>21.6</v>
      </c>
      <c r="T1226" s="3">
        <v>21.7</v>
      </c>
      <c r="U1226" s="3">
        <v>22</v>
      </c>
      <c r="V1226" s="12">
        <f t="shared" si="79"/>
        <v>-2.3348000000000001E-2</v>
      </c>
      <c r="W1226" s="3">
        <v>2.33</v>
      </c>
      <c r="X1226" s="3" t="str">
        <f ca="1">IF(COUNTIF(股期對照!A:A,B1226)=2,B1226&amp;"-●",IF(COUNTIF(股期對照!A:A,B1226)=1,B1226&amp;"-◎",B1226))</f>
        <v>大展證</v>
      </c>
      <c r="Y1226" s="3" t="s">
        <v>6686</v>
      </c>
      <c r="AB1226" s="1" t="s">
        <v>1220</v>
      </c>
      <c r="AC1226" s="1" t="s">
        <v>2981</v>
      </c>
      <c r="AD1226" s="1">
        <v>0.17</v>
      </c>
      <c r="AE1226" s="1">
        <v>0</v>
      </c>
      <c r="AF1226" s="1">
        <v>0</v>
      </c>
      <c r="AG1226" s="1">
        <v>26.25</v>
      </c>
      <c r="AH1226" s="1">
        <v>73.58</v>
      </c>
      <c r="AI1226" s="1">
        <v>1226</v>
      </c>
      <c r="AJ1226" s="1">
        <v>2523531.54</v>
      </c>
      <c r="AK1226" s="1">
        <v>0</v>
      </c>
      <c r="AL1226" s="1">
        <v>-34</v>
      </c>
      <c r="AM1226" s="1">
        <v>-21</v>
      </c>
      <c r="AN1226" s="1">
        <v>-19</v>
      </c>
      <c r="AO1226" s="1">
        <v>-33</v>
      </c>
      <c r="AP1226" s="1">
        <v>185681</v>
      </c>
      <c r="AQ1226" s="1">
        <v>-0.1</v>
      </c>
      <c r="AR1226" s="1">
        <v>22</v>
      </c>
      <c r="AS1226" s="1">
        <v>21.85</v>
      </c>
      <c r="AT1226" s="1">
        <v>21.6</v>
      </c>
      <c r="AU1226" s="1">
        <v>21.7</v>
      </c>
      <c r="AV1226" s="1">
        <v>22</v>
      </c>
      <c r="AW1226" s="1">
        <v>-2.3348000000000001E-2</v>
      </c>
      <c r="AX1226" s="1">
        <v>2.33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5959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-3</v>
      </c>
      <c r="K1227" s="26">
        <v>0</v>
      </c>
      <c r="L1227" s="35">
        <v>-1</v>
      </c>
      <c r="M1227" s="26">
        <v>2</v>
      </c>
      <c r="N1227" s="26">
        <v>0</v>
      </c>
      <c r="O1227" s="26">
        <f t="shared" si="77"/>
        <v>148111</v>
      </c>
      <c r="P1227" s="25">
        <f t="shared" si="78"/>
        <v>0</v>
      </c>
      <c r="Q1227" s="3">
        <v>20.9</v>
      </c>
      <c r="R1227" s="3">
        <v>20.75</v>
      </c>
      <c r="S1227" s="3">
        <v>20.75</v>
      </c>
      <c r="T1227" s="3">
        <v>20.75</v>
      </c>
      <c r="U1227" s="3">
        <v>20.8</v>
      </c>
      <c r="V1227" s="12">
        <f t="shared" si="79"/>
        <v>-4.194999999999999E-4</v>
      </c>
      <c r="W1227" s="3">
        <v>0</v>
      </c>
      <c r="X1227" s="3" t="str">
        <f ca="1">IF(COUNTIF(股期對照!A:A,B1227)=2,B1227&amp;"-●",IF(COUNTIF(股期對照!A:A,B1227)=1,B1227&amp;"-◎",B1227))</f>
        <v>大慶證</v>
      </c>
      <c r="Y1227" s="3" t="s">
        <v>6686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-3</v>
      </c>
      <c r="AL1227" s="1">
        <v>0</v>
      </c>
      <c r="AM1227" s="1">
        <v>-1</v>
      </c>
      <c r="AN1227" s="1">
        <v>2</v>
      </c>
      <c r="AO1227" s="1">
        <v>0</v>
      </c>
      <c r="AP1227" s="1">
        <v>148111</v>
      </c>
      <c r="AQ1227" s="1">
        <v>0</v>
      </c>
      <c r="AR1227" s="1">
        <v>20.9</v>
      </c>
      <c r="AS1227" s="1">
        <v>20.75</v>
      </c>
      <c r="AT1227" s="1">
        <v>20.75</v>
      </c>
      <c r="AU1227" s="1">
        <v>20.75</v>
      </c>
      <c r="AV1227" s="1">
        <v>20.8</v>
      </c>
      <c r="AW1227" s="1">
        <v>-4.194999999999999E-4</v>
      </c>
      <c r="AX1227" s="1">
        <v>0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5960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5</v>
      </c>
      <c r="K1228" s="26">
        <v>0</v>
      </c>
      <c r="L1228" s="35">
        <v>0</v>
      </c>
      <c r="M1228" s="26">
        <v>7</v>
      </c>
      <c r="N1228" s="26">
        <v>-3</v>
      </c>
      <c r="O1228" s="26">
        <f t="shared" si="77"/>
        <v>96765</v>
      </c>
      <c r="P1228" s="25">
        <f t="shared" si="78"/>
        <v>0</v>
      </c>
      <c r="Q1228" s="3">
        <v>50.8</v>
      </c>
      <c r="R1228" s="3">
        <v>51.1</v>
      </c>
      <c r="S1228" s="3">
        <v>50.8</v>
      </c>
      <c r="T1228" s="3">
        <v>51</v>
      </c>
      <c r="U1228" s="3">
        <v>50.9</v>
      </c>
      <c r="V1228" s="12">
        <f t="shared" si="79"/>
        <v>4.5830000000000003E-3</v>
      </c>
      <c r="W1228" s="3">
        <v>0.39</v>
      </c>
      <c r="X1228" s="3" t="str">
        <f ca="1">IF(COUNTIF(股期對照!A:A,B1228)=2,B1228&amp;"-●",IF(COUNTIF(股期對照!A:A,B1228)=1,B1228&amp;"-◎",B1228))</f>
        <v>元大期</v>
      </c>
      <c r="Y1228" s="3" t="s">
        <v>6686</v>
      </c>
      <c r="AB1228" s="1" t="s">
        <v>1222</v>
      </c>
      <c r="AC1228" s="1" t="s">
        <v>2983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5</v>
      </c>
      <c r="AL1228" s="1">
        <v>0</v>
      </c>
      <c r="AM1228" s="1">
        <v>0</v>
      </c>
      <c r="AN1228" s="1">
        <v>7</v>
      </c>
      <c r="AO1228" s="1">
        <v>-3</v>
      </c>
      <c r="AP1228" s="1">
        <v>96765</v>
      </c>
      <c r="AQ1228" s="1">
        <v>0</v>
      </c>
      <c r="AR1228" s="1">
        <v>50.8</v>
      </c>
      <c r="AS1228" s="1">
        <v>51.1</v>
      </c>
      <c r="AT1228" s="1">
        <v>50.8</v>
      </c>
      <c r="AU1228" s="1">
        <v>51</v>
      </c>
      <c r="AV1228" s="1">
        <v>50.9</v>
      </c>
      <c r="AW1228" s="1">
        <v>4.5830000000000003E-3</v>
      </c>
      <c r="AX1228" s="1">
        <v>0.39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5961</v>
      </c>
      <c r="C1229" s="3">
        <v>1.1200000000000001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42.29</v>
      </c>
      <c r="H1229" s="1">
        <f>MATCH(持股比率!A1229,董監!A:A,0)</f>
        <v>1229</v>
      </c>
      <c r="I1229" s="3">
        <v>2104375.84</v>
      </c>
      <c r="J1229" s="26">
        <v>-59</v>
      </c>
      <c r="K1229" s="26">
        <v>-179</v>
      </c>
      <c r="L1229" s="35">
        <v>-172</v>
      </c>
      <c r="M1229" s="26">
        <v>-74</v>
      </c>
      <c r="N1229" s="26">
        <v>-39</v>
      </c>
      <c r="O1229" s="26">
        <f t="shared" si="77"/>
        <v>88994</v>
      </c>
      <c r="P1229" s="25">
        <f t="shared" si="78"/>
        <v>-0.6</v>
      </c>
      <c r="Q1229" s="3">
        <v>39.950000000000003</v>
      </c>
      <c r="R1229" s="3">
        <v>39.75</v>
      </c>
      <c r="S1229" s="3">
        <v>39.299999999999997</v>
      </c>
      <c r="T1229" s="3">
        <v>39.450000000000003</v>
      </c>
      <c r="U1229" s="3">
        <v>39.75</v>
      </c>
      <c r="V1229" s="12">
        <f t="shared" si="79"/>
        <v>-0.20701449999999996</v>
      </c>
      <c r="W1229" s="3">
        <v>-0.38</v>
      </c>
      <c r="X1229" s="3" t="str">
        <f ca="1">IF(COUNTIF(股期對照!A:A,B1229)=2,B1229&amp;"-●",IF(COUNTIF(股期對照!A:A,B1229)=1,B1229&amp;"-◎",B1229))</f>
        <v>群益期</v>
      </c>
      <c r="Y1229" s="3" t="s">
        <v>6686</v>
      </c>
      <c r="AB1229" s="1" t="s">
        <v>1223</v>
      </c>
      <c r="AC1229" s="1" t="s">
        <v>2984</v>
      </c>
      <c r="AD1229" s="1">
        <v>1.1200000000000001</v>
      </c>
      <c r="AE1229" s="1">
        <v>0</v>
      </c>
      <c r="AF1229" s="1">
        <v>0</v>
      </c>
      <c r="AG1229" s="1">
        <v>56.59</v>
      </c>
      <c r="AH1229" s="1">
        <v>42.29</v>
      </c>
      <c r="AI1229" s="1">
        <v>1229</v>
      </c>
      <c r="AJ1229" s="1">
        <v>2104375.84</v>
      </c>
      <c r="AK1229" s="1">
        <v>-59</v>
      </c>
      <c r="AL1229" s="1">
        <v>-179</v>
      </c>
      <c r="AM1229" s="1">
        <v>-172</v>
      </c>
      <c r="AN1229" s="1">
        <v>-74</v>
      </c>
      <c r="AO1229" s="1">
        <v>-39</v>
      </c>
      <c r="AP1229" s="1">
        <v>88994</v>
      </c>
      <c r="AQ1229" s="1">
        <v>-0.6</v>
      </c>
      <c r="AR1229" s="1">
        <v>39.950000000000003</v>
      </c>
      <c r="AS1229" s="1">
        <v>39.75</v>
      </c>
      <c r="AT1229" s="1">
        <v>39.299999999999997</v>
      </c>
      <c r="AU1229" s="1">
        <v>39.450000000000003</v>
      </c>
      <c r="AV1229" s="1">
        <v>39.75</v>
      </c>
      <c r="AW1229" s="1">
        <v>-0.20701449999999996</v>
      </c>
      <c r="AX1229" s="1">
        <v>-0.38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5962</v>
      </c>
      <c r="C1230" s="3">
        <v>5.01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87.47</v>
      </c>
      <c r="H1230" s="1">
        <f>MATCH(持股比率!A1230,董監!A:A,0)</f>
        <v>1230</v>
      </c>
      <c r="I1230" s="3">
        <v>2488355</v>
      </c>
      <c r="J1230" s="26">
        <v>257</v>
      </c>
      <c r="K1230" s="26">
        <v>-757</v>
      </c>
      <c r="L1230" s="35">
        <v>-853</v>
      </c>
      <c r="M1230" s="26">
        <v>327</v>
      </c>
      <c r="N1230" s="26">
        <v>-1154</v>
      </c>
      <c r="O1230" s="26">
        <f t="shared" si="77"/>
        <v>217656</v>
      </c>
      <c r="P1230" s="25">
        <f t="shared" si="78"/>
        <v>-1</v>
      </c>
      <c r="Q1230" s="3">
        <v>17.399999999999999</v>
      </c>
      <c r="R1230" s="3">
        <v>17.05</v>
      </c>
      <c r="S1230" s="3">
        <v>16.8</v>
      </c>
      <c r="T1230" s="3">
        <v>16.75</v>
      </c>
      <c r="U1230" s="3">
        <v>16.45</v>
      </c>
      <c r="V1230" s="12">
        <f t="shared" si="79"/>
        <v>-0.36271500000000001</v>
      </c>
      <c r="W1230" s="3">
        <v>-5.19</v>
      </c>
      <c r="X1230" s="3" t="str">
        <f ca="1">IF(COUNTIF(股期對照!A:A,B1230)=2,B1230&amp;"-●",IF(COUNTIF(股期對照!A:A,B1230)=1,B1230&amp;"-◎",B1230))</f>
        <v>福邦證</v>
      </c>
      <c r="Y1230" s="3" t="s">
        <v>6685</v>
      </c>
      <c r="AB1230" s="1" t="s">
        <v>1224</v>
      </c>
      <c r="AC1230" s="1" t="s">
        <v>2985</v>
      </c>
      <c r="AD1230" s="1">
        <v>5.01</v>
      </c>
      <c r="AE1230" s="1">
        <v>0</v>
      </c>
      <c r="AF1230" s="1">
        <v>0</v>
      </c>
      <c r="AG1230" s="1">
        <v>7.52</v>
      </c>
      <c r="AH1230" s="1">
        <v>87.47</v>
      </c>
      <c r="AI1230" s="1">
        <v>1230</v>
      </c>
      <c r="AJ1230" s="1">
        <v>2488355</v>
      </c>
      <c r="AK1230" s="1">
        <v>257</v>
      </c>
      <c r="AL1230" s="1">
        <v>-757</v>
      </c>
      <c r="AM1230" s="1">
        <v>-853</v>
      </c>
      <c r="AN1230" s="1">
        <v>327</v>
      </c>
      <c r="AO1230" s="1">
        <v>-1154</v>
      </c>
      <c r="AP1230" s="1">
        <v>217656</v>
      </c>
      <c r="AQ1230" s="1">
        <v>-1</v>
      </c>
      <c r="AR1230" s="1">
        <v>17.399999999999999</v>
      </c>
      <c r="AS1230" s="1">
        <v>17.05</v>
      </c>
      <c r="AT1230" s="1">
        <v>16.8</v>
      </c>
      <c r="AU1230" s="1">
        <v>16.75</v>
      </c>
      <c r="AV1230" s="1">
        <v>16.45</v>
      </c>
      <c r="AW1230" s="1">
        <v>-0.36271500000000001</v>
      </c>
      <c r="AX1230" s="1">
        <v>-5.19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5963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4</v>
      </c>
      <c r="K1231" s="26">
        <v>1</v>
      </c>
      <c r="L1231" s="35">
        <v>0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18.3</v>
      </c>
      <c r="R1231" s="3">
        <v>18.45</v>
      </c>
      <c r="S1231" s="3">
        <v>20</v>
      </c>
      <c r="T1231" s="3">
        <v>18.8</v>
      </c>
      <c r="U1231" s="3">
        <v>18.399999999999999</v>
      </c>
      <c r="V1231" s="12">
        <f t="shared" si="79"/>
        <v>9.1650000000000011E-4</v>
      </c>
      <c r="W1231" s="3">
        <v>1.1000000000000001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6578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4</v>
      </c>
      <c r="AL1231" s="1">
        <v>1</v>
      </c>
      <c r="AM1231" s="1">
        <v>0</v>
      </c>
      <c r="AN1231" s="1">
        <v>0</v>
      </c>
      <c r="AO1231" s="1">
        <v>0</v>
      </c>
      <c r="AP1231" s="1">
        <v>91473</v>
      </c>
      <c r="AQ1231" s="1">
        <v>0</v>
      </c>
      <c r="AR1231" s="1">
        <v>18.3</v>
      </c>
      <c r="AS1231" s="1">
        <v>18.45</v>
      </c>
      <c r="AT1231" s="1">
        <v>20</v>
      </c>
      <c r="AU1231" s="1">
        <v>18.8</v>
      </c>
      <c r="AV1231" s="1">
        <v>18.399999999999999</v>
      </c>
      <c r="AW1231" s="1">
        <v>9.1650000000000011E-4</v>
      </c>
      <c r="AX1231" s="1">
        <v>1.1000000000000001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5964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8.0500000000000007</v>
      </c>
      <c r="R1232" s="3">
        <v>8.1300000000000008</v>
      </c>
      <c r="S1232" s="3">
        <v>8.93</v>
      </c>
      <c r="T1232" s="3">
        <v>8.93</v>
      </c>
      <c r="U1232" s="3">
        <v>9.1999999999999993</v>
      </c>
      <c r="V1232" s="12">
        <f t="shared" si="79"/>
        <v>0</v>
      </c>
      <c r="W1232" s="3">
        <v>3.37</v>
      </c>
      <c r="X1232" s="3" t="str">
        <f ca="1">IF(COUNTIF(股期對照!A:A,B1232)=2,B1232&amp;"-●",IF(COUNTIF(股期對照!A:A,B1232)=1,B1232&amp;"-◎",B1232))</f>
        <v>合邦</v>
      </c>
      <c r="Y1232" s="3" t="s">
        <v>6608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8.0500000000000007</v>
      </c>
      <c r="AS1232" s="1">
        <v>8.1300000000000008</v>
      </c>
      <c r="AT1232" s="1">
        <v>8.93</v>
      </c>
      <c r="AU1232" s="1">
        <v>8.93</v>
      </c>
      <c r="AV1232" s="1">
        <v>9.1999999999999993</v>
      </c>
      <c r="AW1232" s="1">
        <v>0</v>
      </c>
      <c r="AX1232" s="1">
        <v>3.37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5965</v>
      </c>
      <c r="C1233" s="3">
        <v>4.03</v>
      </c>
      <c r="D1233" s="3">
        <v>1.1299999999999999</v>
      </c>
      <c r="E1233" s="3">
        <v>0.78</v>
      </c>
      <c r="F1233" s="1">
        <f>IF(INDEX(董監!D:D,H1233)=0,INDEX(董監!C:C,H1233),INDEX(董監!D:D,H1233))</f>
        <v>8.99</v>
      </c>
      <c r="G1233" s="1">
        <f t="shared" si="76"/>
        <v>85.07</v>
      </c>
      <c r="H1233" s="1">
        <f>MATCH(持股比率!A1233,董監!A:A,0)</f>
        <v>1233</v>
      </c>
      <c r="I1233" s="3">
        <v>902791.84</v>
      </c>
      <c r="J1233" s="26">
        <v>323</v>
      </c>
      <c r="K1233" s="26">
        <v>87</v>
      </c>
      <c r="L1233" s="35">
        <v>-219</v>
      </c>
      <c r="M1233" s="26">
        <v>-156</v>
      </c>
      <c r="N1233" s="26">
        <v>298</v>
      </c>
      <c r="O1233" s="26">
        <f t="shared" si="77"/>
        <v>76801</v>
      </c>
      <c r="P1233" s="25">
        <f t="shared" si="78"/>
        <v>0.4</v>
      </c>
      <c r="Q1233" s="3">
        <v>62.7</v>
      </c>
      <c r="R1233" s="3">
        <v>63.2</v>
      </c>
      <c r="S1233" s="3">
        <v>62</v>
      </c>
      <c r="T1233" s="3">
        <v>60.6</v>
      </c>
      <c r="U1233" s="3">
        <v>62.4</v>
      </c>
      <c r="V1233" s="12">
        <f t="shared" si="79"/>
        <v>0.21314100000000005</v>
      </c>
      <c r="W1233" s="3">
        <v>0.81</v>
      </c>
      <c r="X1233" s="3" t="str">
        <f ca="1">IF(COUNTIF(股期對照!A:A,B1233)=2,B1233&amp;"-●",IF(COUNTIF(股期對照!A:A,B1233)=1,B1233&amp;"-◎",B1233))</f>
        <v>創惟</v>
      </c>
      <c r="Y1233" s="3" t="s">
        <v>6546</v>
      </c>
      <c r="AB1233" s="1" t="s">
        <v>1227</v>
      </c>
      <c r="AC1233" s="1" t="s">
        <v>2988</v>
      </c>
      <c r="AD1233" s="1">
        <v>4.03</v>
      </c>
      <c r="AE1233" s="1">
        <v>1.1299999999999999</v>
      </c>
      <c r="AF1233" s="1">
        <v>0.78</v>
      </c>
      <c r="AG1233" s="1">
        <v>8.99</v>
      </c>
      <c r="AH1233" s="1">
        <v>85.07</v>
      </c>
      <c r="AI1233" s="1">
        <v>1233</v>
      </c>
      <c r="AJ1233" s="1">
        <v>902791.84</v>
      </c>
      <c r="AK1233" s="1">
        <v>323</v>
      </c>
      <c r="AL1233" s="1">
        <v>87</v>
      </c>
      <c r="AM1233" s="1">
        <v>-219</v>
      </c>
      <c r="AN1233" s="1">
        <v>-156</v>
      </c>
      <c r="AO1233" s="1">
        <v>298</v>
      </c>
      <c r="AP1233" s="1">
        <v>76801</v>
      </c>
      <c r="AQ1233" s="1">
        <v>0.4</v>
      </c>
      <c r="AR1233" s="1">
        <v>62.7</v>
      </c>
      <c r="AS1233" s="1">
        <v>63.2</v>
      </c>
      <c r="AT1233" s="1">
        <v>62</v>
      </c>
      <c r="AU1233" s="1">
        <v>60.6</v>
      </c>
      <c r="AV1233" s="1">
        <v>62.4</v>
      </c>
      <c r="AW1233" s="1">
        <v>0.21314100000000005</v>
      </c>
      <c r="AX1233" s="1">
        <v>0.81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5966</v>
      </c>
      <c r="C1234" s="3">
        <v>4.8499999999999996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81.16</v>
      </c>
      <c r="H1234" s="1">
        <f>MATCH(持股比率!A1234,董監!A:A,0)</f>
        <v>1234</v>
      </c>
      <c r="I1234" s="3">
        <v>1598993.11</v>
      </c>
      <c r="J1234" s="26">
        <v>45</v>
      </c>
      <c r="K1234" s="26">
        <v>-19</v>
      </c>
      <c r="L1234" s="35">
        <v>-43</v>
      </c>
      <c r="M1234" s="26">
        <v>-47</v>
      </c>
      <c r="N1234" s="26">
        <v>-2</v>
      </c>
      <c r="O1234" s="26">
        <f t="shared" si="77"/>
        <v>129774</v>
      </c>
      <c r="P1234" s="25">
        <f t="shared" si="78"/>
        <v>-0.1</v>
      </c>
      <c r="Q1234" s="3">
        <v>19.850000000000001</v>
      </c>
      <c r="R1234" s="3">
        <v>20</v>
      </c>
      <c r="S1234" s="3">
        <v>19.850000000000001</v>
      </c>
      <c r="T1234" s="3">
        <v>19.899999999999999</v>
      </c>
      <c r="U1234" s="3">
        <v>20.100000000000001</v>
      </c>
      <c r="V1234" s="12">
        <f t="shared" si="79"/>
        <v>-1.3158E-2</v>
      </c>
      <c r="W1234" s="3">
        <v>0.25</v>
      </c>
      <c r="X1234" s="3" t="str">
        <f ca="1">IF(COUNTIF(股期對照!A:A,B1234)=2,B1234&amp;"-●",IF(COUNTIF(股期對照!A:A,B1234)=1,B1234&amp;"-◎",B1234))</f>
        <v>競國</v>
      </c>
      <c r="Y1234" s="3" t="s">
        <v>6673</v>
      </c>
      <c r="AB1234" s="1" t="s">
        <v>1228</v>
      </c>
      <c r="AC1234" s="1" t="s">
        <v>2989</v>
      </c>
      <c r="AD1234" s="1">
        <v>4.8499999999999996</v>
      </c>
      <c r="AE1234" s="1">
        <v>0.49</v>
      </c>
      <c r="AF1234" s="1">
        <v>0.05</v>
      </c>
      <c r="AG1234" s="1">
        <v>13.45</v>
      </c>
      <c r="AH1234" s="1">
        <v>81.16</v>
      </c>
      <c r="AI1234" s="1">
        <v>1234</v>
      </c>
      <c r="AJ1234" s="1">
        <v>1598993.11</v>
      </c>
      <c r="AK1234" s="1">
        <v>45</v>
      </c>
      <c r="AL1234" s="1">
        <v>-19</v>
      </c>
      <c r="AM1234" s="1">
        <v>-43</v>
      </c>
      <c r="AN1234" s="1">
        <v>-47</v>
      </c>
      <c r="AO1234" s="1">
        <v>-2</v>
      </c>
      <c r="AP1234" s="1">
        <v>129774</v>
      </c>
      <c r="AQ1234" s="1">
        <v>-0.1</v>
      </c>
      <c r="AR1234" s="1">
        <v>19.850000000000001</v>
      </c>
      <c r="AS1234" s="1">
        <v>20</v>
      </c>
      <c r="AT1234" s="1">
        <v>19.850000000000001</v>
      </c>
      <c r="AU1234" s="1">
        <v>19.899999999999999</v>
      </c>
      <c r="AV1234" s="1">
        <v>20.100000000000001</v>
      </c>
      <c r="AW1234" s="1">
        <v>-1.3158E-2</v>
      </c>
      <c r="AX1234" s="1">
        <v>0.25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5967</v>
      </c>
      <c r="C1235" s="3">
        <v>2.6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83.35</v>
      </c>
      <c r="H1235" s="1">
        <f>MATCH(持股比率!A1235,董監!A:A,0)</f>
        <v>1235</v>
      </c>
      <c r="I1235" s="3">
        <v>594004.14</v>
      </c>
      <c r="J1235" s="26">
        <v>7</v>
      </c>
      <c r="K1235" s="26">
        <v>-4</v>
      </c>
      <c r="L1235" s="35">
        <v>0</v>
      </c>
      <c r="M1235" s="26">
        <v>1</v>
      </c>
      <c r="N1235" s="26">
        <v>-1</v>
      </c>
      <c r="O1235" s="26">
        <f t="shared" si="77"/>
        <v>49510</v>
      </c>
      <c r="P1235" s="25">
        <f t="shared" si="78"/>
        <v>0</v>
      </c>
      <c r="Q1235" s="3">
        <v>11.7</v>
      </c>
      <c r="R1235" s="3">
        <v>11.55</v>
      </c>
      <c r="S1235" s="3">
        <v>11.3</v>
      </c>
      <c r="T1235" s="3">
        <v>11.4</v>
      </c>
      <c r="U1235" s="3">
        <v>11.4</v>
      </c>
      <c r="V1235" s="12">
        <f t="shared" si="79"/>
        <v>3.569999999999999E-4</v>
      </c>
      <c r="W1235" s="3">
        <v>-2.56</v>
      </c>
      <c r="X1235" s="3" t="str">
        <f ca="1">IF(COUNTIF(股期對照!A:A,B1235)=2,B1235&amp;"-●",IF(COUNTIF(股期對照!A:A,B1235)=1,B1235&amp;"-◎",B1235))</f>
        <v>亞元</v>
      </c>
      <c r="Y1235" s="3" t="s">
        <v>6687</v>
      </c>
      <c r="AB1235" s="1" t="s">
        <v>1229</v>
      </c>
      <c r="AC1235" s="1" t="s">
        <v>2990</v>
      </c>
      <c r="AD1235" s="1">
        <v>2.6</v>
      </c>
      <c r="AE1235" s="1">
        <v>0.2</v>
      </c>
      <c r="AF1235" s="1">
        <v>0</v>
      </c>
      <c r="AG1235" s="1">
        <v>13.85</v>
      </c>
      <c r="AH1235" s="1">
        <v>83.35</v>
      </c>
      <c r="AI1235" s="1">
        <v>1235</v>
      </c>
      <c r="AJ1235" s="1">
        <v>594004.14</v>
      </c>
      <c r="AK1235" s="1">
        <v>7</v>
      </c>
      <c r="AL1235" s="1">
        <v>-4</v>
      </c>
      <c r="AM1235" s="1">
        <v>0</v>
      </c>
      <c r="AN1235" s="1">
        <v>1</v>
      </c>
      <c r="AO1235" s="1">
        <v>-1</v>
      </c>
      <c r="AP1235" s="1">
        <v>49510</v>
      </c>
      <c r="AQ1235" s="1">
        <v>0</v>
      </c>
      <c r="AR1235" s="1">
        <v>11.7</v>
      </c>
      <c r="AS1235" s="1">
        <v>11.55</v>
      </c>
      <c r="AT1235" s="1">
        <v>11.3</v>
      </c>
      <c r="AU1235" s="1">
        <v>11.4</v>
      </c>
      <c r="AV1235" s="1">
        <v>11.4</v>
      </c>
      <c r="AW1235" s="1">
        <v>3.569999999999999E-4</v>
      </c>
      <c r="AX1235" s="1">
        <v>-2.56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5968</v>
      </c>
      <c r="C1236" s="3">
        <v>34.659999999999997</v>
      </c>
      <c r="D1236" s="3">
        <v>1.45</v>
      </c>
      <c r="E1236" s="3">
        <v>0.96</v>
      </c>
      <c r="F1236" s="1">
        <f>IF(INDEX(董監!D:D,H1236)=0,INDEX(董監!C:C,H1236),INDEX(董監!D:D,H1236))</f>
        <v>15.82</v>
      </c>
      <c r="G1236" s="1">
        <f t="shared" si="76"/>
        <v>47.11</v>
      </c>
      <c r="H1236" s="1">
        <f>MATCH(持股比率!A1236,董監!A:A,0)</f>
        <v>1236</v>
      </c>
      <c r="I1236" s="3">
        <v>630643.18000000005</v>
      </c>
      <c r="J1236" s="26">
        <v>74</v>
      </c>
      <c r="K1236" s="26">
        <v>-31</v>
      </c>
      <c r="L1236" s="35">
        <v>47</v>
      </c>
      <c r="M1236" s="26">
        <v>-34</v>
      </c>
      <c r="N1236" s="26">
        <v>-41</v>
      </c>
      <c r="O1236" s="26">
        <f t="shared" si="77"/>
        <v>29710</v>
      </c>
      <c r="P1236" s="25">
        <f t="shared" si="78"/>
        <v>0.1</v>
      </c>
      <c r="Q1236" s="3">
        <v>63.3</v>
      </c>
      <c r="R1236" s="3">
        <v>62.9</v>
      </c>
      <c r="S1236" s="3">
        <v>63.6</v>
      </c>
      <c r="T1236" s="3">
        <v>64.400000000000006</v>
      </c>
      <c r="U1236" s="3">
        <v>63.4</v>
      </c>
      <c r="V1236" s="12">
        <f t="shared" si="79"/>
        <v>9.3449999999999957E-3</v>
      </c>
      <c r="W1236" s="3">
        <v>3.76</v>
      </c>
      <c r="X1236" s="3" t="str">
        <f ca="1">IF(COUNTIF(股期對照!A:A,B1236)=2,B1236&amp;"-●",IF(COUNTIF(股期對照!A:A,B1236)=1,B1236&amp;"-◎",B1236))</f>
        <v>大宇資</v>
      </c>
      <c r="Y1236" s="3" t="s">
        <v>6617</v>
      </c>
      <c r="AB1236" s="1" t="s">
        <v>1230</v>
      </c>
      <c r="AC1236" s="1" t="s">
        <v>2991</v>
      </c>
      <c r="AD1236" s="1">
        <v>34.659999999999997</v>
      </c>
      <c r="AE1236" s="1">
        <v>1.45</v>
      </c>
      <c r="AF1236" s="1">
        <v>0.96</v>
      </c>
      <c r="AG1236" s="1">
        <v>15.82</v>
      </c>
      <c r="AH1236" s="1">
        <v>47.11</v>
      </c>
      <c r="AI1236" s="1">
        <v>1236</v>
      </c>
      <c r="AJ1236" s="1">
        <v>630643.18000000005</v>
      </c>
      <c r="AK1236" s="1">
        <v>74</v>
      </c>
      <c r="AL1236" s="1">
        <v>-31</v>
      </c>
      <c r="AM1236" s="1">
        <v>47</v>
      </c>
      <c r="AN1236" s="1">
        <v>-34</v>
      </c>
      <c r="AO1236" s="1">
        <v>-41</v>
      </c>
      <c r="AP1236" s="1">
        <v>29710</v>
      </c>
      <c r="AQ1236" s="1">
        <v>0.1</v>
      </c>
      <c r="AR1236" s="1">
        <v>63.3</v>
      </c>
      <c r="AS1236" s="1">
        <v>62.9</v>
      </c>
      <c r="AT1236" s="1">
        <v>63.6</v>
      </c>
      <c r="AU1236" s="1">
        <v>64.400000000000006</v>
      </c>
      <c r="AV1236" s="1">
        <v>63.4</v>
      </c>
      <c r="AW1236" s="1">
        <v>9.3449999999999957E-3</v>
      </c>
      <c r="AX1236" s="1">
        <v>3.76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5969</v>
      </c>
      <c r="C1237" s="3">
        <v>1.68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46.89</v>
      </c>
      <c r="H1237" s="1">
        <f>MATCH(持股比率!A1237,董監!A:A,0)</f>
        <v>1237</v>
      </c>
      <c r="I1237" s="3">
        <v>1883573.36</v>
      </c>
      <c r="J1237" s="26">
        <v>5</v>
      </c>
      <c r="K1237" s="26">
        <v>9</v>
      </c>
      <c r="L1237" s="35">
        <v>21</v>
      </c>
      <c r="M1237" s="26">
        <v>-1</v>
      </c>
      <c r="N1237" s="26">
        <v>5</v>
      </c>
      <c r="O1237" s="26">
        <f t="shared" si="77"/>
        <v>88321</v>
      </c>
      <c r="P1237" s="25">
        <f t="shared" si="78"/>
        <v>0</v>
      </c>
      <c r="Q1237" s="3">
        <v>41.5</v>
      </c>
      <c r="R1237" s="3">
        <v>41.6</v>
      </c>
      <c r="S1237" s="3">
        <v>41.3</v>
      </c>
      <c r="T1237" s="3">
        <v>41.2</v>
      </c>
      <c r="U1237" s="3">
        <v>41.25</v>
      </c>
      <c r="V1237" s="12">
        <f t="shared" si="79"/>
        <v>1.6142500000000001E-2</v>
      </c>
      <c r="W1237" s="3">
        <v>-0.48</v>
      </c>
      <c r="X1237" s="3" t="str">
        <f ca="1">IF(COUNTIF(股期對照!A:A,B1237)=2,B1237&amp;"-●",IF(COUNTIF(股期對照!A:A,B1237)=1,B1237&amp;"-◎",B1237))</f>
        <v>聚碩</v>
      </c>
      <c r="Y1237" s="3" t="s">
        <v>6555</v>
      </c>
      <c r="AB1237" s="1" t="s">
        <v>1231</v>
      </c>
      <c r="AC1237" s="1" t="s">
        <v>2992</v>
      </c>
      <c r="AD1237" s="1">
        <v>1.68</v>
      </c>
      <c r="AE1237" s="1">
        <v>0.03</v>
      </c>
      <c r="AF1237" s="1">
        <v>0</v>
      </c>
      <c r="AG1237" s="1">
        <v>51.4</v>
      </c>
      <c r="AH1237" s="1">
        <v>46.89</v>
      </c>
      <c r="AI1237" s="1">
        <v>1237</v>
      </c>
      <c r="AJ1237" s="1">
        <v>1883573.36</v>
      </c>
      <c r="AK1237" s="1">
        <v>5</v>
      </c>
      <c r="AL1237" s="1">
        <v>9</v>
      </c>
      <c r="AM1237" s="1">
        <v>21</v>
      </c>
      <c r="AN1237" s="1">
        <v>-1</v>
      </c>
      <c r="AO1237" s="1">
        <v>5</v>
      </c>
      <c r="AP1237" s="1">
        <v>88321</v>
      </c>
      <c r="AQ1237" s="1">
        <v>0</v>
      </c>
      <c r="AR1237" s="1">
        <v>41.5</v>
      </c>
      <c r="AS1237" s="1">
        <v>41.6</v>
      </c>
      <c r="AT1237" s="1">
        <v>41.3</v>
      </c>
      <c r="AU1237" s="1">
        <v>41.2</v>
      </c>
      <c r="AV1237" s="1">
        <v>41.25</v>
      </c>
      <c r="AW1237" s="1">
        <v>1.6142500000000001E-2</v>
      </c>
      <c r="AX1237" s="1">
        <v>-0.48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5970</v>
      </c>
      <c r="C1238" s="3">
        <v>0.42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69.459999999999994</v>
      </c>
      <c r="H1238" s="1">
        <f>MATCH(持股比率!A1238,董監!A:A,0)</f>
        <v>1238</v>
      </c>
      <c r="I1238" s="3">
        <v>500471</v>
      </c>
      <c r="J1238" s="26">
        <v>17</v>
      </c>
      <c r="K1238" s="26">
        <v>-35</v>
      </c>
      <c r="L1238" s="35">
        <v>5</v>
      </c>
      <c r="M1238" s="26">
        <v>14</v>
      </c>
      <c r="N1238" s="26">
        <v>33</v>
      </c>
      <c r="O1238" s="26">
        <f t="shared" si="77"/>
        <v>34763</v>
      </c>
      <c r="P1238" s="25">
        <f t="shared" si="78"/>
        <v>0.1</v>
      </c>
      <c r="Q1238" s="3">
        <v>13.85</v>
      </c>
      <c r="R1238" s="3">
        <v>13.85</v>
      </c>
      <c r="S1238" s="3">
        <v>13.75</v>
      </c>
      <c r="T1238" s="3">
        <v>13.8</v>
      </c>
      <c r="U1238" s="3">
        <v>14</v>
      </c>
      <c r="V1238" s="12">
        <f t="shared" si="79"/>
        <v>4.7464999999999999E-3</v>
      </c>
      <c r="W1238" s="3">
        <v>3.7</v>
      </c>
      <c r="X1238" s="3" t="str">
        <f ca="1">IF(COUNTIF(股期對照!A:A,B1238)=2,B1238&amp;"-●",IF(COUNTIF(股期對照!A:A,B1238)=1,B1238&amp;"-◎",B1238))</f>
        <v>亞矽</v>
      </c>
      <c r="Y1238" s="3" t="s">
        <v>6603</v>
      </c>
      <c r="AB1238" s="1" t="s">
        <v>1232</v>
      </c>
      <c r="AC1238" s="1" t="s">
        <v>2993</v>
      </c>
      <c r="AD1238" s="1">
        <v>0.42</v>
      </c>
      <c r="AE1238" s="1">
        <v>0.02</v>
      </c>
      <c r="AF1238" s="1">
        <v>0.32</v>
      </c>
      <c r="AG1238" s="1">
        <v>29.78</v>
      </c>
      <c r="AH1238" s="1">
        <v>69.459999999999994</v>
      </c>
      <c r="AI1238" s="1">
        <v>1238</v>
      </c>
      <c r="AJ1238" s="1">
        <v>500471</v>
      </c>
      <c r="AK1238" s="1">
        <v>17</v>
      </c>
      <c r="AL1238" s="1">
        <v>-35</v>
      </c>
      <c r="AM1238" s="1">
        <v>5</v>
      </c>
      <c r="AN1238" s="1">
        <v>14</v>
      </c>
      <c r="AO1238" s="1">
        <v>33</v>
      </c>
      <c r="AP1238" s="1">
        <v>34763</v>
      </c>
      <c r="AQ1238" s="1">
        <v>0.1</v>
      </c>
      <c r="AR1238" s="1">
        <v>13.85</v>
      </c>
      <c r="AS1238" s="1">
        <v>13.85</v>
      </c>
      <c r="AT1238" s="1">
        <v>13.75</v>
      </c>
      <c r="AU1238" s="1">
        <v>13.8</v>
      </c>
      <c r="AV1238" s="1">
        <v>14</v>
      </c>
      <c r="AW1238" s="1">
        <v>4.7464999999999999E-3</v>
      </c>
      <c r="AX1238" s="1">
        <v>3.7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4856</v>
      </c>
      <c r="C1239" s="3">
        <v>0.81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45.269999999999996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0</v>
      </c>
      <c r="L1239" s="35">
        <v>0</v>
      </c>
      <c r="M1239" s="26">
        <v>3</v>
      </c>
      <c r="N1239" s="26">
        <v>90</v>
      </c>
      <c r="O1239" s="26">
        <f t="shared" si="77"/>
        <v>19879</v>
      </c>
      <c r="P1239" s="25">
        <f t="shared" si="78"/>
        <v>0.5</v>
      </c>
      <c r="Q1239" s="3">
        <v>23.6</v>
      </c>
      <c r="R1239" s="3">
        <v>23.8</v>
      </c>
      <c r="S1239" s="3">
        <v>23.55</v>
      </c>
      <c r="T1239" s="3">
        <v>23.7</v>
      </c>
      <c r="U1239" s="3">
        <v>24.45</v>
      </c>
      <c r="V1239" s="12">
        <f t="shared" si="79"/>
        <v>2.3188E-2</v>
      </c>
      <c r="W1239" s="3">
        <v>4.9400000000000004</v>
      </c>
      <c r="X1239" s="3" t="str">
        <f ca="1">IF(COUNTIF(股期對照!A:A,B1239)=2,B1239&amp;"-●",IF(COUNTIF(股期對照!A:A,B1239)=1,B1239&amp;"-◎",B1239))</f>
        <v>久威</v>
      </c>
      <c r="Y1239" s="3" t="s">
        <v>6606</v>
      </c>
      <c r="AB1239" s="1" t="s">
        <v>1233</v>
      </c>
      <c r="AC1239" s="1" t="s">
        <v>2994</v>
      </c>
      <c r="AD1239" s="1">
        <v>0.81</v>
      </c>
      <c r="AE1239" s="1">
        <v>0</v>
      </c>
      <c r="AF1239" s="1">
        <v>0</v>
      </c>
      <c r="AG1239" s="1">
        <v>53.92</v>
      </c>
      <c r="AH1239" s="1">
        <v>45.269999999999996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0</v>
      </c>
      <c r="AN1239" s="1">
        <v>3</v>
      </c>
      <c r="AO1239" s="1">
        <v>90</v>
      </c>
      <c r="AP1239" s="1">
        <v>19879</v>
      </c>
      <c r="AQ1239" s="1">
        <v>0.5</v>
      </c>
      <c r="AR1239" s="1">
        <v>23.6</v>
      </c>
      <c r="AS1239" s="1">
        <v>23.8</v>
      </c>
      <c r="AT1239" s="1">
        <v>23.55</v>
      </c>
      <c r="AU1239" s="1">
        <v>23.7</v>
      </c>
      <c r="AV1239" s="1">
        <v>24.45</v>
      </c>
      <c r="AW1239" s="1">
        <v>2.3188E-2</v>
      </c>
      <c r="AX1239" s="1">
        <v>4.9400000000000004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5971</v>
      </c>
      <c r="C1240" s="3">
        <v>10.130000000000001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77.009999999999991</v>
      </c>
      <c r="H1240" s="1">
        <f>MATCH(持股比率!A1240,董監!A:A,0)</f>
        <v>1240</v>
      </c>
      <c r="I1240" s="3">
        <v>1876621.54</v>
      </c>
      <c r="J1240" s="26">
        <v>-8</v>
      </c>
      <c r="K1240" s="26">
        <v>-57</v>
      </c>
      <c r="L1240" s="35">
        <v>-86</v>
      </c>
      <c r="M1240" s="26">
        <v>-10</v>
      </c>
      <c r="N1240" s="26">
        <v>-19</v>
      </c>
      <c r="O1240" s="26">
        <f t="shared" si="77"/>
        <v>144519</v>
      </c>
      <c r="P1240" s="25">
        <f t="shared" si="78"/>
        <v>-0.1</v>
      </c>
      <c r="Q1240" s="3">
        <v>44.15</v>
      </c>
      <c r="R1240" s="3">
        <v>44.05</v>
      </c>
      <c r="S1240" s="3">
        <v>43.95</v>
      </c>
      <c r="T1240" s="3">
        <v>43.85</v>
      </c>
      <c r="U1240" s="3">
        <v>43.95</v>
      </c>
      <c r="V1240" s="12">
        <f t="shared" si="79"/>
        <v>-7.9173000000000007E-2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6549</v>
      </c>
      <c r="AB1240" s="1" t="s">
        <v>1234</v>
      </c>
      <c r="AC1240" s="1" t="s">
        <v>2995</v>
      </c>
      <c r="AD1240" s="1">
        <v>10.130000000000001</v>
      </c>
      <c r="AE1240" s="1">
        <v>0.16</v>
      </c>
      <c r="AF1240" s="1">
        <v>0</v>
      </c>
      <c r="AG1240" s="1">
        <v>12.7</v>
      </c>
      <c r="AH1240" s="1">
        <v>77.009999999999991</v>
      </c>
      <c r="AI1240" s="1">
        <v>1240</v>
      </c>
      <c r="AJ1240" s="1">
        <v>1876621.54</v>
      </c>
      <c r="AK1240" s="1">
        <v>-8</v>
      </c>
      <c r="AL1240" s="1">
        <v>-57</v>
      </c>
      <c r="AM1240" s="1">
        <v>-86</v>
      </c>
      <c r="AN1240" s="1">
        <v>-10</v>
      </c>
      <c r="AO1240" s="1">
        <v>-19</v>
      </c>
      <c r="AP1240" s="1">
        <v>144519</v>
      </c>
      <c r="AQ1240" s="1">
        <v>-0.1</v>
      </c>
      <c r="AR1240" s="1">
        <v>44.15</v>
      </c>
      <c r="AS1240" s="1">
        <v>44.05</v>
      </c>
      <c r="AT1240" s="1">
        <v>43.95</v>
      </c>
      <c r="AU1240" s="1">
        <v>43.85</v>
      </c>
      <c r="AV1240" s="1">
        <v>43.95</v>
      </c>
      <c r="AW1240" s="1">
        <v>-7.9173000000000007E-2</v>
      </c>
      <c r="AX1240" s="1">
        <v>-0.23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5972</v>
      </c>
      <c r="C1241" s="3">
        <v>9.26</v>
      </c>
      <c r="D1241" s="3">
        <v>0.68</v>
      </c>
      <c r="E1241" s="3">
        <v>2.99</v>
      </c>
      <c r="F1241" s="1">
        <f>IF(INDEX(董監!D:D,H1241)=0,INDEX(董監!C:C,H1241),INDEX(董監!D:D,H1241))</f>
        <v>11.63</v>
      </c>
      <c r="G1241" s="1">
        <f t="shared" si="76"/>
        <v>75.44</v>
      </c>
      <c r="H1241" s="1">
        <f>MATCH(持股比率!A1241,董監!A:A,0)</f>
        <v>1241</v>
      </c>
      <c r="I1241" s="3">
        <v>30271868.510000002</v>
      </c>
      <c r="J1241" s="26">
        <v>549</v>
      </c>
      <c r="K1241" s="26">
        <v>-19024</v>
      </c>
      <c r="L1241" s="35">
        <v>210</v>
      </c>
      <c r="M1241" s="26">
        <v>-7506</v>
      </c>
      <c r="N1241" s="26">
        <v>18976</v>
      </c>
      <c r="O1241" s="26">
        <f t="shared" si="77"/>
        <v>2283710</v>
      </c>
      <c r="P1241" s="25">
        <f t="shared" si="78"/>
        <v>-0.3</v>
      </c>
      <c r="Q1241" s="3">
        <v>22.15</v>
      </c>
      <c r="R1241" s="3">
        <v>22.3</v>
      </c>
      <c r="S1241" s="3">
        <v>22.4</v>
      </c>
      <c r="T1241" s="3">
        <v>22.05</v>
      </c>
      <c r="U1241" s="3">
        <v>22.75</v>
      </c>
      <c r="V1241" s="12">
        <f t="shared" si="79"/>
        <v>-1.4117415000000002</v>
      </c>
      <c r="W1241" s="3">
        <v>12.9</v>
      </c>
      <c r="X1241" s="3" t="str">
        <f ca="1">IF(COUNTIF(股期對照!A:A,B1241)=2,B1241&amp;"-●",IF(COUNTIF(股期對照!A:A,B1241)=1,B1241&amp;"-◎",B1241))</f>
        <v>彩晶-◎</v>
      </c>
      <c r="Y1241" s="3" t="s">
        <v>6643</v>
      </c>
      <c r="AB1241" s="1" t="s">
        <v>1235</v>
      </c>
      <c r="AC1241" s="1" t="s">
        <v>2996</v>
      </c>
      <c r="AD1241" s="1">
        <v>9.26</v>
      </c>
      <c r="AE1241" s="1">
        <v>0.68</v>
      </c>
      <c r="AF1241" s="1">
        <v>2.99</v>
      </c>
      <c r="AG1241" s="1">
        <v>11.63</v>
      </c>
      <c r="AH1241" s="1">
        <v>75.44</v>
      </c>
      <c r="AI1241" s="1">
        <v>1241</v>
      </c>
      <c r="AJ1241" s="1">
        <v>30271868.510000002</v>
      </c>
      <c r="AK1241" s="1">
        <v>549</v>
      </c>
      <c r="AL1241" s="1">
        <v>-19024</v>
      </c>
      <c r="AM1241" s="1">
        <v>210</v>
      </c>
      <c r="AN1241" s="1">
        <v>-7506</v>
      </c>
      <c r="AO1241" s="1">
        <v>18976</v>
      </c>
      <c r="AP1241" s="1">
        <v>2283710</v>
      </c>
      <c r="AQ1241" s="1">
        <v>-0.3</v>
      </c>
      <c r="AR1241" s="1">
        <v>22.15</v>
      </c>
      <c r="AS1241" s="1">
        <v>22.3</v>
      </c>
      <c r="AT1241" s="1">
        <v>22.4</v>
      </c>
      <c r="AU1241" s="1">
        <v>22.05</v>
      </c>
      <c r="AV1241" s="1">
        <v>22.75</v>
      </c>
      <c r="AW1241" s="1">
        <v>-1.4117415000000002</v>
      </c>
      <c r="AX1241" s="1">
        <v>12.9</v>
      </c>
      <c r="AY1241" s="1" t="s">
        <v>4522</v>
      </c>
      <c r="AZ1241" s="1" t="s">
        <v>3565</v>
      </c>
    </row>
    <row r="1242" spans="1:52" x14ac:dyDescent="0.25">
      <c r="A1242" s="2" t="s">
        <v>1236</v>
      </c>
      <c r="B1242" s="3" t="s">
        <v>5973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1</v>
      </c>
      <c r="K1242" s="26">
        <v>0</v>
      </c>
      <c r="L1242" s="35">
        <v>-1</v>
      </c>
      <c r="M1242" s="26">
        <v>0</v>
      </c>
      <c r="N1242" s="26">
        <v>0</v>
      </c>
      <c r="O1242" s="26">
        <f t="shared" si="77"/>
        <v>51745</v>
      </c>
      <c r="P1242" s="25">
        <f t="shared" si="78"/>
        <v>0</v>
      </c>
      <c r="Q1242" s="3">
        <v>16.350000000000001</v>
      </c>
      <c r="R1242" s="3">
        <v>16.350000000000001</v>
      </c>
      <c r="S1242" s="3">
        <v>16</v>
      </c>
      <c r="T1242" s="3">
        <v>15.6</v>
      </c>
      <c r="U1242" s="3">
        <v>15.85</v>
      </c>
      <c r="V1242" s="12">
        <f t="shared" si="79"/>
        <v>3.5000000000000143E-6</v>
      </c>
      <c r="W1242" s="3">
        <v>-3.65</v>
      </c>
      <c r="X1242" s="3" t="str">
        <f ca="1">IF(COUNTIF(股期對照!A:A,B1242)=2,B1242&amp;"-●",IF(COUNTIF(股期對照!A:A,B1242)=1,B1242&amp;"-◎",B1242))</f>
        <v>迎廣</v>
      </c>
      <c r="Y1242" s="3" t="s">
        <v>6562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-1</v>
      </c>
      <c r="AN1242" s="1">
        <v>0</v>
      </c>
      <c r="AO1242" s="1">
        <v>0</v>
      </c>
      <c r="AP1242" s="1">
        <v>51745</v>
      </c>
      <c r="AQ1242" s="1">
        <v>0</v>
      </c>
      <c r="AR1242" s="1">
        <v>16.350000000000001</v>
      </c>
      <c r="AS1242" s="1">
        <v>16.350000000000001</v>
      </c>
      <c r="AT1242" s="1">
        <v>16</v>
      </c>
      <c r="AU1242" s="1">
        <v>15.6</v>
      </c>
      <c r="AV1242" s="1">
        <v>15.85</v>
      </c>
      <c r="AW1242" s="1">
        <v>3.5000000000000143E-6</v>
      </c>
      <c r="AX1242" s="1">
        <v>-3.65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5974</v>
      </c>
      <c r="C1243" s="3">
        <v>0.72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67.61</v>
      </c>
      <c r="H1243" s="1">
        <f>MATCH(持股比率!A1243,董監!A:A,0)</f>
        <v>1243</v>
      </c>
      <c r="I1243" s="3">
        <v>908895.73</v>
      </c>
      <c r="J1243" s="26">
        <v>-579</v>
      </c>
      <c r="K1243" s="26">
        <v>-42</v>
      </c>
      <c r="L1243" s="35">
        <v>86</v>
      </c>
      <c r="M1243" s="26">
        <v>187</v>
      </c>
      <c r="N1243" s="26">
        <v>-150</v>
      </c>
      <c r="O1243" s="26">
        <f t="shared" si="77"/>
        <v>61450</v>
      </c>
      <c r="P1243" s="25">
        <f t="shared" si="78"/>
        <v>-0.8</v>
      </c>
      <c r="Q1243" s="3">
        <v>13.95</v>
      </c>
      <c r="R1243" s="3">
        <v>13.7</v>
      </c>
      <c r="S1243" s="3">
        <v>14.2</v>
      </c>
      <c r="T1243" s="3">
        <v>15.3</v>
      </c>
      <c r="U1243" s="3">
        <v>15.35</v>
      </c>
      <c r="V1243" s="12">
        <f t="shared" si="79"/>
        <v>-6.8726499999999996E-2</v>
      </c>
      <c r="W1243" s="3">
        <v>9.25</v>
      </c>
      <c r="X1243" s="3" t="str">
        <f ca="1">IF(COUNTIF(股期對照!A:A,B1243)=2,B1243&amp;"-●",IF(COUNTIF(股期對照!A:A,B1243)=1,B1243&amp;"-◎",B1243))</f>
        <v>建達</v>
      </c>
      <c r="Y1243" s="3" t="s">
        <v>6688</v>
      </c>
      <c r="AB1243" s="1" t="s">
        <v>1237</v>
      </c>
      <c r="AC1243" s="1" t="s">
        <v>2998</v>
      </c>
      <c r="AD1243" s="1">
        <v>0.72</v>
      </c>
      <c r="AE1243" s="1">
        <v>0.02</v>
      </c>
      <c r="AF1243" s="1">
        <v>0</v>
      </c>
      <c r="AG1243" s="1">
        <v>31.65</v>
      </c>
      <c r="AH1243" s="1">
        <v>67.61</v>
      </c>
      <c r="AI1243" s="1">
        <v>1243</v>
      </c>
      <c r="AJ1243" s="1">
        <v>908895.73</v>
      </c>
      <c r="AK1243" s="1">
        <v>-579</v>
      </c>
      <c r="AL1243" s="1">
        <v>-42</v>
      </c>
      <c r="AM1243" s="1">
        <v>86</v>
      </c>
      <c r="AN1243" s="1">
        <v>187</v>
      </c>
      <c r="AO1243" s="1">
        <v>-150</v>
      </c>
      <c r="AP1243" s="1">
        <v>61450</v>
      </c>
      <c r="AQ1243" s="1">
        <v>-0.8</v>
      </c>
      <c r="AR1243" s="1">
        <v>13.95</v>
      </c>
      <c r="AS1243" s="1">
        <v>13.7</v>
      </c>
      <c r="AT1243" s="1">
        <v>14.2</v>
      </c>
      <c r="AU1243" s="1">
        <v>15.3</v>
      </c>
      <c r="AV1243" s="1">
        <v>15.35</v>
      </c>
      <c r="AW1243" s="1">
        <v>-6.8726499999999996E-2</v>
      </c>
      <c r="AX1243" s="1">
        <v>9.25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5975</v>
      </c>
      <c r="C1244" s="3">
        <v>10.56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60.1</v>
      </c>
      <c r="H1244" s="1">
        <f>MATCH(持股比率!A1244,董監!A:A,0)</f>
        <v>1244</v>
      </c>
      <c r="I1244" s="3">
        <v>6655551.1399999997</v>
      </c>
      <c r="J1244" s="26">
        <v>428</v>
      </c>
      <c r="K1244" s="26">
        <v>-376</v>
      </c>
      <c r="L1244" s="35">
        <v>-546</v>
      </c>
      <c r="M1244" s="26">
        <v>46</v>
      </c>
      <c r="N1244" s="26">
        <v>830</v>
      </c>
      <c r="O1244" s="26">
        <f t="shared" si="77"/>
        <v>399999</v>
      </c>
      <c r="P1244" s="25">
        <f t="shared" si="78"/>
        <v>0.1</v>
      </c>
      <c r="Q1244" s="3">
        <v>14</v>
      </c>
      <c r="R1244" s="3">
        <v>13.65</v>
      </c>
      <c r="S1244" s="3">
        <v>13.25</v>
      </c>
      <c r="T1244" s="3">
        <v>13.15</v>
      </c>
      <c r="U1244" s="3">
        <v>13.55</v>
      </c>
      <c r="V1244" s="12">
        <f t="shared" si="79"/>
        <v>5.4764999999999994E-2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6611</v>
      </c>
      <c r="AB1244" s="1" t="s">
        <v>1238</v>
      </c>
      <c r="AC1244" s="1" t="s">
        <v>2999</v>
      </c>
      <c r="AD1244" s="1">
        <v>10.56</v>
      </c>
      <c r="AE1244" s="1">
        <v>0.67</v>
      </c>
      <c r="AF1244" s="1">
        <v>0.02</v>
      </c>
      <c r="AG1244" s="1">
        <v>28.65</v>
      </c>
      <c r="AH1244" s="1">
        <v>60.1</v>
      </c>
      <c r="AI1244" s="1">
        <v>1244</v>
      </c>
      <c r="AJ1244" s="1">
        <v>6655551.1399999997</v>
      </c>
      <c r="AK1244" s="1">
        <v>428</v>
      </c>
      <c r="AL1244" s="1">
        <v>-376</v>
      </c>
      <c r="AM1244" s="1">
        <v>-546</v>
      </c>
      <c r="AN1244" s="1">
        <v>46</v>
      </c>
      <c r="AO1244" s="1">
        <v>830</v>
      </c>
      <c r="AP1244" s="1">
        <v>399999</v>
      </c>
      <c r="AQ1244" s="1">
        <v>0.1</v>
      </c>
      <c r="AR1244" s="1">
        <v>14</v>
      </c>
      <c r="AS1244" s="1">
        <v>13.65</v>
      </c>
      <c r="AT1244" s="1">
        <v>13.25</v>
      </c>
      <c r="AU1244" s="1">
        <v>13.15</v>
      </c>
      <c r="AV1244" s="1">
        <v>13.55</v>
      </c>
      <c r="AW1244" s="1">
        <v>5.4764999999999994E-2</v>
      </c>
      <c r="AX1244" s="1">
        <v>0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5976</v>
      </c>
      <c r="C1245" s="3">
        <v>53.79</v>
      </c>
      <c r="D1245" s="3">
        <v>1.18</v>
      </c>
      <c r="E1245" s="3">
        <v>1.0900000000000001</v>
      </c>
      <c r="F1245" s="1">
        <f>IF(INDEX(董監!D:D,H1245)=0,INDEX(董監!C:C,H1245),INDEX(董監!D:D,H1245))</f>
        <v>5.41</v>
      </c>
      <c r="G1245" s="1">
        <f t="shared" si="76"/>
        <v>38.53</v>
      </c>
      <c r="H1245" s="1">
        <f>MATCH(持股比率!A1245,董監!A:A,0)</f>
        <v>1245</v>
      </c>
      <c r="I1245" s="3">
        <v>1849705.19</v>
      </c>
      <c r="J1245" s="26">
        <v>-3</v>
      </c>
      <c r="K1245" s="26">
        <v>19</v>
      </c>
      <c r="L1245" s="35">
        <v>-124</v>
      </c>
      <c r="M1245" s="26">
        <v>-178</v>
      </c>
      <c r="N1245" s="26">
        <v>-56</v>
      </c>
      <c r="O1245" s="26">
        <f t="shared" si="77"/>
        <v>71269</v>
      </c>
      <c r="P1245" s="25">
        <f t="shared" si="78"/>
        <v>-0.5</v>
      </c>
      <c r="Q1245" s="3">
        <v>354.5</v>
      </c>
      <c r="R1245" s="3">
        <v>354.5</v>
      </c>
      <c r="S1245" s="3">
        <v>351.5</v>
      </c>
      <c r="T1245" s="3">
        <v>351</v>
      </c>
      <c r="U1245" s="3">
        <v>352</v>
      </c>
      <c r="V1245" s="12">
        <f t="shared" si="79"/>
        <v>-1.2010400000000001</v>
      </c>
      <c r="W1245" s="3">
        <v>-1.1200000000000001</v>
      </c>
      <c r="X1245" s="3" t="str">
        <f ca="1">IF(COUNTIF(股期對照!A:A,B1245)=2,B1245&amp;"-●",IF(COUNTIF(股期對照!A:A,B1245)=1,B1245&amp;"-◎",B1245))</f>
        <v>新普-◎</v>
      </c>
      <c r="Y1245" s="3" t="s">
        <v>6635</v>
      </c>
      <c r="AB1245" s="1" t="s">
        <v>1239</v>
      </c>
      <c r="AC1245" s="1" t="s">
        <v>3000</v>
      </c>
      <c r="AD1245" s="1">
        <v>53.79</v>
      </c>
      <c r="AE1245" s="1">
        <v>1.18</v>
      </c>
      <c r="AF1245" s="1">
        <v>1.0900000000000001</v>
      </c>
      <c r="AG1245" s="1">
        <v>5.41</v>
      </c>
      <c r="AH1245" s="1">
        <v>38.53</v>
      </c>
      <c r="AI1245" s="1">
        <v>1245</v>
      </c>
      <c r="AJ1245" s="1">
        <v>1849705.19</v>
      </c>
      <c r="AK1245" s="1">
        <v>-3</v>
      </c>
      <c r="AL1245" s="1">
        <v>19</v>
      </c>
      <c r="AM1245" s="1">
        <v>-124</v>
      </c>
      <c r="AN1245" s="1">
        <v>-178</v>
      </c>
      <c r="AO1245" s="1">
        <v>-56</v>
      </c>
      <c r="AP1245" s="1">
        <v>71269</v>
      </c>
      <c r="AQ1245" s="1">
        <v>-0.5</v>
      </c>
      <c r="AR1245" s="1">
        <v>354.5</v>
      </c>
      <c r="AS1245" s="1">
        <v>354.5</v>
      </c>
      <c r="AT1245" s="1">
        <v>351.5</v>
      </c>
      <c r="AU1245" s="1">
        <v>351</v>
      </c>
      <c r="AV1245" s="1">
        <v>352</v>
      </c>
      <c r="AW1245" s="1">
        <v>-1.2010400000000001</v>
      </c>
      <c r="AX1245" s="1">
        <v>-1.1200000000000001</v>
      </c>
      <c r="AY1245" s="1" t="s">
        <v>4523</v>
      </c>
      <c r="AZ1245" s="1" t="s">
        <v>3520</v>
      </c>
    </row>
    <row r="1246" spans="1:52" x14ac:dyDescent="0.25">
      <c r="A1246" s="2" t="s">
        <v>1240</v>
      </c>
      <c r="B1246" s="3" t="s">
        <v>5977</v>
      </c>
      <c r="C1246" s="3">
        <v>0.97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84.36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0</v>
      </c>
      <c r="L1246" s="35">
        <v>0</v>
      </c>
      <c r="M1246" s="26">
        <v>6</v>
      </c>
      <c r="N1246" s="26">
        <v>0</v>
      </c>
      <c r="O1246" s="26">
        <f t="shared" si="77"/>
        <v>59719</v>
      </c>
      <c r="P1246" s="25">
        <f t="shared" si="78"/>
        <v>0</v>
      </c>
      <c r="Q1246" s="3">
        <v>10.55</v>
      </c>
      <c r="R1246" s="3">
        <v>10.5</v>
      </c>
      <c r="S1246" s="3">
        <v>10.55</v>
      </c>
      <c r="T1246" s="3">
        <v>10.55</v>
      </c>
      <c r="U1246" s="3">
        <v>10.6</v>
      </c>
      <c r="V1246" s="12">
        <f t="shared" si="79"/>
        <v>6.3299999999999999E-4</v>
      </c>
      <c r="W1246" s="3">
        <v>2.42</v>
      </c>
      <c r="X1246" s="3" t="str">
        <f ca="1">IF(COUNTIF(股期對照!A:A,B1246)=2,B1246&amp;"-●",IF(COUNTIF(股期對照!A:A,B1246)=1,B1246&amp;"-◎",B1246))</f>
        <v>擎邦</v>
      </c>
      <c r="Y1246" s="3" t="s">
        <v>6559</v>
      </c>
      <c r="AB1246" s="1" t="s">
        <v>1240</v>
      </c>
      <c r="AC1246" s="1" t="s">
        <v>3001</v>
      </c>
      <c r="AD1246" s="1">
        <v>0.97</v>
      </c>
      <c r="AE1246" s="1">
        <v>0</v>
      </c>
      <c r="AF1246" s="1">
        <v>0</v>
      </c>
      <c r="AG1246" s="1">
        <v>14.67</v>
      </c>
      <c r="AH1246" s="1">
        <v>84.36</v>
      </c>
      <c r="AI1246" s="1">
        <v>1246</v>
      </c>
      <c r="AJ1246" s="1">
        <v>707909.61</v>
      </c>
      <c r="AK1246" s="1">
        <v>0</v>
      </c>
      <c r="AL1246" s="1">
        <v>0</v>
      </c>
      <c r="AM1246" s="1">
        <v>0</v>
      </c>
      <c r="AN1246" s="1">
        <v>6</v>
      </c>
      <c r="AO1246" s="1">
        <v>0</v>
      </c>
      <c r="AP1246" s="1">
        <v>59719</v>
      </c>
      <c r="AQ1246" s="1">
        <v>0</v>
      </c>
      <c r="AR1246" s="1">
        <v>10.55</v>
      </c>
      <c r="AS1246" s="1">
        <v>10.5</v>
      </c>
      <c r="AT1246" s="1">
        <v>10.55</v>
      </c>
      <c r="AU1246" s="1">
        <v>10.55</v>
      </c>
      <c r="AV1246" s="1">
        <v>10.6</v>
      </c>
      <c r="AW1246" s="1">
        <v>6.3299999999999999E-4</v>
      </c>
      <c r="AX1246" s="1">
        <v>2.42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5978</v>
      </c>
      <c r="C1247" s="3">
        <v>2.79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83.92</v>
      </c>
      <c r="H1247" s="1">
        <f>MATCH(持股比率!A1247,董監!A:A,0)</f>
        <v>1247</v>
      </c>
      <c r="I1247" s="3">
        <v>590374.30000000005</v>
      </c>
      <c r="J1247" s="26">
        <v>-72</v>
      </c>
      <c r="K1247" s="26">
        <v>3</v>
      </c>
      <c r="L1247" s="35">
        <v>-53</v>
      </c>
      <c r="M1247" s="26">
        <v>-38</v>
      </c>
      <c r="N1247" s="26">
        <v>-36</v>
      </c>
      <c r="O1247" s="26">
        <f t="shared" si="77"/>
        <v>49544</v>
      </c>
      <c r="P1247" s="25">
        <f t="shared" si="78"/>
        <v>-0.4</v>
      </c>
      <c r="Q1247" s="3">
        <v>48.15</v>
      </c>
      <c r="R1247" s="3">
        <v>47.95</v>
      </c>
      <c r="S1247" s="3">
        <v>47.9</v>
      </c>
      <c r="T1247" s="3">
        <v>47.75</v>
      </c>
      <c r="U1247" s="3">
        <v>47.95</v>
      </c>
      <c r="V1247" s="12">
        <f t="shared" si="79"/>
        <v>-9.402350000000001E-2</v>
      </c>
      <c r="W1247" s="3">
        <v>-0.93</v>
      </c>
      <c r="X1247" s="3" t="str">
        <f ca="1">IF(COUNTIF(股期對照!A:A,B1247)=2,B1247&amp;"-●",IF(COUNTIF(股期對照!A:A,B1247)=1,B1247&amp;"-◎",B1247))</f>
        <v>上奇</v>
      </c>
      <c r="Y1247" s="3" t="s">
        <v>6535</v>
      </c>
      <c r="AB1247" s="1" t="s">
        <v>1241</v>
      </c>
      <c r="AC1247" s="1" t="s">
        <v>3002</v>
      </c>
      <c r="AD1247" s="1">
        <v>2.79</v>
      </c>
      <c r="AE1247" s="1">
        <v>0</v>
      </c>
      <c r="AF1247" s="1">
        <v>0</v>
      </c>
      <c r="AG1247" s="1">
        <v>13.29</v>
      </c>
      <c r="AH1247" s="1">
        <v>83.92</v>
      </c>
      <c r="AI1247" s="1">
        <v>1247</v>
      </c>
      <c r="AJ1247" s="1">
        <v>590374.30000000005</v>
      </c>
      <c r="AK1247" s="1">
        <v>-72</v>
      </c>
      <c r="AL1247" s="1">
        <v>3</v>
      </c>
      <c r="AM1247" s="1">
        <v>-53</v>
      </c>
      <c r="AN1247" s="1">
        <v>-38</v>
      </c>
      <c r="AO1247" s="1">
        <v>-36</v>
      </c>
      <c r="AP1247" s="1">
        <v>49544</v>
      </c>
      <c r="AQ1247" s="1">
        <v>-0.4</v>
      </c>
      <c r="AR1247" s="1">
        <v>48.15</v>
      </c>
      <c r="AS1247" s="1">
        <v>47.95</v>
      </c>
      <c r="AT1247" s="1">
        <v>47.9</v>
      </c>
      <c r="AU1247" s="1">
        <v>47.75</v>
      </c>
      <c r="AV1247" s="1">
        <v>47.95</v>
      </c>
      <c r="AW1247" s="1">
        <v>-9.402350000000001E-2</v>
      </c>
      <c r="AX1247" s="1">
        <v>-0.93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5979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6</v>
      </c>
      <c r="K1248" s="26">
        <v>-6</v>
      </c>
      <c r="L1248" s="35">
        <v>-7</v>
      </c>
      <c r="M1248" s="26">
        <v>-4</v>
      </c>
      <c r="N1248" s="26">
        <v>-1</v>
      </c>
      <c r="O1248" s="26">
        <f t="shared" si="77"/>
        <v>55565</v>
      </c>
      <c r="P1248" s="25">
        <f t="shared" si="78"/>
        <v>0</v>
      </c>
      <c r="Q1248" s="3">
        <v>27</v>
      </c>
      <c r="R1248" s="3">
        <v>29.7</v>
      </c>
      <c r="S1248" s="3">
        <v>29.7</v>
      </c>
      <c r="T1248" s="3">
        <v>28.85</v>
      </c>
      <c r="U1248" s="3">
        <v>27.8</v>
      </c>
      <c r="V1248" s="12">
        <f t="shared" si="79"/>
        <v>-3.673E-3</v>
      </c>
      <c r="W1248" s="3">
        <v>2.77</v>
      </c>
      <c r="X1248" s="3" t="str">
        <f ca="1">IF(COUNTIF(股期對照!A:A,B1248)=2,B1248&amp;"-●",IF(COUNTIF(股期對照!A:A,B1248)=1,B1248&amp;"-◎",B1248))</f>
        <v>業強</v>
      </c>
      <c r="Y1248" s="3" t="s">
        <v>6677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6</v>
      </c>
      <c r="AL1248" s="1">
        <v>-6</v>
      </c>
      <c r="AM1248" s="1">
        <v>-7</v>
      </c>
      <c r="AN1248" s="1">
        <v>-4</v>
      </c>
      <c r="AO1248" s="1">
        <v>-1</v>
      </c>
      <c r="AP1248" s="1">
        <v>55565</v>
      </c>
      <c r="AQ1248" s="1">
        <v>0</v>
      </c>
      <c r="AR1248" s="1">
        <v>27</v>
      </c>
      <c r="AS1248" s="1">
        <v>29.7</v>
      </c>
      <c r="AT1248" s="1">
        <v>29.7</v>
      </c>
      <c r="AU1248" s="1">
        <v>28.85</v>
      </c>
      <c r="AV1248" s="1">
        <v>27.8</v>
      </c>
      <c r="AW1248" s="1">
        <v>-3.673E-3</v>
      </c>
      <c r="AX1248" s="1">
        <v>2.77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5980</v>
      </c>
      <c r="C1249" s="3">
        <v>2.73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75.09</v>
      </c>
      <c r="H1249" s="1">
        <f>MATCH(持股比率!A1249,董監!A:A,0)</f>
        <v>1249</v>
      </c>
      <c r="I1249" s="3">
        <v>2490111.5</v>
      </c>
      <c r="J1249" s="26">
        <v>-9</v>
      </c>
      <c r="K1249" s="26">
        <v>8</v>
      </c>
      <c r="L1249" s="35">
        <v>506</v>
      </c>
      <c r="M1249" s="26">
        <v>-287</v>
      </c>
      <c r="N1249" s="26">
        <v>-72</v>
      </c>
      <c r="O1249" s="26">
        <f t="shared" si="77"/>
        <v>186982</v>
      </c>
      <c r="P1249" s="25">
        <f t="shared" si="78"/>
        <v>0.1</v>
      </c>
      <c r="Q1249" s="3">
        <v>22.6</v>
      </c>
      <c r="R1249" s="3">
        <v>22.4</v>
      </c>
      <c r="S1249" s="3">
        <v>22.9</v>
      </c>
      <c r="T1249" s="3">
        <v>22.8</v>
      </c>
      <c r="U1249" s="3">
        <v>22.65</v>
      </c>
      <c r="V1249" s="12">
        <f t="shared" si="79"/>
        <v>3.3887999999999981E-2</v>
      </c>
      <c r="W1249" s="3">
        <v>-0.88</v>
      </c>
      <c r="X1249" s="3" t="str">
        <f ca="1">IF(COUNTIF(股期對照!A:A,B1249)=2,B1249&amp;"-●",IF(COUNTIF(股期對照!A:A,B1249)=1,B1249&amp;"-◎",B1249))</f>
        <v>廣運</v>
      </c>
      <c r="Y1249" s="3" t="s">
        <v>6559</v>
      </c>
      <c r="AB1249" s="1" t="s">
        <v>1243</v>
      </c>
      <c r="AC1249" s="1" t="s">
        <v>3004</v>
      </c>
      <c r="AD1249" s="1">
        <v>2.73</v>
      </c>
      <c r="AE1249" s="1">
        <v>0.01</v>
      </c>
      <c r="AF1249" s="1">
        <v>0.2</v>
      </c>
      <c r="AG1249" s="1">
        <v>21.97</v>
      </c>
      <c r="AH1249" s="1">
        <v>75.09</v>
      </c>
      <c r="AI1249" s="1">
        <v>1249</v>
      </c>
      <c r="AJ1249" s="1">
        <v>2490111.5</v>
      </c>
      <c r="AK1249" s="1">
        <v>-9</v>
      </c>
      <c r="AL1249" s="1">
        <v>8</v>
      </c>
      <c r="AM1249" s="1">
        <v>506</v>
      </c>
      <c r="AN1249" s="1">
        <v>-287</v>
      </c>
      <c r="AO1249" s="1">
        <v>-72</v>
      </c>
      <c r="AP1249" s="1">
        <v>186982</v>
      </c>
      <c r="AQ1249" s="1">
        <v>0.1</v>
      </c>
      <c r="AR1249" s="1">
        <v>22.6</v>
      </c>
      <c r="AS1249" s="1">
        <v>22.4</v>
      </c>
      <c r="AT1249" s="1">
        <v>22.9</v>
      </c>
      <c r="AU1249" s="1">
        <v>22.8</v>
      </c>
      <c r="AV1249" s="1">
        <v>22.65</v>
      </c>
      <c r="AW1249" s="1">
        <v>3.3887999999999981E-2</v>
      </c>
      <c r="AX1249" s="1">
        <v>-0.88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5981</v>
      </c>
      <c r="C1250" s="3">
        <v>3.04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77.75</v>
      </c>
      <c r="H1250" s="1">
        <f>MATCH(持股比率!A1250,董監!A:A,0)</f>
        <v>1250</v>
      </c>
      <c r="I1250" s="3">
        <v>1268395.8700000001</v>
      </c>
      <c r="J1250" s="26">
        <v>84</v>
      </c>
      <c r="K1250" s="26">
        <v>-4</v>
      </c>
      <c r="L1250" s="35">
        <v>-226</v>
      </c>
      <c r="M1250" s="26">
        <v>-39</v>
      </c>
      <c r="N1250" s="26">
        <v>44</v>
      </c>
      <c r="O1250" s="26">
        <f t="shared" si="77"/>
        <v>98618</v>
      </c>
      <c r="P1250" s="25">
        <f t="shared" si="78"/>
        <v>-0.1</v>
      </c>
      <c r="Q1250" s="3">
        <v>23.5</v>
      </c>
      <c r="R1250" s="3">
        <v>23.8</v>
      </c>
      <c r="S1250" s="3">
        <v>23.25</v>
      </c>
      <c r="T1250" s="3">
        <v>23.7</v>
      </c>
      <c r="U1250" s="3">
        <v>24.2</v>
      </c>
      <c r="V1250" s="12">
        <f t="shared" si="79"/>
        <v>-3.2351999999999999E-2</v>
      </c>
      <c r="W1250" s="3">
        <v>4.76</v>
      </c>
      <c r="X1250" s="3" t="str">
        <f ca="1">IF(COUNTIF(股期對照!A:A,B1250)=2,B1250&amp;"-●",IF(COUNTIF(股期對照!A:A,B1250)=1,B1250&amp;"-◎",B1250))</f>
        <v>信音</v>
      </c>
      <c r="Y1250" s="3" t="s">
        <v>6549</v>
      </c>
      <c r="AB1250" s="1" t="s">
        <v>1244</v>
      </c>
      <c r="AC1250" s="1" t="s">
        <v>3005</v>
      </c>
      <c r="AD1250" s="1">
        <v>3.04</v>
      </c>
      <c r="AE1250" s="1">
        <v>0</v>
      </c>
      <c r="AF1250" s="1">
        <v>0.06</v>
      </c>
      <c r="AG1250" s="1">
        <v>19.149999999999999</v>
      </c>
      <c r="AH1250" s="1">
        <v>77.75</v>
      </c>
      <c r="AI1250" s="1">
        <v>1250</v>
      </c>
      <c r="AJ1250" s="1">
        <v>1268395.8700000001</v>
      </c>
      <c r="AK1250" s="1">
        <v>84</v>
      </c>
      <c r="AL1250" s="1">
        <v>-4</v>
      </c>
      <c r="AM1250" s="1">
        <v>-226</v>
      </c>
      <c r="AN1250" s="1">
        <v>-39</v>
      </c>
      <c r="AO1250" s="1">
        <v>44</v>
      </c>
      <c r="AP1250" s="1">
        <v>98618</v>
      </c>
      <c r="AQ1250" s="1">
        <v>-0.1</v>
      </c>
      <c r="AR1250" s="1">
        <v>23.5</v>
      </c>
      <c r="AS1250" s="1">
        <v>23.8</v>
      </c>
      <c r="AT1250" s="1">
        <v>23.25</v>
      </c>
      <c r="AU1250" s="1">
        <v>23.7</v>
      </c>
      <c r="AV1250" s="1">
        <v>24.2</v>
      </c>
      <c r="AW1250" s="1">
        <v>-3.2351999999999999E-2</v>
      </c>
      <c r="AX1250" s="1">
        <v>4.76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5982</v>
      </c>
      <c r="C1251" s="3">
        <v>3.65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84.64</v>
      </c>
      <c r="H1251" s="1">
        <f>MATCH(持股比率!A1251,董監!A:A,0)</f>
        <v>1251</v>
      </c>
      <c r="I1251" s="3">
        <v>1080797.51</v>
      </c>
      <c r="J1251" s="26">
        <v>129</v>
      </c>
      <c r="K1251" s="26">
        <v>-521</v>
      </c>
      <c r="L1251" s="35">
        <v>-810</v>
      </c>
      <c r="M1251" s="26">
        <v>-278</v>
      </c>
      <c r="N1251" s="26">
        <v>151</v>
      </c>
      <c r="O1251" s="26">
        <f t="shared" si="77"/>
        <v>91479</v>
      </c>
      <c r="P1251" s="25">
        <f t="shared" si="78"/>
        <v>-1.5</v>
      </c>
      <c r="Q1251" s="3">
        <v>27.5</v>
      </c>
      <c r="R1251" s="3">
        <v>27</v>
      </c>
      <c r="S1251" s="3">
        <v>25.3</v>
      </c>
      <c r="T1251" s="3">
        <v>25.15</v>
      </c>
      <c r="U1251" s="3">
        <v>25.55</v>
      </c>
      <c r="V1251" s="12">
        <f t="shared" si="79"/>
        <v>-0.34146149999999992</v>
      </c>
      <c r="W1251" s="3">
        <v>-2.67</v>
      </c>
      <c r="X1251" s="3" t="str">
        <f ca="1">IF(COUNTIF(股期對照!A:A,B1251)=2,B1251&amp;"-●",IF(COUNTIF(股期對照!A:A,B1251)=1,B1251&amp;"-◎",B1251))</f>
        <v>九豪</v>
      </c>
      <c r="Y1251" s="3" t="s">
        <v>4594</v>
      </c>
      <c r="AB1251" s="1" t="s">
        <v>1245</v>
      </c>
      <c r="AC1251" s="1" t="s">
        <v>3006</v>
      </c>
      <c r="AD1251" s="1">
        <v>3.65</v>
      </c>
      <c r="AE1251" s="1">
        <v>0</v>
      </c>
      <c r="AF1251" s="1">
        <v>0.05</v>
      </c>
      <c r="AG1251" s="1">
        <v>11.66</v>
      </c>
      <c r="AH1251" s="1">
        <v>84.64</v>
      </c>
      <c r="AI1251" s="1">
        <v>1251</v>
      </c>
      <c r="AJ1251" s="1">
        <v>1080797.51</v>
      </c>
      <c r="AK1251" s="1">
        <v>129</v>
      </c>
      <c r="AL1251" s="1">
        <v>-521</v>
      </c>
      <c r="AM1251" s="1">
        <v>-810</v>
      </c>
      <c r="AN1251" s="1">
        <v>-278</v>
      </c>
      <c r="AO1251" s="1">
        <v>151</v>
      </c>
      <c r="AP1251" s="1">
        <v>91479</v>
      </c>
      <c r="AQ1251" s="1">
        <v>-1.5</v>
      </c>
      <c r="AR1251" s="1">
        <v>27.5</v>
      </c>
      <c r="AS1251" s="1">
        <v>27</v>
      </c>
      <c r="AT1251" s="1">
        <v>25.3</v>
      </c>
      <c r="AU1251" s="1">
        <v>25.15</v>
      </c>
      <c r="AV1251" s="1">
        <v>25.55</v>
      </c>
      <c r="AW1251" s="1">
        <v>-0.34146149999999992</v>
      </c>
      <c r="AX1251" s="1">
        <v>-2.67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5983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0</v>
      </c>
      <c r="K1252" s="26">
        <v>-1</v>
      </c>
      <c r="L1252" s="35">
        <v>-10</v>
      </c>
      <c r="M1252" s="26">
        <v>2</v>
      </c>
      <c r="N1252" s="26">
        <v>6</v>
      </c>
      <c r="O1252" s="26">
        <f t="shared" si="77"/>
        <v>85893</v>
      </c>
      <c r="P1252" s="25">
        <f t="shared" si="78"/>
        <v>0</v>
      </c>
      <c r="Q1252" s="3">
        <v>25.15</v>
      </c>
      <c r="R1252" s="3">
        <v>25.1</v>
      </c>
      <c r="S1252" s="3">
        <v>24.95</v>
      </c>
      <c r="T1252" s="3">
        <v>24.9</v>
      </c>
      <c r="U1252" s="3">
        <v>25.1</v>
      </c>
      <c r="V1252" s="12">
        <f t="shared" si="79"/>
        <v>-7.4199999999999993E-4</v>
      </c>
      <c r="W1252" s="3">
        <v>-0.59</v>
      </c>
      <c r="X1252" s="3" t="str">
        <f ca="1">IF(COUNTIF(股期對照!A:A,B1252)=2,B1252&amp;"-●",IF(COUNTIF(股期對照!A:A,B1252)=1,B1252&amp;"-◎",B1252))</f>
        <v>上福</v>
      </c>
      <c r="Y1252" s="3" t="s">
        <v>6656</v>
      </c>
      <c r="AB1252" s="1" t="s">
        <v>1246</v>
      </c>
      <c r="AC1252" s="1" t="s">
        <v>3007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0</v>
      </c>
      <c r="AL1252" s="1">
        <v>-1</v>
      </c>
      <c r="AM1252" s="1">
        <v>-10</v>
      </c>
      <c r="AN1252" s="1">
        <v>2</v>
      </c>
      <c r="AO1252" s="1">
        <v>6</v>
      </c>
      <c r="AP1252" s="1">
        <v>85893</v>
      </c>
      <c r="AQ1252" s="1">
        <v>0</v>
      </c>
      <c r="AR1252" s="1">
        <v>25.15</v>
      </c>
      <c r="AS1252" s="1">
        <v>25.1</v>
      </c>
      <c r="AT1252" s="1">
        <v>24.95</v>
      </c>
      <c r="AU1252" s="1">
        <v>24.9</v>
      </c>
      <c r="AV1252" s="1">
        <v>25.1</v>
      </c>
      <c r="AW1252" s="1">
        <v>-7.4199999999999993E-4</v>
      </c>
      <c r="AX1252" s="1">
        <v>-0.59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5984</v>
      </c>
      <c r="C1253" s="3">
        <v>1.41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87.82</v>
      </c>
      <c r="H1253" s="1">
        <f>MATCH(持股比率!A1253,董監!A:A,0)</f>
        <v>1253</v>
      </c>
      <c r="I1253" s="3">
        <v>1809436.75</v>
      </c>
      <c r="J1253" s="26">
        <v>372</v>
      </c>
      <c r="K1253" s="26">
        <v>-1664</v>
      </c>
      <c r="L1253" s="35">
        <v>598</v>
      </c>
      <c r="M1253" s="26">
        <v>555</v>
      </c>
      <c r="N1253" s="26">
        <v>-1151</v>
      </c>
      <c r="O1253" s="26">
        <f t="shared" si="77"/>
        <v>158905</v>
      </c>
      <c r="P1253" s="25">
        <f t="shared" si="78"/>
        <v>-0.8</v>
      </c>
      <c r="Q1253" s="3">
        <v>41.9</v>
      </c>
      <c r="R1253" s="3">
        <v>40.049999999999997</v>
      </c>
      <c r="S1253" s="3">
        <v>37.5</v>
      </c>
      <c r="T1253" s="3">
        <v>35.799999999999997</v>
      </c>
      <c r="U1253" s="3">
        <v>37.25</v>
      </c>
      <c r="V1253" s="12">
        <f t="shared" si="79"/>
        <v>-0.51637149999999998</v>
      </c>
      <c r="W1253" s="3">
        <v>-4.3600000000000003</v>
      </c>
      <c r="X1253" s="3" t="str">
        <f ca="1">IF(COUNTIF(股期對照!A:A,B1253)=2,B1253&amp;"-●",IF(COUNTIF(股期對照!A:A,B1253)=1,B1253&amp;"-◎",B1253))</f>
        <v>普誠</v>
      </c>
      <c r="Y1253" s="3" t="s">
        <v>6546</v>
      </c>
      <c r="AB1253" s="1" t="s">
        <v>1247</v>
      </c>
      <c r="AC1253" s="1" t="s">
        <v>3008</v>
      </c>
      <c r="AD1253" s="1">
        <v>1.41</v>
      </c>
      <c r="AE1253" s="1">
        <v>0.19</v>
      </c>
      <c r="AF1253" s="1">
        <v>0.38</v>
      </c>
      <c r="AG1253" s="1">
        <v>10.199999999999999</v>
      </c>
      <c r="AH1253" s="1">
        <v>87.82</v>
      </c>
      <c r="AI1253" s="1">
        <v>1253</v>
      </c>
      <c r="AJ1253" s="1">
        <v>1809436.75</v>
      </c>
      <c r="AK1253" s="1">
        <v>372</v>
      </c>
      <c r="AL1253" s="1">
        <v>-1664</v>
      </c>
      <c r="AM1253" s="1">
        <v>598</v>
      </c>
      <c r="AN1253" s="1">
        <v>555</v>
      </c>
      <c r="AO1253" s="1">
        <v>-1151</v>
      </c>
      <c r="AP1253" s="1">
        <v>158905</v>
      </c>
      <c r="AQ1253" s="1">
        <v>-0.8</v>
      </c>
      <c r="AR1253" s="1">
        <v>41.9</v>
      </c>
      <c r="AS1253" s="1">
        <v>40.049999999999997</v>
      </c>
      <c r="AT1253" s="1">
        <v>37.5</v>
      </c>
      <c r="AU1253" s="1">
        <v>35.799999999999997</v>
      </c>
      <c r="AV1253" s="1">
        <v>37.25</v>
      </c>
      <c r="AW1253" s="1">
        <v>-0.51637149999999998</v>
      </c>
      <c r="AX1253" s="1">
        <v>-4.3600000000000003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5985</v>
      </c>
      <c r="C1254" s="3">
        <v>1.08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69.33</v>
      </c>
      <c r="H1254" s="1">
        <f>MATCH(持股比率!A1254,董監!A:A,0)</f>
        <v>1254</v>
      </c>
      <c r="I1254" s="3">
        <v>295000</v>
      </c>
      <c r="J1254" s="26">
        <v>-1</v>
      </c>
      <c r="K1254" s="26">
        <v>0</v>
      </c>
      <c r="L1254" s="35">
        <v>3</v>
      </c>
      <c r="M1254" s="26">
        <v>40</v>
      </c>
      <c r="N1254" s="26">
        <v>20</v>
      </c>
      <c r="O1254" s="26">
        <f t="shared" si="77"/>
        <v>20452</v>
      </c>
      <c r="P1254" s="25">
        <f t="shared" si="78"/>
        <v>0.3</v>
      </c>
      <c r="Q1254" s="3">
        <v>20.100000000000001</v>
      </c>
      <c r="R1254" s="3">
        <v>20.399999999999999</v>
      </c>
      <c r="S1254" s="3">
        <v>21</v>
      </c>
      <c r="T1254" s="3">
        <v>22.35</v>
      </c>
      <c r="U1254" s="3">
        <v>24.55</v>
      </c>
      <c r="V1254" s="12">
        <f t="shared" si="79"/>
        <v>1.4279000000000002E-2</v>
      </c>
      <c r="W1254" s="3">
        <v>23.06</v>
      </c>
      <c r="X1254" s="3" t="str">
        <f ca="1">IF(COUNTIF(股期對照!A:A,B1254)=2,B1254&amp;"-●",IF(COUNTIF(股期對照!A:A,B1254)=1,B1254&amp;"-◎",B1254))</f>
        <v>星寶國際</v>
      </c>
      <c r="Y1254" s="3" t="s">
        <v>4587</v>
      </c>
      <c r="AB1254" s="1" t="s">
        <v>1248</v>
      </c>
      <c r="AC1254" s="1" t="s">
        <v>3009</v>
      </c>
      <c r="AD1254" s="1">
        <v>1.08</v>
      </c>
      <c r="AE1254" s="1">
        <v>0</v>
      </c>
      <c r="AF1254" s="1">
        <v>0</v>
      </c>
      <c r="AG1254" s="1">
        <v>29.59</v>
      </c>
      <c r="AH1254" s="1">
        <v>69.33</v>
      </c>
      <c r="AI1254" s="1">
        <v>1254</v>
      </c>
      <c r="AJ1254" s="1">
        <v>295000</v>
      </c>
      <c r="AK1254" s="1">
        <v>-1</v>
      </c>
      <c r="AL1254" s="1">
        <v>0</v>
      </c>
      <c r="AM1254" s="1">
        <v>3</v>
      </c>
      <c r="AN1254" s="1">
        <v>40</v>
      </c>
      <c r="AO1254" s="1">
        <v>20</v>
      </c>
      <c r="AP1254" s="1">
        <v>20452</v>
      </c>
      <c r="AQ1254" s="1">
        <v>0.3</v>
      </c>
      <c r="AR1254" s="1">
        <v>20.100000000000001</v>
      </c>
      <c r="AS1254" s="1">
        <v>20.399999999999999</v>
      </c>
      <c r="AT1254" s="1">
        <v>21</v>
      </c>
      <c r="AU1254" s="1">
        <v>22.35</v>
      </c>
      <c r="AV1254" s="1">
        <v>24.55</v>
      </c>
      <c r="AW1254" s="1">
        <v>1.4279000000000002E-2</v>
      </c>
      <c r="AX1254" s="1">
        <v>23.06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5986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6689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5987</v>
      </c>
      <c r="C1256" s="3">
        <v>2.56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93.96</v>
      </c>
      <c r="H1256" s="1">
        <f>MATCH(持股比率!A1256,董監!A:A,0)</f>
        <v>1256</v>
      </c>
      <c r="I1256" s="3">
        <v>1170062.94</v>
      </c>
      <c r="J1256" s="26">
        <v>-13</v>
      </c>
      <c r="K1256" s="26">
        <v>-43</v>
      </c>
      <c r="L1256" s="35">
        <v>-15</v>
      </c>
      <c r="M1256" s="26">
        <v>-31</v>
      </c>
      <c r="N1256" s="26">
        <v>-20</v>
      </c>
      <c r="O1256" s="26">
        <f t="shared" si="77"/>
        <v>109939</v>
      </c>
      <c r="P1256" s="25">
        <f t="shared" si="78"/>
        <v>-0.1</v>
      </c>
      <c r="Q1256" s="3">
        <v>9.0299999999999994</v>
      </c>
      <c r="R1256" s="3">
        <v>8.99</v>
      </c>
      <c r="S1256" s="3">
        <v>8.82</v>
      </c>
      <c r="T1256" s="3">
        <v>8.85</v>
      </c>
      <c r="U1256" s="3">
        <v>8.9</v>
      </c>
      <c r="V1256" s="12">
        <f t="shared" si="79"/>
        <v>-1.0886099999999999E-2</v>
      </c>
      <c r="W1256" s="3">
        <v>-1</v>
      </c>
      <c r="X1256" s="3" t="str">
        <f ca="1">IF(COUNTIF(股期對照!A:A,B1256)=2,B1256&amp;"-●",IF(COUNTIF(股期對照!A:A,B1256)=1,B1256&amp;"-◎",B1256))</f>
        <v>金橋</v>
      </c>
      <c r="Y1256" s="3" t="s">
        <v>6549</v>
      </c>
      <c r="AB1256" s="1" t="s">
        <v>1250</v>
      </c>
      <c r="AC1256" s="1" t="s">
        <v>3011</v>
      </c>
      <c r="AD1256" s="1">
        <v>2.56</v>
      </c>
      <c r="AE1256" s="1">
        <v>0</v>
      </c>
      <c r="AF1256" s="1">
        <v>0.09</v>
      </c>
      <c r="AG1256" s="1">
        <v>3.39</v>
      </c>
      <c r="AH1256" s="1">
        <v>93.96</v>
      </c>
      <c r="AI1256" s="1">
        <v>1256</v>
      </c>
      <c r="AJ1256" s="1">
        <v>1170062.94</v>
      </c>
      <c r="AK1256" s="1">
        <v>-13</v>
      </c>
      <c r="AL1256" s="1">
        <v>-43</v>
      </c>
      <c r="AM1256" s="1">
        <v>-15</v>
      </c>
      <c r="AN1256" s="1">
        <v>-31</v>
      </c>
      <c r="AO1256" s="1">
        <v>-20</v>
      </c>
      <c r="AP1256" s="1">
        <v>109939</v>
      </c>
      <c r="AQ1256" s="1">
        <v>-0.1</v>
      </c>
      <c r="AR1256" s="1">
        <v>9.0299999999999994</v>
      </c>
      <c r="AS1256" s="1">
        <v>8.99</v>
      </c>
      <c r="AT1256" s="1">
        <v>8.82</v>
      </c>
      <c r="AU1256" s="1">
        <v>8.85</v>
      </c>
      <c r="AV1256" s="1">
        <v>8.9</v>
      </c>
      <c r="AW1256" s="1">
        <v>-1.0886099999999999E-2</v>
      </c>
      <c r="AX1256" s="1">
        <v>-1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5988</v>
      </c>
      <c r="C1257" s="3">
        <v>22.5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30.17</v>
      </c>
      <c r="H1257" s="1">
        <f>MATCH(持股比率!A1257,董監!A:A,0)</f>
        <v>1257</v>
      </c>
      <c r="I1257" s="3">
        <v>725798.98</v>
      </c>
      <c r="J1257" s="26">
        <v>1</v>
      </c>
      <c r="K1257" s="26">
        <v>-7</v>
      </c>
      <c r="L1257" s="35">
        <v>-10</v>
      </c>
      <c r="M1257" s="26">
        <v>-18</v>
      </c>
      <c r="N1257" s="26">
        <v>-11</v>
      </c>
      <c r="O1257" s="26">
        <f t="shared" si="77"/>
        <v>21897</v>
      </c>
      <c r="P1257" s="25">
        <f t="shared" si="78"/>
        <v>-0.2</v>
      </c>
      <c r="Q1257" s="3">
        <v>16.05</v>
      </c>
      <c r="R1257" s="3">
        <v>16</v>
      </c>
      <c r="S1257" s="3">
        <v>15.95</v>
      </c>
      <c r="T1257" s="3">
        <v>16.100000000000001</v>
      </c>
      <c r="U1257" s="3">
        <v>16</v>
      </c>
      <c r="V1257" s="12">
        <f t="shared" si="79"/>
        <v>-7.2125000000000002E-3</v>
      </c>
      <c r="W1257" s="3">
        <v>3.23</v>
      </c>
      <c r="X1257" s="3" t="str">
        <f ca="1">IF(COUNTIF(股期對照!A:A,B1257)=2,B1257&amp;"-●",IF(COUNTIF(股期對照!A:A,B1257)=1,B1257&amp;"-◎",B1257))</f>
        <v>萬旭</v>
      </c>
      <c r="Y1257" s="3" t="s">
        <v>6549</v>
      </c>
      <c r="AB1257" s="1" t="s">
        <v>1251</v>
      </c>
      <c r="AC1257" s="1" t="s">
        <v>3012</v>
      </c>
      <c r="AD1257" s="1">
        <v>22.5</v>
      </c>
      <c r="AE1257" s="1">
        <v>0.01</v>
      </c>
      <c r="AF1257" s="1">
        <v>0</v>
      </c>
      <c r="AG1257" s="1">
        <v>47.32</v>
      </c>
      <c r="AH1257" s="1">
        <v>30.17</v>
      </c>
      <c r="AI1257" s="1">
        <v>1257</v>
      </c>
      <c r="AJ1257" s="1">
        <v>725798.98</v>
      </c>
      <c r="AK1257" s="1">
        <v>1</v>
      </c>
      <c r="AL1257" s="1">
        <v>-7</v>
      </c>
      <c r="AM1257" s="1">
        <v>-10</v>
      </c>
      <c r="AN1257" s="1">
        <v>-18</v>
      </c>
      <c r="AO1257" s="1">
        <v>-11</v>
      </c>
      <c r="AP1257" s="1">
        <v>21897</v>
      </c>
      <c r="AQ1257" s="1">
        <v>-0.2</v>
      </c>
      <c r="AR1257" s="1">
        <v>16.05</v>
      </c>
      <c r="AS1257" s="1">
        <v>16</v>
      </c>
      <c r="AT1257" s="1">
        <v>15.95</v>
      </c>
      <c r="AU1257" s="1">
        <v>16.100000000000001</v>
      </c>
      <c r="AV1257" s="1">
        <v>16</v>
      </c>
      <c r="AW1257" s="1">
        <v>-7.2125000000000002E-3</v>
      </c>
      <c r="AX1257" s="1">
        <v>3.23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5989</v>
      </c>
      <c r="C1258" s="3">
        <v>4.3499999999999996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83.56</v>
      </c>
      <c r="H1258" s="1">
        <f>MATCH(持股比率!A1258,董監!A:A,0)</f>
        <v>1258</v>
      </c>
      <c r="I1258" s="3">
        <v>1155364.1200000001</v>
      </c>
      <c r="J1258" s="26">
        <v>17</v>
      </c>
      <c r="K1258" s="26">
        <v>1</v>
      </c>
      <c r="L1258" s="35">
        <v>-36</v>
      </c>
      <c r="M1258" s="26">
        <v>-59</v>
      </c>
      <c r="N1258" s="26">
        <v>32</v>
      </c>
      <c r="O1258" s="26">
        <f t="shared" si="77"/>
        <v>96542</v>
      </c>
      <c r="P1258" s="25">
        <f t="shared" si="78"/>
        <v>0</v>
      </c>
      <c r="Q1258" s="3">
        <v>18</v>
      </c>
      <c r="R1258" s="3">
        <v>18.100000000000001</v>
      </c>
      <c r="S1258" s="3">
        <v>17.7</v>
      </c>
      <c r="T1258" s="3">
        <v>18.45</v>
      </c>
      <c r="U1258" s="3">
        <v>18.399999999999999</v>
      </c>
      <c r="V1258" s="12">
        <f t="shared" si="79"/>
        <v>-8.1284999999999986E-3</v>
      </c>
      <c r="W1258" s="3">
        <v>1.66</v>
      </c>
      <c r="X1258" s="3" t="str">
        <f ca="1">IF(COUNTIF(股期對照!A:A,B1258)=2,B1258&amp;"-●",IF(COUNTIF(股期對照!A:A,B1258)=1,B1258&amp;"-◎",B1258))</f>
        <v>富爾特</v>
      </c>
      <c r="Y1258" s="3" t="s">
        <v>6535</v>
      </c>
      <c r="AB1258" s="1" t="s">
        <v>1252</v>
      </c>
      <c r="AC1258" s="1" t="s">
        <v>3013</v>
      </c>
      <c r="AD1258" s="1">
        <v>4.3499999999999996</v>
      </c>
      <c r="AE1258" s="1">
        <v>0</v>
      </c>
      <c r="AF1258" s="1">
        <v>0</v>
      </c>
      <c r="AG1258" s="1">
        <v>12.09</v>
      </c>
      <c r="AH1258" s="1">
        <v>83.56</v>
      </c>
      <c r="AI1258" s="1">
        <v>1258</v>
      </c>
      <c r="AJ1258" s="1">
        <v>1155364.1200000001</v>
      </c>
      <c r="AK1258" s="1">
        <v>17</v>
      </c>
      <c r="AL1258" s="1">
        <v>1</v>
      </c>
      <c r="AM1258" s="1">
        <v>-36</v>
      </c>
      <c r="AN1258" s="1">
        <v>-59</v>
      </c>
      <c r="AO1258" s="1">
        <v>32</v>
      </c>
      <c r="AP1258" s="1">
        <v>96542</v>
      </c>
      <c r="AQ1258" s="1">
        <v>0</v>
      </c>
      <c r="AR1258" s="1">
        <v>18</v>
      </c>
      <c r="AS1258" s="1">
        <v>18.100000000000001</v>
      </c>
      <c r="AT1258" s="1">
        <v>17.7</v>
      </c>
      <c r="AU1258" s="1">
        <v>18.45</v>
      </c>
      <c r="AV1258" s="1">
        <v>18.399999999999999</v>
      </c>
      <c r="AW1258" s="1">
        <v>-8.1284999999999986E-3</v>
      </c>
      <c r="AX1258" s="1">
        <v>1.66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5990</v>
      </c>
      <c r="C1259" s="3">
        <v>15.69</v>
      </c>
      <c r="D1259" s="3">
        <v>10.14</v>
      </c>
      <c r="E1259" s="3">
        <v>1.66</v>
      </c>
      <c r="F1259" s="1">
        <f>IF(INDEX(董監!D:D,H1259)=0,INDEX(董監!C:C,H1259),INDEX(董監!D:D,H1259))</f>
        <v>8.32</v>
      </c>
      <c r="G1259" s="1">
        <f t="shared" si="76"/>
        <v>64.19</v>
      </c>
      <c r="H1259" s="1">
        <f>MATCH(持股比率!A1259,董監!A:A,0)</f>
        <v>1259</v>
      </c>
      <c r="I1259" s="3">
        <v>737985</v>
      </c>
      <c r="J1259" s="26">
        <v>505</v>
      </c>
      <c r="K1259" s="26">
        <v>1106</v>
      </c>
      <c r="L1259" s="35">
        <v>-502</v>
      </c>
      <c r="M1259" s="26">
        <v>749</v>
      </c>
      <c r="N1259" s="26">
        <v>183</v>
      </c>
      <c r="O1259" s="26">
        <f t="shared" si="77"/>
        <v>47371</v>
      </c>
      <c r="P1259" s="25">
        <f t="shared" si="78"/>
        <v>4.3</v>
      </c>
      <c r="Q1259" s="3">
        <v>144</v>
      </c>
      <c r="R1259" s="3">
        <v>158</v>
      </c>
      <c r="S1259" s="3">
        <v>157</v>
      </c>
      <c r="T1259" s="3">
        <v>155.5</v>
      </c>
      <c r="U1259" s="3">
        <v>171</v>
      </c>
      <c r="V1259" s="12">
        <f t="shared" si="79"/>
        <v>3.1641650000000001</v>
      </c>
      <c r="W1259" s="3">
        <v>21.71</v>
      </c>
      <c r="X1259" s="3" t="str">
        <f ca="1">IF(COUNTIF(股期對照!A:A,B1259)=2,B1259&amp;"-●",IF(COUNTIF(股期對照!A:A,B1259)=1,B1259&amp;"-◎",B1259))</f>
        <v>茂達</v>
      </c>
      <c r="Y1259" s="3" t="s">
        <v>6546</v>
      </c>
      <c r="AB1259" s="1" t="s">
        <v>1253</v>
      </c>
      <c r="AC1259" s="1" t="s">
        <v>3014</v>
      </c>
      <c r="AD1259" s="1">
        <v>15.69</v>
      </c>
      <c r="AE1259" s="1">
        <v>10.14</v>
      </c>
      <c r="AF1259" s="1">
        <v>1.66</v>
      </c>
      <c r="AG1259" s="1">
        <v>8.32</v>
      </c>
      <c r="AH1259" s="1">
        <v>64.19</v>
      </c>
      <c r="AI1259" s="1">
        <v>1259</v>
      </c>
      <c r="AJ1259" s="1">
        <v>737985</v>
      </c>
      <c r="AK1259" s="1">
        <v>505</v>
      </c>
      <c r="AL1259" s="1">
        <v>1106</v>
      </c>
      <c r="AM1259" s="1">
        <v>-502</v>
      </c>
      <c r="AN1259" s="1">
        <v>749</v>
      </c>
      <c r="AO1259" s="1">
        <v>183</v>
      </c>
      <c r="AP1259" s="1">
        <v>47371</v>
      </c>
      <c r="AQ1259" s="1">
        <v>4.3</v>
      </c>
      <c r="AR1259" s="1">
        <v>144</v>
      </c>
      <c r="AS1259" s="1">
        <v>158</v>
      </c>
      <c r="AT1259" s="1">
        <v>157</v>
      </c>
      <c r="AU1259" s="1">
        <v>155.5</v>
      </c>
      <c r="AV1259" s="1">
        <v>171</v>
      </c>
      <c r="AW1259" s="1">
        <v>3.1641650000000001</v>
      </c>
      <c r="AX1259" s="1">
        <v>21.71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5991</v>
      </c>
      <c r="C1260" s="3">
        <v>15.75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57.620000000000005</v>
      </c>
      <c r="H1260" s="1">
        <f>MATCH(持股比率!A1260,董監!A:A,0)</f>
        <v>1260</v>
      </c>
      <c r="I1260" s="3">
        <v>2255409.29</v>
      </c>
      <c r="J1260" s="26">
        <v>76</v>
      </c>
      <c r="K1260" s="26">
        <v>12</v>
      </c>
      <c r="L1260" s="35">
        <v>-77</v>
      </c>
      <c r="M1260" s="26">
        <v>-27</v>
      </c>
      <c r="N1260" s="26">
        <v>55</v>
      </c>
      <c r="O1260" s="26">
        <f t="shared" si="77"/>
        <v>129957</v>
      </c>
      <c r="P1260" s="25">
        <f t="shared" si="78"/>
        <v>0</v>
      </c>
      <c r="Q1260" s="3">
        <v>30</v>
      </c>
      <c r="R1260" s="3">
        <v>30</v>
      </c>
      <c r="S1260" s="3">
        <v>29.3</v>
      </c>
      <c r="T1260" s="3">
        <v>29.1</v>
      </c>
      <c r="U1260" s="3">
        <v>29.5</v>
      </c>
      <c r="V1260" s="12">
        <f t="shared" si="79"/>
        <v>1.2207000000000001E-2</v>
      </c>
      <c r="W1260" s="3">
        <v>-0.84</v>
      </c>
      <c r="X1260" s="3" t="str">
        <f ca="1">IF(COUNTIF(股期對照!A:A,B1260)=2,B1260&amp;"-●",IF(COUNTIF(股期對照!A:A,B1260)=1,B1260&amp;"-◎",B1260))</f>
        <v>亞翔</v>
      </c>
      <c r="Y1260" s="3" t="s">
        <v>6559</v>
      </c>
      <c r="AB1260" s="1" t="s">
        <v>1254</v>
      </c>
      <c r="AC1260" s="1" t="s">
        <v>3015</v>
      </c>
      <c r="AD1260" s="1">
        <v>15.75</v>
      </c>
      <c r="AE1260" s="1">
        <v>0.11</v>
      </c>
      <c r="AF1260" s="1">
        <v>0.12</v>
      </c>
      <c r="AG1260" s="1">
        <v>26.4</v>
      </c>
      <c r="AH1260" s="1">
        <v>57.620000000000005</v>
      </c>
      <c r="AI1260" s="1">
        <v>1260</v>
      </c>
      <c r="AJ1260" s="1">
        <v>2255409.29</v>
      </c>
      <c r="AK1260" s="1">
        <v>76</v>
      </c>
      <c r="AL1260" s="1">
        <v>12</v>
      </c>
      <c r="AM1260" s="1">
        <v>-77</v>
      </c>
      <c r="AN1260" s="1">
        <v>-27</v>
      </c>
      <c r="AO1260" s="1">
        <v>55</v>
      </c>
      <c r="AP1260" s="1">
        <v>129957</v>
      </c>
      <c r="AQ1260" s="1">
        <v>0</v>
      </c>
      <c r="AR1260" s="1">
        <v>30</v>
      </c>
      <c r="AS1260" s="1">
        <v>30</v>
      </c>
      <c r="AT1260" s="1">
        <v>29.3</v>
      </c>
      <c r="AU1260" s="1">
        <v>29.1</v>
      </c>
      <c r="AV1260" s="1">
        <v>29.5</v>
      </c>
      <c r="AW1260" s="1">
        <v>1.2207000000000001E-2</v>
      </c>
      <c r="AX1260" s="1">
        <v>-0.84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5992</v>
      </c>
      <c r="C1261" s="3">
        <v>0.79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72.55</v>
      </c>
      <c r="H1261" s="1">
        <f>MATCH(持股比率!A1261,董監!A:A,0)</f>
        <v>1261</v>
      </c>
      <c r="I1261" s="3">
        <v>383679.06</v>
      </c>
      <c r="J1261" s="26">
        <v>28</v>
      </c>
      <c r="K1261" s="26">
        <v>-47</v>
      </c>
      <c r="L1261" s="35">
        <v>-30</v>
      </c>
      <c r="M1261" s="26">
        <v>-20</v>
      </c>
      <c r="N1261" s="26">
        <v>-6</v>
      </c>
      <c r="O1261" s="26">
        <f t="shared" si="77"/>
        <v>27836</v>
      </c>
      <c r="P1261" s="25">
        <f t="shared" si="78"/>
        <v>-0.3</v>
      </c>
      <c r="Q1261" s="3">
        <v>15</v>
      </c>
      <c r="R1261" s="3">
        <v>15.35</v>
      </c>
      <c r="S1261" s="3">
        <v>14.35</v>
      </c>
      <c r="T1261" s="3">
        <v>14.2</v>
      </c>
      <c r="U1261" s="3">
        <v>14.8</v>
      </c>
      <c r="V1261" s="12">
        <f t="shared" si="79"/>
        <v>-1.10475E-2</v>
      </c>
      <c r="W1261" s="3">
        <v>8.42</v>
      </c>
      <c r="X1261" s="3" t="str">
        <f ca="1">IF(COUNTIF(股期對照!A:A,B1261)=2,B1261&amp;"-●",IF(COUNTIF(股期對照!A:A,B1261)=1,B1261&amp;"-◎",B1261))</f>
        <v>訊達</v>
      </c>
      <c r="Y1261" s="3" t="s">
        <v>6555</v>
      </c>
      <c r="AB1261" s="1" t="s">
        <v>1255</v>
      </c>
      <c r="AC1261" s="1" t="s">
        <v>3016</v>
      </c>
      <c r="AD1261" s="1">
        <v>0.79</v>
      </c>
      <c r="AE1261" s="1">
        <v>0</v>
      </c>
      <c r="AF1261" s="1">
        <v>0.33</v>
      </c>
      <c r="AG1261" s="1">
        <v>26.33</v>
      </c>
      <c r="AH1261" s="1">
        <v>72.55</v>
      </c>
      <c r="AI1261" s="1">
        <v>1261</v>
      </c>
      <c r="AJ1261" s="1">
        <v>383679.06</v>
      </c>
      <c r="AK1261" s="1">
        <v>28</v>
      </c>
      <c r="AL1261" s="1">
        <v>-47</v>
      </c>
      <c r="AM1261" s="1">
        <v>-30</v>
      </c>
      <c r="AN1261" s="1">
        <v>-20</v>
      </c>
      <c r="AO1261" s="1">
        <v>-6</v>
      </c>
      <c r="AP1261" s="1">
        <v>27836</v>
      </c>
      <c r="AQ1261" s="1">
        <v>-0.3</v>
      </c>
      <c r="AR1261" s="1">
        <v>15</v>
      </c>
      <c r="AS1261" s="1">
        <v>15.35</v>
      </c>
      <c r="AT1261" s="1">
        <v>14.35</v>
      </c>
      <c r="AU1261" s="1">
        <v>14.2</v>
      </c>
      <c r="AV1261" s="1">
        <v>14.8</v>
      </c>
      <c r="AW1261" s="1">
        <v>-1.10475E-2</v>
      </c>
      <c r="AX1261" s="1">
        <v>8.42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5993</v>
      </c>
      <c r="C1262" s="3">
        <v>5.84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77.650000000000006</v>
      </c>
      <c r="H1262" s="1">
        <f>MATCH(持股比率!A1262,董監!A:A,0)</f>
        <v>1262</v>
      </c>
      <c r="I1262" s="3">
        <v>1289144.5</v>
      </c>
      <c r="J1262" s="26">
        <v>7</v>
      </c>
      <c r="K1262" s="26">
        <v>6</v>
      </c>
      <c r="L1262" s="35">
        <v>-142</v>
      </c>
      <c r="M1262" s="26">
        <v>-33</v>
      </c>
      <c r="N1262" s="26">
        <v>-199</v>
      </c>
      <c r="O1262" s="26">
        <f t="shared" si="77"/>
        <v>100102</v>
      </c>
      <c r="P1262" s="25">
        <f t="shared" si="78"/>
        <v>-0.4</v>
      </c>
      <c r="Q1262" s="3">
        <v>27.95</v>
      </c>
      <c r="R1262" s="3">
        <v>27.8</v>
      </c>
      <c r="S1262" s="3">
        <v>27.25</v>
      </c>
      <c r="T1262" s="3">
        <v>27.95</v>
      </c>
      <c r="U1262" s="3">
        <v>28.9</v>
      </c>
      <c r="V1262" s="12">
        <f t="shared" si="79"/>
        <v>-0.10180500000000001</v>
      </c>
      <c r="W1262" s="3">
        <v>5.09</v>
      </c>
      <c r="X1262" s="3" t="str">
        <f ca="1">IF(COUNTIF(股期對照!A:A,B1262)=2,B1262&amp;"-●",IF(COUNTIF(股期對照!A:A,B1262)=1,B1262&amp;"-◎",B1262))</f>
        <v>柏承</v>
      </c>
      <c r="Y1262" s="3" t="s">
        <v>6673</v>
      </c>
      <c r="AB1262" s="1" t="s">
        <v>1256</v>
      </c>
      <c r="AC1262" s="1" t="s">
        <v>3017</v>
      </c>
      <c r="AD1262" s="1">
        <v>5.84</v>
      </c>
      <c r="AE1262" s="1">
        <v>0.69</v>
      </c>
      <c r="AF1262" s="1">
        <v>0.19</v>
      </c>
      <c r="AG1262" s="1">
        <v>15.63</v>
      </c>
      <c r="AH1262" s="1">
        <v>77.650000000000006</v>
      </c>
      <c r="AI1262" s="1">
        <v>1262</v>
      </c>
      <c r="AJ1262" s="1">
        <v>1289144.5</v>
      </c>
      <c r="AK1262" s="1">
        <v>7</v>
      </c>
      <c r="AL1262" s="1">
        <v>6</v>
      </c>
      <c r="AM1262" s="1">
        <v>-142</v>
      </c>
      <c r="AN1262" s="1">
        <v>-33</v>
      </c>
      <c r="AO1262" s="1">
        <v>-199</v>
      </c>
      <c r="AP1262" s="1">
        <v>100102</v>
      </c>
      <c r="AQ1262" s="1">
        <v>-0.4</v>
      </c>
      <c r="AR1262" s="1">
        <v>27.95</v>
      </c>
      <c r="AS1262" s="1">
        <v>27.8</v>
      </c>
      <c r="AT1262" s="1">
        <v>27.25</v>
      </c>
      <c r="AU1262" s="1">
        <v>27.95</v>
      </c>
      <c r="AV1262" s="1">
        <v>28.9</v>
      </c>
      <c r="AW1262" s="1">
        <v>-0.10180500000000001</v>
      </c>
      <c r="AX1262" s="1">
        <v>5.09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5994</v>
      </c>
      <c r="C1263" s="3">
        <v>6.11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46.099999999999994</v>
      </c>
      <c r="H1263" s="1">
        <f>MATCH(持股比率!A1263,董監!A:A,0)</f>
        <v>1263</v>
      </c>
      <c r="I1263" s="3">
        <v>3307792.15</v>
      </c>
      <c r="J1263" s="26">
        <v>166</v>
      </c>
      <c r="K1263" s="26">
        <v>-232</v>
      </c>
      <c r="L1263" s="35">
        <v>-260</v>
      </c>
      <c r="M1263" s="26">
        <v>-79</v>
      </c>
      <c r="N1263" s="26">
        <v>190</v>
      </c>
      <c r="O1263" s="26">
        <f t="shared" si="77"/>
        <v>152489</v>
      </c>
      <c r="P1263" s="25">
        <f t="shared" si="78"/>
        <v>-0.1</v>
      </c>
      <c r="Q1263" s="3">
        <v>12.2</v>
      </c>
      <c r="R1263" s="3">
        <v>12</v>
      </c>
      <c r="S1263" s="3">
        <v>11.5</v>
      </c>
      <c r="T1263" s="3">
        <v>11.4</v>
      </c>
      <c r="U1263" s="3">
        <v>11.6</v>
      </c>
      <c r="V1263" s="12">
        <f t="shared" si="79"/>
        <v>-2.4454000000000007E-2</v>
      </c>
      <c r="W1263" s="3">
        <v>-1.28</v>
      </c>
      <c r="X1263" s="3" t="str">
        <f ca="1">IF(COUNTIF(股期對照!A:A,B1263)=2,B1263&amp;"-●",IF(COUNTIF(股期對照!A:A,B1263)=1,B1263&amp;"-◎",B1263))</f>
        <v>友勁</v>
      </c>
      <c r="Y1263" s="3" t="s">
        <v>6615</v>
      </c>
      <c r="AB1263" s="1" t="s">
        <v>1257</v>
      </c>
      <c r="AC1263" s="1" t="s">
        <v>3018</v>
      </c>
      <c r="AD1263" s="1">
        <v>6.11</v>
      </c>
      <c r="AE1263" s="1">
        <v>0.7</v>
      </c>
      <c r="AF1263" s="1">
        <v>2.5299999999999998</v>
      </c>
      <c r="AG1263" s="1">
        <v>44.56</v>
      </c>
      <c r="AH1263" s="1">
        <v>46.099999999999994</v>
      </c>
      <c r="AI1263" s="1">
        <v>1263</v>
      </c>
      <c r="AJ1263" s="1">
        <v>3307792.15</v>
      </c>
      <c r="AK1263" s="1">
        <v>166</v>
      </c>
      <c r="AL1263" s="1">
        <v>-232</v>
      </c>
      <c r="AM1263" s="1">
        <v>-260</v>
      </c>
      <c r="AN1263" s="1">
        <v>-79</v>
      </c>
      <c r="AO1263" s="1">
        <v>190</v>
      </c>
      <c r="AP1263" s="1">
        <v>152489</v>
      </c>
      <c r="AQ1263" s="1">
        <v>-0.1</v>
      </c>
      <c r="AR1263" s="1">
        <v>12.2</v>
      </c>
      <c r="AS1263" s="1">
        <v>12</v>
      </c>
      <c r="AT1263" s="1">
        <v>11.5</v>
      </c>
      <c r="AU1263" s="1">
        <v>11.4</v>
      </c>
      <c r="AV1263" s="1">
        <v>11.6</v>
      </c>
      <c r="AW1263" s="1">
        <v>-2.4454000000000007E-2</v>
      </c>
      <c r="AX1263" s="1">
        <v>-1.28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5995</v>
      </c>
      <c r="C1264" s="3">
        <v>3.82</v>
      </c>
      <c r="D1264" s="3">
        <v>1.78</v>
      </c>
      <c r="E1264" s="3">
        <v>1.05</v>
      </c>
      <c r="F1264" s="1">
        <f>IF(INDEX(董監!D:D,H1264)=0,INDEX(董監!C:C,H1264),INDEX(董監!D:D,H1264))</f>
        <v>20.73</v>
      </c>
      <c r="G1264" s="1">
        <f t="shared" si="76"/>
        <v>72.62</v>
      </c>
      <c r="H1264" s="1">
        <f>MATCH(持股比率!A1264,董監!A:A,0)</f>
        <v>1264</v>
      </c>
      <c r="I1264" s="3">
        <v>830068.97</v>
      </c>
      <c r="J1264" s="26">
        <v>23</v>
      </c>
      <c r="K1264" s="26">
        <v>-2</v>
      </c>
      <c r="L1264" s="35">
        <v>-55</v>
      </c>
      <c r="M1264" s="26">
        <v>-91</v>
      </c>
      <c r="N1264" s="26">
        <v>45</v>
      </c>
      <c r="O1264" s="26">
        <f t="shared" si="77"/>
        <v>60280</v>
      </c>
      <c r="P1264" s="25">
        <f t="shared" si="78"/>
        <v>-0.1</v>
      </c>
      <c r="Q1264" s="3">
        <v>43.5</v>
      </c>
      <c r="R1264" s="3">
        <v>43.25</v>
      </c>
      <c r="S1264" s="3">
        <v>43.45</v>
      </c>
      <c r="T1264" s="3">
        <v>43.1</v>
      </c>
      <c r="U1264" s="3">
        <v>44.55</v>
      </c>
      <c r="V1264" s="12">
        <f t="shared" si="79"/>
        <v>-3.3931000000000003E-2</v>
      </c>
      <c r="W1264" s="3">
        <v>3.36</v>
      </c>
      <c r="X1264" s="3" t="str">
        <f ca="1">IF(COUNTIF(股期對照!A:A,B1264)=2,B1264&amp;"-●",IF(COUNTIF(股期對照!A:A,B1264)=1,B1264&amp;"-◎",B1264))</f>
        <v>振曜</v>
      </c>
      <c r="Y1264" s="3" t="s">
        <v>6615</v>
      </c>
      <c r="AB1264" s="1" t="s">
        <v>1258</v>
      </c>
      <c r="AC1264" s="1" t="s">
        <v>3019</v>
      </c>
      <c r="AD1264" s="1">
        <v>3.82</v>
      </c>
      <c r="AE1264" s="1">
        <v>1.78</v>
      </c>
      <c r="AF1264" s="1">
        <v>1.05</v>
      </c>
      <c r="AG1264" s="1">
        <v>20.73</v>
      </c>
      <c r="AH1264" s="1">
        <v>72.62</v>
      </c>
      <c r="AI1264" s="1">
        <v>1264</v>
      </c>
      <c r="AJ1264" s="1">
        <v>830068.97</v>
      </c>
      <c r="AK1264" s="1">
        <v>23</v>
      </c>
      <c r="AL1264" s="1">
        <v>-2</v>
      </c>
      <c r="AM1264" s="1">
        <v>-55</v>
      </c>
      <c r="AN1264" s="1">
        <v>-91</v>
      </c>
      <c r="AO1264" s="1">
        <v>45</v>
      </c>
      <c r="AP1264" s="1">
        <v>60280</v>
      </c>
      <c r="AQ1264" s="1">
        <v>-0.1</v>
      </c>
      <c r="AR1264" s="1">
        <v>43.5</v>
      </c>
      <c r="AS1264" s="1">
        <v>43.25</v>
      </c>
      <c r="AT1264" s="1">
        <v>43.45</v>
      </c>
      <c r="AU1264" s="1">
        <v>43.1</v>
      </c>
      <c r="AV1264" s="1">
        <v>44.55</v>
      </c>
      <c r="AW1264" s="1">
        <v>-3.3931000000000003E-2</v>
      </c>
      <c r="AX1264" s="1">
        <v>3.36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5996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2</v>
      </c>
      <c r="O1265" s="26">
        <f t="shared" si="77"/>
        <v>17097</v>
      </c>
      <c r="P1265" s="25">
        <f t="shared" si="78"/>
        <v>0</v>
      </c>
      <c r="Q1265" s="3">
        <v>16.3</v>
      </c>
      <c r="R1265" s="3">
        <v>16.55</v>
      </c>
      <c r="S1265" s="3">
        <v>16.45</v>
      </c>
      <c r="T1265" s="3">
        <v>16.399999999999999</v>
      </c>
      <c r="U1265" s="3">
        <v>15.8</v>
      </c>
      <c r="V1265" s="12">
        <f t="shared" si="79"/>
        <v>3.1600000000000004E-4</v>
      </c>
      <c r="W1265" s="3">
        <v>-5.39</v>
      </c>
      <c r="X1265" s="3" t="str">
        <f ca="1">IF(COUNTIF(股期對照!A:A,B1265)=2,B1265&amp;"-●",IF(COUNTIF(股期對照!A:A,B1265)=1,B1265&amp;"-◎",B1265))</f>
        <v>得利影</v>
      </c>
      <c r="Y1265" s="3" t="s">
        <v>6535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2</v>
      </c>
      <c r="AP1265" s="1">
        <v>17097</v>
      </c>
      <c r="AQ1265" s="1">
        <v>0</v>
      </c>
      <c r="AR1265" s="1">
        <v>16.3</v>
      </c>
      <c r="AS1265" s="1">
        <v>16.55</v>
      </c>
      <c r="AT1265" s="1">
        <v>16.45</v>
      </c>
      <c r="AU1265" s="1">
        <v>16.399999999999999</v>
      </c>
      <c r="AV1265" s="1">
        <v>15.8</v>
      </c>
      <c r="AW1265" s="1">
        <v>3.1600000000000004E-4</v>
      </c>
      <c r="AX1265" s="1">
        <v>-5.39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5997</v>
      </c>
      <c r="C1266" s="3">
        <v>55.56</v>
      </c>
      <c r="D1266" s="3">
        <v>1.68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13.89</v>
      </c>
      <c r="H1266" s="1">
        <f>MATCH(持股比率!A1266,董監!A:A,0)</f>
        <v>1266</v>
      </c>
      <c r="I1266" s="3">
        <v>923965.53</v>
      </c>
      <c r="J1266" s="26">
        <v>-19</v>
      </c>
      <c r="K1266" s="26">
        <v>-4</v>
      </c>
      <c r="L1266" s="35">
        <v>22</v>
      </c>
      <c r="M1266" s="26">
        <v>26</v>
      </c>
      <c r="N1266" s="26">
        <v>61</v>
      </c>
      <c r="O1266" s="26">
        <f t="shared" si="77"/>
        <v>12834</v>
      </c>
      <c r="P1266" s="25">
        <f t="shared" si="78"/>
        <v>0.7</v>
      </c>
      <c r="Q1266" s="3">
        <v>237</v>
      </c>
      <c r="R1266" s="3">
        <v>238</v>
      </c>
      <c r="S1266" s="3">
        <v>237.5</v>
      </c>
      <c r="T1266" s="3">
        <v>240</v>
      </c>
      <c r="U1266" s="3">
        <v>245</v>
      </c>
      <c r="V1266" s="12">
        <f t="shared" si="79"/>
        <v>0.20954999999999999</v>
      </c>
      <c r="W1266" s="3">
        <v>7.46</v>
      </c>
      <c r="X1266" s="3" t="str">
        <f ca="1">IF(COUNTIF(股期對照!A:A,B1266)=2,B1266&amp;"-●",IF(COUNTIF(股期對照!A:A,B1266)=1,B1266&amp;"-◎",B1266))</f>
        <v>耕興</v>
      </c>
      <c r="Y1266" s="3" t="s">
        <v>6550</v>
      </c>
      <c r="AB1266" s="1" t="s">
        <v>1260</v>
      </c>
      <c r="AC1266" s="1" t="s">
        <v>3021</v>
      </c>
      <c r="AD1266" s="1">
        <v>55.56</v>
      </c>
      <c r="AE1266" s="1">
        <v>1.68</v>
      </c>
      <c r="AF1266" s="1">
        <v>0.03</v>
      </c>
      <c r="AG1266" s="1">
        <v>28.84</v>
      </c>
      <c r="AH1266" s="1">
        <v>13.89</v>
      </c>
      <c r="AI1266" s="1">
        <v>1266</v>
      </c>
      <c r="AJ1266" s="1">
        <v>923965.53</v>
      </c>
      <c r="AK1266" s="1">
        <v>-19</v>
      </c>
      <c r="AL1266" s="1">
        <v>-4</v>
      </c>
      <c r="AM1266" s="1">
        <v>22</v>
      </c>
      <c r="AN1266" s="1">
        <v>26</v>
      </c>
      <c r="AO1266" s="1">
        <v>61</v>
      </c>
      <c r="AP1266" s="1">
        <v>12834</v>
      </c>
      <c r="AQ1266" s="1">
        <v>0.7</v>
      </c>
      <c r="AR1266" s="1">
        <v>237</v>
      </c>
      <c r="AS1266" s="1">
        <v>238</v>
      </c>
      <c r="AT1266" s="1">
        <v>237.5</v>
      </c>
      <c r="AU1266" s="1">
        <v>240</v>
      </c>
      <c r="AV1266" s="1">
        <v>245</v>
      </c>
      <c r="AW1266" s="1">
        <v>0.20954999999999999</v>
      </c>
      <c r="AX1266" s="1">
        <v>7.46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5998</v>
      </c>
      <c r="C1267" s="3">
        <v>45.58</v>
      </c>
      <c r="D1267" s="3">
        <v>2.4500000000000002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48.74</v>
      </c>
      <c r="H1267" s="1">
        <f>MATCH(持股比率!A1267,董監!A:A,0)</f>
        <v>1267</v>
      </c>
      <c r="I1267" s="3">
        <v>6715232.1699999999</v>
      </c>
      <c r="J1267" s="26">
        <v>1012</v>
      </c>
      <c r="K1267" s="26">
        <v>-1550</v>
      </c>
      <c r="L1267" s="35">
        <v>-255</v>
      </c>
      <c r="M1267" s="26">
        <v>-863</v>
      </c>
      <c r="N1267" s="26">
        <v>-847</v>
      </c>
      <c r="O1267" s="26">
        <f t="shared" si="77"/>
        <v>327300</v>
      </c>
      <c r="P1267" s="25">
        <f t="shared" si="78"/>
        <v>-0.8</v>
      </c>
      <c r="Q1267" s="3">
        <v>70.599999999999994</v>
      </c>
      <c r="R1267" s="3">
        <v>69</v>
      </c>
      <c r="S1267" s="3">
        <v>69.099999999999994</v>
      </c>
      <c r="T1267" s="3">
        <v>69.599999999999994</v>
      </c>
      <c r="U1267" s="3">
        <v>69.599999999999994</v>
      </c>
      <c r="V1267" s="12">
        <f t="shared" si="79"/>
        <v>-1.721393</v>
      </c>
      <c r="W1267" s="3">
        <v>-0.56999999999999995</v>
      </c>
      <c r="X1267" s="3" t="str">
        <f ca="1">IF(COUNTIF(股期對照!A:A,B1267)=2,B1267&amp;"-●",IF(COUNTIF(股期對照!A:A,B1267)=1,B1267&amp;"-◎",B1267))</f>
        <v>頎邦-◎</v>
      </c>
      <c r="Y1267" s="3" t="s">
        <v>6550</v>
      </c>
      <c r="AB1267" s="1" t="s">
        <v>1261</v>
      </c>
      <c r="AC1267" s="1" t="s">
        <v>3022</v>
      </c>
      <c r="AD1267" s="1">
        <v>45.58</v>
      </c>
      <c r="AE1267" s="1">
        <v>2.4500000000000002</v>
      </c>
      <c r="AF1267" s="1">
        <v>0.72</v>
      </c>
      <c r="AG1267" s="1">
        <v>2.5099999999999998</v>
      </c>
      <c r="AH1267" s="1">
        <v>48.74</v>
      </c>
      <c r="AI1267" s="1">
        <v>1267</v>
      </c>
      <c r="AJ1267" s="1">
        <v>6715232.1699999999</v>
      </c>
      <c r="AK1267" s="1">
        <v>1012</v>
      </c>
      <c r="AL1267" s="1">
        <v>-1550</v>
      </c>
      <c r="AM1267" s="1">
        <v>-255</v>
      </c>
      <c r="AN1267" s="1">
        <v>-863</v>
      </c>
      <c r="AO1267" s="1">
        <v>-847</v>
      </c>
      <c r="AP1267" s="1">
        <v>327300</v>
      </c>
      <c r="AQ1267" s="1">
        <v>-0.8</v>
      </c>
      <c r="AR1267" s="1">
        <v>70.599999999999994</v>
      </c>
      <c r="AS1267" s="1">
        <v>69</v>
      </c>
      <c r="AT1267" s="1">
        <v>69.099999999999994</v>
      </c>
      <c r="AU1267" s="1">
        <v>69.599999999999994</v>
      </c>
      <c r="AV1267" s="1">
        <v>69.599999999999994</v>
      </c>
      <c r="AW1267" s="1">
        <v>-1.721393</v>
      </c>
      <c r="AX1267" s="1">
        <v>-0.56999999999999995</v>
      </c>
      <c r="AY1267" s="1" t="s">
        <v>4524</v>
      </c>
      <c r="AZ1267" s="1" t="s">
        <v>3548</v>
      </c>
    </row>
    <row r="1268" spans="1:52" x14ac:dyDescent="0.25">
      <c r="A1268" s="2" t="s">
        <v>1262</v>
      </c>
      <c r="B1268" s="3" t="s">
        <v>5999</v>
      </c>
      <c r="C1268" s="3">
        <v>0.92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86.83</v>
      </c>
      <c r="H1268" s="1">
        <f>MATCH(持股比率!A1268,董監!A:A,0)</f>
        <v>1268</v>
      </c>
      <c r="I1268" s="3">
        <v>470000</v>
      </c>
      <c r="J1268" s="26">
        <v>4</v>
      </c>
      <c r="K1268" s="26">
        <v>6</v>
      </c>
      <c r="L1268" s="35">
        <v>-12</v>
      </c>
      <c r="M1268" s="26">
        <v>-23</v>
      </c>
      <c r="N1268" s="26">
        <v>-11</v>
      </c>
      <c r="O1268" s="26">
        <f t="shared" si="77"/>
        <v>40810</v>
      </c>
      <c r="P1268" s="25">
        <f t="shared" si="78"/>
        <v>-0.1</v>
      </c>
      <c r="Q1268" s="3">
        <v>13.45</v>
      </c>
      <c r="R1268" s="3">
        <v>13.55</v>
      </c>
      <c r="S1268" s="3">
        <v>13.3</v>
      </c>
      <c r="T1268" s="3">
        <v>13.15</v>
      </c>
      <c r="U1268" s="3">
        <v>13.25</v>
      </c>
      <c r="V1268" s="12">
        <f t="shared" si="79"/>
        <v>-4.7270000000000003E-3</v>
      </c>
      <c r="W1268" s="3">
        <v>2.71</v>
      </c>
      <c r="X1268" s="3" t="str">
        <f ca="1">IF(COUNTIF(股期對照!A:A,B1268)=2,B1268&amp;"-●",IF(COUNTIF(股期對照!A:A,B1268)=1,B1268&amp;"-◎",B1268))</f>
        <v>驊宏資</v>
      </c>
      <c r="Y1268" s="3" t="s">
        <v>6555</v>
      </c>
      <c r="AB1268" s="1" t="s">
        <v>1262</v>
      </c>
      <c r="AC1268" s="1" t="s">
        <v>3023</v>
      </c>
      <c r="AD1268" s="1">
        <v>0.92</v>
      </c>
      <c r="AE1268" s="1">
        <v>0.09</v>
      </c>
      <c r="AF1268" s="1">
        <v>0.22</v>
      </c>
      <c r="AG1268" s="1">
        <v>11.94</v>
      </c>
      <c r="AH1268" s="1">
        <v>86.83</v>
      </c>
      <c r="AI1268" s="1">
        <v>1268</v>
      </c>
      <c r="AJ1268" s="1">
        <v>470000</v>
      </c>
      <c r="AK1268" s="1">
        <v>4</v>
      </c>
      <c r="AL1268" s="1">
        <v>6</v>
      </c>
      <c r="AM1268" s="1">
        <v>-12</v>
      </c>
      <c r="AN1268" s="1">
        <v>-23</v>
      </c>
      <c r="AO1268" s="1">
        <v>-11</v>
      </c>
      <c r="AP1268" s="1">
        <v>40810</v>
      </c>
      <c r="AQ1268" s="1">
        <v>-0.1</v>
      </c>
      <c r="AR1268" s="1">
        <v>13.45</v>
      </c>
      <c r="AS1268" s="1">
        <v>13.55</v>
      </c>
      <c r="AT1268" s="1">
        <v>13.3</v>
      </c>
      <c r="AU1268" s="1">
        <v>13.15</v>
      </c>
      <c r="AV1268" s="1">
        <v>13.25</v>
      </c>
      <c r="AW1268" s="1">
        <v>-4.7270000000000003E-3</v>
      </c>
      <c r="AX1268" s="1">
        <v>2.71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6000</v>
      </c>
      <c r="C1269" s="3">
        <v>5.17</v>
      </c>
      <c r="D1269" s="3">
        <v>0.28999999999999998</v>
      </c>
      <c r="E1269" s="3">
        <v>4.7300000000000004</v>
      </c>
      <c r="F1269" s="1">
        <f>IF(INDEX(董監!D:D,H1269)=0,INDEX(董監!C:C,H1269),INDEX(董監!D:D,H1269))</f>
        <v>8.67</v>
      </c>
      <c r="G1269" s="1">
        <f t="shared" si="76"/>
        <v>81.14</v>
      </c>
      <c r="H1269" s="1">
        <f>MATCH(持股比率!A1269,董監!A:A,0)</f>
        <v>1269</v>
      </c>
      <c r="I1269" s="3">
        <v>448816.29</v>
      </c>
      <c r="J1269" s="26">
        <v>117</v>
      </c>
      <c r="K1269" s="26">
        <v>-17</v>
      </c>
      <c r="L1269" s="35">
        <v>64</v>
      </c>
      <c r="M1269" s="26">
        <v>-102</v>
      </c>
      <c r="N1269" s="26">
        <v>69</v>
      </c>
      <c r="O1269" s="26">
        <f t="shared" si="77"/>
        <v>36417</v>
      </c>
      <c r="P1269" s="25">
        <f t="shared" si="78"/>
        <v>0.4</v>
      </c>
      <c r="Q1269" s="3">
        <v>168.5</v>
      </c>
      <c r="R1269" s="3">
        <v>166.5</v>
      </c>
      <c r="S1269" s="3">
        <v>153.5</v>
      </c>
      <c r="T1269" s="3">
        <v>143.5</v>
      </c>
      <c r="U1269" s="3">
        <v>143</v>
      </c>
      <c r="V1269" s="12">
        <f t="shared" si="79"/>
        <v>0.21937999999999999</v>
      </c>
      <c r="W1269" s="3">
        <v>-13.6</v>
      </c>
      <c r="X1269" s="3" t="str">
        <f ca="1">IF(COUNTIF(股期對照!A:A,B1269)=2,B1269&amp;"-●",IF(COUNTIF(股期對照!A:A,B1269)=1,B1269&amp;"-◎",B1269))</f>
        <v>撼訊</v>
      </c>
      <c r="Y1269" s="3" t="s">
        <v>6537</v>
      </c>
      <c r="AB1269" s="1" t="s">
        <v>1263</v>
      </c>
      <c r="AC1269" s="1" t="s">
        <v>3024</v>
      </c>
      <c r="AD1269" s="1">
        <v>5.17</v>
      </c>
      <c r="AE1269" s="1">
        <v>0.28999999999999998</v>
      </c>
      <c r="AF1269" s="1">
        <v>4.7300000000000004</v>
      </c>
      <c r="AG1269" s="1">
        <v>8.67</v>
      </c>
      <c r="AH1269" s="1">
        <v>81.14</v>
      </c>
      <c r="AI1269" s="1">
        <v>1269</v>
      </c>
      <c r="AJ1269" s="1">
        <v>448816.29</v>
      </c>
      <c r="AK1269" s="1">
        <v>117</v>
      </c>
      <c r="AL1269" s="1">
        <v>-17</v>
      </c>
      <c r="AM1269" s="1">
        <v>64</v>
      </c>
      <c r="AN1269" s="1">
        <v>-102</v>
      </c>
      <c r="AO1269" s="1">
        <v>69</v>
      </c>
      <c r="AP1269" s="1">
        <v>36417</v>
      </c>
      <c r="AQ1269" s="1">
        <v>0.4</v>
      </c>
      <c r="AR1269" s="1">
        <v>168.5</v>
      </c>
      <c r="AS1269" s="1">
        <v>166.5</v>
      </c>
      <c r="AT1269" s="1">
        <v>153.5</v>
      </c>
      <c r="AU1269" s="1">
        <v>143.5</v>
      </c>
      <c r="AV1269" s="1">
        <v>143</v>
      </c>
      <c r="AW1269" s="1">
        <v>0.21937999999999999</v>
      </c>
      <c r="AX1269" s="1">
        <v>-13.6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6001</v>
      </c>
      <c r="C1270" s="3">
        <v>1.28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82.039999999999992</v>
      </c>
      <c r="H1270" s="1">
        <f>MATCH(持股比率!A1270,董監!A:A,0)</f>
        <v>1270</v>
      </c>
      <c r="I1270" s="3">
        <v>552573</v>
      </c>
      <c r="J1270" s="26">
        <v>7</v>
      </c>
      <c r="K1270" s="26">
        <v>-111</v>
      </c>
      <c r="L1270" s="35">
        <v>-83</v>
      </c>
      <c r="M1270" s="26">
        <v>-83</v>
      </c>
      <c r="N1270" s="26">
        <v>-25</v>
      </c>
      <c r="O1270" s="26">
        <f t="shared" si="77"/>
        <v>45333</v>
      </c>
      <c r="P1270" s="25">
        <f t="shared" si="78"/>
        <v>-0.7</v>
      </c>
      <c r="Q1270" s="3">
        <v>43.25</v>
      </c>
      <c r="R1270" s="3">
        <v>42</v>
      </c>
      <c r="S1270" s="3">
        <v>40.9</v>
      </c>
      <c r="T1270" s="3">
        <v>41.15</v>
      </c>
      <c r="U1270" s="3">
        <v>41.5</v>
      </c>
      <c r="V1270" s="12">
        <f t="shared" si="79"/>
        <v>-0.122069</v>
      </c>
      <c r="W1270" s="3">
        <v>-0.48</v>
      </c>
      <c r="X1270" s="3" t="str">
        <f ca="1">IF(COUNTIF(股期對照!A:A,B1270)=2,B1270&amp;"-●",IF(COUNTIF(股期對照!A:A,B1270)=1,B1270&amp;"-◎",B1270))</f>
        <v>晉倫</v>
      </c>
      <c r="Y1270" s="3" t="s">
        <v>6603</v>
      </c>
      <c r="AB1270" s="1" t="s">
        <v>1264</v>
      </c>
      <c r="AC1270" s="1" t="s">
        <v>3025</v>
      </c>
      <c r="AD1270" s="1">
        <v>1.28</v>
      </c>
      <c r="AE1270" s="1">
        <v>0</v>
      </c>
      <c r="AF1270" s="1">
        <v>0.05</v>
      </c>
      <c r="AG1270" s="1">
        <v>16.63</v>
      </c>
      <c r="AH1270" s="1">
        <v>82.039999999999992</v>
      </c>
      <c r="AI1270" s="1">
        <v>1270</v>
      </c>
      <c r="AJ1270" s="1">
        <v>552573</v>
      </c>
      <c r="AK1270" s="1">
        <v>7</v>
      </c>
      <c r="AL1270" s="1">
        <v>-111</v>
      </c>
      <c r="AM1270" s="1">
        <v>-83</v>
      </c>
      <c r="AN1270" s="1">
        <v>-83</v>
      </c>
      <c r="AO1270" s="1">
        <v>-25</v>
      </c>
      <c r="AP1270" s="1">
        <v>45333</v>
      </c>
      <c r="AQ1270" s="1">
        <v>-0.7</v>
      </c>
      <c r="AR1270" s="1">
        <v>43.25</v>
      </c>
      <c r="AS1270" s="1">
        <v>42</v>
      </c>
      <c r="AT1270" s="1">
        <v>40.9</v>
      </c>
      <c r="AU1270" s="1">
        <v>41.15</v>
      </c>
      <c r="AV1270" s="1">
        <v>41.5</v>
      </c>
      <c r="AW1270" s="1">
        <v>-0.122069</v>
      </c>
      <c r="AX1270" s="1">
        <v>-0.48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6002</v>
      </c>
      <c r="C1271" s="3">
        <v>1.8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89.38</v>
      </c>
      <c r="H1271" s="1">
        <f>MATCH(持股比率!A1271,董監!A:A,0)</f>
        <v>1271</v>
      </c>
      <c r="I1271" s="3">
        <v>1677384.63</v>
      </c>
      <c r="J1271" s="26">
        <v>370</v>
      </c>
      <c r="K1271" s="26">
        <v>-109</v>
      </c>
      <c r="L1271" s="35">
        <v>-274</v>
      </c>
      <c r="M1271" s="26">
        <v>-138</v>
      </c>
      <c r="N1271" s="26">
        <v>152</v>
      </c>
      <c r="O1271" s="26">
        <f t="shared" si="77"/>
        <v>149925</v>
      </c>
      <c r="P1271" s="25">
        <f t="shared" si="78"/>
        <v>0</v>
      </c>
      <c r="Q1271" s="3">
        <v>10.5</v>
      </c>
      <c r="R1271" s="3">
        <v>10.3</v>
      </c>
      <c r="S1271" s="3">
        <v>9.9700000000000006</v>
      </c>
      <c r="T1271" s="3">
        <v>9.9700000000000006</v>
      </c>
      <c r="U1271" s="3">
        <v>10.050000000000001</v>
      </c>
      <c r="V1271" s="12">
        <f t="shared" si="79"/>
        <v>1.8226E-3</v>
      </c>
      <c r="W1271" s="3">
        <v>-0.5</v>
      </c>
      <c r="X1271" s="3" t="str">
        <f ca="1">IF(COUNTIF(股期對照!A:A,B1271)=2,B1271&amp;"-●",IF(COUNTIF(股期對照!A:A,B1271)=1,B1271&amp;"-◎",B1271))</f>
        <v>百一</v>
      </c>
      <c r="Y1271" s="3" t="s">
        <v>6538</v>
      </c>
      <c r="AB1271" s="1" t="s">
        <v>1265</v>
      </c>
      <c r="AC1271" s="1" t="s">
        <v>3026</v>
      </c>
      <c r="AD1271" s="1">
        <v>1.8</v>
      </c>
      <c r="AE1271" s="1">
        <v>0.04</v>
      </c>
      <c r="AF1271" s="1">
        <v>0.24</v>
      </c>
      <c r="AG1271" s="1">
        <v>8.5399999999999991</v>
      </c>
      <c r="AH1271" s="1">
        <v>89.38</v>
      </c>
      <c r="AI1271" s="1">
        <v>1271</v>
      </c>
      <c r="AJ1271" s="1">
        <v>1677384.63</v>
      </c>
      <c r="AK1271" s="1">
        <v>370</v>
      </c>
      <c r="AL1271" s="1">
        <v>-109</v>
      </c>
      <c r="AM1271" s="1">
        <v>-274</v>
      </c>
      <c r="AN1271" s="1">
        <v>-138</v>
      </c>
      <c r="AO1271" s="1">
        <v>152</v>
      </c>
      <c r="AP1271" s="1">
        <v>149925</v>
      </c>
      <c r="AQ1271" s="1">
        <v>0</v>
      </c>
      <c r="AR1271" s="1">
        <v>10.5</v>
      </c>
      <c r="AS1271" s="1">
        <v>10.3</v>
      </c>
      <c r="AT1271" s="1">
        <v>9.9700000000000006</v>
      </c>
      <c r="AU1271" s="1">
        <v>9.9700000000000006</v>
      </c>
      <c r="AV1271" s="1">
        <v>10.050000000000001</v>
      </c>
      <c r="AW1271" s="1">
        <v>1.8226E-3</v>
      </c>
      <c r="AX1271" s="1">
        <v>-0.5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6003</v>
      </c>
      <c r="C1272" s="3">
        <v>8.4600000000000009</v>
      </c>
      <c r="D1272" s="3">
        <v>0</v>
      </c>
      <c r="E1272" s="3">
        <v>0.64</v>
      </c>
      <c r="F1272" s="1">
        <f>IF(INDEX(董監!D:D,H1272)=0,INDEX(董監!C:C,H1272),INDEX(董監!D:D,H1272))</f>
        <v>26.52</v>
      </c>
      <c r="G1272" s="1">
        <f t="shared" si="76"/>
        <v>64.38</v>
      </c>
      <c r="H1272" s="1">
        <f>MATCH(持股比率!A1272,董監!A:A,0)</f>
        <v>1272</v>
      </c>
      <c r="I1272" s="3">
        <v>5561776.9400000004</v>
      </c>
      <c r="J1272" s="26">
        <v>-949</v>
      </c>
      <c r="K1272" s="26">
        <v>-1363</v>
      </c>
      <c r="L1272" s="35">
        <v>61</v>
      </c>
      <c r="M1272" s="26">
        <v>82</v>
      </c>
      <c r="N1272" s="26">
        <v>2206</v>
      </c>
      <c r="O1272" s="26">
        <f t="shared" si="77"/>
        <v>358067</v>
      </c>
      <c r="P1272" s="25">
        <f t="shared" si="78"/>
        <v>0</v>
      </c>
      <c r="Q1272" s="3">
        <v>31.1</v>
      </c>
      <c r="R1272" s="3">
        <v>30.6</v>
      </c>
      <c r="S1272" s="3">
        <v>29.9</v>
      </c>
      <c r="T1272" s="3">
        <v>29.85</v>
      </c>
      <c r="U1272" s="3">
        <v>31.05</v>
      </c>
      <c r="V1272" s="12">
        <f t="shared" si="79"/>
        <v>1.5461999999999825E-2</v>
      </c>
      <c r="W1272" s="3">
        <v>1.64</v>
      </c>
      <c r="X1272" s="3" t="str">
        <f ca="1">IF(COUNTIF(股期對照!A:A,B1272)=2,B1272&amp;"-●",IF(COUNTIF(股期對照!A:A,B1272)=1,B1272&amp;"-◎",B1272))</f>
        <v>嘉聯益-◎</v>
      </c>
      <c r="Y1272" s="3" t="s">
        <v>4592</v>
      </c>
      <c r="AB1272" s="1" t="s">
        <v>1266</v>
      </c>
      <c r="AC1272" s="1" t="s">
        <v>3027</v>
      </c>
      <c r="AD1272" s="1">
        <v>8.4600000000000009</v>
      </c>
      <c r="AE1272" s="1">
        <v>0</v>
      </c>
      <c r="AF1272" s="1">
        <v>0.64</v>
      </c>
      <c r="AG1272" s="1">
        <v>26.52</v>
      </c>
      <c r="AH1272" s="1">
        <v>64.38</v>
      </c>
      <c r="AI1272" s="1">
        <v>1272</v>
      </c>
      <c r="AJ1272" s="1">
        <v>5561776.9400000004</v>
      </c>
      <c r="AK1272" s="1">
        <v>-949</v>
      </c>
      <c r="AL1272" s="1">
        <v>-1363</v>
      </c>
      <c r="AM1272" s="1">
        <v>61</v>
      </c>
      <c r="AN1272" s="1">
        <v>82</v>
      </c>
      <c r="AO1272" s="1">
        <v>2206</v>
      </c>
      <c r="AP1272" s="1">
        <v>358067</v>
      </c>
      <c r="AQ1272" s="1">
        <v>0</v>
      </c>
      <c r="AR1272" s="1">
        <v>31.1</v>
      </c>
      <c r="AS1272" s="1">
        <v>30.6</v>
      </c>
      <c r="AT1272" s="1">
        <v>29.9</v>
      </c>
      <c r="AU1272" s="1">
        <v>29.85</v>
      </c>
      <c r="AV1272" s="1">
        <v>31.05</v>
      </c>
      <c r="AW1272" s="1">
        <v>1.5461999999999825E-2</v>
      </c>
      <c r="AX1272" s="1">
        <v>1.64</v>
      </c>
      <c r="AY1272" s="1" t="s">
        <v>4525</v>
      </c>
      <c r="AZ1272" s="1" t="s">
        <v>3544</v>
      </c>
    </row>
    <row r="1273" spans="1:52" x14ac:dyDescent="0.25">
      <c r="A1273" s="2" t="s">
        <v>1267</v>
      </c>
      <c r="B1273" s="3" t="s">
        <v>6004</v>
      </c>
      <c r="C1273" s="3">
        <v>0.31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80.740000000000009</v>
      </c>
      <c r="H1273" s="1">
        <f>MATCH(持股比率!A1273,董監!A:A,0)</f>
        <v>1273</v>
      </c>
      <c r="I1273" s="3">
        <v>800800</v>
      </c>
      <c r="J1273" s="26">
        <v>32</v>
      </c>
      <c r="K1273" s="26">
        <v>-29</v>
      </c>
      <c r="L1273" s="35">
        <v>-63</v>
      </c>
      <c r="M1273" s="26">
        <v>16</v>
      </c>
      <c r="N1273" s="26">
        <v>-37</v>
      </c>
      <c r="O1273" s="26">
        <f t="shared" si="77"/>
        <v>64657</v>
      </c>
      <c r="P1273" s="25">
        <f t="shared" si="78"/>
        <v>-0.1</v>
      </c>
      <c r="Q1273" s="3">
        <v>17.55</v>
      </c>
      <c r="R1273" s="3">
        <v>18.2</v>
      </c>
      <c r="S1273" s="3">
        <v>18.05</v>
      </c>
      <c r="T1273" s="3">
        <v>18.05</v>
      </c>
      <c r="U1273" s="3">
        <v>17.3</v>
      </c>
      <c r="V1273" s="12">
        <f t="shared" si="79"/>
        <v>-1.45465E-2</v>
      </c>
      <c r="W1273" s="3">
        <v>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6621</v>
      </c>
      <c r="AB1273" s="1" t="s">
        <v>1267</v>
      </c>
      <c r="AC1273" s="1" t="s">
        <v>3028</v>
      </c>
      <c r="AD1273" s="1">
        <v>0.31</v>
      </c>
      <c r="AE1273" s="1">
        <v>0</v>
      </c>
      <c r="AF1273" s="1">
        <v>0</v>
      </c>
      <c r="AG1273" s="1">
        <v>18.95</v>
      </c>
      <c r="AH1273" s="1">
        <v>80.740000000000009</v>
      </c>
      <c r="AI1273" s="1">
        <v>1273</v>
      </c>
      <c r="AJ1273" s="1">
        <v>800800</v>
      </c>
      <c r="AK1273" s="1">
        <v>32</v>
      </c>
      <c r="AL1273" s="1">
        <v>-29</v>
      </c>
      <c r="AM1273" s="1">
        <v>-63</v>
      </c>
      <c r="AN1273" s="1">
        <v>16</v>
      </c>
      <c r="AO1273" s="1">
        <v>-37</v>
      </c>
      <c r="AP1273" s="1">
        <v>64657</v>
      </c>
      <c r="AQ1273" s="1">
        <v>-0.1</v>
      </c>
      <c r="AR1273" s="1">
        <v>17.55</v>
      </c>
      <c r="AS1273" s="1">
        <v>18.2</v>
      </c>
      <c r="AT1273" s="1">
        <v>18.05</v>
      </c>
      <c r="AU1273" s="1">
        <v>18.05</v>
      </c>
      <c r="AV1273" s="1">
        <v>17.3</v>
      </c>
      <c r="AW1273" s="1">
        <v>-1.45465E-2</v>
      </c>
      <c r="AX1273" s="1">
        <v>0.28999999999999998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6005</v>
      </c>
      <c r="C1274" s="3">
        <v>2.63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73.680000000000007</v>
      </c>
      <c r="H1274" s="1">
        <f>MATCH(持股比率!A1274,董監!A:A,0)</f>
        <v>1274</v>
      </c>
      <c r="I1274" s="3">
        <v>868426.57</v>
      </c>
      <c r="J1274" s="26">
        <v>162</v>
      </c>
      <c r="K1274" s="26">
        <v>-3</v>
      </c>
      <c r="L1274" s="35">
        <v>-51</v>
      </c>
      <c r="M1274" s="26">
        <v>-31</v>
      </c>
      <c r="N1274" s="26">
        <v>153</v>
      </c>
      <c r="O1274" s="26">
        <f t="shared" si="77"/>
        <v>63986</v>
      </c>
      <c r="P1274" s="25">
        <f t="shared" si="78"/>
        <v>0.4</v>
      </c>
      <c r="Q1274" s="3">
        <v>26.35</v>
      </c>
      <c r="R1274" s="3">
        <v>26.25</v>
      </c>
      <c r="S1274" s="3">
        <v>25.45</v>
      </c>
      <c r="T1274" s="3">
        <v>25.35</v>
      </c>
      <c r="U1274" s="3">
        <v>25.65</v>
      </c>
      <c r="V1274" s="12">
        <f t="shared" si="79"/>
        <v>6.0306000000000005E-2</v>
      </c>
      <c r="W1274" s="3">
        <v>-0.39</v>
      </c>
      <c r="X1274" s="3" t="str">
        <f ca="1">IF(COUNTIF(股期對照!A:A,B1274)=2,B1274&amp;"-●",IF(COUNTIF(股期對照!A:A,B1274)=1,B1274&amp;"-◎",B1274))</f>
        <v>鈞寶</v>
      </c>
      <c r="Y1274" s="3" t="s">
        <v>6544</v>
      </c>
      <c r="AB1274" s="1" t="s">
        <v>1268</v>
      </c>
      <c r="AC1274" s="1" t="s">
        <v>3029</v>
      </c>
      <c r="AD1274" s="1">
        <v>2.63</v>
      </c>
      <c r="AE1274" s="1">
        <v>0</v>
      </c>
      <c r="AF1274" s="1">
        <v>0.04</v>
      </c>
      <c r="AG1274" s="1">
        <v>23.65</v>
      </c>
      <c r="AH1274" s="1">
        <v>73.680000000000007</v>
      </c>
      <c r="AI1274" s="1">
        <v>1274</v>
      </c>
      <c r="AJ1274" s="1">
        <v>868426.57</v>
      </c>
      <c r="AK1274" s="1">
        <v>162</v>
      </c>
      <c r="AL1274" s="1">
        <v>-3</v>
      </c>
      <c r="AM1274" s="1">
        <v>-51</v>
      </c>
      <c r="AN1274" s="1">
        <v>-31</v>
      </c>
      <c r="AO1274" s="1">
        <v>153</v>
      </c>
      <c r="AP1274" s="1">
        <v>63986</v>
      </c>
      <c r="AQ1274" s="1">
        <v>0.4</v>
      </c>
      <c r="AR1274" s="1">
        <v>26.35</v>
      </c>
      <c r="AS1274" s="1">
        <v>26.25</v>
      </c>
      <c r="AT1274" s="1">
        <v>25.45</v>
      </c>
      <c r="AU1274" s="1">
        <v>25.35</v>
      </c>
      <c r="AV1274" s="1">
        <v>25.65</v>
      </c>
      <c r="AW1274" s="1">
        <v>6.0306000000000005E-2</v>
      </c>
      <c r="AX1274" s="1">
        <v>-0.39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4776</v>
      </c>
      <c r="C1275" s="3">
        <v>4.26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83.48</v>
      </c>
      <c r="H1275" s="1">
        <f>MATCH(持股比率!A1275,董監!A:A,0)</f>
        <v>1275</v>
      </c>
      <c r="I1275" s="3">
        <v>805346.09</v>
      </c>
      <c r="J1275" s="26">
        <v>43</v>
      </c>
      <c r="K1275" s="26">
        <v>-9</v>
      </c>
      <c r="L1275" s="35">
        <v>-92</v>
      </c>
      <c r="M1275" s="26">
        <v>-50</v>
      </c>
      <c r="N1275" s="26">
        <v>42</v>
      </c>
      <c r="O1275" s="26">
        <f t="shared" si="77"/>
        <v>67230</v>
      </c>
      <c r="P1275" s="25">
        <f t="shared" si="78"/>
        <v>-0.1</v>
      </c>
      <c r="Q1275" s="3">
        <v>16.95</v>
      </c>
      <c r="R1275" s="3">
        <v>17.2</v>
      </c>
      <c r="S1275" s="3">
        <v>16.649999999999999</v>
      </c>
      <c r="T1275" s="3">
        <v>16.75</v>
      </c>
      <c r="U1275" s="3">
        <v>17</v>
      </c>
      <c r="V1275" s="12">
        <f t="shared" si="79"/>
        <v>-1.0812499999999999E-2</v>
      </c>
      <c r="W1275" s="3">
        <v>3.03</v>
      </c>
      <c r="X1275" s="3" t="str">
        <f ca="1">IF(COUNTIF(股期對照!A:A,B1275)=2,B1275&amp;"-●",IF(COUNTIF(股期對照!A:A,B1275)=1,B1275&amp;"-◎",B1275))</f>
        <v>松上</v>
      </c>
      <c r="Y1275" s="3" t="s">
        <v>4592</v>
      </c>
      <c r="AB1275" s="1" t="s">
        <v>1269</v>
      </c>
      <c r="AC1275" s="1" t="s">
        <v>3030</v>
      </c>
      <c r="AD1275" s="1">
        <v>4.26</v>
      </c>
      <c r="AE1275" s="1">
        <v>0</v>
      </c>
      <c r="AF1275" s="1">
        <v>0.08</v>
      </c>
      <c r="AG1275" s="1">
        <v>12.18</v>
      </c>
      <c r="AH1275" s="1">
        <v>83.48</v>
      </c>
      <c r="AI1275" s="1">
        <v>1275</v>
      </c>
      <c r="AJ1275" s="1">
        <v>805346.09</v>
      </c>
      <c r="AK1275" s="1">
        <v>43</v>
      </c>
      <c r="AL1275" s="1">
        <v>-9</v>
      </c>
      <c r="AM1275" s="1">
        <v>-92</v>
      </c>
      <c r="AN1275" s="1">
        <v>-50</v>
      </c>
      <c r="AO1275" s="1">
        <v>42</v>
      </c>
      <c r="AP1275" s="1">
        <v>67230</v>
      </c>
      <c r="AQ1275" s="1">
        <v>-0.1</v>
      </c>
      <c r="AR1275" s="1">
        <v>16.95</v>
      </c>
      <c r="AS1275" s="1">
        <v>17.2</v>
      </c>
      <c r="AT1275" s="1">
        <v>16.649999999999999</v>
      </c>
      <c r="AU1275" s="1">
        <v>16.75</v>
      </c>
      <c r="AV1275" s="1">
        <v>17</v>
      </c>
      <c r="AW1275" s="1">
        <v>-1.0812499999999999E-2</v>
      </c>
      <c r="AX1275" s="1">
        <v>3.03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6006</v>
      </c>
      <c r="C1276" s="3">
        <v>0.82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86.7</v>
      </c>
      <c r="H1276" s="1">
        <f>MATCH(持股比率!A1276,董監!A:A,0)</f>
        <v>1276</v>
      </c>
      <c r="I1276" s="3">
        <v>536519.88</v>
      </c>
      <c r="J1276" s="26">
        <v>-4</v>
      </c>
      <c r="K1276" s="26">
        <v>-23</v>
      </c>
      <c r="L1276" s="35">
        <v>9</v>
      </c>
      <c r="M1276" s="26">
        <v>-7</v>
      </c>
      <c r="N1276" s="26">
        <v>24</v>
      </c>
      <c r="O1276" s="26">
        <f t="shared" si="77"/>
        <v>46516</v>
      </c>
      <c r="P1276" s="25">
        <f t="shared" si="78"/>
        <v>0</v>
      </c>
      <c r="Q1276" s="3">
        <v>29.9</v>
      </c>
      <c r="R1276" s="3">
        <v>30.1</v>
      </c>
      <c r="S1276" s="3">
        <v>30</v>
      </c>
      <c r="T1276" s="3">
        <v>29.8</v>
      </c>
      <c r="U1276" s="3">
        <v>29.9</v>
      </c>
      <c r="V1276" s="12">
        <f t="shared" si="79"/>
        <v>-3.2900000000000203E-4</v>
      </c>
      <c r="W1276" s="3">
        <v>-0.66</v>
      </c>
      <c r="X1276" s="3" t="str">
        <f ca="1">IF(COUNTIF(股期對照!A:A,B1276)=2,B1276&amp;"-●",IF(COUNTIF(股期對照!A:A,B1276)=1,B1276&amp;"-◎",B1276))</f>
        <v>禾昌</v>
      </c>
      <c r="Y1276" s="3" t="s">
        <v>6549</v>
      </c>
      <c r="AB1276" s="1" t="s">
        <v>1270</v>
      </c>
      <c r="AC1276" s="1" t="s">
        <v>3031</v>
      </c>
      <c r="AD1276" s="1">
        <v>0.82</v>
      </c>
      <c r="AE1276" s="1">
        <v>0</v>
      </c>
      <c r="AF1276" s="1">
        <v>0.03</v>
      </c>
      <c r="AG1276" s="1">
        <v>12.45</v>
      </c>
      <c r="AH1276" s="1">
        <v>86.7</v>
      </c>
      <c r="AI1276" s="1">
        <v>1276</v>
      </c>
      <c r="AJ1276" s="1">
        <v>536519.88</v>
      </c>
      <c r="AK1276" s="1">
        <v>-4</v>
      </c>
      <c r="AL1276" s="1">
        <v>-23</v>
      </c>
      <c r="AM1276" s="1">
        <v>9</v>
      </c>
      <c r="AN1276" s="1">
        <v>-7</v>
      </c>
      <c r="AO1276" s="1">
        <v>24</v>
      </c>
      <c r="AP1276" s="1">
        <v>46516</v>
      </c>
      <c r="AQ1276" s="1">
        <v>0</v>
      </c>
      <c r="AR1276" s="1">
        <v>29.9</v>
      </c>
      <c r="AS1276" s="1">
        <v>30.1</v>
      </c>
      <c r="AT1276" s="1">
        <v>30</v>
      </c>
      <c r="AU1276" s="1">
        <v>29.8</v>
      </c>
      <c r="AV1276" s="1">
        <v>29.9</v>
      </c>
      <c r="AW1276" s="1">
        <v>-3.2900000000000203E-4</v>
      </c>
      <c r="AX1276" s="1">
        <v>-0.66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6007</v>
      </c>
      <c r="C1277" s="3">
        <v>1.46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74.83</v>
      </c>
      <c r="H1277" s="1">
        <f>MATCH(持股比率!A1277,董監!A:A,0)</f>
        <v>1277</v>
      </c>
      <c r="I1277" s="3">
        <v>684891.2</v>
      </c>
      <c r="J1277" s="26">
        <v>-235</v>
      </c>
      <c r="K1277" s="26">
        <v>-213</v>
      </c>
      <c r="L1277" s="35">
        <v>-108</v>
      </c>
      <c r="M1277" s="26">
        <v>-485</v>
      </c>
      <c r="N1277" s="26">
        <v>-26</v>
      </c>
      <c r="O1277" s="26">
        <f t="shared" si="77"/>
        <v>51250</v>
      </c>
      <c r="P1277" s="25">
        <f t="shared" si="78"/>
        <v>-2.1</v>
      </c>
      <c r="Q1277" s="3">
        <v>22.95</v>
      </c>
      <c r="R1277" s="3">
        <v>23.95</v>
      </c>
      <c r="S1277" s="3">
        <v>23.9</v>
      </c>
      <c r="T1277" s="3">
        <v>24.15</v>
      </c>
      <c r="U1277" s="3">
        <v>23.15</v>
      </c>
      <c r="V1277" s="12">
        <f t="shared" si="79"/>
        <v>-0.25390450000000003</v>
      </c>
      <c r="W1277" s="3">
        <v>-0.86</v>
      </c>
      <c r="X1277" s="3" t="str">
        <f ca="1">IF(COUNTIF(股期對照!A:A,B1277)=2,B1277&amp;"-●",IF(COUNTIF(股期對照!A:A,B1277)=1,B1277&amp;"-◎",B1277))</f>
        <v>欣技</v>
      </c>
      <c r="Y1277" s="3" t="s">
        <v>6565</v>
      </c>
      <c r="AB1277" s="1" t="s">
        <v>1271</v>
      </c>
      <c r="AC1277" s="1" t="s">
        <v>3032</v>
      </c>
      <c r="AD1277" s="1">
        <v>1.46</v>
      </c>
      <c r="AE1277" s="1">
        <v>0.56000000000000005</v>
      </c>
      <c r="AF1277" s="1">
        <v>0.09</v>
      </c>
      <c r="AG1277" s="1">
        <v>23.06</v>
      </c>
      <c r="AH1277" s="1">
        <v>74.83</v>
      </c>
      <c r="AI1277" s="1">
        <v>1277</v>
      </c>
      <c r="AJ1277" s="1">
        <v>684891.2</v>
      </c>
      <c r="AK1277" s="1">
        <v>-235</v>
      </c>
      <c r="AL1277" s="1">
        <v>-213</v>
      </c>
      <c r="AM1277" s="1">
        <v>-108</v>
      </c>
      <c r="AN1277" s="1">
        <v>-485</v>
      </c>
      <c r="AO1277" s="1">
        <v>-26</v>
      </c>
      <c r="AP1277" s="1">
        <v>51250</v>
      </c>
      <c r="AQ1277" s="1">
        <v>-2.1</v>
      </c>
      <c r="AR1277" s="1">
        <v>22.95</v>
      </c>
      <c r="AS1277" s="1">
        <v>23.95</v>
      </c>
      <c r="AT1277" s="1">
        <v>23.9</v>
      </c>
      <c r="AU1277" s="1">
        <v>24.15</v>
      </c>
      <c r="AV1277" s="1">
        <v>23.15</v>
      </c>
      <c r="AW1277" s="1">
        <v>-0.25390450000000003</v>
      </c>
      <c r="AX1277" s="1">
        <v>-0.86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4777</v>
      </c>
      <c r="C1278" s="3">
        <v>3.57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74.94</v>
      </c>
      <c r="H1278" s="1">
        <f>MATCH(持股比率!A1278,董監!A:A,0)</f>
        <v>1278</v>
      </c>
      <c r="I1278" s="3">
        <v>749833.03</v>
      </c>
      <c r="J1278" s="26">
        <v>113</v>
      </c>
      <c r="K1278" s="26">
        <v>0</v>
      </c>
      <c r="L1278" s="35">
        <v>-22</v>
      </c>
      <c r="M1278" s="26">
        <v>8</v>
      </c>
      <c r="N1278" s="26">
        <v>9</v>
      </c>
      <c r="O1278" s="26">
        <f t="shared" si="77"/>
        <v>56192</v>
      </c>
      <c r="P1278" s="25">
        <f t="shared" si="78"/>
        <v>0.2</v>
      </c>
      <c r="Q1278" s="3">
        <v>23.7</v>
      </c>
      <c r="R1278" s="3">
        <v>23.35</v>
      </c>
      <c r="S1278" s="3">
        <v>22.95</v>
      </c>
      <c r="T1278" s="3">
        <v>22.75</v>
      </c>
      <c r="U1278" s="3">
        <v>23.05</v>
      </c>
      <c r="V1278" s="12">
        <f t="shared" si="79"/>
        <v>2.5626499999999997E-2</v>
      </c>
      <c r="W1278" s="3">
        <v>-2.54</v>
      </c>
      <c r="X1278" s="3" t="str">
        <f ca="1">IF(COUNTIF(股期對照!A:A,B1278)=2,B1278&amp;"-●",IF(COUNTIF(股期對照!A:A,B1278)=1,B1278&amp;"-◎",B1278))</f>
        <v>捷波</v>
      </c>
      <c r="Y1278" s="3" t="s">
        <v>6541</v>
      </c>
      <c r="AB1278" s="1" t="s">
        <v>1272</v>
      </c>
      <c r="AC1278" s="1" t="s">
        <v>3033</v>
      </c>
      <c r="AD1278" s="1">
        <v>3.57</v>
      </c>
      <c r="AE1278" s="1">
        <v>0</v>
      </c>
      <c r="AF1278" s="1">
        <v>0</v>
      </c>
      <c r="AG1278" s="1">
        <v>21.49</v>
      </c>
      <c r="AH1278" s="1">
        <v>74.94</v>
      </c>
      <c r="AI1278" s="1">
        <v>1278</v>
      </c>
      <c r="AJ1278" s="1">
        <v>749833.03</v>
      </c>
      <c r="AK1278" s="1">
        <v>113</v>
      </c>
      <c r="AL1278" s="1">
        <v>0</v>
      </c>
      <c r="AM1278" s="1">
        <v>-22</v>
      </c>
      <c r="AN1278" s="1">
        <v>8</v>
      </c>
      <c r="AO1278" s="1">
        <v>9</v>
      </c>
      <c r="AP1278" s="1">
        <v>56192</v>
      </c>
      <c r="AQ1278" s="1">
        <v>0.2</v>
      </c>
      <c r="AR1278" s="1">
        <v>23.7</v>
      </c>
      <c r="AS1278" s="1">
        <v>23.35</v>
      </c>
      <c r="AT1278" s="1">
        <v>22.95</v>
      </c>
      <c r="AU1278" s="1">
        <v>22.75</v>
      </c>
      <c r="AV1278" s="1">
        <v>23.05</v>
      </c>
      <c r="AW1278" s="1">
        <v>2.5626499999999997E-2</v>
      </c>
      <c r="AX1278" s="1">
        <v>-2.54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4857</v>
      </c>
      <c r="C1279" s="3">
        <v>1.75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26">
        <v>23</v>
      </c>
      <c r="K1279" s="26">
        <v>-72</v>
      </c>
      <c r="L1279" s="35">
        <v>95</v>
      </c>
      <c r="M1279" s="26">
        <v>-6</v>
      </c>
      <c r="N1279" s="26">
        <v>31</v>
      </c>
      <c r="O1279" s="26">
        <f t="shared" si="77"/>
        <v>88487</v>
      </c>
      <c r="P1279" s="25">
        <f t="shared" si="78"/>
        <v>0.1</v>
      </c>
      <c r="Q1279" s="3">
        <v>17.399999999999999</v>
      </c>
      <c r="R1279" s="3">
        <v>17.05</v>
      </c>
      <c r="S1279" s="3">
        <v>17.100000000000001</v>
      </c>
      <c r="T1279" s="3">
        <v>17.05</v>
      </c>
      <c r="U1279" s="3">
        <v>17.25</v>
      </c>
      <c r="V1279" s="12">
        <f t="shared" si="79"/>
        <v>1.2295500000000003E-2</v>
      </c>
      <c r="W1279" s="3">
        <v>0.57999999999999996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6555</v>
      </c>
      <c r="AB1279" s="1" t="s">
        <v>1273</v>
      </c>
      <c r="AC1279" s="1" t="s">
        <v>3034</v>
      </c>
      <c r="AD1279" s="1">
        <v>1.75</v>
      </c>
      <c r="AE1279" s="1">
        <v>0.01</v>
      </c>
      <c r="AF1279" s="1">
        <v>0.36</v>
      </c>
      <c r="AG1279" s="1">
        <v>25.87</v>
      </c>
      <c r="AH1279" s="1">
        <v>72.009999999999991</v>
      </c>
      <c r="AI1279" s="1">
        <v>1279</v>
      </c>
      <c r="AJ1279" s="1">
        <v>1228816.92</v>
      </c>
      <c r="AK1279" s="1">
        <v>23</v>
      </c>
      <c r="AL1279" s="1">
        <v>-72</v>
      </c>
      <c r="AM1279" s="1">
        <v>95</v>
      </c>
      <c r="AN1279" s="1">
        <v>-6</v>
      </c>
      <c r="AO1279" s="1">
        <v>31</v>
      </c>
      <c r="AP1279" s="1">
        <v>88487</v>
      </c>
      <c r="AQ1279" s="1">
        <v>0.1</v>
      </c>
      <c r="AR1279" s="1">
        <v>17.399999999999999</v>
      </c>
      <c r="AS1279" s="1">
        <v>17.05</v>
      </c>
      <c r="AT1279" s="1">
        <v>17.100000000000001</v>
      </c>
      <c r="AU1279" s="1">
        <v>17.05</v>
      </c>
      <c r="AV1279" s="1">
        <v>17.25</v>
      </c>
      <c r="AW1279" s="1">
        <v>1.2295500000000003E-2</v>
      </c>
      <c r="AX1279" s="1">
        <v>0.57999999999999996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4858</v>
      </c>
      <c r="C1280" s="3">
        <v>2.98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85.75</v>
      </c>
      <c r="H1280" s="1">
        <f>MATCH(持股比率!A1280,董監!A:A,0)</f>
        <v>1280</v>
      </c>
      <c r="I1280" s="3">
        <v>1000002.39</v>
      </c>
      <c r="J1280" s="26">
        <v>106</v>
      </c>
      <c r="K1280" s="26">
        <v>5</v>
      </c>
      <c r="L1280" s="35">
        <v>-117</v>
      </c>
      <c r="M1280" s="26">
        <v>-31</v>
      </c>
      <c r="N1280" s="26">
        <v>154</v>
      </c>
      <c r="O1280" s="26">
        <f t="shared" si="77"/>
        <v>85750</v>
      </c>
      <c r="P1280" s="25">
        <f t="shared" si="78"/>
        <v>0.1</v>
      </c>
      <c r="Q1280" s="3">
        <v>10.5</v>
      </c>
      <c r="R1280" s="3">
        <v>10.199999999999999</v>
      </c>
      <c r="S1280" s="3">
        <v>9.9499999999999993</v>
      </c>
      <c r="T1280" s="3">
        <v>10</v>
      </c>
      <c r="U1280" s="3">
        <v>11</v>
      </c>
      <c r="V1280" s="12">
        <f t="shared" si="79"/>
        <v>1.3838500000000002E-2</v>
      </c>
      <c r="W1280" s="3">
        <v>8.3699999999999992</v>
      </c>
      <c r="X1280" s="3" t="str">
        <f ca="1">IF(COUNTIF(股期對照!A:A,B1280)=2,B1280&amp;"-●",IF(COUNTIF(股期對照!A:A,B1280)=1,B1280&amp;"-◎",B1280))</f>
        <v>華興</v>
      </c>
      <c r="Y1280" s="3" t="s">
        <v>4589</v>
      </c>
      <c r="AB1280" s="1" t="s">
        <v>1274</v>
      </c>
      <c r="AC1280" s="1" t="s">
        <v>3035</v>
      </c>
      <c r="AD1280" s="1">
        <v>2.98</v>
      </c>
      <c r="AE1280" s="1">
        <v>0.03</v>
      </c>
      <c r="AF1280" s="1">
        <v>0.08</v>
      </c>
      <c r="AG1280" s="1">
        <v>11.16</v>
      </c>
      <c r="AH1280" s="1">
        <v>85.75</v>
      </c>
      <c r="AI1280" s="1">
        <v>1280</v>
      </c>
      <c r="AJ1280" s="1">
        <v>1000002.39</v>
      </c>
      <c r="AK1280" s="1">
        <v>106</v>
      </c>
      <c r="AL1280" s="1">
        <v>5</v>
      </c>
      <c r="AM1280" s="1">
        <v>-117</v>
      </c>
      <c r="AN1280" s="1">
        <v>-31</v>
      </c>
      <c r="AO1280" s="1">
        <v>154</v>
      </c>
      <c r="AP1280" s="1">
        <v>85750</v>
      </c>
      <c r="AQ1280" s="1">
        <v>0.1</v>
      </c>
      <c r="AR1280" s="1">
        <v>10.5</v>
      </c>
      <c r="AS1280" s="1">
        <v>10.199999999999999</v>
      </c>
      <c r="AT1280" s="1">
        <v>9.9499999999999993</v>
      </c>
      <c r="AU1280" s="1">
        <v>10</v>
      </c>
      <c r="AV1280" s="1">
        <v>11</v>
      </c>
      <c r="AW1280" s="1">
        <v>1.3838500000000002E-2</v>
      </c>
      <c r="AX1280" s="1">
        <v>8.3699999999999992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6008</v>
      </c>
      <c r="C1281" s="3">
        <v>0.49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99.42</v>
      </c>
      <c r="H1281" s="1">
        <f>MATCH(持股比率!A1281,董監!A:A,0)</f>
        <v>1281</v>
      </c>
      <c r="I1281" s="3">
        <v>532424.03</v>
      </c>
      <c r="J1281" s="26">
        <v>-76</v>
      </c>
      <c r="K1281" s="26">
        <v>-118</v>
      </c>
      <c r="L1281" s="35">
        <v>121</v>
      </c>
      <c r="M1281" s="26">
        <v>-240</v>
      </c>
      <c r="N1281" s="26">
        <v>102</v>
      </c>
      <c r="O1281" s="26">
        <f t="shared" si="77"/>
        <v>52934</v>
      </c>
      <c r="P1281" s="25">
        <f t="shared" si="78"/>
        <v>-0.4</v>
      </c>
      <c r="Q1281" s="3">
        <v>35.6</v>
      </c>
      <c r="R1281" s="3">
        <v>34.75</v>
      </c>
      <c r="S1281" s="3">
        <v>38.200000000000003</v>
      </c>
      <c r="T1281" s="3">
        <v>39.6</v>
      </c>
      <c r="U1281" s="3">
        <v>38.9</v>
      </c>
      <c r="V1281" s="12">
        <f t="shared" si="79"/>
        <v>-7.7201000000000006E-2</v>
      </c>
      <c r="W1281" s="3">
        <v>8.36</v>
      </c>
      <c r="X1281" s="3" t="str">
        <f ca="1">IF(COUNTIF(股期對照!A:A,B1281)=2,B1281&amp;"-●",IF(COUNTIF(股期對照!A:A,B1281)=1,B1281&amp;"-◎",B1281))</f>
        <v>浪凡</v>
      </c>
      <c r="Y1281" s="3" t="s">
        <v>6457</v>
      </c>
      <c r="AB1281" s="1" t="s">
        <v>1275</v>
      </c>
      <c r="AC1281" s="1" t="s">
        <v>3036</v>
      </c>
      <c r="AD1281" s="1">
        <v>0.49</v>
      </c>
      <c r="AE1281" s="1">
        <v>0.02</v>
      </c>
      <c r="AF1281" s="1">
        <v>0</v>
      </c>
      <c r="AG1281" s="1">
        <v>7.0000000000000007E-2</v>
      </c>
      <c r="AH1281" s="1">
        <v>99.42</v>
      </c>
      <c r="AI1281" s="1">
        <v>1281</v>
      </c>
      <c r="AJ1281" s="1">
        <v>532424.03</v>
      </c>
      <c r="AK1281" s="1">
        <v>-76</v>
      </c>
      <c r="AL1281" s="1">
        <v>-118</v>
      </c>
      <c r="AM1281" s="1">
        <v>121</v>
      </c>
      <c r="AN1281" s="1">
        <v>-240</v>
      </c>
      <c r="AO1281" s="1">
        <v>102</v>
      </c>
      <c r="AP1281" s="1">
        <v>52934</v>
      </c>
      <c r="AQ1281" s="1">
        <v>-0.4</v>
      </c>
      <c r="AR1281" s="1">
        <v>35.6</v>
      </c>
      <c r="AS1281" s="1">
        <v>34.75</v>
      </c>
      <c r="AT1281" s="1">
        <v>38.200000000000003</v>
      </c>
      <c r="AU1281" s="1">
        <v>39.6</v>
      </c>
      <c r="AV1281" s="1">
        <v>38.9</v>
      </c>
      <c r="AW1281" s="1">
        <v>-7.7201000000000006E-2</v>
      </c>
      <c r="AX1281" s="1">
        <v>8.36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6009</v>
      </c>
      <c r="C1282" s="3">
        <v>9.8699999999999992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53.510000000000005</v>
      </c>
      <c r="H1282" s="1">
        <f>MATCH(持股比率!A1282,董監!A:A,0)</f>
        <v>1282</v>
      </c>
      <c r="I1282" s="3">
        <v>2174972.5699999998</v>
      </c>
      <c r="J1282" s="26">
        <v>-19</v>
      </c>
      <c r="K1282" s="26">
        <v>12</v>
      </c>
      <c r="L1282" s="35">
        <v>-27</v>
      </c>
      <c r="M1282" s="26">
        <v>21</v>
      </c>
      <c r="N1282" s="26">
        <v>172</v>
      </c>
      <c r="O1282" s="26">
        <f t="shared" si="77"/>
        <v>116383</v>
      </c>
      <c r="P1282" s="25">
        <f t="shared" si="78"/>
        <v>0.1</v>
      </c>
      <c r="Q1282" s="3">
        <v>62.5</v>
      </c>
      <c r="R1282" s="3">
        <v>61.8</v>
      </c>
      <c r="S1282" s="3">
        <v>61</v>
      </c>
      <c r="T1282" s="3">
        <v>61.5</v>
      </c>
      <c r="U1282" s="3">
        <v>64</v>
      </c>
      <c r="V1282" s="12">
        <f t="shared" si="79"/>
        <v>0.102066</v>
      </c>
      <c r="W1282" s="3">
        <v>2.4</v>
      </c>
      <c r="X1282" s="3" t="str">
        <f ca="1">IF(COUNTIF(股期對照!A:A,B1282)=2,B1282&amp;"-●",IF(COUNTIF(股期對照!A:A,B1282)=1,B1282&amp;"-◎",B1282))</f>
        <v>凌華</v>
      </c>
      <c r="Y1282" s="3" t="s">
        <v>6600</v>
      </c>
      <c r="AB1282" s="1" t="s">
        <v>1276</v>
      </c>
      <c r="AC1282" s="1" t="s">
        <v>3037</v>
      </c>
      <c r="AD1282" s="1">
        <v>9.8699999999999992</v>
      </c>
      <c r="AE1282" s="1">
        <v>0.06</v>
      </c>
      <c r="AF1282" s="1">
        <v>0.05</v>
      </c>
      <c r="AG1282" s="1">
        <v>36.51</v>
      </c>
      <c r="AH1282" s="1">
        <v>53.510000000000005</v>
      </c>
      <c r="AI1282" s="1">
        <v>1282</v>
      </c>
      <c r="AJ1282" s="1">
        <v>2174972.5699999998</v>
      </c>
      <c r="AK1282" s="1">
        <v>-19</v>
      </c>
      <c r="AL1282" s="1">
        <v>12</v>
      </c>
      <c r="AM1282" s="1">
        <v>-27</v>
      </c>
      <c r="AN1282" s="1">
        <v>21</v>
      </c>
      <c r="AO1282" s="1">
        <v>172</v>
      </c>
      <c r="AP1282" s="1">
        <v>116383</v>
      </c>
      <c r="AQ1282" s="1">
        <v>0.1</v>
      </c>
      <c r="AR1282" s="1">
        <v>62.5</v>
      </c>
      <c r="AS1282" s="1">
        <v>61.8</v>
      </c>
      <c r="AT1282" s="1">
        <v>61</v>
      </c>
      <c r="AU1282" s="1">
        <v>61.5</v>
      </c>
      <c r="AV1282" s="1">
        <v>64</v>
      </c>
      <c r="AW1282" s="1">
        <v>0.102066</v>
      </c>
      <c r="AX1282" s="1">
        <v>2.4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4859</v>
      </c>
      <c r="C1283" s="3">
        <v>4.08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79.38</v>
      </c>
      <c r="H1283" s="1">
        <f>MATCH(持股比率!A1283,董監!A:A,0)</f>
        <v>1283</v>
      </c>
      <c r="I1283" s="3">
        <v>1621732.21</v>
      </c>
      <c r="J1283" s="26">
        <v>-11</v>
      </c>
      <c r="K1283" s="26">
        <v>-10</v>
      </c>
      <c r="L1283" s="35">
        <v>-90</v>
      </c>
      <c r="M1283" s="26">
        <v>-29</v>
      </c>
      <c r="N1283" s="26">
        <v>-5</v>
      </c>
      <c r="O1283" s="26">
        <f t="shared" si="77"/>
        <v>128733</v>
      </c>
      <c r="P1283" s="25">
        <f t="shared" si="78"/>
        <v>-0.1</v>
      </c>
      <c r="Q1283" s="3">
        <v>8.7899999999999991</v>
      </c>
      <c r="R1283" s="3">
        <v>8.74</v>
      </c>
      <c r="S1283" s="3">
        <v>8.52</v>
      </c>
      <c r="T1283" s="3">
        <v>8.48</v>
      </c>
      <c r="U1283" s="3">
        <v>8.4700000000000006</v>
      </c>
      <c r="V1283" s="12">
        <f t="shared" si="79"/>
        <v>-1.2391599999999999E-2</v>
      </c>
      <c r="W1283" s="3">
        <v>-3.75</v>
      </c>
      <c r="X1283" s="3" t="str">
        <f ca="1">IF(COUNTIF(股期對照!A:A,B1283)=2,B1283&amp;"-●",IF(COUNTIF(股期對照!A:A,B1283)=1,B1283&amp;"-◎",B1283))</f>
        <v>久正</v>
      </c>
      <c r="Y1283" s="3" t="s">
        <v>6607</v>
      </c>
      <c r="AB1283" s="1" t="s">
        <v>1277</v>
      </c>
      <c r="AC1283" s="1" t="s">
        <v>3038</v>
      </c>
      <c r="AD1283" s="1">
        <v>4.08</v>
      </c>
      <c r="AE1283" s="1">
        <v>0</v>
      </c>
      <c r="AF1283" s="1">
        <v>0</v>
      </c>
      <c r="AG1283" s="1">
        <v>16.54</v>
      </c>
      <c r="AH1283" s="1">
        <v>79.38</v>
      </c>
      <c r="AI1283" s="1">
        <v>1283</v>
      </c>
      <c r="AJ1283" s="1">
        <v>1621732.21</v>
      </c>
      <c r="AK1283" s="1">
        <v>-11</v>
      </c>
      <c r="AL1283" s="1">
        <v>-10</v>
      </c>
      <c r="AM1283" s="1">
        <v>-90</v>
      </c>
      <c r="AN1283" s="1">
        <v>-29</v>
      </c>
      <c r="AO1283" s="1">
        <v>-5</v>
      </c>
      <c r="AP1283" s="1">
        <v>128733</v>
      </c>
      <c r="AQ1283" s="1">
        <v>-0.1</v>
      </c>
      <c r="AR1283" s="1">
        <v>8.7899999999999991</v>
      </c>
      <c r="AS1283" s="1">
        <v>8.74</v>
      </c>
      <c r="AT1283" s="1">
        <v>8.52</v>
      </c>
      <c r="AU1283" s="1">
        <v>8.48</v>
      </c>
      <c r="AV1283" s="1">
        <v>8.4700000000000006</v>
      </c>
      <c r="AW1283" s="1">
        <v>-1.2391599999999999E-2</v>
      </c>
      <c r="AX1283" s="1">
        <v>-3.75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6010</v>
      </c>
      <c r="C1284" s="3">
        <v>8.23</v>
      </c>
      <c r="D1284" s="3">
        <v>1.26</v>
      </c>
      <c r="E1284" s="3">
        <v>0.76</v>
      </c>
      <c r="F1284" s="1">
        <f>IF(INDEX(董監!D:D,H1284)=0,INDEX(董監!C:C,H1284),INDEX(董監!D:D,H1284))</f>
        <v>15.85</v>
      </c>
      <c r="G1284" s="1">
        <f t="shared" si="76"/>
        <v>73.900000000000006</v>
      </c>
      <c r="H1284" s="1">
        <f>MATCH(持股比率!A1284,董監!A:A,0)</f>
        <v>1284</v>
      </c>
      <c r="I1284" s="3">
        <v>2060698.01</v>
      </c>
      <c r="J1284" s="26">
        <v>1546</v>
      </c>
      <c r="K1284" s="26">
        <v>-295</v>
      </c>
      <c r="L1284" s="35">
        <v>477</v>
      </c>
      <c r="M1284" s="26">
        <v>-440</v>
      </c>
      <c r="N1284" s="26">
        <v>1100</v>
      </c>
      <c r="O1284" s="26">
        <f t="shared" si="77"/>
        <v>152286</v>
      </c>
      <c r="P1284" s="25">
        <f t="shared" si="78"/>
        <v>1.6</v>
      </c>
      <c r="Q1284" s="3">
        <v>22.55</v>
      </c>
      <c r="R1284" s="3">
        <v>22.15</v>
      </c>
      <c r="S1284" s="3">
        <v>21.5</v>
      </c>
      <c r="T1284" s="3">
        <v>21.35</v>
      </c>
      <c r="U1284" s="3">
        <v>22.35</v>
      </c>
      <c r="V1284" s="12">
        <f t="shared" si="79"/>
        <v>0.53774549999999999</v>
      </c>
      <c r="W1284" s="3">
        <v>3.47</v>
      </c>
      <c r="X1284" s="3" t="str">
        <f ca="1">IF(COUNTIF(股期對照!A:A,B1284)=2,B1284&amp;"-●",IF(COUNTIF(股期對照!A:A,B1284)=1,B1284&amp;"-◎",B1284))</f>
        <v>宏齊</v>
      </c>
      <c r="Y1284" s="3" t="s">
        <v>6542</v>
      </c>
      <c r="AB1284" s="1" t="s">
        <v>1278</v>
      </c>
      <c r="AC1284" s="1" t="s">
        <v>3039</v>
      </c>
      <c r="AD1284" s="1">
        <v>8.23</v>
      </c>
      <c r="AE1284" s="1">
        <v>1.26</v>
      </c>
      <c r="AF1284" s="1">
        <v>0.76</v>
      </c>
      <c r="AG1284" s="1">
        <v>15.85</v>
      </c>
      <c r="AH1284" s="1">
        <v>73.900000000000006</v>
      </c>
      <c r="AI1284" s="1">
        <v>1284</v>
      </c>
      <c r="AJ1284" s="1">
        <v>2060698.01</v>
      </c>
      <c r="AK1284" s="1">
        <v>1546</v>
      </c>
      <c r="AL1284" s="1">
        <v>-295</v>
      </c>
      <c r="AM1284" s="1">
        <v>477</v>
      </c>
      <c r="AN1284" s="1">
        <v>-440</v>
      </c>
      <c r="AO1284" s="1">
        <v>1100</v>
      </c>
      <c r="AP1284" s="1">
        <v>152286</v>
      </c>
      <c r="AQ1284" s="1">
        <v>1.6</v>
      </c>
      <c r="AR1284" s="1">
        <v>22.55</v>
      </c>
      <c r="AS1284" s="1">
        <v>22.15</v>
      </c>
      <c r="AT1284" s="1">
        <v>21.5</v>
      </c>
      <c r="AU1284" s="1">
        <v>21.35</v>
      </c>
      <c r="AV1284" s="1">
        <v>22.35</v>
      </c>
      <c r="AW1284" s="1">
        <v>0.53774549999999999</v>
      </c>
      <c r="AX1284" s="1">
        <v>3.47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6011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5</v>
      </c>
      <c r="K1285" s="26">
        <v>0</v>
      </c>
      <c r="L1285" s="35">
        <v>0</v>
      </c>
      <c r="M1285" s="26">
        <v>0</v>
      </c>
      <c r="N1285" s="26">
        <v>-2</v>
      </c>
      <c r="O1285" s="26">
        <f t="shared" si="77"/>
        <v>18124</v>
      </c>
      <c r="P1285" s="25">
        <f t="shared" si="78"/>
        <v>0</v>
      </c>
      <c r="Q1285" s="3">
        <v>24.3</v>
      </c>
      <c r="R1285" s="3">
        <v>24.9</v>
      </c>
      <c r="S1285" s="3">
        <v>23.9</v>
      </c>
      <c r="T1285" s="3">
        <v>25.85</v>
      </c>
      <c r="U1285" s="3">
        <v>24.85</v>
      </c>
      <c r="V1285" s="12">
        <f t="shared" si="79"/>
        <v>7.18E-4</v>
      </c>
      <c r="W1285" s="3">
        <v>2.9</v>
      </c>
      <c r="X1285" s="3" t="str">
        <f ca="1">IF(COUNTIF(股期對照!A:A,B1285)=2,B1285&amp;"-●",IF(COUNTIF(股期對照!A:A,B1285)=1,B1285&amp;"-◎",B1285))</f>
        <v>昱泉</v>
      </c>
      <c r="Y1285" s="3" t="s">
        <v>6617</v>
      </c>
      <c r="AB1285" s="1" t="s">
        <v>1279</v>
      </c>
      <c r="AC1285" s="1" t="s">
        <v>3040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5</v>
      </c>
      <c r="AL1285" s="1">
        <v>0</v>
      </c>
      <c r="AM1285" s="1">
        <v>0</v>
      </c>
      <c r="AN1285" s="1">
        <v>0</v>
      </c>
      <c r="AO1285" s="1">
        <v>-2</v>
      </c>
      <c r="AP1285" s="1">
        <v>18124</v>
      </c>
      <c r="AQ1285" s="1">
        <v>0</v>
      </c>
      <c r="AR1285" s="1">
        <v>24.3</v>
      </c>
      <c r="AS1285" s="1">
        <v>24.9</v>
      </c>
      <c r="AT1285" s="1">
        <v>23.9</v>
      </c>
      <c r="AU1285" s="1">
        <v>25.85</v>
      </c>
      <c r="AV1285" s="1">
        <v>24.85</v>
      </c>
      <c r="AW1285" s="1">
        <v>7.18E-4</v>
      </c>
      <c r="AX1285" s="1">
        <v>2.9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6012</v>
      </c>
      <c r="C1286" s="3">
        <v>4.7300000000000004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78.88</v>
      </c>
      <c r="H1286" s="1">
        <f>MATCH(持股比率!A1286,董監!A:A,0)</f>
        <v>1286</v>
      </c>
      <c r="I1286" s="3">
        <v>896700.38</v>
      </c>
      <c r="J1286" s="26">
        <v>-45</v>
      </c>
      <c r="K1286" s="26">
        <v>-79</v>
      </c>
      <c r="L1286" s="35">
        <v>-45</v>
      </c>
      <c r="M1286" s="26">
        <v>-37</v>
      </c>
      <c r="N1286" s="26">
        <v>0</v>
      </c>
      <c r="O1286" s="26">
        <f t="shared" si="77"/>
        <v>70732</v>
      </c>
      <c r="P1286" s="25">
        <f t="shared" si="78"/>
        <v>-0.3</v>
      </c>
      <c r="Q1286" s="3">
        <v>24.6</v>
      </c>
      <c r="R1286" s="3">
        <v>24.45</v>
      </c>
      <c r="S1286" s="3">
        <v>24.5</v>
      </c>
      <c r="T1286" s="3">
        <v>24.5</v>
      </c>
      <c r="U1286" s="3">
        <v>24.9</v>
      </c>
      <c r="V1286" s="12">
        <f t="shared" si="79"/>
        <v>-5.04755E-2</v>
      </c>
      <c r="W1286" s="3">
        <v>3.53</v>
      </c>
      <c r="X1286" s="3" t="str">
        <f ca="1">IF(COUNTIF(股期對照!A:A,B1286)=2,B1286&amp;"-●",IF(COUNTIF(股期對照!A:A,B1286)=1,B1286&amp;"-◎",B1286))</f>
        <v>統振</v>
      </c>
      <c r="Y1286" s="3" t="s">
        <v>6535</v>
      </c>
      <c r="AB1286" s="1" t="s">
        <v>1280</v>
      </c>
      <c r="AC1286" s="1" t="s">
        <v>3041</v>
      </c>
      <c r="AD1286" s="1">
        <v>4.7300000000000004</v>
      </c>
      <c r="AE1286" s="1">
        <v>0</v>
      </c>
      <c r="AF1286" s="1">
        <v>0.15</v>
      </c>
      <c r="AG1286" s="1">
        <v>16.239999999999998</v>
      </c>
      <c r="AH1286" s="1">
        <v>78.88</v>
      </c>
      <c r="AI1286" s="1">
        <v>1286</v>
      </c>
      <c r="AJ1286" s="1">
        <v>896700.38</v>
      </c>
      <c r="AK1286" s="1">
        <v>-45</v>
      </c>
      <c r="AL1286" s="1">
        <v>-79</v>
      </c>
      <c r="AM1286" s="1">
        <v>-45</v>
      </c>
      <c r="AN1286" s="1">
        <v>-37</v>
      </c>
      <c r="AO1286" s="1">
        <v>0</v>
      </c>
      <c r="AP1286" s="1">
        <v>70732</v>
      </c>
      <c r="AQ1286" s="1">
        <v>-0.3</v>
      </c>
      <c r="AR1286" s="1">
        <v>24.6</v>
      </c>
      <c r="AS1286" s="1">
        <v>24.45</v>
      </c>
      <c r="AT1286" s="1">
        <v>24.5</v>
      </c>
      <c r="AU1286" s="1">
        <v>24.5</v>
      </c>
      <c r="AV1286" s="1">
        <v>24.9</v>
      </c>
      <c r="AW1286" s="1">
        <v>-5.04755E-2</v>
      </c>
      <c r="AX1286" s="1">
        <v>3.53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6013</v>
      </c>
      <c r="C1287" s="3">
        <v>1.18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53.15</v>
      </c>
      <c r="H1287" s="1">
        <f>MATCH(持股比率!A1287,董監!A:A,0)</f>
        <v>1287</v>
      </c>
      <c r="I1287" s="3">
        <v>753519.21</v>
      </c>
      <c r="J1287" s="26">
        <v>-17</v>
      </c>
      <c r="K1287" s="26">
        <v>-14</v>
      </c>
      <c r="L1287" s="35">
        <v>-25</v>
      </c>
      <c r="M1287" s="26">
        <v>-27</v>
      </c>
      <c r="N1287" s="26">
        <v>-34</v>
      </c>
      <c r="O1287" s="26">
        <f t="shared" ref="O1287:O1350" si="81">ROUND((I1287/10)*(G1287/100),0)</f>
        <v>40050</v>
      </c>
      <c r="P1287" s="25">
        <f t="shared" ref="P1287:P1350" si="82">ROUND(SUM(J1287:N1287)/O1287*100,1)</f>
        <v>-0.3</v>
      </c>
      <c r="Q1287" s="3">
        <v>26.6</v>
      </c>
      <c r="R1287" s="3">
        <v>26.35</v>
      </c>
      <c r="S1287" s="3">
        <v>26.15</v>
      </c>
      <c r="T1287" s="3">
        <v>26.15</v>
      </c>
      <c r="U1287" s="3">
        <v>26.2</v>
      </c>
      <c r="V1287" s="12">
        <f t="shared" ref="V1287:V1350" si="83">SUMPRODUCT(J1287:N1287,Q1287:U1287)/100000</f>
        <v>-3.0716999999999998E-2</v>
      </c>
      <c r="W1287" s="3">
        <v>-1.5</v>
      </c>
      <c r="X1287" s="3" t="str">
        <f ca="1">IF(COUNTIF(股期對照!A:A,B1287)=2,B1287&amp;"-●",IF(COUNTIF(股期對照!A:A,B1287)=1,B1287&amp;"-◎",B1287))</f>
        <v>亞銳士</v>
      </c>
      <c r="Y1287" s="3" t="s">
        <v>6571</v>
      </c>
      <c r="AB1287" s="1" t="s">
        <v>1281</v>
      </c>
      <c r="AC1287" s="1" t="s">
        <v>3042</v>
      </c>
      <c r="AD1287" s="1">
        <v>1.18</v>
      </c>
      <c r="AE1287" s="1">
        <v>0</v>
      </c>
      <c r="AF1287" s="1">
        <v>0.15</v>
      </c>
      <c r="AG1287" s="1">
        <v>45.52</v>
      </c>
      <c r="AH1287" s="1">
        <v>53.15</v>
      </c>
      <c r="AI1287" s="1">
        <v>1287</v>
      </c>
      <c r="AJ1287" s="1">
        <v>753519.21</v>
      </c>
      <c r="AK1287" s="1">
        <v>-17</v>
      </c>
      <c r="AL1287" s="1">
        <v>-14</v>
      </c>
      <c r="AM1287" s="1">
        <v>-25</v>
      </c>
      <c r="AN1287" s="1">
        <v>-27</v>
      </c>
      <c r="AO1287" s="1">
        <v>-34</v>
      </c>
      <c r="AP1287" s="1">
        <v>40050</v>
      </c>
      <c r="AQ1287" s="1">
        <v>-0.3</v>
      </c>
      <c r="AR1287" s="1">
        <v>26.6</v>
      </c>
      <c r="AS1287" s="1">
        <v>26.35</v>
      </c>
      <c r="AT1287" s="1">
        <v>26.15</v>
      </c>
      <c r="AU1287" s="1">
        <v>26.15</v>
      </c>
      <c r="AV1287" s="1">
        <v>26.2</v>
      </c>
      <c r="AW1287" s="1">
        <v>-3.0716999999999998E-2</v>
      </c>
      <c r="AX1287" s="1">
        <v>-1.5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6014</v>
      </c>
      <c r="C1288" s="3">
        <v>0.33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80.819999999999993</v>
      </c>
      <c r="H1288" s="1">
        <f>MATCH(持股比率!A1288,董監!A:A,0)</f>
        <v>1288</v>
      </c>
      <c r="I1288" s="3">
        <v>300000</v>
      </c>
      <c r="J1288" s="26">
        <v>-21</v>
      </c>
      <c r="K1288" s="26">
        <v>2</v>
      </c>
      <c r="L1288" s="35">
        <v>6</v>
      </c>
      <c r="M1288" s="26">
        <v>-12</v>
      </c>
      <c r="N1288" s="26">
        <v>17</v>
      </c>
      <c r="O1288" s="26">
        <f t="shared" si="81"/>
        <v>24246</v>
      </c>
      <c r="P1288" s="25">
        <f t="shared" si="82"/>
        <v>0</v>
      </c>
      <c r="Q1288" s="3">
        <v>42</v>
      </c>
      <c r="R1288" s="3">
        <v>40.65</v>
      </c>
      <c r="S1288" s="3">
        <v>39.4</v>
      </c>
      <c r="T1288" s="3">
        <v>37.4</v>
      </c>
      <c r="U1288" s="3">
        <v>39.299999999999997</v>
      </c>
      <c r="V1288" s="12">
        <f t="shared" si="83"/>
        <v>-3.4500000000000012E-3</v>
      </c>
      <c r="W1288" s="3">
        <v>-11.88</v>
      </c>
      <c r="X1288" s="3" t="str">
        <f ca="1">IF(COUNTIF(股期對照!A:A,B1288)=2,B1288&amp;"-●",IF(COUNTIF(股期對照!A:A,B1288)=1,B1288&amp;"-◎",B1288))</f>
        <v>互億</v>
      </c>
      <c r="Y1288" s="3" t="s">
        <v>6615</v>
      </c>
      <c r="AB1288" s="1" t="s">
        <v>1282</v>
      </c>
      <c r="AC1288" s="1" t="s">
        <v>3043</v>
      </c>
      <c r="AD1288" s="1">
        <v>0.33</v>
      </c>
      <c r="AE1288" s="1">
        <v>0</v>
      </c>
      <c r="AF1288" s="1">
        <v>0.05</v>
      </c>
      <c r="AG1288" s="1">
        <v>18.8</v>
      </c>
      <c r="AH1288" s="1">
        <v>80.819999999999993</v>
      </c>
      <c r="AI1288" s="1">
        <v>1288</v>
      </c>
      <c r="AJ1288" s="1">
        <v>300000</v>
      </c>
      <c r="AK1288" s="1">
        <v>-21</v>
      </c>
      <c r="AL1288" s="1">
        <v>2</v>
      </c>
      <c r="AM1288" s="1">
        <v>6</v>
      </c>
      <c r="AN1288" s="1">
        <v>-12</v>
      </c>
      <c r="AO1288" s="1">
        <v>17</v>
      </c>
      <c r="AP1288" s="1">
        <v>24246</v>
      </c>
      <c r="AQ1288" s="1">
        <v>0</v>
      </c>
      <c r="AR1288" s="1">
        <v>42</v>
      </c>
      <c r="AS1288" s="1">
        <v>40.65</v>
      </c>
      <c r="AT1288" s="1">
        <v>39.4</v>
      </c>
      <c r="AU1288" s="1">
        <v>37.4</v>
      </c>
      <c r="AV1288" s="1">
        <v>39.299999999999997</v>
      </c>
      <c r="AW1288" s="1">
        <v>-3.4500000000000012E-3</v>
      </c>
      <c r="AX1288" s="1">
        <v>-11.88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6015</v>
      </c>
      <c r="C1289" s="3">
        <v>2.19</v>
      </c>
      <c r="D1289" s="3">
        <v>0.04</v>
      </c>
      <c r="E1289" s="3">
        <v>1.1599999999999999</v>
      </c>
      <c r="F1289" s="1">
        <f>IF(INDEX(董監!D:D,H1289)=0,INDEX(董監!C:C,H1289),INDEX(董監!D:D,H1289))</f>
        <v>43.76</v>
      </c>
      <c r="G1289" s="1">
        <f t="shared" si="80"/>
        <v>52.85</v>
      </c>
      <c r="H1289" s="1">
        <f>MATCH(持股比率!A1289,董監!A:A,0)</f>
        <v>1289</v>
      </c>
      <c r="I1289" s="3">
        <v>1720000</v>
      </c>
      <c r="J1289" s="26">
        <v>256</v>
      </c>
      <c r="K1289" s="26">
        <v>-852</v>
      </c>
      <c r="L1289" s="35">
        <v>-247</v>
      </c>
      <c r="M1289" s="26">
        <v>-60</v>
      </c>
      <c r="N1289" s="26">
        <v>549</v>
      </c>
      <c r="O1289" s="26">
        <f t="shared" si="81"/>
        <v>90902</v>
      </c>
      <c r="P1289" s="25">
        <f t="shared" si="82"/>
        <v>-0.4</v>
      </c>
      <c r="Q1289" s="3">
        <v>66.8</v>
      </c>
      <c r="R1289" s="3">
        <v>65.3</v>
      </c>
      <c r="S1289" s="3">
        <v>62.6</v>
      </c>
      <c r="T1289" s="3">
        <v>62.6</v>
      </c>
      <c r="U1289" s="3">
        <v>64</v>
      </c>
      <c r="V1289" s="12">
        <f t="shared" si="83"/>
        <v>-0.22617000000000001</v>
      </c>
      <c r="W1289" s="3">
        <v>0.47</v>
      </c>
      <c r="X1289" s="3" t="str">
        <f ca="1">IF(COUNTIF(股期對照!A:A,B1289)=2,B1289&amp;"-●",IF(COUNTIF(股期對照!A:A,B1289)=1,B1289&amp;"-◎",B1289))</f>
        <v>信昌電-◎</v>
      </c>
      <c r="Y1289" s="3" t="s">
        <v>6544</v>
      </c>
      <c r="AB1289" s="1" t="s">
        <v>1283</v>
      </c>
      <c r="AC1289" s="1" t="s">
        <v>3044</v>
      </c>
      <c r="AD1289" s="1">
        <v>2.19</v>
      </c>
      <c r="AE1289" s="1">
        <v>0.04</v>
      </c>
      <c r="AF1289" s="1">
        <v>1.1599999999999999</v>
      </c>
      <c r="AG1289" s="1">
        <v>43.76</v>
      </c>
      <c r="AH1289" s="1">
        <v>52.85</v>
      </c>
      <c r="AI1289" s="1">
        <v>1289</v>
      </c>
      <c r="AJ1289" s="1">
        <v>1720000</v>
      </c>
      <c r="AK1289" s="1">
        <v>256</v>
      </c>
      <c r="AL1289" s="1">
        <v>-852</v>
      </c>
      <c r="AM1289" s="1">
        <v>-247</v>
      </c>
      <c r="AN1289" s="1">
        <v>-60</v>
      </c>
      <c r="AO1289" s="1">
        <v>549</v>
      </c>
      <c r="AP1289" s="1">
        <v>90902</v>
      </c>
      <c r="AQ1289" s="1">
        <v>-0.4</v>
      </c>
      <c r="AR1289" s="1">
        <v>66.8</v>
      </c>
      <c r="AS1289" s="1">
        <v>65.3</v>
      </c>
      <c r="AT1289" s="1">
        <v>62.6</v>
      </c>
      <c r="AU1289" s="1">
        <v>62.6</v>
      </c>
      <c r="AV1289" s="1">
        <v>64</v>
      </c>
      <c r="AW1289" s="1">
        <v>-0.22617000000000001</v>
      </c>
      <c r="AX1289" s="1">
        <v>0.47</v>
      </c>
      <c r="AY1289" s="1" t="s">
        <v>4526</v>
      </c>
      <c r="AZ1289" s="1" t="s">
        <v>3547</v>
      </c>
    </row>
    <row r="1290" spans="1:52" x14ac:dyDescent="0.25">
      <c r="A1290" s="2" t="s">
        <v>1284</v>
      </c>
      <c r="B1290" s="3" t="s">
        <v>4692</v>
      </c>
      <c r="C1290" s="3">
        <v>1.55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68.61</v>
      </c>
      <c r="H1290" s="1">
        <f>MATCH(持股比率!A1290,董監!A:A,0)</f>
        <v>1290</v>
      </c>
      <c r="I1290" s="3">
        <v>500000</v>
      </c>
      <c r="J1290" s="26">
        <v>-8</v>
      </c>
      <c r="K1290" s="26">
        <v>-13</v>
      </c>
      <c r="L1290" s="35">
        <v>-4</v>
      </c>
      <c r="M1290" s="26">
        <v>-11</v>
      </c>
      <c r="N1290" s="26">
        <v>-16</v>
      </c>
      <c r="O1290" s="26">
        <f t="shared" si="81"/>
        <v>34305</v>
      </c>
      <c r="P1290" s="25">
        <f t="shared" si="82"/>
        <v>-0.2</v>
      </c>
      <c r="Q1290" s="3">
        <v>18.5</v>
      </c>
      <c r="R1290" s="3">
        <v>18.3</v>
      </c>
      <c r="S1290" s="3">
        <v>17.399999999999999</v>
      </c>
      <c r="T1290" s="3">
        <v>17.649999999999999</v>
      </c>
      <c r="U1290" s="3">
        <v>18.2</v>
      </c>
      <c r="V1290" s="12">
        <f t="shared" si="83"/>
        <v>-9.4084999999999985E-3</v>
      </c>
      <c r="W1290" s="3">
        <v>3.7</v>
      </c>
      <c r="X1290" s="3" t="str">
        <f ca="1">IF(COUNTIF(股期對照!A:A,B1290)=2,B1290&amp;"-●",IF(COUNTIF(股期對照!A:A,B1290)=1,B1290&amp;"-◎",B1290))</f>
        <v>安碁</v>
      </c>
      <c r="Y1290" s="3" t="s">
        <v>6544</v>
      </c>
      <c r="AB1290" s="1" t="s">
        <v>1284</v>
      </c>
      <c r="AC1290" s="1" t="s">
        <v>3045</v>
      </c>
      <c r="AD1290" s="1">
        <v>1.55</v>
      </c>
      <c r="AE1290" s="1">
        <v>0</v>
      </c>
      <c r="AF1290" s="1">
        <v>0.05</v>
      </c>
      <c r="AG1290" s="1">
        <v>29.79</v>
      </c>
      <c r="AH1290" s="1">
        <v>68.61</v>
      </c>
      <c r="AI1290" s="1">
        <v>1290</v>
      </c>
      <c r="AJ1290" s="1">
        <v>500000</v>
      </c>
      <c r="AK1290" s="1">
        <v>-8</v>
      </c>
      <c r="AL1290" s="1">
        <v>-13</v>
      </c>
      <c r="AM1290" s="1">
        <v>-4</v>
      </c>
      <c r="AN1290" s="1">
        <v>-11</v>
      </c>
      <c r="AO1290" s="1">
        <v>-16</v>
      </c>
      <c r="AP1290" s="1">
        <v>34305</v>
      </c>
      <c r="AQ1290" s="1">
        <v>-0.2</v>
      </c>
      <c r="AR1290" s="1">
        <v>18.5</v>
      </c>
      <c r="AS1290" s="1">
        <v>18.3</v>
      </c>
      <c r="AT1290" s="1">
        <v>17.399999999999999</v>
      </c>
      <c r="AU1290" s="1">
        <v>17.649999999999999</v>
      </c>
      <c r="AV1290" s="1">
        <v>18.2</v>
      </c>
      <c r="AW1290" s="1">
        <v>-9.4084999999999985E-3</v>
      </c>
      <c r="AX1290" s="1">
        <v>3.7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6016</v>
      </c>
      <c r="C1291" s="3">
        <v>18.190000000000001</v>
      </c>
      <c r="D1291" s="3">
        <v>0</v>
      </c>
      <c r="E1291" s="3">
        <v>0.05</v>
      </c>
      <c r="F1291" s="1">
        <f>IF(INDEX(董監!D:D,H1291)=0,INDEX(董監!C:C,H1291),INDEX(董監!D:D,H1291))</f>
        <v>32.31</v>
      </c>
      <c r="G1291" s="1">
        <f t="shared" si="80"/>
        <v>49.449999999999996</v>
      </c>
      <c r="H1291" s="1">
        <f>MATCH(持股比率!A1291,董監!A:A,0)</f>
        <v>1291</v>
      </c>
      <c r="I1291" s="3">
        <v>1403048.55</v>
      </c>
      <c r="J1291" s="26">
        <v>369</v>
      </c>
      <c r="K1291" s="26">
        <v>-398</v>
      </c>
      <c r="L1291" s="35">
        <v>182</v>
      </c>
      <c r="M1291" s="26">
        <v>-29</v>
      </c>
      <c r="N1291" s="26">
        <v>209</v>
      </c>
      <c r="O1291" s="26">
        <f t="shared" si="81"/>
        <v>69381</v>
      </c>
      <c r="P1291" s="25">
        <f t="shared" si="82"/>
        <v>0.5</v>
      </c>
      <c r="Q1291" s="3">
        <v>40</v>
      </c>
      <c r="R1291" s="3">
        <v>39.299999999999997</v>
      </c>
      <c r="S1291" s="3">
        <v>38</v>
      </c>
      <c r="T1291" s="3">
        <v>37.6</v>
      </c>
      <c r="U1291" s="3">
        <v>38.25</v>
      </c>
      <c r="V1291" s="12">
        <f t="shared" si="83"/>
        <v>0.12938450000000001</v>
      </c>
      <c r="W1291" s="3">
        <v>0</v>
      </c>
      <c r="X1291" s="3" t="str">
        <f ca="1">IF(COUNTIF(股期對照!A:A,B1291)=2,B1291&amp;"-●",IF(COUNTIF(股期對照!A:A,B1291)=1,B1291&amp;"-◎",B1291))</f>
        <v>立敦</v>
      </c>
      <c r="Y1291" s="3" t="s">
        <v>6544</v>
      </c>
      <c r="AB1291" s="1" t="s">
        <v>1285</v>
      </c>
      <c r="AC1291" s="1" t="s">
        <v>3046</v>
      </c>
      <c r="AD1291" s="1">
        <v>18.190000000000001</v>
      </c>
      <c r="AE1291" s="1">
        <v>0</v>
      </c>
      <c r="AF1291" s="1">
        <v>0.05</v>
      </c>
      <c r="AG1291" s="1">
        <v>32.31</v>
      </c>
      <c r="AH1291" s="1">
        <v>49.449999999999996</v>
      </c>
      <c r="AI1291" s="1">
        <v>1291</v>
      </c>
      <c r="AJ1291" s="1">
        <v>1403048.55</v>
      </c>
      <c r="AK1291" s="1">
        <v>369</v>
      </c>
      <c r="AL1291" s="1">
        <v>-398</v>
      </c>
      <c r="AM1291" s="1">
        <v>182</v>
      </c>
      <c r="AN1291" s="1">
        <v>-29</v>
      </c>
      <c r="AO1291" s="1">
        <v>209</v>
      </c>
      <c r="AP1291" s="1">
        <v>69381</v>
      </c>
      <c r="AQ1291" s="1">
        <v>0.5</v>
      </c>
      <c r="AR1291" s="1">
        <v>40</v>
      </c>
      <c r="AS1291" s="1">
        <v>39.299999999999997</v>
      </c>
      <c r="AT1291" s="1">
        <v>38</v>
      </c>
      <c r="AU1291" s="1">
        <v>37.6</v>
      </c>
      <c r="AV1291" s="1">
        <v>38.25</v>
      </c>
      <c r="AW1291" s="1">
        <v>0.12938450000000001</v>
      </c>
      <c r="AX1291" s="1">
        <v>0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6017</v>
      </c>
      <c r="C1292" s="3">
        <v>39.86</v>
      </c>
      <c r="D1292" s="3">
        <v>1.56</v>
      </c>
      <c r="E1292" s="3">
        <v>8.5500000000000007</v>
      </c>
      <c r="F1292" s="1">
        <f>IF(INDEX(董監!D:D,H1292)=0,INDEX(董監!C:C,H1292),INDEX(董監!D:D,H1292))</f>
        <v>3.93</v>
      </c>
      <c r="G1292" s="1">
        <f t="shared" si="80"/>
        <v>46.1</v>
      </c>
      <c r="H1292" s="1">
        <f>MATCH(持股比率!A1292,董監!A:A,0)</f>
        <v>1292</v>
      </c>
      <c r="I1292" s="3">
        <v>4650272.63</v>
      </c>
      <c r="J1292" s="26">
        <v>-144</v>
      </c>
      <c r="K1292" s="26">
        <v>-968</v>
      </c>
      <c r="L1292" s="35">
        <v>-428</v>
      </c>
      <c r="M1292" s="26">
        <v>-669</v>
      </c>
      <c r="N1292" s="26">
        <v>254</v>
      </c>
      <c r="O1292" s="26">
        <f t="shared" si="81"/>
        <v>214378</v>
      </c>
      <c r="P1292" s="25">
        <f t="shared" si="82"/>
        <v>-0.9</v>
      </c>
      <c r="Q1292" s="3">
        <v>119</v>
      </c>
      <c r="R1292" s="3">
        <v>117.5</v>
      </c>
      <c r="S1292" s="3">
        <v>116</v>
      </c>
      <c r="T1292" s="3">
        <v>116.5</v>
      </c>
      <c r="U1292" s="3">
        <v>118</v>
      </c>
      <c r="V1292" s="12">
        <f t="shared" si="83"/>
        <v>-2.2849050000000002</v>
      </c>
      <c r="W1292" s="3">
        <v>-1.26</v>
      </c>
      <c r="X1292" s="3" t="str">
        <f ca="1">IF(COUNTIF(股期對照!A:A,B1292)=2,B1292&amp;"-●",IF(COUNTIF(股期對照!A:A,B1292)=1,B1292&amp;"-◎",B1292))</f>
        <v>瑞儀-◎</v>
      </c>
      <c r="Y1292" s="3" t="s">
        <v>6613</v>
      </c>
      <c r="AB1292" s="1" t="s">
        <v>1286</v>
      </c>
      <c r="AC1292" s="1" t="s">
        <v>3047</v>
      </c>
      <c r="AD1292" s="1">
        <v>39.86</v>
      </c>
      <c r="AE1292" s="1">
        <v>1.56</v>
      </c>
      <c r="AF1292" s="1">
        <v>8.5500000000000007</v>
      </c>
      <c r="AG1292" s="1">
        <v>3.93</v>
      </c>
      <c r="AH1292" s="1">
        <v>46.1</v>
      </c>
      <c r="AI1292" s="1">
        <v>1292</v>
      </c>
      <c r="AJ1292" s="1">
        <v>4650272.63</v>
      </c>
      <c r="AK1292" s="1">
        <v>-144</v>
      </c>
      <c r="AL1292" s="1">
        <v>-968</v>
      </c>
      <c r="AM1292" s="1">
        <v>-428</v>
      </c>
      <c r="AN1292" s="1">
        <v>-669</v>
      </c>
      <c r="AO1292" s="1">
        <v>254</v>
      </c>
      <c r="AP1292" s="1">
        <v>214378</v>
      </c>
      <c r="AQ1292" s="1">
        <v>-0.9</v>
      </c>
      <c r="AR1292" s="1">
        <v>119</v>
      </c>
      <c r="AS1292" s="1">
        <v>117.5</v>
      </c>
      <c r="AT1292" s="1">
        <v>116</v>
      </c>
      <c r="AU1292" s="1">
        <v>116.5</v>
      </c>
      <c r="AV1292" s="1">
        <v>118</v>
      </c>
      <c r="AW1292" s="1">
        <v>-2.2849050000000002</v>
      </c>
      <c r="AX1292" s="1">
        <v>-1.26</v>
      </c>
      <c r="AY1292" s="1" t="s">
        <v>4527</v>
      </c>
      <c r="AZ1292" s="1" t="s">
        <v>3578</v>
      </c>
    </row>
    <row r="1293" spans="1:52" x14ac:dyDescent="0.25">
      <c r="A1293" s="2" t="s">
        <v>1287</v>
      </c>
      <c r="B1293" s="3" t="s">
        <v>6018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92.48</v>
      </c>
      <c r="H1293" s="1">
        <f>MATCH(持股比率!A1293,董監!A:A,0)</f>
        <v>1293</v>
      </c>
      <c r="I1293" s="3">
        <v>3803045.25</v>
      </c>
      <c r="J1293" s="26">
        <v>-44</v>
      </c>
      <c r="K1293" s="26">
        <v>-56</v>
      </c>
      <c r="L1293" s="35">
        <v>-184</v>
      </c>
      <c r="M1293" s="26">
        <v>48</v>
      </c>
      <c r="N1293" s="26">
        <v>64</v>
      </c>
      <c r="O1293" s="26">
        <f t="shared" si="81"/>
        <v>351706</v>
      </c>
      <c r="P1293" s="25">
        <f t="shared" si="82"/>
        <v>0</v>
      </c>
      <c r="Q1293" s="3">
        <v>30.2</v>
      </c>
      <c r="R1293" s="3">
        <v>30.2</v>
      </c>
      <c r="S1293" s="3">
        <v>30.35</v>
      </c>
      <c r="T1293" s="3">
        <v>30.05</v>
      </c>
      <c r="U1293" s="3">
        <v>30</v>
      </c>
      <c r="V1293" s="12">
        <f t="shared" si="83"/>
        <v>-5.2420000000000015E-2</v>
      </c>
      <c r="W1293" s="3">
        <v>-1.96</v>
      </c>
      <c r="X1293" s="3" t="str">
        <f ca="1">IF(COUNTIF(股期對照!A:A,B1293)=2,B1293&amp;"-●",IF(COUNTIF(股期對照!A:A,B1293)=1,B1293&amp;"-◎",B1293))</f>
        <v>達麗</v>
      </c>
      <c r="Y1293" s="3" t="s">
        <v>6571</v>
      </c>
      <c r="AB1293" s="1" t="s">
        <v>1287</v>
      </c>
      <c r="AC1293" s="1" t="s">
        <v>3048</v>
      </c>
      <c r="AD1293" s="1">
        <v>1.54</v>
      </c>
      <c r="AE1293" s="1">
        <v>0</v>
      </c>
      <c r="AF1293" s="1">
        <v>0</v>
      </c>
      <c r="AG1293" s="1">
        <v>5.98</v>
      </c>
      <c r="AH1293" s="1">
        <v>92.48</v>
      </c>
      <c r="AI1293" s="1">
        <v>1293</v>
      </c>
      <c r="AJ1293" s="1">
        <v>3803045.25</v>
      </c>
      <c r="AK1293" s="1">
        <v>-44</v>
      </c>
      <c r="AL1293" s="1">
        <v>-56</v>
      </c>
      <c r="AM1293" s="1">
        <v>-184</v>
      </c>
      <c r="AN1293" s="1">
        <v>48</v>
      </c>
      <c r="AO1293" s="1">
        <v>64</v>
      </c>
      <c r="AP1293" s="1">
        <v>351706</v>
      </c>
      <c r="AQ1293" s="1">
        <v>0</v>
      </c>
      <c r="AR1293" s="1">
        <v>30.2</v>
      </c>
      <c r="AS1293" s="1">
        <v>30.2</v>
      </c>
      <c r="AT1293" s="1">
        <v>30.35</v>
      </c>
      <c r="AU1293" s="1">
        <v>30.05</v>
      </c>
      <c r="AV1293" s="1">
        <v>30</v>
      </c>
      <c r="AW1293" s="1">
        <v>-5.2420000000000015E-2</v>
      </c>
      <c r="AX1293" s="1">
        <v>-1.96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6019</v>
      </c>
      <c r="C1294" s="3">
        <v>2.2999999999999998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</v>
      </c>
      <c r="H1294" s="1">
        <f>MATCH(持股比率!A1294,董監!A:A,0)</f>
        <v>1294</v>
      </c>
      <c r="I1294" s="3">
        <v>741467.31</v>
      </c>
      <c r="J1294" s="26">
        <v>39</v>
      </c>
      <c r="K1294" s="26">
        <v>8</v>
      </c>
      <c r="L1294" s="35">
        <v>-46</v>
      </c>
      <c r="M1294" s="26">
        <v>11</v>
      </c>
      <c r="N1294" s="26">
        <v>-24</v>
      </c>
      <c r="O1294" s="26">
        <f t="shared" si="81"/>
        <v>60800</v>
      </c>
      <c r="P1294" s="25">
        <f t="shared" si="82"/>
        <v>0</v>
      </c>
      <c r="Q1294" s="3">
        <v>33.700000000000003</v>
      </c>
      <c r="R1294" s="3">
        <v>33.950000000000003</v>
      </c>
      <c r="S1294" s="3">
        <v>33.6</v>
      </c>
      <c r="T1294" s="3">
        <v>33.5</v>
      </c>
      <c r="U1294" s="3">
        <v>33.450000000000003</v>
      </c>
      <c r="V1294" s="12">
        <f t="shared" si="83"/>
        <v>-3.9400000000000008E-3</v>
      </c>
      <c r="W1294" s="3">
        <v>0.9</v>
      </c>
      <c r="X1294" s="3" t="str">
        <f ca="1">IF(COUNTIF(股期對照!A:A,B1294)=2,B1294&amp;"-●",IF(COUNTIF(股期對照!A:A,B1294)=1,B1294&amp;"-◎",B1294))</f>
        <v>亞通</v>
      </c>
      <c r="Y1294" s="3" t="s">
        <v>6578</v>
      </c>
      <c r="AB1294" s="1" t="s">
        <v>1288</v>
      </c>
      <c r="AC1294" s="1" t="s">
        <v>3049</v>
      </c>
      <c r="AD1294" s="1">
        <v>2.2999999999999998</v>
      </c>
      <c r="AE1294" s="1">
        <v>0</v>
      </c>
      <c r="AF1294" s="1">
        <v>0.2</v>
      </c>
      <c r="AG1294" s="1">
        <v>15.5</v>
      </c>
      <c r="AH1294" s="1">
        <v>82</v>
      </c>
      <c r="AI1294" s="1">
        <v>1294</v>
      </c>
      <c r="AJ1294" s="1">
        <v>741467.31</v>
      </c>
      <c r="AK1294" s="1">
        <v>39</v>
      </c>
      <c r="AL1294" s="1">
        <v>8</v>
      </c>
      <c r="AM1294" s="1">
        <v>-46</v>
      </c>
      <c r="AN1294" s="1">
        <v>11</v>
      </c>
      <c r="AO1294" s="1">
        <v>-24</v>
      </c>
      <c r="AP1294" s="1">
        <v>60800</v>
      </c>
      <c r="AQ1294" s="1">
        <v>0</v>
      </c>
      <c r="AR1294" s="1">
        <v>33.700000000000003</v>
      </c>
      <c r="AS1294" s="1">
        <v>33.950000000000003</v>
      </c>
      <c r="AT1294" s="1">
        <v>33.6</v>
      </c>
      <c r="AU1294" s="1">
        <v>33.5</v>
      </c>
      <c r="AV1294" s="1">
        <v>33.450000000000003</v>
      </c>
      <c r="AW1294" s="1">
        <v>-3.9400000000000008E-3</v>
      </c>
      <c r="AX1294" s="1">
        <v>0.9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4693</v>
      </c>
      <c r="C1295" s="3">
        <v>12.22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67.58</v>
      </c>
      <c r="H1295" s="1">
        <f>MATCH(持股比率!A1295,董監!A:A,0)</f>
        <v>1295</v>
      </c>
      <c r="I1295" s="3">
        <v>1754935.73</v>
      </c>
      <c r="J1295" s="26">
        <v>-116</v>
      </c>
      <c r="K1295" s="26">
        <v>-116</v>
      </c>
      <c r="L1295" s="35">
        <v>-63</v>
      </c>
      <c r="M1295" s="26">
        <v>-334</v>
      </c>
      <c r="N1295" s="26">
        <v>-58</v>
      </c>
      <c r="O1295" s="26">
        <f t="shared" si="81"/>
        <v>118599</v>
      </c>
      <c r="P1295" s="25">
        <f t="shared" si="82"/>
        <v>-0.6</v>
      </c>
      <c r="Q1295" s="3">
        <v>63.4</v>
      </c>
      <c r="R1295" s="3">
        <v>63.4</v>
      </c>
      <c r="S1295" s="3">
        <v>62.9</v>
      </c>
      <c r="T1295" s="3">
        <v>64.2</v>
      </c>
      <c r="U1295" s="3">
        <v>64.3</v>
      </c>
      <c r="V1295" s="12">
        <f t="shared" si="83"/>
        <v>-0.43843700000000002</v>
      </c>
      <c r="W1295" s="3">
        <v>1.58</v>
      </c>
      <c r="X1295" s="3" t="str">
        <f ca="1">IF(COUNTIF(股期對照!A:A,B1295)=2,B1295&amp;"-●",IF(COUNTIF(股期對照!A:A,B1295)=1,B1295&amp;"-◎",B1295))</f>
        <v>橘子</v>
      </c>
      <c r="Y1295" s="3" t="s">
        <v>6616</v>
      </c>
      <c r="AB1295" s="1" t="s">
        <v>1289</v>
      </c>
      <c r="AC1295" s="1" t="s">
        <v>3050</v>
      </c>
      <c r="AD1295" s="1">
        <v>12.22</v>
      </c>
      <c r="AE1295" s="1">
        <v>0.03</v>
      </c>
      <c r="AF1295" s="1">
        <v>0</v>
      </c>
      <c r="AG1295" s="1">
        <v>20.170000000000002</v>
      </c>
      <c r="AH1295" s="1">
        <v>67.58</v>
      </c>
      <c r="AI1295" s="1">
        <v>1295</v>
      </c>
      <c r="AJ1295" s="1">
        <v>1754935.73</v>
      </c>
      <c r="AK1295" s="1">
        <v>-116</v>
      </c>
      <c r="AL1295" s="1">
        <v>-116</v>
      </c>
      <c r="AM1295" s="1">
        <v>-63</v>
      </c>
      <c r="AN1295" s="1">
        <v>-334</v>
      </c>
      <c r="AO1295" s="1">
        <v>-58</v>
      </c>
      <c r="AP1295" s="1">
        <v>118599</v>
      </c>
      <c r="AQ1295" s="1">
        <v>-0.6</v>
      </c>
      <c r="AR1295" s="1">
        <v>63.4</v>
      </c>
      <c r="AS1295" s="1">
        <v>63.4</v>
      </c>
      <c r="AT1295" s="1">
        <v>62.9</v>
      </c>
      <c r="AU1295" s="1">
        <v>64.2</v>
      </c>
      <c r="AV1295" s="1">
        <v>64.3</v>
      </c>
      <c r="AW1295" s="1">
        <v>-0.43843700000000002</v>
      </c>
      <c r="AX1295" s="1">
        <v>1.58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6020</v>
      </c>
      <c r="C1296" s="3">
        <v>13.59</v>
      </c>
      <c r="D1296" s="3">
        <v>7.26</v>
      </c>
      <c r="E1296" s="3">
        <v>1.83</v>
      </c>
      <c r="F1296" s="1">
        <f>IF(INDEX(董監!D:D,H1296)=0,INDEX(董監!C:C,H1296),INDEX(董監!D:D,H1296))</f>
        <v>4.12</v>
      </c>
      <c r="G1296" s="1">
        <f t="shared" si="80"/>
        <v>73.2</v>
      </c>
      <c r="H1296" s="1">
        <f>MATCH(持股比率!A1296,董監!A:A,0)</f>
        <v>1296</v>
      </c>
      <c r="I1296" s="3">
        <v>5108984.3600000003</v>
      </c>
      <c r="J1296" s="26">
        <v>14956</v>
      </c>
      <c r="K1296" s="26">
        <v>539</v>
      </c>
      <c r="L1296" s="35">
        <v>5375</v>
      </c>
      <c r="M1296" s="26">
        <v>-1024</v>
      </c>
      <c r="N1296" s="26">
        <v>9229</v>
      </c>
      <c r="O1296" s="26">
        <f t="shared" si="81"/>
        <v>373978</v>
      </c>
      <c r="P1296" s="25">
        <f t="shared" si="82"/>
        <v>7.8</v>
      </c>
      <c r="Q1296" s="3">
        <v>56.5</v>
      </c>
      <c r="R1296" s="3">
        <v>58</v>
      </c>
      <c r="S1296" s="3">
        <v>59.2</v>
      </c>
      <c r="T1296" s="3">
        <v>59.6</v>
      </c>
      <c r="U1296" s="3">
        <v>64.5</v>
      </c>
      <c r="V1296" s="12">
        <f t="shared" si="83"/>
        <v>17.287161000000001</v>
      </c>
      <c r="W1296" s="3">
        <v>21.24</v>
      </c>
      <c r="X1296" s="3" t="str">
        <f ca="1">IF(COUNTIF(股期對照!A:A,B1296)=2,B1296&amp;"-●",IF(COUNTIF(股期對照!A:A,B1296)=1,B1296&amp;"-◎",B1296))</f>
        <v>合晶-◎</v>
      </c>
      <c r="Y1296" s="3" t="s">
        <v>6598</v>
      </c>
      <c r="AB1296" s="1" t="s">
        <v>1290</v>
      </c>
      <c r="AC1296" s="1" t="s">
        <v>3051</v>
      </c>
      <c r="AD1296" s="1">
        <v>13.59</v>
      </c>
      <c r="AE1296" s="1">
        <v>7.26</v>
      </c>
      <c r="AF1296" s="1">
        <v>1.83</v>
      </c>
      <c r="AG1296" s="1">
        <v>4.12</v>
      </c>
      <c r="AH1296" s="1">
        <v>73.2</v>
      </c>
      <c r="AI1296" s="1">
        <v>1296</v>
      </c>
      <c r="AJ1296" s="1">
        <v>5108984.3600000003</v>
      </c>
      <c r="AK1296" s="1">
        <v>14956</v>
      </c>
      <c r="AL1296" s="1">
        <v>539</v>
      </c>
      <c r="AM1296" s="1">
        <v>5375</v>
      </c>
      <c r="AN1296" s="1">
        <v>-1024</v>
      </c>
      <c r="AO1296" s="1">
        <v>9229</v>
      </c>
      <c r="AP1296" s="1">
        <v>373978</v>
      </c>
      <c r="AQ1296" s="1">
        <v>7.8</v>
      </c>
      <c r="AR1296" s="1">
        <v>56.5</v>
      </c>
      <c r="AS1296" s="1">
        <v>58</v>
      </c>
      <c r="AT1296" s="1">
        <v>59.2</v>
      </c>
      <c r="AU1296" s="1">
        <v>59.6</v>
      </c>
      <c r="AV1296" s="1">
        <v>64.5</v>
      </c>
      <c r="AW1296" s="1">
        <v>17.287161000000001</v>
      </c>
      <c r="AX1296" s="1">
        <v>21.24</v>
      </c>
      <c r="AY1296" s="1" t="s">
        <v>4528</v>
      </c>
      <c r="AZ1296" s="1" t="s">
        <v>3551</v>
      </c>
    </row>
    <row r="1297" spans="1:52" x14ac:dyDescent="0.25">
      <c r="A1297" s="2" t="s">
        <v>1291</v>
      </c>
      <c r="B1297" s="3" t="s">
        <v>4618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-2</v>
      </c>
      <c r="K1297" s="26">
        <v>-6</v>
      </c>
      <c r="L1297" s="35">
        <v>-4</v>
      </c>
      <c r="M1297" s="26">
        <v>-4</v>
      </c>
      <c r="N1297" s="26">
        <v>18</v>
      </c>
      <c r="O1297" s="26">
        <f t="shared" si="81"/>
        <v>77610</v>
      </c>
      <c r="P1297" s="25">
        <f t="shared" si="82"/>
        <v>0</v>
      </c>
      <c r="Q1297" s="3">
        <v>50.1</v>
      </c>
      <c r="R1297" s="3">
        <v>50.6</v>
      </c>
      <c r="S1297" s="3">
        <v>49.85</v>
      </c>
      <c r="T1297" s="3">
        <v>49.6</v>
      </c>
      <c r="U1297" s="3">
        <v>49.95</v>
      </c>
      <c r="V1297" s="12">
        <f t="shared" si="83"/>
        <v>9.7499999999999996E-4</v>
      </c>
      <c r="W1297" s="3">
        <v>-1.0900000000000001</v>
      </c>
      <c r="X1297" s="3" t="str">
        <f ca="1">IF(COUNTIF(股期對照!A:A,B1297)=2,B1297&amp;"-●",IF(COUNTIF(股期對照!A:A,B1297)=1,B1297&amp;"-◎",B1297))</f>
        <v>關貿</v>
      </c>
      <c r="Y1297" s="3" t="s">
        <v>6623</v>
      </c>
      <c r="AB1297" s="1" t="s">
        <v>1291</v>
      </c>
      <c r="AC1297" s="1" t="s">
        <v>3052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-2</v>
      </c>
      <c r="AL1297" s="1">
        <v>-6</v>
      </c>
      <c r="AM1297" s="1">
        <v>-4</v>
      </c>
      <c r="AN1297" s="1">
        <v>-4</v>
      </c>
      <c r="AO1297" s="1">
        <v>18</v>
      </c>
      <c r="AP1297" s="1">
        <v>77610</v>
      </c>
      <c r="AQ1297" s="1">
        <v>0</v>
      </c>
      <c r="AR1297" s="1">
        <v>50.1</v>
      </c>
      <c r="AS1297" s="1">
        <v>50.6</v>
      </c>
      <c r="AT1297" s="1">
        <v>49.85</v>
      </c>
      <c r="AU1297" s="1">
        <v>49.6</v>
      </c>
      <c r="AV1297" s="1">
        <v>49.95</v>
      </c>
      <c r="AW1297" s="1">
        <v>9.7499999999999996E-4</v>
      </c>
      <c r="AX1297" s="1">
        <v>-1.0900000000000001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6021</v>
      </c>
      <c r="C1298" s="3">
        <v>2.78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6">
        <v>-30</v>
      </c>
      <c r="K1298" s="26">
        <v>-9</v>
      </c>
      <c r="L1298" s="35">
        <v>-9</v>
      </c>
      <c r="M1298" s="26">
        <v>-6</v>
      </c>
      <c r="N1298" s="26">
        <v>33</v>
      </c>
      <c r="O1298" s="26">
        <f t="shared" si="81"/>
        <v>135335</v>
      </c>
      <c r="P1298" s="25">
        <f t="shared" si="82"/>
        <v>0</v>
      </c>
      <c r="Q1298" s="3">
        <v>45</v>
      </c>
      <c r="R1298" s="3">
        <v>45</v>
      </c>
      <c r="S1298" s="3">
        <v>45.05</v>
      </c>
      <c r="T1298" s="3">
        <v>45.25</v>
      </c>
      <c r="U1298" s="3">
        <v>45.4</v>
      </c>
      <c r="V1298" s="12">
        <f t="shared" si="83"/>
        <v>-9.3374999999999986E-3</v>
      </c>
      <c r="W1298" s="3">
        <v>0.67</v>
      </c>
      <c r="X1298" s="3" t="str">
        <f ca="1">IF(COUNTIF(股期對照!A:A,B1298)=2,B1298&amp;"-●",IF(COUNTIF(股期對照!A:A,B1298)=1,B1298&amp;"-◎",B1298))</f>
        <v>大豐電</v>
      </c>
      <c r="Y1298" s="3" t="s">
        <v>6538</v>
      </c>
      <c r="AB1298" s="1" t="s">
        <v>1292</v>
      </c>
      <c r="AC1298" s="1" t="s">
        <v>3053</v>
      </c>
      <c r="AD1298" s="1">
        <v>2.78</v>
      </c>
      <c r="AE1298" s="1">
        <v>0.02</v>
      </c>
      <c r="AF1298" s="1">
        <v>0</v>
      </c>
      <c r="AG1298" s="1">
        <v>11.67</v>
      </c>
      <c r="AH1298" s="1">
        <v>85.53</v>
      </c>
      <c r="AI1298" s="1">
        <v>1298</v>
      </c>
      <c r="AJ1298" s="1">
        <v>1582306.57</v>
      </c>
      <c r="AK1298" s="1">
        <v>-30</v>
      </c>
      <c r="AL1298" s="1">
        <v>-9</v>
      </c>
      <c r="AM1298" s="1">
        <v>-9</v>
      </c>
      <c r="AN1298" s="1">
        <v>-6</v>
      </c>
      <c r="AO1298" s="1">
        <v>33</v>
      </c>
      <c r="AP1298" s="1">
        <v>135335</v>
      </c>
      <c r="AQ1298" s="1">
        <v>0</v>
      </c>
      <c r="AR1298" s="1">
        <v>45</v>
      </c>
      <c r="AS1298" s="1">
        <v>45</v>
      </c>
      <c r="AT1298" s="1">
        <v>45.05</v>
      </c>
      <c r="AU1298" s="1">
        <v>45.25</v>
      </c>
      <c r="AV1298" s="1">
        <v>45.4</v>
      </c>
      <c r="AW1298" s="1">
        <v>-9.3374999999999986E-3</v>
      </c>
      <c r="AX1298" s="1">
        <v>0.67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6022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16</v>
      </c>
      <c r="K1299" s="26">
        <v>2</v>
      </c>
      <c r="L1299" s="35">
        <v>-20</v>
      </c>
      <c r="M1299" s="26">
        <v>-4</v>
      </c>
      <c r="N1299" s="26">
        <v>-1</v>
      </c>
      <c r="O1299" s="26">
        <f t="shared" si="81"/>
        <v>117631</v>
      </c>
      <c r="P1299" s="25">
        <f t="shared" si="82"/>
        <v>0</v>
      </c>
      <c r="Q1299" s="3">
        <v>12.85</v>
      </c>
      <c r="R1299" s="3">
        <v>12.75</v>
      </c>
      <c r="S1299" s="3">
        <v>12.65</v>
      </c>
      <c r="T1299" s="3">
        <v>12.7</v>
      </c>
      <c r="U1299" s="3">
        <v>12.75</v>
      </c>
      <c r="V1299" s="12">
        <f t="shared" si="83"/>
        <v>-8.5450000000000001E-4</v>
      </c>
      <c r="W1299" s="3">
        <v>-0.78</v>
      </c>
      <c r="X1299" s="3" t="str">
        <f ca="1">IF(COUNTIF(股期對照!A:A,B1299)=2,B1299&amp;"-●",IF(COUNTIF(股期對照!A:A,B1299)=1,B1299&amp;"-◎",B1299))</f>
        <v>幃翔</v>
      </c>
      <c r="Y1299" s="3" t="s">
        <v>6597</v>
      </c>
      <c r="AB1299" s="1" t="s">
        <v>1293</v>
      </c>
      <c r="AC1299" s="1" t="s">
        <v>3054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16</v>
      </c>
      <c r="AL1299" s="1">
        <v>2</v>
      </c>
      <c r="AM1299" s="1">
        <v>-20</v>
      </c>
      <c r="AN1299" s="1">
        <v>-4</v>
      </c>
      <c r="AO1299" s="1">
        <v>-1</v>
      </c>
      <c r="AP1299" s="1">
        <v>117631</v>
      </c>
      <c r="AQ1299" s="1">
        <v>0</v>
      </c>
      <c r="AR1299" s="1">
        <v>12.85</v>
      </c>
      <c r="AS1299" s="1">
        <v>12.75</v>
      </c>
      <c r="AT1299" s="1">
        <v>12.65</v>
      </c>
      <c r="AU1299" s="1">
        <v>12.7</v>
      </c>
      <c r="AV1299" s="1">
        <v>12.75</v>
      </c>
      <c r="AW1299" s="1">
        <v>-8.5450000000000001E-4</v>
      </c>
      <c r="AX1299" s="1">
        <v>-0.78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6023</v>
      </c>
      <c r="C1300" s="3">
        <v>0.72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72.680000000000007</v>
      </c>
      <c r="H1300" s="1">
        <f>MATCH(持股比率!A1300,董監!A:A,0)</f>
        <v>1300</v>
      </c>
      <c r="I1300" s="3">
        <v>1300344.08</v>
      </c>
      <c r="J1300" s="26">
        <v>8</v>
      </c>
      <c r="K1300" s="26">
        <v>14</v>
      </c>
      <c r="L1300" s="35">
        <v>-74</v>
      </c>
      <c r="M1300" s="26">
        <v>-10</v>
      </c>
      <c r="N1300" s="26">
        <v>-6</v>
      </c>
      <c r="O1300" s="26">
        <f t="shared" si="81"/>
        <v>94509</v>
      </c>
      <c r="P1300" s="25">
        <f t="shared" si="82"/>
        <v>-0.1</v>
      </c>
      <c r="Q1300" s="3">
        <v>28</v>
      </c>
      <c r="R1300" s="3">
        <v>27.95</v>
      </c>
      <c r="S1300" s="3">
        <v>27.6</v>
      </c>
      <c r="T1300" s="3">
        <v>27.7</v>
      </c>
      <c r="U1300" s="3">
        <v>27.75</v>
      </c>
      <c r="V1300" s="12">
        <f t="shared" si="83"/>
        <v>-1.8706E-2</v>
      </c>
      <c r="W1300" s="3">
        <v>-1.25</v>
      </c>
      <c r="X1300" s="3" t="str">
        <f ca="1">IF(COUNTIF(股期對照!A:A,B1300)=2,B1300&amp;"-●",IF(COUNTIF(股期對照!A:A,B1300)=1,B1300&amp;"-◎",B1300))</f>
        <v>新潤</v>
      </c>
      <c r="Y1300" s="3" t="s">
        <v>6571</v>
      </c>
      <c r="AB1300" s="1" t="s">
        <v>1294</v>
      </c>
      <c r="AC1300" s="1" t="s">
        <v>3055</v>
      </c>
      <c r="AD1300" s="1">
        <v>0.72</v>
      </c>
      <c r="AE1300" s="1">
        <v>0</v>
      </c>
      <c r="AF1300" s="1">
        <v>0</v>
      </c>
      <c r="AG1300" s="1">
        <v>26.6</v>
      </c>
      <c r="AH1300" s="1">
        <v>72.680000000000007</v>
      </c>
      <c r="AI1300" s="1">
        <v>1300</v>
      </c>
      <c r="AJ1300" s="1">
        <v>1300344.08</v>
      </c>
      <c r="AK1300" s="1">
        <v>8</v>
      </c>
      <c r="AL1300" s="1">
        <v>14</v>
      </c>
      <c r="AM1300" s="1">
        <v>-74</v>
      </c>
      <c r="AN1300" s="1">
        <v>-10</v>
      </c>
      <c r="AO1300" s="1">
        <v>-6</v>
      </c>
      <c r="AP1300" s="1">
        <v>94509</v>
      </c>
      <c r="AQ1300" s="1">
        <v>-0.1</v>
      </c>
      <c r="AR1300" s="1">
        <v>28</v>
      </c>
      <c r="AS1300" s="1">
        <v>27.95</v>
      </c>
      <c r="AT1300" s="1">
        <v>27.6</v>
      </c>
      <c r="AU1300" s="1">
        <v>27.7</v>
      </c>
      <c r="AV1300" s="1">
        <v>27.75</v>
      </c>
      <c r="AW1300" s="1">
        <v>-1.8706E-2</v>
      </c>
      <c r="AX1300" s="1">
        <v>-1.25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6024</v>
      </c>
      <c r="C1301" s="3">
        <v>6.67</v>
      </c>
      <c r="D1301" s="3">
        <v>12.31</v>
      </c>
      <c r="E1301" s="3">
        <v>3.92</v>
      </c>
      <c r="F1301" s="1">
        <f>IF(INDEX(董監!D:D,H1301)=0,INDEX(董監!C:C,H1301),INDEX(董監!D:D,H1301))</f>
        <v>17.22</v>
      </c>
      <c r="G1301" s="1">
        <f t="shared" si="80"/>
        <v>59.88</v>
      </c>
      <c r="H1301" s="1">
        <f>MATCH(持股比率!A1301,董監!A:A,0)</f>
        <v>1301</v>
      </c>
      <c r="I1301" s="3">
        <v>833239.02</v>
      </c>
      <c r="J1301" s="26">
        <v>381</v>
      </c>
      <c r="K1301" s="26">
        <v>-397</v>
      </c>
      <c r="L1301" s="35">
        <v>-192</v>
      </c>
      <c r="M1301" s="26">
        <v>-219</v>
      </c>
      <c r="N1301" s="26">
        <v>157</v>
      </c>
      <c r="O1301" s="26">
        <f t="shared" si="81"/>
        <v>49894</v>
      </c>
      <c r="P1301" s="25">
        <f t="shared" si="82"/>
        <v>-0.5</v>
      </c>
      <c r="Q1301" s="3">
        <v>137.5</v>
      </c>
      <c r="R1301" s="3">
        <v>135</v>
      </c>
      <c r="S1301" s="3">
        <v>128</v>
      </c>
      <c r="T1301" s="3">
        <v>126</v>
      </c>
      <c r="U1301" s="3">
        <v>129.5</v>
      </c>
      <c r="V1301" s="12">
        <f t="shared" si="83"/>
        <v>-0.33045999999999998</v>
      </c>
      <c r="W1301" s="3">
        <v>-3.36</v>
      </c>
      <c r="X1301" s="3" t="str">
        <f ca="1">IF(COUNTIF(股期對照!A:A,B1301)=2,B1301&amp;"-●",IF(COUNTIF(股期對照!A:A,B1301)=1,B1301&amp;"-◎",B1301))</f>
        <v>萬潤</v>
      </c>
      <c r="Y1301" s="3" t="s">
        <v>6604</v>
      </c>
      <c r="AB1301" s="1" t="s">
        <v>1295</v>
      </c>
      <c r="AC1301" s="1" t="s">
        <v>3056</v>
      </c>
      <c r="AD1301" s="1">
        <v>6.67</v>
      </c>
      <c r="AE1301" s="1">
        <v>12.31</v>
      </c>
      <c r="AF1301" s="1">
        <v>3.92</v>
      </c>
      <c r="AG1301" s="1">
        <v>17.22</v>
      </c>
      <c r="AH1301" s="1">
        <v>59.88</v>
      </c>
      <c r="AI1301" s="1">
        <v>1301</v>
      </c>
      <c r="AJ1301" s="1">
        <v>833239.02</v>
      </c>
      <c r="AK1301" s="1">
        <v>381</v>
      </c>
      <c r="AL1301" s="1">
        <v>-397</v>
      </c>
      <c r="AM1301" s="1">
        <v>-192</v>
      </c>
      <c r="AN1301" s="1">
        <v>-219</v>
      </c>
      <c r="AO1301" s="1">
        <v>157</v>
      </c>
      <c r="AP1301" s="1">
        <v>49894</v>
      </c>
      <c r="AQ1301" s="1">
        <v>-0.5</v>
      </c>
      <c r="AR1301" s="1">
        <v>137.5</v>
      </c>
      <c r="AS1301" s="1">
        <v>135</v>
      </c>
      <c r="AT1301" s="1">
        <v>128</v>
      </c>
      <c r="AU1301" s="1">
        <v>126</v>
      </c>
      <c r="AV1301" s="1">
        <v>129.5</v>
      </c>
      <c r="AW1301" s="1">
        <v>-0.33045999999999998</v>
      </c>
      <c r="AX1301" s="1">
        <v>-3.36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6025</v>
      </c>
      <c r="C1302" s="3">
        <v>7.02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61.96</v>
      </c>
      <c r="H1302" s="1">
        <f>MATCH(持股比率!A1302,董監!A:A,0)</f>
        <v>1302</v>
      </c>
      <c r="I1302" s="3">
        <v>2783589.1</v>
      </c>
      <c r="J1302" s="26">
        <v>60</v>
      </c>
      <c r="K1302" s="26">
        <v>475</v>
      </c>
      <c r="L1302" s="35">
        <v>308</v>
      </c>
      <c r="M1302" s="26">
        <v>-195</v>
      </c>
      <c r="N1302" s="26">
        <v>248</v>
      </c>
      <c r="O1302" s="26">
        <f t="shared" si="81"/>
        <v>172471</v>
      </c>
      <c r="P1302" s="25">
        <f t="shared" si="82"/>
        <v>0.5</v>
      </c>
      <c r="Q1302" s="3">
        <v>41.25</v>
      </c>
      <c r="R1302" s="3">
        <v>40.85</v>
      </c>
      <c r="S1302" s="3">
        <v>39.799999999999997</v>
      </c>
      <c r="T1302" s="3">
        <v>39.6</v>
      </c>
      <c r="U1302" s="3">
        <v>39.950000000000003</v>
      </c>
      <c r="V1302" s="12">
        <f t="shared" si="83"/>
        <v>0.36322749999999998</v>
      </c>
      <c r="W1302" s="3">
        <v>-2.56</v>
      </c>
      <c r="X1302" s="3" t="str">
        <f ca="1">IF(COUNTIF(股期對照!A:A,B1302)=2,B1302&amp;"-●",IF(COUNTIF(股期對照!A:A,B1302)=1,B1302&amp;"-◎",B1302))</f>
        <v>廣明</v>
      </c>
      <c r="Y1302" s="3" t="s">
        <v>6614</v>
      </c>
      <c r="AB1302" s="1" t="s">
        <v>1296</v>
      </c>
      <c r="AC1302" s="1" t="s">
        <v>3057</v>
      </c>
      <c r="AD1302" s="1">
        <v>7.02</v>
      </c>
      <c r="AE1302" s="1">
        <v>0.16</v>
      </c>
      <c r="AF1302" s="1">
        <v>0.66</v>
      </c>
      <c r="AG1302" s="1">
        <v>30.2</v>
      </c>
      <c r="AH1302" s="1">
        <v>61.96</v>
      </c>
      <c r="AI1302" s="1">
        <v>1302</v>
      </c>
      <c r="AJ1302" s="1">
        <v>2783589.1</v>
      </c>
      <c r="AK1302" s="1">
        <v>60</v>
      </c>
      <c r="AL1302" s="1">
        <v>475</v>
      </c>
      <c r="AM1302" s="1">
        <v>308</v>
      </c>
      <c r="AN1302" s="1">
        <v>-195</v>
      </c>
      <c r="AO1302" s="1">
        <v>248</v>
      </c>
      <c r="AP1302" s="1">
        <v>172471</v>
      </c>
      <c r="AQ1302" s="1">
        <v>0.5</v>
      </c>
      <c r="AR1302" s="1">
        <v>41.25</v>
      </c>
      <c r="AS1302" s="1">
        <v>40.85</v>
      </c>
      <c r="AT1302" s="1">
        <v>39.799999999999997</v>
      </c>
      <c r="AU1302" s="1">
        <v>39.6</v>
      </c>
      <c r="AV1302" s="1">
        <v>39.950000000000003</v>
      </c>
      <c r="AW1302" s="1">
        <v>0.36322749999999998</v>
      </c>
      <c r="AX1302" s="1">
        <v>-2.56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6026</v>
      </c>
      <c r="C1303" s="3">
        <v>7.11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82.84</v>
      </c>
      <c r="H1303" s="1">
        <f>MATCH(持股比率!A1303,董監!A:A,0)</f>
        <v>1303</v>
      </c>
      <c r="I1303" s="3">
        <v>1791260.39</v>
      </c>
      <c r="J1303" s="26">
        <v>0</v>
      </c>
      <c r="K1303" s="26">
        <v>34</v>
      </c>
      <c r="L1303" s="35">
        <v>-3</v>
      </c>
      <c r="M1303" s="26">
        <v>36</v>
      </c>
      <c r="N1303" s="26">
        <v>-7</v>
      </c>
      <c r="O1303" s="26">
        <f t="shared" si="81"/>
        <v>148388</v>
      </c>
      <c r="P1303" s="25">
        <f t="shared" si="82"/>
        <v>0</v>
      </c>
      <c r="Q1303" s="3">
        <v>40.950000000000003</v>
      </c>
      <c r="R1303" s="3">
        <v>40.950000000000003</v>
      </c>
      <c r="S1303" s="3">
        <v>40.6</v>
      </c>
      <c r="T1303" s="3">
        <v>40.549999999999997</v>
      </c>
      <c r="U1303" s="3">
        <v>40.700000000000003</v>
      </c>
      <c r="V1303" s="12">
        <f t="shared" si="83"/>
        <v>2.4454E-2</v>
      </c>
      <c r="W1303" s="3">
        <v>-0.49</v>
      </c>
      <c r="X1303" s="3" t="str">
        <f ca="1">IF(COUNTIF(股期對照!A:A,B1303)=2,B1303&amp;"-●",IF(COUNTIF(股期對照!A:A,B1303)=1,B1303&amp;"-◎",B1303))</f>
        <v>豐藝</v>
      </c>
      <c r="Y1303" s="3" t="s">
        <v>4739</v>
      </c>
      <c r="AB1303" s="1" t="s">
        <v>1297</v>
      </c>
      <c r="AC1303" s="1" t="s">
        <v>3058</v>
      </c>
      <c r="AD1303" s="1">
        <v>7.11</v>
      </c>
      <c r="AE1303" s="1">
        <v>0</v>
      </c>
      <c r="AF1303" s="1">
        <v>0</v>
      </c>
      <c r="AG1303" s="1">
        <v>10.050000000000001</v>
      </c>
      <c r="AH1303" s="1">
        <v>82.84</v>
      </c>
      <c r="AI1303" s="1">
        <v>1303</v>
      </c>
      <c r="AJ1303" s="1">
        <v>1791260.39</v>
      </c>
      <c r="AK1303" s="1">
        <v>0</v>
      </c>
      <c r="AL1303" s="1">
        <v>34</v>
      </c>
      <c r="AM1303" s="1">
        <v>-3</v>
      </c>
      <c r="AN1303" s="1">
        <v>36</v>
      </c>
      <c r="AO1303" s="1">
        <v>-7</v>
      </c>
      <c r="AP1303" s="1">
        <v>148388</v>
      </c>
      <c r="AQ1303" s="1">
        <v>0</v>
      </c>
      <c r="AR1303" s="1">
        <v>40.950000000000003</v>
      </c>
      <c r="AS1303" s="1">
        <v>40.950000000000003</v>
      </c>
      <c r="AT1303" s="1">
        <v>40.6</v>
      </c>
      <c r="AU1303" s="1">
        <v>40.549999999999997</v>
      </c>
      <c r="AV1303" s="1">
        <v>40.700000000000003</v>
      </c>
      <c r="AW1303" s="1">
        <v>2.4454E-2</v>
      </c>
      <c r="AX1303" s="1">
        <v>-0.49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6027</v>
      </c>
      <c r="C1304" s="3">
        <v>2.3199999999999998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87.289999999999992</v>
      </c>
      <c r="H1304" s="1">
        <f>MATCH(持股比率!A1304,董監!A:A,0)</f>
        <v>1304</v>
      </c>
      <c r="I1304" s="3">
        <v>1403685.37</v>
      </c>
      <c r="J1304" s="26">
        <v>205</v>
      </c>
      <c r="K1304" s="26">
        <v>-369</v>
      </c>
      <c r="L1304" s="35">
        <v>-213</v>
      </c>
      <c r="M1304" s="26">
        <v>-5</v>
      </c>
      <c r="N1304" s="26">
        <v>-47</v>
      </c>
      <c r="O1304" s="26">
        <f t="shared" si="81"/>
        <v>122528</v>
      </c>
      <c r="P1304" s="25">
        <f t="shared" si="82"/>
        <v>-0.4</v>
      </c>
      <c r="Q1304" s="3">
        <v>25.15</v>
      </c>
      <c r="R1304" s="3">
        <v>24.8</v>
      </c>
      <c r="S1304" s="3">
        <v>23.8</v>
      </c>
      <c r="T1304" s="3">
        <v>23.75</v>
      </c>
      <c r="U1304" s="3">
        <v>23.75</v>
      </c>
      <c r="V1304" s="12">
        <f t="shared" si="83"/>
        <v>-0.10299850000000002</v>
      </c>
      <c r="W1304" s="3">
        <v>-1.45</v>
      </c>
      <c r="X1304" s="3" t="str">
        <f ca="1">IF(COUNTIF(股期對照!A:A,B1304)=2,B1304&amp;"-●",IF(COUNTIF(股期對照!A:A,B1304)=1,B1304&amp;"-◎",B1304))</f>
        <v>萬泰科</v>
      </c>
      <c r="Y1304" s="3" t="s">
        <v>6597</v>
      </c>
      <c r="AB1304" s="1" t="s">
        <v>1298</v>
      </c>
      <c r="AC1304" s="1" t="s">
        <v>3059</v>
      </c>
      <c r="AD1304" s="1">
        <v>2.3199999999999998</v>
      </c>
      <c r="AE1304" s="1">
        <v>0</v>
      </c>
      <c r="AF1304" s="1">
        <v>0.17</v>
      </c>
      <c r="AG1304" s="1">
        <v>10.220000000000001</v>
      </c>
      <c r="AH1304" s="1">
        <v>87.289999999999992</v>
      </c>
      <c r="AI1304" s="1">
        <v>1304</v>
      </c>
      <c r="AJ1304" s="1">
        <v>1403685.37</v>
      </c>
      <c r="AK1304" s="1">
        <v>205</v>
      </c>
      <c r="AL1304" s="1">
        <v>-369</v>
      </c>
      <c r="AM1304" s="1">
        <v>-213</v>
      </c>
      <c r="AN1304" s="1">
        <v>-5</v>
      </c>
      <c r="AO1304" s="1">
        <v>-47</v>
      </c>
      <c r="AP1304" s="1">
        <v>122528</v>
      </c>
      <c r="AQ1304" s="1">
        <v>-0.4</v>
      </c>
      <c r="AR1304" s="1">
        <v>25.15</v>
      </c>
      <c r="AS1304" s="1">
        <v>24.8</v>
      </c>
      <c r="AT1304" s="1">
        <v>23.8</v>
      </c>
      <c r="AU1304" s="1">
        <v>23.75</v>
      </c>
      <c r="AV1304" s="1">
        <v>23.75</v>
      </c>
      <c r="AW1304" s="1">
        <v>-0.10299850000000002</v>
      </c>
      <c r="AX1304" s="1">
        <v>-1.45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6028</v>
      </c>
      <c r="C1305" s="3">
        <v>9.67</v>
      </c>
      <c r="D1305" s="3">
        <v>0.03</v>
      </c>
      <c r="E1305" s="3">
        <v>0.33</v>
      </c>
      <c r="F1305" s="1">
        <f>IF(INDEX(董監!D:D,H1305)=0,INDEX(董監!C:C,H1305),INDEX(董監!D:D,H1305))</f>
        <v>41.33</v>
      </c>
      <c r="G1305" s="1">
        <f t="shared" si="80"/>
        <v>48.64</v>
      </c>
      <c r="H1305" s="1">
        <f>MATCH(持股比率!A1305,董監!A:A,0)</f>
        <v>1305</v>
      </c>
      <c r="I1305" s="3">
        <v>5155469.03</v>
      </c>
      <c r="J1305" s="26">
        <v>771</v>
      </c>
      <c r="K1305" s="26">
        <v>-999</v>
      </c>
      <c r="L1305" s="35">
        <v>1820</v>
      </c>
      <c r="M1305" s="26">
        <v>2210</v>
      </c>
      <c r="N1305" s="26">
        <v>3934</v>
      </c>
      <c r="O1305" s="26">
        <f t="shared" si="81"/>
        <v>250762</v>
      </c>
      <c r="P1305" s="25">
        <f t="shared" si="82"/>
        <v>3.1</v>
      </c>
      <c r="Q1305" s="3">
        <v>33.65</v>
      </c>
      <c r="R1305" s="3">
        <v>33.200000000000003</v>
      </c>
      <c r="S1305" s="3">
        <v>32.299999999999997</v>
      </c>
      <c r="T1305" s="3">
        <v>32.65</v>
      </c>
      <c r="U1305" s="3">
        <v>34.1</v>
      </c>
      <c r="V1305" s="12">
        <f t="shared" si="83"/>
        <v>2.5786924999999998</v>
      </c>
      <c r="W1305" s="3">
        <v>3.96</v>
      </c>
      <c r="X1305" s="3" t="str">
        <f ca="1">IF(COUNTIF(股期對照!A:A,B1305)=2,B1305&amp;"-●",IF(COUNTIF(股期對照!A:A,B1305)=1,B1305&amp;"-◎",B1305))</f>
        <v>精成科</v>
      </c>
      <c r="Y1305" s="3" t="s">
        <v>6606</v>
      </c>
      <c r="AB1305" s="1" t="s">
        <v>1299</v>
      </c>
      <c r="AC1305" s="1" t="s">
        <v>3060</v>
      </c>
      <c r="AD1305" s="1">
        <v>9.67</v>
      </c>
      <c r="AE1305" s="1">
        <v>0.03</v>
      </c>
      <c r="AF1305" s="1">
        <v>0.33</v>
      </c>
      <c r="AG1305" s="1">
        <v>41.33</v>
      </c>
      <c r="AH1305" s="1">
        <v>48.64</v>
      </c>
      <c r="AI1305" s="1">
        <v>1305</v>
      </c>
      <c r="AJ1305" s="1">
        <v>5155469.03</v>
      </c>
      <c r="AK1305" s="1">
        <v>771</v>
      </c>
      <c r="AL1305" s="1">
        <v>-999</v>
      </c>
      <c r="AM1305" s="1">
        <v>1820</v>
      </c>
      <c r="AN1305" s="1">
        <v>2210</v>
      </c>
      <c r="AO1305" s="1">
        <v>3934</v>
      </c>
      <c r="AP1305" s="1">
        <v>250762</v>
      </c>
      <c r="AQ1305" s="1">
        <v>3.1</v>
      </c>
      <c r="AR1305" s="1">
        <v>33.65</v>
      </c>
      <c r="AS1305" s="1">
        <v>33.200000000000003</v>
      </c>
      <c r="AT1305" s="1">
        <v>32.299999999999997</v>
      </c>
      <c r="AU1305" s="1">
        <v>32.65</v>
      </c>
      <c r="AV1305" s="1">
        <v>34.1</v>
      </c>
      <c r="AW1305" s="1">
        <v>2.5786924999999998</v>
      </c>
      <c r="AX1305" s="1">
        <v>3.96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6029</v>
      </c>
      <c r="C1306" s="3">
        <v>25.75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64.91</v>
      </c>
      <c r="H1306" s="1">
        <f>MATCH(持股比率!A1306,董監!A:A,0)</f>
        <v>1306</v>
      </c>
      <c r="I1306" s="3">
        <v>1068397.45</v>
      </c>
      <c r="J1306" s="26">
        <v>2</v>
      </c>
      <c r="K1306" s="26">
        <v>8</v>
      </c>
      <c r="L1306" s="35">
        <v>30</v>
      </c>
      <c r="M1306" s="26">
        <v>104</v>
      </c>
      <c r="N1306" s="26">
        <v>70</v>
      </c>
      <c r="O1306" s="26">
        <f t="shared" si="81"/>
        <v>69350</v>
      </c>
      <c r="P1306" s="25">
        <f t="shared" si="82"/>
        <v>0.3</v>
      </c>
      <c r="Q1306" s="3">
        <v>71.400000000000006</v>
      </c>
      <c r="R1306" s="3">
        <v>71.5</v>
      </c>
      <c r="S1306" s="3">
        <v>71.400000000000006</v>
      </c>
      <c r="T1306" s="3">
        <v>71.3</v>
      </c>
      <c r="U1306" s="3">
        <v>71.599999999999994</v>
      </c>
      <c r="V1306" s="12">
        <f t="shared" si="83"/>
        <v>0.15284</v>
      </c>
      <c r="W1306" s="3">
        <v>0.7</v>
      </c>
      <c r="X1306" s="3" t="str">
        <f ca="1">IF(COUNTIF(股期對照!A:A,B1306)=2,B1306&amp;"-●",IF(COUNTIF(股期對照!A:A,B1306)=1,B1306&amp;"-◎",B1306))</f>
        <v>巨路</v>
      </c>
      <c r="Y1306" s="3" t="s">
        <v>4740</v>
      </c>
      <c r="AB1306" s="1" t="s">
        <v>1300</v>
      </c>
      <c r="AC1306" s="1" t="s">
        <v>3061</v>
      </c>
      <c r="AD1306" s="1">
        <v>25.75</v>
      </c>
      <c r="AE1306" s="1">
        <v>0</v>
      </c>
      <c r="AF1306" s="1">
        <v>0.22</v>
      </c>
      <c r="AG1306" s="1">
        <v>9.1199999999999992</v>
      </c>
      <c r="AH1306" s="1">
        <v>64.91</v>
      </c>
      <c r="AI1306" s="1">
        <v>1306</v>
      </c>
      <c r="AJ1306" s="1">
        <v>1068397.45</v>
      </c>
      <c r="AK1306" s="1">
        <v>2</v>
      </c>
      <c r="AL1306" s="1">
        <v>8</v>
      </c>
      <c r="AM1306" s="1">
        <v>30</v>
      </c>
      <c r="AN1306" s="1">
        <v>104</v>
      </c>
      <c r="AO1306" s="1">
        <v>70</v>
      </c>
      <c r="AP1306" s="1">
        <v>69350</v>
      </c>
      <c r="AQ1306" s="1">
        <v>0.3</v>
      </c>
      <c r="AR1306" s="1">
        <v>71.400000000000006</v>
      </c>
      <c r="AS1306" s="1">
        <v>71.5</v>
      </c>
      <c r="AT1306" s="1">
        <v>71.400000000000006</v>
      </c>
      <c r="AU1306" s="1">
        <v>71.3</v>
      </c>
      <c r="AV1306" s="1">
        <v>71.599999999999994</v>
      </c>
      <c r="AW1306" s="1">
        <v>0.15284</v>
      </c>
      <c r="AX1306" s="1">
        <v>0.7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6030</v>
      </c>
      <c r="C1307" s="3">
        <v>0.46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81.38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-1</v>
      </c>
      <c r="L1307" s="35">
        <v>-2</v>
      </c>
      <c r="M1307" s="26">
        <v>1</v>
      </c>
      <c r="N1307" s="26">
        <v>-2</v>
      </c>
      <c r="O1307" s="26">
        <f t="shared" si="81"/>
        <v>48828</v>
      </c>
      <c r="P1307" s="25">
        <f t="shared" si="82"/>
        <v>0</v>
      </c>
      <c r="Q1307" s="3">
        <v>31.4</v>
      </c>
      <c r="R1307" s="3">
        <v>31.35</v>
      </c>
      <c r="S1307" s="3">
        <v>31.05</v>
      </c>
      <c r="T1307" s="3">
        <v>30.6</v>
      </c>
      <c r="U1307" s="3">
        <v>30.9</v>
      </c>
      <c r="V1307" s="12">
        <f t="shared" si="83"/>
        <v>-1.5605E-3</v>
      </c>
      <c r="W1307" s="3">
        <v>-1.28</v>
      </c>
      <c r="X1307" s="3" t="str">
        <f ca="1">IF(COUNTIF(股期對照!A:A,B1307)=2,B1307&amp;"-●",IF(COUNTIF(股期對照!A:A,B1307)=1,B1307&amp;"-◎",B1307))</f>
        <v>育富</v>
      </c>
      <c r="Y1307" s="3" t="s">
        <v>6606</v>
      </c>
      <c r="AB1307" s="1" t="s">
        <v>1301</v>
      </c>
      <c r="AC1307" s="1" t="s">
        <v>3062</v>
      </c>
      <c r="AD1307" s="1">
        <v>0.46</v>
      </c>
      <c r="AE1307" s="1">
        <v>0.19</v>
      </c>
      <c r="AF1307" s="1">
        <v>0.14000000000000001</v>
      </c>
      <c r="AG1307" s="1">
        <v>17.829999999999998</v>
      </c>
      <c r="AH1307" s="1">
        <v>81.38</v>
      </c>
      <c r="AI1307" s="1">
        <v>1307</v>
      </c>
      <c r="AJ1307" s="1">
        <v>600000</v>
      </c>
      <c r="AK1307" s="1">
        <v>-1</v>
      </c>
      <c r="AL1307" s="1">
        <v>-1</v>
      </c>
      <c r="AM1307" s="1">
        <v>-2</v>
      </c>
      <c r="AN1307" s="1">
        <v>1</v>
      </c>
      <c r="AO1307" s="1">
        <v>-2</v>
      </c>
      <c r="AP1307" s="1">
        <v>48828</v>
      </c>
      <c r="AQ1307" s="1">
        <v>0</v>
      </c>
      <c r="AR1307" s="1">
        <v>31.4</v>
      </c>
      <c r="AS1307" s="1">
        <v>31.35</v>
      </c>
      <c r="AT1307" s="1">
        <v>31.05</v>
      </c>
      <c r="AU1307" s="1">
        <v>30.6</v>
      </c>
      <c r="AV1307" s="1">
        <v>30.9</v>
      </c>
      <c r="AW1307" s="1">
        <v>-1.5605E-3</v>
      </c>
      <c r="AX1307" s="1">
        <v>-1.28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6031</v>
      </c>
      <c r="C1308" s="3">
        <v>46.51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21.810000000000002</v>
      </c>
      <c r="H1308" s="1">
        <f>MATCH(持股比率!A1308,董監!A:A,0)</f>
        <v>1308</v>
      </c>
      <c r="I1308" s="3">
        <v>485378.13</v>
      </c>
      <c r="J1308" s="26">
        <v>15</v>
      </c>
      <c r="K1308" s="26">
        <v>3</v>
      </c>
      <c r="L1308" s="35">
        <v>-4</v>
      </c>
      <c r="M1308" s="26">
        <v>4</v>
      </c>
      <c r="N1308" s="26">
        <v>-26</v>
      </c>
      <c r="O1308" s="26">
        <f t="shared" si="81"/>
        <v>10586</v>
      </c>
      <c r="P1308" s="25">
        <f t="shared" si="82"/>
        <v>-0.1</v>
      </c>
      <c r="Q1308" s="3">
        <v>53.9</v>
      </c>
      <c r="R1308" s="3">
        <v>54.7</v>
      </c>
      <c r="S1308" s="3">
        <v>54.3</v>
      </c>
      <c r="T1308" s="3">
        <v>55</v>
      </c>
      <c r="U1308" s="3">
        <v>54.7</v>
      </c>
      <c r="V1308" s="12">
        <f t="shared" si="83"/>
        <v>-4.4679999999999997E-3</v>
      </c>
      <c r="W1308" s="3">
        <v>2.63</v>
      </c>
      <c r="X1308" s="3" t="str">
        <f ca="1">IF(COUNTIF(股期對照!A:A,B1308)=2,B1308&amp;"-●",IF(COUNTIF(股期對照!A:A,B1308)=1,B1308&amp;"-◎",B1308))</f>
        <v>詩肯</v>
      </c>
      <c r="Y1308" s="3" t="s">
        <v>6593</v>
      </c>
      <c r="AB1308" s="1" t="s">
        <v>1302</v>
      </c>
      <c r="AC1308" s="1" t="s">
        <v>3063</v>
      </c>
      <c r="AD1308" s="1">
        <v>46.51</v>
      </c>
      <c r="AE1308" s="1">
        <v>0</v>
      </c>
      <c r="AF1308" s="1">
        <v>0</v>
      </c>
      <c r="AG1308" s="1">
        <v>31.68</v>
      </c>
      <c r="AH1308" s="1">
        <v>21.810000000000002</v>
      </c>
      <c r="AI1308" s="1">
        <v>1308</v>
      </c>
      <c r="AJ1308" s="1">
        <v>485378.13</v>
      </c>
      <c r="AK1308" s="1">
        <v>15</v>
      </c>
      <c r="AL1308" s="1">
        <v>3</v>
      </c>
      <c r="AM1308" s="1">
        <v>-4</v>
      </c>
      <c r="AN1308" s="1">
        <v>4</v>
      </c>
      <c r="AO1308" s="1">
        <v>-26</v>
      </c>
      <c r="AP1308" s="1">
        <v>10586</v>
      </c>
      <c r="AQ1308" s="1">
        <v>-0.1</v>
      </c>
      <c r="AR1308" s="1">
        <v>53.9</v>
      </c>
      <c r="AS1308" s="1">
        <v>54.7</v>
      </c>
      <c r="AT1308" s="1">
        <v>54.3</v>
      </c>
      <c r="AU1308" s="1">
        <v>55</v>
      </c>
      <c r="AV1308" s="1">
        <v>54.7</v>
      </c>
      <c r="AW1308" s="1">
        <v>-4.4679999999999997E-3</v>
      </c>
      <c r="AX1308" s="1">
        <v>2.63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6032</v>
      </c>
      <c r="C1309" s="3">
        <v>2.5099999999999998</v>
      </c>
      <c r="D1309" s="3">
        <v>0.09</v>
      </c>
      <c r="E1309" s="3">
        <v>0.24</v>
      </c>
      <c r="F1309" s="1">
        <f>IF(INDEX(董監!D:D,H1309)=0,INDEX(董監!C:C,H1309),INDEX(董監!D:D,H1309))</f>
        <v>53.96</v>
      </c>
      <c r="G1309" s="1">
        <f t="shared" si="80"/>
        <v>43.2</v>
      </c>
      <c r="H1309" s="1">
        <f>MATCH(持股比率!A1309,董監!A:A,0)</f>
        <v>1309</v>
      </c>
      <c r="I1309" s="3">
        <v>1873382</v>
      </c>
      <c r="J1309" s="26">
        <v>93</v>
      </c>
      <c r="K1309" s="26">
        <v>-193</v>
      </c>
      <c r="L1309" s="35">
        <v>-116</v>
      </c>
      <c r="M1309" s="26">
        <v>45</v>
      </c>
      <c r="N1309" s="26">
        <v>232</v>
      </c>
      <c r="O1309" s="26">
        <f t="shared" si="81"/>
        <v>80930</v>
      </c>
      <c r="P1309" s="25">
        <f t="shared" si="82"/>
        <v>0.1</v>
      </c>
      <c r="Q1309" s="3">
        <v>107.5</v>
      </c>
      <c r="R1309" s="3">
        <v>107</v>
      </c>
      <c r="S1309" s="3">
        <v>104.5</v>
      </c>
      <c r="T1309" s="3">
        <v>103.5</v>
      </c>
      <c r="U1309" s="3">
        <v>106</v>
      </c>
      <c r="V1309" s="12">
        <f t="shared" si="83"/>
        <v>6.4740000000000006E-2</v>
      </c>
      <c r="W1309" s="3">
        <v>0.47</v>
      </c>
      <c r="X1309" s="3" t="str">
        <f ca="1">IF(COUNTIF(股期對照!A:A,B1309)=2,B1309&amp;"-●",IF(COUNTIF(股期對照!A:A,B1309)=1,B1309&amp;"-◎",B1309))</f>
        <v>帆宣</v>
      </c>
      <c r="Y1309" s="3" t="s">
        <v>6559</v>
      </c>
      <c r="AB1309" s="1" t="s">
        <v>1303</v>
      </c>
      <c r="AC1309" s="1" t="s">
        <v>3064</v>
      </c>
      <c r="AD1309" s="1">
        <v>2.5099999999999998</v>
      </c>
      <c r="AE1309" s="1">
        <v>0.09</v>
      </c>
      <c r="AF1309" s="1">
        <v>0.24</v>
      </c>
      <c r="AG1309" s="1">
        <v>53.96</v>
      </c>
      <c r="AH1309" s="1">
        <v>43.2</v>
      </c>
      <c r="AI1309" s="1">
        <v>1309</v>
      </c>
      <c r="AJ1309" s="1">
        <v>1873382</v>
      </c>
      <c r="AK1309" s="1">
        <v>93</v>
      </c>
      <c r="AL1309" s="1">
        <v>-193</v>
      </c>
      <c r="AM1309" s="1">
        <v>-116</v>
      </c>
      <c r="AN1309" s="1">
        <v>45</v>
      </c>
      <c r="AO1309" s="1">
        <v>232</v>
      </c>
      <c r="AP1309" s="1">
        <v>80930</v>
      </c>
      <c r="AQ1309" s="1">
        <v>0.1</v>
      </c>
      <c r="AR1309" s="1">
        <v>107.5</v>
      </c>
      <c r="AS1309" s="1">
        <v>107</v>
      </c>
      <c r="AT1309" s="1">
        <v>104.5</v>
      </c>
      <c r="AU1309" s="1">
        <v>103.5</v>
      </c>
      <c r="AV1309" s="1">
        <v>106</v>
      </c>
      <c r="AW1309" s="1">
        <v>6.4740000000000006E-2</v>
      </c>
      <c r="AX1309" s="1">
        <v>0.47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6033</v>
      </c>
      <c r="C1310" s="3">
        <v>9.31</v>
      </c>
      <c r="D1310" s="3">
        <v>0.1</v>
      </c>
      <c r="E1310" s="3">
        <v>0.56999999999999995</v>
      </c>
      <c r="F1310" s="1">
        <f>IF(INDEX(董監!D:D,H1310)=0,INDEX(董監!C:C,H1310),INDEX(董監!D:D,H1310))</f>
        <v>25.4</v>
      </c>
      <c r="G1310" s="1">
        <f t="shared" si="80"/>
        <v>64.62</v>
      </c>
      <c r="H1310" s="1">
        <f>MATCH(持股比率!A1310,董監!A:A,0)</f>
        <v>1310</v>
      </c>
      <c r="I1310" s="3">
        <v>1220858.82</v>
      </c>
      <c r="J1310" s="26">
        <v>106</v>
      </c>
      <c r="K1310" s="26">
        <v>27</v>
      </c>
      <c r="L1310" s="35">
        <v>-9</v>
      </c>
      <c r="M1310" s="26">
        <v>47</v>
      </c>
      <c r="N1310" s="26">
        <v>-111</v>
      </c>
      <c r="O1310" s="26">
        <f t="shared" si="81"/>
        <v>78892</v>
      </c>
      <c r="P1310" s="25">
        <f t="shared" si="82"/>
        <v>0.1</v>
      </c>
      <c r="Q1310" s="3">
        <v>39.5</v>
      </c>
      <c r="R1310" s="3">
        <v>39.75</v>
      </c>
      <c r="S1310" s="3">
        <v>40.049999999999997</v>
      </c>
      <c r="T1310" s="3">
        <v>40.6</v>
      </c>
      <c r="U1310" s="3">
        <v>40.450000000000003</v>
      </c>
      <c r="V1310" s="12">
        <f t="shared" si="83"/>
        <v>2.3180499999999993E-2</v>
      </c>
      <c r="W1310" s="3">
        <v>3.06</v>
      </c>
      <c r="X1310" s="3" t="str">
        <f ca="1">IF(COUNTIF(股期對照!A:A,B1310)=2,B1310&amp;"-●",IF(COUNTIF(股期對照!A:A,B1310)=1,B1310&amp;"-◎",B1310))</f>
        <v>佳必琪</v>
      </c>
      <c r="Y1310" s="3" t="s">
        <v>6597</v>
      </c>
      <c r="AB1310" s="1" t="s">
        <v>1304</v>
      </c>
      <c r="AC1310" s="1" t="s">
        <v>3065</v>
      </c>
      <c r="AD1310" s="1">
        <v>9.31</v>
      </c>
      <c r="AE1310" s="1">
        <v>0.1</v>
      </c>
      <c r="AF1310" s="1">
        <v>0.56999999999999995</v>
      </c>
      <c r="AG1310" s="1">
        <v>25.4</v>
      </c>
      <c r="AH1310" s="1">
        <v>64.62</v>
      </c>
      <c r="AI1310" s="1">
        <v>1310</v>
      </c>
      <c r="AJ1310" s="1">
        <v>1220858.82</v>
      </c>
      <c r="AK1310" s="1">
        <v>106</v>
      </c>
      <c r="AL1310" s="1">
        <v>27</v>
      </c>
      <c r="AM1310" s="1">
        <v>-9</v>
      </c>
      <c r="AN1310" s="1">
        <v>47</v>
      </c>
      <c r="AO1310" s="1">
        <v>-111</v>
      </c>
      <c r="AP1310" s="1">
        <v>78892</v>
      </c>
      <c r="AQ1310" s="1">
        <v>0.1</v>
      </c>
      <c r="AR1310" s="1">
        <v>39.5</v>
      </c>
      <c r="AS1310" s="1">
        <v>39.75</v>
      </c>
      <c r="AT1310" s="1">
        <v>40.049999999999997</v>
      </c>
      <c r="AU1310" s="1">
        <v>40.6</v>
      </c>
      <c r="AV1310" s="1">
        <v>40.450000000000003</v>
      </c>
      <c r="AW1310" s="1">
        <v>2.3180499999999993E-2</v>
      </c>
      <c r="AX1310" s="1">
        <v>3.06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6034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4591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6035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4</v>
      </c>
      <c r="M1312" s="26">
        <v>3</v>
      </c>
      <c r="N1312" s="26">
        <v>0</v>
      </c>
      <c r="O1312" s="26">
        <f t="shared" si="81"/>
        <v>20924</v>
      </c>
      <c r="P1312" s="25">
        <f t="shared" si="82"/>
        <v>0</v>
      </c>
      <c r="Q1312" s="3">
        <v>17.899999999999999</v>
      </c>
      <c r="R1312" s="3">
        <v>19.649999999999999</v>
      </c>
      <c r="S1312" s="3">
        <v>20.9</v>
      </c>
      <c r="T1312" s="3">
        <v>19.7</v>
      </c>
      <c r="U1312" s="3">
        <v>19.899999999999999</v>
      </c>
      <c r="V1312" s="12">
        <f t="shared" si="83"/>
        <v>1.4269999999999999E-3</v>
      </c>
      <c r="W1312" s="3">
        <v>10.56</v>
      </c>
      <c r="X1312" s="3" t="str">
        <f ca="1">IF(COUNTIF(股期對照!A:A,B1312)=2,B1312&amp;"-●",IF(COUNTIF(股期對照!A:A,B1312)=1,B1312&amp;"-◎",B1312))</f>
        <v>天品</v>
      </c>
      <c r="Y1312" s="3" t="s">
        <v>6457</v>
      </c>
      <c r="AB1312" s="1" t="s">
        <v>1306</v>
      </c>
      <c r="AC1312" s="1" t="s">
        <v>3067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4</v>
      </c>
      <c r="AN1312" s="1">
        <v>3</v>
      </c>
      <c r="AO1312" s="1">
        <v>0</v>
      </c>
      <c r="AP1312" s="1">
        <v>20924</v>
      </c>
      <c r="AQ1312" s="1">
        <v>0</v>
      </c>
      <c r="AR1312" s="1">
        <v>17.899999999999999</v>
      </c>
      <c r="AS1312" s="1">
        <v>19.649999999999999</v>
      </c>
      <c r="AT1312" s="1">
        <v>20.9</v>
      </c>
      <c r="AU1312" s="1">
        <v>19.7</v>
      </c>
      <c r="AV1312" s="1">
        <v>19.899999999999999</v>
      </c>
      <c r="AW1312" s="1">
        <v>1.4269999999999999E-3</v>
      </c>
      <c r="AX1312" s="1">
        <v>10.56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6036</v>
      </c>
      <c r="C1313" s="3">
        <v>0.9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-8</v>
      </c>
      <c r="L1313" s="35">
        <v>-5</v>
      </c>
      <c r="M1313" s="26">
        <v>-9</v>
      </c>
      <c r="N1313" s="26">
        <v>-2</v>
      </c>
      <c r="O1313" s="26">
        <f t="shared" si="81"/>
        <v>68292</v>
      </c>
      <c r="P1313" s="25">
        <f t="shared" si="82"/>
        <v>0</v>
      </c>
      <c r="Q1313" s="3">
        <v>46</v>
      </c>
      <c r="R1313" s="3">
        <v>46.55</v>
      </c>
      <c r="S1313" s="3">
        <v>46.1</v>
      </c>
      <c r="T1313" s="3">
        <v>45.95</v>
      </c>
      <c r="U1313" s="3">
        <v>46.1</v>
      </c>
      <c r="V1313" s="12">
        <f t="shared" si="83"/>
        <v>-1.2006500000000002E-2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6566</v>
      </c>
      <c r="AB1313" s="1" t="s">
        <v>1307</v>
      </c>
      <c r="AC1313" s="1" t="s">
        <v>3068</v>
      </c>
      <c r="AD1313" s="1">
        <v>0.9</v>
      </c>
      <c r="AE1313" s="1">
        <v>0.12</v>
      </c>
      <c r="AF1313" s="1">
        <v>0.01</v>
      </c>
      <c r="AG1313" s="1">
        <v>22.41</v>
      </c>
      <c r="AH1313" s="1">
        <v>76.56</v>
      </c>
      <c r="AI1313" s="1">
        <v>1313</v>
      </c>
      <c r="AJ1313" s="1">
        <v>892000</v>
      </c>
      <c r="AK1313" s="1">
        <v>-2</v>
      </c>
      <c r="AL1313" s="1">
        <v>-8</v>
      </c>
      <c r="AM1313" s="1">
        <v>-5</v>
      </c>
      <c r="AN1313" s="1">
        <v>-9</v>
      </c>
      <c r="AO1313" s="1">
        <v>-2</v>
      </c>
      <c r="AP1313" s="1">
        <v>68292</v>
      </c>
      <c r="AQ1313" s="1">
        <v>0</v>
      </c>
      <c r="AR1313" s="1">
        <v>46</v>
      </c>
      <c r="AS1313" s="1">
        <v>46.55</v>
      </c>
      <c r="AT1313" s="1">
        <v>46.1</v>
      </c>
      <c r="AU1313" s="1">
        <v>45.95</v>
      </c>
      <c r="AV1313" s="1">
        <v>46.1</v>
      </c>
      <c r="AW1313" s="1">
        <v>-1.2006500000000002E-2</v>
      </c>
      <c r="AX1313" s="1">
        <v>0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6037</v>
      </c>
      <c r="C1314" s="3">
        <v>27.25</v>
      </c>
      <c r="D1314" s="3">
        <v>0.84</v>
      </c>
      <c r="E1314" s="3">
        <v>0.98</v>
      </c>
      <c r="F1314" s="1">
        <f>IF(INDEX(董監!D:D,H1314)=0,INDEX(董監!C:C,H1314),INDEX(董監!D:D,H1314))</f>
        <v>7.11</v>
      </c>
      <c r="G1314" s="1">
        <f t="shared" si="80"/>
        <v>63.82</v>
      </c>
      <c r="H1314" s="1">
        <f>MATCH(持股比率!A1314,董監!A:A,0)</f>
        <v>1314</v>
      </c>
      <c r="I1314" s="3">
        <v>2261682</v>
      </c>
      <c r="J1314" s="26">
        <v>2667</v>
      </c>
      <c r="K1314" s="26">
        <v>-2984</v>
      </c>
      <c r="L1314" s="35">
        <v>664</v>
      </c>
      <c r="M1314" s="26">
        <v>-294</v>
      </c>
      <c r="N1314" s="26">
        <v>452</v>
      </c>
      <c r="O1314" s="26">
        <f t="shared" si="81"/>
        <v>144341</v>
      </c>
      <c r="P1314" s="25">
        <f t="shared" si="82"/>
        <v>0.3</v>
      </c>
      <c r="Q1314" s="3">
        <v>109.5</v>
      </c>
      <c r="R1314" s="3">
        <v>106</v>
      </c>
      <c r="S1314" s="3">
        <v>100.5</v>
      </c>
      <c r="T1314" s="3">
        <v>100.5</v>
      </c>
      <c r="U1314" s="3">
        <v>102</v>
      </c>
      <c r="V1314" s="12">
        <f t="shared" si="83"/>
        <v>0.59021500000000005</v>
      </c>
      <c r="W1314" s="3">
        <v>-2.39</v>
      </c>
      <c r="X1314" s="3" t="str">
        <f ca="1">IF(COUNTIF(股期對照!A:A,B1314)=2,B1314&amp;"-●",IF(COUNTIF(股期對照!A:A,B1314)=1,B1314&amp;"-◎",B1314))</f>
        <v>盛群</v>
      </c>
      <c r="Y1314" s="3" t="s">
        <v>6546</v>
      </c>
      <c r="AB1314" s="1" t="s">
        <v>1308</v>
      </c>
      <c r="AC1314" s="1" t="s">
        <v>3069</v>
      </c>
      <c r="AD1314" s="1">
        <v>27.25</v>
      </c>
      <c r="AE1314" s="1">
        <v>0.84</v>
      </c>
      <c r="AF1314" s="1">
        <v>0.98</v>
      </c>
      <c r="AG1314" s="1">
        <v>7.11</v>
      </c>
      <c r="AH1314" s="1">
        <v>63.82</v>
      </c>
      <c r="AI1314" s="1">
        <v>1314</v>
      </c>
      <c r="AJ1314" s="1">
        <v>2261682</v>
      </c>
      <c r="AK1314" s="1">
        <v>2667</v>
      </c>
      <c r="AL1314" s="1">
        <v>-2984</v>
      </c>
      <c r="AM1314" s="1">
        <v>664</v>
      </c>
      <c r="AN1314" s="1">
        <v>-294</v>
      </c>
      <c r="AO1314" s="1">
        <v>452</v>
      </c>
      <c r="AP1314" s="1">
        <v>144341</v>
      </c>
      <c r="AQ1314" s="1">
        <v>0.3</v>
      </c>
      <c r="AR1314" s="1">
        <v>109.5</v>
      </c>
      <c r="AS1314" s="1">
        <v>106</v>
      </c>
      <c r="AT1314" s="1">
        <v>100.5</v>
      </c>
      <c r="AU1314" s="1">
        <v>100.5</v>
      </c>
      <c r="AV1314" s="1">
        <v>102</v>
      </c>
      <c r="AW1314" s="1">
        <v>0.59021500000000005</v>
      </c>
      <c r="AX1314" s="1">
        <v>-2.39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6038</v>
      </c>
      <c r="C1315" s="3">
        <v>1.61</v>
      </c>
      <c r="D1315" s="3">
        <v>0.03</v>
      </c>
      <c r="E1315" s="3">
        <v>0.5</v>
      </c>
      <c r="F1315" s="1">
        <f>IF(INDEX(董監!D:D,H1315)=0,INDEX(董監!C:C,H1315),INDEX(董監!D:D,H1315))</f>
        <v>31.02</v>
      </c>
      <c r="G1315" s="1">
        <f t="shared" si="80"/>
        <v>66.84</v>
      </c>
      <c r="H1315" s="1">
        <f>MATCH(持股比率!A1315,董監!A:A,0)</f>
        <v>1315</v>
      </c>
      <c r="I1315" s="3">
        <v>799532.77</v>
      </c>
      <c r="J1315" s="26">
        <v>144</v>
      </c>
      <c r="K1315" s="26">
        <v>-35</v>
      </c>
      <c r="L1315" s="35">
        <v>-72</v>
      </c>
      <c r="M1315" s="26">
        <v>-30</v>
      </c>
      <c r="N1315" s="26">
        <v>133</v>
      </c>
      <c r="O1315" s="26">
        <f t="shared" si="81"/>
        <v>53441</v>
      </c>
      <c r="P1315" s="25">
        <f t="shared" si="82"/>
        <v>0.3</v>
      </c>
      <c r="Q1315" s="3">
        <v>113</v>
      </c>
      <c r="R1315" s="3">
        <v>111.5</v>
      </c>
      <c r="S1315" s="3">
        <v>107</v>
      </c>
      <c r="T1315" s="3">
        <v>106.5</v>
      </c>
      <c r="U1315" s="3">
        <v>107.5</v>
      </c>
      <c r="V1315" s="12">
        <f t="shared" si="83"/>
        <v>0.15767999999999999</v>
      </c>
      <c r="W1315" s="3">
        <v>-3.59</v>
      </c>
      <c r="X1315" s="3" t="str">
        <f ca="1">IF(COUNTIF(股期對照!A:A,B1315)=2,B1315&amp;"-●",IF(COUNTIF(股期對照!A:A,B1315)=1,B1315&amp;"-◎",B1315))</f>
        <v>海韻電</v>
      </c>
      <c r="Y1315" s="3" t="s">
        <v>6534</v>
      </c>
      <c r="AB1315" s="1" t="s">
        <v>1309</v>
      </c>
      <c r="AC1315" s="1" t="s">
        <v>3070</v>
      </c>
      <c r="AD1315" s="1">
        <v>1.61</v>
      </c>
      <c r="AE1315" s="1">
        <v>0.03</v>
      </c>
      <c r="AF1315" s="1">
        <v>0.5</v>
      </c>
      <c r="AG1315" s="1">
        <v>31.02</v>
      </c>
      <c r="AH1315" s="1">
        <v>66.84</v>
      </c>
      <c r="AI1315" s="1">
        <v>1315</v>
      </c>
      <c r="AJ1315" s="1">
        <v>799532.77</v>
      </c>
      <c r="AK1315" s="1">
        <v>144</v>
      </c>
      <c r="AL1315" s="1">
        <v>-35</v>
      </c>
      <c r="AM1315" s="1">
        <v>-72</v>
      </c>
      <c r="AN1315" s="1">
        <v>-30</v>
      </c>
      <c r="AO1315" s="1">
        <v>133</v>
      </c>
      <c r="AP1315" s="1">
        <v>53441</v>
      </c>
      <c r="AQ1315" s="1">
        <v>0.3</v>
      </c>
      <c r="AR1315" s="1">
        <v>113</v>
      </c>
      <c r="AS1315" s="1">
        <v>111.5</v>
      </c>
      <c r="AT1315" s="1">
        <v>107</v>
      </c>
      <c r="AU1315" s="1">
        <v>106.5</v>
      </c>
      <c r="AV1315" s="1">
        <v>107.5</v>
      </c>
      <c r="AW1315" s="1">
        <v>0.15767999999999999</v>
      </c>
      <c r="AX1315" s="1">
        <v>-3.59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4921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6">
        <v>-6</v>
      </c>
      <c r="K1316" s="26">
        <v>-8</v>
      </c>
      <c r="L1316" s="35">
        <v>-10</v>
      </c>
      <c r="M1316" s="26">
        <v>-23</v>
      </c>
      <c r="N1316" s="26">
        <v>-6</v>
      </c>
      <c r="O1316" s="26">
        <f t="shared" si="81"/>
        <v>15758</v>
      </c>
      <c r="P1316" s="25">
        <f t="shared" si="82"/>
        <v>-0.3</v>
      </c>
      <c r="Q1316" s="3">
        <v>96.7</v>
      </c>
      <c r="R1316" s="3">
        <v>96.4</v>
      </c>
      <c r="S1316" s="3">
        <v>94.2</v>
      </c>
      <c r="T1316" s="3">
        <v>91.9</v>
      </c>
      <c r="U1316" s="3">
        <v>88.6</v>
      </c>
      <c r="V1316" s="12">
        <f t="shared" si="83"/>
        <v>-4.9387000000000007E-2</v>
      </c>
      <c r="W1316" s="3">
        <v>-8.2799999999999994</v>
      </c>
      <c r="X1316" s="3" t="str">
        <f ca="1">IF(COUNTIF(股期對照!A:A,B1316)=2,B1316&amp;"-●",IF(COUNTIF(股期對照!A:A,B1316)=1,B1316&amp;"-◎",B1316))</f>
        <v>艾華</v>
      </c>
      <c r="Y1316" s="3" t="s">
        <v>6544</v>
      </c>
      <c r="AB1316" s="1" t="s">
        <v>1310</v>
      </c>
      <c r="AC1316" s="1" t="s">
        <v>3071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-6</v>
      </c>
      <c r="AL1316" s="1">
        <v>-8</v>
      </c>
      <c r="AM1316" s="1">
        <v>-10</v>
      </c>
      <c r="AN1316" s="1">
        <v>-23</v>
      </c>
      <c r="AO1316" s="1">
        <v>-6</v>
      </c>
      <c r="AP1316" s="1">
        <v>15758</v>
      </c>
      <c r="AQ1316" s="1">
        <v>-0.3</v>
      </c>
      <c r="AR1316" s="1">
        <v>96.7</v>
      </c>
      <c r="AS1316" s="1">
        <v>96.4</v>
      </c>
      <c r="AT1316" s="1">
        <v>94.2</v>
      </c>
      <c r="AU1316" s="1">
        <v>91.9</v>
      </c>
      <c r="AV1316" s="1">
        <v>88.6</v>
      </c>
      <c r="AW1316" s="1">
        <v>-4.9387000000000007E-2</v>
      </c>
      <c r="AX1316" s="1">
        <v>-8.2799999999999994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4619</v>
      </c>
      <c r="C1317" s="3">
        <v>4.55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84.32</v>
      </c>
      <c r="H1317" s="1">
        <f>MATCH(持股比率!A1317,董監!A:A,0)</f>
        <v>1317</v>
      </c>
      <c r="I1317" s="3">
        <v>720290.22</v>
      </c>
      <c r="J1317" s="26">
        <v>-100</v>
      </c>
      <c r="K1317" s="26">
        <v>-53</v>
      </c>
      <c r="L1317" s="35">
        <v>-64</v>
      </c>
      <c r="M1317" s="26">
        <v>-45</v>
      </c>
      <c r="N1317" s="26">
        <v>-20</v>
      </c>
      <c r="O1317" s="26">
        <f t="shared" si="81"/>
        <v>60735</v>
      </c>
      <c r="P1317" s="25">
        <f t="shared" si="82"/>
        <v>-0.5</v>
      </c>
      <c r="Q1317" s="3">
        <v>29.6</v>
      </c>
      <c r="R1317" s="3">
        <v>29.6</v>
      </c>
      <c r="S1317" s="3">
        <v>29.15</v>
      </c>
      <c r="T1317" s="3">
        <v>29</v>
      </c>
      <c r="U1317" s="3">
        <v>29</v>
      </c>
      <c r="V1317" s="12">
        <f t="shared" si="83"/>
        <v>-8.2793999999999993E-2</v>
      </c>
      <c r="W1317" s="3">
        <v>-1.86</v>
      </c>
      <c r="X1317" s="3" t="str">
        <f ca="1">IF(COUNTIF(股期對照!A:A,B1317)=2,B1317&amp;"-●",IF(COUNTIF(股期對照!A:A,B1317)=1,B1317&amp;"-◎",B1317))</f>
        <v>詮欣</v>
      </c>
      <c r="Y1317" s="3" t="s">
        <v>6549</v>
      </c>
      <c r="AB1317" s="1" t="s">
        <v>1311</v>
      </c>
      <c r="AC1317" s="1" t="s">
        <v>3072</v>
      </c>
      <c r="AD1317" s="1">
        <v>4.55</v>
      </c>
      <c r="AE1317" s="1">
        <v>0</v>
      </c>
      <c r="AF1317" s="1">
        <v>0</v>
      </c>
      <c r="AG1317" s="1">
        <v>11.13</v>
      </c>
      <c r="AH1317" s="1">
        <v>84.32</v>
      </c>
      <c r="AI1317" s="1">
        <v>1317</v>
      </c>
      <c r="AJ1317" s="1">
        <v>720290.22</v>
      </c>
      <c r="AK1317" s="1">
        <v>-100</v>
      </c>
      <c r="AL1317" s="1">
        <v>-53</v>
      </c>
      <c r="AM1317" s="1">
        <v>-64</v>
      </c>
      <c r="AN1317" s="1">
        <v>-45</v>
      </c>
      <c r="AO1317" s="1">
        <v>-20</v>
      </c>
      <c r="AP1317" s="1">
        <v>60735</v>
      </c>
      <c r="AQ1317" s="1">
        <v>-0.5</v>
      </c>
      <c r="AR1317" s="1">
        <v>29.6</v>
      </c>
      <c r="AS1317" s="1">
        <v>29.6</v>
      </c>
      <c r="AT1317" s="1">
        <v>29.15</v>
      </c>
      <c r="AU1317" s="1">
        <v>29</v>
      </c>
      <c r="AV1317" s="1">
        <v>29</v>
      </c>
      <c r="AW1317" s="1">
        <v>-8.2793999999999993E-2</v>
      </c>
      <c r="AX1317" s="1">
        <v>-1.86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6039</v>
      </c>
      <c r="C1318" s="3">
        <v>12.01</v>
      </c>
      <c r="D1318" s="3">
        <v>0.68</v>
      </c>
      <c r="E1318" s="3">
        <v>0.05</v>
      </c>
      <c r="F1318" s="1">
        <f>IF(INDEX(董監!D:D,H1318)=0,INDEX(董監!C:C,H1318),INDEX(董監!D:D,H1318))</f>
        <v>19.41</v>
      </c>
      <c r="G1318" s="1">
        <f t="shared" si="80"/>
        <v>67.849999999999994</v>
      </c>
      <c r="H1318" s="1">
        <f>MATCH(持股比率!A1318,董監!A:A,0)</f>
        <v>1318</v>
      </c>
      <c r="I1318" s="3">
        <v>1430623.24</v>
      </c>
      <c r="J1318" s="26">
        <v>10</v>
      </c>
      <c r="K1318" s="26">
        <v>38</v>
      </c>
      <c r="L1318" s="35">
        <v>9</v>
      </c>
      <c r="M1318" s="26">
        <v>-13</v>
      </c>
      <c r="N1318" s="26">
        <v>60</v>
      </c>
      <c r="O1318" s="26">
        <f t="shared" si="81"/>
        <v>97068</v>
      </c>
      <c r="P1318" s="25">
        <f t="shared" si="82"/>
        <v>0.1</v>
      </c>
      <c r="Q1318" s="3">
        <v>64.8</v>
      </c>
      <c r="R1318" s="3">
        <v>64.900000000000006</v>
      </c>
      <c r="S1318" s="3">
        <v>64.5</v>
      </c>
      <c r="T1318" s="3">
        <v>64.400000000000006</v>
      </c>
      <c r="U1318" s="3">
        <v>64.5</v>
      </c>
      <c r="V1318" s="12">
        <f t="shared" si="83"/>
        <v>6.7275000000000001E-2</v>
      </c>
      <c r="W1318" s="3">
        <v>-0.15</v>
      </c>
      <c r="X1318" s="3" t="str">
        <f ca="1">IF(COUNTIF(股期對照!A:A,B1318)=2,B1318&amp;"-●",IF(COUNTIF(股期對照!A:A,B1318)=1,B1318&amp;"-◎",B1318))</f>
        <v>飛捷</v>
      </c>
      <c r="Y1318" s="3" t="s">
        <v>6690</v>
      </c>
      <c r="AB1318" s="1" t="s">
        <v>1312</v>
      </c>
      <c r="AC1318" s="1" t="s">
        <v>3073</v>
      </c>
      <c r="AD1318" s="1">
        <v>12.01</v>
      </c>
      <c r="AE1318" s="1">
        <v>0.68</v>
      </c>
      <c r="AF1318" s="1">
        <v>0.05</v>
      </c>
      <c r="AG1318" s="1">
        <v>19.41</v>
      </c>
      <c r="AH1318" s="1">
        <v>67.849999999999994</v>
      </c>
      <c r="AI1318" s="1">
        <v>1318</v>
      </c>
      <c r="AJ1318" s="1">
        <v>1430623.24</v>
      </c>
      <c r="AK1318" s="1">
        <v>10</v>
      </c>
      <c r="AL1318" s="1">
        <v>38</v>
      </c>
      <c r="AM1318" s="1">
        <v>9</v>
      </c>
      <c r="AN1318" s="1">
        <v>-13</v>
      </c>
      <c r="AO1318" s="1">
        <v>60</v>
      </c>
      <c r="AP1318" s="1">
        <v>97068</v>
      </c>
      <c r="AQ1318" s="1">
        <v>0.1</v>
      </c>
      <c r="AR1318" s="1">
        <v>64.8</v>
      </c>
      <c r="AS1318" s="1">
        <v>64.900000000000006</v>
      </c>
      <c r="AT1318" s="1">
        <v>64.5</v>
      </c>
      <c r="AU1318" s="1">
        <v>64.400000000000006</v>
      </c>
      <c r="AV1318" s="1">
        <v>64.5</v>
      </c>
      <c r="AW1318" s="1">
        <v>6.7275000000000001E-2</v>
      </c>
      <c r="AX1318" s="1">
        <v>-0.15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6040</v>
      </c>
      <c r="C1319" s="3">
        <v>4.04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85.36</v>
      </c>
      <c r="H1319" s="1">
        <f>MATCH(持股比率!A1319,董監!A:A,0)</f>
        <v>1319</v>
      </c>
      <c r="I1319" s="3">
        <v>838735.89</v>
      </c>
      <c r="J1319" s="26">
        <v>94</v>
      </c>
      <c r="K1319" s="26">
        <v>15</v>
      </c>
      <c r="L1319" s="35">
        <v>75</v>
      </c>
      <c r="M1319" s="26">
        <v>16</v>
      </c>
      <c r="N1319" s="26">
        <v>89</v>
      </c>
      <c r="O1319" s="26">
        <f t="shared" si="81"/>
        <v>71594</v>
      </c>
      <c r="P1319" s="25">
        <f t="shared" si="82"/>
        <v>0.4</v>
      </c>
      <c r="Q1319" s="3">
        <v>32.25</v>
      </c>
      <c r="R1319" s="3">
        <v>31.85</v>
      </c>
      <c r="S1319" s="3">
        <v>30.9</v>
      </c>
      <c r="T1319" s="3">
        <v>30.8</v>
      </c>
      <c r="U1319" s="3">
        <v>31.2</v>
      </c>
      <c r="V1319" s="12">
        <f t="shared" si="83"/>
        <v>9.0963500000000003E-2</v>
      </c>
      <c r="W1319" s="3">
        <v>-1.73</v>
      </c>
      <c r="X1319" s="3" t="str">
        <f ca="1">IF(COUNTIF(股期對照!A:A,B1319)=2,B1319&amp;"-●",IF(COUNTIF(股期對照!A:A,B1319)=1,B1319&amp;"-◎",B1319))</f>
        <v>雷科</v>
      </c>
      <c r="Y1319" s="3" t="s">
        <v>6538</v>
      </c>
      <c r="AB1319" s="1" t="s">
        <v>1313</v>
      </c>
      <c r="AC1319" s="1" t="s">
        <v>3074</v>
      </c>
      <c r="AD1319" s="1">
        <v>4.04</v>
      </c>
      <c r="AE1319" s="1">
        <v>0.02</v>
      </c>
      <c r="AF1319" s="1">
        <v>0.26</v>
      </c>
      <c r="AG1319" s="1">
        <v>10.32</v>
      </c>
      <c r="AH1319" s="1">
        <v>85.36</v>
      </c>
      <c r="AI1319" s="1">
        <v>1319</v>
      </c>
      <c r="AJ1319" s="1">
        <v>838735.89</v>
      </c>
      <c r="AK1319" s="1">
        <v>94</v>
      </c>
      <c r="AL1319" s="1">
        <v>15</v>
      </c>
      <c r="AM1319" s="1">
        <v>75</v>
      </c>
      <c r="AN1319" s="1">
        <v>16</v>
      </c>
      <c r="AO1319" s="1">
        <v>89</v>
      </c>
      <c r="AP1319" s="1">
        <v>71594</v>
      </c>
      <c r="AQ1319" s="1">
        <v>0.4</v>
      </c>
      <c r="AR1319" s="1">
        <v>32.25</v>
      </c>
      <c r="AS1319" s="1">
        <v>31.85</v>
      </c>
      <c r="AT1319" s="1">
        <v>30.9</v>
      </c>
      <c r="AU1319" s="1">
        <v>30.8</v>
      </c>
      <c r="AV1319" s="1">
        <v>31.2</v>
      </c>
      <c r="AW1319" s="1">
        <v>9.0963500000000003E-2</v>
      </c>
      <c r="AX1319" s="1">
        <v>-1.73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6041</v>
      </c>
      <c r="C1320" s="3">
        <v>2.16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81.260000000000005</v>
      </c>
      <c r="H1320" s="1">
        <f>MATCH(持股比率!A1320,董監!A:A,0)</f>
        <v>1320</v>
      </c>
      <c r="I1320" s="3">
        <v>1167905.97</v>
      </c>
      <c r="J1320" s="26">
        <v>5</v>
      </c>
      <c r="K1320" s="26">
        <v>18</v>
      </c>
      <c r="L1320" s="35">
        <v>-23</v>
      </c>
      <c r="M1320" s="26">
        <v>-10</v>
      </c>
      <c r="N1320" s="26">
        <v>18</v>
      </c>
      <c r="O1320" s="26">
        <f t="shared" si="81"/>
        <v>94904</v>
      </c>
      <c r="P1320" s="25">
        <f t="shared" si="82"/>
        <v>0</v>
      </c>
      <c r="Q1320" s="3">
        <v>40.450000000000003</v>
      </c>
      <c r="R1320" s="3">
        <v>40.700000000000003</v>
      </c>
      <c r="S1320" s="3">
        <v>40.25</v>
      </c>
      <c r="T1320" s="3">
        <v>40.25</v>
      </c>
      <c r="U1320" s="3">
        <v>40.5</v>
      </c>
      <c r="V1320" s="12">
        <f t="shared" si="83"/>
        <v>3.356E-3</v>
      </c>
      <c r="W1320" s="3">
        <v>1</v>
      </c>
      <c r="X1320" s="3" t="str">
        <f ca="1">IF(COUNTIF(股期對照!A:A,B1320)=2,B1320&amp;"-●",IF(COUNTIF(股期對照!A:A,B1320)=1,B1320&amp;"-◎",B1320))</f>
        <v>日揚</v>
      </c>
      <c r="Y1320" s="3" t="s">
        <v>6559</v>
      </c>
      <c r="AB1320" s="1" t="s">
        <v>1314</v>
      </c>
      <c r="AC1320" s="1" t="s">
        <v>3075</v>
      </c>
      <c r="AD1320" s="1">
        <v>2.16</v>
      </c>
      <c r="AE1320" s="1">
        <v>0</v>
      </c>
      <c r="AF1320" s="1">
        <v>0</v>
      </c>
      <c r="AG1320" s="1">
        <v>16.579999999999998</v>
      </c>
      <c r="AH1320" s="1">
        <v>81.260000000000005</v>
      </c>
      <c r="AI1320" s="1">
        <v>1320</v>
      </c>
      <c r="AJ1320" s="1">
        <v>1167905.97</v>
      </c>
      <c r="AK1320" s="1">
        <v>5</v>
      </c>
      <c r="AL1320" s="1">
        <v>18</v>
      </c>
      <c r="AM1320" s="1">
        <v>-23</v>
      </c>
      <c r="AN1320" s="1">
        <v>-10</v>
      </c>
      <c r="AO1320" s="1">
        <v>18</v>
      </c>
      <c r="AP1320" s="1">
        <v>94904</v>
      </c>
      <c r="AQ1320" s="1">
        <v>0</v>
      </c>
      <c r="AR1320" s="1">
        <v>40.450000000000003</v>
      </c>
      <c r="AS1320" s="1">
        <v>40.700000000000003</v>
      </c>
      <c r="AT1320" s="1">
        <v>40.25</v>
      </c>
      <c r="AU1320" s="1">
        <v>40.25</v>
      </c>
      <c r="AV1320" s="1">
        <v>40.5</v>
      </c>
      <c r="AW1320" s="1">
        <v>3.356E-3</v>
      </c>
      <c r="AX1320" s="1">
        <v>1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6042</v>
      </c>
      <c r="C1321" s="3">
        <v>4.8499999999999996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77.02000000000001</v>
      </c>
      <c r="H1321" s="1">
        <f>MATCH(持股比率!A1321,董監!A:A,0)</f>
        <v>1321</v>
      </c>
      <c r="I1321" s="3">
        <v>1631469.31</v>
      </c>
      <c r="J1321" s="26">
        <v>576</v>
      </c>
      <c r="K1321" s="26">
        <v>-84</v>
      </c>
      <c r="L1321" s="35">
        <v>-335</v>
      </c>
      <c r="M1321" s="26">
        <v>-31</v>
      </c>
      <c r="N1321" s="26">
        <v>761</v>
      </c>
      <c r="O1321" s="26">
        <f t="shared" si="81"/>
        <v>125656</v>
      </c>
      <c r="P1321" s="25">
        <f t="shared" si="82"/>
        <v>0.7</v>
      </c>
      <c r="Q1321" s="3">
        <v>34.200000000000003</v>
      </c>
      <c r="R1321" s="3">
        <v>33.85</v>
      </c>
      <c r="S1321" s="3">
        <v>33.700000000000003</v>
      </c>
      <c r="T1321" s="3">
        <v>33.25</v>
      </c>
      <c r="U1321" s="3">
        <v>34.4</v>
      </c>
      <c r="V1321" s="12">
        <f t="shared" si="83"/>
        <v>0.30713949999999995</v>
      </c>
      <c r="W1321" s="3">
        <v>2.99</v>
      </c>
      <c r="X1321" s="3" t="str">
        <f ca="1">IF(COUNTIF(股期對照!A:A,B1321)=2,B1321&amp;"-●",IF(COUNTIF(股期對照!A:A,B1321)=1,B1321&amp;"-◎",B1321))</f>
        <v>今國光</v>
      </c>
      <c r="Y1321" s="3" t="s">
        <v>6599</v>
      </c>
      <c r="AB1321" s="1" t="s">
        <v>1315</v>
      </c>
      <c r="AC1321" s="1" t="s">
        <v>3076</v>
      </c>
      <c r="AD1321" s="1">
        <v>4.8499999999999996</v>
      </c>
      <c r="AE1321" s="1">
        <v>1.32</v>
      </c>
      <c r="AF1321" s="1">
        <v>0.09</v>
      </c>
      <c r="AG1321" s="1">
        <v>16.72</v>
      </c>
      <c r="AH1321" s="1">
        <v>77.02000000000001</v>
      </c>
      <c r="AI1321" s="1">
        <v>1321</v>
      </c>
      <c r="AJ1321" s="1">
        <v>1631469.31</v>
      </c>
      <c r="AK1321" s="1">
        <v>576</v>
      </c>
      <c r="AL1321" s="1">
        <v>-84</v>
      </c>
      <c r="AM1321" s="1">
        <v>-335</v>
      </c>
      <c r="AN1321" s="1">
        <v>-31</v>
      </c>
      <c r="AO1321" s="1">
        <v>761</v>
      </c>
      <c r="AP1321" s="1">
        <v>125656</v>
      </c>
      <c r="AQ1321" s="1">
        <v>0.7</v>
      </c>
      <c r="AR1321" s="1">
        <v>34.200000000000003</v>
      </c>
      <c r="AS1321" s="1">
        <v>33.85</v>
      </c>
      <c r="AT1321" s="1">
        <v>33.700000000000003</v>
      </c>
      <c r="AU1321" s="1">
        <v>33.25</v>
      </c>
      <c r="AV1321" s="1">
        <v>34.4</v>
      </c>
      <c r="AW1321" s="1">
        <v>0.30713949999999995</v>
      </c>
      <c r="AX1321" s="1">
        <v>2.99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4922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-1</v>
      </c>
      <c r="L1322" s="35">
        <v>0</v>
      </c>
      <c r="M1322" s="26">
        <v>0</v>
      </c>
      <c r="N1322" s="26">
        <v>-1</v>
      </c>
      <c r="O1322" s="26">
        <f t="shared" si="81"/>
        <v>29906</v>
      </c>
      <c r="P1322" s="25">
        <f t="shared" si="82"/>
        <v>0</v>
      </c>
      <c r="Q1322" s="3">
        <v>41.95</v>
      </c>
      <c r="R1322" s="3">
        <v>41.95</v>
      </c>
      <c r="S1322" s="3">
        <v>41.5</v>
      </c>
      <c r="T1322" s="3">
        <v>41.6</v>
      </c>
      <c r="U1322" s="3">
        <v>41.6</v>
      </c>
      <c r="V1322" s="12">
        <f t="shared" si="83"/>
        <v>-8.3550000000000009E-4</v>
      </c>
      <c r="W1322" s="3">
        <v>-0.24</v>
      </c>
      <c r="X1322" s="3" t="str">
        <f ca="1">IF(COUNTIF(股期對照!A:A,B1322)=2,B1322&amp;"-●",IF(COUNTIF(股期對照!A:A,B1322)=1,B1322&amp;"-◎",B1322))</f>
        <v>慶生</v>
      </c>
      <c r="Y1322" s="3" t="s">
        <v>6606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-1</v>
      </c>
      <c r="AP1322" s="1">
        <v>29906</v>
      </c>
      <c r="AQ1322" s="1">
        <v>0</v>
      </c>
      <c r="AR1322" s="1">
        <v>41.95</v>
      </c>
      <c r="AS1322" s="1">
        <v>41.95</v>
      </c>
      <c r="AT1322" s="1">
        <v>41.5</v>
      </c>
      <c r="AU1322" s="1">
        <v>41.6</v>
      </c>
      <c r="AV1322" s="1">
        <v>41.6</v>
      </c>
      <c r="AW1322" s="1">
        <v>-8.3550000000000009E-4</v>
      </c>
      <c r="AX1322" s="1">
        <v>-0.24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6043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-1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59.9</v>
      </c>
      <c r="R1323" s="3">
        <v>59.3</v>
      </c>
      <c r="S1323" s="3">
        <v>59.3</v>
      </c>
      <c r="T1323" s="3">
        <v>57.9</v>
      </c>
      <c r="U1323" s="3">
        <v>58.1</v>
      </c>
      <c r="V1323" s="12">
        <f t="shared" si="83"/>
        <v>-5.9299999999999999E-4</v>
      </c>
      <c r="W1323" s="3">
        <v>-1.53</v>
      </c>
      <c r="X1323" s="3" t="str">
        <f ca="1">IF(COUNTIF(股期對照!A:A,B1323)=2,B1323&amp;"-●",IF(COUNTIF(股期對照!A:A,B1323)=1,B1323&amp;"-◎",B1323))</f>
        <v>理銘</v>
      </c>
      <c r="Y1323" s="3" t="s">
        <v>6571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59.9</v>
      </c>
      <c r="AS1323" s="1">
        <v>59.3</v>
      </c>
      <c r="AT1323" s="1">
        <v>59.3</v>
      </c>
      <c r="AU1323" s="1">
        <v>57.9</v>
      </c>
      <c r="AV1323" s="1">
        <v>58.1</v>
      </c>
      <c r="AW1323" s="1">
        <v>-5.9299999999999999E-4</v>
      </c>
      <c r="AX1323" s="1">
        <v>-1.53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4860</v>
      </c>
      <c r="C1324" s="3">
        <v>10.88</v>
      </c>
      <c r="D1324" s="3">
        <v>0.95</v>
      </c>
      <c r="E1324" s="3">
        <v>0.28000000000000003</v>
      </c>
      <c r="F1324" s="1">
        <f>IF(INDEX(董監!D:D,H1324)=0,INDEX(董監!C:C,H1324),INDEX(董監!D:D,H1324))</f>
        <v>9.82</v>
      </c>
      <c r="G1324" s="1">
        <f t="shared" si="80"/>
        <v>78.069999999999993</v>
      </c>
      <c r="H1324" s="1">
        <f>MATCH(持股比率!A1324,董監!A:A,0)</f>
        <v>1324</v>
      </c>
      <c r="I1324" s="3">
        <v>3329572.18</v>
      </c>
      <c r="J1324" s="26">
        <v>-10</v>
      </c>
      <c r="K1324" s="26">
        <v>-347</v>
      </c>
      <c r="L1324" s="35">
        <v>630</v>
      </c>
      <c r="M1324" s="26">
        <v>-487</v>
      </c>
      <c r="N1324" s="26">
        <v>892</v>
      </c>
      <c r="O1324" s="26">
        <f t="shared" si="81"/>
        <v>259940</v>
      </c>
      <c r="P1324" s="25">
        <f t="shared" si="82"/>
        <v>0.3</v>
      </c>
      <c r="Q1324" s="3">
        <v>138</v>
      </c>
      <c r="R1324" s="3">
        <v>136.5</v>
      </c>
      <c r="S1324" s="3">
        <v>137.5</v>
      </c>
      <c r="T1324" s="3">
        <v>132.5</v>
      </c>
      <c r="U1324" s="3">
        <v>139</v>
      </c>
      <c r="V1324" s="12">
        <f t="shared" si="83"/>
        <v>0.97340000000000004</v>
      </c>
      <c r="W1324" s="3">
        <v>1.46</v>
      </c>
      <c r="X1324" s="3" t="str">
        <f ca="1">IF(COUNTIF(股期對照!A:A,B1324)=2,B1324&amp;"-●",IF(COUNTIF(股期對照!A:A,B1324)=1,B1324&amp;"-◎",B1324))</f>
        <v>聯茂-◎</v>
      </c>
      <c r="Y1324" s="3" t="s">
        <v>6560</v>
      </c>
      <c r="AB1324" s="1" t="s">
        <v>1318</v>
      </c>
      <c r="AC1324" s="1" t="s">
        <v>3079</v>
      </c>
      <c r="AD1324" s="1">
        <v>10.88</v>
      </c>
      <c r="AE1324" s="1">
        <v>0.95</v>
      </c>
      <c r="AF1324" s="1">
        <v>0.28000000000000003</v>
      </c>
      <c r="AG1324" s="1">
        <v>9.82</v>
      </c>
      <c r="AH1324" s="1">
        <v>78.069999999999993</v>
      </c>
      <c r="AI1324" s="1">
        <v>1324</v>
      </c>
      <c r="AJ1324" s="1">
        <v>3329572.18</v>
      </c>
      <c r="AK1324" s="1">
        <v>-10</v>
      </c>
      <c r="AL1324" s="1">
        <v>-347</v>
      </c>
      <c r="AM1324" s="1">
        <v>630</v>
      </c>
      <c r="AN1324" s="1">
        <v>-487</v>
      </c>
      <c r="AO1324" s="1">
        <v>892</v>
      </c>
      <c r="AP1324" s="1">
        <v>259940</v>
      </c>
      <c r="AQ1324" s="1">
        <v>0.3</v>
      </c>
      <c r="AR1324" s="1">
        <v>138</v>
      </c>
      <c r="AS1324" s="1">
        <v>136.5</v>
      </c>
      <c r="AT1324" s="1">
        <v>137.5</v>
      </c>
      <c r="AU1324" s="1">
        <v>132.5</v>
      </c>
      <c r="AV1324" s="1">
        <v>139</v>
      </c>
      <c r="AW1324" s="1">
        <v>0.97340000000000004</v>
      </c>
      <c r="AX1324" s="1">
        <v>1.46</v>
      </c>
      <c r="AY1324" s="1" t="s">
        <v>4529</v>
      </c>
      <c r="AZ1324" s="1" t="s">
        <v>3530</v>
      </c>
    </row>
    <row r="1325" spans="1:52" x14ac:dyDescent="0.25">
      <c r="A1325" s="2" t="s">
        <v>1319</v>
      </c>
      <c r="B1325" s="3" t="s">
        <v>6044</v>
      </c>
      <c r="C1325" s="3">
        <v>13.05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75.900000000000006</v>
      </c>
      <c r="H1325" s="1">
        <f>MATCH(持股比率!A1325,董監!A:A,0)</f>
        <v>1325</v>
      </c>
      <c r="I1325" s="3">
        <v>2693933.04</v>
      </c>
      <c r="J1325" s="26">
        <v>30</v>
      </c>
      <c r="K1325" s="26">
        <v>-6</v>
      </c>
      <c r="L1325" s="35">
        <v>-172</v>
      </c>
      <c r="M1325" s="26">
        <v>-20</v>
      </c>
      <c r="N1325" s="26">
        <v>-67</v>
      </c>
      <c r="O1325" s="26">
        <f t="shared" si="81"/>
        <v>204470</v>
      </c>
      <c r="P1325" s="25">
        <f t="shared" si="82"/>
        <v>-0.1</v>
      </c>
      <c r="Q1325" s="3">
        <v>89.2</v>
      </c>
      <c r="R1325" s="3">
        <v>89</v>
      </c>
      <c r="S1325" s="3">
        <v>87.9</v>
      </c>
      <c r="T1325" s="3">
        <v>87.6</v>
      </c>
      <c r="U1325" s="3">
        <v>87.6</v>
      </c>
      <c r="V1325" s="12">
        <f t="shared" si="83"/>
        <v>-0.20598</v>
      </c>
      <c r="W1325" s="3">
        <v>-1.1299999999999999</v>
      </c>
      <c r="X1325" s="3" t="str">
        <f ca="1">IF(COUNTIF(股期對照!A:A,B1325)=2,B1325&amp;"-●",IF(COUNTIF(股期對照!A:A,B1325)=1,B1325&amp;"-◎",B1325))</f>
        <v>精誠-◎</v>
      </c>
      <c r="Y1325" s="3" t="s">
        <v>6543</v>
      </c>
      <c r="AB1325" s="1" t="s">
        <v>1319</v>
      </c>
      <c r="AC1325" s="1" t="s">
        <v>3080</v>
      </c>
      <c r="AD1325" s="1">
        <v>13.05</v>
      </c>
      <c r="AE1325" s="1">
        <v>0.38</v>
      </c>
      <c r="AF1325" s="1">
        <v>1.4</v>
      </c>
      <c r="AG1325" s="1">
        <v>9.27</v>
      </c>
      <c r="AH1325" s="1">
        <v>75.900000000000006</v>
      </c>
      <c r="AI1325" s="1">
        <v>1325</v>
      </c>
      <c r="AJ1325" s="1">
        <v>2693933.04</v>
      </c>
      <c r="AK1325" s="1">
        <v>30</v>
      </c>
      <c r="AL1325" s="1">
        <v>-6</v>
      </c>
      <c r="AM1325" s="1">
        <v>-172</v>
      </c>
      <c r="AN1325" s="1">
        <v>-20</v>
      </c>
      <c r="AO1325" s="1">
        <v>-67</v>
      </c>
      <c r="AP1325" s="1">
        <v>204470</v>
      </c>
      <c r="AQ1325" s="1">
        <v>-0.1</v>
      </c>
      <c r="AR1325" s="1">
        <v>89.2</v>
      </c>
      <c r="AS1325" s="1">
        <v>89</v>
      </c>
      <c r="AT1325" s="1">
        <v>87.9</v>
      </c>
      <c r="AU1325" s="1">
        <v>87.6</v>
      </c>
      <c r="AV1325" s="1">
        <v>87.6</v>
      </c>
      <c r="AW1325" s="1">
        <v>-0.20598</v>
      </c>
      <c r="AX1325" s="1">
        <v>-1.1299999999999999</v>
      </c>
      <c r="AY1325" s="1" t="s">
        <v>4530</v>
      </c>
      <c r="AZ1325" s="1" t="s">
        <v>3568</v>
      </c>
    </row>
    <row r="1326" spans="1:52" x14ac:dyDescent="0.25">
      <c r="A1326" s="2" t="s">
        <v>1320</v>
      </c>
      <c r="B1326" s="3" t="s">
        <v>6045</v>
      </c>
      <c r="C1326" s="3">
        <v>8.81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71.02</v>
      </c>
      <c r="H1326" s="1">
        <f>MATCH(持股比率!A1326,董監!A:A,0)</f>
        <v>1326</v>
      </c>
      <c r="I1326" s="3">
        <v>827896.93</v>
      </c>
      <c r="J1326" s="26">
        <v>345</v>
      </c>
      <c r="K1326" s="26">
        <v>365</v>
      </c>
      <c r="L1326" s="35">
        <v>-270</v>
      </c>
      <c r="M1326" s="26">
        <v>-181</v>
      </c>
      <c r="N1326" s="26">
        <v>692</v>
      </c>
      <c r="O1326" s="26">
        <f t="shared" si="81"/>
        <v>58797</v>
      </c>
      <c r="P1326" s="25">
        <f t="shared" si="82"/>
        <v>1.6</v>
      </c>
      <c r="Q1326" s="3">
        <v>23.55</v>
      </c>
      <c r="R1326" s="3">
        <v>23.9</v>
      </c>
      <c r="S1326" s="3">
        <v>23.15</v>
      </c>
      <c r="T1326" s="3">
        <v>22.8</v>
      </c>
      <c r="U1326" s="3">
        <v>24.25</v>
      </c>
      <c r="V1326" s="12">
        <f t="shared" si="83"/>
        <v>0.23251950000000002</v>
      </c>
      <c r="W1326" s="3">
        <v>5.66</v>
      </c>
      <c r="X1326" s="3" t="str">
        <f ca="1">IF(COUNTIF(股期對照!A:A,B1326)=2,B1326&amp;"-●",IF(COUNTIF(股期對照!A:A,B1326)=1,B1326&amp;"-◎",B1326))</f>
        <v>和椿</v>
      </c>
      <c r="Y1326" s="3" t="s">
        <v>6555</v>
      </c>
      <c r="AB1326" s="1" t="s">
        <v>1320</v>
      </c>
      <c r="AC1326" s="1" t="s">
        <v>3081</v>
      </c>
      <c r="AD1326" s="1">
        <v>8.81</v>
      </c>
      <c r="AE1326" s="1">
        <v>0</v>
      </c>
      <c r="AF1326" s="1">
        <v>0.01</v>
      </c>
      <c r="AG1326" s="1">
        <v>20.16</v>
      </c>
      <c r="AH1326" s="1">
        <v>71.02</v>
      </c>
      <c r="AI1326" s="1">
        <v>1326</v>
      </c>
      <c r="AJ1326" s="1">
        <v>827896.93</v>
      </c>
      <c r="AK1326" s="1">
        <v>345</v>
      </c>
      <c r="AL1326" s="1">
        <v>365</v>
      </c>
      <c r="AM1326" s="1">
        <v>-270</v>
      </c>
      <c r="AN1326" s="1">
        <v>-181</v>
      </c>
      <c r="AO1326" s="1">
        <v>692</v>
      </c>
      <c r="AP1326" s="1">
        <v>58797</v>
      </c>
      <c r="AQ1326" s="1">
        <v>1.6</v>
      </c>
      <c r="AR1326" s="1">
        <v>23.55</v>
      </c>
      <c r="AS1326" s="1">
        <v>23.9</v>
      </c>
      <c r="AT1326" s="1">
        <v>23.15</v>
      </c>
      <c r="AU1326" s="1">
        <v>22.8</v>
      </c>
      <c r="AV1326" s="1">
        <v>24.25</v>
      </c>
      <c r="AW1326" s="1">
        <v>0.23251950000000002</v>
      </c>
      <c r="AX1326" s="1">
        <v>5.66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6046</v>
      </c>
      <c r="C1327" s="3">
        <v>0.85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78.69</v>
      </c>
      <c r="H1327" s="1">
        <f>MATCH(持股比率!A1327,董監!A:A,0)</f>
        <v>1327</v>
      </c>
      <c r="I1327" s="3">
        <v>864908.87</v>
      </c>
      <c r="J1327" s="26">
        <v>0</v>
      </c>
      <c r="K1327" s="26">
        <v>-3</v>
      </c>
      <c r="L1327" s="35">
        <v>-12</v>
      </c>
      <c r="M1327" s="26">
        <v>-7</v>
      </c>
      <c r="N1327" s="26">
        <v>6</v>
      </c>
      <c r="O1327" s="26">
        <f t="shared" si="81"/>
        <v>68060</v>
      </c>
      <c r="P1327" s="25">
        <f t="shared" si="82"/>
        <v>0</v>
      </c>
      <c r="Q1327" s="3">
        <v>25.35</v>
      </c>
      <c r="R1327" s="3">
        <v>25.45</v>
      </c>
      <c r="S1327" s="3">
        <v>25.35</v>
      </c>
      <c r="T1327" s="3">
        <v>25.25</v>
      </c>
      <c r="U1327" s="3">
        <v>25.35</v>
      </c>
      <c r="V1327" s="12">
        <f t="shared" si="83"/>
        <v>-4.052E-3</v>
      </c>
      <c r="W1327" s="3">
        <v>0.2</v>
      </c>
      <c r="X1327" s="3" t="str">
        <f ca="1">IF(COUNTIF(股期對照!A:A,B1327)=2,B1327&amp;"-●",IF(COUNTIF(股期對照!A:A,B1327)=1,B1327&amp;"-◎",B1327))</f>
        <v>居易</v>
      </c>
      <c r="Y1327" s="3" t="s">
        <v>6615</v>
      </c>
      <c r="AB1327" s="1" t="s">
        <v>1321</v>
      </c>
      <c r="AC1327" s="1" t="s">
        <v>3082</v>
      </c>
      <c r="AD1327" s="1">
        <v>0.85</v>
      </c>
      <c r="AE1327" s="1">
        <v>0.28999999999999998</v>
      </c>
      <c r="AF1327" s="1">
        <v>0</v>
      </c>
      <c r="AG1327" s="1">
        <v>20.170000000000002</v>
      </c>
      <c r="AH1327" s="1">
        <v>78.69</v>
      </c>
      <c r="AI1327" s="1">
        <v>1327</v>
      </c>
      <c r="AJ1327" s="1">
        <v>864908.87</v>
      </c>
      <c r="AK1327" s="1">
        <v>0</v>
      </c>
      <c r="AL1327" s="1">
        <v>-3</v>
      </c>
      <c r="AM1327" s="1">
        <v>-12</v>
      </c>
      <c r="AN1327" s="1">
        <v>-7</v>
      </c>
      <c r="AO1327" s="1">
        <v>6</v>
      </c>
      <c r="AP1327" s="1">
        <v>68060</v>
      </c>
      <c r="AQ1327" s="1">
        <v>0</v>
      </c>
      <c r="AR1327" s="1">
        <v>25.35</v>
      </c>
      <c r="AS1327" s="1">
        <v>25.45</v>
      </c>
      <c r="AT1327" s="1">
        <v>25.35</v>
      </c>
      <c r="AU1327" s="1">
        <v>25.25</v>
      </c>
      <c r="AV1327" s="1">
        <v>25.35</v>
      </c>
      <c r="AW1327" s="1">
        <v>-4.052E-3</v>
      </c>
      <c r="AX1327" s="1">
        <v>0.2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6047</v>
      </c>
      <c r="C1328" s="3">
        <v>3.78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83.31</v>
      </c>
      <c r="H1328" s="1">
        <f>MATCH(持股比率!A1328,董監!A:A,0)</f>
        <v>1328</v>
      </c>
      <c r="I1328" s="3">
        <v>655014.35</v>
      </c>
      <c r="J1328" s="26">
        <v>228</v>
      </c>
      <c r="K1328" s="26">
        <v>-10</v>
      </c>
      <c r="L1328" s="35">
        <v>-80</v>
      </c>
      <c r="M1328" s="26">
        <v>-12</v>
      </c>
      <c r="N1328" s="26">
        <v>178</v>
      </c>
      <c r="O1328" s="26">
        <f t="shared" si="81"/>
        <v>54569</v>
      </c>
      <c r="P1328" s="25">
        <f t="shared" si="82"/>
        <v>0.6</v>
      </c>
      <c r="Q1328" s="3">
        <v>36.4</v>
      </c>
      <c r="R1328" s="3">
        <v>36.35</v>
      </c>
      <c r="S1328" s="3">
        <v>35.450000000000003</v>
      </c>
      <c r="T1328" s="3">
        <v>35.549999999999997</v>
      </c>
      <c r="U1328" s="3">
        <v>36.299999999999997</v>
      </c>
      <c r="V1328" s="12">
        <f t="shared" si="83"/>
        <v>0.11134499999999999</v>
      </c>
      <c r="W1328" s="3">
        <v>1.68</v>
      </c>
      <c r="X1328" s="3" t="str">
        <f ca="1">IF(COUNTIF(股期對照!A:A,B1328)=2,B1328&amp;"-●",IF(COUNTIF(股期對照!A:A,B1328)=1,B1328&amp;"-◎",B1328))</f>
        <v>中探針</v>
      </c>
      <c r="Y1328" s="3" t="s">
        <v>6560</v>
      </c>
      <c r="AB1328" s="1" t="s">
        <v>1322</v>
      </c>
      <c r="AC1328" s="1" t="s">
        <v>3083</v>
      </c>
      <c r="AD1328" s="1">
        <v>3.78</v>
      </c>
      <c r="AE1328" s="1">
        <v>0.93</v>
      </c>
      <c r="AF1328" s="1">
        <v>0</v>
      </c>
      <c r="AG1328" s="1">
        <v>11.98</v>
      </c>
      <c r="AH1328" s="1">
        <v>83.31</v>
      </c>
      <c r="AI1328" s="1">
        <v>1328</v>
      </c>
      <c r="AJ1328" s="1">
        <v>655014.35</v>
      </c>
      <c r="AK1328" s="1">
        <v>228</v>
      </c>
      <c r="AL1328" s="1">
        <v>-10</v>
      </c>
      <c r="AM1328" s="1">
        <v>-80</v>
      </c>
      <c r="AN1328" s="1">
        <v>-12</v>
      </c>
      <c r="AO1328" s="1">
        <v>178</v>
      </c>
      <c r="AP1328" s="1">
        <v>54569</v>
      </c>
      <c r="AQ1328" s="1">
        <v>0.6</v>
      </c>
      <c r="AR1328" s="1">
        <v>36.4</v>
      </c>
      <c r="AS1328" s="1">
        <v>36.35</v>
      </c>
      <c r="AT1328" s="1">
        <v>35.450000000000003</v>
      </c>
      <c r="AU1328" s="1">
        <v>35.549999999999997</v>
      </c>
      <c r="AV1328" s="1">
        <v>36.299999999999997</v>
      </c>
      <c r="AW1328" s="1">
        <v>0.11134499999999999</v>
      </c>
      <c r="AX1328" s="1">
        <v>1.68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6048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26">
        <v>0</v>
      </c>
      <c r="K1329" s="26">
        <v>-1</v>
      </c>
      <c r="L1329" s="35">
        <v>-11</v>
      </c>
      <c r="M1329" s="26">
        <v>-2</v>
      </c>
      <c r="N1329" s="26">
        <v>0</v>
      </c>
      <c r="O1329" s="26">
        <f t="shared" si="81"/>
        <v>57212</v>
      </c>
      <c r="P1329" s="25">
        <f t="shared" si="82"/>
        <v>0</v>
      </c>
      <c r="Q1329" s="3">
        <v>19.649999999999999</v>
      </c>
      <c r="R1329" s="3">
        <v>19.7</v>
      </c>
      <c r="S1329" s="3">
        <v>19.7</v>
      </c>
      <c r="T1329" s="3">
        <v>19.399999999999999</v>
      </c>
      <c r="U1329" s="3">
        <v>19.45</v>
      </c>
      <c r="V1329" s="12">
        <f t="shared" si="83"/>
        <v>-2.7519999999999997E-3</v>
      </c>
      <c r="W1329" s="3">
        <v>-1.27</v>
      </c>
      <c r="X1329" s="3" t="str">
        <f ca="1">IF(COUNTIF(股期對照!A:A,B1329)=2,B1329&amp;"-●",IF(COUNTIF(股期對照!A:A,B1329)=1,B1329&amp;"-◎",B1329))</f>
        <v>豪勉</v>
      </c>
      <c r="Y1329" s="3" t="s">
        <v>6691</v>
      </c>
      <c r="AB1329" s="1" t="s">
        <v>1323</v>
      </c>
      <c r="AC1329" s="1" t="s">
        <v>3084</v>
      </c>
      <c r="AD1329" s="1">
        <v>0.14000000000000001</v>
      </c>
      <c r="AE1329" s="1">
        <v>0</v>
      </c>
      <c r="AF1329" s="1">
        <v>0.01</v>
      </c>
      <c r="AG1329" s="1">
        <v>10.82</v>
      </c>
      <c r="AH1329" s="1">
        <v>89.03</v>
      </c>
      <c r="AI1329" s="1">
        <v>1329</v>
      </c>
      <c r="AJ1329" s="1">
        <v>642620</v>
      </c>
      <c r="AK1329" s="1">
        <v>0</v>
      </c>
      <c r="AL1329" s="1">
        <v>-1</v>
      </c>
      <c r="AM1329" s="1">
        <v>-11</v>
      </c>
      <c r="AN1329" s="1">
        <v>-2</v>
      </c>
      <c r="AO1329" s="1">
        <v>0</v>
      </c>
      <c r="AP1329" s="1">
        <v>57212</v>
      </c>
      <c r="AQ1329" s="1">
        <v>0</v>
      </c>
      <c r="AR1329" s="1">
        <v>19.649999999999999</v>
      </c>
      <c r="AS1329" s="1">
        <v>19.7</v>
      </c>
      <c r="AT1329" s="1">
        <v>19.7</v>
      </c>
      <c r="AU1329" s="1">
        <v>19.399999999999999</v>
      </c>
      <c r="AV1329" s="1">
        <v>19.45</v>
      </c>
      <c r="AW1329" s="1">
        <v>-2.7519999999999997E-3</v>
      </c>
      <c r="AX1329" s="1">
        <v>-1.27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6049</v>
      </c>
      <c r="C1330" s="3">
        <v>1.25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67.759999999999991</v>
      </c>
      <c r="H1330" s="1">
        <f>MATCH(持股比率!A1330,董監!A:A,0)</f>
        <v>1330</v>
      </c>
      <c r="I1330" s="3">
        <v>1540162.76</v>
      </c>
      <c r="J1330" s="26">
        <v>157</v>
      </c>
      <c r="K1330" s="26">
        <v>-62</v>
      </c>
      <c r="L1330" s="35">
        <v>-335</v>
      </c>
      <c r="M1330" s="26">
        <v>-274</v>
      </c>
      <c r="N1330" s="26">
        <v>152</v>
      </c>
      <c r="O1330" s="26">
        <f t="shared" si="81"/>
        <v>104361</v>
      </c>
      <c r="P1330" s="25">
        <f t="shared" si="82"/>
        <v>-0.3</v>
      </c>
      <c r="Q1330" s="3">
        <v>22.55</v>
      </c>
      <c r="R1330" s="3">
        <v>22.3</v>
      </c>
      <c r="S1330" s="3">
        <v>22</v>
      </c>
      <c r="T1330" s="3">
        <v>21.8</v>
      </c>
      <c r="U1330" s="3">
        <v>22.15</v>
      </c>
      <c r="V1330" s="12">
        <f t="shared" si="83"/>
        <v>-7.818650000000002E-2</v>
      </c>
      <c r="W1330" s="3">
        <v>0.23</v>
      </c>
      <c r="X1330" s="3" t="str">
        <f ca="1">IF(COUNTIF(股期對照!A:A,B1330)=2,B1330&amp;"-●",IF(COUNTIF(股期對照!A:A,B1330)=1,B1330&amp;"-◎",B1330))</f>
        <v>富旺</v>
      </c>
      <c r="Y1330" s="3" t="s">
        <v>6571</v>
      </c>
      <c r="AB1330" s="1" t="s">
        <v>1324</v>
      </c>
      <c r="AC1330" s="1" t="s">
        <v>3085</v>
      </c>
      <c r="AD1330" s="1">
        <v>1.25</v>
      </c>
      <c r="AE1330" s="1">
        <v>0</v>
      </c>
      <c r="AF1330" s="1">
        <v>0.06</v>
      </c>
      <c r="AG1330" s="1">
        <v>30.93</v>
      </c>
      <c r="AH1330" s="1">
        <v>67.759999999999991</v>
      </c>
      <c r="AI1330" s="1">
        <v>1330</v>
      </c>
      <c r="AJ1330" s="1">
        <v>1540162.76</v>
      </c>
      <c r="AK1330" s="1">
        <v>157</v>
      </c>
      <c r="AL1330" s="1">
        <v>-62</v>
      </c>
      <c r="AM1330" s="1">
        <v>-335</v>
      </c>
      <c r="AN1330" s="1">
        <v>-274</v>
      </c>
      <c r="AO1330" s="1">
        <v>152</v>
      </c>
      <c r="AP1330" s="1">
        <v>104361</v>
      </c>
      <c r="AQ1330" s="1">
        <v>-0.3</v>
      </c>
      <c r="AR1330" s="1">
        <v>22.55</v>
      </c>
      <c r="AS1330" s="1">
        <v>22.3</v>
      </c>
      <c r="AT1330" s="1">
        <v>22</v>
      </c>
      <c r="AU1330" s="1">
        <v>21.8</v>
      </c>
      <c r="AV1330" s="1">
        <v>22.15</v>
      </c>
      <c r="AW1330" s="1">
        <v>-7.818650000000002E-2</v>
      </c>
      <c r="AX1330" s="1">
        <v>0.23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6050</v>
      </c>
      <c r="C1331" s="3">
        <v>1.9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80.819999999999993</v>
      </c>
      <c r="H1331" s="1">
        <f>MATCH(持股比率!A1331,董監!A:A,0)</f>
        <v>1331</v>
      </c>
      <c r="I1331" s="3">
        <v>1319723.8799999999</v>
      </c>
      <c r="J1331" s="26">
        <v>32</v>
      </c>
      <c r="K1331" s="26">
        <v>28</v>
      </c>
      <c r="L1331" s="35">
        <v>32</v>
      </c>
      <c r="M1331" s="26">
        <v>1</v>
      </c>
      <c r="N1331" s="26">
        <v>20</v>
      </c>
      <c r="O1331" s="26">
        <f t="shared" si="81"/>
        <v>106660</v>
      </c>
      <c r="P1331" s="25">
        <f t="shared" si="82"/>
        <v>0.1</v>
      </c>
      <c r="Q1331" s="3">
        <v>24.2</v>
      </c>
      <c r="R1331" s="3">
        <v>24.45</v>
      </c>
      <c r="S1331" s="3">
        <v>24.25</v>
      </c>
      <c r="T1331" s="3">
        <v>23.95</v>
      </c>
      <c r="U1331" s="3">
        <v>23.95</v>
      </c>
      <c r="V1331" s="12">
        <f t="shared" si="83"/>
        <v>2.7379499999999998E-2</v>
      </c>
      <c r="W1331" s="3">
        <v>0.42</v>
      </c>
      <c r="X1331" s="3" t="str">
        <f ca="1">IF(COUNTIF(股期對照!A:A,B1331)=2,B1331&amp;"-●",IF(COUNTIF(股期對照!A:A,B1331)=1,B1331&amp;"-◎",B1331))</f>
        <v>岳豐</v>
      </c>
      <c r="Y1331" s="3" t="s">
        <v>6615</v>
      </c>
      <c r="AB1331" s="1" t="s">
        <v>1325</v>
      </c>
      <c r="AC1331" s="1" t="s">
        <v>3086</v>
      </c>
      <c r="AD1331" s="1">
        <v>1.9</v>
      </c>
      <c r="AE1331" s="1">
        <v>0.01</v>
      </c>
      <c r="AF1331" s="1">
        <v>0.56000000000000005</v>
      </c>
      <c r="AG1331" s="1">
        <v>16.71</v>
      </c>
      <c r="AH1331" s="1">
        <v>80.819999999999993</v>
      </c>
      <c r="AI1331" s="1">
        <v>1331</v>
      </c>
      <c r="AJ1331" s="1">
        <v>1319723.8799999999</v>
      </c>
      <c r="AK1331" s="1">
        <v>32</v>
      </c>
      <c r="AL1331" s="1">
        <v>28</v>
      </c>
      <c r="AM1331" s="1">
        <v>32</v>
      </c>
      <c r="AN1331" s="1">
        <v>1</v>
      </c>
      <c r="AO1331" s="1">
        <v>20</v>
      </c>
      <c r="AP1331" s="1">
        <v>106660</v>
      </c>
      <c r="AQ1331" s="1">
        <v>0.1</v>
      </c>
      <c r="AR1331" s="1">
        <v>24.2</v>
      </c>
      <c r="AS1331" s="1">
        <v>24.45</v>
      </c>
      <c r="AT1331" s="1">
        <v>24.25</v>
      </c>
      <c r="AU1331" s="1">
        <v>23.95</v>
      </c>
      <c r="AV1331" s="1">
        <v>23.95</v>
      </c>
      <c r="AW1331" s="1">
        <v>2.7379499999999998E-2</v>
      </c>
      <c r="AX1331" s="1">
        <v>0.42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6051</v>
      </c>
      <c r="C1332" s="3">
        <v>2.4700000000000002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91.28</v>
      </c>
      <c r="H1332" s="1">
        <f>MATCH(持股比率!A1332,董監!A:A,0)</f>
        <v>1332</v>
      </c>
      <c r="I1332" s="3">
        <v>510324.22</v>
      </c>
      <c r="J1332" s="26">
        <v>3</v>
      </c>
      <c r="K1332" s="26">
        <v>-2</v>
      </c>
      <c r="L1332" s="35">
        <v>5</v>
      </c>
      <c r="M1332" s="26">
        <v>-37</v>
      </c>
      <c r="N1332" s="26">
        <v>-21</v>
      </c>
      <c r="O1332" s="26">
        <f t="shared" si="81"/>
        <v>46582</v>
      </c>
      <c r="P1332" s="25">
        <f t="shared" si="82"/>
        <v>-0.1</v>
      </c>
      <c r="Q1332" s="3">
        <v>70.900000000000006</v>
      </c>
      <c r="R1332" s="3">
        <v>71.5</v>
      </c>
      <c r="S1332" s="3">
        <v>71.3</v>
      </c>
      <c r="T1332" s="3">
        <v>71.2</v>
      </c>
      <c r="U1332" s="3">
        <v>71.400000000000006</v>
      </c>
      <c r="V1332" s="12">
        <f t="shared" si="83"/>
        <v>-3.7075999999999998E-2</v>
      </c>
      <c r="W1332" s="3">
        <v>0.42</v>
      </c>
      <c r="X1332" s="3" t="str">
        <f ca="1">IF(COUNTIF(股期對照!A:A,B1332)=2,B1332&amp;"-●",IF(COUNTIF(股期對照!A:A,B1332)=1,B1332&amp;"-◎",B1332))</f>
        <v>晉泰</v>
      </c>
      <c r="Y1332" s="3" t="s">
        <v>6543</v>
      </c>
      <c r="AB1332" s="1" t="s">
        <v>1326</v>
      </c>
      <c r="AC1332" s="1" t="s">
        <v>3087</v>
      </c>
      <c r="AD1332" s="1">
        <v>2.4700000000000002</v>
      </c>
      <c r="AE1332" s="1">
        <v>0</v>
      </c>
      <c r="AF1332" s="1">
        <v>0.01</v>
      </c>
      <c r="AG1332" s="1">
        <v>6.24</v>
      </c>
      <c r="AH1332" s="1">
        <v>91.28</v>
      </c>
      <c r="AI1332" s="1">
        <v>1332</v>
      </c>
      <c r="AJ1332" s="1">
        <v>510324.22</v>
      </c>
      <c r="AK1332" s="1">
        <v>3</v>
      </c>
      <c r="AL1332" s="1">
        <v>-2</v>
      </c>
      <c r="AM1332" s="1">
        <v>5</v>
      </c>
      <c r="AN1332" s="1">
        <v>-37</v>
      </c>
      <c r="AO1332" s="1">
        <v>-21</v>
      </c>
      <c r="AP1332" s="1">
        <v>46582</v>
      </c>
      <c r="AQ1332" s="1">
        <v>-0.1</v>
      </c>
      <c r="AR1332" s="1">
        <v>70.900000000000006</v>
      </c>
      <c r="AS1332" s="1">
        <v>71.5</v>
      </c>
      <c r="AT1332" s="1">
        <v>71.3</v>
      </c>
      <c r="AU1332" s="1">
        <v>71.2</v>
      </c>
      <c r="AV1332" s="1">
        <v>71.400000000000006</v>
      </c>
      <c r="AW1332" s="1">
        <v>-3.7075999999999998E-2</v>
      </c>
      <c r="AX1332" s="1">
        <v>0.42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6052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12.45</v>
      </c>
      <c r="R1333" s="3">
        <v>12.4</v>
      </c>
      <c r="S1333" s="3">
        <v>12.35</v>
      </c>
      <c r="T1333" s="3">
        <v>12.4</v>
      </c>
      <c r="U1333" s="3">
        <v>12.65</v>
      </c>
      <c r="V1333" s="12">
        <f t="shared" si="83"/>
        <v>0</v>
      </c>
      <c r="W1333" s="3">
        <v>1.2</v>
      </c>
      <c r="X1333" s="3" t="str">
        <f ca="1">IF(COUNTIF(股期對照!A:A,B1333)=2,B1333&amp;"-●",IF(COUNTIF(股期對照!A:A,B1333)=1,B1333&amp;"-◎",B1333))</f>
        <v>上揚</v>
      </c>
      <c r="Y1333" s="3" t="s">
        <v>6551</v>
      </c>
      <c r="AB1333" s="1" t="s">
        <v>1327</v>
      </c>
      <c r="AC1333" s="1" t="s">
        <v>3088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12.45</v>
      </c>
      <c r="AS1333" s="1">
        <v>12.4</v>
      </c>
      <c r="AT1333" s="1">
        <v>12.35</v>
      </c>
      <c r="AU1333" s="1">
        <v>12.4</v>
      </c>
      <c r="AV1333" s="1">
        <v>12.65</v>
      </c>
      <c r="AW1333" s="1">
        <v>0</v>
      </c>
      <c r="AX1333" s="1">
        <v>1.2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6053</v>
      </c>
      <c r="C1334" s="3">
        <v>5.87</v>
      </c>
      <c r="D1334" s="3">
        <v>13.01</v>
      </c>
      <c r="E1334" s="3">
        <v>0.78</v>
      </c>
      <c r="F1334" s="1">
        <f>IF(INDEX(董監!D:D,H1334)=0,INDEX(董監!C:C,H1334),INDEX(董監!D:D,H1334))</f>
        <v>10.210000000000001</v>
      </c>
      <c r="G1334" s="1">
        <f t="shared" si="80"/>
        <v>70.13</v>
      </c>
      <c r="H1334" s="1">
        <f>MATCH(持股比率!A1334,董監!A:A,0)</f>
        <v>1334</v>
      </c>
      <c r="I1334" s="3">
        <v>923813.72</v>
      </c>
      <c r="J1334" s="26">
        <v>366</v>
      </c>
      <c r="K1334" s="26">
        <v>-136</v>
      </c>
      <c r="L1334" s="35">
        <v>-39</v>
      </c>
      <c r="M1334" s="26">
        <v>688</v>
      </c>
      <c r="N1334" s="26">
        <v>1029</v>
      </c>
      <c r="O1334" s="26">
        <f t="shared" si="81"/>
        <v>64787</v>
      </c>
      <c r="P1334" s="25">
        <f t="shared" si="82"/>
        <v>2.9</v>
      </c>
      <c r="Q1334" s="3">
        <v>135</v>
      </c>
      <c r="R1334" s="3">
        <v>137</v>
      </c>
      <c r="S1334" s="3">
        <v>128</v>
      </c>
      <c r="T1334" s="3">
        <v>127.5</v>
      </c>
      <c r="U1334" s="3">
        <v>134.5</v>
      </c>
      <c r="V1334" s="12">
        <f t="shared" si="83"/>
        <v>2.5190649999999999</v>
      </c>
      <c r="W1334" s="3">
        <v>1.51</v>
      </c>
      <c r="X1334" s="3" t="str">
        <f ca="1">IF(COUNTIF(股期對照!A:A,B1334)=2,B1334&amp;"-●",IF(COUNTIF(股期對照!A:A,B1334)=1,B1334&amp;"-◎",B1334))</f>
        <v>旺矽</v>
      </c>
      <c r="Y1334" s="3" t="s">
        <v>6604</v>
      </c>
      <c r="AB1334" s="1" t="s">
        <v>1328</v>
      </c>
      <c r="AC1334" s="1" t="s">
        <v>3089</v>
      </c>
      <c r="AD1334" s="1">
        <v>5.87</v>
      </c>
      <c r="AE1334" s="1">
        <v>13.01</v>
      </c>
      <c r="AF1334" s="1">
        <v>0.78</v>
      </c>
      <c r="AG1334" s="1">
        <v>10.210000000000001</v>
      </c>
      <c r="AH1334" s="1">
        <v>70.13</v>
      </c>
      <c r="AI1334" s="1">
        <v>1334</v>
      </c>
      <c r="AJ1334" s="1">
        <v>923813.72</v>
      </c>
      <c r="AK1334" s="1">
        <v>366</v>
      </c>
      <c r="AL1334" s="1">
        <v>-136</v>
      </c>
      <c r="AM1334" s="1">
        <v>-39</v>
      </c>
      <c r="AN1334" s="1">
        <v>688</v>
      </c>
      <c r="AO1334" s="1">
        <v>1029</v>
      </c>
      <c r="AP1334" s="1">
        <v>64787</v>
      </c>
      <c r="AQ1334" s="1">
        <v>2.9</v>
      </c>
      <c r="AR1334" s="1">
        <v>135</v>
      </c>
      <c r="AS1334" s="1">
        <v>137</v>
      </c>
      <c r="AT1334" s="1">
        <v>128</v>
      </c>
      <c r="AU1334" s="1">
        <v>127.5</v>
      </c>
      <c r="AV1334" s="1">
        <v>134.5</v>
      </c>
      <c r="AW1334" s="1">
        <v>2.5190649999999999</v>
      </c>
      <c r="AX1334" s="1">
        <v>1.51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4695</v>
      </c>
      <c r="C1335" s="3">
        <v>9.89</v>
      </c>
      <c r="D1335" s="3">
        <v>1.77</v>
      </c>
      <c r="E1335" s="3">
        <v>0.61</v>
      </c>
      <c r="F1335" s="1">
        <f>IF(INDEX(董監!D:D,H1335)=0,INDEX(董監!C:C,H1335),INDEX(董監!D:D,H1335))</f>
        <v>23.36</v>
      </c>
      <c r="G1335" s="1">
        <f t="shared" si="80"/>
        <v>64.37</v>
      </c>
      <c r="H1335" s="1">
        <f>MATCH(持股比率!A1335,董監!A:A,0)</f>
        <v>1335</v>
      </c>
      <c r="I1335" s="3">
        <v>847018.38</v>
      </c>
      <c r="J1335" s="26">
        <v>994</v>
      </c>
      <c r="K1335" s="26">
        <v>-55</v>
      </c>
      <c r="L1335" s="35">
        <v>110</v>
      </c>
      <c r="M1335" s="26">
        <v>-268</v>
      </c>
      <c r="N1335" s="26">
        <v>461</v>
      </c>
      <c r="O1335" s="26">
        <f t="shared" si="81"/>
        <v>54523</v>
      </c>
      <c r="P1335" s="25">
        <f t="shared" si="82"/>
        <v>2.2999999999999998</v>
      </c>
      <c r="Q1335" s="3">
        <v>124</v>
      </c>
      <c r="R1335" s="3">
        <v>134.5</v>
      </c>
      <c r="S1335" s="3">
        <v>132</v>
      </c>
      <c r="T1335" s="3">
        <v>131.5</v>
      </c>
      <c r="U1335" s="3">
        <v>139</v>
      </c>
      <c r="V1335" s="12">
        <f t="shared" si="83"/>
        <v>1.592155</v>
      </c>
      <c r="W1335" s="3">
        <v>17.3</v>
      </c>
      <c r="X1335" s="3" t="str">
        <f ca="1">IF(COUNTIF(股期對照!A:A,B1335)=2,B1335&amp;"-●",IF(COUNTIF(股期對照!A:A,B1335)=1,B1335&amp;"-◎",B1335))</f>
        <v>聚鼎</v>
      </c>
      <c r="Y1335" s="3" t="s">
        <v>6544</v>
      </c>
      <c r="AB1335" s="1" t="s">
        <v>1329</v>
      </c>
      <c r="AC1335" s="1" t="s">
        <v>3090</v>
      </c>
      <c r="AD1335" s="1">
        <v>9.89</v>
      </c>
      <c r="AE1335" s="1">
        <v>1.77</v>
      </c>
      <c r="AF1335" s="1">
        <v>0.61</v>
      </c>
      <c r="AG1335" s="1">
        <v>23.36</v>
      </c>
      <c r="AH1335" s="1">
        <v>64.37</v>
      </c>
      <c r="AI1335" s="1">
        <v>1335</v>
      </c>
      <c r="AJ1335" s="1">
        <v>847018.38</v>
      </c>
      <c r="AK1335" s="1">
        <v>994</v>
      </c>
      <c r="AL1335" s="1">
        <v>-55</v>
      </c>
      <c r="AM1335" s="1">
        <v>110</v>
      </c>
      <c r="AN1335" s="1">
        <v>-268</v>
      </c>
      <c r="AO1335" s="1">
        <v>461</v>
      </c>
      <c r="AP1335" s="1">
        <v>54523</v>
      </c>
      <c r="AQ1335" s="1">
        <v>2.2999999999999998</v>
      </c>
      <c r="AR1335" s="1">
        <v>124</v>
      </c>
      <c r="AS1335" s="1">
        <v>134.5</v>
      </c>
      <c r="AT1335" s="1">
        <v>132</v>
      </c>
      <c r="AU1335" s="1">
        <v>131.5</v>
      </c>
      <c r="AV1335" s="1">
        <v>139</v>
      </c>
      <c r="AW1335" s="1">
        <v>1.592155</v>
      </c>
      <c r="AX1335" s="1">
        <v>17.3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4696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3.6</v>
      </c>
      <c r="R1336" s="3">
        <v>3.5</v>
      </c>
      <c r="S1336" s="3">
        <v>3.4</v>
      </c>
      <c r="T1336" s="3">
        <v>3.4</v>
      </c>
      <c r="U1336" s="3">
        <v>3.45</v>
      </c>
      <c r="V1336" s="12">
        <f t="shared" si="83"/>
        <v>0</v>
      </c>
      <c r="W1336" s="3">
        <v>-1.43</v>
      </c>
      <c r="X1336" s="3" t="str">
        <f ca="1">IF(COUNTIF(股期對照!A:A,B1336)=2,B1336&amp;"-●",IF(COUNTIF(股期對照!A:A,B1336)=1,B1336&amp;"-◎",B1336))</f>
        <v>天瀚</v>
      </c>
      <c r="Y1336" s="3" t="s">
        <v>6692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3.6</v>
      </c>
      <c r="AS1336" s="1">
        <v>3.5</v>
      </c>
      <c r="AT1336" s="1">
        <v>3.4</v>
      </c>
      <c r="AU1336" s="1">
        <v>3.4</v>
      </c>
      <c r="AV1336" s="1">
        <v>3.45</v>
      </c>
      <c r="AW1336" s="1">
        <v>0</v>
      </c>
      <c r="AX1336" s="1">
        <v>-1.43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6054</v>
      </c>
      <c r="C1337" s="3">
        <v>4.24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83.52</v>
      </c>
      <c r="H1337" s="1">
        <f>MATCH(持股比率!A1337,董監!A:A,0)</f>
        <v>1337</v>
      </c>
      <c r="I1337" s="3">
        <v>1149517.8899999999</v>
      </c>
      <c r="J1337" s="26">
        <v>237</v>
      </c>
      <c r="K1337" s="26">
        <v>-87</v>
      </c>
      <c r="L1337" s="35">
        <v>-258</v>
      </c>
      <c r="M1337" s="26">
        <v>45</v>
      </c>
      <c r="N1337" s="26">
        <v>201</v>
      </c>
      <c r="O1337" s="26">
        <f t="shared" si="81"/>
        <v>96008</v>
      </c>
      <c r="P1337" s="25">
        <f t="shared" si="82"/>
        <v>0.1</v>
      </c>
      <c r="Q1337" s="3">
        <v>9.0500000000000007</v>
      </c>
      <c r="R1337" s="3">
        <v>9.01</v>
      </c>
      <c r="S1337" s="3">
        <v>8.66</v>
      </c>
      <c r="T1337" s="3">
        <v>8.7799999999999994</v>
      </c>
      <c r="U1337" s="3">
        <v>8.9499999999999993</v>
      </c>
      <c r="V1337" s="12">
        <f t="shared" si="83"/>
        <v>1.32075E-2</v>
      </c>
      <c r="W1337" s="3">
        <v>0.56000000000000005</v>
      </c>
      <c r="X1337" s="3" t="str">
        <f ca="1">IF(COUNTIF(股期對照!A:A,B1337)=2,B1337&amp;"-●",IF(COUNTIF(股期對照!A:A,B1337)=1,B1337&amp;"-◎",B1337))</f>
        <v>光鼎</v>
      </c>
      <c r="Y1337" s="3" t="s">
        <v>6542</v>
      </c>
      <c r="AB1337" s="1" t="s">
        <v>1331</v>
      </c>
      <c r="AC1337" s="1" t="s">
        <v>3092</v>
      </c>
      <c r="AD1337" s="1">
        <v>4.24</v>
      </c>
      <c r="AE1337" s="1">
        <v>0</v>
      </c>
      <c r="AF1337" s="1">
        <v>0</v>
      </c>
      <c r="AG1337" s="1">
        <v>12.24</v>
      </c>
      <c r="AH1337" s="1">
        <v>83.52</v>
      </c>
      <c r="AI1337" s="1">
        <v>1337</v>
      </c>
      <c r="AJ1337" s="1">
        <v>1149517.8899999999</v>
      </c>
      <c r="AK1337" s="1">
        <v>237</v>
      </c>
      <c r="AL1337" s="1">
        <v>-87</v>
      </c>
      <c r="AM1337" s="1">
        <v>-258</v>
      </c>
      <c r="AN1337" s="1">
        <v>45</v>
      </c>
      <c r="AO1337" s="1">
        <v>201</v>
      </c>
      <c r="AP1337" s="1">
        <v>96008</v>
      </c>
      <c r="AQ1337" s="1">
        <v>0.1</v>
      </c>
      <c r="AR1337" s="1">
        <v>9.0500000000000007</v>
      </c>
      <c r="AS1337" s="1">
        <v>9.01</v>
      </c>
      <c r="AT1337" s="1">
        <v>8.66</v>
      </c>
      <c r="AU1337" s="1">
        <v>8.7799999999999994</v>
      </c>
      <c r="AV1337" s="1">
        <v>8.9499999999999993</v>
      </c>
      <c r="AW1337" s="1">
        <v>1.32075E-2</v>
      </c>
      <c r="AX1337" s="1">
        <v>0.56000000000000005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6055</v>
      </c>
      <c r="C1338" s="3">
        <v>0.89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38.74</v>
      </c>
      <c r="H1338" s="1">
        <f>MATCH(持股比率!A1338,董監!A:A,0)</f>
        <v>1338</v>
      </c>
      <c r="I1338" s="3">
        <v>761117.86</v>
      </c>
      <c r="J1338" s="26">
        <v>36</v>
      </c>
      <c r="K1338" s="26">
        <v>11</v>
      </c>
      <c r="L1338" s="35">
        <v>-17</v>
      </c>
      <c r="M1338" s="26">
        <v>6</v>
      </c>
      <c r="N1338" s="26">
        <v>36</v>
      </c>
      <c r="O1338" s="26">
        <f t="shared" si="81"/>
        <v>29486</v>
      </c>
      <c r="P1338" s="25">
        <f t="shared" si="82"/>
        <v>0.2</v>
      </c>
      <c r="Q1338" s="3">
        <v>29.5</v>
      </c>
      <c r="R1338" s="3">
        <v>29.4</v>
      </c>
      <c r="S1338" s="3">
        <v>28.9</v>
      </c>
      <c r="T1338" s="3">
        <v>28.85</v>
      </c>
      <c r="U1338" s="3">
        <v>29.3</v>
      </c>
      <c r="V1338" s="12">
        <f t="shared" si="83"/>
        <v>2.1219999999999999E-2</v>
      </c>
      <c r="W1338" s="3">
        <v>0.51</v>
      </c>
      <c r="X1338" s="3" t="str">
        <f ca="1">IF(COUNTIF(股期對照!A:A,B1338)=2,B1338&amp;"-●",IF(COUNTIF(股期對照!A:A,B1338)=1,B1338&amp;"-◎",B1338))</f>
        <v>茂綸</v>
      </c>
      <c r="Y1338" s="3" t="s">
        <v>6603</v>
      </c>
      <c r="AB1338" s="1" t="s">
        <v>1332</v>
      </c>
      <c r="AC1338" s="1" t="s">
        <v>3093</v>
      </c>
      <c r="AD1338" s="1">
        <v>0.89</v>
      </c>
      <c r="AE1338" s="1">
        <v>0.04</v>
      </c>
      <c r="AF1338" s="1">
        <v>0</v>
      </c>
      <c r="AG1338" s="1">
        <v>60.33</v>
      </c>
      <c r="AH1338" s="1">
        <v>38.74</v>
      </c>
      <c r="AI1338" s="1">
        <v>1338</v>
      </c>
      <c r="AJ1338" s="1">
        <v>761117.86</v>
      </c>
      <c r="AK1338" s="1">
        <v>36</v>
      </c>
      <c r="AL1338" s="1">
        <v>11</v>
      </c>
      <c r="AM1338" s="1">
        <v>-17</v>
      </c>
      <c r="AN1338" s="1">
        <v>6</v>
      </c>
      <c r="AO1338" s="1">
        <v>36</v>
      </c>
      <c r="AP1338" s="1">
        <v>29486</v>
      </c>
      <c r="AQ1338" s="1">
        <v>0.2</v>
      </c>
      <c r="AR1338" s="1">
        <v>29.5</v>
      </c>
      <c r="AS1338" s="1">
        <v>29.4</v>
      </c>
      <c r="AT1338" s="1">
        <v>28.9</v>
      </c>
      <c r="AU1338" s="1">
        <v>28.85</v>
      </c>
      <c r="AV1338" s="1">
        <v>29.3</v>
      </c>
      <c r="AW1338" s="1">
        <v>2.1219999999999999E-2</v>
      </c>
      <c r="AX1338" s="1">
        <v>0.51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6056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-3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10.85</v>
      </c>
      <c r="R1339" s="3">
        <v>11</v>
      </c>
      <c r="S1339" s="3">
        <v>10.9</v>
      </c>
      <c r="T1339" s="3">
        <v>11.35</v>
      </c>
      <c r="U1339" s="3">
        <v>11.2</v>
      </c>
      <c r="V1339" s="12">
        <f t="shared" si="83"/>
        <v>-3.2700000000000003E-4</v>
      </c>
      <c r="W1339" s="3">
        <v>2.75</v>
      </c>
      <c r="X1339" s="3" t="str">
        <f ca="1">IF(COUNTIF(股期對照!A:A,B1339)=2,B1339&amp;"-●",IF(COUNTIF(股期對照!A:A,B1339)=1,B1339&amp;"-◎",B1339))</f>
        <v>全譜</v>
      </c>
      <c r="Y1339" s="3" t="s">
        <v>6693</v>
      </c>
      <c r="AB1339" s="1" t="s">
        <v>1333</v>
      </c>
      <c r="AC1339" s="1" t="s">
        <v>3094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-3</v>
      </c>
      <c r="AN1339" s="1">
        <v>0</v>
      </c>
      <c r="AO1339" s="1">
        <v>0</v>
      </c>
      <c r="AP1339" s="1">
        <v>22772</v>
      </c>
      <c r="AQ1339" s="1">
        <v>0</v>
      </c>
      <c r="AR1339" s="1">
        <v>10.85</v>
      </c>
      <c r="AS1339" s="1">
        <v>11</v>
      </c>
      <c r="AT1339" s="1">
        <v>10.9</v>
      </c>
      <c r="AU1339" s="1">
        <v>11.35</v>
      </c>
      <c r="AV1339" s="1">
        <v>11.2</v>
      </c>
      <c r="AW1339" s="1">
        <v>-3.2700000000000003E-4</v>
      </c>
      <c r="AX1339" s="1">
        <v>2.75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6057</v>
      </c>
      <c r="C1340" s="3">
        <v>3.5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72.19</v>
      </c>
      <c r="H1340" s="1">
        <f>MATCH(持股比率!A1340,董監!A:A,0)</f>
        <v>1340</v>
      </c>
      <c r="I1340" s="3">
        <v>356407</v>
      </c>
      <c r="J1340" s="26">
        <v>339</v>
      </c>
      <c r="K1340" s="26">
        <v>-120</v>
      </c>
      <c r="L1340" s="35">
        <v>-83</v>
      </c>
      <c r="M1340" s="26">
        <v>-73</v>
      </c>
      <c r="N1340" s="26">
        <v>116</v>
      </c>
      <c r="O1340" s="26">
        <f t="shared" si="81"/>
        <v>25729</v>
      </c>
      <c r="P1340" s="25">
        <f t="shared" si="82"/>
        <v>0.7</v>
      </c>
      <c r="Q1340" s="3">
        <v>31.8</v>
      </c>
      <c r="R1340" s="3">
        <v>30.95</v>
      </c>
      <c r="S1340" s="3">
        <v>29.8</v>
      </c>
      <c r="T1340" s="3">
        <v>30.05</v>
      </c>
      <c r="U1340" s="3">
        <v>30.45</v>
      </c>
      <c r="V1340" s="12">
        <f t="shared" si="83"/>
        <v>5.9313500000000005E-2</v>
      </c>
      <c r="W1340" s="3">
        <v>-1.3</v>
      </c>
      <c r="X1340" s="3" t="str">
        <f ca="1">IF(COUNTIF(股期對照!A:A,B1340)=2,B1340&amp;"-●",IF(COUNTIF(股期對照!A:A,B1340)=1,B1340&amp;"-◎",B1340))</f>
        <v>研通</v>
      </c>
      <c r="Y1340" s="3" t="s">
        <v>6546</v>
      </c>
      <c r="AB1340" s="1" t="s">
        <v>1334</v>
      </c>
      <c r="AC1340" s="1" t="s">
        <v>3095</v>
      </c>
      <c r="AD1340" s="1">
        <v>3.5</v>
      </c>
      <c r="AE1340" s="1">
        <v>0</v>
      </c>
      <c r="AF1340" s="1">
        <v>0.73</v>
      </c>
      <c r="AG1340" s="1">
        <v>23.58</v>
      </c>
      <c r="AH1340" s="1">
        <v>72.19</v>
      </c>
      <c r="AI1340" s="1">
        <v>1340</v>
      </c>
      <c r="AJ1340" s="1">
        <v>356407</v>
      </c>
      <c r="AK1340" s="1">
        <v>339</v>
      </c>
      <c r="AL1340" s="1">
        <v>-120</v>
      </c>
      <c r="AM1340" s="1">
        <v>-83</v>
      </c>
      <c r="AN1340" s="1">
        <v>-73</v>
      </c>
      <c r="AO1340" s="1">
        <v>116</v>
      </c>
      <c r="AP1340" s="1">
        <v>25729</v>
      </c>
      <c r="AQ1340" s="1">
        <v>0.7</v>
      </c>
      <c r="AR1340" s="1">
        <v>31.8</v>
      </c>
      <c r="AS1340" s="1">
        <v>30.95</v>
      </c>
      <c r="AT1340" s="1">
        <v>29.8</v>
      </c>
      <c r="AU1340" s="1">
        <v>30.05</v>
      </c>
      <c r="AV1340" s="1">
        <v>30.45</v>
      </c>
      <c r="AW1340" s="1">
        <v>5.9313500000000005E-2</v>
      </c>
      <c r="AX1340" s="1">
        <v>-1.3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6058</v>
      </c>
      <c r="C1341" s="3">
        <v>87.95</v>
      </c>
      <c r="D1341" s="3">
        <v>1.5</v>
      </c>
      <c r="E1341" s="3">
        <v>1.01</v>
      </c>
      <c r="F1341" s="1">
        <f>IF(INDEX(董監!D:D,H1341)=0,INDEX(董監!C:C,H1341),INDEX(董監!D:D,H1341))</f>
        <v>84.41</v>
      </c>
      <c r="G1341" s="1">
        <f t="shared" si="80"/>
        <v>-74.87</v>
      </c>
      <c r="H1341" s="1">
        <f>MATCH(持股比率!A1341,董監!A:A,0)</f>
        <v>1341</v>
      </c>
      <c r="I1341" s="3">
        <v>863433.96</v>
      </c>
      <c r="J1341" s="26">
        <v>-10</v>
      </c>
      <c r="K1341" s="26">
        <v>42</v>
      </c>
      <c r="L1341" s="35">
        <v>13</v>
      </c>
      <c r="M1341" s="26">
        <v>-5</v>
      </c>
      <c r="N1341" s="26">
        <v>91</v>
      </c>
      <c r="O1341" s="26">
        <f t="shared" si="81"/>
        <v>-64645</v>
      </c>
      <c r="P1341" s="25">
        <f t="shared" si="82"/>
        <v>-0.2</v>
      </c>
      <c r="Q1341" s="3">
        <v>208</v>
      </c>
      <c r="R1341" s="3">
        <v>212.5</v>
      </c>
      <c r="S1341" s="3">
        <v>213</v>
      </c>
      <c r="T1341" s="3">
        <v>210.5</v>
      </c>
      <c r="U1341" s="3">
        <v>214</v>
      </c>
      <c r="V1341" s="12">
        <f t="shared" si="83"/>
        <v>0.28035500000000002</v>
      </c>
      <c r="W1341" s="3">
        <v>2.39</v>
      </c>
      <c r="X1341" s="3" t="str">
        <f ca="1">IF(COUNTIF(股期對照!A:A,B1341)=2,B1341&amp;"-●",IF(COUNTIF(股期對照!A:A,B1341)=1,B1341&amp;"-◎",B1341))</f>
        <v>尼得科超眾</v>
      </c>
      <c r="Y1341" s="3" t="s">
        <v>6635</v>
      </c>
      <c r="AB1341" s="1" t="s">
        <v>1335</v>
      </c>
      <c r="AC1341" s="1" t="s">
        <v>3096</v>
      </c>
      <c r="AD1341" s="1">
        <v>87.95</v>
      </c>
      <c r="AE1341" s="1">
        <v>1.5</v>
      </c>
      <c r="AF1341" s="1">
        <v>1.01</v>
      </c>
      <c r="AG1341" s="1">
        <v>84.41</v>
      </c>
      <c r="AH1341" s="1">
        <v>-74.87</v>
      </c>
      <c r="AI1341" s="1">
        <v>1341</v>
      </c>
      <c r="AJ1341" s="1">
        <v>863433.96</v>
      </c>
      <c r="AK1341" s="1">
        <v>-10</v>
      </c>
      <c r="AL1341" s="1">
        <v>42</v>
      </c>
      <c r="AM1341" s="1">
        <v>13</v>
      </c>
      <c r="AN1341" s="1">
        <v>-5</v>
      </c>
      <c r="AO1341" s="1">
        <v>91</v>
      </c>
      <c r="AP1341" s="1">
        <v>-64645</v>
      </c>
      <c r="AQ1341" s="1">
        <v>-0.2</v>
      </c>
      <c r="AR1341" s="1">
        <v>208</v>
      </c>
      <c r="AS1341" s="1">
        <v>212.5</v>
      </c>
      <c r="AT1341" s="1">
        <v>213</v>
      </c>
      <c r="AU1341" s="1">
        <v>210.5</v>
      </c>
      <c r="AV1341" s="1">
        <v>214</v>
      </c>
      <c r="AW1341" s="1">
        <v>0.28035500000000002</v>
      </c>
      <c r="AX1341" s="1">
        <v>2.39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6059</v>
      </c>
      <c r="C1342" s="3">
        <v>10.220000000000001</v>
      </c>
      <c r="D1342" s="3">
        <v>0.2</v>
      </c>
      <c r="E1342" s="3">
        <v>0.57999999999999996</v>
      </c>
      <c r="F1342" s="1">
        <f>IF(INDEX(董監!D:D,H1342)=0,INDEX(董監!C:C,H1342),INDEX(董監!D:D,H1342))</f>
        <v>26.04</v>
      </c>
      <c r="G1342" s="1">
        <f t="shared" si="80"/>
        <v>62.96</v>
      </c>
      <c r="H1342" s="1">
        <f>MATCH(持股比率!A1342,董監!A:A,0)</f>
        <v>1342</v>
      </c>
      <c r="I1342" s="3">
        <v>380434.88</v>
      </c>
      <c r="J1342" s="26">
        <v>8</v>
      </c>
      <c r="K1342" s="26">
        <v>30</v>
      </c>
      <c r="L1342" s="35">
        <v>28</v>
      </c>
      <c r="M1342" s="26">
        <v>-127</v>
      </c>
      <c r="N1342" s="26">
        <v>75</v>
      </c>
      <c r="O1342" s="26">
        <f t="shared" si="81"/>
        <v>23952</v>
      </c>
      <c r="P1342" s="25">
        <f t="shared" si="82"/>
        <v>0.1</v>
      </c>
      <c r="Q1342" s="3">
        <v>78.900000000000006</v>
      </c>
      <c r="R1342" s="3">
        <v>77.7</v>
      </c>
      <c r="S1342" s="3">
        <v>77.3</v>
      </c>
      <c r="T1342" s="3">
        <v>77.8</v>
      </c>
      <c r="U1342" s="3">
        <v>80.3</v>
      </c>
      <c r="V1342" s="12">
        <f t="shared" si="83"/>
        <v>1.2685E-2</v>
      </c>
      <c r="W1342" s="3">
        <v>2.16</v>
      </c>
      <c r="X1342" s="3" t="str">
        <f ca="1">IF(COUNTIF(股期對照!A:A,B1342)=2,B1342&amp;"-●",IF(COUNTIF(股期對照!A:A,B1342)=1,B1342&amp;"-◎",B1342))</f>
        <v>系微</v>
      </c>
      <c r="Y1342" s="3" t="s">
        <v>6604</v>
      </c>
      <c r="AB1342" s="1" t="s">
        <v>1336</v>
      </c>
      <c r="AC1342" s="1" t="s">
        <v>3097</v>
      </c>
      <c r="AD1342" s="1">
        <v>10.220000000000001</v>
      </c>
      <c r="AE1342" s="1">
        <v>0.2</v>
      </c>
      <c r="AF1342" s="1">
        <v>0.57999999999999996</v>
      </c>
      <c r="AG1342" s="1">
        <v>26.04</v>
      </c>
      <c r="AH1342" s="1">
        <v>62.96</v>
      </c>
      <c r="AI1342" s="1">
        <v>1342</v>
      </c>
      <c r="AJ1342" s="1">
        <v>380434.88</v>
      </c>
      <c r="AK1342" s="1">
        <v>8</v>
      </c>
      <c r="AL1342" s="1">
        <v>30</v>
      </c>
      <c r="AM1342" s="1">
        <v>28</v>
      </c>
      <c r="AN1342" s="1">
        <v>-127</v>
      </c>
      <c r="AO1342" s="1">
        <v>75</v>
      </c>
      <c r="AP1342" s="1">
        <v>23952</v>
      </c>
      <c r="AQ1342" s="1">
        <v>0.1</v>
      </c>
      <c r="AR1342" s="1">
        <v>78.900000000000006</v>
      </c>
      <c r="AS1342" s="1">
        <v>77.7</v>
      </c>
      <c r="AT1342" s="1">
        <v>77.3</v>
      </c>
      <c r="AU1342" s="1">
        <v>77.8</v>
      </c>
      <c r="AV1342" s="1">
        <v>80.3</v>
      </c>
      <c r="AW1342" s="1">
        <v>1.2685E-2</v>
      </c>
      <c r="AX1342" s="1">
        <v>2.16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6060</v>
      </c>
      <c r="C1343" s="3">
        <v>4.4000000000000004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85.22</v>
      </c>
      <c r="H1343" s="1">
        <f>MATCH(持股比率!A1343,董監!A:A,0)</f>
        <v>1343</v>
      </c>
      <c r="I1343" s="3">
        <v>796098.96</v>
      </c>
      <c r="J1343" s="26">
        <v>759</v>
      </c>
      <c r="K1343" s="26">
        <v>-237</v>
      </c>
      <c r="L1343" s="35">
        <v>-440</v>
      </c>
      <c r="M1343" s="26">
        <v>21</v>
      </c>
      <c r="N1343" s="26">
        <v>104</v>
      </c>
      <c r="O1343" s="26">
        <f t="shared" si="81"/>
        <v>67844</v>
      </c>
      <c r="P1343" s="25">
        <f t="shared" si="82"/>
        <v>0.3</v>
      </c>
      <c r="Q1343" s="3">
        <v>37.35</v>
      </c>
      <c r="R1343" s="3">
        <v>36.700000000000003</v>
      </c>
      <c r="S1343" s="3">
        <v>35.200000000000003</v>
      </c>
      <c r="T1343" s="3">
        <v>35.200000000000003</v>
      </c>
      <c r="U1343" s="3">
        <v>35.700000000000003</v>
      </c>
      <c r="V1343" s="12">
        <f t="shared" si="83"/>
        <v>8.6147499999999988E-2</v>
      </c>
      <c r="W1343" s="3">
        <v>-1.24</v>
      </c>
      <c r="X1343" s="3" t="str">
        <f ca="1">IF(COUNTIF(股期對照!A:A,B1343)=2,B1343&amp;"-●",IF(COUNTIF(股期對照!A:A,B1343)=1,B1343&amp;"-◎",B1343))</f>
        <v>旺玖</v>
      </c>
      <c r="Y1343" s="3" t="s">
        <v>6556</v>
      </c>
      <c r="AB1343" s="1" t="s">
        <v>1337</v>
      </c>
      <c r="AC1343" s="1" t="s">
        <v>3098</v>
      </c>
      <c r="AD1343" s="1">
        <v>4.4000000000000004</v>
      </c>
      <c r="AE1343" s="1">
        <v>0.02</v>
      </c>
      <c r="AF1343" s="1">
        <v>0.86</v>
      </c>
      <c r="AG1343" s="1">
        <v>9.5</v>
      </c>
      <c r="AH1343" s="1">
        <v>85.22</v>
      </c>
      <c r="AI1343" s="1">
        <v>1343</v>
      </c>
      <c r="AJ1343" s="1">
        <v>796098.96</v>
      </c>
      <c r="AK1343" s="1">
        <v>759</v>
      </c>
      <c r="AL1343" s="1">
        <v>-237</v>
      </c>
      <c r="AM1343" s="1">
        <v>-440</v>
      </c>
      <c r="AN1343" s="1">
        <v>21</v>
      </c>
      <c r="AO1343" s="1">
        <v>104</v>
      </c>
      <c r="AP1343" s="1">
        <v>67844</v>
      </c>
      <c r="AQ1343" s="1">
        <v>0.3</v>
      </c>
      <c r="AR1343" s="1">
        <v>37.35</v>
      </c>
      <c r="AS1343" s="1">
        <v>36.700000000000003</v>
      </c>
      <c r="AT1343" s="1">
        <v>35.200000000000003</v>
      </c>
      <c r="AU1343" s="1">
        <v>35.200000000000003</v>
      </c>
      <c r="AV1343" s="1">
        <v>35.700000000000003</v>
      </c>
      <c r="AW1343" s="1">
        <v>8.6147499999999988E-2</v>
      </c>
      <c r="AX1343" s="1">
        <v>-1.24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6061</v>
      </c>
      <c r="C1344" s="3">
        <v>11.36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71.210000000000008</v>
      </c>
      <c r="H1344" s="1">
        <f>MATCH(持股比率!A1344,董監!A:A,0)</f>
        <v>1344</v>
      </c>
      <c r="I1344" s="3">
        <v>1003863.98</v>
      </c>
      <c r="J1344" s="26">
        <v>28</v>
      </c>
      <c r="K1344" s="26">
        <v>41</v>
      </c>
      <c r="L1344" s="35">
        <v>-41</v>
      </c>
      <c r="M1344" s="26">
        <v>27</v>
      </c>
      <c r="N1344" s="26">
        <v>26</v>
      </c>
      <c r="O1344" s="26">
        <f t="shared" si="81"/>
        <v>71485</v>
      </c>
      <c r="P1344" s="25">
        <f t="shared" si="82"/>
        <v>0.1</v>
      </c>
      <c r="Q1344" s="3">
        <v>23.45</v>
      </c>
      <c r="R1344" s="3">
        <v>23.05</v>
      </c>
      <c r="S1344" s="3">
        <v>22.75</v>
      </c>
      <c r="T1344" s="3">
        <v>22.9</v>
      </c>
      <c r="U1344" s="3">
        <v>23.1</v>
      </c>
      <c r="V1344" s="12">
        <f t="shared" si="83"/>
        <v>1.8878000000000002E-2</v>
      </c>
      <c r="W1344" s="3">
        <v>-1.07</v>
      </c>
      <c r="X1344" s="3" t="str">
        <f ca="1">IF(COUNTIF(股期對照!A:A,B1344)=2,B1344&amp;"-●",IF(COUNTIF(股期對照!A:A,B1344)=1,B1344&amp;"-◎",B1344))</f>
        <v>高僑</v>
      </c>
      <c r="Y1344" s="3" t="s">
        <v>6560</v>
      </c>
      <c r="AB1344" s="1" t="s">
        <v>1338</v>
      </c>
      <c r="AC1344" s="1" t="s">
        <v>3099</v>
      </c>
      <c r="AD1344" s="1">
        <v>11.36</v>
      </c>
      <c r="AE1344" s="1">
        <v>0</v>
      </c>
      <c r="AF1344" s="1">
        <v>0</v>
      </c>
      <c r="AG1344" s="1">
        <v>17.43</v>
      </c>
      <c r="AH1344" s="1">
        <v>71.210000000000008</v>
      </c>
      <c r="AI1344" s="1">
        <v>1344</v>
      </c>
      <c r="AJ1344" s="1">
        <v>1003863.98</v>
      </c>
      <c r="AK1344" s="1">
        <v>28</v>
      </c>
      <c r="AL1344" s="1">
        <v>41</v>
      </c>
      <c r="AM1344" s="1">
        <v>-41</v>
      </c>
      <c r="AN1344" s="1">
        <v>27</v>
      </c>
      <c r="AO1344" s="1">
        <v>26</v>
      </c>
      <c r="AP1344" s="1">
        <v>71485</v>
      </c>
      <c r="AQ1344" s="1">
        <v>0.1</v>
      </c>
      <c r="AR1344" s="1">
        <v>23.45</v>
      </c>
      <c r="AS1344" s="1">
        <v>23.05</v>
      </c>
      <c r="AT1344" s="1">
        <v>22.75</v>
      </c>
      <c r="AU1344" s="1">
        <v>22.9</v>
      </c>
      <c r="AV1344" s="1">
        <v>23.1</v>
      </c>
      <c r="AW1344" s="1">
        <v>1.8878000000000002E-2</v>
      </c>
      <c r="AX1344" s="1">
        <v>-1.07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6062</v>
      </c>
      <c r="C1345" s="3">
        <v>2.13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71.06</v>
      </c>
      <c r="H1345" s="1">
        <f>MATCH(持股比率!A1345,董監!A:A,0)</f>
        <v>1345</v>
      </c>
      <c r="I1345" s="3">
        <v>1701424.56</v>
      </c>
      <c r="J1345" s="26">
        <v>37</v>
      </c>
      <c r="K1345" s="26">
        <v>35</v>
      </c>
      <c r="L1345" s="35">
        <v>-145</v>
      </c>
      <c r="M1345" s="26">
        <v>-38</v>
      </c>
      <c r="N1345" s="26">
        <v>-200</v>
      </c>
      <c r="O1345" s="26">
        <f t="shared" si="81"/>
        <v>120903</v>
      </c>
      <c r="P1345" s="25">
        <f t="shared" si="82"/>
        <v>-0.3</v>
      </c>
      <c r="Q1345" s="3">
        <v>18.600000000000001</v>
      </c>
      <c r="R1345" s="3">
        <v>18.45</v>
      </c>
      <c r="S1345" s="3">
        <v>18.100000000000001</v>
      </c>
      <c r="T1345" s="3">
        <v>18.25</v>
      </c>
      <c r="U1345" s="3">
        <v>20.05</v>
      </c>
      <c r="V1345" s="12">
        <f t="shared" si="83"/>
        <v>-5.9940500000000001E-2</v>
      </c>
      <c r="W1345" s="3">
        <v>9.56</v>
      </c>
      <c r="X1345" s="3" t="str">
        <f ca="1">IF(COUNTIF(股期對照!A:A,B1345)=2,B1345&amp;"-●",IF(COUNTIF(股期對照!A:A,B1345)=1,B1345&amp;"-◎",B1345))</f>
        <v>華孚</v>
      </c>
      <c r="Y1345" s="3" t="s">
        <v>6635</v>
      </c>
      <c r="AB1345" s="1" t="s">
        <v>1339</v>
      </c>
      <c r="AC1345" s="1" t="s">
        <v>3100</v>
      </c>
      <c r="AD1345" s="1">
        <v>2.13</v>
      </c>
      <c r="AE1345" s="1">
        <v>0</v>
      </c>
      <c r="AF1345" s="1">
        <v>0.01</v>
      </c>
      <c r="AG1345" s="1">
        <v>26.8</v>
      </c>
      <c r="AH1345" s="1">
        <v>71.06</v>
      </c>
      <c r="AI1345" s="1">
        <v>1345</v>
      </c>
      <c r="AJ1345" s="1">
        <v>1701424.56</v>
      </c>
      <c r="AK1345" s="1">
        <v>37</v>
      </c>
      <c r="AL1345" s="1">
        <v>35</v>
      </c>
      <c r="AM1345" s="1">
        <v>-145</v>
      </c>
      <c r="AN1345" s="1">
        <v>-38</v>
      </c>
      <c r="AO1345" s="1">
        <v>-200</v>
      </c>
      <c r="AP1345" s="1">
        <v>120903</v>
      </c>
      <c r="AQ1345" s="1">
        <v>-0.3</v>
      </c>
      <c r="AR1345" s="1">
        <v>18.600000000000001</v>
      </c>
      <c r="AS1345" s="1">
        <v>18.45</v>
      </c>
      <c r="AT1345" s="1">
        <v>18.100000000000001</v>
      </c>
      <c r="AU1345" s="1">
        <v>18.25</v>
      </c>
      <c r="AV1345" s="1">
        <v>20.05</v>
      </c>
      <c r="AW1345" s="1">
        <v>-5.9940500000000001E-2</v>
      </c>
      <c r="AX1345" s="1">
        <v>9.56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6063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8.1999999999999993</v>
      </c>
      <c r="R1346" s="3">
        <v>8.7799999999999994</v>
      </c>
      <c r="S1346" s="3">
        <v>8.7799999999999994</v>
      </c>
      <c r="T1346" s="3">
        <v>8.7799999999999994</v>
      </c>
      <c r="U1346" s="3">
        <v>8.7799999999999994</v>
      </c>
      <c r="V1346" s="12">
        <f t="shared" si="83"/>
        <v>0</v>
      </c>
      <c r="W1346" s="3">
        <v>4.28</v>
      </c>
      <c r="X1346" s="3" t="str">
        <f ca="1">IF(COUNTIF(股期對照!A:A,B1346)=2,B1346&amp;"-●",IF(COUNTIF(股期對照!A:A,B1346)=1,B1346&amp;"-◎",B1346))</f>
        <v>康呈</v>
      </c>
      <c r="Y1346" s="3" t="s">
        <v>6622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8.1999999999999993</v>
      </c>
      <c r="AS1346" s="1">
        <v>8.7799999999999994</v>
      </c>
      <c r="AT1346" s="1">
        <v>8.7799999999999994</v>
      </c>
      <c r="AU1346" s="1">
        <v>8.7799999999999994</v>
      </c>
      <c r="AV1346" s="1">
        <v>8.7799999999999994</v>
      </c>
      <c r="AW1346" s="1">
        <v>0</v>
      </c>
      <c r="AX1346" s="1">
        <v>4.28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6064</v>
      </c>
      <c r="C1347" s="3">
        <v>1.68</v>
      </c>
      <c r="D1347" s="3">
        <v>4.88</v>
      </c>
      <c r="E1347" s="3">
        <v>1.58</v>
      </c>
      <c r="F1347" s="1">
        <f>IF(INDEX(董監!D:D,H1347)=0,INDEX(董監!C:C,H1347),INDEX(董監!D:D,H1347))</f>
        <v>12.81</v>
      </c>
      <c r="G1347" s="1">
        <f t="shared" si="80"/>
        <v>79.05</v>
      </c>
      <c r="H1347" s="1">
        <f>MATCH(持股比率!A1347,董監!A:A,0)</f>
        <v>1347</v>
      </c>
      <c r="I1347" s="3">
        <v>798676.21</v>
      </c>
      <c r="J1347" s="26">
        <v>608</v>
      </c>
      <c r="K1347" s="26">
        <v>-470</v>
      </c>
      <c r="L1347" s="35">
        <v>743</v>
      </c>
      <c r="M1347" s="26">
        <v>-437</v>
      </c>
      <c r="N1347" s="26">
        <v>419</v>
      </c>
      <c r="O1347" s="26">
        <f t="shared" si="81"/>
        <v>63135</v>
      </c>
      <c r="P1347" s="25">
        <f t="shared" si="82"/>
        <v>1.4</v>
      </c>
      <c r="Q1347" s="3">
        <v>137</v>
      </c>
      <c r="R1347" s="3">
        <v>133.5</v>
      </c>
      <c r="S1347" s="3">
        <v>126</v>
      </c>
      <c r="T1347" s="3">
        <v>124.5</v>
      </c>
      <c r="U1347" s="3">
        <v>127</v>
      </c>
      <c r="V1347" s="12">
        <f t="shared" si="83"/>
        <v>1.1297550000000001</v>
      </c>
      <c r="W1347" s="3">
        <v>-3.79</v>
      </c>
      <c r="X1347" s="3" t="str">
        <f ca="1">IF(COUNTIF(股期對照!A:A,B1347)=2,B1347&amp;"-●",IF(COUNTIF(股期對照!A:A,B1347)=1,B1347&amp;"-◎",B1347))</f>
        <v>驊訊</v>
      </c>
      <c r="Y1347" s="3" t="s">
        <v>6546</v>
      </c>
      <c r="AB1347" s="1" t="s">
        <v>1341</v>
      </c>
      <c r="AC1347" s="1" t="s">
        <v>3102</v>
      </c>
      <c r="AD1347" s="1">
        <v>1.68</v>
      </c>
      <c r="AE1347" s="1">
        <v>4.88</v>
      </c>
      <c r="AF1347" s="1">
        <v>1.58</v>
      </c>
      <c r="AG1347" s="1">
        <v>12.81</v>
      </c>
      <c r="AH1347" s="1">
        <v>79.05</v>
      </c>
      <c r="AI1347" s="1">
        <v>1347</v>
      </c>
      <c r="AJ1347" s="1">
        <v>798676.21</v>
      </c>
      <c r="AK1347" s="1">
        <v>608</v>
      </c>
      <c r="AL1347" s="1">
        <v>-470</v>
      </c>
      <c r="AM1347" s="1">
        <v>743</v>
      </c>
      <c r="AN1347" s="1">
        <v>-437</v>
      </c>
      <c r="AO1347" s="1">
        <v>419</v>
      </c>
      <c r="AP1347" s="1">
        <v>63135</v>
      </c>
      <c r="AQ1347" s="1">
        <v>1.4</v>
      </c>
      <c r="AR1347" s="1">
        <v>137</v>
      </c>
      <c r="AS1347" s="1">
        <v>133.5</v>
      </c>
      <c r="AT1347" s="1">
        <v>126</v>
      </c>
      <c r="AU1347" s="1">
        <v>124.5</v>
      </c>
      <c r="AV1347" s="1">
        <v>127</v>
      </c>
      <c r="AW1347" s="1">
        <v>1.1297550000000001</v>
      </c>
      <c r="AX1347" s="1">
        <v>-3.79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6065</v>
      </c>
      <c r="C1348" s="3">
        <v>57.26</v>
      </c>
      <c r="D1348" s="3">
        <v>1.67</v>
      </c>
      <c r="E1348" s="3">
        <v>1.6</v>
      </c>
      <c r="F1348" s="1">
        <f>IF(INDEX(董監!D:D,H1348)=0,INDEX(董監!C:C,H1348),INDEX(董監!D:D,H1348))</f>
        <v>5.9</v>
      </c>
      <c r="G1348" s="1">
        <f t="shared" si="80"/>
        <v>33.569999999999993</v>
      </c>
      <c r="H1348" s="1">
        <f>MATCH(持股比率!A1348,董監!A:A,0)</f>
        <v>1348</v>
      </c>
      <c r="I1348" s="3">
        <v>7791466.3399999999</v>
      </c>
      <c r="J1348" s="26">
        <v>-48</v>
      </c>
      <c r="K1348" s="26">
        <v>1121</v>
      </c>
      <c r="L1348" s="35">
        <v>-552</v>
      </c>
      <c r="M1348" s="26">
        <v>-474</v>
      </c>
      <c r="N1348" s="26">
        <v>631</v>
      </c>
      <c r="O1348" s="26">
        <f t="shared" si="81"/>
        <v>261560</v>
      </c>
      <c r="P1348" s="25">
        <f t="shared" si="82"/>
        <v>0.3</v>
      </c>
      <c r="Q1348" s="3">
        <v>107</v>
      </c>
      <c r="R1348" s="3">
        <v>108</v>
      </c>
      <c r="S1348" s="3">
        <v>105.5</v>
      </c>
      <c r="T1348" s="3">
        <v>106</v>
      </c>
      <c r="U1348" s="3">
        <v>108.5</v>
      </c>
      <c r="V1348" s="12">
        <f t="shared" si="83"/>
        <v>0.75915500000000002</v>
      </c>
      <c r="W1348" s="3">
        <v>1.88</v>
      </c>
      <c r="X1348" s="3" t="str">
        <f ca="1">IF(COUNTIF(股期對照!A:A,B1348)=2,B1348&amp;"-●",IF(COUNTIF(股期對照!A:A,B1348)=1,B1348&amp;"-◎",B1348))</f>
        <v>力成-◎</v>
      </c>
      <c r="Y1348" s="3" t="s">
        <v>6694</v>
      </c>
      <c r="AB1348" s="1" t="s">
        <v>1342</v>
      </c>
      <c r="AC1348" s="1" t="s">
        <v>3103</v>
      </c>
      <c r="AD1348" s="1">
        <v>57.26</v>
      </c>
      <c r="AE1348" s="1">
        <v>1.67</v>
      </c>
      <c r="AF1348" s="1">
        <v>1.6</v>
      </c>
      <c r="AG1348" s="1">
        <v>5.9</v>
      </c>
      <c r="AH1348" s="1">
        <v>33.569999999999993</v>
      </c>
      <c r="AI1348" s="1">
        <v>1348</v>
      </c>
      <c r="AJ1348" s="1">
        <v>7791466.3399999999</v>
      </c>
      <c r="AK1348" s="1">
        <v>-48</v>
      </c>
      <c r="AL1348" s="1">
        <v>1121</v>
      </c>
      <c r="AM1348" s="1">
        <v>-552</v>
      </c>
      <c r="AN1348" s="1">
        <v>-474</v>
      </c>
      <c r="AO1348" s="1">
        <v>631</v>
      </c>
      <c r="AP1348" s="1">
        <v>261560</v>
      </c>
      <c r="AQ1348" s="1">
        <v>0.3</v>
      </c>
      <c r="AR1348" s="1">
        <v>107</v>
      </c>
      <c r="AS1348" s="1">
        <v>108</v>
      </c>
      <c r="AT1348" s="1">
        <v>105.5</v>
      </c>
      <c r="AU1348" s="1">
        <v>106</v>
      </c>
      <c r="AV1348" s="1">
        <v>108.5</v>
      </c>
      <c r="AW1348" s="1">
        <v>0.75915500000000002</v>
      </c>
      <c r="AX1348" s="1">
        <v>1.88</v>
      </c>
      <c r="AY1348" s="1" t="s">
        <v>4531</v>
      </c>
      <c r="AZ1348" s="1" t="s">
        <v>3548</v>
      </c>
    </row>
    <row r="1349" spans="1:52" x14ac:dyDescent="0.25">
      <c r="A1349" s="2" t="s">
        <v>1343</v>
      </c>
      <c r="B1349" s="3" t="s">
        <v>4697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0</v>
      </c>
      <c r="L1349" s="35">
        <v>0</v>
      </c>
      <c r="M1349" s="26">
        <v>0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16.100000000000001</v>
      </c>
      <c r="R1349" s="3">
        <v>15.75</v>
      </c>
      <c r="S1349" s="3">
        <v>15.8</v>
      </c>
      <c r="T1349" s="3">
        <v>15.7</v>
      </c>
      <c r="U1349" s="3">
        <v>15.3</v>
      </c>
      <c r="V1349" s="12">
        <f t="shared" si="83"/>
        <v>-1.6100000000000001E-4</v>
      </c>
      <c r="W1349" s="3">
        <v>-0.33</v>
      </c>
      <c r="X1349" s="3" t="str">
        <f ca="1">IF(COUNTIF(股期對照!A:A,B1349)=2,B1349&amp;"-●",IF(COUNTIF(股期對照!A:A,B1349)=1,B1349&amp;"-◎",B1349))</f>
        <v>松崗</v>
      </c>
      <c r="Y1349" s="3" t="s">
        <v>6695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0</v>
      </c>
      <c r="AN1349" s="1">
        <v>0</v>
      </c>
      <c r="AO1349" s="1">
        <v>0</v>
      </c>
      <c r="AP1349" s="1">
        <v>9540</v>
      </c>
      <c r="AQ1349" s="1">
        <v>0</v>
      </c>
      <c r="AR1349" s="1">
        <v>16.100000000000001</v>
      </c>
      <c r="AS1349" s="1">
        <v>15.75</v>
      </c>
      <c r="AT1349" s="1">
        <v>15.8</v>
      </c>
      <c r="AU1349" s="1">
        <v>15.7</v>
      </c>
      <c r="AV1349" s="1">
        <v>15.3</v>
      </c>
      <c r="AW1349" s="1">
        <v>-1.6100000000000001E-4</v>
      </c>
      <c r="AX1349" s="1">
        <v>-0.33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6066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1</v>
      </c>
      <c r="N1350" s="26">
        <v>0</v>
      </c>
      <c r="O1350" s="26">
        <f t="shared" si="81"/>
        <v>14325</v>
      </c>
      <c r="P1350" s="25">
        <f t="shared" si="82"/>
        <v>0</v>
      </c>
      <c r="Q1350" s="3">
        <v>19.649999999999999</v>
      </c>
      <c r="R1350" s="3">
        <v>19.850000000000001</v>
      </c>
      <c r="S1350" s="3">
        <v>19.850000000000001</v>
      </c>
      <c r="T1350" s="3">
        <v>19.600000000000001</v>
      </c>
      <c r="U1350" s="3">
        <v>19.8</v>
      </c>
      <c r="V1350" s="12">
        <f t="shared" si="83"/>
        <v>1.9600000000000002E-4</v>
      </c>
      <c r="W1350" s="3">
        <v>-1</v>
      </c>
      <c r="X1350" s="3" t="str">
        <f ca="1">IF(COUNTIF(股期對照!A:A,B1350)=2,B1350&amp;"-●",IF(COUNTIF(股期對照!A:A,B1350)=1,B1350&amp;"-◎",B1350))</f>
        <v>易通展</v>
      </c>
      <c r="Y1350" s="3" t="s">
        <v>6615</v>
      </c>
      <c r="AB1350" s="1" t="s">
        <v>1344</v>
      </c>
      <c r="AC1350" s="1" t="s">
        <v>3105</v>
      </c>
      <c r="AD1350" s="1">
        <v>0.06</v>
      </c>
      <c r="AE1350" s="1">
        <v>0</v>
      </c>
      <c r="AF1350" s="1">
        <v>0</v>
      </c>
      <c r="AG1350" s="1">
        <v>39.54</v>
      </c>
      <c r="AH1350" s="1">
        <v>60.4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1</v>
      </c>
      <c r="AO1350" s="1">
        <v>0</v>
      </c>
      <c r="AP1350" s="1">
        <v>14325</v>
      </c>
      <c r="AQ1350" s="1">
        <v>0</v>
      </c>
      <c r="AR1350" s="1">
        <v>19.649999999999999</v>
      </c>
      <c r="AS1350" s="1">
        <v>19.850000000000001</v>
      </c>
      <c r="AT1350" s="1">
        <v>19.850000000000001</v>
      </c>
      <c r="AU1350" s="1">
        <v>19.600000000000001</v>
      </c>
      <c r="AV1350" s="1">
        <v>19.8</v>
      </c>
      <c r="AW1350" s="1">
        <v>1.9600000000000002E-4</v>
      </c>
      <c r="AX1350" s="1">
        <v>-1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4621</v>
      </c>
      <c r="C1351" s="3">
        <v>0.14000000000000001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81.16</v>
      </c>
      <c r="H1351" s="1">
        <f>MATCH(持股比率!A1351,董監!A:A,0)</f>
        <v>1351</v>
      </c>
      <c r="I1351" s="3">
        <v>222000</v>
      </c>
      <c r="J1351" s="26">
        <v>5</v>
      </c>
      <c r="K1351" s="26">
        <v>-3</v>
      </c>
      <c r="L1351" s="35">
        <v>-1</v>
      </c>
      <c r="M1351" s="26">
        <v>2</v>
      </c>
      <c r="N1351" s="26">
        <v>2</v>
      </c>
      <c r="O1351" s="26">
        <f t="shared" ref="O1351:O1414" si="85">ROUND((I1351/10)*(G1351/100),0)</f>
        <v>18018</v>
      </c>
      <c r="P1351" s="25">
        <f t="shared" ref="P1351:P1414" si="86">ROUND(SUM(J1351:N1351)/O1351*100,1)</f>
        <v>0</v>
      </c>
      <c r="Q1351" s="3">
        <v>54.5</v>
      </c>
      <c r="R1351" s="3">
        <v>52.5</v>
      </c>
      <c r="S1351" s="3">
        <v>51.2</v>
      </c>
      <c r="T1351" s="3">
        <v>51.3</v>
      </c>
      <c r="U1351" s="3">
        <v>51.4</v>
      </c>
      <c r="V1351" s="12">
        <f t="shared" ref="V1351:V1414" si="87">SUMPRODUCT(J1351:N1351,Q1351:U1351)/100000</f>
        <v>2.6919999999999999E-3</v>
      </c>
      <c r="W1351" s="3">
        <v>-6.55</v>
      </c>
      <c r="X1351" s="3" t="str">
        <f ca="1">IF(COUNTIF(股期對照!A:A,B1351)=2,B1351&amp;"-●",IF(COUNTIF(股期對照!A:A,B1351)=1,B1351&amp;"-◎",B1351))</f>
        <v>立康</v>
      </c>
      <c r="Y1351" s="3" t="s">
        <v>6627</v>
      </c>
      <c r="AB1351" s="1" t="s">
        <v>1345</v>
      </c>
      <c r="AC1351" s="1" t="s">
        <v>3106</v>
      </c>
      <c r="AD1351" s="1">
        <v>0.14000000000000001</v>
      </c>
      <c r="AE1351" s="1">
        <v>0</v>
      </c>
      <c r="AF1351" s="1">
        <v>0</v>
      </c>
      <c r="AG1351" s="1">
        <v>18.7</v>
      </c>
      <c r="AH1351" s="1">
        <v>81.16</v>
      </c>
      <c r="AI1351" s="1">
        <v>1351</v>
      </c>
      <c r="AJ1351" s="1">
        <v>222000</v>
      </c>
      <c r="AK1351" s="1">
        <v>5</v>
      </c>
      <c r="AL1351" s="1">
        <v>-3</v>
      </c>
      <c r="AM1351" s="1">
        <v>-1</v>
      </c>
      <c r="AN1351" s="1">
        <v>2</v>
      </c>
      <c r="AO1351" s="1">
        <v>2</v>
      </c>
      <c r="AP1351" s="1">
        <v>18018</v>
      </c>
      <c r="AQ1351" s="1">
        <v>0</v>
      </c>
      <c r="AR1351" s="1">
        <v>54.5</v>
      </c>
      <c r="AS1351" s="1">
        <v>52.5</v>
      </c>
      <c r="AT1351" s="1">
        <v>51.2</v>
      </c>
      <c r="AU1351" s="1">
        <v>51.3</v>
      </c>
      <c r="AV1351" s="1">
        <v>51.4</v>
      </c>
      <c r="AW1351" s="1">
        <v>2.6919999999999999E-3</v>
      </c>
      <c r="AX1351" s="1">
        <v>-6.55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6067</v>
      </c>
      <c r="C1352" s="3">
        <v>3.57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88.94</v>
      </c>
      <c r="H1352" s="1">
        <f>MATCH(持股比率!A1352,董監!A:A,0)</f>
        <v>1352</v>
      </c>
      <c r="I1352" s="3">
        <v>749766.93</v>
      </c>
      <c r="J1352" s="26">
        <v>127</v>
      </c>
      <c r="K1352" s="26">
        <v>-90</v>
      </c>
      <c r="L1352" s="35">
        <v>-171</v>
      </c>
      <c r="M1352" s="26">
        <v>-129</v>
      </c>
      <c r="N1352" s="26">
        <v>105</v>
      </c>
      <c r="O1352" s="26">
        <f t="shared" si="85"/>
        <v>66684</v>
      </c>
      <c r="P1352" s="25">
        <f t="shared" si="86"/>
        <v>-0.2</v>
      </c>
      <c r="Q1352" s="3">
        <v>17</v>
      </c>
      <c r="R1352" s="3">
        <v>16.649999999999999</v>
      </c>
      <c r="S1352" s="3">
        <v>15.9</v>
      </c>
      <c r="T1352" s="3">
        <v>15.7</v>
      </c>
      <c r="U1352" s="3">
        <v>16.05</v>
      </c>
      <c r="V1352" s="12">
        <f t="shared" si="87"/>
        <v>-2.3984499999999999E-2</v>
      </c>
      <c r="W1352" s="3">
        <v>-1.83</v>
      </c>
      <c r="X1352" s="3" t="str">
        <f ca="1">IF(COUNTIF(股期對照!A:A,B1352)=2,B1352&amp;"-●",IF(COUNTIF(股期對照!A:A,B1352)=1,B1352&amp;"-◎",B1352))</f>
        <v>迅杰</v>
      </c>
      <c r="Y1352" s="3" t="s">
        <v>6546</v>
      </c>
      <c r="AB1352" s="1" t="s">
        <v>1346</v>
      </c>
      <c r="AC1352" s="1" t="s">
        <v>3107</v>
      </c>
      <c r="AD1352" s="1">
        <v>3.57</v>
      </c>
      <c r="AE1352" s="1">
        <v>0</v>
      </c>
      <c r="AF1352" s="1">
        <v>0.28000000000000003</v>
      </c>
      <c r="AG1352" s="1">
        <v>7.21</v>
      </c>
      <c r="AH1352" s="1">
        <v>88.94</v>
      </c>
      <c r="AI1352" s="1">
        <v>1352</v>
      </c>
      <c r="AJ1352" s="1">
        <v>749766.93</v>
      </c>
      <c r="AK1352" s="1">
        <v>127</v>
      </c>
      <c r="AL1352" s="1">
        <v>-90</v>
      </c>
      <c r="AM1352" s="1">
        <v>-171</v>
      </c>
      <c r="AN1352" s="1">
        <v>-129</v>
      </c>
      <c r="AO1352" s="1">
        <v>105</v>
      </c>
      <c r="AP1352" s="1">
        <v>66684</v>
      </c>
      <c r="AQ1352" s="1">
        <v>-0.2</v>
      </c>
      <c r="AR1352" s="1">
        <v>17</v>
      </c>
      <c r="AS1352" s="1">
        <v>16.649999999999999</v>
      </c>
      <c r="AT1352" s="1">
        <v>15.9</v>
      </c>
      <c r="AU1352" s="1">
        <v>15.7</v>
      </c>
      <c r="AV1352" s="1">
        <v>16.05</v>
      </c>
      <c r="AW1352" s="1">
        <v>-2.3984499999999999E-2</v>
      </c>
      <c r="AX1352" s="1">
        <v>-1.83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6068</v>
      </c>
      <c r="C1353" s="3">
        <v>13.55</v>
      </c>
      <c r="D1353" s="3">
        <v>0.08</v>
      </c>
      <c r="E1353" s="3">
        <v>0.44</v>
      </c>
      <c r="F1353" s="1">
        <f>IF(INDEX(董監!D:D,H1353)=0,INDEX(董監!C:C,H1353),INDEX(董監!D:D,H1353))</f>
        <v>4.88</v>
      </c>
      <c r="G1353" s="1">
        <f t="shared" si="84"/>
        <v>81.05</v>
      </c>
      <c r="H1353" s="1">
        <f>MATCH(持股比率!A1353,董監!A:A,0)</f>
        <v>1353</v>
      </c>
      <c r="I1353" s="3">
        <v>3550418.75</v>
      </c>
      <c r="J1353" s="26">
        <v>-19</v>
      </c>
      <c r="K1353" s="26">
        <v>268</v>
      </c>
      <c r="L1353" s="35">
        <v>-33</v>
      </c>
      <c r="M1353" s="26">
        <v>107</v>
      </c>
      <c r="N1353" s="26">
        <v>656</v>
      </c>
      <c r="O1353" s="26">
        <f t="shared" si="85"/>
        <v>287761</v>
      </c>
      <c r="P1353" s="25">
        <f t="shared" si="86"/>
        <v>0.3</v>
      </c>
      <c r="Q1353" s="3">
        <v>32.4</v>
      </c>
      <c r="R1353" s="3">
        <v>32.4</v>
      </c>
      <c r="S1353" s="3">
        <v>31.2</v>
      </c>
      <c r="T1353" s="3">
        <v>30.6</v>
      </c>
      <c r="U1353" s="3">
        <v>31.5</v>
      </c>
      <c r="V1353" s="12">
        <f t="shared" si="87"/>
        <v>0.30976199999999998</v>
      </c>
      <c r="W1353" s="3">
        <v>-3.37</v>
      </c>
      <c r="X1353" s="3" t="str">
        <f ca="1">IF(COUNTIF(股期對照!A:A,B1353)=2,B1353&amp;"-●",IF(COUNTIF(股期對照!A:A,B1353)=1,B1353&amp;"-◎",B1353))</f>
        <v>茂迪</v>
      </c>
      <c r="Y1353" s="3" t="s">
        <v>6648</v>
      </c>
      <c r="AB1353" s="1" t="s">
        <v>1347</v>
      </c>
      <c r="AC1353" s="1" t="s">
        <v>3108</v>
      </c>
      <c r="AD1353" s="1">
        <v>13.55</v>
      </c>
      <c r="AE1353" s="1">
        <v>0.08</v>
      </c>
      <c r="AF1353" s="1">
        <v>0.44</v>
      </c>
      <c r="AG1353" s="1">
        <v>4.88</v>
      </c>
      <c r="AH1353" s="1">
        <v>81.05</v>
      </c>
      <c r="AI1353" s="1">
        <v>1353</v>
      </c>
      <c r="AJ1353" s="1">
        <v>3550418.75</v>
      </c>
      <c r="AK1353" s="1">
        <v>-19</v>
      </c>
      <c r="AL1353" s="1">
        <v>268</v>
      </c>
      <c r="AM1353" s="1">
        <v>-33</v>
      </c>
      <c r="AN1353" s="1">
        <v>107</v>
      </c>
      <c r="AO1353" s="1">
        <v>656</v>
      </c>
      <c r="AP1353" s="1">
        <v>287761</v>
      </c>
      <c r="AQ1353" s="1">
        <v>0.3</v>
      </c>
      <c r="AR1353" s="1">
        <v>32.4</v>
      </c>
      <c r="AS1353" s="1">
        <v>32.4</v>
      </c>
      <c r="AT1353" s="1">
        <v>31.2</v>
      </c>
      <c r="AU1353" s="1">
        <v>30.6</v>
      </c>
      <c r="AV1353" s="1">
        <v>31.5</v>
      </c>
      <c r="AW1353" s="1">
        <v>0.30976199999999998</v>
      </c>
      <c r="AX1353" s="1">
        <v>-3.37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6069</v>
      </c>
      <c r="C1354" s="3">
        <v>9.9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75.78</v>
      </c>
      <c r="H1354" s="1">
        <f>MATCH(持股比率!A1354,董監!A:A,0)</f>
        <v>1354</v>
      </c>
      <c r="I1354" s="3">
        <v>1180044.3799999999</v>
      </c>
      <c r="J1354" s="26">
        <v>31</v>
      </c>
      <c r="K1354" s="26">
        <v>-1</v>
      </c>
      <c r="L1354" s="35">
        <v>-71</v>
      </c>
      <c r="M1354" s="26">
        <v>-128</v>
      </c>
      <c r="N1354" s="26">
        <v>32</v>
      </c>
      <c r="O1354" s="26">
        <f t="shared" si="85"/>
        <v>89424</v>
      </c>
      <c r="P1354" s="25">
        <f t="shared" si="86"/>
        <v>-0.2</v>
      </c>
      <c r="Q1354" s="3">
        <v>60</v>
      </c>
      <c r="R1354" s="3">
        <v>59.9</v>
      </c>
      <c r="S1354" s="3">
        <v>59</v>
      </c>
      <c r="T1354" s="3">
        <v>58.9</v>
      </c>
      <c r="U1354" s="3">
        <v>58.5</v>
      </c>
      <c r="V1354" s="12">
        <f t="shared" si="87"/>
        <v>-8.0561000000000008E-2</v>
      </c>
      <c r="W1354" s="3">
        <v>-2.34</v>
      </c>
      <c r="X1354" s="3" t="str">
        <f ca="1">IF(COUNTIF(股期對照!A:A,B1354)=2,B1354&amp;"-●",IF(COUNTIF(股期對照!A:A,B1354)=1,B1354&amp;"-◎",B1354))</f>
        <v>立端</v>
      </c>
      <c r="Y1354" s="3" t="s">
        <v>6619</v>
      </c>
      <c r="AB1354" s="1" t="s">
        <v>1348</v>
      </c>
      <c r="AC1354" s="1" t="s">
        <v>3109</v>
      </c>
      <c r="AD1354" s="1">
        <v>9.9</v>
      </c>
      <c r="AE1354" s="1">
        <v>0</v>
      </c>
      <c r="AF1354" s="1">
        <v>0.2</v>
      </c>
      <c r="AG1354" s="1">
        <v>14.12</v>
      </c>
      <c r="AH1354" s="1">
        <v>75.78</v>
      </c>
      <c r="AI1354" s="1">
        <v>1354</v>
      </c>
      <c r="AJ1354" s="1">
        <v>1180044.3799999999</v>
      </c>
      <c r="AK1354" s="1">
        <v>31</v>
      </c>
      <c r="AL1354" s="1">
        <v>-1</v>
      </c>
      <c r="AM1354" s="1">
        <v>-71</v>
      </c>
      <c r="AN1354" s="1">
        <v>-128</v>
      </c>
      <c r="AO1354" s="1">
        <v>32</v>
      </c>
      <c r="AP1354" s="1">
        <v>89424</v>
      </c>
      <c r="AQ1354" s="1">
        <v>-0.2</v>
      </c>
      <c r="AR1354" s="1">
        <v>60</v>
      </c>
      <c r="AS1354" s="1">
        <v>59.9</v>
      </c>
      <c r="AT1354" s="1">
        <v>59</v>
      </c>
      <c r="AU1354" s="1">
        <v>58.9</v>
      </c>
      <c r="AV1354" s="1">
        <v>58.5</v>
      </c>
      <c r="AW1354" s="1">
        <v>-8.0561000000000008E-2</v>
      </c>
      <c r="AX1354" s="1">
        <v>-2.34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6070</v>
      </c>
      <c r="C1355" s="3">
        <v>0.16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77.23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-4</v>
      </c>
      <c r="L1355" s="35">
        <v>-3</v>
      </c>
      <c r="M1355" s="26">
        <v>-2</v>
      </c>
      <c r="N1355" s="26">
        <v>-3</v>
      </c>
      <c r="O1355" s="26">
        <f t="shared" si="85"/>
        <v>28659</v>
      </c>
      <c r="P1355" s="25">
        <f t="shared" si="86"/>
        <v>0</v>
      </c>
      <c r="Q1355" s="3">
        <v>17.399999999999999</v>
      </c>
      <c r="R1355" s="3">
        <v>17.7</v>
      </c>
      <c r="S1355" s="3">
        <v>18</v>
      </c>
      <c r="T1355" s="3">
        <v>18</v>
      </c>
      <c r="U1355" s="3">
        <v>17.7</v>
      </c>
      <c r="V1355" s="12">
        <f t="shared" si="87"/>
        <v>-2.1389999999999998E-3</v>
      </c>
      <c r="W1355" s="3">
        <v>3.21</v>
      </c>
      <c r="X1355" s="3" t="str">
        <f ca="1">IF(COUNTIF(股期對照!A:A,B1355)=2,B1355&amp;"-●",IF(COUNTIF(股期對照!A:A,B1355)=1,B1355&amp;"-◎",B1355))</f>
        <v>臺龍</v>
      </c>
      <c r="Y1355" s="3" t="s">
        <v>6609</v>
      </c>
      <c r="AB1355" s="1" t="s">
        <v>1349</v>
      </c>
      <c r="AC1355" s="1" t="s">
        <v>3110</v>
      </c>
      <c r="AD1355" s="1">
        <v>0.16</v>
      </c>
      <c r="AE1355" s="1">
        <v>0</v>
      </c>
      <c r="AF1355" s="1">
        <v>0</v>
      </c>
      <c r="AG1355" s="1">
        <v>22.61</v>
      </c>
      <c r="AH1355" s="1">
        <v>77.23</v>
      </c>
      <c r="AI1355" s="1">
        <v>1355</v>
      </c>
      <c r="AJ1355" s="1">
        <v>371092.25</v>
      </c>
      <c r="AK1355" s="1">
        <v>0</v>
      </c>
      <c r="AL1355" s="1">
        <v>-4</v>
      </c>
      <c r="AM1355" s="1">
        <v>-3</v>
      </c>
      <c r="AN1355" s="1">
        <v>-2</v>
      </c>
      <c r="AO1355" s="1">
        <v>-3</v>
      </c>
      <c r="AP1355" s="1">
        <v>28659</v>
      </c>
      <c r="AQ1355" s="1">
        <v>0</v>
      </c>
      <c r="AR1355" s="1">
        <v>17.399999999999999</v>
      </c>
      <c r="AS1355" s="1">
        <v>17.7</v>
      </c>
      <c r="AT1355" s="1">
        <v>18</v>
      </c>
      <c r="AU1355" s="1">
        <v>18</v>
      </c>
      <c r="AV1355" s="1">
        <v>17.7</v>
      </c>
      <c r="AW1355" s="1">
        <v>-2.1389999999999998E-3</v>
      </c>
      <c r="AX1355" s="1">
        <v>3.21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4778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-3</v>
      </c>
      <c r="O1356" s="26">
        <f t="shared" si="85"/>
        <v>37719</v>
      </c>
      <c r="P1356" s="25">
        <f t="shared" si="86"/>
        <v>0</v>
      </c>
      <c r="Q1356" s="3">
        <v>9.77</v>
      </c>
      <c r="R1356" s="3">
        <v>9.89</v>
      </c>
      <c r="S1356" s="3">
        <v>9.73</v>
      </c>
      <c r="T1356" s="3">
        <v>9.75</v>
      </c>
      <c r="U1356" s="3">
        <v>9.8000000000000007</v>
      </c>
      <c r="V1356" s="12">
        <f t="shared" si="87"/>
        <v>-2.9400000000000004E-4</v>
      </c>
      <c r="W1356" s="3">
        <v>-1.9</v>
      </c>
      <c r="X1356" s="3" t="str">
        <f ca="1">IF(COUNTIF(股期對照!A:A,B1356)=2,B1356&amp;"-●",IF(COUNTIF(股期對照!A:A,B1356)=1,B1356&amp;"-◎",B1356))</f>
        <v>淇譽電</v>
      </c>
      <c r="Y1356" s="3" t="s">
        <v>6566</v>
      </c>
      <c r="AB1356" s="1" t="s">
        <v>1350</v>
      </c>
      <c r="AC1356" s="1" t="s">
        <v>3111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-3</v>
      </c>
      <c r="AP1356" s="1">
        <v>37719</v>
      </c>
      <c r="AQ1356" s="1">
        <v>0</v>
      </c>
      <c r="AR1356" s="1">
        <v>9.77</v>
      </c>
      <c r="AS1356" s="1">
        <v>9.89</v>
      </c>
      <c r="AT1356" s="1">
        <v>9.73</v>
      </c>
      <c r="AU1356" s="1">
        <v>9.75</v>
      </c>
      <c r="AV1356" s="1">
        <v>9.8000000000000007</v>
      </c>
      <c r="AW1356" s="1">
        <v>-2.9400000000000004E-4</v>
      </c>
      <c r="AX1356" s="1">
        <v>-1.9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4861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1</v>
      </c>
      <c r="K1357" s="26">
        <v>-1</v>
      </c>
      <c r="L1357" s="35">
        <v>-1</v>
      </c>
      <c r="M1357" s="26">
        <v>8</v>
      </c>
      <c r="N1357" s="26">
        <v>-8</v>
      </c>
      <c r="O1357" s="26">
        <f t="shared" si="85"/>
        <v>24353</v>
      </c>
      <c r="P1357" s="25">
        <f t="shared" si="86"/>
        <v>0</v>
      </c>
      <c r="Q1357" s="3">
        <v>23.5</v>
      </c>
      <c r="R1357" s="3">
        <v>23.25</v>
      </c>
      <c r="S1357" s="3">
        <v>22.9</v>
      </c>
      <c r="T1357" s="3">
        <v>24.15</v>
      </c>
      <c r="U1357" s="3">
        <v>23.65</v>
      </c>
      <c r="V1357" s="12">
        <f t="shared" si="87"/>
        <v>-1.8650000000000006E-4</v>
      </c>
      <c r="W1357" s="3">
        <v>-0.84</v>
      </c>
      <c r="X1357" s="3" t="str">
        <f ca="1">IF(COUNTIF(股期對照!A:A,B1357)=2,B1357&amp;"-●",IF(COUNTIF(股期對照!A:A,B1357)=1,B1357&amp;"-◎",B1357))</f>
        <v>沛波</v>
      </c>
      <c r="Y1357" s="3" t="s">
        <v>4584</v>
      </c>
      <c r="AB1357" s="1" t="s">
        <v>1351</v>
      </c>
      <c r="AC1357" s="1" t="s">
        <v>3112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1</v>
      </c>
      <c r="AL1357" s="1">
        <v>-1</v>
      </c>
      <c r="AM1357" s="1">
        <v>-1</v>
      </c>
      <c r="AN1357" s="1">
        <v>8</v>
      </c>
      <c r="AO1357" s="1">
        <v>-8</v>
      </c>
      <c r="AP1357" s="1">
        <v>24353</v>
      </c>
      <c r="AQ1357" s="1">
        <v>0</v>
      </c>
      <c r="AR1357" s="1">
        <v>23.5</v>
      </c>
      <c r="AS1357" s="1">
        <v>23.25</v>
      </c>
      <c r="AT1357" s="1">
        <v>22.9</v>
      </c>
      <c r="AU1357" s="1">
        <v>24.15</v>
      </c>
      <c r="AV1357" s="1">
        <v>23.65</v>
      </c>
      <c r="AW1357" s="1">
        <v>-1.8650000000000006E-4</v>
      </c>
      <c r="AX1357" s="1">
        <v>-0.84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6071</v>
      </c>
      <c r="C1358" s="3">
        <v>10.77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80.67</v>
      </c>
      <c r="H1358" s="1">
        <f>MATCH(持股比率!A1358,董監!A:A,0)</f>
        <v>1358</v>
      </c>
      <c r="I1358" s="3">
        <v>2775140.32</v>
      </c>
      <c r="J1358" s="26">
        <v>2555</v>
      </c>
      <c r="K1358" s="26">
        <v>-102</v>
      </c>
      <c r="L1358" s="35">
        <v>-2</v>
      </c>
      <c r="M1358" s="26">
        <v>2406</v>
      </c>
      <c r="N1358" s="26">
        <v>-77</v>
      </c>
      <c r="O1358" s="26">
        <f t="shared" si="85"/>
        <v>223871</v>
      </c>
      <c r="P1358" s="25">
        <f t="shared" si="86"/>
        <v>2.1</v>
      </c>
      <c r="Q1358" s="3">
        <v>20.9</v>
      </c>
      <c r="R1358" s="3">
        <v>20.8</v>
      </c>
      <c r="S1358" s="3">
        <v>20.3</v>
      </c>
      <c r="T1358" s="3">
        <v>21.05</v>
      </c>
      <c r="U1358" s="3">
        <v>22.55</v>
      </c>
      <c r="V1358" s="12">
        <f t="shared" si="87"/>
        <v>1.0014725</v>
      </c>
      <c r="W1358" s="3">
        <v>12.75</v>
      </c>
      <c r="X1358" s="3" t="str">
        <f ca="1">IF(COUNTIF(股期對照!A:A,B1358)=2,B1358&amp;"-●",IF(COUNTIF(股期對照!A:A,B1358)=1,B1358&amp;"-◎",B1358))</f>
        <v>定穎</v>
      </c>
      <c r="Y1358" s="3" t="s">
        <v>6606</v>
      </c>
      <c r="AB1358" s="1" t="s">
        <v>1352</v>
      </c>
      <c r="AC1358" s="1" t="s">
        <v>3113</v>
      </c>
      <c r="AD1358" s="1">
        <v>10.77</v>
      </c>
      <c r="AE1358" s="1">
        <v>0.03</v>
      </c>
      <c r="AF1358" s="1">
        <v>0.01</v>
      </c>
      <c r="AG1358" s="1">
        <v>8.52</v>
      </c>
      <c r="AH1358" s="1">
        <v>80.67</v>
      </c>
      <c r="AI1358" s="1">
        <v>1358</v>
      </c>
      <c r="AJ1358" s="1">
        <v>2775140.32</v>
      </c>
      <c r="AK1358" s="1">
        <v>2555</v>
      </c>
      <c r="AL1358" s="1">
        <v>-102</v>
      </c>
      <c r="AM1358" s="1">
        <v>-2</v>
      </c>
      <c r="AN1358" s="1">
        <v>2406</v>
      </c>
      <c r="AO1358" s="1">
        <v>-77</v>
      </c>
      <c r="AP1358" s="1">
        <v>223871</v>
      </c>
      <c r="AQ1358" s="1">
        <v>2.1</v>
      </c>
      <c r="AR1358" s="1">
        <v>20.9</v>
      </c>
      <c r="AS1358" s="1">
        <v>20.8</v>
      </c>
      <c r="AT1358" s="1">
        <v>20.3</v>
      </c>
      <c r="AU1358" s="1">
        <v>21.05</v>
      </c>
      <c r="AV1358" s="1">
        <v>22.55</v>
      </c>
      <c r="AW1358" s="1">
        <v>1.0014725</v>
      </c>
      <c r="AX1358" s="1">
        <v>12.75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6072</v>
      </c>
      <c r="C1359" s="3">
        <v>22.52</v>
      </c>
      <c r="D1359" s="3">
        <v>0.22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71.91</v>
      </c>
      <c r="H1359" s="1">
        <f>MATCH(持股比率!A1359,董監!A:A,0)</f>
        <v>1359</v>
      </c>
      <c r="I1359" s="3">
        <v>4426113.34</v>
      </c>
      <c r="J1359" s="26">
        <v>1754</v>
      </c>
      <c r="K1359" s="26">
        <v>715</v>
      </c>
      <c r="L1359" s="35">
        <v>545</v>
      </c>
      <c r="M1359" s="26">
        <v>629</v>
      </c>
      <c r="N1359" s="26">
        <v>2257</v>
      </c>
      <c r="O1359" s="26">
        <f t="shared" si="85"/>
        <v>318282</v>
      </c>
      <c r="P1359" s="25">
        <f t="shared" si="86"/>
        <v>1.9</v>
      </c>
      <c r="Q1359" s="3">
        <v>54.6</v>
      </c>
      <c r="R1359" s="3">
        <v>54.6</v>
      </c>
      <c r="S1359" s="3">
        <v>53.8</v>
      </c>
      <c r="T1359" s="3">
        <v>54.1</v>
      </c>
      <c r="U1359" s="3">
        <v>54.9</v>
      </c>
      <c r="V1359" s="12">
        <f t="shared" si="87"/>
        <v>3.2206660000000005</v>
      </c>
      <c r="W1359" s="3">
        <v>1.29</v>
      </c>
      <c r="X1359" s="3" t="str">
        <f ca="1">IF(COUNTIF(股期對照!A:A,B1359)=2,B1359&amp;"-●",IF(COUNTIF(股期對照!A:A,B1359)=1,B1359&amp;"-◎",B1359))</f>
        <v>矽格-◎</v>
      </c>
      <c r="Y1359" s="3" t="s">
        <v>4593</v>
      </c>
      <c r="AB1359" s="1" t="s">
        <v>1353</v>
      </c>
      <c r="AC1359" s="1" t="s">
        <v>3114</v>
      </c>
      <c r="AD1359" s="1">
        <v>22.52</v>
      </c>
      <c r="AE1359" s="1">
        <v>0.22</v>
      </c>
      <c r="AF1359" s="1">
        <v>0.06</v>
      </c>
      <c r="AG1359" s="1">
        <v>5.29</v>
      </c>
      <c r="AH1359" s="1">
        <v>71.91</v>
      </c>
      <c r="AI1359" s="1">
        <v>1359</v>
      </c>
      <c r="AJ1359" s="1">
        <v>4426113.34</v>
      </c>
      <c r="AK1359" s="1">
        <v>1754</v>
      </c>
      <c r="AL1359" s="1">
        <v>715</v>
      </c>
      <c r="AM1359" s="1">
        <v>545</v>
      </c>
      <c r="AN1359" s="1">
        <v>629</v>
      </c>
      <c r="AO1359" s="1">
        <v>2257</v>
      </c>
      <c r="AP1359" s="1">
        <v>318282</v>
      </c>
      <c r="AQ1359" s="1">
        <v>1.9</v>
      </c>
      <c r="AR1359" s="1">
        <v>54.6</v>
      </c>
      <c r="AS1359" s="1">
        <v>54.6</v>
      </c>
      <c r="AT1359" s="1">
        <v>53.8</v>
      </c>
      <c r="AU1359" s="1">
        <v>54.1</v>
      </c>
      <c r="AV1359" s="1">
        <v>54.9</v>
      </c>
      <c r="AW1359" s="1">
        <v>3.2206660000000005</v>
      </c>
      <c r="AX1359" s="1">
        <v>1.29</v>
      </c>
      <c r="AY1359" s="1" t="s">
        <v>4532</v>
      </c>
      <c r="AZ1359" s="1" t="s">
        <v>3548</v>
      </c>
    </row>
    <row r="1360" spans="1:52" x14ac:dyDescent="0.25">
      <c r="A1360" s="2" t="s">
        <v>1354</v>
      </c>
      <c r="B1360" s="3" t="s">
        <v>4779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-1</v>
      </c>
      <c r="K1360" s="26">
        <v>0</v>
      </c>
      <c r="L1360" s="35">
        <v>0</v>
      </c>
      <c r="M1360" s="26">
        <v>0</v>
      </c>
      <c r="N1360" s="26">
        <v>0</v>
      </c>
      <c r="O1360" s="26">
        <f t="shared" si="85"/>
        <v>4227</v>
      </c>
      <c r="P1360" s="25">
        <f t="shared" si="86"/>
        <v>0</v>
      </c>
      <c r="Q1360" s="3">
        <v>15.8</v>
      </c>
      <c r="R1360" s="3">
        <v>14.75</v>
      </c>
      <c r="S1360" s="3">
        <v>15.05</v>
      </c>
      <c r="T1360" s="3">
        <v>15.15</v>
      </c>
      <c r="U1360" s="3">
        <v>15.25</v>
      </c>
      <c r="V1360" s="12">
        <f t="shared" si="87"/>
        <v>-1.5800000000000002E-4</v>
      </c>
      <c r="W1360" s="3">
        <v>-3.48</v>
      </c>
      <c r="X1360" s="3" t="str">
        <f ca="1">IF(COUNTIF(股期對照!A:A,B1360)=2,B1360&amp;"-●",IF(COUNTIF(股期對照!A:A,B1360)=1,B1360&amp;"-◎",B1360))</f>
        <v>百徽</v>
      </c>
      <c r="Y1360" s="3" t="s">
        <v>6603</v>
      </c>
      <c r="AB1360" s="1" t="s">
        <v>1354</v>
      </c>
      <c r="AC1360" s="1" t="s">
        <v>3115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-1</v>
      </c>
      <c r="AL1360" s="1">
        <v>0</v>
      </c>
      <c r="AM1360" s="1">
        <v>0</v>
      </c>
      <c r="AN1360" s="1">
        <v>0</v>
      </c>
      <c r="AO1360" s="1">
        <v>0</v>
      </c>
      <c r="AP1360" s="1">
        <v>4227</v>
      </c>
      <c r="AQ1360" s="1">
        <v>0</v>
      </c>
      <c r="AR1360" s="1">
        <v>15.8</v>
      </c>
      <c r="AS1360" s="1">
        <v>14.75</v>
      </c>
      <c r="AT1360" s="1">
        <v>15.05</v>
      </c>
      <c r="AU1360" s="1">
        <v>15.15</v>
      </c>
      <c r="AV1360" s="1">
        <v>15.25</v>
      </c>
      <c r="AW1360" s="1">
        <v>-1.5800000000000002E-4</v>
      </c>
      <c r="AX1360" s="1">
        <v>-3.48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4862</v>
      </c>
      <c r="C1361" s="3">
        <v>5.83</v>
      </c>
      <c r="D1361" s="3">
        <v>0</v>
      </c>
      <c r="E1361" s="3">
        <v>2.72</v>
      </c>
      <c r="F1361" s="1">
        <f>IF(INDEX(董監!D:D,H1361)=0,INDEX(董監!C:C,H1361),INDEX(董監!D:D,H1361))</f>
        <v>11.65</v>
      </c>
      <c r="G1361" s="1">
        <f t="shared" si="84"/>
        <v>79.8</v>
      </c>
      <c r="H1361" s="1">
        <f>MATCH(持股比率!A1361,董監!A:A,0)</f>
        <v>1361</v>
      </c>
      <c r="I1361" s="3">
        <v>1284979.8899999999</v>
      </c>
      <c r="J1361" s="26">
        <v>1372</v>
      </c>
      <c r="K1361" s="26">
        <v>-507</v>
      </c>
      <c r="L1361" s="35">
        <v>23</v>
      </c>
      <c r="M1361" s="26">
        <v>-112</v>
      </c>
      <c r="N1361" s="26">
        <v>2529</v>
      </c>
      <c r="O1361" s="26">
        <f t="shared" si="85"/>
        <v>102541</v>
      </c>
      <c r="P1361" s="25">
        <f t="shared" si="86"/>
        <v>3.2</v>
      </c>
      <c r="Q1361" s="3">
        <v>82.9</v>
      </c>
      <c r="R1361" s="3">
        <v>82.2</v>
      </c>
      <c r="S1361" s="3">
        <v>80.2</v>
      </c>
      <c r="T1361" s="3">
        <v>80.099999999999994</v>
      </c>
      <c r="U1361" s="3">
        <v>84.3</v>
      </c>
      <c r="V1361" s="12">
        <f t="shared" si="87"/>
        <v>2.7813150000000002</v>
      </c>
      <c r="W1361" s="3">
        <v>5.24</v>
      </c>
      <c r="X1361" s="3" t="str">
        <f ca="1">IF(COUNTIF(股期對照!A:A,B1361)=2,B1361&amp;"-●",IF(COUNTIF(股期對照!A:A,B1361)=1,B1361&amp;"-◎",B1361))</f>
        <v>久元</v>
      </c>
      <c r="Y1361" s="3" t="s">
        <v>6550</v>
      </c>
      <c r="AB1361" s="1" t="s">
        <v>1355</v>
      </c>
      <c r="AC1361" s="1" t="s">
        <v>3116</v>
      </c>
      <c r="AD1361" s="1">
        <v>5.83</v>
      </c>
      <c r="AE1361" s="1">
        <v>0</v>
      </c>
      <c r="AF1361" s="1">
        <v>2.72</v>
      </c>
      <c r="AG1361" s="1">
        <v>11.65</v>
      </c>
      <c r="AH1361" s="1">
        <v>79.8</v>
      </c>
      <c r="AI1361" s="1">
        <v>1361</v>
      </c>
      <c r="AJ1361" s="1">
        <v>1284979.8899999999</v>
      </c>
      <c r="AK1361" s="1">
        <v>1372</v>
      </c>
      <c r="AL1361" s="1">
        <v>-507</v>
      </c>
      <c r="AM1361" s="1">
        <v>23</v>
      </c>
      <c r="AN1361" s="1">
        <v>-112</v>
      </c>
      <c r="AO1361" s="1">
        <v>2529</v>
      </c>
      <c r="AP1361" s="1">
        <v>102541</v>
      </c>
      <c r="AQ1361" s="1">
        <v>3.2</v>
      </c>
      <c r="AR1361" s="1">
        <v>82.9</v>
      </c>
      <c r="AS1361" s="1">
        <v>82.2</v>
      </c>
      <c r="AT1361" s="1">
        <v>80.2</v>
      </c>
      <c r="AU1361" s="1">
        <v>80.099999999999994</v>
      </c>
      <c r="AV1361" s="1">
        <v>84.3</v>
      </c>
      <c r="AW1361" s="1">
        <v>2.7813150000000002</v>
      </c>
      <c r="AX1361" s="1">
        <v>5.24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4923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</v>
      </c>
      <c r="H1362" s="1">
        <f>MATCH(持股比率!A1362,董監!A:A,0)</f>
        <v>1362</v>
      </c>
      <c r="I1362" s="3">
        <v>625009.64</v>
      </c>
      <c r="J1362" s="26">
        <v>20</v>
      </c>
      <c r="K1362" s="26">
        <v>6</v>
      </c>
      <c r="L1362" s="35">
        <v>-1</v>
      </c>
      <c r="M1362" s="26">
        <v>16</v>
      </c>
      <c r="N1362" s="26">
        <v>13</v>
      </c>
      <c r="O1362" s="26">
        <f t="shared" si="85"/>
        <v>37238</v>
      </c>
      <c r="P1362" s="25">
        <f t="shared" si="86"/>
        <v>0.1</v>
      </c>
      <c r="Q1362" s="3">
        <v>65.900000000000006</v>
      </c>
      <c r="R1362" s="3">
        <v>65.8</v>
      </c>
      <c r="S1362" s="3">
        <v>65.900000000000006</v>
      </c>
      <c r="T1362" s="3">
        <v>66.400000000000006</v>
      </c>
      <c r="U1362" s="3">
        <v>66.7</v>
      </c>
      <c r="V1362" s="12">
        <f t="shared" si="87"/>
        <v>3.5764000000000004E-2</v>
      </c>
      <c r="W1362" s="3">
        <v>1.21</v>
      </c>
      <c r="X1362" s="3" t="str">
        <f ca="1">IF(COUNTIF(股期對照!A:A,B1362)=2,B1362&amp;"-●",IF(COUNTIF(股期對照!A:A,B1362)=1,B1362&amp;"-◎",B1362))</f>
        <v>普萊德</v>
      </c>
      <c r="Y1362" s="3" t="s">
        <v>6553</v>
      </c>
      <c r="AB1362" s="1" t="s">
        <v>1356</v>
      </c>
      <c r="AC1362" s="1" t="s">
        <v>3117</v>
      </c>
      <c r="AD1362" s="1">
        <v>1.86</v>
      </c>
      <c r="AE1362" s="1">
        <v>0</v>
      </c>
      <c r="AF1362" s="1">
        <v>0</v>
      </c>
      <c r="AG1362" s="1">
        <v>38.56</v>
      </c>
      <c r="AH1362" s="1">
        <v>59.58</v>
      </c>
      <c r="AI1362" s="1">
        <v>1362</v>
      </c>
      <c r="AJ1362" s="1">
        <v>625009.64</v>
      </c>
      <c r="AK1362" s="1">
        <v>20</v>
      </c>
      <c r="AL1362" s="1">
        <v>6</v>
      </c>
      <c r="AM1362" s="1">
        <v>-1</v>
      </c>
      <c r="AN1362" s="1">
        <v>16</v>
      </c>
      <c r="AO1362" s="1">
        <v>13</v>
      </c>
      <c r="AP1362" s="1">
        <v>37238</v>
      </c>
      <c r="AQ1362" s="1">
        <v>0.1</v>
      </c>
      <c r="AR1362" s="1">
        <v>65.900000000000006</v>
      </c>
      <c r="AS1362" s="1">
        <v>65.8</v>
      </c>
      <c r="AT1362" s="1">
        <v>65.900000000000006</v>
      </c>
      <c r="AU1362" s="1">
        <v>66.400000000000006</v>
      </c>
      <c r="AV1362" s="1">
        <v>66.7</v>
      </c>
      <c r="AW1362" s="1">
        <v>3.5764000000000004E-2</v>
      </c>
      <c r="AX1362" s="1">
        <v>1.21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6073</v>
      </c>
      <c r="C1363" s="3">
        <v>0.05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6">
        <v>10</v>
      </c>
      <c r="K1363" s="26">
        <v>-17</v>
      </c>
      <c r="L1363" s="35">
        <v>-6</v>
      </c>
      <c r="M1363" s="26">
        <v>-19</v>
      </c>
      <c r="N1363" s="26">
        <v>-12</v>
      </c>
      <c r="O1363" s="26">
        <f t="shared" si="85"/>
        <v>74910</v>
      </c>
      <c r="P1363" s="25">
        <f t="shared" si="86"/>
        <v>-0.1</v>
      </c>
      <c r="Q1363" s="3">
        <v>9.26</v>
      </c>
      <c r="R1363" s="3">
        <v>9.36</v>
      </c>
      <c r="S1363" s="3">
        <v>9.3000000000000007</v>
      </c>
      <c r="T1363" s="3">
        <v>9.44</v>
      </c>
      <c r="U1363" s="3">
        <v>9.48</v>
      </c>
      <c r="V1363" s="12">
        <f t="shared" si="87"/>
        <v>-4.1543999999999999E-3</v>
      </c>
      <c r="W1363" s="3">
        <v>2.16</v>
      </c>
      <c r="X1363" s="3" t="str">
        <f ca="1">IF(COUNTIF(股期對照!A:A,B1363)=2,B1363&amp;"-●",IF(COUNTIF(股期對照!A:A,B1363)=1,B1363&amp;"-◎",B1363))</f>
        <v>富裔</v>
      </c>
      <c r="Y1363" s="3" t="s">
        <v>6571</v>
      </c>
      <c r="AB1363" s="1" t="s">
        <v>1357</v>
      </c>
      <c r="AC1363" s="1" t="s">
        <v>3118</v>
      </c>
      <c r="AD1363" s="1">
        <v>0.05</v>
      </c>
      <c r="AE1363" s="1">
        <v>0</v>
      </c>
      <c r="AF1363" s="1">
        <v>0</v>
      </c>
      <c r="AG1363" s="1">
        <v>35.57</v>
      </c>
      <c r="AH1363" s="1">
        <v>64.38</v>
      </c>
      <c r="AI1363" s="1">
        <v>1363</v>
      </c>
      <c r="AJ1363" s="1">
        <v>1163552.9099999999</v>
      </c>
      <c r="AK1363" s="1">
        <v>10</v>
      </c>
      <c r="AL1363" s="1">
        <v>-17</v>
      </c>
      <c r="AM1363" s="1">
        <v>-6</v>
      </c>
      <c r="AN1363" s="1">
        <v>-19</v>
      </c>
      <c r="AO1363" s="1">
        <v>-12</v>
      </c>
      <c r="AP1363" s="1">
        <v>74910</v>
      </c>
      <c r="AQ1363" s="1">
        <v>-0.1</v>
      </c>
      <c r="AR1363" s="1">
        <v>9.26</v>
      </c>
      <c r="AS1363" s="1">
        <v>9.36</v>
      </c>
      <c r="AT1363" s="1">
        <v>9.3000000000000007</v>
      </c>
      <c r="AU1363" s="1">
        <v>9.44</v>
      </c>
      <c r="AV1363" s="1">
        <v>9.48</v>
      </c>
      <c r="AW1363" s="1">
        <v>-4.1543999999999999E-3</v>
      </c>
      <c r="AX1363" s="1">
        <v>2.16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6074</v>
      </c>
      <c r="C1364" s="3">
        <v>2.7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78.36</v>
      </c>
      <c r="H1364" s="1">
        <f>MATCH(持股比率!A1364,董監!A:A,0)</f>
        <v>1364</v>
      </c>
      <c r="I1364" s="3">
        <v>1181721.51</v>
      </c>
      <c r="J1364" s="26">
        <v>6</v>
      </c>
      <c r="K1364" s="26">
        <v>-44</v>
      </c>
      <c r="L1364" s="35">
        <v>-94</v>
      </c>
      <c r="M1364" s="26">
        <v>-8</v>
      </c>
      <c r="N1364" s="26">
        <v>65</v>
      </c>
      <c r="O1364" s="26">
        <f t="shared" si="85"/>
        <v>92600</v>
      </c>
      <c r="P1364" s="25">
        <f t="shared" si="86"/>
        <v>-0.1</v>
      </c>
      <c r="Q1364" s="3">
        <v>9.19</v>
      </c>
      <c r="R1364" s="3">
        <v>9.2200000000000006</v>
      </c>
      <c r="S1364" s="3">
        <v>8.8699999999999992</v>
      </c>
      <c r="T1364" s="3">
        <v>8.91</v>
      </c>
      <c r="U1364" s="3">
        <v>9.33</v>
      </c>
      <c r="V1364" s="12">
        <f t="shared" si="87"/>
        <v>-6.491499999999999E-3</v>
      </c>
      <c r="W1364" s="3">
        <v>2.41</v>
      </c>
      <c r="X1364" s="3" t="str">
        <f ca="1">IF(COUNTIF(股期對照!A:A,B1364)=2,B1364&amp;"-●",IF(COUNTIF(股期對照!A:A,B1364)=1,B1364&amp;"-◎",B1364))</f>
        <v>方土昶</v>
      </c>
      <c r="Y1364" s="3" t="s">
        <v>6563</v>
      </c>
      <c r="AB1364" s="1" t="s">
        <v>1358</v>
      </c>
      <c r="AC1364" s="1" t="s">
        <v>3119</v>
      </c>
      <c r="AD1364" s="1">
        <v>2.7</v>
      </c>
      <c r="AE1364" s="1">
        <v>0</v>
      </c>
      <c r="AF1364" s="1">
        <v>0.02</v>
      </c>
      <c r="AG1364" s="1">
        <v>18.920000000000002</v>
      </c>
      <c r="AH1364" s="1">
        <v>78.36</v>
      </c>
      <c r="AI1364" s="1">
        <v>1364</v>
      </c>
      <c r="AJ1364" s="1">
        <v>1181721.51</v>
      </c>
      <c r="AK1364" s="1">
        <v>6</v>
      </c>
      <c r="AL1364" s="1">
        <v>-44</v>
      </c>
      <c r="AM1364" s="1">
        <v>-94</v>
      </c>
      <c r="AN1364" s="1">
        <v>-8</v>
      </c>
      <c r="AO1364" s="1">
        <v>65</v>
      </c>
      <c r="AP1364" s="1">
        <v>92600</v>
      </c>
      <c r="AQ1364" s="1">
        <v>-0.1</v>
      </c>
      <c r="AR1364" s="1">
        <v>9.19</v>
      </c>
      <c r="AS1364" s="1">
        <v>9.2200000000000006</v>
      </c>
      <c r="AT1364" s="1">
        <v>8.8699999999999992</v>
      </c>
      <c r="AU1364" s="1">
        <v>8.91</v>
      </c>
      <c r="AV1364" s="1">
        <v>9.33</v>
      </c>
      <c r="AW1364" s="1">
        <v>-6.491499999999999E-3</v>
      </c>
      <c r="AX1364" s="1">
        <v>2.41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4780</v>
      </c>
      <c r="C1365" s="3">
        <v>6.96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</v>
      </c>
      <c r="H1365" s="1">
        <f>MATCH(持股比率!A1365,董監!A:A,0)</f>
        <v>1365</v>
      </c>
      <c r="I1365" s="3">
        <v>989462.03</v>
      </c>
      <c r="J1365" s="26">
        <v>-5</v>
      </c>
      <c r="K1365" s="26">
        <v>2</v>
      </c>
      <c r="L1365" s="35">
        <v>-13</v>
      </c>
      <c r="M1365" s="26">
        <v>-15</v>
      </c>
      <c r="N1365" s="26">
        <v>12</v>
      </c>
      <c r="O1365" s="26">
        <f t="shared" si="85"/>
        <v>76416</v>
      </c>
      <c r="P1365" s="25">
        <f t="shared" si="86"/>
        <v>0</v>
      </c>
      <c r="Q1365" s="3">
        <v>21.15</v>
      </c>
      <c r="R1365" s="3">
        <v>20.9</v>
      </c>
      <c r="S1365" s="3">
        <v>20.65</v>
      </c>
      <c r="T1365" s="3">
        <v>20.7</v>
      </c>
      <c r="U1365" s="3">
        <v>21.1</v>
      </c>
      <c r="V1365" s="12">
        <f t="shared" si="87"/>
        <v>-3.8969999999999994E-3</v>
      </c>
      <c r="W1365" s="3">
        <v>0.96</v>
      </c>
      <c r="X1365" s="3" t="str">
        <f ca="1">IF(COUNTIF(股期對照!A:A,B1365)=2,B1365&amp;"-●",IF(COUNTIF(股期對照!A:A,B1365)=1,B1365&amp;"-◎",B1365))</f>
        <v>泰詠</v>
      </c>
      <c r="Y1365" s="3" t="s">
        <v>6641</v>
      </c>
      <c r="AB1365" s="1" t="s">
        <v>1359</v>
      </c>
      <c r="AC1365" s="1" t="s">
        <v>3120</v>
      </c>
      <c r="AD1365" s="1">
        <v>6.96</v>
      </c>
      <c r="AE1365" s="1">
        <v>0</v>
      </c>
      <c r="AF1365" s="1">
        <v>0.51</v>
      </c>
      <c r="AG1365" s="1">
        <v>15.3</v>
      </c>
      <c r="AH1365" s="1">
        <v>77.23</v>
      </c>
      <c r="AI1365" s="1">
        <v>1365</v>
      </c>
      <c r="AJ1365" s="1">
        <v>989462.03</v>
      </c>
      <c r="AK1365" s="1">
        <v>-5</v>
      </c>
      <c r="AL1365" s="1">
        <v>2</v>
      </c>
      <c r="AM1365" s="1">
        <v>-13</v>
      </c>
      <c r="AN1365" s="1">
        <v>-15</v>
      </c>
      <c r="AO1365" s="1">
        <v>12</v>
      </c>
      <c r="AP1365" s="1">
        <v>76416</v>
      </c>
      <c r="AQ1365" s="1">
        <v>0</v>
      </c>
      <c r="AR1365" s="1">
        <v>21.15</v>
      </c>
      <c r="AS1365" s="1">
        <v>20.9</v>
      </c>
      <c r="AT1365" s="1">
        <v>20.65</v>
      </c>
      <c r="AU1365" s="1">
        <v>20.7</v>
      </c>
      <c r="AV1365" s="1">
        <v>21.1</v>
      </c>
      <c r="AW1365" s="1">
        <v>-3.8969999999999994E-3</v>
      </c>
      <c r="AX1365" s="1">
        <v>0.96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6075</v>
      </c>
      <c r="C1366" s="3">
        <v>22.19</v>
      </c>
      <c r="D1366" s="3">
        <v>1.78</v>
      </c>
      <c r="E1366" s="3">
        <v>1.24</v>
      </c>
      <c r="F1366" s="1">
        <f>IF(INDEX(董監!D:D,H1366)=0,INDEX(董監!C:C,H1366),INDEX(董監!D:D,H1366))</f>
        <v>6.75</v>
      </c>
      <c r="G1366" s="1">
        <f t="shared" si="84"/>
        <v>68.039999999999992</v>
      </c>
      <c r="H1366" s="1">
        <f>MATCH(持股比率!A1366,董監!A:A,0)</f>
        <v>1366</v>
      </c>
      <c r="I1366" s="3">
        <v>3612025.59</v>
      </c>
      <c r="J1366" s="26">
        <v>595</v>
      </c>
      <c r="K1366" s="26">
        <v>-151</v>
      </c>
      <c r="L1366" s="35">
        <v>12</v>
      </c>
      <c r="M1366" s="26">
        <v>1425</v>
      </c>
      <c r="N1366" s="26">
        <v>1158</v>
      </c>
      <c r="O1366" s="26">
        <f t="shared" si="85"/>
        <v>245762</v>
      </c>
      <c r="P1366" s="25">
        <f t="shared" si="86"/>
        <v>1.2</v>
      </c>
      <c r="Q1366" s="3">
        <v>117.38</v>
      </c>
      <c r="R1366" s="3">
        <v>119.5</v>
      </c>
      <c r="S1366" s="3">
        <v>118</v>
      </c>
      <c r="T1366" s="3">
        <v>121</v>
      </c>
      <c r="U1366" s="3">
        <v>127.5</v>
      </c>
      <c r="V1366" s="12">
        <f t="shared" si="87"/>
        <v>3.7328259999999998</v>
      </c>
      <c r="W1366" s="3">
        <v>8.6199999999999992</v>
      </c>
      <c r="X1366" s="3" t="str">
        <f ca="1">IF(COUNTIF(股期對照!A:A,B1366)=2,B1366&amp;"-●",IF(COUNTIF(股期對照!A:A,B1366)=1,B1366&amp;"-◎",B1366))</f>
        <v>台郡-◎</v>
      </c>
      <c r="Y1366" s="3" t="s">
        <v>6673</v>
      </c>
      <c r="AB1366" s="1" t="s">
        <v>1360</v>
      </c>
      <c r="AC1366" s="1" t="s">
        <v>3121</v>
      </c>
      <c r="AD1366" s="1">
        <v>22.19</v>
      </c>
      <c r="AE1366" s="1">
        <v>1.78</v>
      </c>
      <c r="AF1366" s="1">
        <v>1.24</v>
      </c>
      <c r="AG1366" s="1">
        <v>6.75</v>
      </c>
      <c r="AH1366" s="1">
        <v>68.039999999999992</v>
      </c>
      <c r="AI1366" s="1">
        <v>1366</v>
      </c>
      <c r="AJ1366" s="1">
        <v>3612025.59</v>
      </c>
      <c r="AK1366" s="1">
        <v>595</v>
      </c>
      <c r="AL1366" s="1">
        <v>-151</v>
      </c>
      <c r="AM1366" s="1">
        <v>12</v>
      </c>
      <c r="AN1366" s="1">
        <v>1425</v>
      </c>
      <c r="AO1366" s="1">
        <v>1158</v>
      </c>
      <c r="AP1366" s="1">
        <v>245762</v>
      </c>
      <c r="AQ1366" s="1">
        <v>1.2</v>
      </c>
      <c r="AR1366" s="1">
        <v>117.38</v>
      </c>
      <c r="AS1366" s="1">
        <v>119.5</v>
      </c>
      <c r="AT1366" s="1">
        <v>118</v>
      </c>
      <c r="AU1366" s="1">
        <v>121</v>
      </c>
      <c r="AV1366" s="1">
        <v>127.5</v>
      </c>
      <c r="AW1366" s="1">
        <v>3.7328259999999998</v>
      </c>
      <c r="AX1366" s="1">
        <v>8.6199999999999992</v>
      </c>
      <c r="AY1366" s="1" t="s">
        <v>4533</v>
      </c>
      <c r="AZ1366" s="1" t="s">
        <v>3544</v>
      </c>
    </row>
    <row r="1367" spans="1:52" x14ac:dyDescent="0.25">
      <c r="A1367" s="2" t="s">
        <v>1361</v>
      </c>
      <c r="B1367" s="3" t="s">
        <v>6076</v>
      </c>
      <c r="C1367" s="3">
        <v>2.04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77.14</v>
      </c>
      <c r="H1367" s="1">
        <f>MATCH(持股比率!A1367,董監!A:A,0)</f>
        <v>1367</v>
      </c>
      <c r="I1367" s="3">
        <v>721457.59</v>
      </c>
      <c r="J1367" s="26">
        <v>45</v>
      </c>
      <c r="K1367" s="26">
        <v>24</v>
      </c>
      <c r="L1367" s="35">
        <v>-47</v>
      </c>
      <c r="M1367" s="26">
        <v>-21</v>
      </c>
      <c r="N1367" s="26">
        <v>18</v>
      </c>
      <c r="O1367" s="26">
        <f t="shared" si="85"/>
        <v>55653</v>
      </c>
      <c r="P1367" s="25">
        <f t="shared" si="86"/>
        <v>0</v>
      </c>
      <c r="Q1367" s="3">
        <v>21.8</v>
      </c>
      <c r="R1367" s="3">
        <v>21.8</v>
      </c>
      <c r="S1367" s="3">
        <v>21.7</v>
      </c>
      <c r="T1367" s="3">
        <v>21.6</v>
      </c>
      <c r="U1367" s="3">
        <v>21.7</v>
      </c>
      <c r="V1367" s="12">
        <f t="shared" si="87"/>
        <v>4.2129999999999997E-3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6632</v>
      </c>
      <c r="AB1367" s="1" t="s">
        <v>1361</v>
      </c>
      <c r="AC1367" s="1" t="s">
        <v>3122</v>
      </c>
      <c r="AD1367" s="1">
        <v>2.04</v>
      </c>
      <c r="AE1367" s="1">
        <v>0</v>
      </c>
      <c r="AF1367" s="1">
        <v>0.21</v>
      </c>
      <c r="AG1367" s="1">
        <v>20.61</v>
      </c>
      <c r="AH1367" s="1">
        <v>77.14</v>
      </c>
      <c r="AI1367" s="1">
        <v>1367</v>
      </c>
      <c r="AJ1367" s="1">
        <v>721457.59</v>
      </c>
      <c r="AK1367" s="1">
        <v>45</v>
      </c>
      <c r="AL1367" s="1">
        <v>24</v>
      </c>
      <c r="AM1367" s="1">
        <v>-47</v>
      </c>
      <c r="AN1367" s="1">
        <v>-21</v>
      </c>
      <c r="AO1367" s="1">
        <v>18</v>
      </c>
      <c r="AP1367" s="1">
        <v>55653</v>
      </c>
      <c r="AQ1367" s="1">
        <v>0</v>
      </c>
      <c r="AR1367" s="1">
        <v>21.8</v>
      </c>
      <c r="AS1367" s="1">
        <v>21.8</v>
      </c>
      <c r="AT1367" s="1">
        <v>21.7</v>
      </c>
      <c r="AU1367" s="1">
        <v>21.6</v>
      </c>
      <c r="AV1367" s="1">
        <v>21.7</v>
      </c>
      <c r="AW1367" s="1">
        <v>4.2129999999999997E-3</v>
      </c>
      <c r="AX1367" s="1">
        <v>0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6077</v>
      </c>
      <c r="C1368" s="3">
        <v>25.39</v>
      </c>
      <c r="D1368" s="3">
        <v>3</v>
      </c>
      <c r="E1368" s="3">
        <v>1.46</v>
      </c>
      <c r="F1368" s="1">
        <f>IF(INDEX(董監!D:D,H1368)=0,INDEX(董監!C:C,H1368),INDEX(董監!D:D,H1368))</f>
        <v>11.95</v>
      </c>
      <c r="G1368" s="1">
        <f t="shared" si="84"/>
        <v>58.2</v>
      </c>
      <c r="H1368" s="1">
        <f>MATCH(持股比率!A1368,董監!A:A,0)</f>
        <v>1368</v>
      </c>
      <c r="I1368" s="3">
        <v>1787082.82</v>
      </c>
      <c r="J1368" s="26">
        <v>207</v>
      </c>
      <c r="K1368" s="26">
        <v>294</v>
      </c>
      <c r="L1368" s="35">
        <v>490</v>
      </c>
      <c r="M1368" s="26">
        <v>2035</v>
      </c>
      <c r="N1368" s="26">
        <v>2142</v>
      </c>
      <c r="O1368" s="26">
        <f t="shared" si="85"/>
        <v>104008</v>
      </c>
      <c r="P1368" s="25">
        <f t="shared" si="86"/>
        <v>5</v>
      </c>
      <c r="Q1368" s="3">
        <v>196.5</v>
      </c>
      <c r="R1368" s="3">
        <v>207</v>
      </c>
      <c r="S1368" s="3">
        <v>203</v>
      </c>
      <c r="T1368" s="3">
        <v>210.5</v>
      </c>
      <c r="U1368" s="3">
        <v>220</v>
      </c>
      <c r="V1368" s="12">
        <f t="shared" si="87"/>
        <v>11.00611</v>
      </c>
      <c r="W1368" s="3">
        <v>22.91</v>
      </c>
      <c r="X1368" s="3" t="str">
        <f ca="1">IF(COUNTIF(股期對照!A:A,B1368)=2,B1368&amp;"-●",IF(COUNTIF(股期對照!A:A,B1368)=1,B1368&amp;"-◎",B1368))</f>
        <v>同欣電-◎</v>
      </c>
      <c r="Y1368" s="3" t="s">
        <v>6550</v>
      </c>
      <c r="AB1368" s="1" t="s">
        <v>1362</v>
      </c>
      <c r="AC1368" s="1" t="s">
        <v>3123</v>
      </c>
      <c r="AD1368" s="1">
        <v>25.39</v>
      </c>
      <c r="AE1368" s="1">
        <v>3</v>
      </c>
      <c r="AF1368" s="1">
        <v>1.46</v>
      </c>
      <c r="AG1368" s="1">
        <v>11.95</v>
      </c>
      <c r="AH1368" s="1">
        <v>58.2</v>
      </c>
      <c r="AI1368" s="1">
        <v>1368</v>
      </c>
      <c r="AJ1368" s="1">
        <v>1787082.82</v>
      </c>
      <c r="AK1368" s="1">
        <v>207</v>
      </c>
      <c r="AL1368" s="1">
        <v>294</v>
      </c>
      <c r="AM1368" s="1">
        <v>490</v>
      </c>
      <c r="AN1368" s="1">
        <v>2035</v>
      </c>
      <c r="AO1368" s="1">
        <v>2142</v>
      </c>
      <c r="AP1368" s="1">
        <v>104008</v>
      </c>
      <c r="AQ1368" s="1">
        <v>5</v>
      </c>
      <c r="AR1368" s="1">
        <v>196.5</v>
      </c>
      <c r="AS1368" s="1">
        <v>207</v>
      </c>
      <c r="AT1368" s="1">
        <v>203</v>
      </c>
      <c r="AU1368" s="1">
        <v>210.5</v>
      </c>
      <c r="AV1368" s="1">
        <v>220</v>
      </c>
      <c r="AW1368" s="1">
        <v>11.00611</v>
      </c>
      <c r="AX1368" s="1">
        <v>22.91</v>
      </c>
      <c r="AY1368" s="1" t="s">
        <v>4534</v>
      </c>
      <c r="AZ1368" s="1" t="s">
        <v>3548</v>
      </c>
    </row>
    <row r="1369" spans="1:52" x14ac:dyDescent="0.25">
      <c r="A1369" s="2" t="s">
        <v>1363</v>
      </c>
      <c r="B1369" s="3" t="s">
        <v>6078</v>
      </c>
      <c r="C1369" s="3">
        <v>51.22</v>
      </c>
      <c r="D1369" s="3">
        <v>1.19</v>
      </c>
      <c r="E1369" s="3">
        <v>0.52</v>
      </c>
      <c r="F1369" s="1">
        <f>IF(INDEX(董監!D:D,H1369)=0,INDEX(董監!C:C,H1369),INDEX(董監!D:D,H1369))</f>
        <v>4.63</v>
      </c>
      <c r="G1369" s="1">
        <f t="shared" si="84"/>
        <v>42.44</v>
      </c>
      <c r="H1369" s="1">
        <f>MATCH(持股比率!A1369,董監!A:A,0)</f>
        <v>1369</v>
      </c>
      <c r="I1369" s="3">
        <v>2676431.9900000002</v>
      </c>
      <c r="J1369" s="26">
        <v>939</v>
      </c>
      <c r="K1369" s="26">
        <v>-232</v>
      </c>
      <c r="L1369" s="35">
        <v>-430</v>
      </c>
      <c r="M1369" s="26">
        <v>258</v>
      </c>
      <c r="N1369" s="26">
        <v>188</v>
      </c>
      <c r="O1369" s="26">
        <f t="shared" si="85"/>
        <v>113588</v>
      </c>
      <c r="P1369" s="25">
        <f t="shared" si="86"/>
        <v>0.6</v>
      </c>
      <c r="Q1369" s="3">
        <v>113</v>
      </c>
      <c r="R1369" s="3">
        <v>111</v>
      </c>
      <c r="S1369" s="3">
        <v>106.5</v>
      </c>
      <c r="T1369" s="3">
        <v>106.5</v>
      </c>
      <c r="U1369" s="3">
        <v>109</v>
      </c>
      <c r="V1369" s="12">
        <f t="shared" si="87"/>
        <v>0.82528999999999997</v>
      </c>
      <c r="W1369" s="3">
        <v>-1.8</v>
      </c>
      <c r="X1369" s="3" t="str">
        <f ca="1">IF(COUNTIF(股期對照!A:A,B1369)=2,B1369&amp;"-●",IF(COUNTIF(股期對照!A:A,B1369)=1,B1369&amp;"-◎",B1369))</f>
        <v>台燿-◎</v>
      </c>
      <c r="Y1369" s="3" t="s">
        <v>6560</v>
      </c>
      <c r="AB1369" s="1" t="s">
        <v>1363</v>
      </c>
      <c r="AC1369" s="1" t="s">
        <v>3124</v>
      </c>
      <c r="AD1369" s="1">
        <v>51.22</v>
      </c>
      <c r="AE1369" s="1">
        <v>1.19</v>
      </c>
      <c r="AF1369" s="1">
        <v>0.52</v>
      </c>
      <c r="AG1369" s="1">
        <v>4.63</v>
      </c>
      <c r="AH1369" s="1">
        <v>42.44</v>
      </c>
      <c r="AI1369" s="1">
        <v>1369</v>
      </c>
      <c r="AJ1369" s="1">
        <v>2676431.9900000002</v>
      </c>
      <c r="AK1369" s="1">
        <v>939</v>
      </c>
      <c r="AL1369" s="1">
        <v>-232</v>
      </c>
      <c r="AM1369" s="1">
        <v>-430</v>
      </c>
      <c r="AN1369" s="1">
        <v>258</v>
      </c>
      <c r="AO1369" s="1">
        <v>188</v>
      </c>
      <c r="AP1369" s="1">
        <v>113588</v>
      </c>
      <c r="AQ1369" s="1">
        <v>0.6</v>
      </c>
      <c r="AR1369" s="1">
        <v>113</v>
      </c>
      <c r="AS1369" s="1">
        <v>111</v>
      </c>
      <c r="AT1369" s="1">
        <v>106.5</v>
      </c>
      <c r="AU1369" s="1">
        <v>106.5</v>
      </c>
      <c r="AV1369" s="1">
        <v>109</v>
      </c>
      <c r="AW1369" s="1">
        <v>0.82528999999999997</v>
      </c>
      <c r="AX1369" s="1">
        <v>-1.8</v>
      </c>
      <c r="AY1369" s="1" t="s">
        <v>4535</v>
      </c>
      <c r="AZ1369" s="1" t="s">
        <v>3530</v>
      </c>
    </row>
    <row r="1370" spans="1:52" x14ac:dyDescent="0.25">
      <c r="A1370" s="2" t="s">
        <v>1364</v>
      </c>
      <c r="B1370" s="3" t="s">
        <v>6079</v>
      </c>
      <c r="C1370" s="3">
        <v>6.6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80.75</v>
      </c>
      <c r="H1370" s="1">
        <f>MATCH(持股比率!A1370,董監!A:A,0)</f>
        <v>1370</v>
      </c>
      <c r="I1370" s="3">
        <v>697869.25</v>
      </c>
      <c r="J1370" s="26">
        <v>30</v>
      </c>
      <c r="K1370" s="26">
        <v>-47</v>
      </c>
      <c r="L1370" s="35">
        <v>-625</v>
      </c>
      <c r="M1370" s="26">
        <v>-121</v>
      </c>
      <c r="N1370" s="26">
        <v>-27</v>
      </c>
      <c r="O1370" s="26">
        <f t="shared" si="85"/>
        <v>56353</v>
      </c>
      <c r="P1370" s="25">
        <f t="shared" si="86"/>
        <v>-1.4</v>
      </c>
      <c r="Q1370" s="3">
        <v>29.35</v>
      </c>
      <c r="R1370" s="3">
        <v>30.35</v>
      </c>
      <c r="S1370" s="3">
        <v>29.55</v>
      </c>
      <c r="T1370" s="3">
        <v>29.65</v>
      </c>
      <c r="U1370" s="3">
        <v>29.65</v>
      </c>
      <c r="V1370" s="12">
        <f t="shared" si="87"/>
        <v>-0.23402899999999999</v>
      </c>
      <c r="W1370" s="3">
        <v>3.02</v>
      </c>
      <c r="X1370" s="3" t="str">
        <f ca="1">IF(COUNTIF(股期對照!A:A,B1370)=2,B1370&amp;"-●",IF(COUNTIF(股期對照!A:A,B1370)=1,B1370&amp;"-◎",B1370))</f>
        <v>元山</v>
      </c>
      <c r="Y1370" s="3" t="s">
        <v>6614</v>
      </c>
      <c r="AB1370" s="1" t="s">
        <v>1364</v>
      </c>
      <c r="AC1370" s="1" t="s">
        <v>3125</v>
      </c>
      <c r="AD1370" s="1">
        <v>6.6</v>
      </c>
      <c r="AE1370" s="1">
        <v>0</v>
      </c>
      <c r="AF1370" s="1">
        <v>0.32</v>
      </c>
      <c r="AG1370" s="1">
        <v>12.33</v>
      </c>
      <c r="AH1370" s="1">
        <v>80.75</v>
      </c>
      <c r="AI1370" s="1">
        <v>1370</v>
      </c>
      <c r="AJ1370" s="1">
        <v>697869.25</v>
      </c>
      <c r="AK1370" s="1">
        <v>30</v>
      </c>
      <c r="AL1370" s="1">
        <v>-47</v>
      </c>
      <c r="AM1370" s="1">
        <v>-625</v>
      </c>
      <c r="AN1370" s="1">
        <v>-121</v>
      </c>
      <c r="AO1370" s="1">
        <v>-27</v>
      </c>
      <c r="AP1370" s="1">
        <v>56353</v>
      </c>
      <c r="AQ1370" s="1">
        <v>-1.4</v>
      </c>
      <c r="AR1370" s="1">
        <v>29.35</v>
      </c>
      <c r="AS1370" s="1">
        <v>30.35</v>
      </c>
      <c r="AT1370" s="1">
        <v>29.55</v>
      </c>
      <c r="AU1370" s="1">
        <v>29.65</v>
      </c>
      <c r="AV1370" s="1">
        <v>29.65</v>
      </c>
      <c r="AW1370" s="1">
        <v>-0.23402899999999999</v>
      </c>
      <c r="AX1370" s="1">
        <v>3.02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6080</v>
      </c>
      <c r="C1371" s="3">
        <v>5.58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76.740000000000009</v>
      </c>
      <c r="H1371" s="1">
        <f>MATCH(持股比率!A1371,董監!A:A,0)</f>
        <v>1371</v>
      </c>
      <c r="I1371" s="3">
        <v>314900</v>
      </c>
      <c r="J1371" s="26">
        <v>-2</v>
      </c>
      <c r="K1371" s="26">
        <v>-7</v>
      </c>
      <c r="L1371" s="35">
        <v>-41</v>
      </c>
      <c r="M1371" s="26">
        <v>7</v>
      </c>
      <c r="N1371" s="26">
        <v>-2</v>
      </c>
      <c r="O1371" s="26">
        <f t="shared" si="85"/>
        <v>24165</v>
      </c>
      <c r="P1371" s="25">
        <f t="shared" si="86"/>
        <v>-0.2</v>
      </c>
      <c r="Q1371" s="3">
        <v>36.25</v>
      </c>
      <c r="R1371" s="3">
        <v>36.15</v>
      </c>
      <c r="S1371" s="3">
        <v>35.299999999999997</v>
      </c>
      <c r="T1371" s="3">
        <v>35.65</v>
      </c>
      <c r="U1371" s="3">
        <v>35.9</v>
      </c>
      <c r="V1371" s="12">
        <f t="shared" si="87"/>
        <v>-1.5951E-2</v>
      </c>
      <c r="W1371" s="3">
        <v>-0.69</v>
      </c>
      <c r="X1371" s="3" t="str">
        <f ca="1">IF(COUNTIF(股期對照!A:A,B1371)=2,B1371&amp;"-●",IF(COUNTIF(股期對照!A:A,B1371)=1,B1371&amp;"-◎",B1371))</f>
        <v>安鈦克</v>
      </c>
      <c r="Y1371" s="3" t="s">
        <v>6558</v>
      </c>
      <c r="AB1371" s="1" t="s">
        <v>1365</v>
      </c>
      <c r="AC1371" s="1" t="s">
        <v>3126</v>
      </c>
      <c r="AD1371" s="1">
        <v>5.58</v>
      </c>
      <c r="AE1371" s="1">
        <v>0</v>
      </c>
      <c r="AF1371" s="1">
        <v>0</v>
      </c>
      <c r="AG1371" s="1">
        <v>17.68</v>
      </c>
      <c r="AH1371" s="1">
        <v>76.740000000000009</v>
      </c>
      <c r="AI1371" s="1">
        <v>1371</v>
      </c>
      <c r="AJ1371" s="1">
        <v>314900</v>
      </c>
      <c r="AK1371" s="1">
        <v>-2</v>
      </c>
      <c r="AL1371" s="1">
        <v>-7</v>
      </c>
      <c r="AM1371" s="1">
        <v>-41</v>
      </c>
      <c r="AN1371" s="1">
        <v>7</v>
      </c>
      <c r="AO1371" s="1">
        <v>-2</v>
      </c>
      <c r="AP1371" s="1">
        <v>24165</v>
      </c>
      <c r="AQ1371" s="1">
        <v>-0.2</v>
      </c>
      <c r="AR1371" s="1">
        <v>36.25</v>
      </c>
      <c r="AS1371" s="1">
        <v>36.15</v>
      </c>
      <c r="AT1371" s="1">
        <v>35.299999999999997</v>
      </c>
      <c r="AU1371" s="1">
        <v>35.65</v>
      </c>
      <c r="AV1371" s="1">
        <v>35.9</v>
      </c>
      <c r="AW1371" s="1">
        <v>-1.5951E-2</v>
      </c>
      <c r="AX1371" s="1">
        <v>-0.69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6081</v>
      </c>
      <c r="C1372" s="3">
        <v>14.2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72.62</v>
      </c>
      <c r="H1372" s="1">
        <f>MATCH(持股比率!A1372,董監!A:A,0)</f>
        <v>1372</v>
      </c>
      <c r="I1372" s="3">
        <v>1194711.6599999999</v>
      </c>
      <c r="J1372" s="26">
        <v>23</v>
      </c>
      <c r="K1372" s="26">
        <v>-88</v>
      </c>
      <c r="L1372" s="35">
        <v>-4</v>
      </c>
      <c r="M1372" s="26">
        <v>-4</v>
      </c>
      <c r="N1372" s="26">
        <v>-5</v>
      </c>
      <c r="O1372" s="26">
        <f t="shared" si="85"/>
        <v>86760</v>
      </c>
      <c r="P1372" s="25">
        <f t="shared" si="86"/>
        <v>-0.1</v>
      </c>
      <c r="Q1372" s="3">
        <v>85.8</v>
      </c>
      <c r="R1372" s="3">
        <v>84.1</v>
      </c>
      <c r="S1372" s="3">
        <v>84.5</v>
      </c>
      <c r="T1372" s="3">
        <v>84.5</v>
      </c>
      <c r="U1372" s="3">
        <v>84.5</v>
      </c>
      <c r="V1372" s="12">
        <f t="shared" si="87"/>
        <v>-6.5258999999999998E-2</v>
      </c>
      <c r="W1372" s="3">
        <v>-1.52</v>
      </c>
      <c r="X1372" s="3" t="str">
        <f ca="1">IF(COUNTIF(股期對照!A:A,B1372)=2,B1372&amp;"-●",IF(COUNTIF(股期對照!A:A,B1372)=1,B1372&amp;"-◎",B1372))</f>
        <v>宏正</v>
      </c>
      <c r="Y1372" s="3" t="s">
        <v>6552</v>
      </c>
      <c r="AB1372" s="1" t="s">
        <v>1366</v>
      </c>
      <c r="AC1372" s="1" t="s">
        <v>3127</v>
      </c>
      <c r="AD1372" s="1">
        <v>14.2</v>
      </c>
      <c r="AE1372" s="1">
        <v>0.06</v>
      </c>
      <c r="AF1372" s="1">
        <v>0.28000000000000003</v>
      </c>
      <c r="AG1372" s="1">
        <v>12.84</v>
      </c>
      <c r="AH1372" s="1">
        <v>72.62</v>
      </c>
      <c r="AI1372" s="1">
        <v>1372</v>
      </c>
      <c r="AJ1372" s="1">
        <v>1194711.6599999999</v>
      </c>
      <c r="AK1372" s="1">
        <v>23</v>
      </c>
      <c r="AL1372" s="1">
        <v>-88</v>
      </c>
      <c r="AM1372" s="1">
        <v>-4</v>
      </c>
      <c r="AN1372" s="1">
        <v>-4</v>
      </c>
      <c r="AO1372" s="1">
        <v>-5</v>
      </c>
      <c r="AP1372" s="1">
        <v>86760</v>
      </c>
      <c r="AQ1372" s="1">
        <v>-0.1</v>
      </c>
      <c r="AR1372" s="1">
        <v>85.8</v>
      </c>
      <c r="AS1372" s="1">
        <v>84.1</v>
      </c>
      <c r="AT1372" s="1">
        <v>84.5</v>
      </c>
      <c r="AU1372" s="1">
        <v>84.5</v>
      </c>
      <c r="AV1372" s="1">
        <v>84.5</v>
      </c>
      <c r="AW1372" s="1">
        <v>-6.5258999999999998E-2</v>
      </c>
      <c r="AX1372" s="1">
        <v>-1.52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6082</v>
      </c>
      <c r="C1373" s="3">
        <v>14.48</v>
      </c>
      <c r="D1373" s="3">
        <v>6.2</v>
      </c>
      <c r="E1373" s="3">
        <v>2.91</v>
      </c>
      <c r="F1373" s="1">
        <f>IF(INDEX(董監!D:D,H1373)=0,INDEX(董監!C:C,H1373),INDEX(董監!D:D,H1373))</f>
        <v>8.66</v>
      </c>
      <c r="G1373" s="1">
        <f t="shared" si="84"/>
        <v>67.75</v>
      </c>
      <c r="H1373" s="1">
        <f>MATCH(持股比率!A1373,董監!A:A,0)</f>
        <v>1373</v>
      </c>
      <c r="I1373" s="3">
        <v>2923983.53</v>
      </c>
      <c r="J1373" s="26">
        <v>1472</v>
      </c>
      <c r="K1373" s="26">
        <v>19</v>
      </c>
      <c r="L1373" s="35">
        <v>1181</v>
      </c>
      <c r="M1373" s="26">
        <v>132</v>
      </c>
      <c r="N1373" s="26">
        <v>2188</v>
      </c>
      <c r="O1373" s="26">
        <f t="shared" si="85"/>
        <v>198100</v>
      </c>
      <c r="P1373" s="25">
        <f t="shared" si="86"/>
        <v>2.5</v>
      </c>
      <c r="Q1373" s="3">
        <v>128.5</v>
      </c>
      <c r="R1373" s="3">
        <v>127.5</v>
      </c>
      <c r="S1373" s="3">
        <v>127.5</v>
      </c>
      <c r="T1373" s="3">
        <v>128.5</v>
      </c>
      <c r="U1373" s="3">
        <v>130.5</v>
      </c>
      <c r="V1373" s="12">
        <f t="shared" si="87"/>
        <v>6.4464800000000002</v>
      </c>
      <c r="W1373" s="3">
        <v>6.53</v>
      </c>
      <c r="X1373" s="3" t="str">
        <f ca="1">IF(COUNTIF(股期對照!A:A,B1373)=2,B1373&amp;"-●",IF(COUNTIF(股期對照!A:A,B1373)=1,B1373&amp;"-◎",B1373))</f>
        <v>台表科-◎</v>
      </c>
      <c r="Y1373" s="3" t="s">
        <v>6606</v>
      </c>
      <c r="AB1373" s="1" t="s">
        <v>1367</v>
      </c>
      <c r="AC1373" s="1" t="s">
        <v>3128</v>
      </c>
      <c r="AD1373" s="1">
        <v>14.48</v>
      </c>
      <c r="AE1373" s="1">
        <v>6.2</v>
      </c>
      <c r="AF1373" s="1">
        <v>2.91</v>
      </c>
      <c r="AG1373" s="1">
        <v>8.66</v>
      </c>
      <c r="AH1373" s="1">
        <v>67.75</v>
      </c>
      <c r="AI1373" s="1">
        <v>1373</v>
      </c>
      <c r="AJ1373" s="1">
        <v>2923983.53</v>
      </c>
      <c r="AK1373" s="1">
        <v>1472</v>
      </c>
      <c r="AL1373" s="1">
        <v>19</v>
      </c>
      <c r="AM1373" s="1">
        <v>1181</v>
      </c>
      <c r="AN1373" s="1">
        <v>132</v>
      </c>
      <c r="AO1373" s="1">
        <v>2188</v>
      </c>
      <c r="AP1373" s="1">
        <v>198100</v>
      </c>
      <c r="AQ1373" s="1">
        <v>2.5</v>
      </c>
      <c r="AR1373" s="1">
        <v>128.5</v>
      </c>
      <c r="AS1373" s="1">
        <v>127.5</v>
      </c>
      <c r="AT1373" s="1">
        <v>127.5</v>
      </c>
      <c r="AU1373" s="1">
        <v>128.5</v>
      </c>
      <c r="AV1373" s="1">
        <v>130.5</v>
      </c>
      <c r="AW1373" s="1">
        <v>6.4464800000000002</v>
      </c>
      <c r="AX1373" s="1">
        <v>6.53</v>
      </c>
      <c r="AY1373" s="1" t="s">
        <v>4536</v>
      </c>
      <c r="AZ1373" s="1" t="s">
        <v>3544</v>
      </c>
    </row>
    <row r="1374" spans="1:52" x14ac:dyDescent="0.25">
      <c r="A1374" s="2" t="s">
        <v>1368</v>
      </c>
      <c r="B1374" s="3" t="s">
        <v>6083</v>
      </c>
      <c r="C1374" s="3">
        <v>10.8</v>
      </c>
      <c r="D1374" s="3">
        <v>0.56000000000000005</v>
      </c>
      <c r="E1374" s="3">
        <v>0.45</v>
      </c>
      <c r="F1374" s="1">
        <f>IF(INDEX(董監!D:D,H1374)=0,INDEX(董監!C:C,H1374),INDEX(董監!D:D,H1374))</f>
        <v>18.39</v>
      </c>
      <c r="G1374" s="1">
        <f t="shared" si="84"/>
        <v>69.8</v>
      </c>
      <c r="H1374" s="1">
        <f>MATCH(持股比率!A1374,董監!A:A,0)</f>
        <v>1374</v>
      </c>
      <c r="I1374" s="3">
        <v>996547.07</v>
      </c>
      <c r="J1374" s="26">
        <v>338</v>
      </c>
      <c r="K1374" s="26">
        <v>-158</v>
      </c>
      <c r="L1374" s="35">
        <v>95</v>
      </c>
      <c r="M1374" s="26">
        <v>160</v>
      </c>
      <c r="N1374" s="26">
        <v>953</v>
      </c>
      <c r="O1374" s="26">
        <f t="shared" si="85"/>
        <v>69559</v>
      </c>
      <c r="P1374" s="25">
        <f t="shared" si="86"/>
        <v>2</v>
      </c>
      <c r="Q1374" s="3">
        <v>112.5</v>
      </c>
      <c r="R1374" s="3">
        <v>111</v>
      </c>
      <c r="S1374" s="3">
        <v>112.5</v>
      </c>
      <c r="T1374" s="3">
        <v>116</v>
      </c>
      <c r="U1374" s="3">
        <v>127.5</v>
      </c>
      <c r="V1374" s="12">
        <f t="shared" si="87"/>
        <v>1.7124200000000001</v>
      </c>
      <c r="W1374" s="3">
        <v>16.440000000000001</v>
      </c>
      <c r="X1374" s="3" t="str">
        <f ca="1">IF(COUNTIF(股期對照!A:A,B1374)=2,B1374&amp;"-●",IF(COUNTIF(股期對照!A:A,B1374)=1,B1374&amp;"-◎",B1374))</f>
        <v>胡連-◎</v>
      </c>
      <c r="Y1374" s="3" t="s">
        <v>6569</v>
      </c>
      <c r="AB1374" s="1" t="s">
        <v>1368</v>
      </c>
      <c r="AC1374" s="1" t="s">
        <v>3129</v>
      </c>
      <c r="AD1374" s="1">
        <v>10.8</v>
      </c>
      <c r="AE1374" s="1">
        <v>0.56000000000000005</v>
      </c>
      <c r="AF1374" s="1">
        <v>0.45</v>
      </c>
      <c r="AG1374" s="1">
        <v>18.39</v>
      </c>
      <c r="AH1374" s="1">
        <v>69.8</v>
      </c>
      <c r="AI1374" s="1">
        <v>1374</v>
      </c>
      <c r="AJ1374" s="1">
        <v>996547.07</v>
      </c>
      <c r="AK1374" s="1">
        <v>338</v>
      </c>
      <c r="AL1374" s="1">
        <v>-158</v>
      </c>
      <c r="AM1374" s="1">
        <v>95</v>
      </c>
      <c r="AN1374" s="1">
        <v>160</v>
      </c>
      <c r="AO1374" s="1">
        <v>953</v>
      </c>
      <c r="AP1374" s="1">
        <v>69559</v>
      </c>
      <c r="AQ1374" s="1">
        <v>2</v>
      </c>
      <c r="AR1374" s="1">
        <v>112.5</v>
      </c>
      <c r="AS1374" s="1">
        <v>111</v>
      </c>
      <c r="AT1374" s="1">
        <v>112.5</v>
      </c>
      <c r="AU1374" s="1">
        <v>116</v>
      </c>
      <c r="AV1374" s="1">
        <v>127.5</v>
      </c>
      <c r="AW1374" s="1">
        <v>1.7124200000000001</v>
      </c>
      <c r="AX1374" s="1">
        <v>16.440000000000001</v>
      </c>
      <c r="AY1374" s="1" t="s">
        <v>4537</v>
      </c>
      <c r="AZ1374" s="1" t="s">
        <v>3519</v>
      </c>
    </row>
    <row r="1375" spans="1:52" x14ac:dyDescent="0.25">
      <c r="A1375" s="2" t="s">
        <v>1369</v>
      </c>
      <c r="B1375" s="3" t="s">
        <v>6084</v>
      </c>
      <c r="C1375" s="3">
        <v>2.23</v>
      </c>
      <c r="D1375" s="3">
        <v>0</v>
      </c>
      <c r="E1375" s="3">
        <v>0.44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2</v>
      </c>
      <c r="K1375" s="26">
        <v>-3</v>
      </c>
      <c r="L1375" s="35">
        <v>2</v>
      </c>
      <c r="M1375" s="26">
        <v>6</v>
      </c>
      <c r="N1375" s="26">
        <v>4</v>
      </c>
      <c r="O1375" s="26">
        <f t="shared" si="85"/>
        <v>73477</v>
      </c>
      <c r="P1375" s="25">
        <f t="shared" si="86"/>
        <v>0</v>
      </c>
      <c r="Q1375" s="3">
        <v>84</v>
      </c>
      <c r="R1375" s="3">
        <v>84.1</v>
      </c>
      <c r="S1375" s="3">
        <v>84.1</v>
      </c>
      <c r="T1375" s="3">
        <v>84.4</v>
      </c>
      <c r="U1375" s="3">
        <v>84.3</v>
      </c>
      <c r="V1375" s="12">
        <f t="shared" si="87"/>
        <v>9.2750000000000003E-3</v>
      </c>
      <c r="W1375" s="3">
        <v>0.36</v>
      </c>
      <c r="X1375" s="3" t="str">
        <f ca="1">IF(COUNTIF(股期對照!A:A,B1375)=2,B1375&amp;"-●",IF(COUNTIF(股期對照!A:A,B1375)=1,B1375&amp;"-◎",B1375))</f>
        <v>全國電</v>
      </c>
      <c r="Y1375" s="3" t="s">
        <v>6535</v>
      </c>
      <c r="AB1375" s="1" t="s">
        <v>1369</v>
      </c>
      <c r="AC1375" s="1" t="s">
        <v>3130</v>
      </c>
      <c r="AD1375" s="1">
        <v>2.23</v>
      </c>
      <c r="AE1375" s="1">
        <v>0</v>
      </c>
      <c r="AF1375" s="1">
        <v>0.44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2</v>
      </c>
      <c r="AL1375" s="1">
        <v>-3</v>
      </c>
      <c r="AM1375" s="1">
        <v>2</v>
      </c>
      <c r="AN1375" s="1">
        <v>6</v>
      </c>
      <c r="AO1375" s="1">
        <v>4</v>
      </c>
      <c r="AP1375" s="1">
        <v>73477</v>
      </c>
      <c r="AQ1375" s="1">
        <v>0</v>
      </c>
      <c r="AR1375" s="1">
        <v>84</v>
      </c>
      <c r="AS1375" s="1">
        <v>84.1</v>
      </c>
      <c r="AT1375" s="1">
        <v>84.1</v>
      </c>
      <c r="AU1375" s="1">
        <v>84.4</v>
      </c>
      <c r="AV1375" s="1">
        <v>84.3</v>
      </c>
      <c r="AW1375" s="1">
        <v>9.2750000000000003E-3</v>
      </c>
      <c r="AX1375" s="1">
        <v>0.36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6085</v>
      </c>
      <c r="C1376" s="3">
        <v>9.66</v>
      </c>
      <c r="D1376" s="3">
        <v>0.03</v>
      </c>
      <c r="E1376" s="3">
        <v>0.48</v>
      </c>
      <c r="F1376" s="1">
        <f>IF(INDEX(董監!D:D,H1376)=0,INDEX(董監!C:C,H1376),INDEX(董監!D:D,H1376))</f>
        <v>23.62</v>
      </c>
      <c r="G1376" s="1">
        <f t="shared" si="84"/>
        <v>66.210000000000008</v>
      </c>
      <c r="H1376" s="1">
        <f>MATCH(持股比率!A1376,董監!A:A,0)</f>
        <v>1376</v>
      </c>
      <c r="I1376" s="3">
        <v>5166212.95</v>
      </c>
      <c r="J1376" s="26">
        <v>61</v>
      </c>
      <c r="K1376" s="26">
        <v>-513</v>
      </c>
      <c r="L1376" s="35">
        <v>-371</v>
      </c>
      <c r="M1376" s="26">
        <v>927</v>
      </c>
      <c r="N1376" s="26">
        <v>839</v>
      </c>
      <c r="O1376" s="26">
        <f t="shared" si="85"/>
        <v>342055</v>
      </c>
      <c r="P1376" s="25">
        <f t="shared" si="86"/>
        <v>0.3</v>
      </c>
      <c r="Q1376" s="3">
        <v>27.25</v>
      </c>
      <c r="R1376" s="3">
        <v>27</v>
      </c>
      <c r="S1376" s="3">
        <v>26.55</v>
      </c>
      <c r="T1376" s="3">
        <v>26.8</v>
      </c>
      <c r="U1376" s="3">
        <v>27.15</v>
      </c>
      <c r="V1376" s="12">
        <f t="shared" si="87"/>
        <v>0.25583649999999997</v>
      </c>
      <c r="W1376" s="3">
        <v>0</v>
      </c>
      <c r="X1376" s="3" t="str">
        <f ca="1">IF(COUNTIF(股期對照!A:A,B1376)=2,B1376&amp;"-●",IF(COUNTIF(股期對照!A:A,B1376)=1,B1376&amp;"-◎",B1376))</f>
        <v>康舒-◎</v>
      </c>
      <c r="Y1376" s="3" t="s">
        <v>6534</v>
      </c>
      <c r="AB1376" s="1" t="s">
        <v>1370</v>
      </c>
      <c r="AC1376" s="1" t="s">
        <v>3131</v>
      </c>
      <c r="AD1376" s="1">
        <v>9.66</v>
      </c>
      <c r="AE1376" s="1">
        <v>0.03</v>
      </c>
      <c r="AF1376" s="1">
        <v>0.48</v>
      </c>
      <c r="AG1376" s="1">
        <v>23.62</v>
      </c>
      <c r="AH1376" s="1">
        <v>66.210000000000008</v>
      </c>
      <c r="AI1376" s="1">
        <v>1376</v>
      </c>
      <c r="AJ1376" s="1">
        <v>5166212.95</v>
      </c>
      <c r="AK1376" s="1">
        <v>61</v>
      </c>
      <c r="AL1376" s="1">
        <v>-513</v>
      </c>
      <c r="AM1376" s="1">
        <v>-371</v>
      </c>
      <c r="AN1376" s="1">
        <v>927</v>
      </c>
      <c r="AO1376" s="1">
        <v>839</v>
      </c>
      <c r="AP1376" s="1">
        <v>342055</v>
      </c>
      <c r="AQ1376" s="1">
        <v>0.3</v>
      </c>
      <c r="AR1376" s="1">
        <v>27.25</v>
      </c>
      <c r="AS1376" s="1">
        <v>27</v>
      </c>
      <c r="AT1376" s="1">
        <v>26.55</v>
      </c>
      <c r="AU1376" s="1">
        <v>26.8</v>
      </c>
      <c r="AV1376" s="1">
        <v>27.15</v>
      </c>
      <c r="AW1376" s="1">
        <v>0.25583649999999997</v>
      </c>
      <c r="AX1376" s="1">
        <v>0</v>
      </c>
      <c r="AY1376" s="1" t="s">
        <v>4538</v>
      </c>
      <c r="AZ1376" s="1" t="s">
        <v>3523</v>
      </c>
    </row>
    <row r="1377" spans="1:52" x14ac:dyDescent="0.25">
      <c r="A1377" s="2" t="s">
        <v>1371</v>
      </c>
      <c r="B1377" s="3" t="s">
        <v>6086</v>
      </c>
      <c r="C1377" s="3">
        <v>19.77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36.58</v>
      </c>
      <c r="H1377" s="1">
        <f>MATCH(持股比率!A1377,董監!A:A,0)</f>
        <v>1377</v>
      </c>
      <c r="I1377" s="3">
        <v>1479073.43</v>
      </c>
      <c r="J1377" s="26">
        <v>100</v>
      </c>
      <c r="K1377" s="26">
        <v>-116</v>
      </c>
      <c r="L1377" s="35">
        <v>-498</v>
      </c>
      <c r="M1377" s="26">
        <v>1249</v>
      </c>
      <c r="N1377" s="26">
        <v>-1299</v>
      </c>
      <c r="O1377" s="26">
        <f t="shared" si="85"/>
        <v>54105</v>
      </c>
      <c r="P1377" s="25">
        <f t="shared" si="86"/>
        <v>-1</v>
      </c>
      <c r="Q1377" s="3">
        <v>47</v>
      </c>
      <c r="R1377" s="3">
        <v>47</v>
      </c>
      <c r="S1377" s="3">
        <v>45.2</v>
      </c>
      <c r="T1377" s="3">
        <v>49.7</v>
      </c>
      <c r="U1377" s="3">
        <v>54.6</v>
      </c>
      <c r="V1377" s="12">
        <f t="shared" si="87"/>
        <v>-0.3211170000000001</v>
      </c>
      <c r="W1377" s="3">
        <v>18.57</v>
      </c>
      <c r="X1377" s="3" t="str">
        <f ca="1">IF(COUNTIF(股期對照!A:A,B1377)=2,B1377&amp;"-●",IF(COUNTIF(股期對照!A:A,B1377)=1,B1377&amp;"-◎",B1377))</f>
        <v>淳安</v>
      </c>
      <c r="Y1377" s="3" t="s">
        <v>6635</v>
      </c>
      <c r="AB1377" s="1" t="s">
        <v>1371</v>
      </c>
      <c r="AC1377" s="1" t="s">
        <v>3132</v>
      </c>
      <c r="AD1377" s="1">
        <v>19.77</v>
      </c>
      <c r="AE1377" s="1">
        <v>0.14000000000000001</v>
      </c>
      <c r="AF1377" s="1">
        <v>0.12</v>
      </c>
      <c r="AG1377" s="1">
        <v>43.39</v>
      </c>
      <c r="AH1377" s="1">
        <v>36.58</v>
      </c>
      <c r="AI1377" s="1">
        <v>1377</v>
      </c>
      <c r="AJ1377" s="1">
        <v>1479073.43</v>
      </c>
      <c r="AK1377" s="1">
        <v>100</v>
      </c>
      <c r="AL1377" s="1">
        <v>-116</v>
      </c>
      <c r="AM1377" s="1">
        <v>-498</v>
      </c>
      <c r="AN1377" s="1">
        <v>1249</v>
      </c>
      <c r="AO1377" s="1">
        <v>-1299</v>
      </c>
      <c r="AP1377" s="1">
        <v>54105</v>
      </c>
      <c r="AQ1377" s="1">
        <v>-1</v>
      </c>
      <c r="AR1377" s="1">
        <v>47</v>
      </c>
      <c r="AS1377" s="1">
        <v>47</v>
      </c>
      <c r="AT1377" s="1">
        <v>45.2</v>
      </c>
      <c r="AU1377" s="1">
        <v>49.7</v>
      </c>
      <c r="AV1377" s="1">
        <v>54.6</v>
      </c>
      <c r="AW1377" s="1">
        <v>-0.3211170000000001</v>
      </c>
      <c r="AX1377" s="1">
        <v>18.57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6087</v>
      </c>
      <c r="C1378" s="3">
        <v>5</v>
      </c>
      <c r="D1378" s="3">
        <v>3.09</v>
      </c>
      <c r="E1378" s="3">
        <v>0.31</v>
      </c>
      <c r="F1378" s="1">
        <f>IF(INDEX(董監!D:D,H1378)=0,INDEX(董監!C:C,H1378),INDEX(董監!D:D,H1378))</f>
        <v>35.229999999999997</v>
      </c>
      <c r="G1378" s="1">
        <f t="shared" si="84"/>
        <v>56.370000000000005</v>
      </c>
      <c r="H1378" s="1">
        <f>MATCH(持股比率!A1378,董監!A:A,0)</f>
        <v>1378</v>
      </c>
      <c r="I1378" s="3">
        <v>1401803.41</v>
      </c>
      <c r="J1378" s="26">
        <v>445</v>
      </c>
      <c r="K1378" s="26">
        <v>-174</v>
      </c>
      <c r="L1378" s="35">
        <v>-431</v>
      </c>
      <c r="M1378" s="26">
        <v>-210</v>
      </c>
      <c r="N1378" s="26">
        <v>529</v>
      </c>
      <c r="O1378" s="26">
        <f t="shared" si="85"/>
        <v>79020</v>
      </c>
      <c r="P1378" s="25">
        <f t="shared" si="86"/>
        <v>0.2</v>
      </c>
      <c r="Q1378" s="3">
        <v>61.9</v>
      </c>
      <c r="R1378" s="3">
        <v>61.3</v>
      </c>
      <c r="S1378" s="3">
        <v>58.9</v>
      </c>
      <c r="T1378" s="3">
        <v>58.2</v>
      </c>
      <c r="U1378" s="3">
        <v>60</v>
      </c>
      <c r="V1378" s="12">
        <f t="shared" si="87"/>
        <v>0.11011400000000005</v>
      </c>
      <c r="W1378" s="3">
        <v>-0.83</v>
      </c>
      <c r="X1378" s="3" t="str">
        <f ca="1">IF(COUNTIF(股期對照!A:A,B1378)=2,B1378&amp;"-●",IF(COUNTIF(股期對照!A:A,B1378)=1,B1378&amp;"-◎",B1378))</f>
        <v>佳邦</v>
      </c>
      <c r="Y1378" s="3" t="s">
        <v>6609</v>
      </c>
      <c r="AB1378" s="1" t="s">
        <v>1372</v>
      </c>
      <c r="AC1378" s="1" t="s">
        <v>3133</v>
      </c>
      <c r="AD1378" s="1">
        <v>5</v>
      </c>
      <c r="AE1378" s="1">
        <v>3.09</v>
      </c>
      <c r="AF1378" s="1">
        <v>0.31</v>
      </c>
      <c r="AG1378" s="1">
        <v>35.229999999999997</v>
      </c>
      <c r="AH1378" s="1">
        <v>56.370000000000005</v>
      </c>
      <c r="AI1378" s="1">
        <v>1378</v>
      </c>
      <c r="AJ1378" s="1">
        <v>1401803.41</v>
      </c>
      <c r="AK1378" s="1">
        <v>445</v>
      </c>
      <c r="AL1378" s="1">
        <v>-174</v>
      </c>
      <c r="AM1378" s="1">
        <v>-431</v>
      </c>
      <c r="AN1378" s="1">
        <v>-210</v>
      </c>
      <c r="AO1378" s="1">
        <v>529</v>
      </c>
      <c r="AP1378" s="1">
        <v>79020</v>
      </c>
      <c r="AQ1378" s="1">
        <v>0.2</v>
      </c>
      <c r="AR1378" s="1">
        <v>61.9</v>
      </c>
      <c r="AS1378" s="1">
        <v>61.3</v>
      </c>
      <c r="AT1378" s="1">
        <v>58.9</v>
      </c>
      <c r="AU1378" s="1">
        <v>58.2</v>
      </c>
      <c r="AV1378" s="1">
        <v>60</v>
      </c>
      <c r="AW1378" s="1">
        <v>0.11011400000000005</v>
      </c>
      <c r="AX1378" s="1">
        <v>-0.83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6088</v>
      </c>
      <c r="C1379" s="3">
        <v>9.08</v>
      </c>
      <c r="D1379" s="3">
        <v>0.05</v>
      </c>
      <c r="E1379" s="3">
        <v>0.1</v>
      </c>
      <c r="F1379" s="1">
        <f>IF(INDEX(董監!D:D,H1379)=0,INDEX(董監!C:C,H1379),INDEX(董監!D:D,H1379))</f>
        <v>24.67</v>
      </c>
      <c r="G1379" s="1">
        <f t="shared" si="84"/>
        <v>66.099999999999994</v>
      </c>
      <c r="H1379" s="1">
        <f>MATCH(持股比率!A1379,董監!A:A,0)</f>
        <v>1379</v>
      </c>
      <c r="I1379" s="3">
        <v>3974143.02</v>
      </c>
      <c r="J1379" s="26">
        <v>178</v>
      </c>
      <c r="K1379" s="26">
        <v>641</v>
      </c>
      <c r="L1379" s="35">
        <v>-48</v>
      </c>
      <c r="M1379" s="26">
        <v>87</v>
      </c>
      <c r="N1379" s="26">
        <v>622</v>
      </c>
      <c r="O1379" s="26">
        <f t="shared" si="85"/>
        <v>262691</v>
      </c>
      <c r="P1379" s="25">
        <f t="shared" si="86"/>
        <v>0.6</v>
      </c>
      <c r="Q1379" s="3">
        <v>67.900000000000006</v>
      </c>
      <c r="R1379" s="3">
        <v>68.599999999999994</v>
      </c>
      <c r="S1379" s="3">
        <v>67</v>
      </c>
      <c r="T1379" s="3">
        <v>66.900000000000006</v>
      </c>
      <c r="U1379" s="3">
        <v>68.3</v>
      </c>
      <c r="V1379" s="12">
        <f t="shared" si="87"/>
        <v>1.0114570000000001</v>
      </c>
      <c r="W1379" s="3">
        <v>1.19</v>
      </c>
      <c r="X1379" s="3" t="str">
        <f ca="1">IF(COUNTIF(股期對照!A:A,B1379)=2,B1379&amp;"-●",IF(COUNTIF(股期對照!A:A,B1379)=1,B1379&amp;"-◎",B1379))</f>
        <v>啟碁-◎</v>
      </c>
      <c r="Y1379" s="3" t="s">
        <v>6538</v>
      </c>
      <c r="AB1379" s="1" t="s">
        <v>1373</v>
      </c>
      <c r="AC1379" s="1" t="s">
        <v>3134</v>
      </c>
      <c r="AD1379" s="1">
        <v>9.08</v>
      </c>
      <c r="AE1379" s="1">
        <v>0.05</v>
      </c>
      <c r="AF1379" s="1">
        <v>0.1</v>
      </c>
      <c r="AG1379" s="1">
        <v>24.67</v>
      </c>
      <c r="AH1379" s="1">
        <v>66.099999999999994</v>
      </c>
      <c r="AI1379" s="1">
        <v>1379</v>
      </c>
      <c r="AJ1379" s="1">
        <v>3974143.02</v>
      </c>
      <c r="AK1379" s="1">
        <v>178</v>
      </c>
      <c r="AL1379" s="1">
        <v>641</v>
      </c>
      <c r="AM1379" s="1">
        <v>-48</v>
      </c>
      <c r="AN1379" s="1">
        <v>87</v>
      </c>
      <c r="AO1379" s="1">
        <v>622</v>
      </c>
      <c r="AP1379" s="1">
        <v>262691</v>
      </c>
      <c r="AQ1379" s="1">
        <v>0.6</v>
      </c>
      <c r="AR1379" s="1">
        <v>67.900000000000006</v>
      </c>
      <c r="AS1379" s="1">
        <v>68.599999999999994</v>
      </c>
      <c r="AT1379" s="1">
        <v>67</v>
      </c>
      <c r="AU1379" s="1">
        <v>66.900000000000006</v>
      </c>
      <c r="AV1379" s="1">
        <v>68.3</v>
      </c>
      <c r="AW1379" s="1">
        <v>1.0114570000000001</v>
      </c>
      <c r="AX1379" s="1">
        <v>1.19</v>
      </c>
      <c r="AY1379" s="1" t="s">
        <v>4539</v>
      </c>
      <c r="AZ1379" s="1" t="s">
        <v>3545</v>
      </c>
    </row>
    <row r="1380" spans="1:52" x14ac:dyDescent="0.25">
      <c r="A1380" s="2" t="s">
        <v>1374</v>
      </c>
      <c r="B1380" s="3" t="s">
        <v>4924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7.35</v>
      </c>
      <c r="R1380" s="3">
        <v>7.7</v>
      </c>
      <c r="S1380" s="3">
        <v>7.45</v>
      </c>
      <c r="T1380" s="3">
        <v>7.5</v>
      </c>
      <c r="U1380" s="3">
        <v>7.63</v>
      </c>
      <c r="V1380" s="12">
        <f t="shared" si="87"/>
        <v>0</v>
      </c>
      <c r="W1380" s="3">
        <v>3.81</v>
      </c>
      <c r="X1380" s="3" t="str">
        <f ca="1">IF(COUNTIF(股期對照!A:A,B1380)=2,B1380&amp;"-●",IF(COUNTIF(股期對照!A:A,B1380)=1,B1380&amp;"-◎",B1380))</f>
        <v>元隆</v>
      </c>
      <c r="Y1380" s="3" t="s">
        <v>6696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7.35</v>
      </c>
      <c r="AS1380" s="1">
        <v>7.7</v>
      </c>
      <c r="AT1380" s="1">
        <v>7.45</v>
      </c>
      <c r="AU1380" s="1">
        <v>7.5</v>
      </c>
      <c r="AV1380" s="1">
        <v>7.63</v>
      </c>
      <c r="AW1380" s="1">
        <v>0</v>
      </c>
      <c r="AX1380" s="1">
        <v>3.81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6089</v>
      </c>
      <c r="C1381" s="3">
        <v>2.02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72.59</v>
      </c>
      <c r="H1381" s="1">
        <f>MATCH(持股比率!A1381,董監!A:A,0)</f>
        <v>1381</v>
      </c>
      <c r="I1381" s="3">
        <v>1826840.7</v>
      </c>
      <c r="J1381" s="26">
        <v>337</v>
      </c>
      <c r="K1381" s="26">
        <v>-112</v>
      </c>
      <c r="L1381" s="35">
        <v>-143</v>
      </c>
      <c r="M1381" s="26">
        <v>176</v>
      </c>
      <c r="N1381" s="26">
        <v>484</v>
      </c>
      <c r="O1381" s="26">
        <f t="shared" si="85"/>
        <v>132610</v>
      </c>
      <c r="P1381" s="25">
        <f t="shared" si="86"/>
        <v>0.6</v>
      </c>
      <c r="Q1381" s="3">
        <v>28.33</v>
      </c>
      <c r="R1381" s="3">
        <v>27.99</v>
      </c>
      <c r="S1381" s="3">
        <v>27.06</v>
      </c>
      <c r="T1381" s="3">
        <v>27.5</v>
      </c>
      <c r="U1381" s="3">
        <v>28.15</v>
      </c>
      <c r="V1381" s="12">
        <f t="shared" si="87"/>
        <v>0.2100735</v>
      </c>
      <c r="W1381" s="3">
        <v>0.93</v>
      </c>
      <c r="X1381" s="3" t="str">
        <f ca="1">IF(COUNTIF(股期對照!A:A,B1381)=2,B1381&amp;"-●",IF(COUNTIF(股期對照!A:A,B1381)=1,B1381&amp;"-◎",B1381))</f>
        <v>聯嘉</v>
      </c>
      <c r="Y1381" s="3" t="s">
        <v>6547</v>
      </c>
      <c r="AB1381" s="1" t="s">
        <v>1375</v>
      </c>
      <c r="AC1381" s="1" t="s">
        <v>3136</v>
      </c>
      <c r="AD1381" s="1">
        <v>2.02</v>
      </c>
      <c r="AE1381" s="1">
        <v>0</v>
      </c>
      <c r="AF1381" s="1">
        <v>0.74</v>
      </c>
      <c r="AG1381" s="1">
        <v>24.65</v>
      </c>
      <c r="AH1381" s="1">
        <v>72.59</v>
      </c>
      <c r="AI1381" s="1">
        <v>1381</v>
      </c>
      <c r="AJ1381" s="1">
        <v>1826840.7</v>
      </c>
      <c r="AK1381" s="1">
        <v>337</v>
      </c>
      <c r="AL1381" s="1">
        <v>-112</v>
      </c>
      <c r="AM1381" s="1">
        <v>-143</v>
      </c>
      <c r="AN1381" s="1">
        <v>176</v>
      </c>
      <c r="AO1381" s="1">
        <v>484</v>
      </c>
      <c r="AP1381" s="1">
        <v>132610</v>
      </c>
      <c r="AQ1381" s="1">
        <v>0.6</v>
      </c>
      <c r="AR1381" s="1">
        <v>28.33</v>
      </c>
      <c r="AS1381" s="1">
        <v>27.99</v>
      </c>
      <c r="AT1381" s="1">
        <v>27.06</v>
      </c>
      <c r="AU1381" s="1">
        <v>27.5</v>
      </c>
      <c r="AV1381" s="1">
        <v>28.15</v>
      </c>
      <c r="AW1381" s="1">
        <v>0.2100735</v>
      </c>
      <c r="AX1381" s="1">
        <v>0.93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4925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3.02</v>
      </c>
      <c r="R1382" s="3">
        <v>3.05</v>
      </c>
      <c r="S1382" s="3">
        <v>2.96</v>
      </c>
      <c r="T1382" s="3">
        <v>2.92</v>
      </c>
      <c r="U1382" s="3">
        <v>2.92</v>
      </c>
      <c r="V1382" s="12">
        <f t="shared" si="87"/>
        <v>0</v>
      </c>
      <c r="W1382" s="3">
        <v>-2.67</v>
      </c>
      <c r="X1382" s="3" t="str">
        <f ca="1">IF(COUNTIF(股期對照!A:A,B1382)=2,B1382&amp;"-●",IF(COUNTIF(股期對照!A:A,B1382)=1,B1382&amp;"-◎",B1382))</f>
        <v>華上</v>
      </c>
      <c r="Y1382" s="3" t="s">
        <v>6542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3.02</v>
      </c>
      <c r="AS1382" s="1">
        <v>3.05</v>
      </c>
      <c r="AT1382" s="1">
        <v>2.96</v>
      </c>
      <c r="AU1382" s="1">
        <v>2.92</v>
      </c>
      <c r="AV1382" s="1">
        <v>2.92</v>
      </c>
      <c r="AW1382" s="1">
        <v>0</v>
      </c>
      <c r="AX1382" s="1">
        <v>-2.67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6090</v>
      </c>
      <c r="C1383" s="3">
        <v>5.73</v>
      </c>
      <c r="D1383" s="3">
        <v>1.1299999999999999</v>
      </c>
      <c r="E1383" s="3">
        <v>0.3</v>
      </c>
      <c r="F1383" s="1">
        <f>IF(INDEX(董監!D:D,H1383)=0,INDEX(董監!C:C,H1383),INDEX(董監!D:D,H1383))</f>
        <v>6.96</v>
      </c>
      <c r="G1383" s="1">
        <f t="shared" si="84"/>
        <v>85.88</v>
      </c>
      <c r="H1383" s="1">
        <f>MATCH(持股比率!A1383,董監!A:A,0)</f>
        <v>1383</v>
      </c>
      <c r="I1383" s="3">
        <v>1477661.97</v>
      </c>
      <c r="J1383" s="26">
        <v>498</v>
      </c>
      <c r="K1383" s="26">
        <v>-215</v>
      </c>
      <c r="L1383" s="35">
        <v>-346</v>
      </c>
      <c r="M1383" s="26">
        <v>26</v>
      </c>
      <c r="N1383" s="26">
        <v>19</v>
      </c>
      <c r="O1383" s="26">
        <f t="shared" si="85"/>
        <v>126902</v>
      </c>
      <c r="P1383" s="25">
        <f t="shared" si="86"/>
        <v>0</v>
      </c>
      <c r="Q1383" s="3">
        <v>62.3</v>
      </c>
      <c r="R1383" s="3">
        <v>62.5</v>
      </c>
      <c r="S1383" s="3">
        <v>61.2</v>
      </c>
      <c r="T1383" s="3">
        <v>60.9</v>
      </c>
      <c r="U1383" s="3">
        <v>61.4</v>
      </c>
      <c r="V1383" s="12">
        <f t="shared" si="87"/>
        <v>-8.3730000000000315E-3</v>
      </c>
      <c r="W1383" s="3">
        <v>0.16</v>
      </c>
      <c r="X1383" s="3" t="str">
        <f ca="1">IF(COUNTIF(股期對照!A:A,B1383)=2,B1383&amp;"-●",IF(COUNTIF(股期對照!A:A,B1383)=1,B1383&amp;"-◎",B1383))</f>
        <v>良維</v>
      </c>
      <c r="Y1383" s="3" t="s">
        <v>6549</v>
      </c>
      <c r="AB1383" s="1" t="s">
        <v>1377</v>
      </c>
      <c r="AC1383" s="1" t="s">
        <v>3138</v>
      </c>
      <c r="AD1383" s="1">
        <v>5.73</v>
      </c>
      <c r="AE1383" s="1">
        <v>1.1299999999999999</v>
      </c>
      <c r="AF1383" s="1">
        <v>0.3</v>
      </c>
      <c r="AG1383" s="1">
        <v>6.96</v>
      </c>
      <c r="AH1383" s="1">
        <v>85.88</v>
      </c>
      <c r="AI1383" s="1">
        <v>1383</v>
      </c>
      <c r="AJ1383" s="1">
        <v>1477661.97</v>
      </c>
      <c r="AK1383" s="1">
        <v>498</v>
      </c>
      <c r="AL1383" s="1">
        <v>-215</v>
      </c>
      <c r="AM1383" s="1">
        <v>-346</v>
      </c>
      <c r="AN1383" s="1">
        <v>26</v>
      </c>
      <c r="AO1383" s="1">
        <v>19</v>
      </c>
      <c r="AP1383" s="1">
        <v>126902</v>
      </c>
      <c r="AQ1383" s="1">
        <v>0</v>
      </c>
      <c r="AR1383" s="1">
        <v>62.3</v>
      </c>
      <c r="AS1383" s="1">
        <v>62.5</v>
      </c>
      <c r="AT1383" s="1">
        <v>61.2</v>
      </c>
      <c r="AU1383" s="1">
        <v>60.9</v>
      </c>
      <c r="AV1383" s="1">
        <v>61.4</v>
      </c>
      <c r="AW1383" s="1">
        <v>-8.3730000000000315E-3</v>
      </c>
      <c r="AX1383" s="1">
        <v>0.16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6091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26</v>
      </c>
      <c r="R1384" s="3">
        <v>27.15</v>
      </c>
      <c r="S1384" s="3">
        <v>25.5</v>
      </c>
      <c r="T1384" s="3">
        <v>26.45</v>
      </c>
      <c r="U1384" s="3">
        <v>26.1</v>
      </c>
      <c r="V1384" s="12">
        <f t="shared" si="87"/>
        <v>0</v>
      </c>
      <c r="W1384" s="3">
        <v>0.57999999999999996</v>
      </c>
      <c r="X1384" s="3" t="str">
        <f ca="1">IF(COUNTIF(股期對照!A:A,B1384)=2,B1384&amp;"-●",IF(COUNTIF(股期對照!A:A,B1384)=1,B1384&amp;"-◎",B1384))</f>
        <v>沛亨</v>
      </c>
      <c r="Y1384" s="3" t="s">
        <v>6546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11918</v>
      </c>
      <c r="AQ1384" s="1">
        <v>0</v>
      </c>
      <c r="AR1384" s="1">
        <v>26</v>
      </c>
      <c r="AS1384" s="1">
        <v>27.15</v>
      </c>
      <c r="AT1384" s="1">
        <v>25.5</v>
      </c>
      <c r="AU1384" s="1">
        <v>26.45</v>
      </c>
      <c r="AV1384" s="1">
        <v>26.1</v>
      </c>
      <c r="AW1384" s="1">
        <v>0</v>
      </c>
      <c r="AX1384" s="1">
        <v>0.57999999999999996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6092</v>
      </c>
      <c r="C1385" s="3">
        <v>1.1399999999999999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62.910000000000004</v>
      </c>
      <c r="H1385" s="1">
        <f>MATCH(持股比率!A1385,董監!A:A,0)</f>
        <v>1385</v>
      </c>
      <c r="I1385" s="3">
        <v>469007.12</v>
      </c>
      <c r="J1385" s="26">
        <v>1</v>
      </c>
      <c r="K1385" s="26">
        <v>-2</v>
      </c>
      <c r="L1385" s="35">
        <v>1</v>
      </c>
      <c r="M1385" s="26">
        <v>-2</v>
      </c>
      <c r="N1385" s="26">
        <v>-3</v>
      </c>
      <c r="O1385" s="26">
        <f t="shared" si="85"/>
        <v>29505</v>
      </c>
      <c r="P1385" s="25">
        <f t="shared" si="86"/>
        <v>0</v>
      </c>
      <c r="Q1385" s="3">
        <v>40.799999999999997</v>
      </c>
      <c r="R1385" s="3">
        <v>40.799999999999997</v>
      </c>
      <c r="S1385" s="3">
        <v>40.5</v>
      </c>
      <c r="T1385" s="3">
        <v>40.5</v>
      </c>
      <c r="U1385" s="3">
        <v>40.5</v>
      </c>
      <c r="V1385" s="12">
        <f t="shared" si="87"/>
        <v>-2.0280000000000003E-3</v>
      </c>
      <c r="W1385" s="3">
        <v>-0.25</v>
      </c>
      <c r="X1385" s="3" t="str">
        <f ca="1">IF(COUNTIF(股期對照!A:A,B1385)=2,B1385&amp;"-●",IF(COUNTIF(股期對照!A:A,B1385)=1,B1385&amp;"-◎",B1385))</f>
        <v>迅德</v>
      </c>
      <c r="Y1385" s="3" t="s">
        <v>4749</v>
      </c>
      <c r="AB1385" s="1" t="s">
        <v>1379</v>
      </c>
      <c r="AC1385" s="1" t="s">
        <v>3140</v>
      </c>
      <c r="AD1385" s="1">
        <v>1.1399999999999999</v>
      </c>
      <c r="AE1385" s="1">
        <v>0.15</v>
      </c>
      <c r="AF1385" s="1">
        <v>0</v>
      </c>
      <c r="AG1385" s="1">
        <v>35.799999999999997</v>
      </c>
      <c r="AH1385" s="1">
        <v>62.910000000000004</v>
      </c>
      <c r="AI1385" s="1">
        <v>1385</v>
      </c>
      <c r="AJ1385" s="1">
        <v>469007.12</v>
      </c>
      <c r="AK1385" s="1">
        <v>1</v>
      </c>
      <c r="AL1385" s="1">
        <v>-2</v>
      </c>
      <c r="AM1385" s="1">
        <v>1</v>
      </c>
      <c r="AN1385" s="1">
        <v>-2</v>
      </c>
      <c r="AO1385" s="1">
        <v>-3</v>
      </c>
      <c r="AP1385" s="1">
        <v>29505</v>
      </c>
      <c r="AQ1385" s="1">
        <v>0</v>
      </c>
      <c r="AR1385" s="1">
        <v>40.799999999999997</v>
      </c>
      <c r="AS1385" s="1">
        <v>40.799999999999997</v>
      </c>
      <c r="AT1385" s="1">
        <v>40.5</v>
      </c>
      <c r="AU1385" s="1">
        <v>40.5</v>
      </c>
      <c r="AV1385" s="1">
        <v>40.5</v>
      </c>
      <c r="AW1385" s="1">
        <v>-2.0280000000000003E-3</v>
      </c>
      <c r="AX1385" s="1">
        <v>-0.25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6093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-9</v>
      </c>
      <c r="L1386" s="35">
        <v>0</v>
      </c>
      <c r="M1386" s="26">
        <v>-1</v>
      </c>
      <c r="N1386" s="26">
        <v>0</v>
      </c>
      <c r="O1386" s="26">
        <f t="shared" si="85"/>
        <v>13082</v>
      </c>
      <c r="P1386" s="25">
        <f t="shared" si="86"/>
        <v>-0.1</v>
      </c>
      <c r="Q1386" s="3">
        <v>154</v>
      </c>
      <c r="R1386" s="3">
        <v>152.5</v>
      </c>
      <c r="S1386" s="3">
        <v>150</v>
      </c>
      <c r="T1386" s="3">
        <v>151.5</v>
      </c>
      <c r="U1386" s="3">
        <v>150.5</v>
      </c>
      <c r="V1386" s="12">
        <f t="shared" si="87"/>
        <v>-1.524E-2</v>
      </c>
      <c r="W1386" s="3">
        <v>-2.59</v>
      </c>
      <c r="X1386" s="3" t="str">
        <f ca="1">IF(COUNTIF(股期對照!A:A,B1386)=2,B1386&amp;"-●",IF(COUNTIF(股期對照!A:A,B1386)=1,B1386&amp;"-◎",B1386))</f>
        <v>智基</v>
      </c>
      <c r="Y1386" s="3" t="s">
        <v>6578</v>
      </c>
      <c r="AB1386" s="1" t="s">
        <v>1380</v>
      </c>
      <c r="AC1386" s="1" t="s">
        <v>3141</v>
      </c>
      <c r="AD1386" s="1">
        <v>10.11</v>
      </c>
      <c r="AE1386" s="1">
        <v>0</v>
      </c>
      <c r="AF1386" s="1">
        <v>0.31</v>
      </c>
      <c r="AG1386" s="1">
        <v>33.68</v>
      </c>
      <c r="AH1386" s="1">
        <v>55.9</v>
      </c>
      <c r="AI1386" s="1">
        <v>1386</v>
      </c>
      <c r="AJ1386" s="1">
        <v>234026.1</v>
      </c>
      <c r="AK1386" s="1">
        <v>0</v>
      </c>
      <c r="AL1386" s="1">
        <v>-9</v>
      </c>
      <c r="AM1386" s="1">
        <v>0</v>
      </c>
      <c r="AN1386" s="1">
        <v>-1</v>
      </c>
      <c r="AO1386" s="1">
        <v>0</v>
      </c>
      <c r="AP1386" s="1">
        <v>13082</v>
      </c>
      <c r="AQ1386" s="1">
        <v>-0.1</v>
      </c>
      <c r="AR1386" s="1">
        <v>154</v>
      </c>
      <c r="AS1386" s="1">
        <v>152.5</v>
      </c>
      <c r="AT1386" s="1">
        <v>150</v>
      </c>
      <c r="AU1386" s="1">
        <v>151.5</v>
      </c>
      <c r="AV1386" s="1">
        <v>150.5</v>
      </c>
      <c r="AW1386" s="1">
        <v>-1.524E-2</v>
      </c>
      <c r="AX1386" s="1">
        <v>-2.59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6094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8</v>
      </c>
      <c r="R1387" s="3">
        <v>7.99</v>
      </c>
      <c r="S1387" s="3">
        <v>7.33</v>
      </c>
      <c r="T1387" s="3">
        <v>8</v>
      </c>
      <c r="U1387" s="3">
        <v>8</v>
      </c>
      <c r="V1387" s="12">
        <f t="shared" si="87"/>
        <v>0</v>
      </c>
      <c r="W1387" s="3">
        <v>2.04</v>
      </c>
      <c r="X1387" s="3" t="str">
        <f ca="1">IF(COUNTIF(股期對照!A:A,B1387)=2,B1387&amp;"-●",IF(COUNTIF(股期對照!A:A,B1387)=1,B1387&amp;"-◎",B1387))</f>
        <v>通訊-KY</v>
      </c>
      <c r="Y1387" s="3" t="s">
        <v>6617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8</v>
      </c>
      <c r="AS1387" s="1">
        <v>7.99</v>
      </c>
      <c r="AT1387" s="1">
        <v>7.33</v>
      </c>
      <c r="AU1387" s="1">
        <v>8</v>
      </c>
      <c r="AV1387" s="1">
        <v>8</v>
      </c>
      <c r="AW1387" s="1">
        <v>0</v>
      </c>
      <c r="AX1387" s="1">
        <v>2.04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6095</v>
      </c>
      <c r="C1388" s="3">
        <v>1.73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84.65</v>
      </c>
      <c r="H1388" s="1">
        <f>MATCH(持股比率!A1388,董監!A:A,0)</f>
        <v>1388</v>
      </c>
      <c r="I1388" s="3">
        <v>658000</v>
      </c>
      <c r="J1388" s="26">
        <v>-262</v>
      </c>
      <c r="K1388" s="26">
        <v>223</v>
      </c>
      <c r="L1388" s="35">
        <v>-70</v>
      </c>
      <c r="M1388" s="26">
        <v>-399</v>
      </c>
      <c r="N1388" s="26">
        <v>-55</v>
      </c>
      <c r="O1388" s="26">
        <f t="shared" si="85"/>
        <v>55700</v>
      </c>
      <c r="P1388" s="25">
        <f t="shared" si="86"/>
        <v>-1</v>
      </c>
      <c r="Q1388" s="3">
        <v>33</v>
      </c>
      <c r="R1388" s="3">
        <v>33.700000000000003</v>
      </c>
      <c r="S1388" s="3">
        <v>36.15</v>
      </c>
      <c r="T1388" s="3">
        <v>35.65</v>
      </c>
      <c r="U1388" s="3">
        <v>33.799999999999997</v>
      </c>
      <c r="V1388" s="12">
        <f t="shared" si="87"/>
        <v>-0.1974475</v>
      </c>
      <c r="W1388" s="3">
        <v>2.42</v>
      </c>
      <c r="X1388" s="3" t="str">
        <f ca="1">IF(COUNTIF(股期對照!A:A,B1388)=2,B1388&amp;"-●",IF(COUNTIF(股期對照!A:A,B1388)=1,B1388&amp;"-◎",B1388))</f>
        <v>悅城</v>
      </c>
      <c r="Y1388" s="3" t="s">
        <v>6611</v>
      </c>
      <c r="AB1388" s="1" t="s">
        <v>1382</v>
      </c>
      <c r="AC1388" s="1" t="s">
        <v>3143</v>
      </c>
      <c r="AD1388" s="1">
        <v>1.73</v>
      </c>
      <c r="AE1388" s="1">
        <v>0</v>
      </c>
      <c r="AF1388" s="1">
        <v>0.01</v>
      </c>
      <c r="AG1388" s="1">
        <v>13.61</v>
      </c>
      <c r="AH1388" s="1">
        <v>84.65</v>
      </c>
      <c r="AI1388" s="1">
        <v>1388</v>
      </c>
      <c r="AJ1388" s="1">
        <v>658000</v>
      </c>
      <c r="AK1388" s="1">
        <v>-262</v>
      </c>
      <c r="AL1388" s="1">
        <v>223</v>
      </c>
      <c r="AM1388" s="1">
        <v>-70</v>
      </c>
      <c r="AN1388" s="1">
        <v>-399</v>
      </c>
      <c r="AO1388" s="1">
        <v>-55</v>
      </c>
      <c r="AP1388" s="1">
        <v>55700</v>
      </c>
      <c r="AQ1388" s="1">
        <v>-1</v>
      </c>
      <c r="AR1388" s="1">
        <v>33</v>
      </c>
      <c r="AS1388" s="1">
        <v>33.700000000000003</v>
      </c>
      <c r="AT1388" s="1">
        <v>36.15</v>
      </c>
      <c r="AU1388" s="1">
        <v>35.65</v>
      </c>
      <c r="AV1388" s="1">
        <v>33.799999999999997</v>
      </c>
      <c r="AW1388" s="1">
        <v>-0.1974475</v>
      </c>
      <c r="AX1388" s="1">
        <v>2.42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6096</v>
      </c>
      <c r="C1389" s="3">
        <v>67.400000000000006</v>
      </c>
      <c r="D1389" s="3">
        <v>0.06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14.249999999999986</v>
      </c>
      <c r="H1389" s="1">
        <f>MATCH(持股比率!A1389,董監!A:A,0)</f>
        <v>1389</v>
      </c>
      <c r="I1389" s="3">
        <v>874193.67</v>
      </c>
      <c r="J1389" s="26">
        <v>2</v>
      </c>
      <c r="K1389" s="26">
        <v>10</v>
      </c>
      <c r="L1389" s="35">
        <v>9</v>
      </c>
      <c r="M1389" s="26">
        <v>0</v>
      </c>
      <c r="N1389" s="26">
        <v>11</v>
      </c>
      <c r="O1389" s="26">
        <f t="shared" si="85"/>
        <v>12457</v>
      </c>
      <c r="P1389" s="25">
        <f t="shared" si="86"/>
        <v>0.3</v>
      </c>
      <c r="Q1389" s="3">
        <v>1290</v>
      </c>
      <c r="R1389" s="3">
        <v>1290</v>
      </c>
      <c r="S1389" s="3">
        <v>1270</v>
      </c>
      <c r="T1389" s="3">
        <v>1240</v>
      </c>
      <c r="U1389" s="3">
        <v>1260</v>
      </c>
      <c r="V1389" s="12">
        <f t="shared" si="87"/>
        <v>0.40770000000000001</v>
      </c>
      <c r="W1389" s="3">
        <v>-3.08</v>
      </c>
      <c r="X1389" s="3" t="str">
        <f ca="1">IF(COUNTIF(股期對照!A:A,B1389)=2,B1389&amp;"-●",IF(COUNTIF(股期對照!A:A,B1389)=1,B1389&amp;"-◎",B1389))</f>
        <v>旭隼</v>
      </c>
      <c r="Y1389" s="3" t="s">
        <v>6609</v>
      </c>
      <c r="AB1389" s="1" t="s">
        <v>1383</v>
      </c>
      <c r="AC1389" s="1" t="s">
        <v>3144</v>
      </c>
      <c r="AD1389" s="1">
        <v>67.400000000000006</v>
      </c>
      <c r="AE1389" s="1">
        <v>0.06</v>
      </c>
      <c r="AF1389" s="1">
        <v>0.06</v>
      </c>
      <c r="AG1389" s="1">
        <v>18.23</v>
      </c>
      <c r="AH1389" s="1">
        <v>14.249999999999986</v>
      </c>
      <c r="AI1389" s="1">
        <v>1389</v>
      </c>
      <c r="AJ1389" s="1">
        <v>874193.67</v>
      </c>
      <c r="AK1389" s="1">
        <v>2</v>
      </c>
      <c r="AL1389" s="1">
        <v>10</v>
      </c>
      <c r="AM1389" s="1">
        <v>9</v>
      </c>
      <c r="AN1389" s="1">
        <v>0</v>
      </c>
      <c r="AO1389" s="1">
        <v>11</v>
      </c>
      <c r="AP1389" s="1">
        <v>12457</v>
      </c>
      <c r="AQ1389" s="1">
        <v>0.3</v>
      </c>
      <c r="AR1389" s="1">
        <v>1290</v>
      </c>
      <c r="AS1389" s="1">
        <v>1290</v>
      </c>
      <c r="AT1389" s="1">
        <v>1270</v>
      </c>
      <c r="AU1389" s="1">
        <v>1240</v>
      </c>
      <c r="AV1389" s="1">
        <v>1260</v>
      </c>
      <c r="AW1389" s="1">
        <v>0.40770000000000001</v>
      </c>
      <c r="AX1389" s="1">
        <v>-3.08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6097</v>
      </c>
      <c r="C1390" s="3">
        <v>4.57</v>
      </c>
      <c r="D1390" s="3">
        <v>1.29</v>
      </c>
      <c r="E1390" s="3">
        <v>0.72</v>
      </c>
      <c r="F1390" s="1">
        <f>IF(INDEX(董監!D:D,H1390)=0,INDEX(董監!C:C,H1390),INDEX(董監!D:D,H1390))</f>
        <v>10.31</v>
      </c>
      <c r="G1390" s="1">
        <f t="shared" si="84"/>
        <v>83.11</v>
      </c>
      <c r="H1390" s="1">
        <f>MATCH(持股比率!A1390,董監!A:A,0)</f>
        <v>1390</v>
      </c>
      <c r="I1390" s="3">
        <v>911193.31</v>
      </c>
      <c r="J1390" s="26">
        <v>-159</v>
      </c>
      <c r="K1390" s="26">
        <v>-71</v>
      </c>
      <c r="L1390" s="35">
        <v>-459</v>
      </c>
      <c r="M1390" s="26">
        <v>-89</v>
      </c>
      <c r="N1390" s="26">
        <v>556</v>
      </c>
      <c r="O1390" s="26">
        <f t="shared" si="85"/>
        <v>75729</v>
      </c>
      <c r="P1390" s="25">
        <f t="shared" si="86"/>
        <v>-0.3</v>
      </c>
      <c r="Q1390" s="3">
        <v>151.5</v>
      </c>
      <c r="R1390" s="3">
        <v>154</v>
      </c>
      <c r="S1390" s="3">
        <v>142</v>
      </c>
      <c r="T1390" s="3">
        <v>141.5</v>
      </c>
      <c r="U1390" s="3">
        <v>155.5</v>
      </c>
      <c r="V1390" s="12">
        <f t="shared" si="87"/>
        <v>-0.26335999999999998</v>
      </c>
      <c r="W1390" s="3">
        <v>9.89</v>
      </c>
      <c r="X1390" s="3" t="str">
        <f ca="1">IF(COUNTIF(股期對照!A:A,B1390)=2,B1390&amp;"-●",IF(COUNTIF(股期對照!A:A,B1390)=1,B1390&amp;"-◎",B1390))</f>
        <v>晶焱</v>
      </c>
      <c r="Y1390" s="3" t="s">
        <v>6546</v>
      </c>
      <c r="AB1390" s="1" t="s">
        <v>1384</v>
      </c>
      <c r="AC1390" s="1" t="s">
        <v>3145</v>
      </c>
      <c r="AD1390" s="1">
        <v>4.57</v>
      </c>
      <c r="AE1390" s="1">
        <v>1.29</v>
      </c>
      <c r="AF1390" s="1">
        <v>0.72</v>
      </c>
      <c r="AG1390" s="1">
        <v>10.31</v>
      </c>
      <c r="AH1390" s="1">
        <v>83.11</v>
      </c>
      <c r="AI1390" s="1">
        <v>1390</v>
      </c>
      <c r="AJ1390" s="1">
        <v>911193.31</v>
      </c>
      <c r="AK1390" s="1">
        <v>-159</v>
      </c>
      <c r="AL1390" s="1">
        <v>-71</v>
      </c>
      <c r="AM1390" s="1">
        <v>-459</v>
      </c>
      <c r="AN1390" s="1">
        <v>-89</v>
      </c>
      <c r="AO1390" s="1">
        <v>556</v>
      </c>
      <c r="AP1390" s="1">
        <v>75729</v>
      </c>
      <c r="AQ1390" s="1">
        <v>-0.3</v>
      </c>
      <c r="AR1390" s="1">
        <v>151.5</v>
      </c>
      <c r="AS1390" s="1">
        <v>154</v>
      </c>
      <c r="AT1390" s="1">
        <v>142</v>
      </c>
      <c r="AU1390" s="1">
        <v>141.5</v>
      </c>
      <c r="AV1390" s="1">
        <v>155.5</v>
      </c>
      <c r="AW1390" s="1">
        <v>-0.26335999999999998</v>
      </c>
      <c r="AX1390" s="1">
        <v>9.89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6098</v>
      </c>
      <c r="C1391" s="3">
        <v>13.42</v>
      </c>
      <c r="D1391" s="3">
        <v>0.35</v>
      </c>
      <c r="E1391" s="3">
        <v>0.03</v>
      </c>
      <c r="F1391" s="1">
        <f>IF(INDEX(董監!D:D,H1391)=0,INDEX(董監!C:C,H1391),INDEX(董監!D:D,H1391))</f>
        <v>60.28</v>
      </c>
      <c r="G1391" s="1">
        <f t="shared" si="84"/>
        <v>25.92</v>
      </c>
      <c r="H1391" s="1">
        <f>MATCH(持股比率!A1391,董監!A:A,0)</f>
        <v>1391</v>
      </c>
      <c r="I1391" s="3">
        <v>3921471.84</v>
      </c>
      <c r="J1391" s="26">
        <v>175</v>
      </c>
      <c r="K1391" s="26">
        <v>61</v>
      </c>
      <c r="L1391" s="35">
        <v>-187</v>
      </c>
      <c r="M1391" s="26">
        <v>-150</v>
      </c>
      <c r="N1391" s="26">
        <v>202</v>
      </c>
      <c r="O1391" s="26">
        <f t="shared" si="85"/>
        <v>101645</v>
      </c>
      <c r="P1391" s="25">
        <f t="shared" si="86"/>
        <v>0.1</v>
      </c>
      <c r="Q1391" s="3">
        <v>71.400000000000006</v>
      </c>
      <c r="R1391" s="3">
        <v>74.900000000000006</v>
      </c>
      <c r="S1391" s="3">
        <v>74</v>
      </c>
      <c r="T1391" s="3">
        <v>72</v>
      </c>
      <c r="U1391" s="3">
        <v>73.5</v>
      </c>
      <c r="V1391" s="12">
        <f t="shared" si="87"/>
        <v>7.2729000000000016E-2</v>
      </c>
      <c r="W1391" s="3">
        <v>6.52</v>
      </c>
      <c r="X1391" s="3" t="str">
        <f ca="1">IF(COUNTIF(股期對照!A:A,B1391)=2,B1391&amp;"-●",IF(COUNTIF(股期對照!A:A,B1391)=1,B1391&amp;"-◎",B1391))</f>
        <v>群電</v>
      </c>
      <c r="Y1391" s="3" t="s">
        <v>6602</v>
      </c>
      <c r="AB1391" s="1" t="s">
        <v>1385</v>
      </c>
      <c r="AC1391" s="1" t="s">
        <v>3146</v>
      </c>
      <c r="AD1391" s="1">
        <v>13.42</v>
      </c>
      <c r="AE1391" s="1">
        <v>0.35</v>
      </c>
      <c r="AF1391" s="1">
        <v>0.03</v>
      </c>
      <c r="AG1391" s="1">
        <v>60.28</v>
      </c>
      <c r="AH1391" s="1">
        <v>25.92</v>
      </c>
      <c r="AI1391" s="1">
        <v>1391</v>
      </c>
      <c r="AJ1391" s="1">
        <v>3921471.84</v>
      </c>
      <c r="AK1391" s="1">
        <v>175</v>
      </c>
      <c r="AL1391" s="1">
        <v>61</v>
      </c>
      <c r="AM1391" s="1">
        <v>-187</v>
      </c>
      <c r="AN1391" s="1">
        <v>-150</v>
      </c>
      <c r="AO1391" s="1">
        <v>202</v>
      </c>
      <c r="AP1391" s="1">
        <v>101645</v>
      </c>
      <c r="AQ1391" s="1">
        <v>0.1</v>
      </c>
      <c r="AR1391" s="1">
        <v>71.400000000000006</v>
      </c>
      <c r="AS1391" s="1">
        <v>74.900000000000006</v>
      </c>
      <c r="AT1391" s="1">
        <v>74</v>
      </c>
      <c r="AU1391" s="1">
        <v>72</v>
      </c>
      <c r="AV1391" s="1">
        <v>73.5</v>
      </c>
      <c r="AW1391" s="1">
        <v>7.2729000000000016E-2</v>
      </c>
      <c r="AX1391" s="1">
        <v>6.52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6099</v>
      </c>
      <c r="C1392" s="3">
        <v>10.06</v>
      </c>
      <c r="D1392" s="3">
        <v>0</v>
      </c>
      <c r="E1392" s="3">
        <v>0.55000000000000004</v>
      </c>
      <c r="F1392" s="1">
        <f>IF(INDEX(董監!D:D,H1392)=0,INDEX(董監!C:C,H1392),INDEX(董監!D:D,H1392))</f>
        <v>33.9</v>
      </c>
      <c r="G1392" s="1">
        <f t="shared" si="84"/>
        <v>55.49</v>
      </c>
      <c r="H1392" s="1">
        <f>MATCH(持股比率!A1392,董監!A:A,0)</f>
        <v>1392</v>
      </c>
      <c r="I1392" s="3">
        <v>968120.19</v>
      </c>
      <c r="J1392" s="26">
        <v>119</v>
      </c>
      <c r="K1392" s="26">
        <v>-27</v>
      </c>
      <c r="L1392" s="35">
        <v>-19</v>
      </c>
      <c r="M1392" s="26">
        <v>74</v>
      </c>
      <c r="N1392" s="26">
        <v>100</v>
      </c>
      <c r="O1392" s="26">
        <f t="shared" si="85"/>
        <v>53721</v>
      </c>
      <c r="P1392" s="25">
        <f t="shared" si="86"/>
        <v>0.5</v>
      </c>
      <c r="Q1392" s="3">
        <v>216.5</v>
      </c>
      <c r="R1392" s="3">
        <v>215.5</v>
      </c>
      <c r="S1392" s="3">
        <v>211</v>
      </c>
      <c r="T1392" s="3">
        <v>211</v>
      </c>
      <c r="U1392" s="3">
        <v>214.5</v>
      </c>
      <c r="V1392" s="12">
        <f t="shared" si="87"/>
        <v>0.53</v>
      </c>
      <c r="W1392" s="3">
        <v>0.47</v>
      </c>
      <c r="X1392" s="3" t="str">
        <f ca="1">IF(COUNTIF(股期對照!A:A,B1392)=2,B1392&amp;"-●",IF(COUNTIF(股期對照!A:A,B1392)=1,B1392&amp;"-◎",B1392))</f>
        <v>樺漢-◎</v>
      </c>
      <c r="Y1392" s="3" t="s">
        <v>6649</v>
      </c>
      <c r="AB1392" s="1" t="s">
        <v>1386</v>
      </c>
      <c r="AC1392" s="1" t="s">
        <v>3147</v>
      </c>
      <c r="AD1392" s="1">
        <v>10.06</v>
      </c>
      <c r="AE1392" s="1">
        <v>0</v>
      </c>
      <c r="AF1392" s="1">
        <v>0.55000000000000004</v>
      </c>
      <c r="AG1392" s="1">
        <v>33.9</v>
      </c>
      <c r="AH1392" s="1">
        <v>55.49</v>
      </c>
      <c r="AI1392" s="1">
        <v>1392</v>
      </c>
      <c r="AJ1392" s="1">
        <v>968120.19</v>
      </c>
      <c r="AK1392" s="1">
        <v>119</v>
      </c>
      <c r="AL1392" s="1">
        <v>-27</v>
      </c>
      <c r="AM1392" s="1">
        <v>-19</v>
      </c>
      <c r="AN1392" s="1">
        <v>74</v>
      </c>
      <c r="AO1392" s="1">
        <v>100</v>
      </c>
      <c r="AP1392" s="1">
        <v>53721</v>
      </c>
      <c r="AQ1392" s="1">
        <v>0.5</v>
      </c>
      <c r="AR1392" s="1">
        <v>216.5</v>
      </c>
      <c r="AS1392" s="1">
        <v>215.5</v>
      </c>
      <c r="AT1392" s="1">
        <v>211</v>
      </c>
      <c r="AU1392" s="1">
        <v>211</v>
      </c>
      <c r="AV1392" s="1">
        <v>214.5</v>
      </c>
      <c r="AW1392" s="1">
        <v>0.53</v>
      </c>
      <c r="AX1392" s="1">
        <v>0.47</v>
      </c>
      <c r="AY1392" s="1" t="s">
        <v>4540</v>
      </c>
      <c r="AZ1392" s="1" t="s">
        <v>3562</v>
      </c>
    </row>
    <row r="1393" spans="1:52" x14ac:dyDescent="0.25">
      <c r="A1393" s="2" t="s">
        <v>1387</v>
      </c>
      <c r="B1393" s="3" t="s">
        <v>6100</v>
      </c>
      <c r="C1393" s="3">
        <v>94.71</v>
      </c>
      <c r="D1393" s="3">
        <v>1.41</v>
      </c>
      <c r="E1393" s="3">
        <v>0.05</v>
      </c>
      <c r="F1393" s="1">
        <f>IF(INDEX(董監!D:D,H1393)=0,INDEX(董監!C:C,H1393),INDEX(董監!D:D,H1393))</f>
        <v>11.63</v>
      </c>
      <c r="G1393" s="1">
        <f t="shared" si="84"/>
        <v>-7.7999999999999829</v>
      </c>
      <c r="H1393" s="1">
        <f>MATCH(持股比率!A1393,董監!A:A,0)</f>
        <v>1393</v>
      </c>
      <c r="I1393" s="3">
        <v>931719.69</v>
      </c>
      <c r="J1393" s="26">
        <v>106</v>
      </c>
      <c r="K1393" s="26">
        <v>1</v>
      </c>
      <c r="L1393" s="35">
        <v>17</v>
      </c>
      <c r="M1393" s="26">
        <v>9</v>
      </c>
      <c r="N1393" s="26">
        <v>24</v>
      </c>
      <c r="O1393" s="26">
        <f t="shared" si="85"/>
        <v>-7267</v>
      </c>
      <c r="P1393" s="25">
        <f t="shared" si="86"/>
        <v>-2.2000000000000002</v>
      </c>
      <c r="Q1393" s="3">
        <v>3370</v>
      </c>
      <c r="R1393" s="3">
        <v>3355</v>
      </c>
      <c r="S1393" s="3">
        <v>3375</v>
      </c>
      <c r="T1393" s="3">
        <v>3370</v>
      </c>
      <c r="U1393" s="3">
        <v>3405</v>
      </c>
      <c r="V1393" s="12">
        <f t="shared" si="87"/>
        <v>5.3</v>
      </c>
      <c r="W1393" s="3">
        <v>6.41</v>
      </c>
      <c r="X1393" s="3" t="str">
        <f ca="1">IF(COUNTIF(股期對照!A:A,B1393)=2,B1393&amp;"-●",IF(COUNTIF(股期對照!A:A,B1393)=1,B1393&amp;"-◎",B1393))</f>
        <v>矽力-KY</v>
      </c>
      <c r="Y1393" s="3" t="s">
        <v>6546</v>
      </c>
      <c r="AB1393" s="1" t="s">
        <v>1387</v>
      </c>
      <c r="AC1393" s="1" t="s">
        <v>3148</v>
      </c>
      <c r="AD1393" s="1">
        <v>94.71</v>
      </c>
      <c r="AE1393" s="1">
        <v>1.41</v>
      </c>
      <c r="AF1393" s="1">
        <v>0.05</v>
      </c>
      <c r="AG1393" s="1">
        <v>11.63</v>
      </c>
      <c r="AH1393" s="1">
        <v>-7.7999999999999829</v>
      </c>
      <c r="AI1393" s="1">
        <v>1393</v>
      </c>
      <c r="AJ1393" s="1">
        <v>931719.69</v>
      </c>
      <c r="AK1393" s="1">
        <v>106</v>
      </c>
      <c r="AL1393" s="1">
        <v>1</v>
      </c>
      <c r="AM1393" s="1">
        <v>17</v>
      </c>
      <c r="AN1393" s="1">
        <v>9</v>
      </c>
      <c r="AO1393" s="1">
        <v>24</v>
      </c>
      <c r="AP1393" s="1">
        <v>-7267</v>
      </c>
      <c r="AQ1393" s="1">
        <v>-2.2000000000000002</v>
      </c>
      <c r="AR1393" s="1">
        <v>3370</v>
      </c>
      <c r="AS1393" s="1">
        <v>3355</v>
      </c>
      <c r="AT1393" s="1">
        <v>3375</v>
      </c>
      <c r="AU1393" s="1">
        <v>3370</v>
      </c>
      <c r="AV1393" s="1">
        <v>3405</v>
      </c>
      <c r="AW1393" s="1">
        <v>5.3</v>
      </c>
      <c r="AX1393" s="1">
        <v>6.41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6101</v>
      </c>
      <c r="C1394" s="3">
        <v>2.4700000000000002</v>
      </c>
      <c r="D1394" s="3">
        <v>0.47</v>
      </c>
      <c r="E1394" s="3">
        <v>0.15</v>
      </c>
      <c r="F1394" s="1">
        <f>IF(INDEX(董監!D:D,H1394)=0,INDEX(董監!C:C,H1394),INDEX(董監!D:D,H1394))</f>
        <v>27.44</v>
      </c>
      <c r="G1394" s="1">
        <f t="shared" si="84"/>
        <v>69.47</v>
      </c>
      <c r="H1394" s="1">
        <f>MATCH(持股比率!A1394,董監!A:A,0)</f>
        <v>1394</v>
      </c>
      <c r="I1394" s="3">
        <v>731273.56</v>
      </c>
      <c r="J1394" s="26">
        <v>35</v>
      </c>
      <c r="K1394" s="26">
        <v>-151</v>
      </c>
      <c r="L1394" s="35">
        <v>-97</v>
      </c>
      <c r="M1394" s="26">
        <v>-86</v>
      </c>
      <c r="N1394" s="26">
        <v>33</v>
      </c>
      <c r="O1394" s="26">
        <f t="shared" si="85"/>
        <v>50802</v>
      </c>
      <c r="P1394" s="25">
        <f t="shared" si="86"/>
        <v>-0.5</v>
      </c>
      <c r="Q1394" s="3">
        <v>121.5</v>
      </c>
      <c r="R1394" s="3">
        <v>118.5</v>
      </c>
      <c r="S1394" s="3">
        <v>114</v>
      </c>
      <c r="T1394" s="3">
        <v>113</v>
      </c>
      <c r="U1394" s="3">
        <v>116.5</v>
      </c>
      <c r="V1394" s="12">
        <f t="shared" si="87"/>
        <v>-0.30572500000000002</v>
      </c>
      <c r="W1394" s="3">
        <v>-3.72</v>
      </c>
      <c r="X1394" s="3" t="str">
        <f ca="1">IF(COUNTIF(股期對照!A:A,B1394)=2,B1394&amp;"-●",IF(COUNTIF(股期對照!A:A,B1394)=1,B1394&amp;"-◎",B1394))</f>
        <v>瑞祺電通</v>
      </c>
      <c r="Y1394" s="3" t="s">
        <v>6615</v>
      </c>
      <c r="AB1394" s="1" t="s">
        <v>1388</v>
      </c>
      <c r="AC1394" s="1" t="s">
        <v>3149</v>
      </c>
      <c r="AD1394" s="1">
        <v>2.4700000000000002</v>
      </c>
      <c r="AE1394" s="1">
        <v>0.47</v>
      </c>
      <c r="AF1394" s="1">
        <v>0.15</v>
      </c>
      <c r="AG1394" s="1">
        <v>27.44</v>
      </c>
      <c r="AH1394" s="1">
        <v>69.47</v>
      </c>
      <c r="AI1394" s="1">
        <v>1394</v>
      </c>
      <c r="AJ1394" s="1">
        <v>731273.56</v>
      </c>
      <c r="AK1394" s="1">
        <v>35</v>
      </c>
      <c r="AL1394" s="1">
        <v>-151</v>
      </c>
      <c r="AM1394" s="1">
        <v>-97</v>
      </c>
      <c r="AN1394" s="1">
        <v>-86</v>
      </c>
      <c r="AO1394" s="1">
        <v>33</v>
      </c>
      <c r="AP1394" s="1">
        <v>50802</v>
      </c>
      <c r="AQ1394" s="1">
        <v>-0.5</v>
      </c>
      <c r="AR1394" s="1">
        <v>121.5</v>
      </c>
      <c r="AS1394" s="1">
        <v>118.5</v>
      </c>
      <c r="AT1394" s="1">
        <v>114</v>
      </c>
      <c r="AU1394" s="1">
        <v>113</v>
      </c>
      <c r="AV1394" s="1">
        <v>116.5</v>
      </c>
      <c r="AW1394" s="1">
        <v>-0.30572500000000002</v>
      </c>
      <c r="AX1394" s="1">
        <v>-3.72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6102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6544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6103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6">
        <v>1</v>
      </c>
      <c r="K1396" s="26">
        <v>0</v>
      </c>
      <c r="L1396" s="35">
        <v>0</v>
      </c>
      <c r="M1396" s="26">
        <v>-1</v>
      </c>
      <c r="N1396" s="26">
        <v>-2</v>
      </c>
      <c r="O1396" s="26">
        <f t="shared" si="85"/>
        <v>26824</v>
      </c>
      <c r="P1396" s="25">
        <f t="shared" si="86"/>
        <v>0</v>
      </c>
      <c r="Q1396" s="3">
        <v>14.65</v>
      </c>
      <c r="R1396" s="3">
        <v>14.5</v>
      </c>
      <c r="S1396" s="3">
        <v>14.5</v>
      </c>
      <c r="T1396" s="3">
        <v>14.6</v>
      </c>
      <c r="U1396" s="3">
        <v>14.4</v>
      </c>
      <c r="V1396" s="12">
        <f t="shared" si="87"/>
        <v>-2.875E-4</v>
      </c>
      <c r="W1396" s="3">
        <v>0.35</v>
      </c>
      <c r="X1396" s="3" t="str">
        <f ca="1">IF(COUNTIF(股期對照!A:A,B1396)=2,B1396&amp;"-●",IF(COUNTIF(股期對照!A:A,B1396)=1,B1396&amp;"-◎",B1396))</f>
        <v>詠昇</v>
      </c>
      <c r="Y1396" s="3" t="s">
        <v>6597</v>
      </c>
      <c r="AB1396" s="1" t="s">
        <v>1390</v>
      </c>
      <c r="AC1396" s="1" t="s">
        <v>3151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1</v>
      </c>
      <c r="AL1396" s="1">
        <v>0</v>
      </c>
      <c r="AM1396" s="1">
        <v>0</v>
      </c>
      <c r="AN1396" s="1">
        <v>-1</v>
      </c>
      <c r="AO1396" s="1">
        <v>-2</v>
      </c>
      <c r="AP1396" s="1">
        <v>26824</v>
      </c>
      <c r="AQ1396" s="1">
        <v>0</v>
      </c>
      <c r="AR1396" s="1">
        <v>14.65</v>
      </c>
      <c r="AS1396" s="1">
        <v>14.5</v>
      </c>
      <c r="AT1396" s="1">
        <v>14.5</v>
      </c>
      <c r="AU1396" s="1">
        <v>14.6</v>
      </c>
      <c r="AV1396" s="1">
        <v>14.4</v>
      </c>
      <c r="AW1396" s="1">
        <v>-2.875E-4</v>
      </c>
      <c r="AX1396" s="1">
        <v>0.35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6104</v>
      </c>
      <c r="C1397" s="3">
        <v>12.08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56.84</v>
      </c>
      <c r="H1397" s="1">
        <f>MATCH(持股比率!A1397,董監!A:A,0)</f>
        <v>1397</v>
      </c>
      <c r="I1397" s="3">
        <v>131591.70000000001</v>
      </c>
      <c r="J1397" s="26">
        <v>10</v>
      </c>
      <c r="K1397" s="26">
        <v>-8</v>
      </c>
      <c r="L1397" s="35">
        <v>-1</v>
      </c>
      <c r="M1397" s="26">
        <v>-13</v>
      </c>
      <c r="N1397" s="26">
        <v>-3</v>
      </c>
      <c r="O1397" s="26">
        <f t="shared" si="85"/>
        <v>7480</v>
      </c>
      <c r="P1397" s="25">
        <f t="shared" si="86"/>
        <v>-0.2</v>
      </c>
      <c r="Q1397" s="3">
        <v>22.1</v>
      </c>
      <c r="R1397" s="3">
        <v>22.85</v>
      </c>
      <c r="S1397" s="3">
        <v>22.2</v>
      </c>
      <c r="T1397" s="3">
        <v>22.7</v>
      </c>
      <c r="U1397" s="3">
        <v>22.25</v>
      </c>
      <c r="V1397" s="12">
        <f t="shared" si="87"/>
        <v>-3.4584999999999998E-3</v>
      </c>
      <c r="W1397" s="3">
        <v>0.68</v>
      </c>
      <c r="X1397" s="3" t="str">
        <f ca="1">IF(COUNTIF(股期對照!A:A,B1397)=2,B1397&amp;"-●",IF(COUNTIF(股期對照!A:A,B1397)=1,B1397&amp;"-◎",B1397))</f>
        <v>京晨科</v>
      </c>
      <c r="Y1397" s="3" t="s">
        <v>6634</v>
      </c>
      <c r="AB1397" s="1" t="s">
        <v>1391</v>
      </c>
      <c r="AC1397" s="1" t="s">
        <v>3152</v>
      </c>
      <c r="AD1397" s="1">
        <v>12.08</v>
      </c>
      <c r="AE1397" s="1">
        <v>0</v>
      </c>
      <c r="AF1397" s="1">
        <v>0</v>
      </c>
      <c r="AG1397" s="1">
        <v>31.08</v>
      </c>
      <c r="AH1397" s="1">
        <v>56.84</v>
      </c>
      <c r="AI1397" s="1">
        <v>1397</v>
      </c>
      <c r="AJ1397" s="1">
        <v>131591.70000000001</v>
      </c>
      <c r="AK1397" s="1">
        <v>10</v>
      </c>
      <c r="AL1397" s="1">
        <v>-8</v>
      </c>
      <c r="AM1397" s="1">
        <v>-1</v>
      </c>
      <c r="AN1397" s="1">
        <v>-13</v>
      </c>
      <c r="AO1397" s="1">
        <v>-3</v>
      </c>
      <c r="AP1397" s="1">
        <v>7480</v>
      </c>
      <c r="AQ1397" s="1">
        <v>-0.2</v>
      </c>
      <c r="AR1397" s="1">
        <v>22.1</v>
      </c>
      <c r="AS1397" s="1">
        <v>22.85</v>
      </c>
      <c r="AT1397" s="1">
        <v>22.2</v>
      </c>
      <c r="AU1397" s="1">
        <v>22.7</v>
      </c>
      <c r="AV1397" s="1">
        <v>22.25</v>
      </c>
      <c r="AW1397" s="1">
        <v>-3.4584999999999998E-3</v>
      </c>
      <c r="AX1397" s="1">
        <v>0.68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6105</v>
      </c>
      <c r="C1398" s="3">
        <v>0.73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85.42</v>
      </c>
      <c r="H1398" s="1">
        <f>MATCH(持股比率!A1398,董監!A:A,0)</f>
        <v>1398</v>
      </c>
      <c r="I1398" s="3">
        <v>436020</v>
      </c>
      <c r="J1398" s="26">
        <v>-3</v>
      </c>
      <c r="K1398" s="26">
        <v>-6</v>
      </c>
      <c r="L1398" s="35">
        <v>-4</v>
      </c>
      <c r="M1398" s="26">
        <v>-18</v>
      </c>
      <c r="N1398" s="26">
        <v>-2</v>
      </c>
      <c r="O1398" s="26">
        <f t="shared" si="85"/>
        <v>37245</v>
      </c>
      <c r="P1398" s="25">
        <f t="shared" si="86"/>
        <v>-0.1</v>
      </c>
      <c r="Q1398" s="3">
        <v>25.8</v>
      </c>
      <c r="R1398" s="3">
        <v>25.4</v>
      </c>
      <c r="S1398" s="3">
        <v>24.7</v>
      </c>
      <c r="T1398" s="3">
        <v>24.5</v>
      </c>
      <c r="U1398" s="3">
        <v>24.9</v>
      </c>
      <c r="V1398" s="12">
        <f t="shared" si="87"/>
        <v>-8.1939999999999982E-3</v>
      </c>
      <c r="W1398" s="3">
        <v>-2.16</v>
      </c>
      <c r="X1398" s="3" t="str">
        <f ca="1">IF(COUNTIF(股期對照!A:A,B1398)=2,B1398&amp;"-●",IF(COUNTIF(股期對照!A:A,B1398)=1,B1398&amp;"-◎",B1398))</f>
        <v>易發</v>
      </c>
      <c r="Y1398" s="3" t="s">
        <v>6604</v>
      </c>
      <c r="AB1398" s="1" t="s">
        <v>1392</v>
      </c>
      <c r="AC1398" s="1" t="s">
        <v>3153</v>
      </c>
      <c r="AD1398" s="1">
        <v>0.73</v>
      </c>
      <c r="AE1398" s="1">
        <v>0</v>
      </c>
      <c r="AF1398" s="1">
        <v>0</v>
      </c>
      <c r="AG1398" s="1">
        <v>13.85</v>
      </c>
      <c r="AH1398" s="1">
        <v>85.42</v>
      </c>
      <c r="AI1398" s="1">
        <v>1398</v>
      </c>
      <c r="AJ1398" s="1">
        <v>436020</v>
      </c>
      <c r="AK1398" s="1">
        <v>-3</v>
      </c>
      <c r="AL1398" s="1">
        <v>-6</v>
      </c>
      <c r="AM1398" s="1">
        <v>-4</v>
      </c>
      <c r="AN1398" s="1">
        <v>-18</v>
      </c>
      <c r="AO1398" s="1">
        <v>-2</v>
      </c>
      <c r="AP1398" s="1">
        <v>37245</v>
      </c>
      <c r="AQ1398" s="1">
        <v>-0.1</v>
      </c>
      <c r="AR1398" s="1">
        <v>25.8</v>
      </c>
      <c r="AS1398" s="1">
        <v>25.4</v>
      </c>
      <c r="AT1398" s="1">
        <v>24.7</v>
      </c>
      <c r="AU1398" s="1">
        <v>24.5</v>
      </c>
      <c r="AV1398" s="1">
        <v>24.9</v>
      </c>
      <c r="AW1398" s="1">
        <v>-8.1939999999999982E-3</v>
      </c>
      <c r="AX1398" s="1">
        <v>-2.16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4926</v>
      </c>
      <c r="C1399" s="3">
        <v>7.04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78.42</v>
      </c>
      <c r="H1399" s="1">
        <f>MATCH(持股比率!A1399,董監!A:A,0)</f>
        <v>1399</v>
      </c>
      <c r="I1399" s="3">
        <v>385090</v>
      </c>
      <c r="J1399" s="26">
        <v>-9</v>
      </c>
      <c r="K1399" s="26">
        <v>-8</v>
      </c>
      <c r="L1399" s="35">
        <v>-31</v>
      </c>
      <c r="M1399" s="26">
        <v>-101</v>
      </c>
      <c r="N1399" s="26">
        <v>32</v>
      </c>
      <c r="O1399" s="26">
        <f t="shared" si="85"/>
        <v>30199</v>
      </c>
      <c r="P1399" s="25">
        <f t="shared" si="86"/>
        <v>-0.4</v>
      </c>
      <c r="Q1399" s="3">
        <v>80.5</v>
      </c>
      <c r="R1399" s="3">
        <v>80</v>
      </c>
      <c r="S1399" s="3">
        <v>78.400000000000006</v>
      </c>
      <c r="T1399" s="3">
        <v>75.400000000000006</v>
      </c>
      <c r="U1399" s="3">
        <v>77.599999999999994</v>
      </c>
      <c r="V1399" s="12">
        <f t="shared" si="87"/>
        <v>-8.9271000000000017E-2</v>
      </c>
      <c r="W1399" s="3">
        <v>-3.6</v>
      </c>
      <c r="X1399" s="3" t="str">
        <f ca="1">IF(COUNTIF(股期對照!A:A,B1399)=2,B1399&amp;"-●",IF(COUNTIF(股期對照!A:A,B1399)=1,B1399&amp;"-◎",B1399))</f>
        <v>統新</v>
      </c>
      <c r="Y1399" s="3" t="s">
        <v>6538</v>
      </c>
      <c r="AB1399" s="1" t="s">
        <v>1393</v>
      </c>
      <c r="AC1399" s="1" t="s">
        <v>3154</v>
      </c>
      <c r="AD1399" s="1">
        <v>7.04</v>
      </c>
      <c r="AE1399" s="1">
        <v>0</v>
      </c>
      <c r="AF1399" s="1">
        <v>0.13</v>
      </c>
      <c r="AG1399" s="1">
        <v>14.41</v>
      </c>
      <c r="AH1399" s="1">
        <v>78.42</v>
      </c>
      <c r="AI1399" s="1">
        <v>1399</v>
      </c>
      <c r="AJ1399" s="1">
        <v>385090</v>
      </c>
      <c r="AK1399" s="1">
        <v>-9</v>
      </c>
      <c r="AL1399" s="1">
        <v>-8</v>
      </c>
      <c r="AM1399" s="1">
        <v>-31</v>
      </c>
      <c r="AN1399" s="1">
        <v>-101</v>
      </c>
      <c r="AO1399" s="1">
        <v>32</v>
      </c>
      <c r="AP1399" s="1">
        <v>30199</v>
      </c>
      <c r="AQ1399" s="1">
        <v>-0.4</v>
      </c>
      <c r="AR1399" s="1">
        <v>80.5</v>
      </c>
      <c r="AS1399" s="1">
        <v>80</v>
      </c>
      <c r="AT1399" s="1">
        <v>78.400000000000006</v>
      </c>
      <c r="AU1399" s="1">
        <v>75.400000000000006</v>
      </c>
      <c r="AV1399" s="1">
        <v>77.599999999999994</v>
      </c>
      <c r="AW1399" s="1">
        <v>-8.9271000000000017E-2</v>
      </c>
      <c r="AX1399" s="1">
        <v>-3.6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6106</v>
      </c>
      <c r="C1400" s="3">
        <v>17.760000000000002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51.73</v>
      </c>
      <c r="H1400" s="1">
        <f>MATCH(持股比率!A1400,董監!A:A,0)</f>
        <v>1400</v>
      </c>
      <c r="I1400" s="3">
        <v>504428.35</v>
      </c>
      <c r="J1400" s="26">
        <v>-1</v>
      </c>
      <c r="K1400" s="26">
        <v>0</v>
      </c>
      <c r="L1400" s="35">
        <v>-7</v>
      </c>
      <c r="M1400" s="26">
        <v>-6</v>
      </c>
      <c r="N1400" s="26">
        <v>-3</v>
      </c>
      <c r="O1400" s="26">
        <f t="shared" si="85"/>
        <v>26094</v>
      </c>
      <c r="P1400" s="25">
        <f t="shared" si="86"/>
        <v>-0.1</v>
      </c>
      <c r="Q1400" s="3">
        <v>30.3</v>
      </c>
      <c r="R1400" s="3">
        <v>30.5</v>
      </c>
      <c r="S1400" s="3">
        <v>31</v>
      </c>
      <c r="T1400" s="3">
        <v>30.55</v>
      </c>
      <c r="U1400" s="3">
        <v>30.5</v>
      </c>
      <c r="V1400" s="12">
        <f t="shared" si="87"/>
        <v>-5.2209999999999999E-3</v>
      </c>
      <c r="W1400" s="3">
        <v>-1.29</v>
      </c>
      <c r="X1400" s="3" t="str">
        <f ca="1">IF(COUNTIF(股期對照!A:A,B1400)=2,B1400&amp;"-●",IF(COUNTIF(股期對照!A:A,B1400)=1,B1400&amp;"-◎",B1400))</f>
        <v>光麗-KY</v>
      </c>
      <c r="Y1400" s="3" t="s">
        <v>6697</v>
      </c>
      <c r="AB1400" s="1" t="s">
        <v>1394</v>
      </c>
      <c r="AC1400" s="1" t="s">
        <v>3155</v>
      </c>
      <c r="AD1400" s="1">
        <v>17.760000000000002</v>
      </c>
      <c r="AE1400" s="1">
        <v>0</v>
      </c>
      <c r="AF1400" s="1">
        <v>0.1</v>
      </c>
      <c r="AG1400" s="1">
        <v>30.41</v>
      </c>
      <c r="AH1400" s="1">
        <v>51.73</v>
      </c>
      <c r="AI1400" s="1">
        <v>1400</v>
      </c>
      <c r="AJ1400" s="1">
        <v>504428.35</v>
      </c>
      <c r="AK1400" s="1">
        <v>-1</v>
      </c>
      <c r="AL1400" s="1">
        <v>0</v>
      </c>
      <c r="AM1400" s="1">
        <v>-7</v>
      </c>
      <c r="AN1400" s="1">
        <v>-6</v>
      </c>
      <c r="AO1400" s="1">
        <v>-3</v>
      </c>
      <c r="AP1400" s="1">
        <v>26094</v>
      </c>
      <c r="AQ1400" s="1">
        <v>-0.1</v>
      </c>
      <c r="AR1400" s="1">
        <v>30.3</v>
      </c>
      <c r="AS1400" s="1">
        <v>30.5</v>
      </c>
      <c r="AT1400" s="1">
        <v>31</v>
      </c>
      <c r="AU1400" s="1">
        <v>30.55</v>
      </c>
      <c r="AV1400" s="1">
        <v>30.5</v>
      </c>
      <c r="AW1400" s="1">
        <v>-5.2209999999999999E-3</v>
      </c>
      <c r="AX1400" s="1">
        <v>-1.29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6107</v>
      </c>
      <c r="C1401" s="3">
        <v>2.59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79.56</v>
      </c>
      <c r="H1401" s="1">
        <f>MATCH(持股比率!A1401,董監!A:A,0)</f>
        <v>1401</v>
      </c>
      <c r="I1401" s="3">
        <v>300252.51</v>
      </c>
      <c r="J1401" s="26">
        <v>53</v>
      </c>
      <c r="K1401" s="26">
        <v>-19</v>
      </c>
      <c r="L1401" s="35">
        <v>-72</v>
      </c>
      <c r="M1401" s="26">
        <v>-39</v>
      </c>
      <c r="N1401" s="26">
        <v>107</v>
      </c>
      <c r="O1401" s="26">
        <f t="shared" si="85"/>
        <v>23888</v>
      </c>
      <c r="P1401" s="25">
        <f t="shared" si="86"/>
        <v>0.1</v>
      </c>
      <c r="Q1401" s="3">
        <v>39.200000000000003</v>
      </c>
      <c r="R1401" s="3">
        <v>39.4</v>
      </c>
      <c r="S1401" s="3">
        <v>38.799999999999997</v>
      </c>
      <c r="T1401" s="3">
        <v>38.85</v>
      </c>
      <c r="U1401" s="3">
        <v>39.549999999999997</v>
      </c>
      <c r="V1401" s="12">
        <f t="shared" si="87"/>
        <v>1.2520999999999999E-2</v>
      </c>
      <c r="W1401" s="3">
        <v>3.53</v>
      </c>
      <c r="X1401" s="3" t="str">
        <f ca="1">IF(COUNTIF(股期對照!A:A,B1401)=2,B1401&amp;"-●",IF(COUNTIF(股期對照!A:A,B1401)=1,B1401&amp;"-◎",B1401))</f>
        <v>今展科</v>
      </c>
      <c r="Y1401" s="3" t="s">
        <v>6544</v>
      </c>
      <c r="AB1401" s="1" t="s">
        <v>1395</v>
      </c>
      <c r="AC1401" s="1" t="s">
        <v>3156</v>
      </c>
      <c r="AD1401" s="1">
        <v>2.59</v>
      </c>
      <c r="AE1401" s="1">
        <v>0</v>
      </c>
      <c r="AF1401" s="1">
        <v>0.02</v>
      </c>
      <c r="AG1401" s="1">
        <v>17.829999999999998</v>
      </c>
      <c r="AH1401" s="1">
        <v>79.56</v>
      </c>
      <c r="AI1401" s="1">
        <v>1401</v>
      </c>
      <c r="AJ1401" s="1">
        <v>300252.51</v>
      </c>
      <c r="AK1401" s="1">
        <v>53</v>
      </c>
      <c r="AL1401" s="1">
        <v>-19</v>
      </c>
      <c r="AM1401" s="1">
        <v>-72</v>
      </c>
      <c r="AN1401" s="1">
        <v>-39</v>
      </c>
      <c r="AO1401" s="1">
        <v>107</v>
      </c>
      <c r="AP1401" s="1">
        <v>23888</v>
      </c>
      <c r="AQ1401" s="1">
        <v>0.1</v>
      </c>
      <c r="AR1401" s="1">
        <v>39.200000000000003</v>
      </c>
      <c r="AS1401" s="1">
        <v>39.4</v>
      </c>
      <c r="AT1401" s="1">
        <v>38.799999999999997</v>
      </c>
      <c r="AU1401" s="1">
        <v>38.85</v>
      </c>
      <c r="AV1401" s="1">
        <v>39.549999999999997</v>
      </c>
      <c r="AW1401" s="1">
        <v>1.2520999999999999E-2</v>
      </c>
      <c r="AX1401" s="1">
        <v>3.53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6108</v>
      </c>
      <c r="C1402" s="3">
        <v>1.95</v>
      </c>
      <c r="D1402" s="3">
        <v>0.01</v>
      </c>
      <c r="E1402" s="3">
        <v>1.32</v>
      </c>
      <c r="F1402" s="1">
        <f>IF(INDEX(董監!D:D,H1402)=0,INDEX(董監!C:C,H1402),INDEX(董監!D:D,H1402))</f>
        <v>43.59</v>
      </c>
      <c r="G1402" s="1">
        <f t="shared" si="84"/>
        <v>53.129999999999995</v>
      </c>
      <c r="H1402" s="1">
        <f>MATCH(持股比率!A1402,董監!A:A,0)</f>
        <v>1402</v>
      </c>
      <c r="I1402" s="3">
        <v>333130</v>
      </c>
      <c r="J1402" s="26">
        <v>48</v>
      </c>
      <c r="K1402" s="26">
        <v>-77</v>
      </c>
      <c r="L1402" s="35">
        <v>-220</v>
      </c>
      <c r="M1402" s="26">
        <v>-52</v>
      </c>
      <c r="N1402" s="26">
        <v>141</v>
      </c>
      <c r="O1402" s="26">
        <f t="shared" si="85"/>
        <v>17699</v>
      </c>
      <c r="P1402" s="25">
        <f t="shared" si="86"/>
        <v>-0.9</v>
      </c>
      <c r="Q1402" s="3">
        <v>118</v>
      </c>
      <c r="R1402" s="3">
        <v>119.5</v>
      </c>
      <c r="S1402" s="3">
        <v>116.5</v>
      </c>
      <c r="T1402" s="3">
        <v>115</v>
      </c>
      <c r="U1402" s="3">
        <v>119</v>
      </c>
      <c r="V1402" s="12">
        <f t="shared" si="87"/>
        <v>-0.18368499999999999</v>
      </c>
      <c r="W1402" s="3">
        <v>1.71</v>
      </c>
      <c r="X1402" s="3" t="str">
        <f ca="1">IF(COUNTIF(股期對照!A:A,B1402)=2,B1402&amp;"-●",IF(COUNTIF(股期對照!A:A,B1402)=1,B1402&amp;"-◎",B1402))</f>
        <v>大中</v>
      </c>
      <c r="Y1402" s="3" t="s">
        <v>6639</v>
      </c>
      <c r="AB1402" s="1" t="s">
        <v>1396</v>
      </c>
      <c r="AC1402" s="1" t="s">
        <v>3157</v>
      </c>
      <c r="AD1402" s="1">
        <v>1.95</v>
      </c>
      <c r="AE1402" s="1">
        <v>0.01</v>
      </c>
      <c r="AF1402" s="1">
        <v>1.32</v>
      </c>
      <c r="AG1402" s="1">
        <v>43.59</v>
      </c>
      <c r="AH1402" s="1">
        <v>53.129999999999995</v>
      </c>
      <c r="AI1402" s="1">
        <v>1402</v>
      </c>
      <c r="AJ1402" s="1">
        <v>333130</v>
      </c>
      <c r="AK1402" s="1">
        <v>48</v>
      </c>
      <c r="AL1402" s="1">
        <v>-77</v>
      </c>
      <c r="AM1402" s="1">
        <v>-220</v>
      </c>
      <c r="AN1402" s="1">
        <v>-52</v>
      </c>
      <c r="AO1402" s="1">
        <v>141</v>
      </c>
      <c r="AP1402" s="1">
        <v>17699</v>
      </c>
      <c r="AQ1402" s="1">
        <v>-0.9</v>
      </c>
      <c r="AR1402" s="1">
        <v>118</v>
      </c>
      <c r="AS1402" s="1">
        <v>119.5</v>
      </c>
      <c r="AT1402" s="1">
        <v>116.5</v>
      </c>
      <c r="AU1402" s="1">
        <v>115</v>
      </c>
      <c r="AV1402" s="1">
        <v>119</v>
      </c>
      <c r="AW1402" s="1">
        <v>-0.18368499999999999</v>
      </c>
      <c r="AX1402" s="1">
        <v>1.71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6109</v>
      </c>
      <c r="C1403" s="3">
        <v>18.489999999999998</v>
      </c>
      <c r="D1403" s="3">
        <v>4.37</v>
      </c>
      <c r="E1403" s="3">
        <v>0.06</v>
      </c>
      <c r="F1403" s="1">
        <f>IF(INDEX(董監!D:D,H1403)=0,INDEX(董監!C:C,H1403),INDEX(董監!D:D,H1403))</f>
        <v>8.8800000000000008</v>
      </c>
      <c r="G1403" s="1">
        <f t="shared" si="84"/>
        <v>68.2</v>
      </c>
      <c r="H1403" s="1">
        <f>MATCH(持股比率!A1403,董監!A:A,0)</f>
        <v>1403</v>
      </c>
      <c r="I1403" s="3">
        <v>605903.65</v>
      </c>
      <c r="J1403" s="26">
        <v>358</v>
      </c>
      <c r="K1403" s="26">
        <v>-522</v>
      </c>
      <c r="L1403" s="35">
        <v>131</v>
      </c>
      <c r="M1403" s="26">
        <v>-205</v>
      </c>
      <c r="N1403" s="26">
        <v>243</v>
      </c>
      <c r="O1403" s="26">
        <f t="shared" si="85"/>
        <v>41323</v>
      </c>
      <c r="P1403" s="25">
        <f t="shared" si="86"/>
        <v>0</v>
      </c>
      <c r="Q1403" s="3">
        <v>102.5</v>
      </c>
      <c r="R1403" s="3">
        <v>100</v>
      </c>
      <c r="S1403" s="3">
        <v>100</v>
      </c>
      <c r="T1403" s="3">
        <v>99.6</v>
      </c>
      <c r="U1403" s="3">
        <v>101</v>
      </c>
      <c r="V1403" s="12">
        <f t="shared" si="87"/>
        <v>1.72E-2</v>
      </c>
      <c r="W1403" s="3">
        <v>3.27</v>
      </c>
      <c r="X1403" s="3" t="str">
        <f ca="1">IF(COUNTIF(股期對照!A:A,B1403)=2,B1403&amp;"-●",IF(COUNTIF(股期對照!A:A,B1403)=1,B1403&amp;"-◎",B1403))</f>
        <v>迅得</v>
      </c>
      <c r="Y1403" s="3" t="s">
        <v>6640</v>
      </c>
      <c r="AB1403" s="1" t="s">
        <v>1397</v>
      </c>
      <c r="AC1403" s="1" t="s">
        <v>3158</v>
      </c>
      <c r="AD1403" s="1">
        <v>18.489999999999998</v>
      </c>
      <c r="AE1403" s="1">
        <v>4.37</v>
      </c>
      <c r="AF1403" s="1">
        <v>0.06</v>
      </c>
      <c r="AG1403" s="1">
        <v>8.8800000000000008</v>
      </c>
      <c r="AH1403" s="1">
        <v>68.2</v>
      </c>
      <c r="AI1403" s="1">
        <v>1403</v>
      </c>
      <c r="AJ1403" s="1">
        <v>605903.65</v>
      </c>
      <c r="AK1403" s="1">
        <v>358</v>
      </c>
      <c r="AL1403" s="1">
        <v>-522</v>
      </c>
      <c r="AM1403" s="1">
        <v>131</v>
      </c>
      <c r="AN1403" s="1">
        <v>-205</v>
      </c>
      <c r="AO1403" s="1">
        <v>243</v>
      </c>
      <c r="AP1403" s="1">
        <v>41323</v>
      </c>
      <c r="AQ1403" s="1">
        <v>0</v>
      </c>
      <c r="AR1403" s="1">
        <v>102.5</v>
      </c>
      <c r="AS1403" s="1">
        <v>100</v>
      </c>
      <c r="AT1403" s="1">
        <v>100</v>
      </c>
      <c r="AU1403" s="1">
        <v>99.6</v>
      </c>
      <c r="AV1403" s="1">
        <v>101</v>
      </c>
      <c r="AW1403" s="1">
        <v>1.72E-2</v>
      </c>
      <c r="AX1403" s="1">
        <v>3.27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6110</v>
      </c>
      <c r="C1404" s="3">
        <v>1.27</v>
      </c>
      <c r="D1404" s="3">
        <v>5.52</v>
      </c>
      <c r="E1404" s="3">
        <v>0.76</v>
      </c>
      <c r="F1404" s="1">
        <f>IF(INDEX(董監!D:D,H1404)=0,INDEX(董監!C:C,H1404),INDEX(董監!D:D,H1404))</f>
        <v>39.94</v>
      </c>
      <c r="G1404" s="1">
        <f t="shared" si="84"/>
        <v>52.510000000000005</v>
      </c>
      <c r="H1404" s="1">
        <f>MATCH(持股比率!A1404,董監!A:A,0)</f>
        <v>1404</v>
      </c>
      <c r="I1404" s="3">
        <v>385767.76</v>
      </c>
      <c r="J1404" s="26">
        <v>-66</v>
      </c>
      <c r="K1404" s="26">
        <v>-29</v>
      </c>
      <c r="L1404" s="35">
        <v>-77</v>
      </c>
      <c r="M1404" s="26">
        <v>-183</v>
      </c>
      <c r="N1404" s="26">
        <v>-13</v>
      </c>
      <c r="O1404" s="26">
        <f t="shared" si="85"/>
        <v>20257</v>
      </c>
      <c r="P1404" s="25">
        <f t="shared" si="86"/>
        <v>-1.8</v>
      </c>
      <c r="Q1404" s="3">
        <v>90.1</v>
      </c>
      <c r="R1404" s="3">
        <v>89.4</v>
      </c>
      <c r="S1404" s="3">
        <v>92.3</v>
      </c>
      <c r="T1404" s="3">
        <v>88.9</v>
      </c>
      <c r="U1404" s="3">
        <v>88.3</v>
      </c>
      <c r="V1404" s="12">
        <f t="shared" si="87"/>
        <v>-0.33062900000000001</v>
      </c>
      <c r="W1404" s="3">
        <v>-2.3199999999999998</v>
      </c>
      <c r="X1404" s="3" t="str">
        <f ca="1">IF(COUNTIF(股期對照!A:A,B1404)=2,B1404&amp;"-●",IF(COUNTIF(股期對照!A:A,B1404)=1,B1404&amp;"-◎",B1404))</f>
        <v>廣錠</v>
      </c>
      <c r="Y1404" s="3" t="s">
        <v>6649</v>
      </c>
      <c r="AB1404" s="1" t="s">
        <v>1398</v>
      </c>
      <c r="AC1404" s="1" t="s">
        <v>3159</v>
      </c>
      <c r="AD1404" s="1">
        <v>1.27</v>
      </c>
      <c r="AE1404" s="1">
        <v>5.52</v>
      </c>
      <c r="AF1404" s="1">
        <v>0.76</v>
      </c>
      <c r="AG1404" s="1">
        <v>39.94</v>
      </c>
      <c r="AH1404" s="1">
        <v>52.510000000000005</v>
      </c>
      <c r="AI1404" s="1">
        <v>1404</v>
      </c>
      <c r="AJ1404" s="1">
        <v>385767.76</v>
      </c>
      <c r="AK1404" s="1">
        <v>-66</v>
      </c>
      <c r="AL1404" s="1">
        <v>-29</v>
      </c>
      <c r="AM1404" s="1">
        <v>-77</v>
      </c>
      <c r="AN1404" s="1">
        <v>-183</v>
      </c>
      <c r="AO1404" s="1">
        <v>-13</v>
      </c>
      <c r="AP1404" s="1">
        <v>20257</v>
      </c>
      <c r="AQ1404" s="1">
        <v>-1.8</v>
      </c>
      <c r="AR1404" s="1">
        <v>90.1</v>
      </c>
      <c r="AS1404" s="1">
        <v>89.4</v>
      </c>
      <c r="AT1404" s="1">
        <v>92.3</v>
      </c>
      <c r="AU1404" s="1">
        <v>88.9</v>
      </c>
      <c r="AV1404" s="1">
        <v>88.3</v>
      </c>
      <c r="AW1404" s="1">
        <v>-0.33062900000000001</v>
      </c>
      <c r="AX1404" s="1">
        <v>-2.3199999999999998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6111</v>
      </c>
      <c r="C1405" s="3">
        <v>33.159999999999997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55.070000000000007</v>
      </c>
      <c r="H1405" s="1">
        <f>MATCH(持股比率!A1405,董監!A:A,0)</f>
        <v>1405</v>
      </c>
      <c r="I1405" s="3">
        <v>693000</v>
      </c>
      <c r="J1405" s="26">
        <v>-4</v>
      </c>
      <c r="K1405" s="26">
        <v>-4</v>
      </c>
      <c r="L1405" s="35">
        <v>-1</v>
      </c>
      <c r="M1405" s="26">
        <v>-9</v>
      </c>
      <c r="N1405" s="26">
        <v>-1</v>
      </c>
      <c r="O1405" s="26">
        <f t="shared" si="85"/>
        <v>38164</v>
      </c>
      <c r="P1405" s="25">
        <f t="shared" si="86"/>
        <v>0</v>
      </c>
      <c r="Q1405" s="3">
        <v>32.35</v>
      </c>
      <c r="R1405" s="3">
        <v>33.35</v>
      </c>
      <c r="S1405" s="3">
        <v>32.9</v>
      </c>
      <c r="T1405" s="3">
        <v>33.200000000000003</v>
      </c>
      <c r="U1405" s="3">
        <v>33.5</v>
      </c>
      <c r="V1405" s="12">
        <f t="shared" si="87"/>
        <v>-6.28E-3</v>
      </c>
      <c r="W1405" s="3">
        <v>2.29</v>
      </c>
      <c r="X1405" s="3" t="str">
        <f ca="1">IF(COUNTIF(股期對照!A:A,B1405)=2,B1405&amp;"-●",IF(COUNTIF(股期對照!A:A,B1405)=1,B1405&amp;"-◎",B1405))</f>
        <v>光聖</v>
      </c>
      <c r="Y1405" s="3" t="s">
        <v>6538</v>
      </c>
      <c r="AB1405" s="1" t="s">
        <v>1399</v>
      </c>
      <c r="AC1405" s="1" t="s">
        <v>3160</v>
      </c>
      <c r="AD1405" s="1">
        <v>33.159999999999997</v>
      </c>
      <c r="AE1405" s="1">
        <v>0</v>
      </c>
      <c r="AF1405" s="1">
        <v>0.01</v>
      </c>
      <c r="AG1405" s="1">
        <v>11.76</v>
      </c>
      <c r="AH1405" s="1">
        <v>55.070000000000007</v>
      </c>
      <c r="AI1405" s="1">
        <v>1405</v>
      </c>
      <c r="AJ1405" s="1">
        <v>693000</v>
      </c>
      <c r="AK1405" s="1">
        <v>-4</v>
      </c>
      <c r="AL1405" s="1">
        <v>-4</v>
      </c>
      <c r="AM1405" s="1">
        <v>-1</v>
      </c>
      <c r="AN1405" s="1">
        <v>-9</v>
      </c>
      <c r="AO1405" s="1">
        <v>-1</v>
      </c>
      <c r="AP1405" s="1">
        <v>38164</v>
      </c>
      <c r="AQ1405" s="1">
        <v>0</v>
      </c>
      <c r="AR1405" s="1">
        <v>32.35</v>
      </c>
      <c r="AS1405" s="1">
        <v>33.35</v>
      </c>
      <c r="AT1405" s="1">
        <v>32.9</v>
      </c>
      <c r="AU1405" s="1">
        <v>33.200000000000003</v>
      </c>
      <c r="AV1405" s="1">
        <v>33.5</v>
      </c>
      <c r="AW1405" s="1">
        <v>-6.28E-3</v>
      </c>
      <c r="AX1405" s="1">
        <v>2.29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6112</v>
      </c>
      <c r="C1406" s="3">
        <v>11.26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85.5</v>
      </c>
      <c r="H1406" s="1">
        <f>MATCH(持股比率!A1406,董監!A:A,0)</f>
        <v>1406</v>
      </c>
      <c r="I1406" s="3">
        <v>4457967.3</v>
      </c>
      <c r="J1406" s="26">
        <v>-964</v>
      </c>
      <c r="K1406" s="26">
        <v>276</v>
      </c>
      <c r="L1406" s="35">
        <v>-360</v>
      </c>
      <c r="M1406" s="26">
        <v>153</v>
      </c>
      <c r="N1406" s="26">
        <v>2400</v>
      </c>
      <c r="O1406" s="26">
        <f t="shared" si="85"/>
        <v>381156</v>
      </c>
      <c r="P1406" s="25">
        <f t="shared" si="86"/>
        <v>0.4</v>
      </c>
      <c r="Q1406" s="3">
        <v>34.4</v>
      </c>
      <c r="R1406" s="3">
        <v>34.25</v>
      </c>
      <c r="S1406" s="3">
        <v>32.799999999999997</v>
      </c>
      <c r="T1406" s="3">
        <v>32.299999999999997</v>
      </c>
      <c r="U1406" s="3">
        <v>34.200000000000003</v>
      </c>
      <c r="V1406" s="12">
        <f t="shared" si="87"/>
        <v>0.51505299999999998</v>
      </c>
      <c r="W1406" s="3">
        <v>-1.01</v>
      </c>
      <c r="X1406" s="3" t="str">
        <f ca="1">IF(COUNTIF(股期對照!A:A,B1406)=2,B1406&amp;"-●",IF(COUNTIF(股期對照!A:A,B1406)=1,B1406&amp;"-◎",B1406))</f>
        <v>元晶</v>
      </c>
      <c r="Y1406" s="3" t="s">
        <v>6648</v>
      </c>
      <c r="AB1406" s="1" t="s">
        <v>1400</v>
      </c>
      <c r="AC1406" s="1" t="s">
        <v>3161</v>
      </c>
      <c r="AD1406" s="1">
        <v>11.26</v>
      </c>
      <c r="AE1406" s="1">
        <v>0</v>
      </c>
      <c r="AF1406" s="1">
        <v>0</v>
      </c>
      <c r="AG1406" s="1">
        <v>3.24</v>
      </c>
      <c r="AH1406" s="1">
        <v>85.5</v>
      </c>
      <c r="AI1406" s="1">
        <v>1406</v>
      </c>
      <c r="AJ1406" s="1">
        <v>4457967.3</v>
      </c>
      <c r="AK1406" s="1">
        <v>-964</v>
      </c>
      <c r="AL1406" s="1">
        <v>276</v>
      </c>
      <c r="AM1406" s="1">
        <v>-360</v>
      </c>
      <c r="AN1406" s="1">
        <v>153</v>
      </c>
      <c r="AO1406" s="1">
        <v>2400</v>
      </c>
      <c r="AP1406" s="1">
        <v>381156</v>
      </c>
      <c r="AQ1406" s="1">
        <v>0.4</v>
      </c>
      <c r="AR1406" s="1">
        <v>34.4</v>
      </c>
      <c r="AS1406" s="1">
        <v>34.25</v>
      </c>
      <c r="AT1406" s="1">
        <v>32.799999999999997</v>
      </c>
      <c r="AU1406" s="1">
        <v>32.299999999999997</v>
      </c>
      <c r="AV1406" s="1">
        <v>34.200000000000003</v>
      </c>
      <c r="AW1406" s="1">
        <v>0.51505299999999998</v>
      </c>
      <c r="AX1406" s="1">
        <v>-1.01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4927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6">
        <v>23</v>
      </c>
      <c r="K1407" s="26">
        <v>44</v>
      </c>
      <c r="L1407" s="35">
        <v>-14</v>
      </c>
      <c r="M1407" s="26">
        <v>-1</v>
      </c>
      <c r="N1407" s="26">
        <v>16</v>
      </c>
      <c r="O1407" s="26">
        <f t="shared" si="85"/>
        <v>182685</v>
      </c>
      <c r="P1407" s="25">
        <f t="shared" si="86"/>
        <v>0</v>
      </c>
      <c r="Q1407" s="3">
        <v>91.6</v>
      </c>
      <c r="R1407" s="3">
        <v>91.5</v>
      </c>
      <c r="S1407" s="3">
        <v>89</v>
      </c>
      <c r="T1407" s="3">
        <v>87.6</v>
      </c>
      <c r="U1407" s="3">
        <v>88.6</v>
      </c>
      <c r="V1407" s="12">
        <f t="shared" si="87"/>
        <v>6.2167999999999994E-2</v>
      </c>
      <c r="W1407" s="3">
        <v>-2.42</v>
      </c>
      <c r="X1407" s="3" t="str">
        <f ca="1">IF(COUNTIF(股期對照!A:A,B1407)=2,B1407&amp;"-●",IF(COUNTIF(股期對照!A:A,B1407)=1,B1407&amp;"-◎",B1407))</f>
        <v>藥華藥</v>
      </c>
      <c r="Y1407" s="3" t="s">
        <v>6662</v>
      </c>
      <c r="AB1407" s="1" t="s">
        <v>1401</v>
      </c>
      <c r="AC1407" s="1" t="s">
        <v>3162</v>
      </c>
      <c r="AD1407" s="1">
        <v>14.36</v>
      </c>
      <c r="AE1407" s="1">
        <v>0.24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23</v>
      </c>
      <c r="AL1407" s="1">
        <v>44</v>
      </c>
      <c r="AM1407" s="1">
        <v>-14</v>
      </c>
      <c r="AN1407" s="1">
        <v>-1</v>
      </c>
      <c r="AO1407" s="1">
        <v>16</v>
      </c>
      <c r="AP1407" s="1">
        <v>182685</v>
      </c>
      <c r="AQ1407" s="1">
        <v>0</v>
      </c>
      <c r="AR1407" s="1">
        <v>91.6</v>
      </c>
      <c r="AS1407" s="1">
        <v>91.5</v>
      </c>
      <c r="AT1407" s="1">
        <v>89</v>
      </c>
      <c r="AU1407" s="1">
        <v>87.6</v>
      </c>
      <c r="AV1407" s="1">
        <v>88.6</v>
      </c>
      <c r="AW1407" s="1">
        <v>6.2167999999999994E-2</v>
      </c>
      <c r="AX1407" s="1">
        <v>-2.42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6113</v>
      </c>
      <c r="C1408" s="3">
        <v>3.61</v>
      </c>
      <c r="D1408" s="3">
        <v>0</v>
      </c>
      <c r="E1408" s="3">
        <v>0.48</v>
      </c>
      <c r="F1408" s="1">
        <f>IF(INDEX(董監!D:D,H1408)=0,INDEX(董監!C:C,H1408),INDEX(董監!D:D,H1408))</f>
        <v>21.65</v>
      </c>
      <c r="G1408" s="1">
        <f t="shared" si="84"/>
        <v>74.260000000000005</v>
      </c>
      <c r="H1408" s="1">
        <f>MATCH(持股比率!A1408,董監!A:A,0)</f>
        <v>1408</v>
      </c>
      <c r="I1408" s="3">
        <v>889535.14</v>
      </c>
      <c r="J1408" s="26">
        <v>43</v>
      </c>
      <c r="K1408" s="26">
        <v>-47</v>
      </c>
      <c r="L1408" s="35">
        <v>-61</v>
      </c>
      <c r="M1408" s="26">
        <v>-55</v>
      </c>
      <c r="N1408" s="26">
        <v>-7</v>
      </c>
      <c r="O1408" s="26">
        <f t="shared" si="85"/>
        <v>66057</v>
      </c>
      <c r="P1408" s="25">
        <f t="shared" si="86"/>
        <v>-0.2</v>
      </c>
      <c r="Q1408" s="3">
        <v>61.2</v>
      </c>
      <c r="R1408" s="3">
        <v>60.4</v>
      </c>
      <c r="S1408" s="3">
        <v>59</v>
      </c>
      <c r="T1408" s="3">
        <v>58.2</v>
      </c>
      <c r="U1408" s="3">
        <v>58.8</v>
      </c>
      <c r="V1408" s="12">
        <f t="shared" si="87"/>
        <v>-7.4188000000000004E-2</v>
      </c>
      <c r="W1408" s="3">
        <v>-0.84</v>
      </c>
      <c r="X1408" s="3" t="str">
        <f ca="1">IF(COUNTIF(股期對照!A:A,B1408)=2,B1408&amp;"-●",IF(COUNTIF(股期對照!A:A,B1408)=1,B1408&amp;"-◎",B1408))</f>
        <v>鈺邦</v>
      </c>
      <c r="Y1408" s="3" t="s">
        <v>6544</v>
      </c>
      <c r="AB1408" s="1" t="s">
        <v>1402</v>
      </c>
      <c r="AC1408" s="1" t="s">
        <v>3163</v>
      </c>
      <c r="AD1408" s="1">
        <v>3.61</v>
      </c>
      <c r="AE1408" s="1">
        <v>0</v>
      </c>
      <c r="AF1408" s="1">
        <v>0.48</v>
      </c>
      <c r="AG1408" s="1">
        <v>21.65</v>
      </c>
      <c r="AH1408" s="1">
        <v>74.260000000000005</v>
      </c>
      <c r="AI1408" s="1">
        <v>1408</v>
      </c>
      <c r="AJ1408" s="1">
        <v>889535.14</v>
      </c>
      <c r="AK1408" s="1">
        <v>43</v>
      </c>
      <c r="AL1408" s="1">
        <v>-47</v>
      </c>
      <c r="AM1408" s="1">
        <v>-61</v>
      </c>
      <c r="AN1408" s="1">
        <v>-55</v>
      </c>
      <c r="AO1408" s="1">
        <v>-7</v>
      </c>
      <c r="AP1408" s="1">
        <v>66057</v>
      </c>
      <c r="AQ1408" s="1">
        <v>-0.2</v>
      </c>
      <c r="AR1408" s="1">
        <v>61.2</v>
      </c>
      <c r="AS1408" s="1">
        <v>60.4</v>
      </c>
      <c r="AT1408" s="1">
        <v>59</v>
      </c>
      <c r="AU1408" s="1">
        <v>58.2</v>
      </c>
      <c r="AV1408" s="1">
        <v>58.8</v>
      </c>
      <c r="AW1408" s="1">
        <v>-7.4188000000000004E-2</v>
      </c>
      <c r="AX1408" s="1">
        <v>-0.84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4698</v>
      </c>
      <c r="C1409" s="3">
        <v>63.04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-24.210000000000008</v>
      </c>
      <c r="H1409" s="1">
        <f>MATCH(持股比率!A1409,董監!A:A,0)</f>
        <v>1409</v>
      </c>
      <c r="I1409" s="3">
        <v>1074648</v>
      </c>
      <c r="J1409" s="26">
        <v>86</v>
      </c>
      <c r="K1409" s="26">
        <v>-129</v>
      </c>
      <c r="L1409" s="35">
        <v>-106</v>
      </c>
      <c r="M1409" s="26">
        <v>23</v>
      </c>
      <c r="N1409" s="26">
        <v>326</v>
      </c>
      <c r="O1409" s="26">
        <f t="shared" si="85"/>
        <v>-26017</v>
      </c>
      <c r="P1409" s="25">
        <f t="shared" si="86"/>
        <v>-0.8</v>
      </c>
      <c r="Q1409" s="3">
        <v>116.5</v>
      </c>
      <c r="R1409" s="3">
        <v>119</v>
      </c>
      <c r="S1409" s="3">
        <v>115.5</v>
      </c>
      <c r="T1409" s="3">
        <v>113.5</v>
      </c>
      <c r="U1409" s="3">
        <v>116</v>
      </c>
      <c r="V1409" s="12">
        <f t="shared" si="87"/>
        <v>0.228515</v>
      </c>
      <c r="W1409" s="3">
        <v>1.31</v>
      </c>
      <c r="X1409" s="3" t="str">
        <f ca="1">IF(COUNTIF(股期對照!A:A,B1409)=2,B1409&amp;"-●",IF(COUNTIF(股期對照!A:A,B1409)=1,B1409&amp;"-◎",B1409))</f>
        <v>訊芯-KY</v>
      </c>
      <c r="Y1409" s="3" t="s">
        <v>6550</v>
      </c>
      <c r="AB1409" s="1" t="s">
        <v>1403</v>
      </c>
      <c r="AC1409" s="1" t="s">
        <v>3164</v>
      </c>
      <c r="AD1409" s="1">
        <v>63.04</v>
      </c>
      <c r="AE1409" s="1">
        <v>0.06</v>
      </c>
      <c r="AF1409" s="1">
        <v>1.61</v>
      </c>
      <c r="AG1409" s="1">
        <v>59.5</v>
      </c>
      <c r="AH1409" s="1">
        <v>-24.210000000000008</v>
      </c>
      <c r="AI1409" s="1">
        <v>1409</v>
      </c>
      <c r="AJ1409" s="1">
        <v>1074648</v>
      </c>
      <c r="AK1409" s="1">
        <v>86</v>
      </c>
      <c r="AL1409" s="1">
        <v>-129</v>
      </c>
      <c r="AM1409" s="1">
        <v>-106</v>
      </c>
      <c r="AN1409" s="1">
        <v>23</v>
      </c>
      <c r="AO1409" s="1">
        <v>326</v>
      </c>
      <c r="AP1409" s="1">
        <v>-26017</v>
      </c>
      <c r="AQ1409" s="1">
        <v>-0.8</v>
      </c>
      <c r="AR1409" s="1">
        <v>116.5</v>
      </c>
      <c r="AS1409" s="1">
        <v>119</v>
      </c>
      <c r="AT1409" s="1">
        <v>115.5</v>
      </c>
      <c r="AU1409" s="1">
        <v>113.5</v>
      </c>
      <c r="AV1409" s="1">
        <v>116</v>
      </c>
      <c r="AW1409" s="1">
        <v>0.228515</v>
      </c>
      <c r="AX1409" s="1">
        <v>1.31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6114</v>
      </c>
      <c r="C1410" s="3">
        <v>53.31</v>
      </c>
      <c r="D1410" s="3">
        <v>0.13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22.399999999999991</v>
      </c>
      <c r="H1410" s="1">
        <f>MATCH(持股比率!A1410,董監!A:A,0)</f>
        <v>1410</v>
      </c>
      <c r="I1410" s="3">
        <v>3379398</v>
      </c>
      <c r="J1410" s="26">
        <v>484</v>
      </c>
      <c r="K1410" s="26">
        <v>615</v>
      </c>
      <c r="L1410" s="35">
        <v>-631</v>
      </c>
      <c r="M1410" s="26">
        <v>111</v>
      </c>
      <c r="N1410" s="26">
        <v>208</v>
      </c>
      <c r="O1410" s="26">
        <f t="shared" si="85"/>
        <v>75699</v>
      </c>
      <c r="P1410" s="25">
        <f t="shared" si="86"/>
        <v>1</v>
      </c>
      <c r="Q1410" s="3">
        <v>106.5</v>
      </c>
      <c r="R1410" s="3">
        <v>108.5</v>
      </c>
      <c r="S1410" s="3">
        <v>105.5</v>
      </c>
      <c r="T1410" s="3">
        <v>108.5</v>
      </c>
      <c r="U1410" s="3">
        <v>110</v>
      </c>
      <c r="V1410" s="12">
        <f t="shared" si="87"/>
        <v>0.86626499999999995</v>
      </c>
      <c r="W1410" s="3">
        <v>5.26</v>
      </c>
      <c r="X1410" s="3" t="str">
        <f ca="1">IF(COUNTIF(股期對照!A:A,B1410)=2,B1410&amp;"-●",IF(COUNTIF(股期對照!A:A,B1410)=1,B1410&amp;"-◎",B1410))</f>
        <v>GIS-KY</v>
      </c>
      <c r="Y1410" s="3" t="s">
        <v>4754</v>
      </c>
      <c r="AB1410" s="1" t="s">
        <v>1404</v>
      </c>
      <c r="AC1410" s="1" t="s">
        <v>3165</v>
      </c>
      <c r="AD1410" s="1">
        <v>53.31</v>
      </c>
      <c r="AE1410" s="1">
        <v>0.13</v>
      </c>
      <c r="AF1410" s="1">
        <v>0.53</v>
      </c>
      <c r="AG1410" s="1">
        <v>23.63</v>
      </c>
      <c r="AH1410" s="1">
        <v>22.399999999999991</v>
      </c>
      <c r="AI1410" s="1">
        <v>1410</v>
      </c>
      <c r="AJ1410" s="1">
        <v>3379398</v>
      </c>
      <c r="AK1410" s="1">
        <v>484</v>
      </c>
      <c r="AL1410" s="1">
        <v>615</v>
      </c>
      <c r="AM1410" s="1">
        <v>-631</v>
      </c>
      <c r="AN1410" s="1">
        <v>111</v>
      </c>
      <c r="AO1410" s="1">
        <v>208</v>
      </c>
      <c r="AP1410" s="1">
        <v>75699</v>
      </c>
      <c r="AQ1410" s="1">
        <v>1</v>
      </c>
      <c r="AR1410" s="1">
        <v>106.5</v>
      </c>
      <c r="AS1410" s="1">
        <v>108.5</v>
      </c>
      <c r="AT1410" s="1">
        <v>105.5</v>
      </c>
      <c r="AU1410" s="1">
        <v>108.5</v>
      </c>
      <c r="AV1410" s="1">
        <v>110</v>
      </c>
      <c r="AW1410" s="1">
        <v>0.86626499999999995</v>
      </c>
      <c r="AX1410" s="1">
        <v>5.26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6115</v>
      </c>
      <c r="C1411" s="3">
        <v>1.82</v>
      </c>
      <c r="D1411" s="3">
        <v>0</v>
      </c>
      <c r="E1411" s="3">
        <v>0.54</v>
      </c>
      <c r="F1411" s="1">
        <f>IF(INDEX(董監!D:D,H1411)=0,INDEX(董監!C:C,H1411),INDEX(董監!D:D,H1411))</f>
        <v>13.03</v>
      </c>
      <c r="G1411" s="1">
        <f t="shared" si="84"/>
        <v>84.61</v>
      </c>
      <c r="H1411" s="1">
        <f>MATCH(持股比率!A1411,董監!A:A,0)</f>
        <v>1411</v>
      </c>
      <c r="I1411" s="3">
        <v>298547.92</v>
      </c>
      <c r="J1411" s="26">
        <v>486</v>
      </c>
      <c r="K1411" s="26">
        <v>-672</v>
      </c>
      <c r="L1411" s="35">
        <v>-73</v>
      </c>
      <c r="M1411" s="26">
        <v>-22</v>
      </c>
      <c r="N1411" s="26">
        <v>32</v>
      </c>
      <c r="O1411" s="26">
        <f t="shared" si="85"/>
        <v>25260</v>
      </c>
      <c r="P1411" s="25">
        <f t="shared" si="86"/>
        <v>-1</v>
      </c>
      <c r="Q1411" s="3">
        <v>178</v>
      </c>
      <c r="R1411" s="3">
        <v>169</v>
      </c>
      <c r="S1411" s="3">
        <v>164.5</v>
      </c>
      <c r="T1411" s="3">
        <v>160</v>
      </c>
      <c r="U1411" s="3">
        <v>163</v>
      </c>
      <c r="V1411" s="12">
        <f t="shared" si="87"/>
        <v>-0.37372499999999997</v>
      </c>
      <c r="W1411" s="3">
        <v>0.62</v>
      </c>
      <c r="X1411" s="3" t="str">
        <f ca="1">IF(COUNTIF(股期對照!A:A,B1411)=2,B1411&amp;"-●",IF(COUNTIF(股期對照!A:A,B1411)=1,B1411&amp;"-◎",B1411))</f>
        <v>紘康</v>
      </c>
      <c r="Y1411" s="3" t="s">
        <v>6608</v>
      </c>
      <c r="AB1411" s="1" t="s">
        <v>1405</v>
      </c>
      <c r="AC1411" s="1" t="s">
        <v>3166</v>
      </c>
      <c r="AD1411" s="1">
        <v>1.82</v>
      </c>
      <c r="AE1411" s="1">
        <v>0</v>
      </c>
      <c r="AF1411" s="1">
        <v>0.54</v>
      </c>
      <c r="AG1411" s="1">
        <v>13.03</v>
      </c>
      <c r="AH1411" s="1">
        <v>84.61</v>
      </c>
      <c r="AI1411" s="1">
        <v>1411</v>
      </c>
      <c r="AJ1411" s="1">
        <v>298547.92</v>
      </c>
      <c r="AK1411" s="1">
        <v>486</v>
      </c>
      <c r="AL1411" s="1">
        <v>-672</v>
      </c>
      <c r="AM1411" s="1">
        <v>-73</v>
      </c>
      <c r="AN1411" s="1">
        <v>-22</v>
      </c>
      <c r="AO1411" s="1">
        <v>32</v>
      </c>
      <c r="AP1411" s="1">
        <v>25260</v>
      </c>
      <c r="AQ1411" s="1">
        <v>-1</v>
      </c>
      <c r="AR1411" s="1">
        <v>178</v>
      </c>
      <c r="AS1411" s="1">
        <v>169</v>
      </c>
      <c r="AT1411" s="1">
        <v>164.5</v>
      </c>
      <c r="AU1411" s="1">
        <v>160</v>
      </c>
      <c r="AV1411" s="1">
        <v>163</v>
      </c>
      <c r="AW1411" s="1">
        <v>-0.37372499999999997</v>
      </c>
      <c r="AX1411" s="1">
        <v>0.62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6116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1006956</v>
      </c>
      <c r="J1412" s="26">
        <v>-1</v>
      </c>
      <c r="K1412" s="26">
        <v>-3</v>
      </c>
      <c r="L1412" s="35">
        <v>-24</v>
      </c>
      <c r="M1412" s="26">
        <v>-3</v>
      </c>
      <c r="N1412" s="26">
        <v>2</v>
      </c>
      <c r="O1412" s="26">
        <f t="shared" si="85"/>
        <v>51163</v>
      </c>
      <c r="P1412" s="25">
        <f t="shared" si="86"/>
        <v>-0.1</v>
      </c>
      <c r="Q1412" s="3">
        <v>19.95</v>
      </c>
      <c r="R1412" s="3">
        <v>20</v>
      </c>
      <c r="S1412" s="3">
        <v>20</v>
      </c>
      <c r="T1412" s="3">
        <v>19.899999999999999</v>
      </c>
      <c r="U1412" s="3">
        <v>19.95</v>
      </c>
      <c r="V1412" s="12">
        <f t="shared" si="87"/>
        <v>-5.7975000000000014E-3</v>
      </c>
      <c r="W1412" s="3">
        <v>-0.25</v>
      </c>
      <c r="X1412" s="3" t="str">
        <f ca="1">IF(COUNTIF(股期對照!A:A,B1412)=2,B1412&amp;"-●",IF(COUNTIF(股期對照!A:A,B1412)=1,B1412&amp;"-◎",B1412))</f>
        <v>益得</v>
      </c>
      <c r="Y1412" s="3" t="s">
        <v>6622</v>
      </c>
      <c r="AB1412" s="1" t="s">
        <v>1406</v>
      </c>
      <c r="AC1412" s="1" t="s">
        <v>3167</v>
      </c>
      <c r="AD1412" s="1">
        <v>0.77</v>
      </c>
      <c r="AE1412" s="1">
        <v>0</v>
      </c>
      <c r="AF1412" s="1">
        <v>0</v>
      </c>
      <c r="AG1412" s="1">
        <v>48.42</v>
      </c>
      <c r="AH1412" s="1">
        <v>50.809999999999995</v>
      </c>
      <c r="AI1412" s="1">
        <v>1412</v>
      </c>
      <c r="AJ1412" s="1">
        <v>1006956</v>
      </c>
      <c r="AK1412" s="1">
        <v>-1</v>
      </c>
      <c r="AL1412" s="1">
        <v>-3</v>
      </c>
      <c r="AM1412" s="1">
        <v>-24</v>
      </c>
      <c r="AN1412" s="1">
        <v>-3</v>
      </c>
      <c r="AO1412" s="1">
        <v>2</v>
      </c>
      <c r="AP1412" s="1">
        <v>51163</v>
      </c>
      <c r="AQ1412" s="1">
        <v>-0.1</v>
      </c>
      <c r="AR1412" s="1">
        <v>19.95</v>
      </c>
      <c r="AS1412" s="1">
        <v>20</v>
      </c>
      <c r="AT1412" s="1">
        <v>20</v>
      </c>
      <c r="AU1412" s="1">
        <v>19.899999999999999</v>
      </c>
      <c r="AV1412" s="1">
        <v>19.95</v>
      </c>
      <c r="AW1412" s="1">
        <v>-5.7975000000000014E-3</v>
      </c>
      <c r="AX1412" s="1">
        <v>-0.25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6117</v>
      </c>
      <c r="C1413" s="3">
        <v>20.23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67.83</v>
      </c>
      <c r="H1413" s="1">
        <f>MATCH(持股比率!A1413,董監!A:A,0)</f>
        <v>1413</v>
      </c>
      <c r="I1413" s="3">
        <v>707757.54</v>
      </c>
      <c r="J1413" s="26">
        <v>69</v>
      </c>
      <c r="K1413" s="26">
        <v>-11</v>
      </c>
      <c r="L1413" s="35">
        <v>-56</v>
      </c>
      <c r="M1413" s="26">
        <v>1</v>
      </c>
      <c r="N1413" s="26">
        <v>136</v>
      </c>
      <c r="O1413" s="26">
        <f t="shared" si="85"/>
        <v>48007</v>
      </c>
      <c r="P1413" s="25">
        <f t="shared" si="86"/>
        <v>0.3</v>
      </c>
      <c r="Q1413" s="3">
        <v>162.5</v>
      </c>
      <c r="R1413" s="3">
        <v>162</v>
      </c>
      <c r="S1413" s="3">
        <v>160</v>
      </c>
      <c r="T1413" s="3">
        <v>160.5</v>
      </c>
      <c r="U1413" s="3">
        <v>164</v>
      </c>
      <c r="V1413" s="12">
        <f t="shared" si="87"/>
        <v>0.22935</v>
      </c>
      <c r="W1413" s="3">
        <v>2.1800000000000002</v>
      </c>
      <c r="X1413" s="3" t="str">
        <f ca="1">IF(COUNTIF(股期對照!A:A,B1413)=2,B1413&amp;"-●",IF(COUNTIF(股期對照!A:A,B1413)=1,B1413&amp;"-◎",B1413))</f>
        <v>神盾-◎</v>
      </c>
      <c r="Y1413" s="3" t="s">
        <v>4591</v>
      </c>
      <c r="AB1413" s="1" t="s">
        <v>1407</v>
      </c>
      <c r="AC1413" s="1" t="s">
        <v>3168</v>
      </c>
      <c r="AD1413" s="1">
        <v>20.23</v>
      </c>
      <c r="AE1413" s="1">
        <v>0.5</v>
      </c>
      <c r="AF1413" s="1">
        <v>2.33</v>
      </c>
      <c r="AG1413" s="1">
        <v>9.11</v>
      </c>
      <c r="AH1413" s="1">
        <v>67.83</v>
      </c>
      <c r="AI1413" s="1">
        <v>1413</v>
      </c>
      <c r="AJ1413" s="1">
        <v>707757.54</v>
      </c>
      <c r="AK1413" s="1">
        <v>69</v>
      </c>
      <c r="AL1413" s="1">
        <v>-11</v>
      </c>
      <c r="AM1413" s="1">
        <v>-56</v>
      </c>
      <c r="AN1413" s="1">
        <v>1</v>
      </c>
      <c r="AO1413" s="1">
        <v>136</v>
      </c>
      <c r="AP1413" s="1">
        <v>48007</v>
      </c>
      <c r="AQ1413" s="1">
        <v>0.3</v>
      </c>
      <c r="AR1413" s="1">
        <v>162.5</v>
      </c>
      <c r="AS1413" s="1">
        <v>162</v>
      </c>
      <c r="AT1413" s="1">
        <v>160</v>
      </c>
      <c r="AU1413" s="1">
        <v>160.5</v>
      </c>
      <c r="AV1413" s="1">
        <v>164</v>
      </c>
      <c r="AW1413" s="1">
        <v>0.22935</v>
      </c>
      <c r="AX1413" s="1">
        <v>2.1800000000000002</v>
      </c>
      <c r="AY1413" s="1" t="s">
        <v>4541</v>
      </c>
      <c r="AZ1413" s="1" t="s">
        <v>3559</v>
      </c>
    </row>
    <row r="1414" spans="1:52" x14ac:dyDescent="0.25">
      <c r="A1414" s="2" t="s">
        <v>1408</v>
      </c>
      <c r="B1414" s="3" t="s">
        <v>6118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0</v>
      </c>
      <c r="K1414" s="26">
        <v>-5</v>
      </c>
      <c r="L1414" s="35">
        <v>-4</v>
      </c>
      <c r="M1414" s="26">
        <v>-2</v>
      </c>
      <c r="N1414" s="26">
        <v>5</v>
      </c>
      <c r="O1414" s="26">
        <f t="shared" si="85"/>
        <v>106692</v>
      </c>
      <c r="P1414" s="25">
        <f t="shared" si="86"/>
        <v>0</v>
      </c>
      <c r="Q1414" s="3">
        <v>110</v>
      </c>
      <c r="R1414" s="3">
        <v>110.5</v>
      </c>
      <c r="S1414" s="3">
        <v>110</v>
      </c>
      <c r="T1414" s="3">
        <v>110</v>
      </c>
      <c r="U1414" s="3">
        <v>111</v>
      </c>
      <c r="V1414" s="12">
        <f t="shared" si="87"/>
        <v>-6.5750000000000001E-3</v>
      </c>
      <c r="W1414" s="3">
        <v>0.91</v>
      </c>
      <c r="X1414" s="3" t="str">
        <f ca="1">IF(COUNTIF(股期對照!A:A,B1414)=2,B1414&amp;"-●",IF(COUNTIF(股期對照!A:A,B1414)=1,B1414&amp;"-◎",B1414))</f>
        <v>台數科</v>
      </c>
      <c r="Y1414" s="3" t="s">
        <v>6671</v>
      </c>
      <c r="AB1414" s="1" t="s">
        <v>1408</v>
      </c>
      <c r="AC1414" s="1" t="s">
        <v>3169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0</v>
      </c>
      <c r="AL1414" s="1">
        <v>-5</v>
      </c>
      <c r="AM1414" s="1">
        <v>-4</v>
      </c>
      <c r="AN1414" s="1">
        <v>-2</v>
      </c>
      <c r="AO1414" s="1">
        <v>5</v>
      </c>
      <c r="AP1414" s="1">
        <v>106692</v>
      </c>
      <c r="AQ1414" s="1">
        <v>0</v>
      </c>
      <c r="AR1414" s="1">
        <v>110</v>
      </c>
      <c r="AS1414" s="1">
        <v>110.5</v>
      </c>
      <c r="AT1414" s="1">
        <v>110</v>
      </c>
      <c r="AU1414" s="1">
        <v>110</v>
      </c>
      <c r="AV1414" s="1">
        <v>111</v>
      </c>
      <c r="AW1414" s="1">
        <v>-6.5750000000000001E-3</v>
      </c>
      <c r="AX1414" s="1">
        <v>0.91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6119</v>
      </c>
      <c r="C1415" s="3">
        <v>0.41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92.33</v>
      </c>
      <c r="H1415" s="1">
        <f>MATCH(持股比率!A1415,董監!A:A,0)</f>
        <v>1415</v>
      </c>
      <c r="I1415" s="3">
        <v>329743.01</v>
      </c>
      <c r="J1415" s="26">
        <v>59</v>
      </c>
      <c r="K1415" s="26">
        <v>116</v>
      </c>
      <c r="L1415" s="35">
        <v>-143</v>
      </c>
      <c r="M1415" s="26">
        <v>-61</v>
      </c>
      <c r="N1415" s="26">
        <v>98</v>
      </c>
      <c r="O1415" s="26">
        <f t="shared" ref="O1415:O1478" si="89">ROUND((I1415/10)*(G1415/100),0)</f>
        <v>30445</v>
      </c>
      <c r="P1415" s="25">
        <f t="shared" ref="P1415:P1478" si="90">ROUND(SUM(J1415:N1415)/O1415*100,1)</f>
        <v>0.2</v>
      </c>
      <c r="Q1415" s="3">
        <v>17.25</v>
      </c>
      <c r="R1415" s="3">
        <v>18.95</v>
      </c>
      <c r="S1415" s="3">
        <v>20.25</v>
      </c>
      <c r="T1415" s="3">
        <v>22.25</v>
      </c>
      <c r="U1415" s="3">
        <v>23.6</v>
      </c>
      <c r="V1415" s="12">
        <f t="shared" ref="V1415:V1478" si="91">SUMPRODUCT(J1415:N1415,Q1415:U1415)/100000</f>
        <v>1.27575E-2</v>
      </c>
      <c r="W1415" s="3">
        <v>50.32</v>
      </c>
      <c r="X1415" s="3" t="str">
        <f ca="1">IF(COUNTIF(股期對照!A:A,B1415)=2,B1415&amp;"-●",IF(COUNTIF(股期對照!A:A,B1415)=1,B1415&amp;"-◎",B1415))</f>
        <v>威潤</v>
      </c>
      <c r="Y1415" s="3" t="s">
        <v>6538</v>
      </c>
      <c r="AB1415" s="1" t="s">
        <v>1409</v>
      </c>
      <c r="AC1415" s="1" t="s">
        <v>3170</v>
      </c>
      <c r="AD1415" s="1">
        <v>0.41</v>
      </c>
      <c r="AE1415" s="1">
        <v>0</v>
      </c>
      <c r="AF1415" s="1">
        <v>0</v>
      </c>
      <c r="AG1415" s="1">
        <v>7.26</v>
      </c>
      <c r="AH1415" s="1">
        <v>92.33</v>
      </c>
      <c r="AI1415" s="1">
        <v>1415</v>
      </c>
      <c r="AJ1415" s="1">
        <v>329743.01</v>
      </c>
      <c r="AK1415" s="1">
        <v>59</v>
      </c>
      <c r="AL1415" s="1">
        <v>116</v>
      </c>
      <c r="AM1415" s="1">
        <v>-143</v>
      </c>
      <c r="AN1415" s="1">
        <v>-61</v>
      </c>
      <c r="AO1415" s="1">
        <v>98</v>
      </c>
      <c r="AP1415" s="1">
        <v>30445</v>
      </c>
      <c r="AQ1415" s="1">
        <v>0.2</v>
      </c>
      <c r="AR1415" s="1">
        <v>17.25</v>
      </c>
      <c r="AS1415" s="1">
        <v>18.95</v>
      </c>
      <c r="AT1415" s="1">
        <v>20.25</v>
      </c>
      <c r="AU1415" s="1">
        <v>22.25</v>
      </c>
      <c r="AV1415" s="1">
        <v>23.6</v>
      </c>
      <c r="AW1415" s="1">
        <v>1.27575E-2</v>
      </c>
      <c r="AX1415" s="1">
        <v>50.32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6120</v>
      </c>
      <c r="C1416" s="3">
        <v>4.8</v>
      </c>
      <c r="D1416" s="3">
        <v>0</v>
      </c>
      <c r="E1416" s="3">
        <v>0.17</v>
      </c>
      <c r="F1416" s="1">
        <f>IF(INDEX(董監!D:D,H1416)=0,INDEX(董監!C:C,H1416),INDEX(董監!D:D,H1416))</f>
        <v>11.91</v>
      </c>
      <c r="G1416" s="1">
        <f t="shared" si="88"/>
        <v>83.12</v>
      </c>
      <c r="H1416" s="1">
        <f>MATCH(持股比率!A1416,董監!A:A,0)</f>
        <v>1416</v>
      </c>
      <c r="I1416" s="3">
        <v>533445.93000000005</v>
      </c>
      <c r="J1416" s="26">
        <v>81</v>
      </c>
      <c r="K1416" s="26">
        <v>213</v>
      </c>
      <c r="L1416" s="35">
        <v>-17</v>
      </c>
      <c r="M1416" s="26">
        <v>94</v>
      </c>
      <c r="N1416" s="26">
        <v>92</v>
      </c>
      <c r="O1416" s="26">
        <f t="shared" si="89"/>
        <v>44340</v>
      </c>
      <c r="P1416" s="25">
        <f t="shared" si="90"/>
        <v>1</v>
      </c>
      <c r="Q1416" s="3">
        <v>156.5</v>
      </c>
      <c r="R1416" s="3">
        <v>166</v>
      </c>
      <c r="S1416" s="3">
        <v>170.5</v>
      </c>
      <c r="T1416" s="3">
        <v>173</v>
      </c>
      <c r="U1416" s="3">
        <v>185.5</v>
      </c>
      <c r="V1416" s="12">
        <f t="shared" si="91"/>
        <v>0.78464</v>
      </c>
      <c r="W1416" s="3">
        <v>20.059999999999999</v>
      </c>
      <c r="X1416" s="3" t="str">
        <f ca="1">IF(COUNTIF(股期對照!A:A,B1416)=2,B1416&amp;"-●",IF(COUNTIF(股期對照!A:A,B1416)=1,B1416&amp;"-◎",B1416))</f>
        <v>大樹</v>
      </c>
      <c r="Y1416" s="3" t="s">
        <v>6622</v>
      </c>
      <c r="AB1416" s="1" t="s">
        <v>1410</v>
      </c>
      <c r="AC1416" s="1" t="s">
        <v>3171</v>
      </c>
      <c r="AD1416" s="1">
        <v>4.8</v>
      </c>
      <c r="AE1416" s="1">
        <v>0</v>
      </c>
      <c r="AF1416" s="1">
        <v>0.17</v>
      </c>
      <c r="AG1416" s="1">
        <v>11.91</v>
      </c>
      <c r="AH1416" s="1">
        <v>83.12</v>
      </c>
      <c r="AI1416" s="1">
        <v>1416</v>
      </c>
      <c r="AJ1416" s="1">
        <v>533445.93000000005</v>
      </c>
      <c r="AK1416" s="1">
        <v>81</v>
      </c>
      <c r="AL1416" s="1">
        <v>213</v>
      </c>
      <c r="AM1416" s="1">
        <v>-17</v>
      </c>
      <c r="AN1416" s="1">
        <v>94</v>
      </c>
      <c r="AO1416" s="1">
        <v>92</v>
      </c>
      <c r="AP1416" s="1">
        <v>44340</v>
      </c>
      <c r="AQ1416" s="1">
        <v>1</v>
      </c>
      <c r="AR1416" s="1">
        <v>156.5</v>
      </c>
      <c r="AS1416" s="1">
        <v>166</v>
      </c>
      <c r="AT1416" s="1">
        <v>170.5</v>
      </c>
      <c r="AU1416" s="1">
        <v>173</v>
      </c>
      <c r="AV1416" s="1">
        <v>185.5</v>
      </c>
      <c r="AW1416" s="1">
        <v>0.78464</v>
      </c>
      <c r="AX1416" s="1">
        <v>20.059999999999999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6121</v>
      </c>
      <c r="C1417" s="3">
        <v>7.63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79.5</v>
      </c>
      <c r="H1417" s="1">
        <f>MATCH(持股比率!A1417,董監!A:A,0)</f>
        <v>1417</v>
      </c>
      <c r="I1417" s="3">
        <v>326941</v>
      </c>
      <c r="J1417" s="26">
        <v>4</v>
      </c>
      <c r="K1417" s="26">
        <v>3</v>
      </c>
      <c r="L1417" s="35">
        <v>-1</v>
      </c>
      <c r="M1417" s="26">
        <v>-4</v>
      </c>
      <c r="N1417" s="26">
        <v>-19</v>
      </c>
      <c r="O1417" s="26">
        <f t="shared" si="89"/>
        <v>25992</v>
      </c>
      <c r="P1417" s="25">
        <f t="shared" si="90"/>
        <v>-0.1</v>
      </c>
      <c r="Q1417" s="3">
        <v>47.2</v>
      </c>
      <c r="R1417" s="3">
        <v>47.35</v>
      </c>
      <c r="S1417" s="3">
        <v>46.95</v>
      </c>
      <c r="T1417" s="3">
        <v>46.6</v>
      </c>
      <c r="U1417" s="3">
        <v>47</v>
      </c>
      <c r="V1417" s="12">
        <f t="shared" si="91"/>
        <v>-7.9550000000000003E-3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6538</v>
      </c>
      <c r="AB1417" s="1" t="s">
        <v>1411</v>
      </c>
      <c r="AC1417" s="1" t="s">
        <v>3172</v>
      </c>
      <c r="AD1417" s="1">
        <v>7.63</v>
      </c>
      <c r="AE1417" s="1">
        <v>0</v>
      </c>
      <c r="AF1417" s="1">
        <v>1.22</v>
      </c>
      <c r="AG1417" s="1">
        <v>11.65</v>
      </c>
      <c r="AH1417" s="1">
        <v>79.5</v>
      </c>
      <c r="AI1417" s="1">
        <v>1417</v>
      </c>
      <c r="AJ1417" s="1">
        <v>326941</v>
      </c>
      <c r="AK1417" s="1">
        <v>4</v>
      </c>
      <c r="AL1417" s="1">
        <v>3</v>
      </c>
      <c r="AM1417" s="1">
        <v>-1</v>
      </c>
      <c r="AN1417" s="1">
        <v>-4</v>
      </c>
      <c r="AO1417" s="1">
        <v>-19</v>
      </c>
      <c r="AP1417" s="1">
        <v>25992</v>
      </c>
      <c r="AQ1417" s="1">
        <v>-0.1</v>
      </c>
      <c r="AR1417" s="1">
        <v>47.2</v>
      </c>
      <c r="AS1417" s="1">
        <v>47.35</v>
      </c>
      <c r="AT1417" s="1">
        <v>46.95</v>
      </c>
      <c r="AU1417" s="1">
        <v>46.6</v>
      </c>
      <c r="AV1417" s="1">
        <v>47</v>
      </c>
      <c r="AW1417" s="1">
        <v>-7.9550000000000003E-3</v>
      </c>
      <c r="AX1417" s="1">
        <v>0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6122</v>
      </c>
      <c r="C1418" s="3">
        <v>9.6300000000000008</v>
      </c>
      <c r="D1418" s="3">
        <v>0.56000000000000005</v>
      </c>
      <c r="E1418" s="3">
        <v>0.62</v>
      </c>
      <c r="F1418" s="1">
        <f>IF(INDEX(董監!D:D,H1418)=0,INDEX(董監!C:C,H1418),INDEX(董監!D:D,H1418))</f>
        <v>30.01</v>
      </c>
      <c r="G1418" s="1">
        <f t="shared" si="88"/>
        <v>59.18</v>
      </c>
      <c r="H1418" s="1">
        <f>MATCH(持股比率!A1418,董監!A:A,0)</f>
        <v>1418</v>
      </c>
      <c r="I1418" s="3">
        <v>541154.24</v>
      </c>
      <c r="J1418" s="26">
        <v>-69</v>
      </c>
      <c r="K1418" s="26">
        <v>67</v>
      </c>
      <c r="L1418" s="35">
        <v>-56</v>
      </c>
      <c r="M1418" s="26">
        <v>-23</v>
      </c>
      <c r="N1418" s="26">
        <v>-17</v>
      </c>
      <c r="O1418" s="26">
        <f t="shared" si="89"/>
        <v>32026</v>
      </c>
      <c r="P1418" s="25">
        <f t="shared" si="90"/>
        <v>-0.3</v>
      </c>
      <c r="Q1418" s="3">
        <v>276</v>
      </c>
      <c r="R1418" s="3">
        <v>271</v>
      </c>
      <c r="S1418" s="3">
        <v>255.5</v>
      </c>
      <c r="T1418" s="3">
        <v>257</v>
      </c>
      <c r="U1418" s="3">
        <v>259.5</v>
      </c>
      <c r="V1418" s="12">
        <f t="shared" si="91"/>
        <v>-0.25517499999999999</v>
      </c>
      <c r="W1418" s="3">
        <v>-0.19</v>
      </c>
      <c r="X1418" s="3" t="str">
        <f ca="1">IF(COUNTIF(股期對照!A:A,B1418)=2,B1418&amp;"-●",IF(COUNTIF(股期對照!A:A,B1418)=1,B1418&amp;"-◎",B1418))</f>
        <v>保瑞</v>
      </c>
      <c r="Y1418" s="3" t="s">
        <v>6622</v>
      </c>
      <c r="AB1418" s="1" t="s">
        <v>1412</v>
      </c>
      <c r="AC1418" s="1" t="s">
        <v>3173</v>
      </c>
      <c r="AD1418" s="1">
        <v>9.6300000000000008</v>
      </c>
      <c r="AE1418" s="1">
        <v>0.56000000000000005</v>
      </c>
      <c r="AF1418" s="1">
        <v>0.62</v>
      </c>
      <c r="AG1418" s="1">
        <v>30.01</v>
      </c>
      <c r="AH1418" s="1">
        <v>59.18</v>
      </c>
      <c r="AI1418" s="1">
        <v>1418</v>
      </c>
      <c r="AJ1418" s="1">
        <v>541154.24</v>
      </c>
      <c r="AK1418" s="1">
        <v>-69</v>
      </c>
      <c r="AL1418" s="1">
        <v>67</v>
      </c>
      <c r="AM1418" s="1">
        <v>-56</v>
      </c>
      <c r="AN1418" s="1">
        <v>-23</v>
      </c>
      <c r="AO1418" s="1">
        <v>-17</v>
      </c>
      <c r="AP1418" s="1">
        <v>32026</v>
      </c>
      <c r="AQ1418" s="1">
        <v>-0.3</v>
      </c>
      <c r="AR1418" s="1">
        <v>276</v>
      </c>
      <c r="AS1418" s="1">
        <v>271</v>
      </c>
      <c r="AT1418" s="1">
        <v>255.5</v>
      </c>
      <c r="AU1418" s="1">
        <v>257</v>
      </c>
      <c r="AV1418" s="1">
        <v>259.5</v>
      </c>
      <c r="AW1418" s="1">
        <v>-0.25517499999999999</v>
      </c>
      <c r="AX1418" s="1">
        <v>-0.19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6123</v>
      </c>
      <c r="C1419" s="3">
        <v>8.6999999999999993</v>
      </c>
      <c r="D1419" s="3">
        <v>0</v>
      </c>
      <c r="E1419" s="3">
        <v>0.88</v>
      </c>
      <c r="F1419" s="1">
        <f>IF(INDEX(董監!D:D,H1419)=0,INDEX(董監!C:C,H1419),INDEX(董監!D:D,H1419))</f>
        <v>18.66</v>
      </c>
      <c r="G1419" s="1">
        <f t="shared" si="88"/>
        <v>71.759999999999991</v>
      </c>
      <c r="H1419" s="1">
        <f>MATCH(持股比率!A1419,董監!A:A,0)</f>
        <v>1419</v>
      </c>
      <c r="I1419" s="3">
        <v>1141820.79</v>
      </c>
      <c r="J1419" s="26">
        <v>-1334</v>
      </c>
      <c r="K1419" s="26">
        <v>337</v>
      </c>
      <c r="L1419" s="35">
        <v>49</v>
      </c>
      <c r="M1419" s="26">
        <v>-455</v>
      </c>
      <c r="N1419" s="26">
        <v>854</v>
      </c>
      <c r="O1419" s="26">
        <f t="shared" si="89"/>
        <v>81937</v>
      </c>
      <c r="P1419" s="25">
        <f t="shared" si="90"/>
        <v>-0.7</v>
      </c>
      <c r="Q1419" s="3">
        <v>50.4</v>
      </c>
      <c r="R1419" s="3">
        <v>51.8</v>
      </c>
      <c r="S1419" s="3">
        <v>49.5</v>
      </c>
      <c r="T1419" s="3">
        <v>48.15</v>
      </c>
      <c r="U1419" s="3">
        <v>50.5</v>
      </c>
      <c r="V1419" s="12">
        <f t="shared" si="91"/>
        <v>-0.26132749999999999</v>
      </c>
      <c r="W1419" s="3">
        <v>0.8</v>
      </c>
      <c r="X1419" s="3" t="str">
        <f ca="1">IF(COUNTIF(股期對照!A:A,B1419)=2,B1419&amp;"-●",IF(COUNTIF(股期對照!A:A,B1419)=1,B1419&amp;"-◎",B1419))</f>
        <v>安集</v>
      </c>
      <c r="Y1419" s="3" t="s">
        <v>6648</v>
      </c>
      <c r="AB1419" s="1" t="s">
        <v>1413</v>
      </c>
      <c r="AC1419" s="1" t="s">
        <v>3174</v>
      </c>
      <c r="AD1419" s="1">
        <v>8.6999999999999993</v>
      </c>
      <c r="AE1419" s="1">
        <v>0</v>
      </c>
      <c r="AF1419" s="1">
        <v>0.88</v>
      </c>
      <c r="AG1419" s="1">
        <v>18.66</v>
      </c>
      <c r="AH1419" s="1">
        <v>71.759999999999991</v>
      </c>
      <c r="AI1419" s="1">
        <v>1419</v>
      </c>
      <c r="AJ1419" s="1">
        <v>1141820.79</v>
      </c>
      <c r="AK1419" s="1">
        <v>-1334</v>
      </c>
      <c r="AL1419" s="1">
        <v>337</v>
      </c>
      <c r="AM1419" s="1">
        <v>49</v>
      </c>
      <c r="AN1419" s="1">
        <v>-455</v>
      </c>
      <c r="AO1419" s="1">
        <v>854</v>
      </c>
      <c r="AP1419" s="1">
        <v>81937</v>
      </c>
      <c r="AQ1419" s="1">
        <v>-0.7</v>
      </c>
      <c r="AR1419" s="1">
        <v>50.4</v>
      </c>
      <c r="AS1419" s="1">
        <v>51.8</v>
      </c>
      <c r="AT1419" s="1">
        <v>49.5</v>
      </c>
      <c r="AU1419" s="1">
        <v>48.15</v>
      </c>
      <c r="AV1419" s="1">
        <v>50.5</v>
      </c>
      <c r="AW1419" s="1">
        <v>-0.26132749999999999</v>
      </c>
      <c r="AX1419" s="1">
        <v>0.8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4699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6">
        <v>-2</v>
      </c>
      <c r="K1420" s="26">
        <v>-1</v>
      </c>
      <c r="L1420" s="35">
        <v>-8</v>
      </c>
      <c r="M1420" s="26">
        <v>4</v>
      </c>
      <c r="N1420" s="26">
        <v>-5</v>
      </c>
      <c r="O1420" s="26">
        <f t="shared" si="89"/>
        <v>6894</v>
      </c>
      <c r="P1420" s="25">
        <f t="shared" si="90"/>
        <v>-0.2</v>
      </c>
      <c r="Q1420" s="3">
        <v>41.2</v>
      </c>
      <c r="R1420" s="3">
        <v>45.3</v>
      </c>
      <c r="S1420" s="3">
        <v>47.6</v>
      </c>
      <c r="T1420" s="3">
        <v>48.05</v>
      </c>
      <c r="U1420" s="3">
        <v>47.45</v>
      </c>
      <c r="V1420" s="12">
        <f t="shared" si="91"/>
        <v>-5.5354999999999996E-3</v>
      </c>
      <c r="W1420" s="3">
        <v>16.87</v>
      </c>
      <c r="X1420" s="3" t="str">
        <f ca="1">IF(COUNTIF(股期對照!A:A,B1420)=2,B1420&amp;"-●",IF(COUNTIF(股期對照!A:A,B1420)=1,B1420&amp;"-◎",B1420))</f>
        <v>弘煜科</v>
      </c>
      <c r="Y1420" s="3" t="s">
        <v>6616</v>
      </c>
      <c r="AB1420" s="1" t="s">
        <v>1414</v>
      </c>
      <c r="AC1420" s="1" t="s">
        <v>3175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-2</v>
      </c>
      <c r="AL1420" s="1">
        <v>-1</v>
      </c>
      <c r="AM1420" s="1">
        <v>-8</v>
      </c>
      <c r="AN1420" s="1">
        <v>4</v>
      </c>
      <c r="AO1420" s="1">
        <v>-5</v>
      </c>
      <c r="AP1420" s="1">
        <v>6894</v>
      </c>
      <c r="AQ1420" s="1">
        <v>-0.2</v>
      </c>
      <c r="AR1420" s="1">
        <v>41.2</v>
      </c>
      <c r="AS1420" s="1">
        <v>45.3</v>
      </c>
      <c r="AT1420" s="1">
        <v>47.6</v>
      </c>
      <c r="AU1420" s="1">
        <v>48.05</v>
      </c>
      <c r="AV1420" s="1">
        <v>47.45</v>
      </c>
      <c r="AW1420" s="1">
        <v>-5.5354999999999996E-3</v>
      </c>
      <c r="AX1420" s="1">
        <v>16.87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6124</v>
      </c>
      <c r="C1421" s="3">
        <v>7.89</v>
      </c>
      <c r="D1421" s="3">
        <v>0</v>
      </c>
      <c r="E1421" s="3">
        <v>1.67</v>
      </c>
      <c r="F1421" s="1">
        <f>IF(INDEX(董監!D:D,H1421)=0,INDEX(董監!C:C,H1421),INDEX(董監!D:D,H1421))</f>
        <v>13.63</v>
      </c>
      <c r="G1421" s="1">
        <f t="shared" si="88"/>
        <v>76.81</v>
      </c>
      <c r="H1421" s="1">
        <f>MATCH(持股比率!A1421,董監!A:A,0)</f>
        <v>1421</v>
      </c>
      <c r="I1421" s="3">
        <v>393835.08</v>
      </c>
      <c r="J1421" s="26">
        <v>59</v>
      </c>
      <c r="K1421" s="26">
        <v>238</v>
      </c>
      <c r="L1421" s="35">
        <v>150</v>
      </c>
      <c r="M1421" s="26">
        <v>33</v>
      </c>
      <c r="N1421" s="26">
        <v>121</v>
      </c>
      <c r="O1421" s="26">
        <f t="shared" si="89"/>
        <v>30250</v>
      </c>
      <c r="P1421" s="25">
        <f t="shared" si="90"/>
        <v>2</v>
      </c>
      <c r="Q1421" s="3">
        <v>132</v>
      </c>
      <c r="R1421" s="3">
        <v>127.5</v>
      </c>
      <c r="S1421" s="3">
        <v>127.5</v>
      </c>
      <c r="T1421" s="3">
        <v>129.5</v>
      </c>
      <c r="U1421" s="3">
        <v>133</v>
      </c>
      <c r="V1421" s="12">
        <f t="shared" si="91"/>
        <v>0.77624499999999996</v>
      </c>
      <c r="W1421" s="3">
        <v>5.14</v>
      </c>
      <c r="X1421" s="3" t="str">
        <f ca="1">IF(COUNTIF(股期對照!A:A,B1421)=2,B1421&amp;"-●",IF(COUNTIF(股期對照!A:A,B1421)=1,B1421&amp;"-◎",B1421))</f>
        <v>點序</v>
      </c>
      <c r="Y1421" s="3" t="s">
        <v>6639</v>
      </c>
      <c r="AB1421" s="1" t="s">
        <v>1415</v>
      </c>
      <c r="AC1421" s="1" t="s">
        <v>3176</v>
      </c>
      <c r="AD1421" s="1">
        <v>7.89</v>
      </c>
      <c r="AE1421" s="1">
        <v>0</v>
      </c>
      <c r="AF1421" s="1">
        <v>1.67</v>
      </c>
      <c r="AG1421" s="1">
        <v>13.63</v>
      </c>
      <c r="AH1421" s="1">
        <v>76.81</v>
      </c>
      <c r="AI1421" s="1">
        <v>1421</v>
      </c>
      <c r="AJ1421" s="1">
        <v>393835.08</v>
      </c>
      <c r="AK1421" s="1">
        <v>59</v>
      </c>
      <c r="AL1421" s="1">
        <v>238</v>
      </c>
      <c r="AM1421" s="1">
        <v>150</v>
      </c>
      <c r="AN1421" s="1">
        <v>33</v>
      </c>
      <c r="AO1421" s="1">
        <v>121</v>
      </c>
      <c r="AP1421" s="1">
        <v>30250</v>
      </c>
      <c r="AQ1421" s="1">
        <v>2</v>
      </c>
      <c r="AR1421" s="1">
        <v>132</v>
      </c>
      <c r="AS1421" s="1">
        <v>127.5</v>
      </c>
      <c r="AT1421" s="1">
        <v>127.5</v>
      </c>
      <c r="AU1421" s="1">
        <v>129.5</v>
      </c>
      <c r="AV1421" s="1">
        <v>133</v>
      </c>
      <c r="AW1421" s="1">
        <v>0.77624499999999996</v>
      </c>
      <c r="AX1421" s="1">
        <v>5.14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6125</v>
      </c>
      <c r="C1422" s="3">
        <v>0.69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54.07</v>
      </c>
      <c r="H1422" s="1">
        <f>MATCH(持股比率!A1422,董監!A:A,0)</f>
        <v>1422</v>
      </c>
      <c r="I1422" s="3">
        <v>387508.62</v>
      </c>
      <c r="J1422" s="26">
        <v>-6</v>
      </c>
      <c r="K1422" s="26">
        <v>4</v>
      </c>
      <c r="L1422" s="35">
        <v>33</v>
      </c>
      <c r="M1422" s="26">
        <v>4</v>
      </c>
      <c r="N1422" s="26">
        <v>2</v>
      </c>
      <c r="O1422" s="26">
        <f t="shared" si="89"/>
        <v>20953</v>
      </c>
      <c r="P1422" s="25">
        <f t="shared" si="90"/>
        <v>0.2</v>
      </c>
      <c r="Q1422" s="3">
        <v>78.2</v>
      </c>
      <c r="R1422" s="3">
        <v>77.2</v>
      </c>
      <c r="S1422" s="3">
        <v>76.599999999999994</v>
      </c>
      <c r="T1422" s="3">
        <v>77</v>
      </c>
      <c r="U1422" s="3">
        <v>76.900000000000006</v>
      </c>
      <c r="V1422" s="12">
        <f t="shared" si="91"/>
        <v>2.8291999999999998E-2</v>
      </c>
      <c r="W1422" s="3">
        <v>-0.77</v>
      </c>
      <c r="X1422" s="3" t="str">
        <f ca="1">IF(COUNTIF(股期對照!A:A,B1422)=2,B1422&amp;"-●",IF(COUNTIF(股期對照!A:A,B1422)=1,B1422&amp;"-◎",B1422))</f>
        <v>互動</v>
      </c>
      <c r="Y1422" s="3" t="s">
        <v>6543</v>
      </c>
      <c r="AB1422" s="1" t="s">
        <v>1416</v>
      </c>
      <c r="AC1422" s="1" t="s">
        <v>3177</v>
      </c>
      <c r="AD1422" s="1">
        <v>0.69</v>
      </c>
      <c r="AE1422" s="1">
        <v>0</v>
      </c>
      <c r="AF1422" s="1">
        <v>0.22</v>
      </c>
      <c r="AG1422" s="1">
        <v>45.02</v>
      </c>
      <c r="AH1422" s="1">
        <v>54.07</v>
      </c>
      <c r="AI1422" s="1">
        <v>1422</v>
      </c>
      <c r="AJ1422" s="1">
        <v>387508.62</v>
      </c>
      <c r="AK1422" s="1">
        <v>-6</v>
      </c>
      <c r="AL1422" s="1">
        <v>4</v>
      </c>
      <c r="AM1422" s="1">
        <v>33</v>
      </c>
      <c r="AN1422" s="1">
        <v>4</v>
      </c>
      <c r="AO1422" s="1">
        <v>2</v>
      </c>
      <c r="AP1422" s="1">
        <v>20953</v>
      </c>
      <c r="AQ1422" s="1">
        <v>0.2</v>
      </c>
      <c r="AR1422" s="1">
        <v>78.2</v>
      </c>
      <c r="AS1422" s="1">
        <v>77.2</v>
      </c>
      <c r="AT1422" s="1">
        <v>76.599999999999994</v>
      </c>
      <c r="AU1422" s="1">
        <v>77</v>
      </c>
      <c r="AV1422" s="1">
        <v>76.900000000000006</v>
      </c>
      <c r="AW1422" s="1">
        <v>2.8291999999999998E-2</v>
      </c>
      <c r="AX1422" s="1">
        <v>-0.77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6126</v>
      </c>
      <c r="C1423" s="3">
        <v>34.94</v>
      </c>
      <c r="D1423" s="3">
        <v>2.27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10.930000000000007</v>
      </c>
      <c r="H1423" s="1">
        <f>MATCH(持股比率!A1423,董監!A:A,0)</f>
        <v>1423</v>
      </c>
      <c r="I1423" s="3">
        <v>4372500</v>
      </c>
      <c r="J1423" s="26">
        <v>579</v>
      </c>
      <c r="K1423" s="26">
        <v>101</v>
      </c>
      <c r="L1423" s="35">
        <v>-360</v>
      </c>
      <c r="M1423" s="26">
        <v>-257</v>
      </c>
      <c r="N1423" s="26">
        <v>599</v>
      </c>
      <c r="O1423" s="26">
        <f t="shared" si="89"/>
        <v>47791</v>
      </c>
      <c r="P1423" s="25">
        <f t="shared" si="90"/>
        <v>1.4</v>
      </c>
      <c r="Q1423" s="3">
        <v>885</v>
      </c>
      <c r="R1423" s="3">
        <v>883</v>
      </c>
      <c r="S1423" s="3">
        <v>865</v>
      </c>
      <c r="T1423" s="3">
        <v>855</v>
      </c>
      <c r="U1423" s="3">
        <v>887</v>
      </c>
      <c r="V1423" s="12">
        <f t="shared" si="91"/>
        <v>6.01776</v>
      </c>
      <c r="W1423" s="3">
        <v>3.62</v>
      </c>
      <c r="X1423" s="3" t="str">
        <f ca="1">IF(COUNTIF(股期對照!A:A,B1423)=2,B1423&amp;"-●",IF(COUNTIF(股期對照!A:A,B1423)=1,B1423&amp;"-◎",B1423))</f>
        <v>環球晶-●</v>
      </c>
      <c r="Y1423" s="3" t="s">
        <v>6598</v>
      </c>
      <c r="AB1423" s="1" t="s">
        <v>1417</v>
      </c>
      <c r="AC1423" s="1" t="s">
        <v>3178</v>
      </c>
      <c r="AD1423" s="1">
        <v>34.94</v>
      </c>
      <c r="AE1423" s="1">
        <v>2.27</v>
      </c>
      <c r="AF1423" s="1">
        <v>0.56999999999999995</v>
      </c>
      <c r="AG1423" s="1">
        <v>51.29</v>
      </c>
      <c r="AH1423" s="1">
        <v>10.930000000000007</v>
      </c>
      <c r="AI1423" s="1">
        <v>1423</v>
      </c>
      <c r="AJ1423" s="1">
        <v>4372500</v>
      </c>
      <c r="AK1423" s="1">
        <v>579</v>
      </c>
      <c r="AL1423" s="1">
        <v>101</v>
      </c>
      <c r="AM1423" s="1">
        <v>-360</v>
      </c>
      <c r="AN1423" s="1">
        <v>-257</v>
      </c>
      <c r="AO1423" s="1">
        <v>599</v>
      </c>
      <c r="AP1423" s="1">
        <v>47791</v>
      </c>
      <c r="AQ1423" s="1">
        <v>1.4</v>
      </c>
      <c r="AR1423" s="1">
        <v>885</v>
      </c>
      <c r="AS1423" s="1">
        <v>883</v>
      </c>
      <c r="AT1423" s="1">
        <v>865</v>
      </c>
      <c r="AU1423" s="1">
        <v>855</v>
      </c>
      <c r="AV1423" s="1">
        <v>887</v>
      </c>
      <c r="AW1423" s="1">
        <v>6.01776</v>
      </c>
      <c r="AX1423" s="1">
        <v>3.62</v>
      </c>
      <c r="AY1423" s="1" t="s">
        <v>4542</v>
      </c>
      <c r="AZ1423" s="1" t="s">
        <v>3551</v>
      </c>
    </row>
    <row r="1424" spans="1:52" x14ac:dyDescent="0.25">
      <c r="A1424" s="2" t="s">
        <v>1418</v>
      </c>
      <c r="B1424" s="3" t="s">
        <v>6127</v>
      </c>
      <c r="C1424" s="3">
        <v>15.7</v>
      </c>
      <c r="D1424" s="3">
        <v>6.16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36.199999999999996</v>
      </c>
      <c r="H1424" s="1">
        <f>MATCH(持股比率!A1424,董監!A:A,0)</f>
        <v>1424</v>
      </c>
      <c r="I1424" s="3">
        <v>700000</v>
      </c>
      <c r="J1424" s="26">
        <v>-28</v>
      </c>
      <c r="K1424" s="26">
        <v>245</v>
      </c>
      <c r="L1424" s="35">
        <v>229</v>
      </c>
      <c r="M1424" s="26">
        <v>140</v>
      </c>
      <c r="N1424" s="26">
        <v>-244</v>
      </c>
      <c r="O1424" s="26">
        <f t="shared" si="89"/>
        <v>25340</v>
      </c>
      <c r="P1424" s="25">
        <f t="shared" si="90"/>
        <v>1.3</v>
      </c>
      <c r="Q1424" s="3">
        <v>583</v>
      </c>
      <c r="R1424" s="3">
        <v>606</v>
      </c>
      <c r="S1424" s="3">
        <v>620</v>
      </c>
      <c r="T1424" s="3">
        <v>648</v>
      </c>
      <c r="U1424" s="3">
        <v>646</v>
      </c>
      <c r="V1424" s="12">
        <f t="shared" si="91"/>
        <v>2.0722200000000002</v>
      </c>
      <c r="W1424" s="3">
        <v>11</v>
      </c>
      <c r="X1424" s="3" t="str">
        <f ca="1">IF(COUNTIF(股期對照!A:A,B1424)=2,B1424&amp;"-●",IF(COUNTIF(股期對照!A:A,B1424)=1,B1424&amp;"-◎",B1424))</f>
        <v>晶碩</v>
      </c>
      <c r="Y1424" s="3" t="s">
        <v>6622</v>
      </c>
      <c r="AB1424" s="1" t="s">
        <v>1418</v>
      </c>
      <c r="AC1424" s="1" t="s">
        <v>3179</v>
      </c>
      <c r="AD1424" s="1">
        <v>15.7</v>
      </c>
      <c r="AE1424" s="1">
        <v>6.16</v>
      </c>
      <c r="AF1424" s="1">
        <v>0.1</v>
      </c>
      <c r="AG1424" s="1">
        <v>41.84</v>
      </c>
      <c r="AH1424" s="1">
        <v>36.199999999999996</v>
      </c>
      <c r="AI1424" s="1">
        <v>1424</v>
      </c>
      <c r="AJ1424" s="1">
        <v>700000</v>
      </c>
      <c r="AK1424" s="1">
        <v>-28</v>
      </c>
      <c r="AL1424" s="1">
        <v>245</v>
      </c>
      <c r="AM1424" s="1">
        <v>229</v>
      </c>
      <c r="AN1424" s="1">
        <v>140</v>
      </c>
      <c r="AO1424" s="1">
        <v>-244</v>
      </c>
      <c r="AP1424" s="1">
        <v>25340</v>
      </c>
      <c r="AQ1424" s="1">
        <v>1.3</v>
      </c>
      <c r="AR1424" s="1">
        <v>583</v>
      </c>
      <c r="AS1424" s="1">
        <v>606</v>
      </c>
      <c r="AT1424" s="1">
        <v>620</v>
      </c>
      <c r="AU1424" s="1">
        <v>648</v>
      </c>
      <c r="AV1424" s="1">
        <v>646</v>
      </c>
      <c r="AW1424" s="1">
        <v>2.0722200000000002</v>
      </c>
      <c r="AX1424" s="1">
        <v>11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6128</v>
      </c>
      <c r="C1425" s="3">
        <v>12.01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77.77</v>
      </c>
      <c r="H1425" s="1">
        <f>MATCH(持股比率!A1425,董監!A:A,0)</f>
        <v>1425</v>
      </c>
      <c r="I1425" s="3">
        <v>896636.2</v>
      </c>
      <c r="J1425" s="26">
        <v>102</v>
      </c>
      <c r="K1425" s="26">
        <v>81</v>
      </c>
      <c r="L1425" s="35">
        <v>50</v>
      </c>
      <c r="M1425" s="26">
        <v>607</v>
      </c>
      <c r="N1425" s="26">
        <v>-78</v>
      </c>
      <c r="O1425" s="26">
        <f t="shared" si="89"/>
        <v>69731</v>
      </c>
      <c r="P1425" s="25">
        <f t="shared" si="90"/>
        <v>1.1000000000000001</v>
      </c>
      <c r="Q1425" s="3">
        <v>193.5</v>
      </c>
      <c r="R1425" s="3">
        <v>189</v>
      </c>
      <c r="S1425" s="3">
        <v>186</v>
      </c>
      <c r="T1425" s="3">
        <v>203.5</v>
      </c>
      <c r="U1425" s="3">
        <v>196</v>
      </c>
      <c r="V1425" s="12">
        <f t="shared" si="91"/>
        <v>1.525825</v>
      </c>
      <c r="W1425" s="3">
        <v>11.05</v>
      </c>
      <c r="X1425" s="3" t="str">
        <f ca="1">IF(COUNTIF(股期對照!A:A,B1425)=2,B1425&amp;"-●",IF(COUNTIF(股期對照!A:A,B1425)=1,B1425&amp;"-◎",B1425))</f>
        <v>生華科</v>
      </c>
      <c r="Y1425" s="3" t="s">
        <v>6662</v>
      </c>
      <c r="AB1425" s="1" t="s">
        <v>1419</v>
      </c>
      <c r="AC1425" s="1" t="s">
        <v>3180</v>
      </c>
      <c r="AD1425" s="1">
        <v>12.01</v>
      </c>
      <c r="AE1425" s="1">
        <v>0.56000000000000005</v>
      </c>
      <c r="AF1425" s="1">
        <v>0</v>
      </c>
      <c r="AG1425" s="1">
        <v>9.66</v>
      </c>
      <c r="AH1425" s="1">
        <v>77.77</v>
      </c>
      <c r="AI1425" s="1">
        <v>1425</v>
      </c>
      <c r="AJ1425" s="1">
        <v>896636.2</v>
      </c>
      <c r="AK1425" s="1">
        <v>102</v>
      </c>
      <c r="AL1425" s="1">
        <v>81</v>
      </c>
      <c r="AM1425" s="1">
        <v>50</v>
      </c>
      <c r="AN1425" s="1">
        <v>607</v>
      </c>
      <c r="AO1425" s="1">
        <v>-78</v>
      </c>
      <c r="AP1425" s="1">
        <v>69731</v>
      </c>
      <c r="AQ1425" s="1">
        <v>1.1000000000000001</v>
      </c>
      <c r="AR1425" s="1">
        <v>193.5</v>
      </c>
      <c r="AS1425" s="1">
        <v>189</v>
      </c>
      <c r="AT1425" s="1">
        <v>186</v>
      </c>
      <c r="AU1425" s="1">
        <v>203.5</v>
      </c>
      <c r="AV1425" s="1">
        <v>196</v>
      </c>
      <c r="AW1425" s="1">
        <v>1.525825</v>
      </c>
      <c r="AX1425" s="1">
        <v>11.05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6129</v>
      </c>
      <c r="C1426" s="3">
        <v>10.24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81.37</v>
      </c>
      <c r="H1426" s="1">
        <f>MATCH(持股比率!A1426,董監!A:A,0)</f>
        <v>1426</v>
      </c>
      <c r="I1426" s="3">
        <v>315596.90000000002</v>
      </c>
      <c r="J1426" s="26">
        <v>556</v>
      </c>
      <c r="K1426" s="26">
        <v>-675</v>
      </c>
      <c r="L1426" s="35">
        <v>772</v>
      </c>
      <c r="M1426" s="26">
        <v>-269</v>
      </c>
      <c r="N1426" s="26">
        <v>579</v>
      </c>
      <c r="O1426" s="26">
        <f t="shared" si="89"/>
        <v>25680</v>
      </c>
      <c r="P1426" s="25">
        <f t="shared" si="90"/>
        <v>3.8</v>
      </c>
      <c r="Q1426" s="3">
        <v>135.5</v>
      </c>
      <c r="R1426" s="3">
        <v>130</v>
      </c>
      <c r="S1426" s="3">
        <v>121</v>
      </c>
      <c r="T1426" s="3">
        <v>120.5</v>
      </c>
      <c r="U1426" s="3">
        <v>127.5</v>
      </c>
      <c r="V1426" s="12">
        <f t="shared" si="91"/>
        <v>1.2240800000000001</v>
      </c>
      <c r="W1426" s="3">
        <v>-2.67</v>
      </c>
      <c r="X1426" s="3" t="str">
        <f ca="1">IF(COUNTIF(股期對照!A:A,B1426)=2,B1426&amp;"-●",IF(COUNTIF(股期對照!A:A,B1426)=1,B1426&amp;"-◎",B1426))</f>
        <v>九齊</v>
      </c>
      <c r="Y1426" s="3" t="s">
        <v>6546</v>
      </c>
      <c r="AB1426" s="1" t="s">
        <v>1420</v>
      </c>
      <c r="AC1426" s="1" t="s">
        <v>3181</v>
      </c>
      <c r="AD1426" s="1">
        <v>10.24</v>
      </c>
      <c r="AE1426" s="1">
        <v>0</v>
      </c>
      <c r="AF1426" s="1">
        <v>0.24</v>
      </c>
      <c r="AG1426" s="1">
        <v>8.15</v>
      </c>
      <c r="AH1426" s="1">
        <v>81.37</v>
      </c>
      <c r="AI1426" s="1">
        <v>1426</v>
      </c>
      <c r="AJ1426" s="1">
        <v>315596.90000000002</v>
      </c>
      <c r="AK1426" s="1">
        <v>556</v>
      </c>
      <c r="AL1426" s="1">
        <v>-675</v>
      </c>
      <c r="AM1426" s="1">
        <v>772</v>
      </c>
      <c r="AN1426" s="1">
        <v>-269</v>
      </c>
      <c r="AO1426" s="1">
        <v>579</v>
      </c>
      <c r="AP1426" s="1">
        <v>25680</v>
      </c>
      <c r="AQ1426" s="1">
        <v>3.8</v>
      </c>
      <c r="AR1426" s="1">
        <v>135.5</v>
      </c>
      <c r="AS1426" s="1">
        <v>130</v>
      </c>
      <c r="AT1426" s="1">
        <v>121</v>
      </c>
      <c r="AU1426" s="1">
        <v>120.5</v>
      </c>
      <c r="AV1426" s="1">
        <v>127.5</v>
      </c>
      <c r="AW1426" s="1">
        <v>1.2240800000000001</v>
      </c>
      <c r="AX1426" s="1">
        <v>-2.67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6130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-1</v>
      </c>
      <c r="N1427" s="26">
        <v>0</v>
      </c>
      <c r="O1427" s="26">
        <f t="shared" si="89"/>
        <v>28579</v>
      </c>
      <c r="P1427" s="25">
        <f t="shared" si="90"/>
        <v>0</v>
      </c>
      <c r="Q1427" s="3">
        <v>29</v>
      </c>
      <c r="R1427" s="3">
        <v>28.8</v>
      </c>
      <c r="S1427" s="3">
        <v>28.85</v>
      </c>
      <c r="T1427" s="3">
        <v>29.15</v>
      </c>
      <c r="U1427" s="3">
        <v>29.1</v>
      </c>
      <c r="V1427" s="12">
        <f t="shared" si="91"/>
        <v>-2.9149999999999998E-4</v>
      </c>
      <c r="W1427" s="3">
        <v>1.22</v>
      </c>
      <c r="X1427" s="3" t="str">
        <f ca="1">IF(COUNTIF(股期對照!A:A,B1427)=2,B1427&amp;"-●",IF(COUNTIF(股期對照!A:A,B1427)=1,B1427&amp;"-◎",B1427))</f>
        <v>科懋</v>
      </c>
      <c r="Y1427" s="3" t="s">
        <v>6662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-1</v>
      </c>
      <c r="AO1427" s="1">
        <v>0</v>
      </c>
      <c r="AP1427" s="1">
        <v>28579</v>
      </c>
      <c r="AQ1427" s="1">
        <v>0</v>
      </c>
      <c r="AR1427" s="1">
        <v>29</v>
      </c>
      <c r="AS1427" s="1">
        <v>28.8</v>
      </c>
      <c r="AT1427" s="1">
        <v>28.85</v>
      </c>
      <c r="AU1427" s="1">
        <v>29.15</v>
      </c>
      <c r="AV1427" s="1">
        <v>29.1</v>
      </c>
      <c r="AW1427" s="1">
        <v>-2.9149999999999998E-4</v>
      </c>
      <c r="AX1427" s="1">
        <v>1.22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6131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665531.59</v>
      </c>
      <c r="J1428" s="26">
        <v>9</v>
      </c>
      <c r="K1428" s="26">
        <v>0</v>
      </c>
      <c r="L1428" s="35">
        <v>3</v>
      </c>
      <c r="M1428" s="26">
        <v>0</v>
      </c>
      <c r="N1428" s="26">
        <v>0</v>
      </c>
      <c r="O1428" s="26">
        <f t="shared" si="89"/>
        <v>31473</v>
      </c>
      <c r="P1428" s="25">
        <f t="shared" si="90"/>
        <v>0</v>
      </c>
      <c r="Q1428" s="3">
        <v>50.2</v>
      </c>
      <c r="R1428" s="3">
        <v>49.9</v>
      </c>
      <c r="S1428" s="3">
        <v>50.3</v>
      </c>
      <c r="T1428" s="3">
        <v>50.1</v>
      </c>
      <c r="U1428" s="3">
        <v>50.8</v>
      </c>
      <c r="V1428" s="12">
        <f t="shared" si="91"/>
        <v>6.0270000000000002E-3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6622</v>
      </c>
      <c r="AB1428" s="1" t="s">
        <v>1422</v>
      </c>
      <c r="AC1428" s="1" t="s">
        <v>3183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665531.59</v>
      </c>
      <c r="AK1428" s="1">
        <v>9</v>
      </c>
      <c r="AL1428" s="1">
        <v>0</v>
      </c>
      <c r="AM1428" s="1">
        <v>3</v>
      </c>
      <c r="AN1428" s="1">
        <v>0</v>
      </c>
      <c r="AO1428" s="1">
        <v>0</v>
      </c>
      <c r="AP1428" s="1">
        <v>31473</v>
      </c>
      <c r="AQ1428" s="1">
        <v>0</v>
      </c>
      <c r="AR1428" s="1">
        <v>50.2</v>
      </c>
      <c r="AS1428" s="1">
        <v>49.9</v>
      </c>
      <c r="AT1428" s="1">
        <v>50.3</v>
      </c>
      <c r="AU1428" s="1">
        <v>50.1</v>
      </c>
      <c r="AV1428" s="1">
        <v>50.8</v>
      </c>
      <c r="AW1428" s="1">
        <v>6.0270000000000002E-3</v>
      </c>
      <c r="AX1428" s="1">
        <v>0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6132</v>
      </c>
      <c r="C1429" s="3">
        <v>4.8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74.56</v>
      </c>
      <c r="H1429" s="1">
        <f>MATCH(持股比率!A1429,董監!A:A,0)</f>
        <v>1429</v>
      </c>
      <c r="I1429" s="3">
        <v>726000</v>
      </c>
      <c r="J1429" s="26">
        <v>4</v>
      </c>
      <c r="K1429" s="26">
        <v>-63</v>
      </c>
      <c r="L1429" s="35">
        <v>-3</v>
      </c>
      <c r="M1429" s="26">
        <v>-19</v>
      </c>
      <c r="N1429" s="26">
        <v>-46</v>
      </c>
      <c r="O1429" s="26">
        <f t="shared" si="89"/>
        <v>54131</v>
      </c>
      <c r="P1429" s="25">
        <f t="shared" si="90"/>
        <v>-0.2</v>
      </c>
      <c r="Q1429" s="3">
        <v>152.5</v>
      </c>
      <c r="R1429" s="3">
        <v>151.5</v>
      </c>
      <c r="S1429" s="3">
        <v>147</v>
      </c>
      <c r="T1429" s="3">
        <v>146</v>
      </c>
      <c r="U1429" s="3">
        <v>143</v>
      </c>
      <c r="V1429" s="12">
        <f t="shared" si="91"/>
        <v>-0.187275</v>
      </c>
      <c r="W1429" s="3">
        <v>-7.44</v>
      </c>
      <c r="X1429" s="3" t="str">
        <f ca="1">IF(COUNTIF(股期對照!A:A,B1429)=2,B1429&amp;"-●",IF(COUNTIF(股期對照!A:A,B1429)=1,B1429&amp;"-◎",B1429))</f>
        <v>南六</v>
      </c>
      <c r="Y1429" s="3" t="s">
        <v>6478</v>
      </c>
      <c r="AB1429" s="1" t="s">
        <v>1423</v>
      </c>
      <c r="AC1429" s="1" t="s">
        <v>3184</v>
      </c>
      <c r="AD1429" s="1">
        <v>4.8</v>
      </c>
      <c r="AE1429" s="1">
        <v>0.01</v>
      </c>
      <c r="AF1429" s="1">
        <v>0.31</v>
      </c>
      <c r="AG1429" s="1">
        <v>20.32</v>
      </c>
      <c r="AH1429" s="1">
        <v>74.56</v>
      </c>
      <c r="AI1429" s="1">
        <v>1429</v>
      </c>
      <c r="AJ1429" s="1">
        <v>726000</v>
      </c>
      <c r="AK1429" s="1">
        <v>4</v>
      </c>
      <c r="AL1429" s="1">
        <v>-63</v>
      </c>
      <c r="AM1429" s="1">
        <v>-3</v>
      </c>
      <c r="AN1429" s="1">
        <v>-19</v>
      </c>
      <c r="AO1429" s="1">
        <v>-46</v>
      </c>
      <c r="AP1429" s="1">
        <v>54131</v>
      </c>
      <c r="AQ1429" s="1">
        <v>-0.2</v>
      </c>
      <c r="AR1429" s="1">
        <v>152.5</v>
      </c>
      <c r="AS1429" s="1">
        <v>151.5</v>
      </c>
      <c r="AT1429" s="1">
        <v>147</v>
      </c>
      <c r="AU1429" s="1">
        <v>146</v>
      </c>
      <c r="AV1429" s="1">
        <v>143</v>
      </c>
      <c r="AW1429" s="1">
        <v>-0.187275</v>
      </c>
      <c r="AX1429" s="1">
        <v>-7.44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6133</v>
      </c>
      <c r="C1430" s="3">
        <v>7.28</v>
      </c>
      <c r="D1430" s="3">
        <v>0.4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16.460000000000008</v>
      </c>
      <c r="H1430" s="1">
        <f>MATCH(持股比率!A1430,董監!A:A,0)</f>
        <v>1430</v>
      </c>
      <c r="I1430" s="3">
        <v>95259596.519999996</v>
      </c>
      <c r="J1430" s="26">
        <v>-1114</v>
      </c>
      <c r="K1430" s="26">
        <v>-2028</v>
      </c>
      <c r="L1430" s="35">
        <v>-817</v>
      </c>
      <c r="M1430" s="26">
        <v>1035</v>
      </c>
      <c r="N1430" s="26">
        <v>2260</v>
      </c>
      <c r="O1430" s="26">
        <f t="shared" si="89"/>
        <v>1567973</v>
      </c>
      <c r="P1430" s="25">
        <f t="shared" si="90"/>
        <v>0</v>
      </c>
      <c r="Q1430" s="3">
        <v>108.5</v>
      </c>
      <c r="R1430" s="3">
        <v>104.5</v>
      </c>
      <c r="S1430" s="3">
        <v>103.5</v>
      </c>
      <c r="T1430" s="3">
        <v>106</v>
      </c>
      <c r="U1430" s="3">
        <v>110</v>
      </c>
      <c r="V1430" s="12">
        <f t="shared" si="91"/>
        <v>-0.590445</v>
      </c>
      <c r="W1430" s="3">
        <v>-1.35</v>
      </c>
      <c r="X1430" s="3" t="str">
        <f ca="1">IF(COUNTIF(股期對照!A:A,B1430)=2,B1430&amp;"-●",IF(COUNTIF(股期對照!A:A,B1430)=1,B1430&amp;"-◎",B1430))</f>
        <v>台塑化</v>
      </c>
      <c r="Y1430" s="3" t="s">
        <v>6446</v>
      </c>
      <c r="AB1430" s="1" t="s">
        <v>1424</v>
      </c>
      <c r="AC1430" s="1" t="s">
        <v>3185</v>
      </c>
      <c r="AD1430" s="1">
        <v>7.28</v>
      </c>
      <c r="AE1430" s="1">
        <v>0.4</v>
      </c>
      <c r="AF1430" s="1">
        <v>0.04</v>
      </c>
      <c r="AG1430" s="1">
        <v>75.819999999999993</v>
      </c>
      <c r="AH1430" s="1">
        <v>16.460000000000008</v>
      </c>
      <c r="AI1430" s="1">
        <v>1430</v>
      </c>
      <c r="AJ1430" s="1">
        <v>95259596.519999996</v>
      </c>
      <c r="AK1430" s="1">
        <v>-1114</v>
      </c>
      <c r="AL1430" s="1">
        <v>-2028</v>
      </c>
      <c r="AM1430" s="1">
        <v>-817</v>
      </c>
      <c r="AN1430" s="1">
        <v>1035</v>
      </c>
      <c r="AO1430" s="1">
        <v>2260</v>
      </c>
      <c r="AP1430" s="1">
        <v>1567973</v>
      </c>
      <c r="AQ1430" s="1">
        <v>0</v>
      </c>
      <c r="AR1430" s="1">
        <v>108.5</v>
      </c>
      <c r="AS1430" s="1">
        <v>104.5</v>
      </c>
      <c r="AT1430" s="1">
        <v>103.5</v>
      </c>
      <c r="AU1430" s="1">
        <v>106</v>
      </c>
      <c r="AV1430" s="1">
        <v>110</v>
      </c>
      <c r="AW1430" s="1">
        <v>-0.590445</v>
      </c>
      <c r="AX1430" s="1">
        <v>-1.35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6134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7</v>
      </c>
      <c r="K1431" s="26">
        <v>10</v>
      </c>
      <c r="L1431" s="35">
        <v>-2</v>
      </c>
      <c r="M1431" s="26">
        <v>0</v>
      </c>
      <c r="N1431" s="26">
        <v>0</v>
      </c>
      <c r="O1431" s="26">
        <f t="shared" si="89"/>
        <v>64225</v>
      </c>
      <c r="P1431" s="25">
        <f t="shared" si="90"/>
        <v>0</v>
      </c>
      <c r="Q1431" s="3">
        <v>17.55</v>
      </c>
      <c r="R1431" s="3">
        <v>17.2</v>
      </c>
      <c r="S1431" s="3">
        <v>17.25</v>
      </c>
      <c r="T1431" s="3">
        <v>17.3</v>
      </c>
      <c r="U1431" s="3">
        <v>17.25</v>
      </c>
      <c r="V1431" s="12">
        <f t="shared" si="91"/>
        <v>2.6035000000000003E-3</v>
      </c>
      <c r="W1431" s="3">
        <v>-1.43</v>
      </c>
      <c r="X1431" s="3" t="str">
        <f ca="1">IF(COUNTIF(股期對照!A:A,B1431)=2,B1431&amp;"-●",IF(COUNTIF(股期對照!A:A,B1431)=1,B1431&amp;"-◎",B1431))</f>
        <v>雙邦</v>
      </c>
      <c r="Y1431" s="3" t="s">
        <v>6669</v>
      </c>
      <c r="AB1431" s="1" t="s">
        <v>1425</v>
      </c>
      <c r="AC1431" s="1" t="s">
        <v>3186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7</v>
      </c>
      <c r="AL1431" s="1">
        <v>10</v>
      </c>
      <c r="AM1431" s="1">
        <v>-2</v>
      </c>
      <c r="AN1431" s="1">
        <v>0</v>
      </c>
      <c r="AO1431" s="1">
        <v>0</v>
      </c>
      <c r="AP1431" s="1">
        <v>64225</v>
      </c>
      <c r="AQ1431" s="1">
        <v>0</v>
      </c>
      <c r="AR1431" s="1">
        <v>17.55</v>
      </c>
      <c r="AS1431" s="1">
        <v>17.2</v>
      </c>
      <c r="AT1431" s="1">
        <v>17.25</v>
      </c>
      <c r="AU1431" s="1">
        <v>17.3</v>
      </c>
      <c r="AV1431" s="1">
        <v>17.25</v>
      </c>
      <c r="AW1431" s="1">
        <v>2.6035000000000003E-3</v>
      </c>
      <c r="AX1431" s="1">
        <v>-1.43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6135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3</v>
      </c>
      <c r="L1432" s="35">
        <v>0</v>
      </c>
      <c r="M1432" s="26">
        <v>-1</v>
      </c>
      <c r="N1432" s="26">
        <v>-1</v>
      </c>
      <c r="O1432" s="26">
        <f t="shared" si="89"/>
        <v>58778</v>
      </c>
      <c r="P1432" s="25">
        <f t="shared" si="90"/>
        <v>0</v>
      </c>
      <c r="Q1432" s="3">
        <v>29.85</v>
      </c>
      <c r="R1432" s="3">
        <v>30.1</v>
      </c>
      <c r="S1432" s="3">
        <v>29.8</v>
      </c>
      <c r="T1432" s="3">
        <v>30.1</v>
      </c>
      <c r="U1432" s="3">
        <v>30.35</v>
      </c>
      <c r="V1432" s="12">
        <f t="shared" si="91"/>
        <v>2.985000000000001E-4</v>
      </c>
      <c r="W1432" s="3">
        <v>1.51</v>
      </c>
      <c r="X1432" s="3" t="str">
        <f ca="1">IF(COUNTIF(股期對照!A:A,B1432)=2,B1432&amp;"-●",IF(COUNTIF(股期對照!A:A,B1432)=1,B1432&amp;"-◎",B1432))</f>
        <v>惠光</v>
      </c>
      <c r="Y1432" s="3" t="s">
        <v>4587</v>
      </c>
      <c r="AB1432" s="1" t="s">
        <v>1426</v>
      </c>
      <c r="AC1432" s="1" t="s">
        <v>3187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3</v>
      </c>
      <c r="AM1432" s="1">
        <v>0</v>
      </c>
      <c r="AN1432" s="1">
        <v>-1</v>
      </c>
      <c r="AO1432" s="1">
        <v>-1</v>
      </c>
      <c r="AP1432" s="1">
        <v>58778</v>
      </c>
      <c r="AQ1432" s="1">
        <v>0</v>
      </c>
      <c r="AR1432" s="1">
        <v>29.85</v>
      </c>
      <c r="AS1432" s="1">
        <v>30.1</v>
      </c>
      <c r="AT1432" s="1">
        <v>29.8</v>
      </c>
      <c r="AU1432" s="1">
        <v>30.1</v>
      </c>
      <c r="AV1432" s="1">
        <v>30.35</v>
      </c>
      <c r="AW1432" s="1">
        <v>2.985000000000001E-4</v>
      </c>
      <c r="AX1432" s="1">
        <v>1.51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4781</v>
      </c>
      <c r="C1433" s="3">
        <v>4.53</v>
      </c>
      <c r="D1433" s="3">
        <v>0</v>
      </c>
      <c r="E1433" s="3">
        <v>0.91</v>
      </c>
      <c r="F1433" s="1">
        <f>IF(INDEX(董監!D:D,H1433)=0,INDEX(董監!C:C,H1433),INDEX(董監!D:D,H1433))</f>
        <v>4.66</v>
      </c>
      <c r="G1433" s="1">
        <f t="shared" si="88"/>
        <v>89.9</v>
      </c>
      <c r="H1433" s="1">
        <f>MATCH(持股比率!A1433,董監!A:A,0)</f>
        <v>1433</v>
      </c>
      <c r="I1433" s="3">
        <v>1732041.01</v>
      </c>
      <c r="J1433" s="26">
        <v>683</v>
      </c>
      <c r="K1433" s="26">
        <v>838</v>
      </c>
      <c r="L1433" s="35">
        <v>393</v>
      </c>
      <c r="M1433" s="26">
        <v>-1313</v>
      </c>
      <c r="N1433" s="26">
        <v>288</v>
      </c>
      <c r="O1433" s="26">
        <f t="shared" si="89"/>
        <v>155710</v>
      </c>
      <c r="P1433" s="25">
        <f t="shared" si="90"/>
        <v>0.6</v>
      </c>
      <c r="Q1433" s="3">
        <v>31.95</v>
      </c>
      <c r="R1433" s="3">
        <v>32.35</v>
      </c>
      <c r="S1433" s="3">
        <v>32.950000000000003</v>
      </c>
      <c r="T1433" s="3">
        <v>32.549999999999997</v>
      </c>
      <c r="U1433" s="3">
        <v>33.049999999999997</v>
      </c>
      <c r="V1433" s="12">
        <f t="shared" si="91"/>
        <v>0.28660750000000007</v>
      </c>
      <c r="W1433" s="3">
        <v>5.93</v>
      </c>
      <c r="X1433" s="3" t="str">
        <f ca="1">IF(COUNTIF(股期對照!A:A,B1433)=2,B1433&amp;"-●",IF(COUNTIF(股期對照!A:A,B1433)=1,B1433&amp;"-◎",B1433))</f>
        <v>聚和</v>
      </c>
      <c r="Y1433" s="3" t="s">
        <v>6660</v>
      </c>
      <c r="AB1433" s="1" t="s">
        <v>1427</v>
      </c>
      <c r="AC1433" s="1" t="s">
        <v>3188</v>
      </c>
      <c r="AD1433" s="1">
        <v>4.53</v>
      </c>
      <c r="AE1433" s="1">
        <v>0</v>
      </c>
      <c r="AF1433" s="1">
        <v>0.91</v>
      </c>
      <c r="AG1433" s="1">
        <v>4.66</v>
      </c>
      <c r="AH1433" s="1">
        <v>89.9</v>
      </c>
      <c r="AI1433" s="1">
        <v>1433</v>
      </c>
      <c r="AJ1433" s="1">
        <v>1732041.01</v>
      </c>
      <c r="AK1433" s="1">
        <v>683</v>
      </c>
      <c r="AL1433" s="1">
        <v>838</v>
      </c>
      <c r="AM1433" s="1">
        <v>393</v>
      </c>
      <c r="AN1433" s="1">
        <v>-1313</v>
      </c>
      <c r="AO1433" s="1">
        <v>288</v>
      </c>
      <c r="AP1433" s="1">
        <v>155710</v>
      </c>
      <c r="AQ1433" s="1">
        <v>0.6</v>
      </c>
      <c r="AR1433" s="1">
        <v>31.95</v>
      </c>
      <c r="AS1433" s="1">
        <v>32.35</v>
      </c>
      <c r="AT1433" s="1">
        <v>32.950000000000003</v>
      </c>
      <c r="AU1433" s="1">
        <v>32.549999999999997</v>
      </c>
      <c r="AV1433" s="1">
        <v>33.049999999999997</v>
      </c>
      <c r="AW1433" s="1">
        <v>0.28660750000000007</v>
      </c>
      <c r="AX1433" s="1">
        <v>5.93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6136</v>
      </c>
      <c r="C1434" s="3">
        <v>10.54</v>
      </c>
      <c r="D1434" s="3">
        <v>3.34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47.36</v>
      </c>
      <c r="H1434" s="1">
        <f>MATCH(持股比率!A1434,董監!A:A,0)</f>
        <v>1434</v>
      </c>
      <c r="I1434" s="3">
        <v>327890.21999999997</v>
      </c>
      <c r="J1434" s="26">
        <v>-37</v>
      </c>
      <c r="K1434" s="26">
        <v>-46</v>
      </c>
      <c r="L1434" s="35">
        <v>18</v>
      </c>
      <c r="M1434" s="26">
        <v>-52</v>
      </c>
      <c r="N1434" s="26">
        <v>32</v>
      </c>
      <c r="O1434" s="26">
        <f t="shared" si="89"/>
        <v>15529</v>
      </c>
      <c r="P1434" s="25">
        <f t="shared" si="90"/>
        <v>-0.5</v>
      </c>
      <c r="Q1434" s="3">
        <v>681</v>
      </c>
      <c r="R1434" s="3">
        <v>675</v>
      </c>
      <c r="S1434" s="3">
        <v>663</v>
      </c>
      <c r="T1434" s="3">
        <v>647</v>
      </c>
      <c r="U1434" s="3">
        <v>655</v>
      </c>
      <c r="V1434" s="12">
        <f t="shared" si="91"/>
        <v>-0.56996999999999998</v>
      </c>
      <c r="W1434" s="3">
        <v>-5.07</v>
      </c>
      <c r="X1434" s="3" t="str">
        <f ca="1">IF(COUNTIF(股期對照!A:A,B1434)=2,B1434&amp;"-●",IF(COUNTIF(股期對照!A:A,B1434)=1,B1434&amp;"-◎",B1434))</f>
        <v>精測-●</v>
      </c>
      <c r="Y1434" s="3" t="s">
        <v>6550</v>
      </c>
      <c r="AB1434" s="1" t="s">
        <v>1428</v>
      </c>
      <c r="AC1434" s="1" t="s">
        <v>3189</v>
      </c>
      <c r="AD1434" s="1">
        <v>10.54</v>
      </c>
      <c r="AE1434" s="1">
        <v>3.34</v>
      </c>
      <c r="AF1434" s="1">
        <v>0.83</v>
      </c>
      <c r="AG1434" s="1">
        <v>37.93</v>
      </c>
      <c r="AH1434" s="1">
        <v>47.36</v>
      </c>
      <c r="AI1434" s="1">
        <v>1434</v>
      </c>
      <c r="AJ1434" s="1">
        <v>327890.21999999997</v>
      </c>
      <c r="AK1434" s="1">
        <v>-37</v>
      </c>
      <c r="AL1434" s="1">
        <v>-46</v>
      </c>
      <c r="AM1434" s="1">
        <v>18</v>
      </c>
      <c r="AN1434" s="1">
        <v>-52</v>
      </c>
      <c r="AO1434" s="1">
        <v>32</v>
      </c>
      <c r="AP1434" s="1">
        <v>15529</v>
      </c>
      <c r="AQ1434" s="1">
        <v>-0.5</v>
      </c>
      <c r="AR1434" s="1">
        <v>681</v>
      </c>
      <c r="AS1434" s="1">
        <v>675</v>
      </c>
      <c r="AT1434" s="1">
        <v>663</v>
      </c>
      <c r="AU1434" s="1">
        <v>647</v>
      </c>
      <c r="AV1434" s="1">
        <v>655</v>
      </c>
      <c r="AW1434" s="1">
        <v>-0.56996999999999998</v>
      </c>
      <c r="AX1434" s="1">
        <v>-5.07</v>
      </c>
      <c r="AY1434" s="1" t="s">
        <v>4543</v>
      </c>
      <c r="AZ1434" s="1" t="s">
        <v>3548</v>
      </c>
    </row>
    <row r="1435" spans="1:52" x14ac:dyDescent="0.25">
      <c r="A1435" s="2" t="s">
        <v>1429</v>
      </c>
      <c r="B1435" s="3" t="s">
        <v>4732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16.45</v>
      </c>
      <c r="R1435" s="3">
        <v>16.100000000000001</v>
      </c>
      <c r="S1435" s="3">
        <v>16.399999999999999</v>
      </c>
      <c r="T1435" s="3">
        <v>16.2</v>
      </c>
      <c r="U1435" s="3">
        <v>16.25</v>
      </c>
      <c r="V1435" s="12">
        <f t="shared" si="91"/>
        <v>0</v>
      </c>
      <c r="W1435" s="3">
        <v>-2.11</v>
      </c>
      <c r="X1435" s="3" t="str">
        <f ca="1">IF(COUNTIF(股期對照!A:A,B1435)=2,B1435&amp;"-●",IF(COUNTIF(股期對照!A:A,B1435)=1,B1435&amp;"-◎",B1435))</f>
        <v>啟發電</v>
      </c>
      <c r="Y1435" s="3" t="s">
        <v>6614</v>
      </c>
      <c r="AB1435" s="1" t="s">
        <v>1429</v>
      </c>
      <c r="AC1435" s="1" t="s">
        <v>3190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21348</v>
      </c>
      <c r="AQ1435" s="1">
        <v>0</v>
      </c>
      <c r="AR1435" s="1">
        <v>16.45</v>
      </c>
      <c r="AS1435" s="1">
        <v>16.100000000000001</v>
      </c>
      <c r="AT1435" s="1">
        <v>16.399999999999999</v>
      </c>
      <c r="AU1435" s="1">
        <v>16.2</v>
      </c>
      <c r="AV1435" s="1">
        <v>16.25</v>
      </c>
      <c r="AW1435" s="1">
        <v>0</v>
      </c>
      <c r="AX1435" s="1">
        <v>-2.11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6137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-11.77000000000001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1</v>
      </c>
      <c r="L1436" s="35">
        <v>-5</v>
      </c>
      <c r="M1436" s="26">
        <v>-3</v>
      </c>
      <c r="N1436" s="26">
        <v>0</v>
      </c>
      <c r="O1436" s="26">
        <f t="shared" si="89"/>
        <v>-3533</v>
      </c>
      <c r="P1436" s="25">
        <f t="shared" si="90"/>
        <v>0.2</v>
      </c>
      <c r="Q1436" s="3">
        <v>47</v>
      </c>
      <c r="R1436" s="3">
        <v>47.7</v>
      </c>
      <c r="S1436" s="3">
        <v>47.95</v>
      </c>
      <c r="T1436" s="3">
        <v>48.6</v>
      </c>
      <c r="U1436" s="3">
        <v>48.7</v>
      </c>
      <c r="V1436" s="12">
        <f t="shared" si="91"/>
        <v>-3.3785000000000004E-3</v>
      </c>
      <c r="W1436" s="3">
        <v>5.53</v>
      </c>
      <c r="X1436" s="3" t="str">
        <f ca="1">IF(COUNTIF(股期對照!A:A,B1436)=2,B1436&amp;"-●",IF(COUNTIF(股期對照!A:A,B1436)=1,B1436&amp;"-◎",B1436))</f>
        <v>芮特-KY</v>
      </c>
      <c r="Y1436" s="3" t="s">
        <v>6538</v>
      </c>
      <c r="AB1436" s="1" t="s">
        <v>1430</v>
      </c>
      <c r="AC1436" s="1" t="s">
        <v>3191</v>
      </c>
      <c r="AD1436" s="1">
        <v>54.46</v>
      </c>
      <c r="AE1436" s="1">
        <v>0</v>
      </c>
      <c r="AF1436" s="1">
        <v>0</v>
      </c>
      <c r="AG1436" s="1">
        <v>57.31</v>
      </c>
      <c r="AH1436" s="1">
        <v>-11.77000000000001</v>
      </c>
      <c r="AI1436" s="1">
        <v>1436</v>
      </c>
      <c r="AJ1436" s="1">
        <v>300153.82</v>
      </c>
      <c r="AK1436" s="1">
        <v>0</v>
      </c>
      <c r="AL1436" s="1">
        <v>1</v>
      </c>
      <c r="AM1436" s="1">
        <v>-5</v>
      </c>
      <c r="AN1436" s="1">
        <v>-3</v>
      </c>
      <c r="AO1436" s="1">
        <v>0</v>
      </c>
      <c r="AP1436" s="1">
        <v>-3533</v>
      </c>
      <c r="AQ1436" s="1">
        <v>0.2</v>
      </c>
      <c r="AR1436" s="1">
        <v>47</v>
      </c>
      <c r="AS1436" s="1">
        <v>47.7</v>
      </c>
      <c r="AT1436" s="1">
        <v>47.95</v>
      </c>
      <c r="AU1436" s="1">
        <v>48.6</v>
      </c>
      <c r="AV1436" s="1">
        <v>48.7</v>
      </c>
      <c r="AW1436" s="1">
        <v>-3.3785000000000004E-3</v>
      </c>
      <c r="AX1436" s="1">
        <v>5.53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6138</v>
      </c>
      <c r="C1437" s="3">
        <v>5.05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75.650000000000006</v>
      </c>
      <c r="H1437" s="1">
        <f>MATCH(持股比率!A1437,董監!A:A,0)</f>
        <v>1437</v>
      </c>
      <c r="I1437" s="3">
        <v>338410</v>
      </c>
      <c r="J1437" s="26">
        <v>5</v>
      </c>
      <c r="K1437" s="26">
        <v>-6</v>
      </c>
      <c r="L1437" s="35">
        <v>-14</v>
      </c>
      <c r="M1437" s="26">
        <v>-6</v>
      </c>
      <c r="N1437" s="26">
        <v>16</v>
      </c>
      <c r="O1437" s="26">
        <f t="shared" si="89"/>
        <v>25601</v>
      </c>
      <c r="P1437" s="25">
        <f t="shared" si="90"/>
        <v>0</v>
      </c>
      <c r="Q1437" s="3">
        <v>279</v>
      </c>
      <c r="R1437" s="3">
        <v>280</v>
      </c>
      <c r="S1437" s="3">
        <v>276</v>
      </c>
      <c r="T1437" s="3">
        <v>271.5</v>
      </c>
      <c r="U1437" s="3">
        <v>279</v>
      </c>
      <c r="V1437" s="12">
        <f t="shared" si="91"/>
        <v>-1.3140000000000001E-2</v>
      </c>
      <c r="W1437" s="3">
        <v>-0.36</v>
      </c>
      <c r="X1437" s="3" t="str">
        <f ca="1">IF(COUNTIF(股期對照!A:A,B1437)=2,B1437&amp;"-●",IF(COUNTIF(股期對照!A:A,B1437)=1,B1437&amp;"-◎",B1437))</f>
        <v>穎崴</v>
      </c>
      <c r="Y1437" s="3" t="s">
        <v>6550</v>
      </c>
      <c r="AB1437" s="1" t="s">
        <v>1431</v>
      </c>
      <c r="AC1437" s="1" t="s">
        <v>3192</v>
      </c>
      <c r="AD1437" s="1">
        <v>5.05</v>
      </c>
      <c r="AE1437" s="1">
        <v>0</v>
      </c>
      <c r="AF1437" s="1">
        <v>0</v>
      </c>
      <c r="AG1437" s="1">
        <v>19.3</v>
      </c>
      <c r="AH1437" s="1">
        <v>75.650000000000006</v>
      </c>
      <c r="AI1437" s="1">
        <v>1437</v>
      </c>
      <c r="AJ1437" s="1">
        <v>338410</v>
      </c>
      <c r="AK1437" s="1">
        <v>5</v>
      </c>
      <c r="AL1437" s="1">
        <v>-6</v>
      </c>
      <c r="AM1437" s="1">
        <v>-14</v>
      </c>
      <c r="AN1437" s="1">
        <v>-6</v>
      </c>
      <c r="AO1437" s="1">
        <v>16</v>
      </c>
      <c r="AP1437" s="1">
        <v>25601</v>
      </c>
      <c r="AQ1437" s="1">
        <v>0</v>
      </c>
      <c r="AR1437" s="1">
        <v>279</v>
      </c>
      <c r="AS1437" s="1">
        <v>280</v>
      </c>
      <c r="AT1437" s="1">
        <v>276</v>
      </c>
      <c r="AU1437" s="1">
        <v>271.5</v>
      </c>
      <c r="AV1437" s="1">
        <v>279</v>
      </c>
      <c r="AW1437" s="1">
        <v>-1.3140000000000001E-2</v>
      </c>
      <c r="AX1437" s="1">
        <v>-0.36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6139</v>
      </c>
      <c r="C1438" s="3">
        <v>4.9400000000000004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61.230000000000004</v>
      </c>
      <c r="H1438" s="1">
        <f>MATCH(持股比率!A1438,董監!A:A,0)</f>
        <v>1438</v>
      </c>
      <c r="I1438" s="3">
        <v>385898.29</v>
      </c>
      <c r="J1438" s="26">
        <v>-2</v>
      </c>
      <c r="K1438" s="26">
        <v>-1</v>
      </c>
      <c r="L1438" s="35">
        <v>-43</v>
      </c>
      <c r="M1438" s="26">
        <v>-7</v>
      </c>
      <c r="N1438" s="26">
        <v>24</v>
      </c>
      <c r="O1438" s="26">
        <f t="shared" si="89"/>
        <v>23629</v>
      </c>
      <c r="P1438" s="25">
        <f t="shared" si="90"/>
        <v>-0.1</v>
      </c>
      <c r="Q1438" s="3">
        <v>101.5</v>
      </c>
      <c r="R1438" s="3">
        <v>102</v>
      </c>
      <c r="S1438" s="3">
        <v>100</v>
      </c>
      <c r="T1438" s="3">
        <v>102</v>
      </c>
      <c r="U1438" s="3">
        <v>112</v>
      </c>
      <c r="V1438" s="12">
        <f t="shared" si="91"/>
        <v>-2.631E-2</v>
      </c>
      <c r="W1438" s="3">
        <v>10.34</v>
      </c>
      <c r="X1438" s="3" t="str">
        <f ca="1">IF(COUNTIF(股期對照!A:A,B1438)=2,B1438&amp;"-●",IF(COUNTIF(股期對照!A:A,B1438)=1,B1438&amp;"-◎",B1438))</f>
        <v>勤崴國際</v>
      </c>
      <c r="Y1438" s="3" t="s">
        <v>6543</v>
      </c>
      <c r="AB1438" s="1" t="s">
        <v>1432</v>
      </c>
      <c r="AC1438" s="1" t="s">
        <v>3193</v>
      </c>
      <c r="AD1438" s="1">
        <v>4.9400000000000004</v>
      </c>
      <c r="AE1438" s="1">
        <v>0</v>
      </c>
      <c r="AF1438" s="1">
        <v>0</v>
      </c>
      <c r="AG1438" s="1">
        <v>33.83</v>
      </c>
      <c r="AH1438" s="1">
        <v>61.230000000000004</v>
      </c>
      <c r="AI1438" s="1">
        <v>1438</v>
      </c>
      <c r="AJ1438" s="1">
        <v>385898.29</v>
      </c>
      <c r="AK1438" s="1">
        <v>-2</v>
      </c>
      <c r="AL1438" s="1">
        <v>-1</v>
      </c>
      <c r="AM1438" s="1">
        <v>-43</v>
      </c>
      <c r="AN1438" s="1">
        <v>-7</v>
      </c>
      <c r="AO1438" s="1">
        <v>24</v>
      </c>
      <c r="AP1438" s="1">
        <v>23629</v>
      </c>
      <c r="AQ1438" s="1">
        <v>-0.1</v>
      </c>
      <c r="AR1438" s="1">
        <v>101.5</v>
      </c>
      <c r="AS1438" s="1">
        <v>102</v>
      </c>
      <c r="AT1438" s="1">
        <v>100</v>
      </c>
      <c r="AU1438" s="1">
        <v>102</v>
      </c>
      <c r="AV1438" s="1">
        <v>112</v>
      </c>
      <c r="AW1438" s="1">
        <v>-2.631E-2</v>
      </c>
      <c r="AX1438" s="1">
        <v>10.34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6140</v>
      </c>
      <c r="C1439" s="3">
        <v>1.84</v>
      </c>
      <c r="D1439" s="3">
        <v>0</v>
      </c>
      <c r="E1439" s="3">
        <v>0.05</v>
      </c>
      <c r="F1439" s="1">
        <f>IF(INDEX(董監!D:D,H1439)=0,INDEX(董監!C:C,H1439),INDEX(董監!D:D,H1439))</f>
        <v>52.4</v>
      </c>
      <c r="G1439" s="1">
        <f t="shared" si="88"/>
        <v>45.71</v>
      </c>
      <c r="H1439" s="1">
        <f>MATCH(持股比率!A1439,董監!A:A,0)</f>
        <v>1439</v>
      </c>
      <c r="I1439" s="3">
        <v>450476.25</v>
      </c>
      <c r="J1439" s="26">
        <v>1</v>
      </c>
      <c r="K1439" s="26">
        <v>4</v>
      </c>
      <c r="L1439" s="35">
        <v>-5</v>
      </c>
      <c r="M1439" s="26">
        <v>8</v>
      </c>
      <c r="N1439" s="26">
        <v>-4</v>
      </c>
      <c r="O1439" s="26">
        <f t="shared" si="89"/>
        <v>20591</v>
      </c>
      <c r="P1439" s="25">
        <f t="shared" si="90"/>
        <v>0</v>
      </c>
      <c r="Q1439" s="3">
        <v>74</v>
      </c>
      <c r="R1439" s="3">
        <v>73.400000000000006</v>
      </c>
      <c r="S1439" s="3">
        <v>73.2</v>
      </c>
      <c r="T1439" s="3">
        <v>73.3</v>
      </c>
      <c r="U1439" s="3">
        <v>73</v>
      </c>
      <c r="V1439" s="12">
        <f t="shared" si="91"/>
        <v>2.96E-3</v>
      </c>
      <c r="W1439" s="3">
        <v>-0.54</v>
      </c>
      <c r="X1439" s="3" t="str">
        <f ca="1">IF(COUNTIF(股期對照!A:A,B1439)=2,B1439&amp;"-●",IF(COUNTIF(股期對照!A:A,B1439)=1,B1439&amp;"-◎",B1439))</f>
        <v>達爾膚</v>
      </c>
      <c r="Y1439" s="3" t="s">
        <v>6622</v>
      </c>
      <c r="AB1439" s="1" t="s">
        <v>1433</v>
      </c>
      <c r="AC1439" s="1" t="s">
        <v>3194</v>
      </c>
      <c r="AD1439" s="1">
        <v>1.84</v>
      </c>
      <c r="AE1439" s="1">
        <v>0</v>
      </c>
      <c r="AF1439" s="1">
        <v>0.05</v>
      </c>
      <c r="AG1439" s="1">
        <v>52.4</v>
      </c>
      <c r="AH1439" s="1">
        <v>45.71</v>
      </c>
      <c r="AI1439" s="1">
        <v>1439</v>
      </c>
      <c r="AJ1439" s="1">
        <v>450476.25</v>
      </c>
      <c r="AK1439" s="1">
        <v>1</v>
      </c>
      <c r="AL1439" s="1">
        <v>4</v>
      </c>
      <c r="AM1439" s="1">
        <v>-5</v>
      </c>
      <c r="AN1439" s="1">
        <v>8</v>
      </c>
      <c r="AO1439" s="1">
        <v>-4</v>
      </c>
      <c r="AP1439" s="1">
        <v>20591</v>
      </c>
      <c r="AQ1439" s="1">
        <v>0</v>
      </c>
      <c r="AR1439" s="1">
        <v>74</v>
      </c>
      <c r="AS1439" s="1">
        <v>73.400000000000006</v>
      </c>
      <c r="AT1439" s="1">
        <v>73.2</v>
      </c>
      <c r="AU1439" s="1">
        <v>73.3</v>
      </c>
      <c r="AV1439" s="1">
        <v>73</v>
      </c>
      <c r="AW1439" s="1">
        <v>2.96E-3</v>
      </c>
      <c r="AX1439" s="1">
        <v>-0.54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4863</v>
      </c>
      <c r="C1440" s="3">
        <v>15.12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32.710000000000008</v>
      </c>
      <c r="H1440" s="1">
        <f>MATCH(持股比率!A1440,董監!A:A,0)</f>
        <v>1440</v>
      </c>
      <c r="I1440" s="3">
        <v>1290473.8400000001</v>
      </c>
      <c r="J1440" s="26">
        <v>69</v>
      </c>
      <c r="K1440" s="26">
        <v>35</v>
      </c>
      <c r="L1440" s="35">
        <v>-51</v>
      </c>
      <c r="M1440" s="26">
        <v>-65</v>
      </c>
      <c r="N1440" s="26">
        <v>157</v>
      </c>
      <c r="O1440" s="26">
        <f t="shared" si="89"/>
        <v>42211</v>
      </c>
      <c r="P1440" s="25">
        <f t="shared" si="90"/>
        <v>0.3</v>
      </c>
      <c r="Q1440" s="3">
        <v>80.400000000000006</v>
      </c>
      <c r="R1440" s="3">
        <v>80.099999999999994</v>
      </c>
      <c r="S1440" s="3">
        <v>78.599999999999994</v>
      </c>
      <c r="T1440" s="3">
        <v>77.5</v>
      </c>
      <c r="U1440" s="3">
        <v>78.900000000000006</v>
      </c>
      <c r="V1440" s="12">
        <f t="shared" si="91"/>
        <v>0.11692300000000001</v>
      </c>
      <c r="W1440" s="3">
        <v>0.13</v>
      </c>
      <c r="X1440" s="3" t="str">
        <f ca="1">IF(COUNTIF(股期對照!A:A,B1440)=2,B1440&amp;"-●",IF(COUNTIF(股期對照!A:A,B1440)=1,B1440&amp;"-◎",B1440))</f>
        <v>捷敏-KY</v>
      </c>
      <c r="Y1440" s="3" t="s">
        <v>6550</v>
      </c>
      <c r="AB1440" s="1" t="s">
        <v>1434</v>
      </c>
      <c r="AC1440" s="1" t="s">
        <v>3195</v>
      </c>
      <c r="AD1440" s="1">
        <v>15.12</v>
      </c>
      <c r="AE1440" s="1">
        <v>0.63</v>
      </c>
      <c r="AF1440" s="1">
        <v>0</v>
      </c>
      <c r="AG1440" s="1">
        <v>51.54</v>
      </c>
      <c r="AH1440" s="1">
        <v>32.710000000000008</v>
      </c>
      <c r="AI1440" s="1">
        <v>1440</v>
      </c>
      <c r="AJ1440" s="1">
        <v>1290473.8400000001</v>
      </c>
      <c r="AK1440" s="1">
        <v>69</v>
      </c>
      <c r="AL1440" s="1">
        <v>35</v>
      </c>
      <c r="AM1440" s="1">
        <v>-51</v>
      </c>
      <c r="AN1440" s="1">
        <v>-65</v>
      </c>
      <c r="AO1440" s="1">
        <v>157</v>
      </c>
      <c r="AP1440" s="1">
        <v>42211</v>
      </c>
      <c r="AQ1440" s="1">
        <v>0.3</v>
      </c>
      <c r="AR1440" s="1">
        <v>80.400000000000006</v>
      </c>
      <c r="AS1440" s="1">
        <v>80.099999999999994</v>
      </c>
      <c r="AT1440" s="1">
        <v>78.599999999999994</v>
      </c>
      <c r="AU1440" s="1">
        <v>77.5</v>
      </c>
      <c r="AV1440" s="1">
        <v>78.900000000000006</v>
      </c>
      <c r="AW1440" s="1">
        <v>0.11692300000000001</v>
      </c>
      <c r="AX1440" s="1">
        <v>0.13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4864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2</v>
      </c>
      <c r="K1441" s="26">
        <v>0</v>
      </c>
      <c r="L1441" s="35">
        <v>0</v>
      </c>
      <c r="M1441" s="26">
        <v>-2</v>
      </c>
      <c r="N1441" s="26">
        <v>-1</v>
      </c>
      <c r="O1441" s="26">
        <f t="shared" si="89"/>
        <v>20882</v>
      </c>
      <c r="P1441" s="25">
        <f t="shared" si="90"/>
        <v>0</v>
      </c>
      <c r="Q1441" s="3">
        <v>49.4</v>
      </c>
      <c r="R1441" s="3">
        <v>49.65</v>
      </c>
      <c r="S1441" s="3">
        <v>49.3</v>
      </c>
      <c r="T1441" s="3">
        <v>49.75</v>
      </c>
      <c r="U1441" s="3">
        <v>50.1</v>
      </c>
      <c r="V1441" s="12">
        <f t="shared" si="91"/>
        <v>-5.080000000000001E-4</v>
      </c>
      <c r="W1441" s="3">
        <v>1.01</v>
      </c>
      <c r="X1441" s="3" t="str">
        <f ca="1">IF(COUNTIF(股期對照!A:A,B1441)=2,B1441&amp;"-●",IF(COUNTIF(股期對照!A:A,B1441)=1,B1441&amp;"-◎",B1441))</f>
        <v>明達醫</v>
      </c>
      <c r="Y1441" s="3" t="s">
        <v>6627</v>
      </c>
      <c r="AB1441" s="1" t="s">
        <v>1435</v>
      </c>
      <c r="AC1441" s="1" t="s">
        <v>3196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2</v>
      </c>
      <c r="AL1441" s="1">
        <v>0</v>
      </c>
      <c r="AM1441" s="1">
        <v>0</v>
      </c>
      <c r="AN1441" s="1">
        <v>-2</v>
      </c>
      <c r="AO1441" s="1">
        <v>-1</v>
      </c>
      <c r="AP1441" s="1">
        <v>20882</v>
      </c>
      <c r="AQ1441" s="1">
        <v>0</v>
      </c>
      <c r="AR1441" s="1">
        <v>49.4</v>
      </c>
      <c r="AS1441" s="1">
        <v>49.65</v>
      </c>
      <c r="AT1441" s="1">
        <v>49.3</v>
      </c>
      <c r="AU1441" s="1">
        <v>49.75</v>
      </c>
      <c r="AV1441" s="1">
        <v>50.1</v>
      </c>
      <c r="AW1441" s="1">
        <v>-5.080000000000001E-4</v>
      </c>
      <c r="AX1441" s="1">
        <v>1.01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6141</v>
      </c>
      <c r="C1442" s="3">
        <v>0.33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79.17</v>
      </c>
      <c r="H1442" s="1">
        <f>MATCH(持股比率!A1442,董監!A:A,0)</f>
        <v>1442</v>
      </c>
      <c r="I1442" s="3">
        <v>337500</v>
      </c>
      <c r="J1442" s="26">
        <v>0</v>
      </c>
      <c r="K1442" s="26">
        <v>2</v>
      </c>
      <c r="L1442" s="35">
        <v>3</v>
      </c>
      <c r="M1442" s="26">
        <v>-2</v>
      </c>
      <c r="N1442" s="26">
        <v>-3</v>
      </c>
      <c r="O1442" s="26">
        <f t="shared" si="89"/>
        <v>26720</v>
      </c>
      <c r="P1442" s="25">
        <f t="shared" si="90"/>
        <v>0</v>
      </c>
      <c r="Q1442" s="3">
        <v>19.2</v>
      </c>
      <c r="R1442" s="3">
        <v>18.850000000000001</v>
      </c>
      <c r="S1442" s="3">
        <v>18.5</v>
      </c>
      <c r="T1442" s="3">
        <v>18.850000000000001</v>
      </c>
      <c r="U1442" s="3">
        <v>18.7</v>
      </c>
      <c r="V1442" s="12">
        <f t="shared" si="91"/>
        <v>-5.9999999999999434E-6</v>
      </c>
      <c r="W1442" s="3">
        <v>-0.53</v>
      </c>
      <c r="X1442" s="3" t="str">
        <f ca="1">IF(COUNTIF(股期對照!A:A,B1442)=2,B1442&amp;"-●",IF(COUNTIF(股期對照!A:A,B1442)=1,B1442&amp;"-◎",B1442))</f>
        <v>創威</v>
      </c>
      <c r="Y1442" s="3" t="s">
        <v>6601</v>
      </c>
      <c r="AB1442" s="1" t="s">
        <v>1436</v>
      </c>
      <c r="AC1442" s="1" t="s">
        <v>3197</v>
      </c>
      <c r="AD1442" s="1">
        <v>0.33</v>
      </c>
      <c r="AE1442" s="1">
        <v>0</v>
      </c>
      <c r="AF1442" s="1">
        <v>0</v>
      </c>
      <c r="AG1442" s="1">
        <v>20.5</v>
      </c>
      <c r="AH1442" s="1">
        <v>79.17</v>
      </c>
      <c r="AI1442" s="1">
        <v>1442</v>
      </c>
      <c r="AJ1442" s="1">
        <v>337500</v>
      </c>
      <c r="AK1442" s="1">
        <v>0</v>
      </c>
      <c r="AL1442" s="1">
        <v>2</v>
      </c>
      <c r="AM1442" s="1">
        <v>3</v>
      </c>
      <c r="AN1442" s="1">
        <v>-2</v>
      </c>
      <c r="AO1442" s="1">
        <v>-3</v>
      </c>
      <c r="AP1442" s="1">
        <v>26720</v>
      </c>
      <c r="AQ1442" s="1">
        <v>0</v>
      </c>
      <c r="AR1442" s="1">
        <v>19.2</v>
      </c>
      <c r="AS1442" s="1">
        <v>18.850000000000001</v>
      </c>
      <c r="AT1442" s="1">
        <v>18.5</v>
      </c>
      <c r="AU1442" s="1">
        <v>18.850000000000001</v>
      </c>
      <c r="AV1442" s="1">
        <v>18.7</v>
      </c>
      <c r="AW1442" s="1">
        <v>-5.9999999999999434E-6</v>
      </c>
      <c r="AX1442" s="1">
        <v>-0.53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6142</v>
      </c>
      <c r="C1443" s="3">
        <v>15.2</v>
      </c>
      <c r="D1443" s="3">
        <v>3.5</v>
      </c>
      <c r="E1443" s="3">
        <v>1.51</v>
      </c>
      <c r="F1443" s="1">
        <f>IF(INDEX(董監!D:D,H1443)=0,INDEX(董監!C:C,H1443),INDEX(董監!D:D,H1443))</f>
        <v>17.87</v>
      </c>
      <c r="G1443" s="1">
        <f t="shared" si="88"/>
        <v>61.92</v>
      </c>
      <c r="H1443" s="1">
        <f>MATCH(持股比率!A1443,董監!A:A,0)</f>
        <v>1443</v>
      </c>
      <c r="I1443" s="3">
        <v>743326.23</v>
      </c>
      <c r="J1443" s="26">
        <v>161</v>
      </c>
      <c r="K1443" s="26">
        <v>-279</v>
      </c>
      <c r="L1443" s="35">
        <v>-72</v>
      </c>
      <c r="M1443" s="26">
        <v>-22</v>
      </c>
      <c r="N1443" s="26">
        <v>-53</v>
      </c>
      <c r="O1443" s="26">
        <f t="shared" si="89"/>
        <v>46027</v>
      </c>
      <c r="P1443" s="25">
        <f t="shared" si="90"/>
        <v>-0.6</v>
      </c>
      <c r="Q1443" s="3">
        <v>675</v>
      </c>
      <c r="R1443" s="3">
        <v>671</v>
      </c>
      <c r="S1443" s="3">
        <v>651</v>
      </c>
      <c r="T1443" s="3">
        <v>621</v>
      </c>
      <c r="U1443" s="3">
        <v>639</v>
      </c>
      <c r="V1443" s="12">
        <f t="shared" si="91"/>
        <v>-1.7293499999999999</v>
      </c>
      <c r="W1443" s="3">
        <v>-4.34</v>
      </c>
      <c r="X1443" s="3" t="str">
        <f ca="1">IF(COUNTIF(股期對照!A:A,B1443)=2,B1443&amp;"-●",IF(COUNTIF(股期對照!A:A,B1443)=1,B1443&amp;"-◎",B1443))</f>
        <v>愛普</v>
      </c>
      <c r="Y1443" s="3" t="s">
        <v>6546</v>
      </c>
      <c r="AB1443" s="1" t="s">
        <v>1437</v>
      </c>
      <c r="AC1443" s="1" t="s">
        <v>3198</v>
      </c>
      <c r="AD1443" s="1">
        <v>15.2</v>
      </c>
      <c r="AE1443" s="1">
        <v>3.5</v>
      </c>
      <c r="AF1443" s="1">
        <v>1.51</v>
      </c>
      <c r="AG1443" s="1">
        <v>17.87</v>
      </c>
      <c r="AH1443" s="1">
        <v>61.92</v>
      </c>
      <c r="AI1443" s="1">
        <v>1443</v>
      </c>
      <c r="AJ1443" s="1">
        <v>743326.23</v>
      </c>
      <c r="AK1443" s="1">
        <v>161</v>
      </c>
      <c r="AL1443" s="1">
        <v>-279</v>
      </c>
      <c r="AM1443" s="1">
        <v>-72</v>
      </c>
      <c r="AN1443" s="1">
        <v>-22</v>
      </c>
      <c r="AO1443" s="1">
        <v>-53</v>
      </c>
      <c r="AP1443" s="1">
        <v>46027</v>
      </c>
      <c r="AQ1443" s="1">
        <v>-0.6</v>
      </c>
      <c r="AR1443" s="1">
        <v>675</v>
      </c>
      <c r="AS1443" s="1">
        <v>671</v>
      </c>
      <c r="AT1443" s="1">
        <v>651</v>
      </c>
      <c r="AU1443" s="1">
        <v>621</v>
      </c>
      <c r="AV1443" s="1">
        <v>639</v>
      </c>
      <c r="AW1443" s="1">
        <v>-1.7293499999999999</v>
      </c>
      <c r="AX1443" s="1">
        <v>-4.34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6143</v>
      </c>
      <c r="C1444" s="3">
        <v>2.7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85.64</v>
      </c>
      <c r="H1444" s="1">
        <f>MATCH(持股比率!A1444,董監!A:A,0)</f>
        <v>1444</v>
      </c>
      <c r="I1444" s="3">
        <v>361008.67</v>
      </c>
      <c r="J1444" s="26">
        <v>54</v>
      </c>
      <c r="K1444" s="26">
        <v>-50</v>
      </c>
      <c r="L1444" s="35">
        <v>-47</v>
      </c>
      <c r="M1444" s="26">
        <v>2</v>
      </c>
      <c r="N1444" s="26">
        <v>77</v>
      </c>
      <c r="O1444" s="26">
        <f t="shared" si="89"/>
        <v>30917</v>
      </c>
      <c r="P1444" s="25">
        <f t="shared" si="90"/>
        <v>0.1</v>
      </c>
      <c r="Q1444" s="3">
        <v>44</v>
      </c>
      <c r="R1444" s="3">
        <v>43.4</v>
      </c>
      <c r="S1444" s="3">
        <v>42.5</v>
      </c>
      <c r="T1444" s="3">
        <v>42.55</v>
      </c>
      <c r="U1444" s="3">
        <v>43.5</v>
      </c>
      <c r="V1444" s="12">
        <f t="shared" si="91"/>
        <v>1.6430999999999998E-2</v>
      </c>
      <c r="W1444" s="3">
        <v>2.59</v>
      </c>
      <c r="X1444" s="3" t="str">
        <f ca="1">IF(COUNTIF(股期對照!A:A,B1444)=2,B1444&amp;"-●",IF(COUNTIF(股期對照!A:A,B1444)=1,B1444&amp;"-◎",B1444))</f>
        <v>瑞耘</v>
      </c>
      <c r="Y1444" s="3" t="s">
        <v>4756</v>
      </c>
      <c r="AB1444" s="1" t="s">
        <v>1438</v>
      </c>
      <c r="AC1444" s="1" t="s">
        <v>3199</v>
      </c>
      <c r="AD1444" s="1">
        <v>2.7</v>
      </c>
      <c r="AE1444" s="1">
        <v>0</v>
      </c>
      <c r="AF1444" s="1">
        <v>0.36</v>
      </c>
      <c r="AG1444" s="1">
        <v>11.3</v>
      </c>
      <c r="AH1444" s="1">
        <v>85.64</v>
      </c>
      <c r="AI1444" s="1">
        <v>1444</v>
      </c>
      <c r="AJ1444" s="1">
        <v>361008.67</v>
      </c>
      <c r="AK1444" s="1">
        <v>54</v>
      </c>
      <c r="AL1444" s="1">
        <v>-50</v>
      </c>
      <c r="AM1444" s="1">
        <v>-47</v>
      </c>
      <c r="AN1444" s="1">
        <v>2</v>
      </c>
      <c r="AO1444" s="1">
        <v>77</v>
      </c>
      <c r="AP1444" s="1">
        <v>30917</v>
      </c>
      <c r="AQ1444" s="1">
        <v>0.1</v>
      </c>
      <c r="AR1444" s="1">
        <v>44</v>
      </c>
      <c r="AS1444" s="1">
        <v>43.4</v>
      </c>
      <c r="AT1444" s="1">
        <v>42.5</v>
      </c>
      <c r="AU1444" s="1">
        <v>42.55</v>
      </c>
      <c r="AV1444" s="1">
        <v>43.5</v>
      </c>
      <c r="AW1444" s="1">
        <v>1.6430999999999998E-2</v>
      </c>
      <c r="AX1444" s="1">
        <v>2.59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6144</v>
      </c>
      <c r="C1445" s="3">
        <v>19.989999999999998</v>
      </c>
      <c r="D1445" s="3">
        <v>0.18</v>
      </c>
      <c r="E1445" s="3">
        <v>0.56999999999999995</v>
      </c>
      <c r="F1445" s="1">
        <f>IF(INDEX(董監!D:D,H1445)=0,INDEX(董監!C:C,H1445),INDEX(董監!D:D,H1445))</f>
        <v>22.25</v>
      </c>
      <c r="G1445" s="1">
        <f t="shared" si="88"/>
        <v>57.010000000000005</v>
      </c>
      <c r="H1445" s="1">
        <f>MATCH(持股比率!A1445,董監!A:A,0)</f>
        <v>1445</v>
      </c>
      <c r="I1445" s="3">
        <v>426509.11</v>
      </c>
      <c r="J1445" s="26">
        <v>48</v>
      </c>
      <c r="K1445" s="26">
        <v>-178</v>
      </c>
      <c r="L1445" s="35">
        <v>69</v>
      </c>
      <c r="M1445" s="26">
        <v>143</v>
      </c>
      <c r="N1445" s="26">
        <v>151</v>
      </c>
      <c r="O1445" s="26">
        <f t="shared" si="89"/>
        <v>24315</v>
      </c>
      <c r="P1445" s="25">
        <f t="shared" si="90"/>
        <v>1</v>
      </c>
      <c r="Q1445" s="3">
        <v>551</v>
      </c>
      <c r="R1445" s="3">
        <v>541</v>
      </c>
      <c r="S1445" s="3">
        <v>534</v>
      </c>
      <c r="T1445" s="3">
        <v>496</v>
      </c>
      <c r="U1445" s="3">
        <v>512</v>
      </c>
      <c r="V1445" s="12">
        <f t="shared" si="91"/>
        <v>1.1523600000000001</v>
      </c>
      <c r="W1445" s="3">
        <v>-3.58</v>
      </c>
      <c r="X1445" s="3" t="str">
        <f ca="1">IF(COUNTIF(股期對照!A:A,B1445)=2,B1445&amp;"-●",IF(COUNTIF(股期對照!A:A,B1445)=1,B1445&amp;"-◎",B1445))</f>
        <v>晶心科</v>
      </c>
      <c r="Y1445" s="3" t="s">
        <v>6546</v>
      </c>
      <c r="AB1445" s="1" t="s">
        <v>1439</v>
      </c>
      <c r="AC1445" s="1" t="s">
        <v>3200</v>
      </c>
      <c r="AD1445" s="1">
        <v>19.989999999999998</v>
      </c>
      <c r="AE1445" s="1">
        <v>0.18</v>
      </c>
      <c r="AF1445" s="1">
        <v>0.56999999999999995</v>
      </c>
      <c r="AG1445" s="1">
        <v>22.25</v>
      </c>
      <c r="AH1445" s="1">
        <v>57.010000000000005</v>
      </c>
      <c r="AI1445" s="1">
        <v>1445</v>
      </c>
      <c r="AJ1445" s="1">
        <v>426509.11</v>
      </c>
      <c r="AK1445" s="1">
        <v>48</v>
      </c>
      <c r="AL1445" s="1">
        <v>-178</v>
      </c>
      <c r="AM1445" s="1">
        <v>69</v>
      </c>
      <c r="AN1445" s="1">
        <v>143</v>
      </c>
      <c r="AO1445" s="1">
        <v>151</v>
      </c>
      <c r="AP1445" s="1">
        <v>24315</v>
      </c>
      <c r="AQ1445" s="1">
        <v>1</v>
      </c>
      <c r="AR1445" s="1">
        <v>551</v>
      </c>
      <c r="AS1445" s="1">
        <v>541</v>
      </c>
      <c r="AT1445" s="1">
        <v>534</v>
      </c>
      <c r="AU1445" s="1">
        <v>496</v>
      </c>
      <c r="AV1445" s="1">
        <v>512</v>
      </c>
      <c r="AW1445" s="1">
        <v>1.1523600000000001</v>
      </c>
      <c r="AX1445" s="1">
        <v>-3.58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6145</v>
      </c>
      <c r="C1446" s="3">
        <v>1.08</v>
      </c>
      <c r="D1446" s="3">
        <v>0</v>
      </c>
      <c r="E1446" s="3">
        <v>0</v>
      </c>
      <c r="F1446" s="1">
        <f>IF(INDEX(董監!D:D,H1446)=0,INDEX(董監!C:C,H1446),INDEX(董監!D:D,H1446))</f>
        <v>36.61</v>
      </c>
      <c r="G1446" s="1">
        <f t="shared" si="88"/>
        <v>62.31</v>
      </c>
      <c r="H1446" s="1">
        <f>MATCH(持股比率!A1446,董監!A:A,0)</f>
        <v>1446</v>
      </c>
      <c r="I1446" s="3">
        <v>1510078.25</v>
      </c>
      <c r="J1446" s="26">
        <v>38</v>
      </c>
      <c r="K1446" s="26">
        <v>-21</v>
      </c>
      <c r="L1446" s="35">
        <v>-17</v>
      </c>
      <c r="M1446" s="26">
        <v>30</v>
      </c>
      <c r="N1446" s="26">
        <v>73</v>
      </c>
      <c r="O1446" s="26">
        <f t="shared" si="89"/>
        <v>94093</v>
      </c>
      <c r="P1446" s="25">
        <f t="shared" si="90"/>
        <v>0.1</v>
      </c>
      <c r="Q1446" s="3">
        <v>35.65</v>
      </c>
      <c r="R1446" s="3">
        <v>35.5</v>
      </c>
      <c r="S1446" s="3">
        <v>34.9</v>
      </c>
      <c r="T1446" s="3">
        <v>34.9</v>
      </c>
      <c r="U1446" s="3">
        <v>35.35</v>
      </c>
      <c r="V1446" s="12">
        <f t="shared" si="91"/>
        <v>3.6434500000000002E-2</v>
      </c>
      <c r="W1446" s="3">
        <v>0.14000000000000001</v>
      </c>
      <c r="X1446" s="3" t="str">
        <f ca="1">IF(COUNTIF(股期對照!A:A,B1446)=2,B1446&amp;"-●",IF(COUNTIF(股期對照!A:A,B1446)=1,B1446&amp;"-◎",B1446))</f>
        <v>順藥</v>
      </c>
      <c r="Y1446" s="3" t="s">
        <v>6627</v>
      </c>
      <c r="AB1446" s="1" t="s">
        <v>1440</v>
      </c>
      <c r="AC1446" s="1" t="s">
        <v>3201</v>
      </c>
      <c r="AD1446" s="1">
        <v>1.08</v>
      </c>
      <c r="AE1446" s="1">
        <v>0</v>
      </c>
      <c r="AF1446" s="1">
        <v>0</v>
      </c>
      <c r="AG1446" s="1">
        <v>36.61</v>
      </c>
      <c r="AH1446" s="1">
        <v>62.31</v>
      </c>
      <c r="AI1446" s="1">
        <v>1446</v>
      </c>
      <c r="AJ1446" s="1">
        <v>1510078.25</v>
      </c>
      <c r="AK1446" s="1">
        <v>38</v>
      </c>
      <c r="AL1446" s="1">
        <v>-21</v>
      </c>
      <c r="AM1446" s="1">
        <v>-17</v>
      </c>
      <c r="AN1446" s="1">
        <v>30</v>
      </c>
      <c r="AO1446" s="1">
        <v>73</v>
      </c>
      <c r="AP1446" s="1">
        <v>94093</v>
      </c>
      <c r="AQ1446" s="1">
        <v>0.1</v>
      </c>
      <c r="AR1446" s="1">
        <v>35.65</v>
      </c>
      <c r="AS1446" s="1">
        <v>35.5</v>
      </c>
      <c r="AT1446" s="1">
        <v>34.9</v>
      </c>
      <c r="AU1446" s="1">
        <v>34.9</v>
      </c>
      <c r="AV1446" s="1">
        <v>35.35</v>
      </c>
      <c r="AW1446" s="1">
        <v>3.6434500000000002E-2</v>
      </c>
      <c r="AX1446" s="1">
        <v>0.14000000000000001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6146</v>
      </c>
      <c r="C1447" s="3">
        <v>4.88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84.17</v>
      </c>
      <c r="H1447" s="1">
        <f>MATCH(持股比率!A1447,董監!A:A,0)</f>
        <v>1447</v>
      </c>
      <c r="I1447" s="3">
        <v>372690</v>
      </c>
      <c r="J1447" s="26">
        <v>-22</v>
      </c>
      <c r="K1447" s="26">
        <v>-6</v>
      </c>
      <c r="L1447" s="35">
        <v>-21</v>
      </c>
      <c r="M1447" s="26">
        <v>-49</v>
      </c>
      <c r="N1447" s="26">
        <v>174</v>
      </c>
      <c r="O1447" s="26">
        <f t="shared" si="89"/>
        <v>31369</v>
      </c>
      <c r="P1447" s="25">
        <f t="shared" si="90"/>
        <v>0.2</v>
      </c>
      <c r="Q1447" s="3">
        <v>114</v>
      </c>
      <c r="R1447" s="3">
        <v>114</v>
      </c>
      <c r="S1447" s="3">
        <v>110</v>
      </c>
      <c r="T1447" s="3">
        <v>108</v>
      </c>
      <c r="U1447" s="3">
        <v>113</v>
      </c>
      <c r="V1447" s="12">
        <f t="shared" si="91"/>
        <v>8.8679999999999995E-2</v>
      </c>
      <c r="W1447" s="3">
        <v>-1.74</v>
      </c>
      <c r="X1447" s="3" t="str">
        <f ca="1">IF(COUNTIF(股期對照!A:A,B1447)=2,B1447&amp;"-●",IF(COUNTIF(股期對照!A:A,B1447)=1,B1447&amp;"-◎",B1447))</f>
        <v>倉和</v>
      </c>
      <c r="Y1447" s="3" t="s">
        <v>6536</v>
      </c>
      <c r="AB1447" s="1" t="s">
        <v>1441</v>
      </c>
      <c r="AC1447" s="1" t="s">
        <v>3202</v>
      </c>
      <c r="AD1447" s="1">
        <v>4.88</v>
      </c>
      <c r="AE1447" s="1">
        <v>0</v>
      </c>
      <c r="AF1447" s="1">
        <v>0.72</v>
      </c>
      <c r="AG1447" s="1">
        <v>10.23</v>
      </c>
      <c r="AH1447" s="1">
        <v>84.17</v>
      </c>
      <c r="AI1447" s="1">
        <v>1447</v>
      </c>
      <c r="AJ1447" s="1">
        <v>372690</v>
      </c>
      <c r="AK1447" s="1">
        <v>-22</v>
      </c>
      <c r="AL1447" s="1">
        <v>-6</v>
      </c>
      <c r="AM1447" s="1">
        <v>-21</v>
      </c>
      <c r="AN1447" s="1">
        <v>-49</v>
      </c>
      <c r="AO1447" s="1">
        <v>174</v>
      </c>
      <c r="AP1447" s="1">
        <v>31369</v>
      </c>
      <c r="AQ1447" s="1">
        <v>0.2</v>
      </c>
      <c r="AR1447" s="1">
        <v>114</v>
      </c>
      <c r="AS1447" s="1">
        <v>114</v>
      </c>
      <c r="AT1447" s="1">
        <v>110</v>
      </c>
      <c r="AU1447" s="1">
        <v>108</v>
      </c>
      <c r="AV1447" s="1">
        <v>113</v>
      </c>
      <c r="AW1447" s="1">
        <v>8.8679999999999995E-2</v>
      </c>
      <c r="AX1447" s="1">
        <v>-1.74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6147</v>
      </c>
      <c r="C1448" s="3">
        <v>36.549999999999997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27.92</v>
      </c>
      <c r="H1448" s="1">
        <f>MATCH(持股比率!A1448,董監!A:A,0)</f>
        <v>1448</v>
      </c>
      <c r="I1448" s="3">
        <v>3120047.01</v>
      </c>
      <c r="J1448" s="26">
        <v>-36</v>
      </c>
      <c r="K1448" s="26">
        <v>-12</v>
      </c>
      <c r="L1448" s="35">
        <v>-152</v>
      </c>
      <c r="M1448" s="26">
        <v>-10</v>
      </c>
      <c r="N1448" s="26">
        <v>19</v>
      </c>
      <c r="O1448" s="26">
        <f t="shared" si="89"/>
        <v>87112</v>
      </c>
      <c r="P1448" s="25">
        <f t="shared" si="90"/>
        <v>-0.2</v>
      </c>
      <c r="Q1448" s="3">
        <v>59.4</v>
      </c>
      <c r="R1448" s="3">
        <v>59.7</v>
      </c>
      <c r="S1448" s="3">
        <v>59.1</v>
      </c>
      <c r="T1448" s="3">
        <v>58.5</v>
      </c>
      <c r="U1448" s="3">
        <v>58.7</v>
      </c>
      <c r="V1448" s="12">
        <f t="shared" si="91"/>
        <v>-0.11307700000000001</v>
      </c>
      <c r="W1448" s="3">
        <v>-0.17</v>
      </c>
      <c r="X1448" s="3" t="str">
        <f ca="1">IF(COUNTIF(股期對照!A:A,B1448)=2,B1448&amp;"-●",IF(COUNTIF(股期對照!A:A,B1448)=1,B1448&amp;"-◎",B1448))</f>
        <v>泰福-KY</v>
      </c>
      <c r="Y1448" s="3" t="s">
        <v>6622</v>
      </c>
      <c r="AB1448" s="1" t="s">
        <v>1442</v>
      </c>
      <c r="AC1448" s="1" t="s">
        <v>3203</v>
      </c>
      <c r="AD1448" s="1">
        <v>36.549999999999997</v>
      </c>
      <c r="AE1448" s="1">
        <v>0</v>
      </c>
      <c r="AF1448" s="1">
        <v>0</v>
      </c>
      <c r="AG1448" s="1">
        <v>35.53</v>
      </c>
      <c r="AH1448" s="1">
        <v>27.92</v>
      </c>
      <c r="AI1448" s="1">
        <v>1448</v>
      </c>
      <c r="AJ1448" s="1">
        <v>3120047.01</v>
      </c>
      <c r="AK1448" s="1">
        <v>-36</v>
      </c>
      <c r="AL1448" s="1">
        <v>-12</v>
      </c>
      <c r="AM1448" s="1">
        <v>-152</v>
      </c>
      <c r="AN1448" s="1">
        <v>-10</v>
      </c>
      <c r="AO1448" s="1">
        <v>19</v>
      </c>
      <c r="AP1448" s="1">
        <v>87112</v>
      </c>
      <c r="AQ1448" s="1">
        <v>-0.2</v>
      </c>
      <c r="AR1448" s="1">
        <v>59.4</v>
      </c>
      <c r="AS1448" s="1">
        <v>59.7</v>
      </c>
      <c r="AT1448" s="1">
        <v>59.1</v>
      </c>
      <c r="AU1448" s="1">
        <v>58.5</v>
      </c>
      <c r="AV1448" s="1">
        <v>58.7</v>
      </c>
      <c r="AW1448" s="1">
        <v>-0.11307700000000001</v>
      </c>
      <c r="AX1448" s="1">
        <v>-0.17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6148</v>
      </c>
      <c r="C1449" s="3">
        <v>20.440000000000001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50.59</v>
      </c>
      <c r="H1449" s="1">
        <f>MATCH(持股比率!A1449,董監!A:A,0)</f>
        <v>1449</v>
      </c>
      <c r="I1449" s="3">
        <v>420006.3</v>
      </c>
      <c r="J1449" s="26">
        <v>2</v>
      </c>
      <c r="K1449" s="26">
        <v>0</v>
      </c>
      <c r="L1449" s="35">
        <v>4</v>
      </c>
      <c r="M1449" s="26">
        <v>-1</v>
      </c>
      <c r="N1449" s="26">
        <v>-10</v>
      </c>
      <c r="O1449" s="26">
        <f t="shared" si="89"/>
        <v>21248</v>
      </c>
      <c r="P1449" s="25">
        <f t="shared" si="90"/>
        <v>0</v>
      </c>
      <c r="Q1449" s="3">
        <v>76.900000000000006</v>
      </c>
      <c r="R1449" s="3">
        <v>76.599999999999994</v>
      </c>
      <c r="S1449" s="3">
        <v>77</v>
      </c>
      <c r="T1449" s="3">
        <v>77</v>
      </c>
      <c r="U1449" s="3">
        <v>77.099999999999994</v>
      </c>
      <c r="V1449" s="12">
        <f t="shared" si="91"/>
        <v>-3.862E-3</v>
      </c>
      <c r="W1449" s="3">
        <v>-0.52</v>
      </c>
      <c r="X1449" s="3" t="str">
        <f ca="1">IF(COUNTIF(股期對照!A:A,B1449)=2,B1449&amp;"-●",IF(COUNTIF(股期對照!A:A,B1449)=1,B1449&amp;"-◎",B1449))</f>
        <v>隆中</v>
      </c>
      <c r="Y1449" s="3" t="s">
        <v>6617</v>
      </c>
      <c r="AB1449" s="1" t="s">
        <v>1443</v>
      </c>
      <c r="AC1449" s="1" t="s">
        <v>3204</v>
      </c>
      <c r="AD1449" s="1">
        <v>20.440000000000001</v>
      </c>
      <c r="AE1449" s="1">
        <v>0</v>
      </c>
      <c r="AF1449" s="1">
        <v>0</v>
      </c>
      <c r="AG1449" s="1">
        <v>28.97</v>
      </c>
      <c r="AH1449" s="1">
        <v>50.59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4</v>
      </c>
      <c r="AN1449" s="1">
        <v>-1</v>
      </c>
      <c r="AO1449" s="1">
        <v>-10</v>
      </c>
      <c r="AP1449" s="1">
        <v>21248</v>
      </c>
      <c r="AQ1449" s="1">
        <v>0</v>
      </c>
      <c r="AR1449" s="1">
        <v>76.900000000000006</v>
      </c>
      <c r="AS1449" s="1">
        <v>76.599999999999994</v>
      </c>
      <c r="AT1449" s="1">
        <v>77</v>
      </c>
      <c r="AU1449" s="1">
        <v>77</v>
      </c>
      <c r="AV1449" s="1">
        <v>77.099999999999994</v>
      </c>
      <c r="AW1449" s="1">
        <v>-3.862E-3</v>
      </c>
      <c r="AX1449" s="1">
        <v>-0.52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6149</v>
      </c>
      <c r="C1450" s="3">
        <v>6.74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68.34</v>
      </c>
      <c r="H1450" s="1">
        <f>MATCH(持股比率!A1450,董監!A:A,0)</f>
        <v>1450</v>
      </c>
      <c r="I1450" s="3">
        <v>2123220</v>
      </c>
      <c r="J1450" s="26">
        <v>-148</v>
      </c>
      <c r="K1450" s="26">
        <v>-49</v>
      </c>
      <c r="L1450" s="35">
        <v>-137</v>
      </c>
      <c r="M1450" s="26">
        <v>-42</v>
      </c>
      <c r="N1450" s="26">
        <v>663</v>
      </c>
      <c r="O1450" s="26">
        <f t="shared" si="89"/>
        <v>145101</v>
      </c>
      <c r="P1450" s="25">
        <f t="shared" si="90"/>
        <v>0.2</v>
      </c>
      <c r="Q1450" s="3">
        <v>260</v>
      </c>
      <c r="R1450" s="3">
        <v>270</v>
      </c>
      <c r="S1450" s="3">
        <v>272</v>
      </c>
      <c r="T1450" s="3">
        <v>255.5</v>
      </c>
      <c r="U1450" s="3">
        <v>275</v>
      </c>
      <c r="V1450" s="12">
        <f t="shared" si="91"/>
        <v>0.82620000000000005</v>
      </c>
      <c r="W1450" s="3">
        <v>7.84</v>
      </c>
      <c r="X1450" s="3" t="str">
        <f ca="1">IF(COUNTIF(股期對照!A:A,B1450)=2,B1450&amp;"-●",IF(COUNTIF(股期對照!A:A,B1450)=1,B1450&amp;"-◎",B1450))</f>
        <v>高端疫苗</v>
      </c>
      <c r="Y1450" s="3" t="s">
        <v>4587</v>
      </c>
      <c r="AB1450" s="1" t="s">
        <v>1444</v>
      </c>
      <c r="AC1450" s="1" t="s">
        <v>3205</v>
      </c>
      <c r="AD1450" s="1">
        <v>6.74</v>
      </c>
      <c r="AE1450" s="1">
        <v>0</v>
      </c>
      <c r="AF1450" s="1">
        <v>0.01</v>
      </c>
      <c r="AG1450" s="1">
        <v>24.91</v>
      </c>
      <c r="AH1450" s="1">
        <v>68.34</v>
      </c>
      <c r="AI1450" s="1">
        <v>1450</v>
      </c>
      <c r="AJ1450" s="1">
        <v>2123220</v>
      </c>
      <c r="AK1450" s="1">
        <v>-148</v>
      </c>
      <c r="AL1450" s="1">
        <v>-49</v>
      </c>
      <c r="AM1450" s="1">
        <v>-137</v>
      </c>
      <c r="AN1450" s="1">
        <v>-42</v>
      </c>
      <c r="AO1450" s="1">
        <v>663</v>
      </c>
      <c r="AP1450" s="1">
        <v>145101</v>
      </c>
      <c r="AQ1450" s="1">
        <v>0.2</v>
      </c>
      <c r="AR1450" s="1">
        <v>260</v>
      </c>
      <c r="AS1450" s="1">
        <v>270</v>
      </c>
      <c r="AT1450" s="1">
        <v>272</v>
      </c>
      <c r="AU1450" s="1">
        <v>255.5</v>
      </c>
      <c r="AV1450" s="1">
        <v>275</v>
      </c>
      <c r="AW1450" s="1">
        <v>0.82620000000000005</v>
      </c>
      <c r="AX1450" s="1">
        <v>7.84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6150</v>
      </c>
      <c r="C1451" s="3">
        <v>3.9</v>
      </c>
      <c r="D1451" s="3">
        <v>0.13</v>
      </c>
      <c r="E1451" s="3">
        <v>0.1</v>
      </c>
      <c r="F1451" s="1">
        <f>IF(INDEX(董監!D:D,H1451)=0,INDEX(董監!C:C,H1451),INDEX(董監!D:D,H1451))</f>
        <v>61.57</v>
      </c>
      <c r="G1451" s="1">
        <f t="shared" si="88"/>
        <v>34.299999999999997</v>
      </c>
      <c r="H1451" s="1">
        <f>MATCH(持股比率!A1451,董監!A:A,0)</f>
        <v>1451</v>
      </c>
      <c r="I1451" s="3">
        <v>364131.05</v>
      </c>
      <c r="J1451" s="26">
        <v>296</v>
      </c>
      <c r="K1451" s="26">
        <v>-87</v>
      </c>
      <c r="L1451" s="35">
        <v>-212</v>
      </c>
      <c r="M1451" s="26">
        <v>-106</v>
      </c>
      <c r="N1451" s="26">
        <v>312</v>
      </c>
      <c r="O1451" s="26">
        <f t="shared" si="89"/>
        <v>12490</v>
      </c>
      <c r="P1451" s="25">
        <f t="shared" si="90"/>
        <v>1.6</v>
      </c>
      <c r="Q1451" s="3">
        <v>64.599999999999994</v>
      </c>
      <c r="R1451" s="3">
        <v>65</v>
      </c>
      <c r="S1451" s="3">
        <v>63.3</v>
      </c>
      <c r="T1451" s="3">
        <v>63.2</v>
      </c>
      <c r="U1451" s="3">
        <v>65.900000000000006</v>
      </c>
      <c r="V1451" s="12">
        <f t="shared" si="91"/>
        <v>0.13908600000000002</v>
      </c>
      <c r="W1451" s="3">
        <v>5.27</v>
      </c>
      <c r="X1451" s="3" t="str">
        <f ca="1">IF(COUNTIF(股期對照!A:A,B1451)=2,B1451&amp;"-●",IF(COUNTIF(股期對照!A:A,B1451)=1,B1451&amp;"-◎",B1451))</f>
        <v>長科*</v>
      </c>
      <c r="Y1451" s="3" t="s">
        <v>6525</v>
      </c>
      <c r="AB1451" s="1" t="s">
        <v>1445</v>
      </c>
      <c r="AC1451" s="1" t="s">
        <v>3206</v>
      </c>
      <c r="AD1451" s="1">
        <v>3.9</v>
      </c>
      <c r="AE1451" s="1">
        <v>0.13</v>
      </c>
      <c r="AF1451" s="1">
        <v>0.1</v>
      </c>
      <c r="AG1451" s="1">
        <v>61.57</v>
      </c>
      <c r="AH1451" s="1">
        <v>34.299999999999997</v>
      </c>
      <c r="AI1451" s="1">
        <v>1451</v>
      </c>
      <c r="AJ1451" s="1">
        <v>364131.05</v>
      </c>
      <c r="AK1451" s="1">
        <v>296</v>
      </c>
      <c r="AL1451" s="1">
        <v>-87</v>
      </c>
      <c r="AM1451" s="1">
        <v>-212</v>
      </c>
      <c r="AN1451" s="1">
        <v>-106</v>
      </c>
      <c r="AO1451" s="1">
        <v>312</v>
      </c>
      <c r="AP1451" s="1">
        <v>12490</v>
      </c>
      <c r="AQ1451" s="1">
        <v>1.6</v>
      </c>
      <c r="AR1451" s="1">
        <v>64.599999999999994</v>
      </c>
      <c r="AS1451" s="1">
        <v>65</v>
      </c>
      <c r="AT1451" s="1">
        <v>63.3</v>
      </c>
      <c r="AU1451" s="1">
        <v>63.2</v>
      </c>
      <c r="AV1451" s="1">
        <v>65.900000000000006</v>
      </c>
      <c r="AW1451" s="1">
        <v>0.13908600000000002</v>
      </c>
      <c r="AX1451" s="1">
        <v>5.27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6151</v>
      </c>
      <c r="C1452" s="3">
        <v>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42.96</v>
      </c>
      <c r="H1452" s="1">
        <f>MATCH(持股比率!A1452,董監!A:A,0)</f>
        <v>1452</v>
      </c>
      <c r="I1452" s="3">
        <v>830000</v>
      </c>
      <c r="J1452" s="26">
        <v>0</v>
      </c>
      <c r="K1452" s="26">
        <v>-57</v>
      </c>
      <c r="L1452" s="35">
        <v>-59</v>
      </c>
      <c r="M1452" s="26">
        <v>-21</v>
      </c>
      <c r="N1452" s="26">
        <v>29</v>
      </c>
      <c r="O1452" s="26">
        <f t="shared" si="89"/>
        <v>35657</v>
      </c>
      <c r="P1452" s="25">
        <f t="shared" si="90"/>
        <v>-0.3</v>
      </c>
      <c r="Q1452" s="3">
        <v>52.8</v>
      </c>
      <c r="R1452" s="3">
        <v>52.4</v>
      </c>
      <c r="S1452" s="3">
        <v>50.6</v>
      </c>
      <c r="T1452" s="3">
        <v>50.5</v>
      </c>
      <c r="U1452" s="3">
        <v>51.2</v>
      </c>
      <c r="V1452" s="12">
        <f t="shared" si="91"/>
        <v>-5.5478999999999994E-2</v>
      </c>
      <c r="W1452" s="3">
        <v>-3.4</v>
      </c>
      <c r="X1452" s="3" t="str">
        <f ca="1">IF(COUNTIF(股期對照!A:A,B1452)=2,B1452&amp;"-●",IF(COUNTIF(股期對照!A:A,B1452)=1,B1452&amp;"-◎",B1452))</f>
        <v>易華電</v>
      </c>
      <c r="Y1452" s="3" t="s">
        <v>4593</v>
      </c>
      <c r="AB1452" s="1" t="s">
        <v>1446</v>
      </c>
      <c r="AC1452" s="1" t="s">
        <v>3207</v>
      </c>
      <c r="AD1452" s="1">
        <v>2</v>
      </c>
      <c r="AE1452" s="1">
        <v>0.01</v>
      </c>
      <c r="AF1452" s="1">
        <v>0.22</v>
      </c>
      <c r="AG1452" s="1">
        <v>54.81</v>
      </c>
      <c r="AH1452" s="1">
        <v>42.96</v>
      </c>
      <c r="AI1452" s="1">
        <v>1452</v>
      </c>
      <c r="AJ1452" s="1">
        <v>830000</v>
      </c>
      <c r="AK1452" s="1">
        <v>0</v>
      </c>
      <c r="AL1452" s="1">
        <v>-57</v>
      </c>
      <c r="AM1452" s="1">
        <v>-59</v>
      </c>
      <c r="AN1452" s="1">
        <v>-21</v>
      </c>
      <c r="AO1452" s="1">
        <v>29</v>
      </c>
      <c r="AP1452" s="1">
        <v>35657</v>
      </c>
      <c r="AQ1452" s="1">
        <v>-0.3</v>
      </c>
      <c r="AR1452" s="1">
        <v>52.8</v>
      </c>
      <c r="AS1452" s="1">
        <v>52.4</v>
      </c>
      <c r="AT1452" s="1">
        <v>50.6</v>
      </c>
      <c r="AU1452" s="1">
        <v>50.5</v>
      </c>
      <c r="AV1452" s="1">
        <v>51.2</v>
      </c>
      <c r="AW1452" s="1">
        <v>-5.5478999999999994E-2</v>
      </c>
      <c r="AX1452" s="1">
        <v>-3.4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4700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43.1</v>
      </c>
      <c r="R1453" s="3">
        <v>43</v>
      </c>
      <c r="S1453" s="3">
        <v>43.1</v>
      </c>
      <c r="T1453" s="3">
        <v>42.5</v>
      </c>
      <c r="U1453" s="3">
        <v>43</v>
      </c>
      <c r="V1453" s="12">
        <f t="shared" si="91"/>
        <v>0</v>
      </c>
      <c r="W1453" s="3">
        <v>-0.23</v>
      </c>
      <c r="X1453" s="3" t="str">
        <f ca="1">IF(COUNTIF(股期對照!A:A,B1453)=2,B1453&amp;"-●",IF(COUNTIF(股期對照!A:A,B1453)=1,B1453&amp;"-◎",B1453))</f>
        <v>勝品</v>
      </c>
      <c r="Y1453" s="3" t="s">
        <v>6634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43.1</v>
      </c>
      <c r="AS1453" s="1">
        <v>43</v>
      </c>
      <c r="AT1453" s="1">
        <v>43.1</v>
      </c>
      <c r="AU1453" s="1">
        <v>42.5</v>
      </c>
      <c r="AV1453" s="1">
        <v>43</v>
      </c>
      <c r="AW1453" s="1">
        <v>0</v>
      </c>
      <c r="AX1453" s="1">
        <v>-0.23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6152</v>
      </c>
      <c r="C1454" s="3">
        <v>2.2799999999999998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74.180000000000007</v>
      </c>
      <c r="H1454" s="1">
        <f>MATCH(持股比率!A1454,董監!A:A,0)</f>
        <v>1454</v>
      </c>
      <c r="I1454" s="3">
        <v>868812.5</v>
      </c>
      <c r="J1454" s="26">
        <v>-213</v>
      </c>
      <c r="K1454" s="26">
        <v>-90</v>
      </c>
      <c r="L1454" s="35">
        <v>-113</v>
      </c>
      <c r="M1454" s="26">
        <v>-20</v>
      </c>
      <c r="N1454" s="26">
        <v>-3</v>
      </c>
      <c r="O1454" s="26">
        <f t="shared" si="89"/>
        <v>64449</v>
      </c>
      <c r="P1454" s="25">
        <f t="shared" si="90"/>
        <v>-0.7</v>
      </c>
      <c r="Q1454" s="3">
        <v>40.65</v>
      </c>
      <c r="R1454" s="3">
        <v>39.9</v>
      </c>
      <c r="S1454" s="3">
        <v>38.700000000000003</v>
      </c>
      <c r="T1454" s="3">
        <v>38.5</v>
      </c>
      <c r="U1454" s="3">
        <v>38.25</v>
      </c>
      <c r="V1454" s="12">
        <f t="shared" si="91"/>
        <v>-0.17507300000000001</v>
      </c>
      <c r="W1454" s="3">
        <v>-8.93</v>
      </c>
      <c r="X1454" s="3" t="str">
        <f ca="1">IF(COUNTIF(股期對照!A:A,B1454)=2,B1454&amp;"-●",IF(COUNTIF(股期對照!A:A,B1454)=1,B1454&amp;"-◎",B1454))</f>
        <v>興能高</v>
      </c>
      <c r="Y1454" s="3" t="s">
        <v>4299</v>
      </c>
      <c r="AB1454" s="1" t="s">
        <v>1448</v>
      </c>
      <c r="AC1454" s="1" t="s">
        <v>3209</v>
      </c>
      <c r="AD1454" s="1">
        <v>2.2799999999999998</v>
      </c>
      <c r="AE1454" s="1">
        <v>0</v>
      </c>
      <c r="AF1454" s="1">
        <v>0</v>
      </c>
      <c r="AG1454" s="1">
        <v>23.54</v>
      </c>
      <c r="AH1454" s="1">
        <v>74.180000000000007</v>
      </c>
      <c r="AI1454" s="1">
        <v>1454</v>
      </c>
      <c r="AJ1454" s="1">
        <v>868812.5</v>
      </c>
      <c r="AK1454" s="1">
        <v>-213</v>
      </c>
      <c r="AL1454" s="1">
        <v>-90</v>
      </c>
      <c r="AM1454" s="1">
        <v>-113</v>
      </c>
      <c r="AN1454" s="1">
        <v>-20</v>
      </c>
      <c r="AO1454" s="1">
        <v>-3</v>
      </c>
      <c r="AP1454" s="1">
        <v>64449</v>
      </c>
      <c r="AQ1454" s="1">
        <v>-0.7</v>
      </c>
      <c r="AR1454" s="1">
        <v>40.65</v>
      </c>
      <c r="AS1454" s="1">
        <v>39.9</v>
      </c>
      <c r="AT1454" s="1">
        <v>38.700000000000003</v>
      </c>
      <c r="AU1454" s="1">
        <v>38.5</v>
      </c>
      <c r="AV1454" s="1">
        <v>38.25</v>
      </c>
      <c r="AW1454" s="1">
        <v>-0.17507300000000001</v>
      </c>
      <c r="AX1454" s="1">
        <v>-8.93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6153</v>
      </c>
      <c r="C1455" s="3">
        <v>5.75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81.349999999999994</v>
      </c>
      <c r="H1455" s="1">
        <f>MATCH(持股比率!A1455,董監!A:A,0)</f>
        <v>1455</v>
      </c>
      <c r="I1455" s="3">
        <v>174928.46</v>
      </c>
      <c r="J1455" s="26">
        <v>17</v>
      </c>
      <c r="K1455" s="26">
        <v>-4</v>
      </c>
      <c r="L1455" s="35">
        <v>3</v>
      </c>
      <c r="M1455" s="26">
        <v>-5</v>
      </c>
      <c r="N1455" s="26">
        <v>5</v>
      </c>
      <c r="O1455" s="26">
        <f t="shared" si="89"/>
        <v>14230</v>
      </c>
      <c r="P1455" s="25">
        <f t="shared" si="90"/>
        <v>0.1</v>
      </c>
      <c r="Q1455" s="3">
        <v>107.5</v>
      </c>
      <c r="R1455" s="3">
        <v>106</v>
      </c>
      <c r="S1455" s="3">
        <v>106.5</v>
      </c>
      <c r="T1455" s="3">
        <v>105</v>
      </c>
      <c r="U1455" s="3">
        <v>107.5</v>
      </c>
      <c r="V1455" s="12">
        <f t="shared" si="91"/>
        <v>1.7354999999999999E-2</v>
      </c>
      <c r="W1455" s="3">
        <v>1.42</v>
      </c>
      <c r="X1455" s="3" t="str">
        <f ca="1">IF(COUNTIF(股期對照!A:A,B1455)=2,B1455&amp;"-●",IF(COUNTIF(股期對照!A:A,B1455)=1,B1455&amp;"-◎",B1455))</f>
        <v>欣普羅</v>
      </c>
      <c r="Y1455" s="3" t="s">
        <v>6634</v>
      </c>
      <c r="AB1455" s="1" t="s">
        <v>1449</v>
      </c>
      <c r="AC1455" s="1" t="s">
        <v>3210</v>
      </c>
      <c r="AD1455" s="1">
        <v>5.75</v>
      </c>
      <c r="AE1455" s="1">
        <v>0</v>
      </c>
      <c r="AF1455" s="1">
        <v>0</v>
      </c>
      <c r="AG1455" s="1">
        <v>12.9</v>
      </c>
      <c r="AH1455" s="1">
        <v>81.349999999999994</v>
      </c>
      <c r="AI1455" s="1">
        <v>1455</v>
      </c>
      <c r="AJ1455" s="1">
        <v>174928.46</v>
      </c>
      <c r="AK1455" s="1">
        <v>17</v>
      </c>
      <c r="AL1455" s="1">
        <v>-4</v>
      </c>
      <c r="AM1455" s="1">
        <v>3</v>
      </c>
      <c r="AN1455" s="1">
        <v>-5</v>
      </c>
      <c r="AO1455" s="1">
        <v>5</v>
      </c>
      <c r="AP1455" s="1">
        <v>14230</v>
      </c>
      <c r="AQ1455" s="1">
        <v>0.1</v>
      </c>
      <c r="AR1455" s="1">
        <v>107.5</v>
      </c>
      <c r="AS1455" s="1">
        <v>106</v>
      </c>
      <c r="AT1455" s="1">
        <v>106.5</v>
      </c>
      <c r="AU1455" s="1">
        <v>105</v>
      </c>
      <c r="AV1455" s="1">
        <v>107.5</v>
      </c>
      <c r="AW1455" s="1">
        <v>1.7354999999999999E-2</v>
      </c>
      <c r="AX1455" s="1">
        <v>1.42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6154</v>
      </c>
      <c r="C1456" s="3">
        <v>14.41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29.39</v>
      </c>
      <c r="H1456" s="1">
        <f>MATCH(持股比率!A1456,董監!A:A,0)</f>
        <v>1456</v>
      </c>
      <c r="I1456" s="3">
        <v>704596.31</v>
      </c>
      <c r="J1456" s="26">
        <v>3</v>
      </c>
      <c r="K1456" s="26">
        <v>1</v>
      </c>
      <c r="L1456" s="35">
        <v>5</v>
      </c>
      <c r="M1456" s="26">
        <v>2</v>
      </c>
      <c r="N1456" s="26">
        <v>-1</v>
      </c>
      <c r="O1456" s="26">
        <f t="shared" si="89"/>
        <v>20708</v>
      </c>
      <c r="P1456" s="25">
        <f t="shared" si="90"/>
        <v>0</v>
      </c>
      <c r="Q1456" s="3">
        <v>304</v>
      </c>
      <c r="R1456" s="3">
        <v>304</v>
      </c>
      <c r="S1456" s="3">
        <v>301</v>
      </c>
      <c r="T1456" s="3">
        <v>300</v>
      </c>
      <c r="U1456" s="3">
        <v>303</v>
      </c>
      <c r="V1456" s="12">
        <f t="shared" si="91"/>
        <v>3.0179999999999998E-2</v>
      </c>
      <c r="W1456" s="3">
        <v>-0.33</v>
      </c>
      <c r="X1456" s="3" t="str">
        <f ca="1">IF(COUNTIF(股期對照!A:A,B1456)=2,B1456&amp;"-●",IF(COUNTIF(股期對照!A:A,B1456)=1,B1456&amp;"-◎",B1456))</f>
        <v>是方</v>
      </c>
      <c r="Y1456" s="3" t="s">
        <v>6615</v>
      </c>
      <c r="AB1456" s="1" t="s">
        <v>1450</v>
      </c>
      <c r="AC1456" s="1" t="s">
        <v>3211</v>
      </c>
      <c r="AD1456" s="1">
        <v>14.41</v>
      </c>
      <c r="AE1456" s="1">
        <v>0.09</v>
      </c>
      <c r="AF1456" s="1">
        <v>0.03</v>
      </c>
      <c r="AG1456" s="1">
        <v>56.08</v>
      </c>
      <c r="AH1456" s="1">
        <v>29.39</v>
      </c>
      <c r="AI1456" s="1">
        <v>1456</v>
      </c>
      <c r="AJ1456" s="1">
        <v>704596.31</v>
      </c>
      <c r="AK1456" s="1">
        <v>3</v>
      </c>
      <c r="AL1456" s="1">
        <v>1</v>
      </c>
      <c r="AM1456" s="1">
        <v>5</v>
      </c>
      <c r="AN1456" s="1">
        <v>2</v>
      </c>
      <c r="AO1456" s="1">
        <v>-1</v>
      </c>
      <c r="AP1456" s="1">
        <v>20708</v>
      </c>
      <c r="AQ1456" s="1">
        <v>0</v>
      </c>
      <c r="AR1456" s="1">
        <v>304</v>
      </c>
      <c r="AS1456" s="1">
        <v>304</v>
      </c>
      <c r="AT1456" s="1">
        <v>301</v>
      </c>
      <c r="AU1456" s="1">
        <v>300</v>
      </c>
      <c r="AV1456" s="1">
        <v>303</v>
      </c>
      <c r="AW1456" s="1">
        <v>3.0179999999999998E-2</v>
      </c>
      <c r="AX1456" s="1">
        <v>-0.33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6155</v>
      </c>
      <c r="C1457" s="3">
        <v>14.24</v>
      </c>
      <c r="D1457" s="3">
        <v>4.95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68.25</v>
      </c>
      <c r="H1457" s="1">
        <f>MATCH(持股比率!A1457,董監!A:A,0)</f>
        <v>1457</v>
      </c>
      <c r="I1457" s="3">
        <v>256763</v>
      </c>
      <c r="J1457" s="26">
        <v>25</v>
      </c>
      <c r="K1457" s="26">
        <v>5</v>
      </c>
      <c r="L1457" s="35">
        <v>-41</v>
      </c>
      <c r="M1457" s="26">
        <v>-20</v>
      </c>
      <c r="N1457" s="26">
        <v>-53</v>
      </c>
      <c r="O1457" s="26">
        <f t="shared" si="89"/>
        <v>17524</v>
      </c>
      <c r="P1457" s="25">
        <f t="shared" si="90"/>
        <v>-0.5</v>
      </c>
      <c r="Q1457" s="3">
        <v>138</v>
      </c>
      <c r="R1457" s="3">
        <v>138</v>
      </c>
      <c r="S1457" s="3">
        <v>135</v>
      </c>
      <c r="T1457" s="3">
        <v>134</v>
      </c>
      <c r="U1457" s="3">
        <v>133</v>
      </c>
      <c r="V1457" s="12">
        <f t="shared" si="91"/>
        <v>-0.11124000000000001</v>
      </c>
      <c r="W1457" s="3">
        <v>-3.62</v>
      </c>
      <c r="X1457" s="3" t="str">
        <f ca="1">IF(COUNTIF(股期對照!A:A,B1457)=2,B1457&amp;"-●",IF(COUNTIF(股期對照!A:A,B1457)=1,B1457&amp;"-◎",B1457))</f>
        <v>宏觀</v>
      </c>
      <c r="Y1457" s="3" t="s">
        <v>6546</v>
      </c>
      <c r="AB1457" s="1" t="s">
        <v>1451</v>
      </c>
      <c r="AC1457" s="1" t="s">
        <v>3212</v>
      </c>
      <c r="AD1457" s="1">
        <v>14.24</v>
      </c>
      <c r="AE1457" s="1">
        <v>4.95</v>
      </c>
      <c r="AF1457" s="1">
        <v>0.28000000000000003</v>
      </c>
      <c r="AG1457" s="1">
        <v>12.28</v>
      </c>
      <c r="AH1457" s="1">
        <v>68.25</v>
      </c>
      <c r="AI1457" s="1">
        <v>1457</v>
      </c>
      <c r="AJ1457" s="1">
        <v>256763</v>
      </c>
      <c r="AK1457" s="1">
        <v>25</v>
      </c>
      <c r="AL1457" s="1">
        <v>5</v>
      </c>
      <c r="AM1457" s="1">
        <v>-41</v>
      </c>
      <c r="AN1457" s="1">
        <v>-20</v>
      </c>
      <c r="AO1457" s="1">
        <v>-53</v>
      </c>
      <c r="AP1457" s="1">
        <v>17524</v>
      </c>
      <c r="AQ1457" s="1">
        <v>-0.5</v>
      </c>
      <c r="AR1457" s="1">
        <v>138</v>
      </c>
      <c r="AS1457" s="1">
        <v>138</v>
      </c>
      <c r="AT1457" s="1">
        <v>135</v>
      </c>
      <c r="AU1457" s="1">
        <v>134</v>
      </c>
      <c r="AV1457" s="1">
        <v>133</v>
      </c>
      <c r="AW1457" s="1">
        <v>-0.11124000000000001</v>
      </c>
      <c r="AX1457" s="1">
        <v>-3.62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6156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129</v>
      </c>
      <c r="R1458" s="3">
        <v>129</v>
      </c>
      <c r="S1458" s="3">
        <v>128</v>
      </c>
      <c r="T1458" s="3">
        <v>129.5</v>
      </c>
      <c r="U1458" s="3">
        <v>132</v>
      </c>
      <c r="V1458" s="12">
        <f t="shared" si="91"/>
        <v>0</v>
      </c>
      <c r="W1458" s="3">
        <v>2.33</v>
      </c>
      <c r="X1458" s="3" t="str">
        <f ca="1">IF(COUNTIF(股期對照!A:A,B1458)=2,B1458&amp;"-●",IF(COUNTIF(股期對照!A:A,B1458)=1,B1458&amp;"-◎",B1458))</f>
        <v>醫揚</v>
      </c>
      <c r="Y1458" s="3" t="s">
        <v>6622</v>
      </c>
      <c r="AB1458" s="1" t="s">
        <v>1452</v>
      </c>
      <c r="AC1458" s="1" t="s">
        <v>3213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129</v>
      </c>
      <c r="AS1458" s="1">
        <v>129</v>
      </c>
      <c r="AT1458" s="1">
        <v>128</v>
      </c>
      <c r="AU1458" s="1">
        <v>129.5</v>
      </c>
      <c r="AV1458" s="1">
        <v>132</v>
      </c>
      <c r="AW1458" s="1">
        <v>0</v>
      </c>
      <c r="AX1458" s="1">
        <v>2.33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6157</v>
      </c>
      <c r="C1459" s="3">
        <v>0.09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82.48</v>
      </c>
      <c r="H1459" s="1">
        <f>MATCH(持股比率!A1459,董監!A:A,0)</f>
        <v>1459</v>
      </c>
      <c r="I1459" s="3">
        <v>300861.77</v>
      </c>
      <c r="J1459" s="26">
        <v>1</v>
      </c>
      <c r="K1459" s="26">
        <v>3</v>
      </c>
      <c r="L1459" s="35">
        <v>0</v>
      </c>
      <c r="M1459" s="26">
        <v>0</v>
      </c>
      <c r="N1459" s="26">
        <v>-1</v>
      </c>
      <c r="O1459" s="26">
        <f t="shared" si="89"/>
        <v>24815</v>
      </c>
      <c r="P1459" s="25">
        <f t="shared" si="90"/>
        <v>0</v>
      </c>
      <c r="Q1459" s="3">
        <v>31.8</v>
      </c>
      <c r="R1459" s="3">
        <v>31.55</v>
      </c>
      <c r="S1459" s="3">
        <v>30.7</v>
      </c>
      <c r="T1459" s="3">
        <v>30.3</v>
      </c>
      <c r="U1459" s="3">
        <v>30</v>
      </c>
      <c r="V1459" s="12">
        <f t="shared" si="91"/>
        <v>9.6450000000000008E-4</v>
      </c>
      <c r="W1459" s="3">
        <v>-5.51</v>
      </c>
      <c r="X1459" s="3" t="str">
        <f ca="1">IF(COUNTIF(股期對照!A:A,B1459)=2,B1459&amp;"-●",IF(COUNTIF(股期對照!A:A,B1459)=1,B1459&amp;"-◎",B1459))</f>
        <v>維田</v>
      </c>
      <c r="Y1459" s="3" t="s">
        <v>6619</v>
      </c>
      <c r="AB1459" s="1" t="s">
        <v>1453</v>
      </c>
      <c r="AC1459" s="1" t="s">
        <v>3214</v>
      </c>
      <c r="AD1459" s="1">
        <v>0.09</v>
      </c>
      <c r="AE1459" s="1">
        <v>0</v>
      </c>
      <c r="AF1459" s="1">
        <v>0</v>
      </c>
      <c r="AG1459" s="1">
        <v>17.43</v>
      </c>
      <c r="AH1459" s="1">
        <v>82.48</v>
      </c>
      <c r="AI1459" s="1">
        <v>1459</v>
      </c>
      <c r="AJ1459" s="1">
        <v>300861.77</v>
      </c>
      <c r="AK1459" s="1">
        <v>1</v>
      </c>
      <c r="AL1459" s="1">
        <v>3</v>
      </c>
      <c r="AM1459" s="1">
        <v>0</v>
      </c>
      <c r="AN1459" s="1">
        <v>0</v>
      </c>
      <c r="AO1459" s="1">
        <v>-1</v>
      </c>
      <c r="AP1459" s="1">
        <v>24815</v>
      </c>
      <c r="AQ1459" s="1">
        <v>0</v>
      </c>
      <c r="AR1459" s="1">
        <v>31.8</v>
      </c>
      <c r="AS1459" s="1">
        <v>31.55</v>
      </c>
      <c r="AT1459" s="1">
        <v>30.7</v>
      </c>
      <c r="AU1459" s="1">
        <v>30.3</v>
      </c>
      <c r="AV1459" s="1">
        <v>30</v>
      </c>
      <c r="AW1459" s="1">
        <v>9.6450000000000008E-4</v>
      </c>
      <c r="AX1459" s="1">
        <v>-5.51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6158</v>
      </c>
      <c r="C1460" s="3">
        <v>57.38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40.57</v>
      </c>
      <c r="H1460" s="1">
        <f>MATCH(持股比率!A1460,董監!A:A,0)</f>
        <v>1460</v>
      </c>
      <c r="I1460" s="3">
        <v>804993.45</v>
      </c>
      <c r="J1460" s="26">
        <v>84</v>
      </c>
      <c r="K1460" s="26">
        <v>-33</v>
      </c>
      <c r="L1460" s="35">
        <v>-2</v>
      </c>
      <c r="M1460" s="26">
        <v>-14</v>
      </c>
      <c r="N1460" s="26">
        <v>141</v>
      </c>
      <c r="O1460" s="26">
        <f t="shared" si="89"/>
        <v>32659</v>
      </c>
      <c r="P1460" s="25">
        <f t="shared" si="90"/>
        <v>0.5</v>
      </c>
      <c r="Q1460" s="3">
        <v>19.55</v>
      </c>
      <c r="R1460" s="3">
        <v>19.649999999999999</v>
      </c>
      <c r="S1460" s="3">
        <v>19.05</v>
      </c>
      <c r="T1460" s="3">
        <v>18.7</v>
      </c>
      <c r="U1460" s="3">
        <v>18.7</v>
      </c>
      <c r="V1460" s="12">
        <f t="shared" si="91"/>
        <v>3.3305500000000002E-2</v>
      </c>
      <c r="W1460" s="3">
        <v>-4.0999999999999996</v>
      </c>
      <c r="X1460" s="3" t="str">
        <f ca="1">IF(COUNTIF(股期對照!A:A,B1460)=2,B1460&amp;"-●",IF(COUNTIF(股期對照!A:A,B1460)=1,B1460&amp;"-◎",B1460))</f>
        <v>虹揚-KY</v>
      </c>
      <c r="Y1460" s="3" t="s">
        <v>6547</v>
      </c>
      <c r="AB1460" s="1" t="s">
        <v>1454</v>
      </c>
      <c r="AC1460" s="1" t="s">
        <v>3215</v>
      </c>
      <c r="AD1460" s="1">
        <v>57.38</v>
      </c>
      <c r="AE1460" s="1">
        <v>0</v>
      </c>
      <c r="AF1460" s="1">
        <v>0</v>
      </c>
      <c r="AG1460" s="1">
        <v>2.0499999999999998</v>
      </c>
      <c r="AH1460" s="1">
        <v>40.57</v>
      </c>
      <c r="AI1460" s="1">
        <v>1460</v>
      </c>
      <c r="AJ1460" s="1">
        <v>804993.45</v>
      </c>
      <c r="AK1460" s="1">
        <v>84</v>
      </c>
      <c r="AL1460" s="1">
        <v>-33</v>
      </c>
      <c r="AM1460" s="1">
        <v>-2</v>
      </c>
      <c r="AN1460" s="1">
        <v>-14</v>
      </c>
      <c r="AO1460" s="1">
        <v>141</v>
      </c>
      <c r="AP1460" s="1">
        <v>32659</v>
      </c>
      <c r="AQ1460" s="1">
        <v>0.5</v>
      </c>
      <c r="AR1460" s="1">
        <v>19.55</v>
      </c>
      <c r="AS1460" s="1">
        <v>19.649999999999999</v>
      </c>
      <c r="AT1460" s="1">
        <v>19.05</v>
      </c>
      <c r="AU1460" s="1">
        <v>18.7</v>
      </c>
      <c r="AV1460" s="1">
        <v>18.7</v>
      </c>
      <c r="AW1460" s="1">
        <v>3.3305500000000002E-2</v>
      </c>
      <c r="AX1460" s="1">
        <v>-4.0999999999999996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6159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55.9</v>
      </c>
      <c r="R1461" s="3">
        <v>55.2</v>
      </c>
      <c r="S1461" s="3">
        <v>54.5</v>
      </c>
      <c r="T1461" s="3">
        <v>55.4</v>
      </c>
      <c r="U1461" s="3">
        <v>56.4</v>
      </c>
      <c r="V1461" s="12">
        <f t="shared" si="91"/>
        <v>0</v>
      </c>
      <c r="W1461" s="3">
        <v>-1.4</v>
      </c>
      <c r="X1461" s="3" t="str">
        <f ca="1">IF(COUNTIF(股期對照!A:A,B1461)=2,B1461&amp;"-●",IF(COUNTIF(股期對照!A:A,B1461)=1,B1461&amp;"-◎",B1461))</f>
        <v>霈方</v>
      </c>
      <c r="Y1461" s="3" t="s">
        <v>6627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55.9</v>
      </c>
      <c r="AS1461" s="1">
        <v>55.2</v>
      </c>
      <c r="AT1461" s="1">
        <v>54.5</v>
      </c>
      <c r="AU1461" s="1">
        <v>55.4</v>
      </c>
      <c r="AV1461" s="1">
        <v>56.4</v>
      </c>
      <c r="AW1461" s="1">
        <v>0</v>
      </c>
      <c r="AX1461" s="1">
        <v>-1.4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6160</v>
      </c>
      <c r="C1462" s="3">
        <v>32.090000000000003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</v>
      </c>
      <c r="H1462" s="1">
        <f>MATCH(持股比率!A1462,董監!A:A,0)</f>
        <v>1462</v>
      </c>
      <c r="I1462" s="3">
        <v>1172709.3</v>
      </c>
      <c r="J1462" s="26">
        <v>58</v>
      </c>
      <c r="K1462" s="26">
        <v>3</v>
      </c>
      <c r="L1462" s="35">
        <v>142</v>
      </c>
      <c r="M1462" s="26">
        <v>79</v>
      </c>
      <c r="N1462" s="26">
        <v>-192</v>
      </c>
      <c r="O1462" s="26">
        <f t="shared" si="89"/>
        <v>54531</v>
      </c>
      <c r="P1462" s="25">
        <f t="shared" si="90"/>
        <v>0.2</v>
      </c>
      <c r="Q1462" s="3">
        <v>105.5</v>
      </c>
      <c r="R1462" s="3">
        <v>103.5</v>
      </c>
      <c r="S1462" s="3">
        <v>99.7</v>
      </c>
      <c r="T1462" s="3">
        <v>98.8</v>
      </c>
      <c r="U1462" s="3">
        <v>101</v>
      </c>
      <c r="V1462" s="12">
        <f t="shared" si="91"/>
        <v>9.0001000000000025E-2</v>
      </c>
      <c r="W1462" s="3">
        <v>-2.88</v>
      </c>
      <c r="X1462" s="3" t="str">
        <f ca="1">IF(COUNTIF(股期對照!A:A,B1462)=2,B1462&amp;"-●",IF(COUNTIF(股期對照!A:A,B1462)=1,B1462&amp;"-◎",B1462))</f>
        <v>逸達</v>
      </c>
      <c r="Y1462" s="3" t="s">
        <v>6622</v>
      </c>
      <c r="AB1462" s="1" t="s">
        <v>1456</v>
      </c>
      <c r="AC1462" s="1" t="s">
        <v>3217</v>
      </c>
      <c r="AD1462" s="1">
        <v>32.090000000000003</v>
      </c>
      <c r="AE1462" s="1">
        <v>0</v>
      </c>
      <c r="AF1462" s="1">
        <v>0</v>
      </c>
      <c r="AG1462" s="1">
        <v>21.41</v>
      </c>
      <c r="AH1462" s="1">
        <v>46.5</v>
      </c>
      <c r="AI1462" s="1">
        <v>1462</v>
      </c>
      <c r="AJ1462" s="1">
        <v>1172709.3</v>
      </c>
      <c r="AK1462" s="1">
        <v>58</v>
      </c>
      <c r="AL1462" s="1">
        <v>3</v>
      </c>
      <c r="AM1462" s="1">
        <v>142</v>
      </c>
      <c r="AN1462" s="1">
        <v>79</v>
      </c>
      <c r="AO1462" s="1">
        <v>-192</v>
      </c>
      <c r="AP1462" s="1">
        <v>54531</v>
      </c>
      <c r="AQ1462" s="1">
        <v>0.2</v>
      </c>
      <c r="AR1462" s="1">
        <v>105.5</v>
      </c>
      <c r="AS1462" s="1">
        <v>103.5</v>
      </c>
      <c r="AT1462" s="1">
        <v>99.7</v>
      </c>
      <c r="AU1462" s="1">
        <v>98.8</v>
      </c>
      <c r="AV1462" s="1">
        <v>101</v>
      </c>
      <c r="AW1462" s="1">
        <v>9.0001000000000025E-2</v>
      </c>
      <c r="AX1462" s="1">
        <v>-2.88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6161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-2</v>
      </c>
      <c r="K1463" s="26">
        <v>-2</v>
      </c>
      <c r="L1463" s="35">
        <v>-4</v>
      </c>
      <c r="M1463" s="26">
        <v>1</v>
      </c>
      <c r="N1463" s="26">
        <v>1</v>
      </c>
      <c r="O1463" s="26">
        <f t="shared" si="89"/>
        <v>12444</v>
      </c>
      <c r="P1463" s="25">
        <f t="shared" si="90"/>
        <v>0</v>
      </c>
      <c r="Q1463" s="3">
        <v>67.5</v>
      </c>
      <c r="R1463" s="3">
        <v>68</v>
      </c>
      <c r="S1463" s="3">
        <v>68</v>
      </c>
      <c r="T1463" s="3">
        <v>68</v>
      </c>
      <c r="U1463" s="3">
        <v>68</v>
      </c>
      <c r="V1463" s="12">
        <f t="shared" si="91"/>
        <v>-4.0699999999999998E-3</v>
      </c>
      <c r="W1463" s="3">
        <v>0.74</v>
      </c>
      <c r="X1463" s="3" t="str">
        <f ca="1">IF(COUNTIF(股期對照!A:A,B1463)=2,B1463&amp;"-●",IF(COUNTIF(股期對照!A:A,B1463)=1,B1463&amp;"-◎",B1463))</f>
        <v>勁豐</v>
      </c>
      <c r="Y1463" s="3" t="s">
        <v>6551</v>
      </c>
      <c r="AB1463" s="1" t="s">
        <v>1457</v>
      </c>
      <c r="AC1463" s="1" t="s">
        <v>3218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-2</v>
      </c>
      <c r="AL1463" s="1">
        <v>-2</v>
      </c>
      <c r="AM1463" s="1">
        <v>-4</v>
      </c>
      <c r="AN1463" s="1">
        <v>1</v>
      </c>
      <c r="AO1463" s="1">
        <v>1</v>
      </c>
      <c r="AP1463" s="1">
        <v>12444</v>
      </c>
      <c r="AQ1463" s="1">
        <v>0</v>
      </c>
      <c r="AR1463" s="1">
        <v>67.5</v>
      </c>
      <c r="AS1463" s="1">
        <v>68</v>
      </c>
      <c r="AT1463" s="1">
        <v>68</v>
      </c>
      <c r="AU1463" s="1">
        <v>68</v>
      </c>
      <c r="AV1463" s="1">
        <v>68</v>
      </c>
      <c r="AW1463" s="1">
        <v>-4.0699999999999998E-3</v>
      </c>
      <c r="AX1463" s="1">
        <v>0.74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6162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1</v>
      </c>
      <c r="K1464" s="26">
        <v>1</v>
      </c>
      <c r="L1464" s="35">
        <v>2</v>
      </c>
      <c r="M1464" s="26">
        <v>1</v>
      </c>
      <c r="N1464" s="26">
        <v>1</v>
      </c>
      <c r="O1464" s="26">
        <f t="shared" si="89"/>
        <v>26213</v>
      </c>
      <c r="P1464" s="25">
        <f t="shared" si="90"/>
        <v>0</v>
      </c>
      <c r="Q1464" s="3">
        <v>20.5</v>
      </c>
      <c r="R1464" s="3">
        <v>20.350000000000001</v>
      </c>
      <c r="S1464" s="3">
        <v>20.350000000000001</v>
      </c>
      <c r="T1464" s="3">
        <v>20</v>
      </c>
      <c r="U1464" s="3">
        <v>20.149999999999999</v>
      </c>
      <c r="V1464" s="12">
        <f t="shared" si="91"/>
        <v>1.2170000000000002E-3</v>
      </c>
      <c r="W1464" s="3">
        <v>-2.1800000000000002</v>
      </c>
      <c r="X1464" s="3" t="str">
        <f ca="1">IF(COUNTIF(股期對照!A:A,B1464)=2,B1464&amp;"-●",IF(COUNTIF(股期對照!A:A,B1464)=1,B1464&amp;"-◎",B1464))</f>
        <v>達邦蛋白</v>
      </c>
      <c r="Y1464" s="3" t="s">
        <v>6578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1</v>
      </c>
      <c r="AL1464" s="1">
        <v>1</v>
      </c>
      <c r="AM1464" s="1">
        <v>2</v>
      </c>
      <c r="AN1464" s="1">
        <v>1</v>
      </c>
      <c r="AO1464" s="1">
        <v>1</v>
      </c>
      <c r="AP1464" s="1">
        <v>26213</v>
      </c>
      <c r="AQ1464" s="1">
        <v>0</v>
      </c>
      <c r="AR1464" s="1">
        <v>20.5</v>
      </c>
      <c r="AS1464" s="1">
        <v>20.350000000000001</v>
      </c>
      <c r="AT1464" s="1">
        <v>20.350000000000001</v>
      </c>
      <c r="AU1464" s="1">
        <v>20</v>
      </c>
      <c r="AV1464" s="1">
        <v>20.149999999999999</v>
      </c>
      <c r="AW1464" s="1">
        <v>1.2170000000000002E-3</v>
      </c>
      <c r="AX1464" s="1">
        <v>-2.1800000000000002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6163</v>
      </c>
      <c r="C1465" s="3">
        <v>3.08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-1</v>
      </c>
      <c r="K1465" s="26">
        <v>-13</v>
      </c>
      <c r="L1465" s="35">
        <v>-3</v>
      </c>
      <c r="M1465" s="26">
        <v>-1</v>
      </c>
      <c r="N1465" s="26">
        <v>39</v>
      </c>
      <c r="O1465" s="26">
        <f t="shared" si="89"/>
        <v>53890</v>
      </c>
      <c r="P1465" s="25">
        <f t="shared" si="90"/>
        <v>0</v>
      </c>
      <c r="Q1465" s="3">
        <v>68.3</v>
      </c>
      <c r="R1465" s="3">
        <v>68.599999999999994</v>
      </c>
      <c r="S1465" s="3">
        <v>66.5</v>
      </c>
      <c r="T1465" s="3">
        <v>67.8</v>
      </c>
      <c r="U1465" s="3">
        <v>68</v>
      </c>
      <c r="V1465" s="12">
        <f t="shared" si="91"/>
        <v>1.4246000000000002E-2</v>
      </c>
      <c r="W1465" s="3">
        <v>1.04</v>
      </c>
      <c r="X1465" s="3" t="str">
        <f ca="1">IF(COUNTIF(股期對照!A:A,B1465)=2,B1465&amp;"-●",IF(COUNTIF(股期對照!A:A,B1465)=1,B1465&amp;"-◎",B1465))</f>
        <v>研揚</v>
      </c>
      <c r="Y1465" s="3" t="s">
        <v>6600</v>
      </c>
      <c r="AB1465" s="1" t="s">
        <v>1459</v>
      </c>
      <c r="AC1465" s="1" t="s">
        <v>3220</v>
      </c>
      <c r="AD1465" s="1">
        <v>3.08</v>
      </c>
      <c r="AE1465" s="1">
        <v>0</v>
      </c>
      <c r="AF1465" s="1">
        <v>0.04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-1</v>
      </c>
      <c r="AL1465" s="1">
        <v>-13</v>
      </c>
      <c r="AM1465" s="1">
        <v>-3</v>
      </c>
      <c r="AN1465" s="1">
        <v>-1</v>
      </c>
      <c r="AO1465" s="1">
        <v>39</v>
      </c>
      <c r="AP1465" s="1">
        <v>53890</v>
      </c>
      <c r="AQ1465" s="1">
        <v>0</v>
      </c>
      <c r="AR1465" s="1">
        <v>68.3</v>
      </c>
      <c r="AS1465" s="1">
        <v>68.599999999999994</v>
      </c>
      <c r="AT1465" s="1">
        <v>66.5</v>
      </c>
      <c r="AU1465" s="1">
        <v>67.8</v>
      </c>
      <c r="AV1465" s="1">
        <v>68</v>
      </c>
      <c r="AW1465" s="1">
        <v>1.4246000000000002E-2</v>
      </c>
      <c r="AX1465" s="1">
        <v>1.04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6164</v>
      </c>
      <c r="C1466" s="3">
        <v>0.71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</v>
      </c>
      <c r="H1466" s="1">
        <f>MATCH(持股比率!A1466,董監!A:A,0)</f>
        <v>1466</v>
      </c>
      <c r="I1466" s="3">
        <v>1112708.8700000001</v>
      </c>
      <c r="J1466" s="26">
        <v>3</v>
      </c>
      <c r="K1466" s="26">
        <v>-17</v>
      </c>
      <c r="L1466" s="35">
        <v>1</v>
      </c>
      <c r="M1466" s="26">
        <v>2</v>
      </c>
      <c r="N1466" s="26">
        <v>0</v>
      </c>
      <c r="O1466" s="26">
        <f t="shared" si="89"/>
        <v>32358</v>
      </c>
      <c r="P1466" s="25">
        <f t="shared" si="90"/>
        <v>0</v>
      </c>
      <c r="Q1466" s="3">
        <v>72.8</v>
      </c>
      <c r="R1466" s="3">
        <v>71.3</v>
      </c>
      <c r="S1466" s="3">
        <v>69.900000000000006</v>
      </c>
      <c r="T1466" s="3">
        <v>70.5</v>
      </c>
      <c r="U1466" s="3">
        <v>70.5</v>
      </c>
      <c r="V1466" s="12">
        <f t="shared" si="91"/>
        <v>-7.8279999999999999E-3</v>
      </c>
      <c r="W1466" s="3">
        <v>-3.16</v>
      </c>
      <c r="X1466" s="3" t="str">
        <f ca="1">IF(COUNTIF(股期對照!A:A,B1466)=2,B1466&amp;"-●",IF(COUNTIF(股期對照!A:A,B1466)=1,B1466&amp;"-◎",B1466))</f>
        <v>鋼聯</v>
      </c>
      <c r="Y1466" s="3" t="s">
        <v>6671</v>
      </c>
      <c r="AB1466" s="1" t="s">
        <v>1460</v>
      </c>
      <c r="AC1466" s="1" t="s">
        <v>3221</v>
      </c>
      <c r="AD1466" s="1">
        <v>0.71</v>
      </c>
      <c r="AE1466" s="1">
        <v>0</v>
      </c>
      <c r="AF1466" s="1">
        <v>0.06</v>
      </c>
      <c r="AG1466" s="1">
        <v>70.150000000000006</v>
      </c>
      <c r="AH1466" s="1">
        <v>29.08</v>
      </c>
      <c r="AI1466" s="1">
        <v>1466</v>
      </c>
      <c r="AJ1466" s="1">
        <v>1112708.8700000001</v>
      </c>
      <c r="AK1466" s="1">
        <v>3</v>
      </c>
      <c r="AL1466" s="1">
        <v>-17</v>
      </c>
      <c r="AM1466" s="1">
        <v>1</v>
      </c>
      <c r="AN1466" s="1">
        <v>2</v>
      </c>
      <c r="AO1466" s="1">
        <v>0</v>
      </c>
      <c r="AP1466" s="1">
        <v>32358</v>
      </c>
      <c r="AQ1466" s="1">
        <v>0</v>
      </c>
      <c r="AR1466" s="1">
        <v>72.8</v>
      </c>
      <c r="AS1466" s="1">
        <v>71.3</v>
      </c>
      <c r="AT1466" s="1">
        <v>69.900000000000006</v>
      </c>
      <c r="AU1466" s="1">
        <v>70.5</v>
      </c>
      <c r="AV1466" s="1">
        <v>70.5</v>
      </c>
      <c r="AW1466" s="1">
        <v>-7.8279999999999999E-3</v>
      </c>
      <c r="AX1466" s="1">
        <v>-3.16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6165</v>
      </c>
      <c r="C1467" s="3">
        <v>17.510000000000002</v>
      </c>
      <c r="D1467" s="3">
        <v>0.06</v>
      </c>
      <c r="E1467" s="3">
        <v>0.3</v>
      </c>
      <c r="F1467" s="1">
        <f>IF(INDEX(董監!D:D,H1467)=0,INDEX(董監!C:C,H1467),INDEX(董監!D:D,H1467))</f>
        <v>50.21</v>
      </c>
      <c r="G1467" s="1">
        <f t="shared" si="88"/>
        <v>31.92</v>
      </c>
      <c r="H1467" s="1">
        <f>MATCH(持股比率!A1467,董監!A:A,0)</f>
        <v>1467</v>
      </c>
      <c r="I1467" s="3">
        <v>1061741.4099999999</v>
      </c>
      <c r="J1467" s="26">
        <v>51</v>
      </c>
      <c r="K1467" s="26">
        <v>-33</v>
      </c>
      <c r="L1467" s="35">
        <v>27</v>
      </c>
      <c r="M1467" s="26">
        <v>289</v>
      </c>
      <c r="N1467" s="26">
        <v>-317</v>
      </c>
      <c r="O1467" s="26">
        <f t="shared" si="89"/>
        <v>33891</v>
      </c>
      <c r="P1467" s="25">
        <f t="shared" si="90"/>
        <v>0.1</v>
      </c>
      <c r="Q1467" s="3">
        <v>291</v>
      </c>
      <c r="R1467" s="3">
        <v>288.5</v>
      </c>
      <c r="S1467" s="3">
        <v>286</v>
      </c>
      <c r="T1467" s="3">
        <v>290</v>
      </c>
      <c r="U1467" s="3">
        <v>289.5</v>
      </c>
      <c r="V1467" s="12">
        <f t="shared" si="91"/>
        <v>5.0810000000000001E-2</v>
      </c>
      <c r="W1467" s="3">
        <v>0.17</v>
      </c>
      <c r="X1467" s="3" t="str">
        <f ca="1">IF(COUNTIF(股期對照!A:A,B1467)=2,B1467&amp;"-●",IF(COUNTIF(股期對照!A:A,B1467)=1,B1467&amp;"-◎",B1467))</f>
        <v>申豐</v>
      </c>
      <c r="Y1467" s="3" t="s">
        <v>6680</v>
      </c>
      <c r="AB1467" s="1" t="s">
        <v>1461</v>
      </c>
      <c r="AC1467" s="1" t="s">
        <v>3222</v>
      </c>
      <c r="AD1467" s="1">
        <v>17.510000000000002</v>
      </c>
      <c r="AE1467" s="1">
        <v>0.06</v>
      </c>
      <c r="AF1467" s="1">
        <v>0.3</v>
      </c>
      <c r="AG1467" s="1">
        <v>50.21</v>
      </c>
      <c r="AH1467" s="1">
        <v>31.92</v>
      </c>
      <c r="AI1467" s="1">
        <v>1467</v>
      </c>
      <c r="AJ1467" s="1">
        <v>1061741.4099999999</v>
      </c>
      <c r="AK1467" s="1">
        <v>51</v>
      </c>
      <c r="AL1467" s="1">
        <v>-33</v>
      </c>
      <c r="AM1467" s="1">
        <v>27</v>
      </c>
      <c r="AN1467" s="1">
        <v>289</v>
      </c>
      <c r="AO1467" s="1">
        <v>-317</v>
      </c>
      <c r="AP1467" s="1">
        <v>33891</v>
      </c>
      <c r="AQ1467" s="1">
        <v>0.1</v>
      </c>
      <c r="AR1467" s="1">
        <v>291</v>
      </c>
      <c r="AS1467" s="1">
        <v>288.5</v>
      </c>
      <c r="AT1467" s="1">
        <v>286</v>
      </c>
      <c r="AU1467" s="1">
        <v>290</v>
      </c>
      <c r="AV1467" s="1">
        <v>289.5</v>
      </c>
      <c r="AW1467" s="1">
        <v>5.0810000000000001E-2</v>
      </c>
      <c r="AX1467" s="1">
        <v>0.17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6166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6">
        <v>5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17345</v>
      </c>
      <c r="P1468" s="25">
        <f t="shared" si="90"/>
        <v>0</v>
      </c>
      <c r="Q1468" s="3">
        <v>50.1</v>
      </c>
      <c r="R1468" s="3">
        <v>50</v>
      </c>
      <c r="S1468" s="3">
        <v>50</v>
      </c>
      <c r="T1468" s="3">
        <v>49.5</v>
      </c>
      <c r="U1468" s="3">
        <v>49.5</v>
      </c>
      <c r="V1468" s="12">
        <f t="shared" si="91"/>
        <v>2.5049999999999998E-3</v>
      </c>
      <c r="W1468" s="3">
        <v>-3.7</v>
      </c>
      <c r="X1468" s="3" t="str">
        <f ca="1">IF(COUNTIF(股期對照!A:A,B1468)=2,B1468&amp;"-●",IF(COUNTIF(股期對照!A:A,B1468)=1,B1468&amp;"-◎",B1468))</f>
        <v>東典光電</v>
      </c>
      <c r="Y1468" s="3" t="s">
        <v>6538</v>
      </c>
      <c r="AB1468" s="1" t="s">
        <v>1462</v>
      </c>
      <c r="AC1468" s="1" t="s">
        <v>3223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5</v>
      </c>
      <c r="AL1468" s="1">
        <v>0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50.1</v>
      </c>
      <c r="AS1468" s="1">
        <v>50</v>
      </c>
      <c r="AT1468" s="1">
        <v>50</v>
      </c>
      <c r="AU1468" s="1">
        <v>49.5</v>
      </c>
      <c r="AV1468" s="1">
        <v>49.5</v>
      </c>
      <c r="AW1468" s="1">
        <v>2.5049999999999998E-3</v>
      </c>
      <c r="AX1468" s="1">
        <v>-3.7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6167</v>
      </c>
      <c r="C1469" s="3">
        <v>3.51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68.95</v>
      </c>
      <c r="H1469" s="1">
        <f>MATCH(持股比率!A1469,董監!A:A,0)</f>
        <v>1469</v>
      </c>
      <c r="I1469" s="3">
        <v>2430388.56</v>
      </c>
      <c r="J1469" s="26">
        <v>209</v>
      </c>
      <c r="K1469" s="26">
        <v>131</v>
      </c>
      <c r="L1469" s="35">
        <v>-915</v>
      </c>
      <c r="M1469" s="26">
        <v>-209</v>
      </c>
      <c r="N1469" s="26">
        <v>-42</v>
      </c>
      <c r="O1469" s="26">
        <f t="shared" si="89"/>
        <v>167575</v>
      </c>
      <c r="P1469" s="25">
        <f t="shared" si="90"/>
        <v>-0.5</v>
      </c>
      <c r="Q1469" s="3">
        <v>167.5</v>
      </c>
      <c r="R1469" s="3">
        <v>178</v>
      </c>
      <c r="S1469" s="3">
        <v>163</v>
      </c>
      <c r="T1469" s="3">
        <v>154</v>
      </c>
      <c r="U1469" s="3">
        <v>155</v>
      </c>
      <c r="V1469" s="12">
        <f t="shared" si="91"/>
        <v>-1.2951550000000001</v>
      </c>
      <c r="W1469" s="3">
        <v>-5.49</v>
      </c>
      <c r="X1469" s="3" t="str">
        <f ca="1">IF(COUNTIF(股期對照!A:A,B1469)=2,B1469&amp;"-●",IF(COUNTIF(股期對照!A:A,B1469)=1,B1469&amp;"-◎",B1469))</f>
        <v>台康生技</v>
      </c>
      <c r="Y1469" s="3" t="s">
        <v>6622</v>
      </c>
      <c r="AB1469" s="1" t="s">
        <v>1463</v>
      </c>
      <c r="AC1469" s="1" t="s">
        <v>3224</v>
      </c>
      <c r="AD1469" s="1">
        <v>3.51</v>
      </c>
      <c r="AE1469" s="1">
        <v>0</v>
      </c>
      <c r="AF1469" s="1">
        <v>0</v>
      </c>
      <c r="AG1469" s="1">
        <v>27.54</v>
      </c>
      <c r="AH1469" s="1">
        <v>68.95</v>
      </c>
      <c r="AI1469" s="1">
        <v>1469</v>
      </c>
      <c r="AJ1469" s="1">
        <v>2430388.56</v>
      </c>
      <c r="AK1469" s="1">
        <v>209</v>
      </c>
      <c r="AL1469" s="1">
        <v>131</v>
      </c>
      <c r="AM1469" s="1">
        <v>-915</v>
      </c>
      <c r="AN1469" s="1">
        <v>-209</v>
      </c>
      <c r="AO1469" s="1">
        <v>-42</v>
      </c>
      <c r="AP1469" s="1">
        <v>167575</v>
      </c>
      <c r="AQ1469" s="1">
        <v>-0.5</v>
      </c>
      <c r="AR1469" s="1">
        <v>167.5</v>
      </c>
      <c r="AS1469" s="1">
        <v>178</v>
      </c>
      <c r="AT1469" s="1">
        <v>163</v>
      </c>
      <c r="AU1469" s="1">
        <v>154</v>
      </c>
      <c r="AV1469" s="1">
        <v>155</v>
      </c>
      <c r="AW1469" s="1">
        <v>-1.2951550000000001</v>
      </c>
      <c r="AX1469" s="1">
        <v>-5.49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6168</v>
      </c>
      <c r="C1470" s="3">
        <v>0.08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57.36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-3</v>
      </c>
      <c r="M1470" s="26">
        <v>-3</v>
      </c>
      <c r="N1470" s="26">
        <v>-3</v>
      </c>
      <c r="O1470" s="26">
        <f t="shared" si="89"/>
        <v>10492</v>
      </c>
      <c r="P1470" s="25">
        <f t="shared" si="90"/>
        <v>-0.1</v>
      </c>
      <c r="Q1470" s="3">
        <v>58</v>
      </c>
      <c r="R1470" s="3">
        <v>57.6</v>
      </c>
      <c r="S1470" s="3">
        <v>56.7</v>
      </c>
      <c r="T1470" s="3">
        <v>56.5</v>
      </c>
      <c r="U1470" s="3">
        <v>57</v>
      </c>
      <c r="V1470" s="12">
        <f t="shared" si="91"/>
        <v>-5.1060000000000003E-3</v>
      </c>
      <c r="W1470" s="3">
        <v>-1.72</v>
      </c>
      <c r="X1470" s="3" t="str">
        <f ca="1">IF(COUNTIF(股期對照!A:A,B1470)=2,B1470&amp;"-●",IF(COUNTIF(股期對照!A:A,B1470)=1,B1470&amp;"-◎",B1470))</f>
        <v>普鴻</v>
      </c>
      <c r="Y1470" s="3" t="s">
        <v>6555</v>
      </c>
      <c r="AB1470" s="1" t="s">
        <v>1464</v>
      </c>
      <c r="AC1470" s="1" t="s">
        <v>3225</v>
      </c>
      <c r="AD1470" s="1">
        <v>0.08</v>
      </c>
      <c r="AE1470" s="1">
        <v>0</v>
      </c>
      <c r="AF1470" s="1">
        <v>0.02</v>
      </c>
      <c r="AG1470" s="1">
        <v>42.54</v>
      </c>
      <c r="AH1470" s="1">
        <v>57.36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-3</v>
      </c>
      <c r="AN1470" s="1">
        <v>-3</v>
      </c>
      <c r="AO1470" s="1">
        <v>-3</v>
      </c>
      <c r="AP1470" s="1">
        <v>10492</v>
      </c>
      <c r="AQ1470" s="1">
        <v>-0.1</v>
      </c>
      <c r="AR1470" s="1">
        <v>58</v>
      </c>
      <c r="AS1470" s="1">
        <v>57.6</v>
      </c>
      <c r="AT1470" s="1">
        <v>56.7</v>
      </c>
      <c r="AU1470" s="1">
        <v>56.5</v>
      </c>
      <c r="AV1470" s="1">
        <v>57</v>
      </c>
      <c r="AW1470" s="1">
        <v>-5.1060000000000003E-3</v>
      </c>
      <c r="AX1470" s="1">
        <v>-1.72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6169</v>
      </c>
      <c r="C1471" s="3">
        <v>24.87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53.48</v>
      </c>
      <c r="H1471" s="1">
        <f>MATCH(持股比率!A1471,董監!A:A,0)</f>
        <v>1471</v>
      </c>
      <c r="I1471" s="3">
        <v>320979.27</v>
      </c>
      <c r="J1471" s="26">
        <v>136</v>
      </c>
      <c r="K1471" s="26">
        <v>-21</v>
      </c>
      <c r="L1471" s="35">
        <v>-232</v>
      </c>
      <c r="M1471" s="26">
        <v>-606</v>
      </c>
      <c r="N1471" s="26">
        <v>10</v>
      </c>
      <c r="O1471" s="26">
        <f t="shared" si="89"/>
        <v>17166</v>
      </c>
      <c r="P1471" s="25">
        <f t="shared" si="90"/>
        <v>-4.2</v>
      </c>
      <c r="Q1471" s="3">
        <v>68.400000000000006</v>
      </c>
      <c r="R1471" s="3">
        <v>71.7</v>
      </c>
      <c r="S1471" s="3">
        <v>69.8</v>
      </c>
      <c r="T1471" s="3">
        <v>66</v>
      </c>
      <c r="U1471" s="3">
        <v>67</v>
      </c>
      <c r="V1471" s="12">
        <f t="shared" si="91"/>
        <v>-0.47722899999999996</v>
      </c>
      <c r="W1471" s="3">
        <v>0</v>
      </c>
      <c r="X1471" s="3" t="str">
        <f ca="1">IF(COUNTIF(股期對照!A:A,B1471)=2,B1471&amp;"-●",IF(COUNTIF(股期對照!A:A,B1471)=1,B1471&amp;"-◎",B1471))</f>
        <v>動力-KY</v>
      </c>
      <c r="Y1471" s="3" t="s">
        <v>6548</v>
      </c>
      <c r="AB1471" s="1" t="s">
        <v>1465</v>
      </c>
      <c r="AC1471" s="1" t="s">
        <v>3226</v>
      </c>
      <c r="AD1471" s="1">
        <v>24.87</v>
      </c>
      <c r="AE1471" s="1">
        <v>0</v>
      </c>
      <c r="AF1471" s="1">
        <v>0.03</v>
      </c>
      <c r="AG1471" s="1">
        <v>21.62</v>
      </c>
      <c r="AH1471" s="1">
        <v>53.48</v>
      </c>
      <c r="AI1471" s="1">
        <v>1471</v>
      </c>
      <c r="AJ1471" s="1">
        <v>320979.27</v>
      </c>
      <c r="AK1471" s="1">
        <v>136</v>
      </c>
      <c r="AL1471" s="1">
        <v>-21</v>
      </c>
      <c r="AM1471" s="1">
        <v>-232</v>
      </c>
      <c r="AN1471" s="1">
        <v>-606</v>
      </c>
      <c r="AO1471" s="1">
        <v>10</v>
      </c>
      <c r="AP1471" s="1">
        <v>17166</v>
      </c>
      <c r="AQ1471" s="1">
        <v>-4.2</v>
      </c>
      <c r="AR1471" s="1">
        <v>68.400000000000006</v>
      </c>
      <c r="AS1471" s="1">
        <v>71.7</v>
      </c>
      <c r="AT1471" s="1">
        <v>69.8</v>
      </c>
      <c r="AU1471" s="1">
        <v>66</v>
      </c>
      <c r="AV1471" s="1">
        <v>67</v>
      </c>
      <c r="AW1471" s="1">
        <v>-0.47722899999999996</v>
      </c>
      <c r="AX1471" s="1">
        <v>0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6170</v>
      </c>
      <c r="C1472" s="3">
        <v>28.26</v>
      </c>
      <c r="D1472" s="3">
        <v>0.02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3.289999999999992</v>
      </c>
      <c r="H1472" s="1">
        <f>MATCH(持股比率!A1472,董監!A:A,0)</f>
        <v>1472</v>
      </c>
      <c r="I1472" s="3">
        <v>5150004.07</v>
      </c>
      <c r="J1472" s="26">
        <v>-61</v>
      </c>
      <c r="K1472" s="26">
        <v>-32</v>
      </c>
      <c r="L1472" s="35">
        <v>-642</v>
      </c>
      <c r="M1472" s="26">
        <v>659</v>
      </c>
      <c r="N1472" s="26">
        <v>762</v>
      </c>
      <c r="O1472" s="26">
        <f t="shared" si="89"/>
        <v>16944</v>
      </c>
      <c r="P1472" s="25">
        <f t="shared" si="90"/>
        <v>4</v>
      </c>
      <c r="Q1472" s="3">
        <v>85</v>
      </c>
      <c r="R1472" s="3">
        <v>84.9</v>
      </c>
      <c r="S1472" s="3">
        <v>83.8</v>
      </c>
      <c r="T1472" s="3">
        <v>84.7</v>
      </c>
      <c r="U1472" s="3">
        <v>87.2</v>
      </c>
      <c r="V1472" s="12">
        <f t="shared" si="91"/>
        <v>0.60562300000000013</v>
      </c>
      <c r="W1472" s="3">
        <v>2.83</v>
      </c>
      <c r="X1472" s="3" t="str">
        <f ca="1">IF(COUNTIF(股期對照!A:A,B1472)=2,B1472&amp;"-●",IF(COUNTIF(股期對照!A:A,B1472)=1,B1472&amp;"-◎",B1472))</f>
        <v>和潤企業</v>
      </c>
      <c r="Y1472" s="3" t="s">
        <v>6578</v>
      </c>
      <c r="AB1472" s="1" t="s">
        <v>1466</v>
      </c>
      <c r="AC1472" s="1" t="s">
        <v>3227</v>
      </c>
      <c r="AD1472" s="1">
        <v>28.26</v>
      </c>
      <c r="AE1472" s="1">
        <v>0.02</v>
      </c>
      <c r="AF1472" s="1">
        <v>7.0000000000000007E-2</v>
      </c>
      <c r="AG1472" s="1">
        <v>68.36</v>
      </c>
      <c r="AH1472" s="1">
        <v>3.289999999999992</v>
      </c>
      <c r="AI1472" s="1">
        <v>1472</v>
      </c>
      <c r="AJ1472" s="1">
        <v>5150004.07</v>
      </c>
      <c r="AK1472" s="1">
        <v>-61</v>
      </c>
      <c r="AL1472" s="1">
        <v>-32</v>
      </c>
      <c r="AM1472" s="1">
        <v>-642</v>
      </c>
      <c r="AN1472" s="1">
        <v>659</v>
      </c>
      <c r="AO1472" s="1">
        <v>762</v>
      </c>
      <c r="AP1472" s="1">
        <v>16944</v>
      </c>
      <c r="AQ1472" s="1">
        <v>4</v>
      </c>
      <c r="AR1472" s="1">
        <v>85</v>
      </c>
      <c r="AS1472" s="1">
        <v>84.9</v>
      </c>
      <c r="AT1472" s="1">
        <v>83.8</v>
      </c>
      <c r="AU1472" s="1">
        <v>84.7</v>
      </c>
      <c r="AV1472" s="1">
        <v>87.2</v>
      </c>
      <c r="AW1472" s="1">
        <v>0.60562300000000013</v>
      </c>
      <c r="AX1472" s="1">
        <v>2.83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6171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27.95</v>
      </c>
      <c r="R1473" s="3">
        <v>28</v>
      </c>
      <c r="S1473" s="3">
        <v>27.95</v>
      </c>
      <c r="T1473" s="3">
        <v>27.95</v>
      </c>
      <c r="U1473" s="3">
        <v>27.75</v>
      </c>
      <c r="V1473" s="12">
        <f t="shared" si="91"/>
        <v>0</v>
      </c>
      <c r="W1473" s="3">
        <v>0.54</v>
      </c>
      <c r="X1473" s="3" t="str">
        <f ca="1">IF(COUNTIF(股期對照!A:A,B1473)=2,B1473&amp;"-●",IF(COUNTIF(股期對照!A:A,B1473)=1,B1473&amp;"-◎",B1473))</f>
        <v>台灣銘板</v>
      </c>
      <c r="Y1473" s="3" t="s">
        <v>6543</v>
      </c>
      <c r="AB1473" s="1" t="s">
        <v>1467</v>
      </c>
      <c r="AC1473" s="1" t="s">
        <v>3228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27.95</v>
      </c>
      <c r="AS1473" s="1">
        <v>28</v>
      </c>
      <c r="AT1473" s="1">
        <v>27.95</v>
      </c>
      <c r="AU1473" s="1">
        <v>27.95</v>
      </c>
      <c r="AV1473" s="1">
        <v>27.75</v>
      </c>
      <c r="AW1473" s="1">
        <v>0</v>
      </c>
      <c r="AX1473" s="1">
        <v>0.54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6172</v>
      </c>
      <c r="C1474" s="3">
        <v>0.69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44.11</v>
      </c>
      <c r="H1474" s="1">
        <f>MATCH(持股比率!A1474,董監!A:A,0)</f>
        <v>1474</v>
      </c>
      <c r="I1474" s="3">
        <v>204768</v>
      </c>
      <c r="J1474" s="26">
        <v>9</v>
      </c>
      <c r="K1474" s="26">
        <v>-11</v>
      </c>
      <c r="L1474" s="35">
        <v>-3</v>
      </c>
      <c r="M1474" s="26">
        <v>-21</v>
      </c>
      <c r="N1474" s="26">
        <v>18</v>
      </c>
      <c r="O1474" s="26">
        <f t="shared" si="89"/>
        <v>9032</v>
      </c>
      <c r="P1474" s="25">
        <f t="shared" si="90"/>
        <v>-0.1</v>
      </c>
      <c r="Q1474" s="3">
        <v>47.1</v>
      </c>
      <c r="R1474" s="3">
        <v>49.6</v>
      </c>
      <c r="S1474" s="3">
        <v>47.3</v>
      </c>
      <c r="T1474" s="3">
        <v>46.2</v>
      </c>
      <c r="U1474" s="3">
        <v>46.2</v>
      </c>
      <c r="V1474" s="12">
        <f t="shared" si="91"/>
        <v>-4.0219999999999995E-3</v>
      </c>
      <c r="W1474" s="3">
        <v>7.57</v>
      </c>
      <c r="X1474" s="3" t="str">
        <f ca="1">IF(COUNTIF(股期對照!A:A,B1474)=2,B1474&amp;"-●",IF(COUNTIF(股期對照!A:A,B1474)=1,B1474&amp;"-◎",B1474))</f>
        <v>展匯科</v>
      </c>
      <c r="Y1474" s="3" t="s">
        <v>6546</v>
      </c>
      <c r="AB1474" s="1" t="s">
        <v>1468</v>
      </c>
      <c r="AC1474" s="1" t="s">
        <v>3229</v>
      </c>
      <c r="AD1474" s="1">
        <v>0.69</v>
      </c>
      <c r="AE1474" s="1">
        <v>0</v>
      </c>
      <c r="AF1474" s="1">
        <v>0</v>
      </c>
      <c r="AG1474" s="1">
        <v>55.2</v>
      </c>
      <c r="AH1474" s="1">
        <v>44.11</v>
      </c>
      <c r="AI1474" s="1">
        <v>1474</v>
      </c>
      <c r="AJ1474" s="1">
        <v>204768</v>
      </c>
      <c r="AK1474" s="1">
        <v>9</v>
      </c>
      <c r="AL1474" s="1">
        <v>-11</v>
      </c>
      <c r="AM1474" s="1">
        <v>-3</v>
      </c>
      <c r="AN1474" s="1">
        <v>-21</v>
      </c>
      <c r="AO1474" s="1">
        <v>18</v>
      </c>
      <c r="AP1474" s="1">
        <v>9032</v>
      </c>
      <c r="AQ1474" s="1">
        <v>-0.1</v>
      </c>
      <c r="AR1474" s="1">
        <v>47.1</v>
      </c>
      <c r="AS1474" s="1">
        <v>49.6</v>
      </c>
      <c r="AT1474" s="1">
        <v>47.3</v>
      </c>
      <c r="AU1474" s="1">
        <v>46.2</v>
      </c>
      <c r="AV1474" s="1">
        <v>46.2</v>
      </c>
      <c r="AW1474" s="1">
        <v>-4.0219999999999995E-3</v>
      </c>
      <c r="AX1474" s="1">
        <v>7.57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6173</v>
      </c>
      <c r="C1475" s="3">
        <v>0.3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74.77</v>
      </c>
      <c r="H1475" s="1">
        <f>MATCH(持股比率!A1475,董監!A:A,0)</f>
        <v>1475</v>
      </c>
      <c r="I1475" s="3">
        <v>300000</v>
      </c>
      <c r="J1475" s="26">
        <v>-10</v>
      </c>
      <c r="K1475" s="26">
        <v>-14</v>
      </c>
      <c r="L1475" s="35">
        <v>-11</v>
      </c>
      <c r="M1475" s="26">
        <v>-10</v>
      </c>
      <c r="N1475" s="26">
        <v>-8</v>
      </c>
      <c r="O1475" s="26">
        <f t="shared" si="89"/>
        <v>22431</v>
      </c>
      <c r="P1475" s="25">
        <f t="shared" si="90"/>
        <v>-0.2</v>
      </c>
      <c r="Q1475" s="3">
        <v>50</v>
      </c>
      <c r="R1475" s="3">
        <v>50.2</v>
      </c>
      <c r="S1475" s="3">
        <v>50.4</v>
      </c>
      <c r="T1475" s="3">
        <v>50.4</v>
      </c>
      <c r="U1475" s="3">
        <v>49.95</v>
      </c>
      <c r="V1475" s="12">
        <f t="shared" si="91"/>
        <v>-2.6608000000000003E-2</v>
      </c>
      <c r="W1475" s="3">
        <v>-0.5</v>
      </c>
      <c r="X1475" s="3" t="str">
        <f ca="1">IF(COUNTIF(股期對照!A:A,B1475)=2,B1475&amp;"-●",IF(COUNTIF(股期對照!A:A,B1475)=1,B1475&amp;"-◎",B1475))</f>
        <v>寬宏藝術</v>
      </c>
      <c r="Y1475" s="3" t="s">
        <v>6578</v>
      </c>
      <c r="AB1475" s="1" t="s">
        <v>1469</v>
      </c>
      <c r="AC1475" s="1" t="s">
        <v>3230</v>
      </c>
      <c r="AD1475" s="1">
        <v>0.3</v>
      </c>
      <c r="AE1475" s="1">
        <v>0</v>
      </c>
      <c r="AF1475" s="1">
        <v>0</v>
      </c>
      <c r="AG1475" s="1">
        <v>24.93</v>
      </c>
      <c r="AH1475" s="1">
        <v>74.77</v>
      </c>
      <c r="AI1475" s="1">
        <v>1475</v>
      </c>
      <c r="AJ1475" s="1">
        <v>300000</v>
      </c>
      <c r="AK1475" s="1">
        <v>-10</v>
      </c>
      <c r="AL1475" s="1">
        <v>-14</v>
      </c>
      <c r="AM1475" s="1">
        <v>-11</v>
      </c>
      <c r="AN1475" s="1">
        <v>-10</v>
      </c>
      <c r="AO1475" s="1">
        <v>-8</v>
      </c>
      <c r="AP1475" s="1">
        <v>22431</v>
      </c>
      <c r="AQ1475" s="1">
        <v>-0.2</v>
      </c>
      <c r="AR1475" s="1">
        <v>50</v>
      </c>
      <c r="AS1475" s="1">
        <v>50.2</v>
      </c>
      <c r="AT1475" s="1">
        <v>50.4</v>
      </c>
      <c r="AU1475" s="1">
        <v>50.4</v>
      </c>
      <c r="AV1475" s="1">
        <v>49.95</v>
      </c>
      <c r="AW1475" s="1">
        <v>-2.6608000000000003E-2</v>
      </c>
      <c r="AX1475" s="1">
        <v>-0.5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6174</v>
      </c>
      <c r="C1476" s="3">
        <v>36.24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63.629999999999995</v>
      </c>
      <c r="H1476" s="1">
        <f>MATCH(持股比率!A1476,董監!A:A,0)</f>
        <v>1476</v>
      </c>
      <c r="I1476" s="3">
        <v>816972.18</v>
      </c>
      <c r="J1476" s="26">
        <v>-2</v>
      </c>
      <c r="K1476" s="26">
        <v>103</v>
      </c>
      <c r="L1476" s="35">
        <v>-36</v>
      </c>
      <c r="M1476" s="26">
        <v>-24</v>
      </c>
      <c r="N1476" s="26">
        <v>-26</v>
      </c>
      <c r="O1476" s="26">
        <f t="shared" si="89"/>
        <v>51984</v>
      </c>
      <c r="P1476" s="25">
        <f t="shared" si="90"/>
        <v>0</v>
      </c>
      <c r="Q1476" s="3">
        <v>49.35</v>
      </c>
      <c r="R1476" s="3">
        <v>50</v>
      </c>
      <c r="S1476" s="3">
        <v>48.6</v>
      </c>
      <c r="T1476" s="3">
        <v>47.3</v>
      </c>
      <c r="U1476" s="3">
        <v>48</v>
      </c>
      <c r="V1476" s="12">
        <f t="shared" si="91"/>
        <v>9.1850000000000005E-3</v>
      </c>
      <c r="W1476" s="3">
        <v>-2.34</v>
      </c>
      <c r="X1476" s="3" t="str">
        <f ca="1">IF(COUNTIF(股期對照!A:A,B1476)=2,B1476&amp;"-●",IF(COUNTIF(股期對照!A:A,B1476)=1,B1476&amp;"-◎",B1476))</f>
        <v>ABC-KY</v>
      </c>
      <c r="Y1476" s="3" t="s">
        <v>4587</v>
      </c>
      <c r="AB1476" s="1" t="s">
        <v>1470</v>
      </c>
      <c r="AC1476" s="1" t="s">
        <v>3231</v>
      </c>
      <c r="AD1476" s="1">
        <v>36.24</v>
      </c>
      <c r="AE1476" s="1">
        <v>0</v>
      </c>
      <c r="AF1476" s="1">
        <v>0</v>
      </c>
      <c r="AG1476" s="1">
        <v>0.13</v>
      </c>
      <c r="AH1476" s="1">
        <v>63.629999999999995</v>
      </c>
      <c r="AI1476" s="1">
        <v>1476</v>
      </c>
      <c r="AJ1476" s="1">
        <v>816972.18</v>
      </c>
      <c r="AK1476" s="1">
        <v>-2</v>
      </c>
      <c r="AL1476" s="1">
        <v>103</v>
      </c>
      <c r="AM1476" s="1">
        <v>-36</v>
      </c>
      <c r="AN1476" s="1">
        <v>-24</v>
      </c>
      <c r="AO1476" s="1">
        <v>-26</v>
      </c>
      <c r="AP1476" s="1">
        <v>51984</v>
      </c>
      <c r="AQ1476" s="1">
        <v>0</v>
      </c>
      <c r="AR1476" s="1">
        <v>49.35</v>
      </c>
      <c r="AS1476" s="1">
        <v>50</v>
      </c>
      <c r="AT1476" s="1">
        <v>48.6</v>
      </c>
      <c r="AU1476" s="1">
        <v>47.3</v>
      </c>
      <c r="AV1476" s="1">
        <v>48</v>
      </c>
      <c r="AW1476" s="1">
        <v>9.1850000000000005E-3</v>
      </c>
      <c r="AX1476" s="1">
        <v>-2.34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6175</v>
      </c>
      <c r="C1477" s="3">
        <v>1.23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77.400000000000006</v>
      </c>
      <c r="H1477" s="1">
        <f>MATCH(持股比率!A1477,董監!A:A,0)</f>
        <v>1477</v>
      </c>
      <c r="I1477" s="3">
        <v>1487085.17</v>
      </c>
      <c r="J1477" s="26">
        <v>89</v>
      </c>
      <c r="K1477" s="26">
        <v>-103</v>
      </c>
      <c r="L1477" s="35">
        <v>57</v>
      </c>
      <c r="M1477" s="26">
        <v>-31</v>
      </c>
      <c r="N1477" s="26">
        <v>167</v>
      </c>
      <c r="O1477" s="26">
        <f t="shared" si="89"/>
        <v>115100</v>
      </c>
      <c r="P1477" s="25">
        <f t="shared" si="90"/>
        <v>0.2</v>
      </c>
      <c r="Q1477" s="3">
        <v>12.95</v>
      </c>
      <c r="R1477" s="3">
        <v>12.95</v>
      </c>
      <c r="S1477" s="3">
        <v>13.05</v>
      </c>
      <c r="T1477" s="3">
        <v>12.95</v>
      </c>
      <c r="U1477" s="3">
        <v>13.4</v>
      </c>
      <c r="V1477" s="12">
        <f t="shared" si="91"/>
        <v>2.3989E-2</v>
      </c>
      <c r="W1477" s="3">
        <v>6.35</v>
      </c>
      <c r="X1477" s="3" t="str">
        <f ca="1">IF(COUNTIF(股期對照!A:A,B1477)=2,B1477&amp;"-●",IF(COUNTIF(股期對照!A:A,B1477)=1,B1477&amp;"-◎",B1477))</f>
        <v>富強鑫</v>
      </c>
      <c r="Y1477" s="3" t="s">
        <v>6626</v>
      </c>
      <c r="AB1477" s="1" t="s">
        <v>1471</v>
      </c>
      <c r="AC1477" s="1" t="s">
        <v>3232</v>
      </c>
      <c r="AD1477" s="1">
        <v>1.23</v>
      </c>
      <c r="AE1477" s="1">
        <v>0</v>
      </c>
      <c r="AF1477" s="1">
        <v>0.16</v>
      </c>
      <c r="AG1477" s="1">
        <v>21.21</v>
      </c>
      <c r="AH1477" s="1">
        <v>77.400000000000006</v>
      </c>
      <c r="AI1477" s="1">
        <v>1477</v>
      </c>
      <c r="AJ1477" s="1">
        <v>1487085.17</v>
      </c>
      <c r="AK1477" s="1">
        <v>89</v>
      </c>
      <c r="AL1477" s="1">
        <v>-103</v>
      </c>
      <c r="AM1477" s="1">
        <v>57</v>
      </c>
      <c r="AN1477" s="1">
        <v>-31</v>
      </c>
      <c r="AO1477" s="1">
        <v>167</v>
      </c>
      <c r="AP1477" s="1">
        <v>115100</v>
      </c>
      <c r="AQ1477" s="1">
        <v>0.2</v>
      </c>
      <c r="AR1477" s="1">
        <v>12.95</v>
      </c>
      <c r="AS1477" s="1">
        <v>12.95</v>
      </c>
      <c r="AT1477" s="1">
        <v>13.05</v>
      </c>
      <c r="AU1477" s="1">
        <v>12.95</v>
      </c>
      <c r="AV1477" s="1">
        <v>13.4</v>
      </c>
      <c r="AW1477" s="1">
        <v>2.3989E-2</v>
      </c>
      <c r="AX1477" s="1">
        <v>6.35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6176</v>
      </c>
      <c r="C1478" s="3">
        <v>13.49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64.48</v>
      </c>
      <c r="H1478" s="1">
        <f>MATCH(持股比率!A1478,董監!A:A,0)</f>
        <v>1478</v>
      </c>
      <c r="I1478" s="3">
        <v>1658163.97</v>
      </c>
      <c r="J1478" s="26">
        <v>0</v>
      </c>
      <c r="K1478" s="26">
        <v>-43</v>
      </c>
      <c r="L1478" s="35">
        <v>-13</v>
      </c>
      <c r="M1478" s="26">
        <v>32</v>
      </c>
      <c r="N1478" s="26">
        <v>177</v>
      </c>
      <c r="O1478" s="26">
        <f t="shared" si="89"/>
        <v>106918</v>
      </c>
      <c r="P1478" s="25">
        <f t="shared" si="90"/>
        <v>0.1</v>
      </c>
      <c r="Q1478" s="3">
        <v>57.6</v>
      </c>
      <c r="R1478" s="3">
        <v>57.1</v>
      </c>
      <c r="S1478" s="3">
        <v>56.3</v>
      </c>
      <c r="T1478" s="3">
        <v>56.6</v>
      </c>
      <c r="U1478" s="3">
        <v>58.8</v>
      </c>
      <c r="V1478" s="12">
        <f t="shared" si="91"/>
        <v>9.0316000000000007E-2</v>
      </c>
      <c r="W1478" s="3">
        <v>1.55</v>
      </c>
      <c r="X1478" s="3" t="str">
        <f ca="1">IF(COUNTIF(股期對照!A:A,B1478)=2,B1478&amp;"-●",IF(COUNTIF(股期對照!A:A,B1478)=1,B1478&amp;"-◎",B1478))</f>
        <v>帝寶</v>
      </c>
      <c r="Y1478" s="3" t="s">
        <v>6647</v>
      </c>
      <c r="AB1478" s="1" t="s">
        <v>1472</v>
      </c>
      <c r="AC1478" s="1" t="s">
        <v>3233</v>
      </c>
      <c r="AD1478" s="1">
        <v>13.49</v>
      </c>
      <c r="AE1478" s="1">
        <v>0</v>
      </c>
      <c r="AF1478" s="1">
        <v>0.01</v>
      </c>
      <c r="AG1478" s="1">
        <v>22.02</v>
      </c>
      <c r="AH1478" s="1">
        <v>64.48</v>
      </c>
      <c r="AI1478" s="1">
        <v>1478</v>
      </c>
      <c r="AJ1478" s="1">
        <v>1658163.97</v>
      </c>
      <c r="AK1478" s="1">
        <v>0</v>
      </c>
      <c r="AL1478" s="1">
        <v>-43</v>
      </c>
      <c r="AM1478" s="1">
        <v>-13</v>
      </c>
      <c r="AN1478" s="1">
        <v>32</v>
      </c>
      <c r="AO1478" s="1">
        <v>177</v>
      </c>
      <c r="AP1478" s="1">
        <v>106918</v>
      </c>
      <c r="AQ1478" s="1">
        <v>0.1</v>
      </c>
      <c r="AR1478" s="1">
        <v>57.6</v>
      </c>
      <c r="AS1478" s="1">
        <v>57.1</v>
      </c>
      <c r="AT1478" s="1">
        <v>56.3</v>
      </c>
      <c r="AU1478" s="1">
        <v>56.6</v>
      </c>
      <c r="AV1478" s="1">
        <v>58.8</v>
      </c>
      <c r="AW1478" s="1">
        <v>9.0316000000000007E-2</v>
      </c>
      <c r="AX1478" s="1">
        <v>1.55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6177</v>
      </c>
      <c r="C1479" s="3">
        <v>53.21</v>
      </c>
      <c r="D1479" s="3">
        <v>0.21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1.0300000000000011</v>
      </c>
      <c r="H1479" s="1">
        <f>MATCH(持股比率!A1479,董監!A:A,0)</f>
        <v>1479</v>
      </c>
      <c r="I1479" s="3">
        <v>724562.46</v>
      </c>
      <c r="J1479" s="26">
        <v>7</v>
      </c>
      <c r="K1479" s="26">
        <v>14</v>
      </c>
      <c r="L1479" s="35">
        <v>-3</v>
      </c>
      <c r="M1479" s="26">
        <v>79</v>
      </c>
      <c r="N1479" s="26">
        <v>70</v>
      </c>
      <c r="O1479" s="26">
        <f t="shared" ref="O1479:O1542" si="93">ROUND((I1479/10)*(G1479/100),0)</f>
        <v>746</v>
      </c>
      <c r="P1479" s="25">
        <f t="shared" ref="P1479:P1542" si="94">ROUND(SUM(J1479:N1479)/O1479*100,1)</f>
        <v>22.4</v>
      </c>
      <c r="Q1479" s="3">
        <v>30.15</v>
      </c>
      <c r="R1479" s="3">
        <v>30.2</v>
      </c>
      <c r="S1479" s="3">
        <v>30.3</v>
      </c>
      <c r="T1479" s="3">
        <v>30.55</v>
      </c>
      <c r="U1479" s="3">
        <v>31.6</v>
      </c>
      <c r="V1479" s="12">
        <f t="shared" ref="V1479:V1542" si="95">SUMPRODUCT(J1479:N1479,Q1479:U1479)/100000</f>
        <v>5.1684000000000008E-2</v>
      </c>
      <c r="W1479" s="3">
        <v>7.85</v>
      </c>
      <c r="X1479" s="3" t="str">
        <f ca="1">IF(COUNTIF(股期對照!A:A,B1479)=2,B1479&amp;"-●",IF(COUNTIF(股期對照!A:A,B1479)=1,B1479&amp;"-◎",B1479))</f>
        <v>瀧澤科</v>
      </c>
      <c r="Y1479" s="3" t="s">
        <v>6626</v>
      </c>
      <c r="AB1479" s="1" t="s">
        <v>1473</v>
      </c>
      <c r="AC1479" s="1" t="s">
        <v>3234</v>
      </c>
      <c r="AD1479" s="1">
        <v>53.21</v>
      </c>
      <c r="AE1479" s="1">
        <v>0.21</v>
      </c>
      <c r="AF1479" s="1">
        <v>0.4</v>
      </c>
      <c r="AG1479" s="1">
        <v>45.15</v>
      </c>
      <c r="AH1479" s="1">
        <v>1.0300000000000011</v>
      </c>
      <c r="AI1479" s="1">
        <v>1479</v>
      </c>
      <c r="AJ1479" s="1">
        <v>724562.46</v>
      </c>
      <c r="AK1479" s="1">
        <v>7</v>
      </c>
      <c r="AL1479" s="1">
        <v>14</v>
      </c>
      <c r="AM1479" s="1">
        <v>-3</v>
      </c>
      <c r="AN1479" s="1">
        <v>79</v>
      </c>
      <c r="AO1479" s="1">
        <v>70</v>
      </c>
      <c r="AP1479" s="1">
        <v>746</v>
      </c>
      <c r="AQ1479" s="1">
        <v>22.4</v>
      </c>
      <c r="AR1479" s="1">
        <v>30.15</v>
      </c>
      <c r="AS1479" s="1">
        <v>30.2</v>
      </c>
      <c r="AT1479" s="1">
        <v>30.3</v>
      </c>
      <c r="AU1479" s="1">
        <v>30.55</v>
      </c>
      <c r="AV1479" s="1">
        <v>31.6</v>
      </c>
      <c r="AW1479" s="1">
        <v>5.1684000000000008E-2</v>
      </c>
      <c r="AX1479" s="1">
        <v>7.85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6178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1</v>
      </c>
      <c r="M1480" s="26">
        <v>0</v>
      </c>
      <c r="N1480" s="26">
        <v>-1</v>
      </c>
      <c r="O1480" s="26">
        <f t="shared" si="93"/>
        <v>18483</v>
      </c>
      <c r="P1480" s="25">
        <f t="shared" si="94"/>
        <v>0</v>
      </c>
      <c r="Q1480" s="3">
        <v>63</v>
      </c>
      <c r="R1480" s="3">
        <v>62.4</v>
      </c>
      <c r="S1480" s="3">
        <v>62.7</v>
      </c>
      <c r="T1480" s="3">
        <v>64</v>
      </c>
      <c r="U1480" s="3">
        <v>65</v>
      </c>
      <c r="V1480" s="12">
        <f t="shared" si="95"/>
        <v>-2.2999999999999973E-5</v>
      </c>
      <c r="W1480" s="3">
        <v>2.36</v>
      </c>
      <c r="X1480" s="3" t="str">
        <f ca="1">IF(COUNTIF(股期對照!A:A,B1480)=2,B1480&amp;"-●",IF(COUNTIF(股期對照!A:A,B1480)=1,B1480&amp;"-◎",B1480))</f>
        <v>奈米醫材</v>
      </c>
      <c r="Y1480" s="3" t="s">
        <v>6478</v>
      </c>
      <c r="AB1480" s="1" t="s">
        <v>1474</v>
      </c>
      <c r="AC1480" s="1" t="s">
        <v>3235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1</v>
      </c>
      <c r="AN1480" s="1">
        <v>0</v>
      </c>
      <c r="AO1480" s="1">
        <v>-1</v>
      </c>
      <c r="AP1480" s="1">
        <v>18483</v>
      </c>
      <c r="AQ1480" s="1">
        <v>0</v>
      </c>
      <c r="AR1480" s="1">
        <v>63</v>
      </c>
      <c r="AS1480" s="1">
        <v>62.4</v>
      </c>
      <c r="AT1480" s="1">
        <v>62.7</v>
      </c>
      <c r="AU1480" s="1">
        <v>64</v>
      </c>
      <c r="AV1480" s="1">
        <v>65</v>
      </c>
      <c r="AW1480" s="1">
        <v>-2.2999999999999973E-5</v>
      </c>
      <c r="AX1480" s="1">
        <v>2.36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6179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26">
        <v>1</v>
      </c>
      <c r="K1481" s="26">
        <v>2</v>
      </c>
      <c r="L1481" s="35">
        <v>4</v>
      </c>
      <c r="M1481" s="26">
        <v>5</v>
      </c>
      <c r="N1481" s="26">
        <v>-4</v>
      </c>
      <c r="O1481" s="26">
        <f t="shared" si="93"/>
        <v>12414</v>
      </c>
      <c r="P1481" s="25">
        <f t="shared" si="94"/>
        <v>0.1</v>
      </c>
      <c r="Q1481" s="3">
        <v>140</v>
      </c>
      <c r="R1481" s="3">
        <v>139.5</v>
      </c>
      <c r="S1481" s="3">
        <v>140.5</v>
      </c>
      <c r="T1481" s="3">
        <v>141.5</v>
      </c>
      <c r="U1481" s="3">
        <v>142.5</v>
      </c>
      <c r="V1481" s="12">
        <f t="shared" si="95"/>
        <v>1.1185E-2</v>
      </c>
      <c r="W1481" s="3">
        <v>2.52</v>
      </c>
      <c r="X1481" s="3" t="str">
        <f ca="1">IF(COUNTIF(股期對照!A:A,B1481)=2,B1481&amp;"-●",IF(COUNTIF(股期對照!A:A,B1481)=1,B1481&amp;"-◎",B1481))</f>
        <v>朋億</v>
      </c>
      <c r="Y1481" s="3" t="s">
        <v>4300</v>
      </c>
      <c r="AB1481" s="1" t="s">
        <v>1475</v>
      </c>
      <c r="AC1481" s="1" t="s">
        <v>3236</v>
      </c>
      <c r="AD1481" s="1">
        <v>0.94</v>
      </c>
      <c r="AE1481" s="1">
        <v>0.06</v>
      </c>
      <c r="AF1481" s="1">
        <v>0.17</v>
      </c>
      <c r="AG1481" s="1">
        <v>62.24</v>
      </c>
      <c r="AH1481" s="1">
        <v>36.589999999999996</v>
      </c>
      <c r="AI1481" s="1">
        <v>1481</v>
      </c>
      <c r="AJ1481" s="1">
        <v>339280</v>
      </c>
      <c r="AK1481" s="1">
        <v>1</v>
      </c>
      <c r="AL1481" s="1">
        <v>2</v>
      </c>
      <c r="AM1481" s="1">
        <v>4</v>
      </c>
      <c r="AN1481" s="1">
        <v>5</v>
      </c>
      <c r="AO1481" s="1">
        <v>-4</v>
      </c>
      <c r="AP1481" s="1">
        <v>12414</v>
      </c>
      <c r="AQ1481" s="1">
        <v>0.1</v>
      </c>
      <c r="AR1481" s="1">
        <v>140</v>
      </c>
      <c r="AS1481" s="1">
        <v>139.5</v>
      </c>
      <c r="AT1481" s="1">
        <v>140.5</v>
      </c>
      <c r="AU1481" s="1">
        <v>141.5</v>
      </c>
      <c r="AV1481" s="1">
        <v>142.5</v>
      </c>
      <c r="AW1481" s="1">
        <v>1.1185E-2</v>
      </c>
      <c r="AX1481" s="1">
        <v>2.52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6180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-1</v>
      </c>
      <c r="L1482" s="35">
        <v>1</v>
      </c>
      <c r="M1482" s="26">
        <v>0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53</v>
      </c>
      <c r="R1482" s="3">
        <v>51.7</v>
      </c>
      <c r="S1482" s="3">
        <v>49.05</v>
      </c>
      <c r="T1482" s="3">
        <v>49.8</v>
      </c>
      <c r="U1482" s="3">
        <v>50</v>
      </c>
      <c r="V1482" s="12">
        <f t="shared" si="95"/>
        <v>-2.6500000000000058E-5</v>
      </c>
      <c r="W1482" s="3">
        <v>-7.58</v>
      </c>
      <c r="X1482" s="3" t="str">
        <f ca="1">IF(COUNTIF(股期對照!A:A,B1482)=2,B1482&amp;"-●",IF(COUNTIF(股期對照!A:A,B1482)=1,B1482&amp;"-◎",B1482))</f>
        <v>慧智</v>
      </c>
      <c r="Y1482" s="3" t="s">
        <v>6627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-1</v>
      </c>
      <c r="AM1482" s="1">
        <v>1</v>
      </c>
      <c r="AN1482" s="1">
        <v>0</v>
      </c>
      <c r="AO1482" s="1">
        <v>0</v>
      </c>
      <c r="AP1482" s="1">
        <v>18240</v>
      </c>
      <c r="AQ1482" s="1">
        <v>0</v>
      </c>
      <c r="AR1482" s="1">
        <v>53</v>
      </c>
      <c r="AS1482" s="1">
        <v>51.7</v>
      </c>
      <c r="AT1482" s="1">
        <v>49.05</v>
      </c>
      <c r="AU1482" s="1">
        <v>49.8</v>
      </c>
      <c r="AV1482" s="1">
        <v>50</v>
      </c>
      <c r="AW1482" s="1">
        <v>-2.6500000000000058E-5</v>
      </c>
      <c r="AX1482" s="1">
        <v>-7.58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4865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1</v>
      </c>
      <c r="M1483" s="26">
        <v>1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23.3</v>
      </c>
      <c r="R1483" s="3">
        <v>23.9</v>
      </c>
      <c r="S1483" s="3">
        <v>23.75</v>
      </c>
      <c r="T1483" s="3">
        <v>23.55</v>
      </c>
      <c r="U1483" s="3">
        <v>23.85</v>
      </c>
      <c r="V1483" s="12">
        <f t="shared" si="95"/>
        <v>4.7299999999999995E-4</v>
      </c>
      <c r="W1483" s="3">
        <v>1.49</v>
      </c>
      <c r="X1483" s="3" t="str">
        <f ca="1">IF(COUNTIF(股期對照!A:A,B1483)=2,B1483&amp;"-●",IF(COUNTIF(股期對照!A:A,B1483)=1,B1483&amp;"-◎",B1483))</f>
        <v>特昇-KY</v>
      </c>
      <c r="Y1483" s="3" t="s">
        <v>6568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1</v>
      </c>
      <c r="AN1483" s="1">
        <v>1</v>
      </c>
      <c r="AO1483" s="1">
        <v>0</v>
      </c>
      <c r="AP1483" s="1">
        <v>-9648</v>
      </c>
      <c r="AQ1483" s="1">
        <v>0</v>
      </c>
      <c r="AR1483" s="1">
        <v>23.3</v>
      </c>
      <c r="AS1483" s="1">
        <v>23.9</v>
      </c>
      <c r="AT1483" s="1">
        <v>23.75</v>
      </c>
      <c r="AU1483" s="1">
        <v>23.55</v>
      </c>
      <c r="AV1483" s="1">
        <v>23.85</v>
      </c>
      <c r="AW1483" s="1">
        <v>4.7299999999999995E-4</v>
      </c>
      <c r="AX1483" s="1">
        <v>1.49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6181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30.95</v>
      </c>
      <c r="R1484" s="3">
        <v>30.95</v>
      </c>
      <c r="S1484" s="3">
        <v>30.95</v>
      </c>
      <c r="T1484" s="3">
        <v>31.6</v>
      </c>
      <c r="U1484" s="3">
        <v>31</v>
      </c>
      <c r="V1484" s="12">
        <f t="shared" si="95"/>
        <v>0</v>
      </c>
      <c r="W1484" s="3">
        <v>-0.32</v>
      </c>
      <c r="X1484" s="3" t="str">
        <f ca="1">IF(COUNTIF(股期對照!A:A,B1484)=2,B1484&amp;"-●",IF(COUNTIF(股期對照!A:A,B1484)=1,B1484&amp;"-◎",B1484))</f>
        <v>萬年清</v>
      </c>
      <c r="Y1484" s="3" t="s">
        <v>6578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30.95</v>
      </c>
      <c r="AS1484" s="1">
        <v>30.95</v>
      </c>
      <c r="AT1484" s="1">
        <v>30.95</v>
      </c>
      <c r="AU1484" s="1">
        <v>31.6</v>
      </c>
      <c r="AV1484" s="1">
        <v>31</v>
      </c>
      <c r="AW1484" s="1">
        <v>0</v>
      </c>
      <c r="AX1484" s="1">
        <v>-0.32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6182</v>
      </c>
      <c r="C1485" s="3">
        <v>1.76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83.64</v>
      </c>
      <c r="H1485" s="1">
        <f>MATCH(持股比率!A1485,董監!A:A,0)</f>
        <v>1485</v>
      </c>
      <c r="I1485" s="3">
        <v>448734.44</v>
      </c>
      <c r="J1485" s="26">
        <v>-14</v>
      </c>
      <c r="K1485" s="26">
        <v>-2</v>
      </c>
      <c r="L1485" s="35">
        <v>0</v>
      </c>
      <c r="M1485" s="26">
        <v>1</v>
      </c>
      <c r="N1485" s="26">
        <v>4</v>
      </c>
      <c r="O1485" s="26">
        <f t="shared" si="93"/>
        <v>37532</v>
      </c>
      <c r="P1485" s="25">
        <f t="shared" si="94"/>
        <v>0</v>
      </c>
      <c r="Q1485" s="3">
        <v>27</v>
      </c>
      <c r="R1485" s="3">
        <v>27.3</v>
      </c>
      <c r="S1485" s="3">
        <v>27</v>
      </c>
      <c r="T1485" s="3">
        <v>27.05</v>
      </c>
      <c r="U1485" s="3">
        <v>27.3</v>
      </c>
      <c r="V1485" s="12">
        <f t="shared" si="95"/>
        <v>-2.9635000000000004E-3</v>
      </c>
      <c r="W1485" s="3">
        <v>1.1100000000000001</v>
      </c>
      <c r="X1485" s="3" t="str">
        <f ca="1">IF(COUNTIF(股期對照!A:A,B1485)=2,B1485&amp;"-●",IF(COUNTIF(股期對照!A:A,B1485)=1,B1485&amp;"-◎",B1485))</f>
        <v>必應</v>
      </c>
      <c r="Y1485" s="3" t="s">
        <v>6568</v>
      </c>
      <c r="AB1485" s="1" t="s">
        <v>1479</v>
      </c>
      <c r="AC1485" s="1" t="s">
        <v>3240</v>
      </c>
      <c r="AD1485" s="1">
        <v>1.76</v>
      </c>
      <c r="AE1485" s="1">
        <v>0</v>
      </c>
      <c r="AF1485" s="1">
        <v>0.01</v>
      </c>
      <c r="AG1485" s="1">
        <v>14.59</v>
      </c>
      <c r="AH1485" s="1">
        <v>83.64</v>
      </c>
      <c r="AI1485" s="1">
        <v>1485</v>
      </c>
      <c r="AJ1485" s="1">
        <v>448734.44</v>
      </c>
      <c r="AK1485" s="1">
        <v>-14</v>
      </c>
      <c r="AL1485" s="1">
        <v>-2</v>
      </c>
      <c r="AM1485" s="1">
        <v>0</v>
      </c>
      <c r="AN1485" s="1">
        <v>1</v>
      </c>
      <c r="AO1485" s="1">
        <v>4</v>
      </c>
      <c r="AP1485" s="1">
        <v>37532</v>
      </c>
      <c r="AQ1485" s="1">
        <v>0</v>
      </c>
      <c r="AR1485" s="1">
        <v>27</v>
      </c>
      <c r="AS1485" s="1">
        <v>27.3</v>
      </c>
      <c r="AT1485" s="1">
        <v>27</v>
      </c>
      <c r="AU1485" s="1">
        <v>27.05</v>
      </c>
      <c r="AV1485" s="1">
        <v>27.3</v>
      </c>
      <c r="AW1485" s="1">
        <v>-2.9635000000000004E-3</v>
      </c>
      <c r="AX1485" s="1">
        <v>1.1100000000000001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6183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13.129999999999995</v>
      </c>
      <c r="H1486" s="1">
        <f>MATCH(持股比率!A1486,董監!A:A,0)</f>
        <v>1486</v>
      </c>
      <c r="I1486" s="3">
        <v>356129.09</v>
      </c>
      <c r="J1486" s="26">
        <v>-4</v>
      </c>
      <c r="K1486" s="26">
        <v>-6</v>
      </c>
      <c r="L1486" s="35">
        <v>0</v>
      </c>
      <c r="M1486" s="26">
        <v>-1</v>
      </c>
      <c r="N1486" s="26">
        <v>2</v>
      </c>
      <c r="O1486" s="26">
        <f t="shared" si="93"/>
        <v>4676</v>
      </c>
      <c r="P1486" s="25">
        <f t="shared" si="94"/>
        <v>-0.2</v>
      </c>
      <c r="Q1486" s="3">
        <v>66.3</v>
      </c>
      <c r="R1486" s="3">
        <v>67</v>
      </c>
      <c r="S1486" s="3">
        <v>66.5</v>
      </c>
      <c r="T1486" s="3">
        <v>66.599999999999994</v>
      </c>
      <c r="U1486" s="3">
        <v>66.3</v>
      </c>
      <c r="V1486" s="12">
        <f t="shared" si="95"/>
        <v>-6.0120000000000009E-3</v>
      </c>
      <c r="W1486" s="3">
        <v>-0.45</v>
      </c>
      <c r="X1486" s="3" t="str">
        <f ca="1">IF(COUNTIF(股期對照!A:A,B1486)=2,B1486&amp;"-●",IF(COUNTIF(股期對照!A:A,B1486)=1,B1486&amp;"-◎",B1486))</f>
        <v>泰金-KY</v>
      </c>
      <c r="Y1486" s="3" t="s">
        <v>6568</v>
      </c>
      <c r="AB1486" s="1" t="s">
        <v>1480</v>
      </c>
      <c r="AC1486" s="1" t="s">
        <v>3241</v>
      </c>
      <c r="AD1486" s="1">
        <v>85.23</v>
      </c>
      <c r="AE1486" s="1">
        <v>0.01</v>
      </c>
      <c r="AF1486" s="1">
        <v>0</v>
      </c>
      <c r="AG1486" s="1">
        <v>1.63</v>
      </c>
      <c r="AH1486" s="1">
        <v>13.129999999999995</v>
      </c>
      <c r="AI1486" s="1">
        <v>1486</v>
      </c>
      <c r="AJ1486" s="1">
        <v>356129.09</v>
      </c>
      <c r="AK1486" s="1">
        <v>-4</v>
      </c>
      <c r="AL1486" s="1">
        <v>-6</v>
      </c>
      <c r="AM1486" s="1">
        <v>0</v>
      </c>
      <c r="AN1486" s="1">
        <v>-1</v>
      </c>
      <c r="AO1486" s="1">
        <v>2</v>
      </c>
      <c r="AP1486" s="1">
        <v>4676</v>
      </c>
      <c r="AQ1486" s="1">
        <v>-0.2</v>
      </c>
      <c r="AR1486" s="1">
        <v>66.3</v>
      </c>
      <c r="AS1486" s="1">
        <v>67</v>
      </c>
      <c r="AT1486" s="1">
        <v>66.5</v>
      </c>
      <c r="AU1486" s="1">
        <v>66.599999999999994</v>
      </c>
      <c r="AV1486" s="1">
        <v>66.3</v>
      </c>
      <c r="AW1486" s="1">
        <v>-6.0120000000000009E-3</v>
      </c>
      <c r="AX1486" s="1">
        <v>-0.45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6184</v>
      </c>
      <c r="C1487" s="3">
        <v>2.98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37.950000000000003</v>
      </c>
      <c r="H1487" s="1">
        <f>MATCH(持股比率!A1487,董監!A:A,0)</f>
        <v>1487</v>
      </c>
      <c r="I1487" s="3">
        <v>282765</v>
      </c>
      <c r="J1487" s="26">
        <v>22</v>
      </c>
      <c r="K1487" s="26">
        <v>18</v>
      </c>
      <c r="L1487" s="35">
        <v>3</v>
      </c>
      <c r="M1487" s="26">
        <v>0</v>
      </c>
      <c r="N1487" s="26">
        <v>11</v>
      </c>
      <c r="O1487" s="26">
        <f t="shared" si="93"/>
        <v>10731</v>
      </c>
      <c r="P1487" s="25">
        <f t="shared" si="94"/>
        <v>0.5</v>
      </c>
      <c r="Q1487" s="3">
        <v>112.5</v>
      </c>
      <c r="R1487" s="3">
        <v>115.5</v>
      </c>
      <c r="S1487" s="3">
        <v>127</v>
      </c>
      <c r="T1487" s="3">
        <v>139.5</v>
      </c>
      <c r="U1487" s="3">
        <v>153</v>
      </c>
      <c r="V1487" s="12">
        <f t="shared" si="95"/>
        <v>6.6180000000000003E-2</v>
      </c>
      <c r="W1487" s="3">
        <v>42.33</v>
      </c>
      <c r="X1487" s="3" t="str">
        <f ca="1">IF(COUNTIF(股期對照!A:A,B1487)=2,B1487&amp;"-●",IF(COUNTIF(股期對照!A:A,B1487)=1,B1487&amp;"-◎",B1487))</f>
        <v>均華</v>
      </c>
      <c r="Y1487" s="3" t="s">
        <v>6653</v>
      </c>
      <c r="AB1487" s="1" t="s">
        <v>1481</v>
      </c>
      <c r="AC1487" s="1" t="s">
        <v>3242</v>
      </c>
      <c r="AD1487" s="1">
        <v>2.98</v>
      </c>
      <c r="AE1487" s="1">
        <v>0</v>
      </c>
      <c r="AF1487" s="1">
        <v>0</v>
      </c>
      <c r="AG1487" s="1">
        <v>59.07</v>
      </c>
      <c r="AH1487" s="1">
        <v>37.950000000000003</v>
      </c>
      <c r="AI1487" s="1">
        <v>1487</v>
      </c>
      <c r="AJ1487" s="1">
        <v>282765</v>
      </c>
      <c r="AK1487" s="1">
        <v>22</v>
      </c>
      <c r="AL1487" s="1">
        <v>18</v>
      </c>
      <c r="AM1487" s="1">
        <v>3</v>
      </c>
      <c r="AN1487" s="1">
        <v>0</v>
      </c>
      <c r="AO1487" s="1">
        <v>11</v>
      </c>
      <c r="AP1487" s="1">
        <v>10731</v>
      </c>
      <c r="AQ1487" s="1">
        <v>0.5</v>
      </c>
      <c r="AR1487" s="1">
        <v>112.5</v>
      </c>
      <c r="AS1487" s="1">
        <v>115.5</v>
      </c>
      <c r="AT1487" s="1">
        <v>127</v>
      </c>
      <c r="AU1487" s="1">
        <v>139.5</v>
      </c>
      <c r="AV1487" s="1">
        <v>153</v>
      </c>
      <c r="AW1487" s="1">
        <v>6.6180000000000003E-2</v>
      </c>
      <c r="AX1487" s="1">
        <v>42.33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6185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0</v>
      </c>
      <c r="K1488" s="26">
        <v>-2</v>
      </c>
      <c r="L1488" s="35">
        <v>-4</v>
      </c>
      <c r="M1488" s="26">
        <v>0</v>
      </c>
      <c r="N1488" s="26">
        <v>0</v>
      </c>
      <c r="O1488" s="26">
        <f t="shared" si="93"/>
        <v>19101</v>
      </c>
      <c r="P1488" s="25">
        <f t="shared" si="94"/>
        <v>0</v>
      </c>
      <c r="Q1488" s="3">
        <v>67.900000000000006</v>
      </c>
      <c r="R1488" s="3">
        <v>68.3</v>
      </c>
      <c r="S1488" s="3">
        <v>67.8</v>
      </c>
      <c r="T1488" s="3">
        <v>68</v>
      </c>
      <c r="U1488" s="3">
        <v>68</v>
      </c>
      <c r="V1488" s="12">
        <f t="shared" si="95"/>
        <v>-4.0779999999999992E-3</v>
      </c>
      <c r="W1488" s="3">
        <v>0.74</v>
      </c>
      <c r="X1488" s="3" t="str">
        <f ca="1">IF(COUNTIF(股期對照!A:A,B1488)=2,B1488&amp;"-●",IF(COUNTIF(股期對照!A:A,B1488)=1,B1488&amp;"-◎",B1488))</f>
        <v>基士德-KY</v>
      </c>
      <c r="Y1488" s="3" t="s">
        <v>6578</v>
      </c>
      <c r="AB1488" s="1" t="s">
        <v>1482</v>
      </c>
      <c r="AC1488" s="1" t="s">
        <v>3243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0</v>
      </c>
      <c r="AL1488" s="1">
        <v>-2</v>
      </c>
      <c r="AM1488" s="1">
        <v>-4</v>
      </c>
      <c r="AN1488" s="1">
        <v>0</v>
      </c>
      <c r="AO1488" s="1">
        <v>0</v>
      </c>
      <c r="AP1488" s="1">
        <v>19101</v>
      </c>
      <c r="AQ1488" s="1">
        <v>0</v>
      </c>
      <c r="AR1488" s="1">
        <v>67.900000000000006</v>
      </c>
      <c r="AS1488" s="1">
        <v>68.3</v>
      </c>
      <c r="AT1488" s="1">
        <v>67.8</v>
      </c>
      <c r="AU1488" s="1">
        <v>68</v>
      </c>
      <c r="AV1488" s="1">
        <v>68</v>
      </c>
      <c r="AW1488" s="1">
        <v>-4.0779999999999992E-3</v>
      </c>
      <c r="AX1488" s="1">
        <v>0.74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6186</v>
      </c>
      <c r="C1489" s="3">
        <v>3.82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58.96</v>
      </c>
      <c r="H1489" s="1">
        <f>MATCH(持股比率!A1489,董監!A:A,0)</f>
        <v>1489</v>
      </c>
      <c r="I1489" s="3">
        <v>313996.62</v>
      </c>
      <c r="J1489" s="26">
        <v>-8</v>
      </c>
      <c r="K1489" s="26">
        <v>-15</v>
      </c>
      <c r="L1489" s="35">
        <v>-13</v>
      </c>
      <c r="M1489" s="26">
        <v>-17</v>
      </c>
      <c r="N1489" s="26">
        <v>-4</v>
      </c>
      <c r="O1489" s="26">
        <f t="shared" si="93"/>
        <v>18513</v>
      </c>
      <c r="P1489" s="25">
        <f t="shared" si="94"/>
        <v>-0.3</v>
      </c>
      <c r="Q1489" s="3">
        <v>68.3</v>
      </c>
      <c r="R1489" s="3">
        <v>68</v>
      </c>
      <c r="S1489" s="3">
        <v>66.5</v>
      </c>
      <c r="T1489" s="3">
        <v>65.7</v>
      </c>
      <c r="U1489" s="3">
        <v>65.8</v>
      </c>
      <c r="V1489" s="12">
        <f t="shared" si="95"/>
        <v>-3.8109999999999998E-2</v>
      </c>
      <c r="W1489" s="3">
        <v>-1.05</v>
      </c>
      <c r="X1489" s="3" t="str">
        <f ca="1">IF(COUNTIF(股期對照!A:A,B1489)=2,B1489&amp;"-●",IF(COUNTIF(股期對照!A:A,B1489)=1,B1489&amp;"-◎",B1489))</f>
        <v>富致</v>
      </c>
      <c r="Y1489" s="3" t="s">
        <v>6544</v>
      </c>
      <c r="AB1489" s="1" t="s">
        <v>1483</v>
      </c>
      <c r="AC1489" s="1" t="s">
        <v>3244</v>
      </c>
      <c r="AD1489" s="1">
        <v>3.82</v>
      </c>
      <c r="AE1489" s="1">
        <v>0</v>
      </c>
      <c r="AF1489" s="1">
        <v>0.01</v>
      </c>
      <c r="AG1489" s="1">
        <v>37.21</v>
      </c>
      <c r="AH1489" s="1">
        <v>58.96</v>
      </c>
      <c r="AI1489" s="1">
        <v>1489</v>
      </c>
      <c r="AJ1489" s="1">
        <v>313996.62</v>
      </c>
      <c r="AK1489" s="1">
        <v>-8</v>
      </c>
      <c r="AL1489" s="1">
        <v>-15</v>
      </c>
      <c r="AM1489" s="1">
        <v>-13</v>
      </c>
      <c r="AN1489" s="1">
        <v>-17</v>
      </c>
      <c r="AO1489" s="1">
        <v>-4</v>
      </c>
      <c r="AP1489" s="1">
        <v>18513</v>
      </c>
      <c r="AQ1489" s="1">
        <v>-0.3</v>
      </c>
      <c r="AR1489" s="1">
        <v>68.3</v>
      </c>
      <c r="AS1489" s="1">
        <v>68</v>
      </c>
      <c r="AT1489" s="1">
        <v>66.5</v>
      </c>
      <c r="AU1489" s="1">
        <v>65.7</v>
      </c>
      <c r="AV1489" s="1">
        <v>65.8</v>
      </c>
      <c r="AW1489" s="1">
        <v>-3.8109999999999998E-2</v>
      </c>
      <c r="AX1489" s="1">
        <v>-1.05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6187</v>
      </c>
      <c r="C1490" s="3">
        <v>10.28</v>
      </c>
      <c r="D1490" s="3">
        <v>0</v>
      </c>
      <c r="E1490" s="3">
        <v>0.7</v>
      </c>
      <c r="F1490" s="1">
        <f>IF(INDEX(董監!D:D,H1490)=0,INDEX(董監!C:C,H1490),INDEX(董監!D:D,H1490))</f>
        <v>0.57999999999999996</v>
      </c>
      <c r="G1490" s="1">
        <f t="shared" si="92"/>
        <v>88.44</v>
      </c>
      <c r="H1490" s="1">
        <f>MATCH(持股比率!A1490,董監!A:A,0)</f>
        <v>1490</v>
      </c>
      <c r="I1490" s="3">
        <v>313180</v>
      </c>
      <c r="J1490" s="26">
        <v>-30</v>
      </c>
      <c r="K1490" s="26">
        <v>14</v>
      </c>
      <c r="L1490" s="35">
        <v>136</v>
      </c>
      <c r="M1490" s="26">
        <v>127</v>
      </c>
      <c r="N1490" s="26">
        <v>-100</v>
      </c>
      <c r="O1490" s="26">
        <f t="shared" si="93"/>
        <v>27698</v>
      </c>
      <c r="P1490" s="25">
        <f t="shared" si="94"/>
        <v>0.5</v>
      </c>
      <c r="Q1490" s="3">
        <v>420</v>
      </c>
      <c r="R1490" s="3">
        <v>418</v>
      </c>
      <c r="S1490" s="3">
        <v>405.5</v>
      </c>
      <c r="T1490" s="3">
        <v>412</v>
      </c>
      <c r="U1490" s="3">
        <v>421.5</v>
      </c>
      <c r="V1490" s="12">
        <f t="shared" si="95"/>
        <v>0.58574000000000004</v>
      </c>
      <c r="W1490" s="3">
        <v>3.06</v>
      </c>
      <c r="X1490" s="3" t="str">
        <f ca="1">IF(COUNTIF(股期對照!A:A,B1490)=2,B1490&amp;"-●",IF(COUNTIF(股期對照!A:A,B1490)=1,B1490&amp;"-◎",B1490))</f>
        <v>M31</v>
      </c>
      <c r="Y1490" s="3" t="s">
        <v>6556</v>
      </c>
      <c r="AB1490" s="1" t="s">
        <v>1484</v>
      </c>
      <c r="AC1490" s="1" t="s">
        <v>3245</v>
      </c>
      <c r="AD1490" s="1">
        <v>10.28</v>
      </c>
      <c r="AE1490" s="1">
        <v>0</v>
      </c>
      <c r="AF1490" s="1">
        <v>0.7</v>
      </c>
      <c r="AG1490" s="1">
        <v>0.57999999999999996</v>
      </c>
      <c r="AH1490" s="1">
        <v>88.44</v>
      </c>
      <c r="AI1490" s="1">
        <v>1490</v>
      </c>
      <c r="AJ1490" s="1">
        <v>313180</v>
      </c>
      <c r="AK1490" s="1">
        <v>-30</v>
      </c>
      <c r="AL1490" s="1">
        <v>14</v>
      </c>
      <c r="AM1490" s="1">
        <v>136</v>
      </c>
      <c r="AN1490" s="1">
        <v>127</v>
      </c>
      <c r="AO1490" s="1">
        <v>-100</v>
      </c>
      <c r="AP1490" s="1">
        <v>27698</v>
      </c>
      <c r="AQ1490" s="1">
        <v>0.5</v>
      </c>
      <c r="AR1490" s="1">
        <v>420</v>
      </c>
      <c r="AS1490" s="1">
        <v>418</v>
      </c>
      <c r="AT1490" s="1">
        <v>405.5</v>
      </c>
      <c r="AU1490" s="1">
        <v>412</v>
      </c>
      <c r="AV1490" s="1">
        <v>421.5</v>
      </c>
      <c r="AW1490" s="1">
        <v>0.58574000000000004</v>
      </c>
      <c r="AX1490" s="1">
        <v>3.06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4866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28.2</v>
      </c>
      <c r="R1491" s="3">
        <v>28.2</v>
      </c>
      <c r="S1491" s="3">
        <v>28.4</v>
      </c>
      <c r="T1491" s="3">
        <v>28.4</v>
      </c>
      <c r="U1491" s="3">
        <v>28.1</v>
      </c>
      <c r="V1491" s="12">
        <f t="shared" si="95"/>
        <v>0</v>
      </c>
      <c r="W1491" s="3">
        <v>0.36</v>
      </c>
      <c r="X1491" s="3" t="str">
        <f ca="1">IF(COUNTIF(股期對照!A:A,B1491)=2,B1491&amp;"-●",IF(COUNTIF(股期對照!A:A,B1491)=1,B1491&amp;"-◎",B1491))</f>
        <v>台生材</v>
      </c>
      <c r="Y1491" s="3" t="s">
        <v>6622</v>
      </c>
      <c r="AB1491" s="1" t="s">
        <v>1485</v>
      </c>
      <c r="AC1491" s="1" t="s">
        <v>3246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28.2</v>
      </c>
      <c r="AS1491" s="1">
        <v>28.2</v>
      </c>
      <c r="AT1491" s="1">
        <v>28.4</v>
      </c>
      <c r="AU1491" s="1">
        <v>28.4</v>
      </c>
      <c r="AV1491" s="1">
        <v>28.1</v>
      </c>
      <c r="AW1491" s="1">
        <v>0</v>
      </c>
      <c r="AX1491" s="1">
        <v>0.36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4701</v>
      </c>
      <c r="C1492" s="3">
        <v>1.18</v>
      </c>
      <c r="D1492" s="3">
        <v>0.15</v>
      </c>
      <c r="E1492" s="3">
        <v>0.12</v>
      </c>
      <c r="F1492" s="1">
        <f>IF(INDEX(董監!D:D,H1492)=0,INDEX(董監!C:C,H1492),INDEX(董監!D:D,H1492))</f>
        <v>22.27</v>
      </c>
      <c r="G1492" s="1">
        <f t="shared" si="92"/>
        <v>76.28</v>
      </c>
      <c r="H1492" s="1">
        <f>MATCH(持股比率!A1492,董監!A:A,0)</f>
        <v>1492</v>
      </c>
      <c r="I1492" s="3">
        <v>329632.21999999997</v>
      </c>
      <c r="J1492" s="26">
        <v>122</v>
      </c>
      <c r="K1492" s="26">
        <v>-280</v>
      </c>
      <c r="L1492" s="35">
        <v>28</v>
      </c>
      <c r="M1492" s="26">
        <v>-302</v>
      </c>
      <c r="N1492" s="26">
        <v>-46</v>
      </c>
      <c r="O1492" s="26">
        <f t="shared" si="93"/>
        <v>25144</v>
      </c>
      <c r="P1492" s="25">
        <f t="shared" si="94"/>
        <v>-1.9</v>
      </c>
      <c r="Q1492" s="3">
        <v>106.5</v>
      </c>
      <c r="R1492" s="3">
        <v>110</v>
      </c>
      <c r="S1492" s="3">
        <v>117.5</v>
      </c>
      <c r="T1492" s="3">
        <v>115</v>
      </c>
      <c r="U1492" s="3">
        <v>118</v>
      </c>
      <c r="V1492" s="12">
        <f t="shared" si="95"/>
        <v>-0.54674999999999996</v>
      </c>
      <c r="W1492" s="3">
        <v>21.4</v>
      </c>
      <c r="X1492" s="3" t="str">
        <f ca="1">IF(COUNTIF(股期對照!A:A,B1492)=2,B1492&amp;"-●",IF(COUNTIF(股期對照!A:A,B1492)=1,B1492&amp;"-◎",B1492))</f>
        <v>全宇昕</v>
      </c>
      <c r="Y1492" s="3" t="s">
        <v>6608</v>
      </c>
      <c r="AB1492" s="1" t="s">
        <v>1486</v>
      </c>
      <c r="AC1492" s="1" t="s">
        <v>3247</v>
      </c>
      <c r="AD1492" s="1">
        <v>1.18</v>
      </c>
      <c r="AE1492" s="1">
        <v>0.15</v>
      </c>
      <c r="AF1492" s="1">
        <v>0.12</v>
      </c>
      <c r="AG1492" s="1">
        <v>22.27</v>
      </c>
      <c r="AH1492" s="1">
        <v>76.28</v>
      </c>
      <c r="AI1492" s="1">
        <v>1492</v>
      </c>
      <c r="AJ1492" s="1">
        <v>329632.21999999997</v>
      </c>
      <c r="AK1492" s="1">
        <v>122</v>
      </c>
      <c r="AL1492" s="1">
        <v>-280</v>
      </c>
      <c r="AM1492" s="1">
        <v>28</v>
      </c>
      <c r="AN1492" s="1">
        <v>-302</v>
      </c>
      <c r="AO1492" s="1">
        <v>-46</v>
      </c>
      <c r="AP1492" s="1">
        <v>25144</v>
      </c>
      <c r="AQ1492" s="1">
        <v>-1.9</v>
      </c>
      <c r="AR1492" s="1">
        <v>106.5</v>
      </c>
      <c r="AS1492" s="1">
        <v>110</v>
      </c>
      <c r="AT1492" s="1">
        <v>117.5</v>
      </c>
      <c r="AU1492" s="1">
        <v>115</v>
      </c>
      <c r="AV1492" s="1">
        <v>118</v>
      </c>
      <c r="AW1492" s="1">
        <v>-0.54674999999999996</v>
      </c>
      <c r="AX1492" s="1">
        <v>21.4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6188</v>
      </c>
      <c r="C1493" s="3">
        <v>7.0000000000000007E-2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48.39</v>
      </c>
      <c r="H1493" s="1">
        <f>MATCH(持股比率!A1493,董監!A:A,0)</f>
        <v>1493</v>
      </c>
      <c r="I1493" s="3">
        <v>369627.2</v>
      </c>
      <c r="J1493" s="26">
        <v>-1</v>
      </c>
      <c r="K1493" s="26">
        <v>0</v>
      </c>
      <c r="L1493" s="35">
        <v>-1</v>
      </c>
      <c r="M1493" s="26">
        <v>-2</v>
      </c>
      <c r="N1493" s="26">
        <v>-1</v>
      </c>
      <c r="O1493" s="26">
        <f t="shared" si="93"/>
        <v>17886</v>
      </c>
      <c r="P1493" s="25">
        <f t="shared" si="94"/>
        <v>0</v>
      </c>
      <c r="Q1493" s="3">
        <v>67.900000000000006</v>
      </c>
      <c r="R1493" s="3">
        <v>67.099999999999994</v>
      </c>
      <c r="S1493" s="3">
        <v>66.400000000000006</v>
      </c>
      <c r="T1493" s="3">
        <v>66.5</v>
      </c>
      <c r="U1493" s="3">
        <v>66.7</v>
      </c>
      <c r="V1493" s="12">
        <f t="shared" si="95"/>
        <v>-3.3400000000000001E-3</v>
      </c>
      <c r="W1493" s="3">
        <v>-0.89</v>
      </c>
      <c r="X1493" s="3" t="str">
        <f ca="1">IF(COUNTIF(股期對照!A:A,B1493)=2,B1493&amp;"-●",IF(COUNTIF(股期對照!A:A,B1493)=1,B1493&amp;"-◎",B1493))</f>
        <v>天正國際</v>
      </c>
      <c r="Y1493" s="3" t="s">
        <v>6604</v>
      </c>
      <c r="AB1493" s="1" t="s">
        <v>1487</v>
      </c>
      <c r="AC1493" s="1" t="s">
        <v>3248</v>
      </c>
      <c r="AD1493" s="1">
        <v>7.0000000000000007E-2</v>
      </c>
      <c r="AE1493" s="1">
        <v>0</v>
      </c>
      <c r="AF1493" s="1">
        <v>0</v>
      </c>
      <c r="AG1493" s="1">
        <v>51.54</v>
      </c>
      <c r="AH1493" s="1">
        <v>48.39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-1</v>
      </c>
      <c r="AN1493" s="1">
        <v>-2</v>
      </c>
      <c r="AO1493" s="1">
        <v>-1</v>
      </c>
      <c r="AP1493" s="1">
        <v>17886</v>
      </c>
      <c r="AQ1493" s="1">
        <v>0</v>
      </c>
      <c r="AR1493" s="1">
        <v>67.900000000000006</v>
      </c>
      <c r="AS1493" s="1">
        <v>67.099999999999994</v>
      </c>
      <c r="AT1493" s="1">
        <v>66.400000000000006</v>
      </c>
      <c r="AU1493" s="1">
        <v>66.5</v>
      </c>
      <c r="AV1493" s="1">
        <v>66.7</v>
      </c>
      <c r="AW1493" s="1">
        <v>-3.3400000000000001E-3</v>
      </c>
      <c r="AX1493" s="1">
        <v>-0.89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6189</v>
      </c>
      <c r="C1494" s="3">
        <v>0.39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76.13</v>
      </c>
      <c r="H1494" s="1">
        <f>MATCH(持股比率!A1494,董監!A:A,0)</f>
        <v>1494</v>
      </c>
      <c r="I1494" s="3">
        <v>739685</v>
      </c>
      <c r="J1494" s="26">
        <v>-2</v>
      </c>
      <c r="K1494" s="26">
        <v>0</v>
      </c>
      <c r="L1494" s="35">
        <v>-4</v>
      </c>
      <c r="M1494" s="26">
        <v>-3</v>
      </c>
      <c r="N1494" s="26">
        <v>0</v>
      </c>
      <c r="O1494" s="26">
        <f t="shared" si="93"/>
        <v>56312</v>
      </c>
      <c r="P1494" s="25">
        <f t="shared" si="94"/>
        <v>0</v>
      </c>
      <c r="Q1494" s="3">
        <v>73</v>
      </c>
      <c r="R1494" s="3">
        <v>73.2</v>
      </c>
      <c r="S1494" s="3">
        <v>72.400000000000006</v>
      </c>
      <c r="T1494" s="3">
        <v>72.2</v>
      </c>
      <c r="U1494" s="3">
        <v>74.5</v>
      </c>
      <c r="V1494" s="12">
        <f t="shared" si="95"/>
        <v>-6.5220000000000009E-3</v>
      </c>
      <c r="W1494" s="3">
        <v>1.5</v>
      </c>
      <c r="X1494" s="3" t="str">
        <f ca="1">IF(COUNTIF(股期對照!A:A,B1494)=2,B1494&amp;"-●",IF(COUNTIF(股期對照!A:A,B1494)=1,B1494&amp;"-◎",B1494))</f>
        <v>科定</v>
      </c>
      <c r="Y1494" s="3" t="s">
        <v>6578</v>
      </c>
      <c r="AB1494" s="1" t="s">
        <v>1488</v>
      </c>
      <c r="AC1494" s="1" t="s">
        <v>3249</v>
      </c>
      <c r="AD1494" s="1">
        <v>0.39</v>
      </c>
      <c r="AE1494" s="1">
        <v>0</v>
      </c>
      <c r="AF1494" s="1">
        <v>0</v>
      </c>
      <c r="AG1494" s="1">
        <v>23.48</v>
      </c>
      <c r="AH1494" s="1">
        <v>76.13</v>
      </c>
      <c r="AI1494" s="1">
        <v>1494</v>
      </c>
      <c r="AJ1494" s="1">
        <v>739685</v>
      </c>
      <c r="AK1494" s="1">
        <v>-2</v>
      </c>
      <c r="AL1494" s="1">
        <v>0</v>
      </c>
      <c r="AM1494" s="1">
        <v>-4</v>
      </c>
      <c r="AN1494" s="1">
        <v>-3</v>
      </c>
      <c r="AO1494" s="1">
        <v>0</v>
      </c>
      <c r="AP1494" s="1">
        <v>56312</v>
      </c>
      <c r="AQ1494" s="1">
        <v>0</v>
      </c>
      <c r="AR1494" s="1">
        <v>73</v>
      </c>
      <c r="AS1494" s="1">
        <v>73.2</v>
      </c>
      <c r="AT1494" s="1">
        <v>72.400000000000006</v>
      </c>
      <c r="AU1494" s="1">
        <v>72.2</v>
      </c>
      <c r="AV1494" s="1">
        <v>74.5</v>
      </c>
      <c r="AW1494" s="1">
        <v>-6.5220000000000009E-3</v>
      </c>
      <c r="AX1494" s="1">
        <v>1.5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6190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-1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26.8</v>
      </c>
      <c r="R1495" s="3">
        <v>26.8</v>
      </c>
      <c r="S1495" s="3">
        <v>26.55</v>
      </c>
      <c r="T1495" s="3">
        <v>26.7</v>
      </c>
      <c r="U1495" s="3">
        <v>26.8</v>
      </c>
      <c r="V1495" s="12">
        <f t="shared" si="95"/>
        <v>-2.655E-4</v>
      </c>
      <c r="W1495" s="3">
        <v>0.19</v>
      </c>
      <c r="X1495" s="3" t="str">
        <f ca="1">IF(COUNTIF(股期對照!A:A,B1495)=2,B1495&amp;"-●",IF(COUNTIF(股期對照!A:A,B1495)=1,B1495&amp;"-◎",B1495))</f>
        <v>威健生技</v>
      </c>
      <c r="Y1495" s="3" t="s">
        <v>6622</v>
      </c>
      <c r="AB1495" s="1" t="s">
        <v>1489</v>
      </c>
      <c r="AC1495" s="1" t="s">
        <v>3250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-1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26.8</v>
      </c>
      <c r="AS1495" s="1">
        <v>26.8</v>
      </c>
      <c r="AT1495" s="1">
        <v>26.55</v>
      </c>
      <c r="AU1495" s="1">
        <v>26.7</v>
      </c>
      <c r="AV1495" s="1">
        <v>26.8</v>
      </c>
      <c r="AW1495" s="1">
        <v>-2.655E-4</v>
      </c>
      <c r="AX1495" s="1">
        <v>0.19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6191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33.15</v>
      </c>
      <c r="R1496" s="3">
        <v>33.15</v>
      </c>
      <c r="S1496" s="3">
        <v>33.299999999999997</v>
      </c>
      <c r="T1496" s="3">
        <v>32.85</v>
      </c>
      <c r="U1496" s="3">
        <v>33.200000000000003</v>
      </c>
      <c r="V1496" s="12">
        <f t="shared" si="95"/>
        <v>0</v>
      </c>
      <c r="W1496" s="3">
        <v>0.91</v>
      </c>
      <c r="X1496" s="3" t="str">
        <f ca="1">IF(COUNTIF(股期對照!A:A,B1496)=2,B1496&amp;"-●",IF(COUNTIF(股期對照!A:A,B1496)=1,B1496&amp;"-◎",B1496))</f>
        <v>樂斯科</v>
      </c>
      <c r="Y1496" s="3" t="s">
        <v>6622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33.15</v>
      </c>
      <c r="AS1496" s="1">
        <v>33.15</v>
      </c>
      <c r="AT1496" s="1">
        <v>33.299999999999997</v>
      </c>
      <c r="AU1496" s="1">
        <v>32.85</v>
      </c>
      <c r="AV1496" s="1">
        <v>33.200000000000003</v>
      </c>
      <c r="AW1496" s="1">
        <v>0</v>
      </c>
      <c r="AX1496" s="1">
        <v>0.91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6192</v>
      </c>
      <c r="C1497" s="3">
        <v>1.65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78.08</v>
      </c>
      <c r="H1497" s="1">
        <f>MATCH(持股比率!A1497,董監!A:A,0)</f>
        <v>1497</v>
      </c>
      <c r="I1497" s="3">
        <v>550000</v>
      </c>
      <c r="J1497" s="26">
        <v>0</v>
      </c>
      <c r="K1497" s="26">
        <v>-6</v>
      </c>
      <c r="L1497" s="35">
        <v>-7</v>
      </c>
      <c r="M1497" s="26">
        <v>-8</v>
      </c>
      <c r="N1497" s="26">
        <v>-17</v>
      </c>
      <c r="O1497" s="26">
        <f t="shared" si="93"/>
        <v>42944</v>
      </c>
      <c r="P1497" s="25">
        <f t="shared" si="94"/>
        <v>-0.1</v>
      </c>
      <c r="Q1497" s="3">
        <v>70</v>
      </c>
      <c r="R1497" s="3">
        <v>69.900000000000006</v>
      </c>
      <c r="S1497" s="3">
        <v>69</v>
      </c>
      <c r="T1497" s="3">
        <v>69</v>
      </c>
      <c r="U1497" s="3">
        <v>69.2</v>
      </c>
      <c r="V1497" s="12">
        <f t="shared" si="95"/>
        <v>-2.6308000000000002E-2</v>
      </c>
      <c r="W1497" s="3">
        <v>-0.43</v>
      </c>
      <c r="X1497" s="3" t="str">
        <f ca="1">IF(COUNTIF(股期對照!A:A,B1497)=2,B1497&amp;"-●",IF(COUNTIF(股期對照!A:A,B1497)=1,B1497&amp;"-◎",B1497))</f>
        <v>群翊</v>
      </c>
      <c r="Y1497" s="3" t="s">
        <v>6472</v>
      </c>
      <c r="AB1497" s="1" t="s">
        <v>1491</v>
      </c>
      <c r="AC1497" s="1" t="s">
        <v>3252</v>
      </c>
      <c r="AD1497" s="1">
        <v>1.65</v>
      </c>
      <c r="AE1497" s="1">
        <v>0</v>
      </c>
      <c r="AF1497" s="1">
        <v>0.01</v>
      </c>
      <c r="AG1497" s="1">
        <v>20.260000000000002</v>
      </c>
      <c r="AH1497" s="1">
        <v>78.08</v>
      </c>
      <c r="AI1497" s="1">
        <v>1497</v>
      </c>
      <c r="AJ1497" s="1">
        <v>550000</v>
      </c>
      <c r="AK1497" s="1">
        <v>0</v>
      </c>
      <c r="AL1497" s="1">
        <v>-6</v>
      </c>
      <c r="AM1497" s="1">
        <v>-7</v>
      </c>
      <c r="AN1497" s="1">
        <v>-8</v>
      </c>
      <c r="AO1497" s="1">
        <v>-17</v>
      </c>
      <c r="AP1497" s="1">
        <v>42944</v>
      </c>
      <c r="AQ1497" s="1">
        <v>-0.1</v>
      </c>
      <c r="AR1497" s="1">
        <v>70</v>
      </c>
      <c r="AS1497" s="1">
        <v>69.900000000000006</v>
      </c>
      <c r="AT1497" s="1">
        <v>69</v>
      </c>
      <c r="AU1497" s="1">
        <v>69</v>
      </c>
      <c r="AV1497" s="1">
        <v>69.2</v>
      </c>
      <c r="AW1497" s="1">
        <v>-2.6308000000000002E-2</v>
      </c>
      <c r="AX1497" s="1">
        <v>-0.43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6193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-2</v>
      </c>
      <c r="L1498" s="35">
        <v>0</v>
      </c>
      <c r="M1498" s="26">
        <v>6</v>
      </c>
      <c r="N1498" s="26">
        <v>1</v>
      </c>
      <c r="O1498" s="26">
        <f t="shared" si="93"/>
        <v>-11003</v>
      </c>
      <c r="P1498" s="25">
        <f t="shared" si="94"/>
        <v>0</v>
      </c>
      <c r="Q1498" s="3">
        <v>76.7</v>
      </c>
      <c r="R1498" s="3">
        <v>76.7</v>
      </c>
      <c r="S1498" s="3">
        <v>74.7</v>
      </c>
      <c r="T1498" s="3">
        <v>75.599999999999994</v>
      </c>
      <c r="U1498" s="3">
        <v>77.5</v>
      </c>
      <c r="V1498" s="12">
        <f t="shared" si="95"/>
        <v>3.7769999999999991E-3</v>
      </c>
      <c r="W1498" s="3">
        <v>0.65</v>
      </c>
      <c r="X1498" s="3" t="str">
        <f ca="1">IF(COUNTIF(股期對照!A:A,B1498)=2,B1498&amp;"-●",IF(COUNTIF(股期對照!A:A,B1498)=1,B1498&amp;"-◎",B1498))</f>
        <v>羅麗芬-KY</v>
      </c>
      <c r="Y1498" s="3" t="s">
        <v>6622</v>
      </c>
      <c r="AB1498" s="1" t="s">
        <v>1492</v>
      </c>
      <c r="AC1498" s="1" t="s">
        <v>3253</v>
      </c>
      <c r="AD1498" s="1">
        <v>79.37</v>
      </c>
      <c r="AE1498" s="1">
        <v>0</v>
      </c>
      <c r="AF1498" s="1">
        <v>0</v>
      </c>
      <c r="AG1498" s="1">
        <v>43.85</v>
      </c>
      <c r="AH1498" s="1">
        <v>-23.22</v>
      </c>
      <c r="AI1498" s="1">
        <v>1498</v>
      </c>
      <c r="AJ1498" s="1">
        <v>473880</v>
      </c>
      <c r="AK1498" s="1">
        <v>0</v>
      </c>
      <c r="AL1498" s="1">
        <v>-2</v>
      </c>
      <c r="AM1498" s="1">
        <v>0</v>
      </c>
      <c r="AN1498" s="1">
        <v>6</v>
      </c>
      <c r="AO1498" s="1">
        <v>1</v>
      </c>
      <c r="AP1498" s="1">
        <v>-11003</v>
      </c>
      <c r="AQ1498" s="1">
        <v>0</v>
      </c>
      <c r="AR1498" s="1">
        <v>76.7</v>
      </c>
      <c r="AS1498" s="1">
        <v>76.7</v>
      </c>
      <c r="AT1498" s="1">
        <v>74.7</v>
      </c>
      <c r="AU1498" s="1">
        <v>75.599999999999994</v>
      </c>
      <c r="AV1498" s="1">
        <v>77.5</v>
      </c>
      <c r="AW1498" s="1">
        <v>3.7769999999999991E-3</v>
      </c>
      <c r="AX1498" s="1">
        <v>0.65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6194</v>
      </c>
      <c r="C1499" s="3">
        <v>2.27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80.569999999999993</v>
      </c>
      <c r="H1499" s="1">
        <f>MATCH(持股比率!A1499,董監!A:A,0)</f>
        <v>1499</v>
      </c>
      <c r="I1499" s="3">
        <v>397788.78</v>
      </c>
      <c r="J1499" s="26">
        <v>42</v>
      </c>
      <c r="K1499" s="26">
        <v>-9</v>
      </c>
      <c r="L1499" s="35">
        <v>0</v>
      </c>
      <c r="M1499" s="26">
        <v>9</v>
      </c>
      <c r="N1499" s="26">
        <v>68</v>
      </c>
      <c r="O1499" s="26">
        <f t="shared" si="93"/>
        <v>32050</v>
      </c>
      <c r="P1499" s="25">
        <f t="shared" si="94"/>
        <v>0.3</v>
      </c>
      <c r="Q1499" s="3">
        <v>65.7</v>
      </c>
      <c r="R1499" s="3">
        <v>65.400000000000006</v>
      </c>
      <c r="S1499" s="3">
        <v>64.2</v>
      </c>
      <c r="T1499" s="3">
        <v>63.7</v>
      </c>
      <c r="U1499" s="3">
        <v>64.8</v>
      </c>
      <c r="V1499" s="12">
        <f t="shared" si="95"/>
        <v>7.1504999999999999E-2</v>
      </c>
      <c r="W1499" s="3">
        <v>-0.46</v>
      </c>
      <c r="X1499" s="3" t="str">
        <f ca="1">IF(COUNTIF(股期對照!A:A,B1499)=2,B1499&amp;"-●",IF(COUNTIF(股期對照!A:A,B1499)=1,B1499&amp;"-◎",B1499))</f>
        <v>信紘科</v>
      </c>
      <c r="Y1499" s="3" t="s">
        <v>6640</v>
      </c>
      <c r="AB1499" s="1" t="s">
        <v>1493</v>
      </c>
      <c r="AC1499" s="1" t="s">
        <v>3254</v>
      </c>
      <c r="AD1499" s="1">
        <v>2.27</v>
      </c>
      <c r="AE1499" s="1">
        <v>0</v>
      </c>
      <c r="AF1499" s="1">
        <v>0</v>
      </c>
      <c r="AG1499" s="1">
        <v>17.16</v>
      </c>
      <c r="AH1499" s="1">
        <v>80.569999999999993</v>
      </c>
      <c r="AI1499" s="1">
        <v>1499</v>
      </c>
      <c r="AJ1499" s="1">
        <v>397788.78</v>
      </c>
      <c r="AK1499" s="1">
        <v>42</v>
      </c>
      <c r="AL1499" s="1">
        <v>-9</v>
      </c>
      <c r="AM1499" s="1">
        <v>0</v>
      </c>
      <c r="AN1499" s="1">
        <v>9</v>
      </c>
      <c r="AO1499" s="1">
        <v>68</v>
      </c>
      <c r="AP1499" s="1">
        <v>32050</v>
      </c>
      <c r="AQ1499" s="1">
        <v>0.3</v>
      </c>
      <c r="AR1499" s="1">
        <v>65.7</v>
      </c>
      <c r="AS1499" s="1">
        <v>65.400000000000006</v>
      </c>
      <c r="AT1499" s="1">
        <v>64.2</v>
      </c>
      <c r="AU1499" s="1">
        <v>63.7</v>
      </c>
      <c r="AV1499" s="1">
        <v>64.8</v>
      </c>
      <c r="AW1499" s="1">
        <v>7.1504999999999999E-2</v>
      </c>
      <c r="AX1499" s="1">
        <v>-0.46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6195</v>
      </c>
      <c r="C1500" s="3">
        <v>26.31</v>
      </c>
      <c r="D1500" s="3">
        <v>0</v>
      </c>
      <c r="E1500" s="3">
        <v>7.0000000000000007E-2</v>
      </c>
      <c r="F1500" s="1">
        <f>IF(INDEX(董監!D:D,H1500)=0,INDEX(董監!C:C,H1500),INDEX(董監!D:D,H1500))</f>
        <v>28.72</v>
      </c>
      <c r="G1500" s="1">
        <f t="shared" si="92"/>
        <v>44.900000000000006</v>
      </c>
      <c r="H1500" s="1">
        <f>MATCH(持股比率!A1500,董監!A:A,0)</f>
        <v>1500</v>
      </c>
      <c r="I1500" s="3">
        <v>683309.28</v>
      </c>
      <c r="J1500" s="26">
        <v>148</v>
      </c>
      <c r="K1500" s="26">
        <v>-91</v>
      </c>
      <c r="L1500" s="35">
        <v>-455</v>
      </c>
      <c r="M1500" s="26">
        <v>-4</v>
      </c>
      <c r="N1500" s="26">
        <v>84</v>
      </c>
      <c r="O1500" s="26">
        <f t="shared" si="93"/>
        <v>30681</v>
      </c>
      <c r="P1500" s="25">
        <f t="shared" si="94"/>
        <v>-1</v>
      </c>
      <c r="Q1500" s="3">
        <v>69.2</v>
      </c>
      <c r="R1500" s="3">
        <v>72.3</v>
      </c>
      <c r="S1500" s="3">
        <v>69.400000000000006</v>
      </c>
      <c r="T1500" s="3">
        <v>69.2</v>
      </c>
      <c r="U1500" s="3">
        <v>70.3</v>
      </c>
      <c r="V1500" s="12">
        <f t="shared" si="95"/>
        <v>-0.22286300000000003</v>
      </c>
      <c r="W1500" s="3">
        <v>4.93</v>
      </c>
      <c r="X1500" s="3" t="str">
        <f ca="1">IF(COUNTIF(股期對照!A:A,B1500)=2,B1500&amp;"-●",IF(COUNTIF(股期對照!A:A,B1500)=1,B1500&amp;"-◎",B1500))</f>
        <v>中揚光</v>
      </c>
      <c r="Y1500" s="3" t="s">
        <v>6697</v>
      </c>
      <c r="AB1500" s="1" t="s">
        <v>1494</v>
      </c>
      <c r="AC1500" s="1" t="s">
        <v>3255</v>
      </c>
      <c r="AD1500" s="1">
        <v>26.31</v>
      </c>
      <c r="AE1500" s="1">
        <v>0</v>
      </c>
      <c r="AF1500" s="1">
        <v>7.0000000000000007E-2</v>
      </c>
      <c r="AG1500" s="1">
        <v>28.72</v>
      </c>
      <c r="AH1500" s="1">
        <v>44.900000000000006</v>
      </c>
      <c r="AI1500" s="1">
        <v>1500</v>
      </c>
      <c r="AJ1500" s="1">
        <v>683309.28</v>
      </c>
      <c r="AK1500" s="1">
        <v>148</v>
      </c>
      <c r="AL1500" s="1">
        <v>-91</v>
      </c>
      <c r="AM1500" s="1">
        <v>-455</v>
      </c>
      <c r="AN1500" s="1">
        <v>-4</v>
      </c>
      <c r="AO1500" s="1">
        <v>84</v>
      </c>
      <c r="AP1500" s="1">
        <v>30681</v>
      </c>
      <c r="AQ1500" s="1">
        <v>-1</v>
      </c>
      <c r="AR1500" s="1">
        <v>69.2</v>
      </c>
      <c r="AS1500" s="1">
        <v>72.3</v>
      </c>
      <c r="AT1500" s="1">
        <v>69.400000000000006</v>
      </c>
      <c r="AU1500" s="1">
        <v>69.2</v>
      </c>
      <c r="AV1500" s="1">
        <v>70.3</v>
      </c>
      <c r="AW1500" s="1">
        <v>-0.22286300000000003</v>
      </c>
      <c r="AX1500" s="1">
        <v>4.93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6196</v>
      </c>
      <c r="C1501" s="3">
        <v>32.340000000000003</v>
      </c>
      <c r="D1501" s="3">
        <v>1.1100000000000001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19.22999999999999</v>
      </c>
      <c r="H1501" s="1">
        <f>MATCH(持股比率!A1501,董監!A:A,0)</f>
        <v>1501</v>
      </c>
      <c r="I1501" s="3">
        <v>1748407.91</v>
      </c>
      <c r="J1501" s="26">
        <v>-381</v>
      </c>
      <c r="K1501" s="26">
        <v>-223</v>
      </c>
      <c r="L1501" s="35">
        <v>27</v>
      </c>
      <c r="M1501" s="26">
        <v>-158</v>
      </c>
      <c r="N1501" s="26">
        <v>-37</v>
      </c>
      <c r="O1501" s="26">
        <f t="shared" si="93"/>
        <v>33622</v>
      </c>
      <c r="P1501" s="25">
        <f t="shared" si="94"/>
        <v>-2.2999999999999998</v>
      </c>
      <c r="Q1501" s="3">
        <v>976</v>
      </c>
      <c r="R1501" s="3">
        <v>961</v>
      </c>
      <c r="S1501" s="3">
        <v>978</v>
      </c>
      <c r="T1501" s="3">
        <v>956</v>
      </c>
      <c r="U1501" s="3">
        <v>970</v>
      </c>
      <c r="V1501" s="12">
        <f t="shared" si="95"/>
        <v>-7.4669100000000004</v>
      </c>
      <c r="W1501" s="3">
        <v>-4.9000000000000004</v>
      </c>
      <c r="X1501" s="3" t="str">
        <f ca="1">IF(COUNTIF(股期對照!A:A,B1501)=2,B1501&amp;"-●",IF(COUNTIF(股期對照!A:A,B1501)=1,B1501&amp;"-◎",B1501))</f>
        <v>緯穎-●</v>
      </c>
      <c r="Y1501" s="3" t="s">
        <v>6659</v>
      </c>
      <c r="AB1501" s="1" t="s">
        <v>1495</v>
      </c>
      <c r="AC1501" s="1" t="s">
        <v>3256</v>
      </c>
      <c r="AD1501" s="1">
        <v>32.340000000000003</v>
      </c>
      <c r="AE1501" s="1">
        <v>1.1100000000000001</v>
      </c>
      <c r="AF1501" s="1">
        <v>0.05</v>
      </c>
      <c r="AG1501" s="1">
        <v>47.27</v>
      </c>
      <c r="AH1501" s="1">
        <v>19.22999999999999</v>
      </c>
      <c r="AI1501" s="1">
        <v>1501</v>
      </c>
      <c r="AJ1501" s="1">
        <v>1748407.91</v>
      </c>
      <c r="AK1501" s="1">
        <v>-381</v>
      </c>
      <c r="AL1501" s="1">
        <v>-223</v>
      </c>
      <c r="AM1501" s="1">
        <v>27</v>
      </c>
      <c r="AN1501" s="1">
        <v>-158</v>
      </c>
      <c r="AO1501" s="1">
        <v>-37</v>
      </c>
      <c r="AP1501" s="1">
        <v>33622</v>
      </c>
      <c r="AQ1501" s="1">
        <v>-2.2999999999999998</v>
      </c>
      <c r="AR1501" s="1">
        <v>976</v>
      </c>
      <c r="AS1501" s="1">
        <v>961</v>
      </c>
      <c r="AT1501" s="1">
        <v>978</v>
      </c>
      <c r="AU1501" s="1">
        <v>956</v>
      </c>
      <c r="AV1501" s="1">
        <v>970</v>
      </c>
      <c r="AW1501" s="1">
        <v>-7.4669100000000004</v>
      </c>
      <c r="AX1501" s="1">
        <v>-4.9000000000000004</v>
      </c>
      <c r="AY1501" s="1" t="s">
        <v>4544</v>
      </c>
      <c r="AZ1501" s="1" t="s">
        <v>3540</v>
      </c>
    </row>
    <row r="1502" spans="1:52" x14ac:dyDescent="0.25">
      <c r="A1502" s="2" t="s">
        <v>1496</v>
      </c>
      <c r="B1502" s="3" t="s">
        <v>6197</v>
      </c>
      <c r="C1502" s="3">
        <v>23.72</v>
      </c>
      <c r="D1502" s="3">
        <v>0.74</v>
      </c>
      <c r="E1502" s="3">
        <v>0.25</v>
      </c>
      <c r="F1502" s="1">
        <f>IF(INDEX(董監!D:D,H1502)=0,INDEX(董監!C:C,H1502),INDEX(董監!D:D,H1502))</f>
        <v>7.82</v>
      </c>
      <c r="G1502" s="1">
        <f t="shared" si="92"/>
        <v>67.47</v>
      </c>
      <c r="H1502" s="1">
        <f>MATCH(持股比率!A1502,董監!A:A,0)</f>
        <v>1502</v>
      </c>
      <c r="I1502" s="3">
        <v>1310300</v>
      </c>
      <c r="J1502" s="26">
        <v>-56</v>
      </c>
      <c r="K1502" s="26">
        <v>-40</v>
      </c>
      <c r="L1502" s="35">
        <v>-86</v>
      </c>
      <c r="M1502" s="26">
        <v>29</v>
      </c>
      <c r="N1502" s="26">
        <v>-38</v>
      </c>
      <c r="O1502" s="26">
        <f t="shared" si="93"/>
        <v>88406</v>
      </c>
      <c r="P1502" s="25">
        <f t="shared" si="94"/>
        <v>-0.2</v>
      </c>
      <c r="Q1502" s="3">
        <v>209.5</v>
      </c>
      <c r="R1502" s="3">
        <v>211</v>
      </c>
      <c r="S1502" s="3">
        <v>208</v>
      </c>
      <c r="T1502" s="3">
        <v>208</v>
      </c>
      <c r="U1502" s="3">
        <v>209</v>
      </c>
      <c r="V1502" s="12">
        <f t="shared" si="95"/>
        <v>-0.3997</v>
      </c>
      <c r="W1502" s="3">
        <v>-0.71</v>
      </c>
      <c r="X1502" s="3" t="str">
        <f ca="1">IF(COUNTIF(股期對照!A:A,B1502)=2,B1502&amp;"-●",IF(COUNTIF(股期對照!A:A,B1502)=1,B1502&amp;"-◎",B1502))</f>
        <v>復盛應用</v>
      </c>
      <c r="Y1502" s="3" t="s">
        <v>6698</v>
      </c>
      <c r="AB1502" s="1" t="s">
        <v>1496</v>
      </c>
      <c r="AC1502" s="1" t="s">
        <v>3257</v>
      </c>
      <c r="AD1502" s="1">
        <v>23.72</v>
      </c>
      <c r="AE1502" s="1">
        <v>0.74</v>
      </c>
      <c r="AF1502" s="1">
        <v>0.25</v>
      </c>
      <c r="AG1502" s="1">
        <v>7.82</v>
      </c>
      <c r="AH1502" s="1">
        <v>67.47</v>
      </c>
      <c r="AI1502" s="1">
        <v>1502</v>
      </c>
      <c r="AJ1502" s="1">
        <v>1310300</v>
      </c>
      <c r="AK1502" s="1">
        <v>-56</v>
      </c>
      <c r="AL1502" s="1">
        <v>-40</v>
      </c>
      <c r="AM1502" s="1">
        <v>-86</v>
      </c>
      <c r="AN1502" s="1">
        <v>29</v>
      </c>
      <c r="AO1502" s="1">
        <v>-38</v>
      </c>
      <c r="AP1502" s="1">
        <v>88406</v>
      </c>
      <c r="AQ1502" s="1">
        <v>-0.2</v>
      </c>
      <c r="AR1502" s="1">
        <v>209.5</v>
      </c>
      <c r="AS1502" s="1">
        <v>211</v>
      </c>
      <c r="AT1502" s="1">
        <v>208</v>
      </c>
      <c r="AU1502" s="1">
        <v>208</v>
      </c>
      <c r="AV1502" s="1">
        <v>209</v>
      </c>
      <c r="AW1502" s="1">
        <v>-0.3997</v>
      </c>
      <c r="AX1502" s="1">
        <v>-0.71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6198</v>
      </c>
      <c r="C1503" s="3">
        <v>54.88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42.55</v>
      </c>
      <c r="H1503" s="1">
        <f>MATCH(持股比率!A1503,董監!A:A,0)</f>
        <v>1503</v>
      </c>
      <c r="I1503" s="3">
        <v>607500</v>
      </c>
      <c r="J1503" s="26">
        <v>-3</v>
      </c>
      <c r="K1503" s="26">
        <v>-6</v>
      </c>
      <c r="L1503" s="35">
        <v>-4</v>
      </c>
      <c r="M1503" s="26">
        <v>0</v>
      </c>
      <c r="N1503" s="26">
        <v>-3</v>
      </c>
      <c r="O1503" s="26">
        <f t="shared" si="93"/>
        <v>25849</v>
      </c>
      <c r="P1503" s="25">
        <f t="shared" si="94"/>
        <v>-0.1</v>
      </c>
      <c r="Q1503" s="3">
        <v>49.5</v>
      </c>
      <c r="R1503" s="3">
        <v>49.8</v>
      </c>
      <c r="S1503" s="3">
        <v>49.7</v>
      </c>
      <c r="T1503" s="3">
        <v>49.7</v>
      </c>
      <c r="U1503" s="3">
        <v>49.65</v>
      </c>
      <c r="V1503" s="12">
        <f t="shared" si="95"/>
        <v>-7.9504999999999992E-3</v>
      </c>
      <c r="W1503" s="3">
        <v>0.3</v>
      </c>
      <c r="X1503" s="3" t="str">
        <f ca="1">IF(COUNTIF(股期對照!A:A,B1503)=2,B1503&amp;"-●",IF(COUNTIF(股期對照!A:A,B1503)=1,B1503&amp;"-◎",B1503))</f>
        <v>三能-KY</v>
      </c>
      <c r="Y1503" s="3" t="s">
        <v>6442</v>
      </c>
      <c r="AB1503" s="1" t="s">
        <v>1497</v>
      </c>
      <c r="AC1503" s="1" t="s">
        <v>3258</v>
      </c>
      <c r="AD1503" s="1">
        <v>54.88</v>
      </c>
      <c r="AE1503" s="1">
        <v>0</v>
      </c>
      <c r="AF1503" s="1">
        <v>0</v>
      </c>
      <c r="AG1503" s="1">
        <v>2.57</v>
      </c>
      <c r="AH1503" s="1">
        <v>42.55</v>
      </c>
      <c r="AI1503" s="1">
        <v>1503</v>
      </c>
      <c r="AJ1503" s="1">
        <v>607500</v>
      </c>
      <c r="AK1503" s="1">
        <v>-3</v>
      </c>
      <c r="AL1503" s="1">
        <v>-6</v>
      </c>
      <c r="AM1503" s="1">
        <v>-4</v>
      </c>
      <c r="AN1503" s="1">
        <v>0</v>
      </c>
      <c r="AO1503" s="1">
        <v>-3</v>
      </c>
      <c r="AP1503" s="1">
        <v>25849</v>
      </c>
      <c r="AQ1503" s="1">
        <v>-0.1</v>
      </c>
      <c r="AR1503" s="1">
        <v>49.5</v>
      </c>
      <c r="AS1503" s="1">
        <v>49.8</v>
      </c>
      <c r="AT1503" s="1">
        <v>49.7</v>
      </c>
      <c r="AU1503" s="1">
        <v>49.7</v>
      </c>
      <c r="AV1503" s="1">
        <v>49.65</v>
      </c>
      <c r="AW1503" s="1">
        <v>-7.9504999999999992E-3</v>
      </c>
      <c r="AX1503" s="1">
        <v>0.3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6199</v>
      </c>
      <c r="C1504" s="3">
        <v>30.5</v>
      </c>
      <c r="D1504" s="3">
        <v>0.75</v>
      </c>
      <c r="E1504" s="3">
        <v>0.24</v>
      </c>
      <c r="F1504" s="1">
        <f>IF(INDEX(董監!D:D,H1504)=0,INDEX(董監!C:C,H1504),INDEX(董監!D:D,H1504))</f>
        <v>14.21</v>
      </c>
      <c r="G1504" s="1">
        <f t="shared" si="92"/>
        <v>54.3</v>
      </c>
      <c r="H1504" s="1">
        <f>MATCH(持股比率!A1504,董監!A:A,0)</f>
        <v>1504</v>
      </c>
      <c r="I1504" s="3">
        <v>714543.45</v>
      </c>
      <c r="J1504" s="26">
        <v>-1746</v>
      </c>
      <c r="K1504" s="26">
        <v>-792</v>
      </c>
      <c r="L1504" s="35">
        <v>345</v>
      </c>
      <c r="M1504" s="26">
        <v>-467</v>
      </c>
      <c r="N1504" s="26">
        <v>1041</v>
      </c>
      <c r="O1504" s="26">
        <f t="shared" si="93"/>
        <v>38800</v>
      </c>
      <c r="P1504" s="25">
        <f t="shared" si="94"/>
        <v>-4.2</v>
      </c>
      <c r="Q1504" s="3">
        <v>146.30000000000001</v>
      </c>
      <c r="R1504" s="3">
        <v>142</v>
      </c>
      <c r="S1504" s="3">
        <v>143</v>
      </c>
      <c r="T1504" s="3">
        <v>139.5</v>
      </c>
      <c r="U1504" s="3">
        <v>150.5</v>
      </c>
      <c r="V1504" s="12">
        <f t="shared" si="95"/>
        <v>-2.2704480000000005</v>
      </c>
      <c r="W1504" s="3">
        <v>2.87</v>
      </c>
      <c r="X1504" s="3" t="str">
        <f ca="1">IF(COUNTIF(股期對照!A:A,B1504)=2,B1504&amp;"-●",IF(COUNTIF(股期對照!A:A,B1504)=1,B1504&amp;"-◎",B1504))</f>
        <v>騰輝電子-KY</v>
      </c>
      <c r="Y1504" s="3" t="s">
        <v>6606</v>
      </c>
      <c r="AB1504" s="1" t="s">
        <v>1498</v>
      </c>
      <c r="AC1504" s="1" t="s">
        <v>3259</v>
      </c>
      <c r="AD1504" s="1">
        <v>30.5</v>
      </c>
      <c r="AE1504" s="1">
        <v>0.75</v>
      </c>
      <c r="AF1504" s="1">
        <v>0.24</v>
      </c>
      <c r="AG1504" s="1">
        <v>14.21</v>
      </c>
      <c r="AH1504" s="1">
        <v>54.3</v>
      </c>
      <c r="AI1504" s="1">
        <v>1504</v>
      </c>
      <c r="AJ1504" s="1">
        <v>714543.45</v>
      </c>
      <c r="AK1504" s="1">
        <v>-1746</v>
      </c>
      <c r="AL1504" s="1">
        <v>-792</v>
      </c>
      <c r="AM1504" s="1">
        <v>345</v>
      </c>
      <c r="AN1504" s="1">
        <v>-467</v>
      </c>
      <c r="AO1504" s="1">
        <v>1041</v>
      </c>
      <c r="AP1504" s="1">
        <v>38800</v>
      </c>
      <c r="AQ1504" s="1">
        <v>-4.2</v>
      </c>
      <c r="AR1504" s="1">
        <v>146.30000000000001</v>
      </c>
      <c r="AS1504" s="1">
        <v>142</v>
      </c>
      <c r="AT1504" s="1">
        <v>143</v>
      </c>
      <c r="AU1504" s="1">
        <v>139.5</v>
      </c>
      <c r="AV1504" s="1">
        <v>150.5</v>
      </c>
      <c r="AW1504" s="1">
        <v>-2.2704480000000005</v>
      </c>
      <c r="AX1504" s="1">
        <v>2.87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6200</v>
      </c>
      <c r="C1505" s="3">
        <v>0.46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50.83</v>
      </c>
      <c r="H1505" s="1">
        <f>MATCH(持股比率!A1505,董監!A:A,0)</f>
        <v>1505</v>
      </c>
      <c r="I1505" s="3">
        <v>669703.91</v>
      </c>
      <c r="J1505" s="26">
        <v>-2</v>
      </c>
      <c r="K1505" s="26">
        <v>-15</v>
      </c>
      <c r="L1505" s="35">
        <v>-12</v>
      </c>
      <c r="M1505" s="26">
        <v>-2</v>
      </c>
      <c r="N1505" s="26">
        <v>-4</v>
      </c>
      <c r="O1505" s="26">
        <f t="shared" si="93"/>
        <v>34041</v>
      </c>
      <c r="P1505" s="25">
        <f t="shared" si="94"/>
        <v>-0.1</v>
      </c>
      <c r="Q1505" s="3">
        <v>28.5</v>
      </c>
      <c r="R1505" s="3">
        <v>28.55</v>
      </c>
      <c r="S1505" s="3">
        <v>28.4</v>
      </c>
      <c r="T1505" s="3">
        <v>28.3</v>
      </c>
      <c r="U1505" s="3">
        <v>28.4</v>
      </c>
      <c r="V1505" s="12">
        <f t="shared" si="95"/>
        <v>-9.9624999999999991E-3</v>
      </c>
      <c r="W1505" s="3">
        <v>0.71</v>
      </c>
      <c r="X1505" s="3" t="str">
        <f ca="1">IF(COUNTIF(股期對照!A:A,B1505)=2,B1505&amp;"-●",IF(COUNTIF(股期對照!A:A,B1505)=1,B1505&amp;"-◎",B1505))</f>
        <v>鋐寶科技</v>
      </c>
      <c r="Y1505" s="3" t="s">
        <v>6658</v>
      </c>
      <c r="AB1505" s="1" t="s">
        <v>1499</v>
      </c>
      <c r="AC1505" s="1" t="s">
        <v>3260</v>
      </c>
      <c r="AD1505" s="1">
        <v>0.46</v>
      </c>
      <c r="AE1505" s="1">
        <v>0</v>
      </c>
      <c r="AF1505" s="1">
        <v>0</v>
      </c>
      <c r="AG1505" s="1">
        <v>48.71</v>
      </c>
      <c r="AH1505" s="1">
        <v>50.83</v>
      </c>
      <c r="AI1505" s="1">
        <v>1505</v>
      </c>
      <c r="AJ1505" s="1">
        <v>669703.91</v>
      </c>
      <c r="AK1505" s="1">
        <v>-2</v>
      </c>
      <c r="AL1505" s="1">
        <v>-15</v>
      </c>
      <c r="AM1505" s="1">
        <v>-12</v>
      </c>
      <c r="AN1505" s="1">
        <v>-2</v>
      </c>
      <c r="AO1505" s="1">
        <v>-4</v>
      </c>
      <c r="AP1505" s="1">
        <v>34041</v>
      </c>
      <c r="AQ1505" s="1">
        <v>-0.1</v>
      </c>
      <c r="AR1505" s="1">
        <v>28.5</v>
      </c>
      <c r="AS1505" s="1">
        <v>28.55</v>
      </c>
      <c r="AT1505" s="1">
        <v>28.4</v>
      </c>
      <c r="AU1505" s="1">
        <v>28.3</v>
      </c>
      <c r="AV1505" s="1">
        <v>28.4</v>
      </c>
      <c r="AW1505" s="1">
        <v>-9.9624999999999991E-3</v>
      </c>
      <c r="AX1505" s="1">
        <v>0.71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6201</v>
      </c>
      <c r="C1506" s="3">
        <v>13.17</v>
      </c>
      <c r="D1506" s="3">
        <v>14.71</v>
      </c>
      <c r="E1506" s="3">
        <v>0.56999999999999995</v>
      </c>
      <c r="F1506" s="1">
        <f>IF(INDEX(董監!D:D,H1506)=0,INDEX(董監!C:C,H1506),INDEX(董監!D:D,H1506))</f>
        <v>12.39</v>
      </c>
      <c r="G1506" s="1">
        <f t="shared" si="92"/>
        <v>59.16</v>
      </c>
      <c r="H1506" s="1">
        <f>MATCH(持股比率!A1506,董監!A:A,0)</f>
        <v>1506</v>
      </c>
      <c r="I1506" s="3">
        <v>421713.35</v>
      </c>
      <c r="J1506" s="26">
        <v>-183</v>
      </c>
      <c r="K1506" s="26">
        <v>328</v>
      </c>
      <c r="L1506" s="35">
        <v>499</v>
      </c>
      <c r="M1506" s="35">
        <v>-580</v>
      </c>
      <c r="N1506" s="26">
        <v>-65</v>
      </c>
      <c r="O1506" s="26">
        <f t="shared" si="93"/>
        <v>24949</v>
      </c>
      <c r="P1506" s="25">
        <f t="shared" si="94"/>
        <v>0</v>
      </c>
      <c r="Q1506" s="3">
        <v>390.5</v>
      </c>
      <c r="R1506" s="3">
        <v>400</v>
      </c>
      <c r="S1506" s="3">
        <v>415.5</v>
      </c>
      <c r="T1506" s="3">
        <v>379.5</v>
      </c>
      <c r="U1506" s="3">
        <v>381.5</v>
      </c>
      <c r="V1506" s="12">
        <f t="shared" si="95"/>
        <v>0.22165499999999999</v>
      </c>
      <c r="W1506" s="3">
        <v>-2.68</v>
      </c>
      <c r="X1506" s="3" t="str">
        <f ca="1">IF(COUNTIF(股期對照!A:A,B1506)=2,B1506&amp;"-●",IF(COUNTIF(股期對照!A:A,B1506)=1,B1506&amp;"-◎",B1506))</f>
        <v>鈺太</v>
      </c>
      <c r="Y1506" s="3" t="s">
        <v>6546</v>
      </c>
      <c r="AB1506" s="1" t="s">
        <v>1500</v>
      </c>
      <c r="AC1506" s="1" t="s">
        <v>3261</v>
      </c>
      <c r="AD1506" s="1">
        <v>13.17</v>
      </c>
      <c r="AE1506" s="1">
        <v>14.71</v>
      </c>
      <c r="AF1506" s="1">
        <v>0.56999999999999995</v>
      </c>
      <c r="AG1506" s="1">
        <v>12.39</v>
      </c>
      <c r="AH1506" s="1">
        <v>59.16</v>
      </c>
      <c r="AI1506" s="1">
        <v>1506</v>
      </c>
      <c r="AJ1506" s="1">
        <v>421713.35</v>
      </c>
      <c r="AK1506" s="1">
        <v>-183</v>
      </c>
      <c r="AL1506" s="1">
        <v>328</v>
      </c>
      <c r="AM1506" s="1">
        <v>499</v>
      </c>
      <c r="AN1506" s="1">
        <v>-580</v>
      </c>
      <c r="AO1506" s="1">
        <v>-65</v>
      </c>
      <c r="AP1506" s="1">
        <v>24949</v>
      </c>
      <c r="AQ1506" s="1">
        <v>0</v>
      </c>
      <c r="AR1506" s="1">
        <v>390.5</v>
      </c>
      <c r="AS1506" s="1">
        <v>400</v>
      </c>
      <c r="AT1506" s="1">
        <v>415.5</v>
      </c>
      <c r="AU1506" s="1">
        <v>379.5</v>
      </c>
      <c r="AV1506" s="1">
        <v>381.5</v>
      </c>
      <c r="AW1506" s="1">
        <v>0.22165499999999999</v>
      </c>
      <c r="AX1506" s="1">
        <v>-2.68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6202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53</v>
      </c>
      <c r="R1507" s="3">
        <v>53</v>
      </c>
      <c r="S1507" s="3">
        <v>52.5</v>
      </c>
      <c r="T1507" s="3">
        <v>52.5</v>
      </c>
      <c r="U1507" s="3">
        <v>53.7</v>
      </c>
      <c r="V1507" s="12">
        <f t="shared" si="95"/>
        <v>0</v>
      </c>
      <c r="W1507" s="3">
        <v>3.27</v>
      </c>
      <c r="X1507" s="3" t="str">
        <f ca="1">IF(COUNTIF(股期對照!A:A,B1507)=2,B1507&amp;"-●",IF(COUNTIF(股期對照!A:A,B1507)=1,B1507&amp;"-◎",B1507))</f>
        <v>鑫創電子</v>
      </c>
      <c r="Y1507" s="3" t="s">
        <v>6600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53</v>
      </c>
      <c r="AS1507" s="1">
        <v>53</v>
      </c>
      <c r="AT1507" s="1">
        <v>52.5</v>
      </c>
      <c r="AU1507" s="1">
        <v>52.5</v>
      </c>
      <c r="AV1507" s="1">
        <v>53.7</v>
      </c>
      <c r="AW1507" s="1">
        <v>0</v>
      </c>
      <c r="AX1507" s="1">
        <v>3.27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6203</v>
      </c>
      <c r="C1508" s="3">
        <v>9.9600000000000009</v>
      </c>
      <c r="D1508" s="3">
        <v>5.42</v>
      </c>
      <c r="E1508" s="3">
        <v>1.1100000000000001</v>
      </c>
      <c r="F1508" s="1">
        <f>IF(INDEX(董監!D:D,H1508)=0,INDEX(董監!C:C,H1508),INDEX(董監!D:D,H1508))</f>
        <v>17</v>
      </c>
      <c r="G1508" s="1">
        <f t="shared" si="92"/>
        <v>66.509999999999991</v>
      </c>
      <c r="H1508" s="1">
        <f>MATCH(持股比率!A1508,董監!A:A,0)</f>
        <v>1508</v>
      </c>
      <c r="I1508" s="3">
        <v>270756.61</v>
      </c>
      <c r="J1508" s="26">
        <v>-11</v>
      </c>
      <c r="K1508" s="26">
        <v>31</v>
      </c>
      <c r="L1508" s="35">
        <v>67</v>
      </c>
      <c r="M1508" s="26">
        <v>31</v>
      </c>
      <c r="N1508" s="26">
        <v>138</v>
      </c>
      <c r="O1508" s="26">
        <f t="shared" si="93"/>
        <v>18008</v>
      </c>
      <c r="P1508" s="25">
        <f t="shared" si="94"/>
        <v>1.4</v>
      </c>
      <c r="Q1508" s="3">
        <v>322</v>
      </c>
      <c r="R1508" s="3">
        <v>322</v>
      </c>
      <c r="S1508" s="3">
        <v>325</v>
      </c>
      <c r="T1508" s="3">
        <v>327</v>
      </c>
      <c r="U1508" s="3">
        <v>354</v>
      </c>
      <c r="V1508" s="12">
        <f t="shared" si="95"/>
        <v>0.87204000000000004</v>
      </c>
      <c r="W1508" s="3">
        <v>10.97</v>
      </c>
      <c r="X1508" s="3" t="str">
        <f ca="1">IF(COUNTIF(股期對照!A:A,B1508)=2,B1508&amp;"-●",IF(COUNTIF(股期對照!A:A,B1508)=1,B1508&amp;"-◎",B1508))</f>
        <v>雍智科技</v>
      </c>
      <c r="Y1508" s="3" t="s">
        <v>6604</v>
      </c>
      <c r="AB1508" s="1" t="s">
        <v>1502</v>
      </c>
      <c r="AC1508" s="1" t="s">
        <v>3263</v>
      </c>
      <c r="AD1508" s="1">
        <v>9.9600000000000009</v>
      </c>
      <c r="AE1508" s="1">
        <v>5.42</v>
      </c>
      <c r="AF1508" s="1">
        <v>1.1100000000000001</v>
      </c>
      <c r="AG1508" s="1">
        <v>17</v>
      </c>
      <c r="AH1508" s="1">
        <v>66.509999999999991</v>
      </c>
      <c r="AI1508" s="1">
        <v>1508</v>
      </c>
      <c r="AJ1508" s="1">
        <v>270756.61</v>
      </c>
      <c r="AK1508" s="1">
        <v>-11</v>
      </c>
      <c r="AL1508" s="1">
        <v>31</v>
      </c>
      <c r="AM1508" s="1">
        <v>67</v>
      </c>
      <c r="AN1508" s="1">
        <v>31</v>
      </c>
      <c r="AO1508" s="1">
        <v>138</v>
      </c>
      <c r="AP1508" s="1">
        <v>18008</v>
      </c>
      <c r="AQ1508" s="1">
        <v>1.4</v>
      </c>
      <c r="AR1508" s="1">
        <v>322</v>
      </c>
      <c r="AS1508" s="1">
        <v>322</v>
      </c>
      <c r="AT1508" s="1">
        <v>325</v>
      </c>
      <c r="AU1508" s="1">
        <v>327</v>
      </c>
      <c r="AV1508" s="1">
        <v>354</v>
      </c>
      <c r="AW1508" s="1">
        <v>0.87204000000000004</v>
      </c>
      <c r="AX1508" s="1">
        <v>10.97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6204</v>
      </c>
      <c r="C1509" s="3">
        <v>1.23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34.19</v>
      </c>
      <c r="H1509" s="1">
        <f>MATCH(持股比率!A1509,董監!A:A,0)</f>
        <v>1509</v>
      </c>
      <c r="I1509" s="3">
        <v>166663.92000000001</v>
      </c>
      <c r="J1509" s="26">
        <v>-2</v>
      </c>
      <c r="K1509" s="26">
        <v>-3</v>
      </c>
      <c r="L1509" s="35">
        <v>-9</v>
      </c>
      <c r="M1509" s="26">
        <v>-15</v>
      </c>
      <c r="N1509" s="26">
        <v>-21</v>
      </c>
      <c r="O1509" s="26">
        <f t="shared" si="93"/>
        <v>5698</v>
      </c>
      <c r="P1509" s="25">
        <f t="shared" si="94"/>
        <v>-0.9</v>
      </c>
      <c r="Q1509" s="3">
        <v>107.5</v>
      </c>
      <c r="R1509" s="3">
        <v>107.5</v>
      </c>
      <c r="S1509" s="3">
        <v>105</v>
      </c>
      <c r="T1509" s="3">
        <v>104</v>
      </c>
      <c r="U1509" s="3">
        <v>104</v>
      </c>
      <c r="V1509" s="12">
        <f t="shared" si="95"/>
        <v>-5.2264999999999999E-2</v>
      </c>
      <c r="W1509" s="3">
        <v>-2.35</v>
      </c>
      <c r="X1509" s="3" t="str">
        <f ca="1">IF(COUNTIF(股期對照!A:A,B1509)=2,B1509&amp;"-●",IF(COUNTIF(股期對照!A:A,B1509)=1,B1509&amp;"-◎",B1509))</f>
        <v>安碁資訊</v>
      </c>
      <c r="Y1509" s="3" t="s">
        <v>6561</v>
      </c>
      <c r="AB1509" s="1" t="s">
        <v>1503</v>
      </c>
      <c r="AC1509" s="1" t="s">
        <v>3264</v>
      </c>
      <c r="AD1509" s="1">
        <v>1.23</v>
      </c>
      <c r="AE1509" s="1">
        <v>0.18</v>
      </c>
      <c r="AF1509" s="1">
        <v>0</v>
      </c>
      <c r="AG1509" s="1">
        <v>64.400000000000006</v>
      </c>
      <c r="AH1509" s="1">
        <v>34.19</v>
      </c>
      <c r="AI1509" s="1">
        <v>1509</v>
      </c>
      <c r="AJ1509" s="1">
        <v>166663.92000000001</v>
      </c>
      <c r="AK1509" s="1">
        <v>-2</v>
      </c>
      <c r="AL1509" s="1">
        <v>-3</v>
      </c>
      <c r="AM1509" s="1">
        <v>-9</v>
      </c>
      <c r="AN1509" s="1">
        <v>-15</v>
      </c>
      <c r="AO1509" s="1">
        <v>-21</v>
      </c>
      <c r="AP1509" s="1">
        <v>5698</v>
      </c>
      <c r="AQ1509" s="1">
        <v>-0.9</v>
      </c>
      <c r="AR1509" s="1">
        <v>107.5</v>
      </c>
      <c r="AS1509" s="1">
        <v>107.5</v>
      </c>
      <c r="AT1509" s="1">
        <v>105</v>
      </c>
      <c r="AU1509" s="1">
        <v>104</v>
      </c>
      <c r="AV1509" s="1">
        <v>104</v>
      </c>
      <c r="AW1509" s="1">
        <v>-5.2264999999999999E-2</v>
      </c>
      <c r="AX1509" s="1">
        <v>-2.35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6205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-2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41.85</v>
      </c>
      <c r="R1510" s="3">
        <v>41.75</v>
      </c>
      <c r="S1510" s="3">
        <v>42.25</v>
      </c>
      <c r="T1510" s="3">
        <v>41.85</v>
      </c>
      <c r="U1510" s="3">
        <v>41.95</v>
      </c>
      <c r="V1510" s="12">
        <f t="shared" si="95"/>
        <v>-8.4500000000000005E-4</v>
      </c>
      <c r="W1510" s="3">
        <v>0.36</v>
      </c>
      <c r="X1510" s="3" t="str">
        <f ca="1">IF(COUNTIF(股期對照!A:A,B1510)=2,B1510&amp;"-●",IF(COUNTIF(股期對照!A:A,B1510)=1,B1510&amp;"-◎",B1510))</f>
        <v>東捷資訊</v>
      </c>
      <c r="Y1510" s="3" t="s">
        <v>6543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-2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41.85</v>
      </c>
      <c r="AS1510" s="1">
        <v>41.75</v>
      </c>
      <c r="AT1510" s="1">
        <v>42.25</v>
      </c>
      <c r="AU1510" s="1">
        <v>41.85</v>
      </c>
      <c r="AV1510" s="1">
        <v>41.95</v>
      </c>
      <c r="AW1510" s="1">
        <v>-8.4500000000000005E-4</v>
      </c>
      <c r="AX1510" s="1">
        <v>0.36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6206</v>
      </c>
      <c r="C1511" s="3">
        <v>2.2599999999999998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69.03</v>
      </c>
      <c r="H1511" s="1">
        <f>MATCH(持股比率!A1511,董監!A:A,0)</f>
        <v>1511</v>
      </c>
      <c r="I1511" s="3">
        <v>663897.53</v>
      </c>
      <c r="J1511" s="26">
        <v>29</v>
      </c>
      <c r="K1511" s="26">
        <v>2</v>
      </c>
      <c r="L1511" s="35">
        <v>-45</v>
      </c>
      <c r="M1511" s="26">
        <v>-16</v>
      </c>
      <c r="N1511" s="26">
        <v>26</v>
      </c>
      <c r="O1511" s="26">
        <f t="shared" si="93"/>
        <v>45829</v>
      </c>
      <c r="P1511" s="25">
        <f t="shared" si="94"/>
        <v>0</v>
      </c>
      <c r="Q1511" s="3">
        <v>40.700000000000003</v>
      </c>
      <c r="R1511" s="3">
        <v>40.6</v>
      </c>
      <c r="S1511" s="3">
        <v>39.549999999999997</v>
      </c>
      <c r="T1511" s="3">
        <v>39.549999999999997</v>
      </c>
      <c r="U1511" s="3">
        <v>40</v>
      </c>
      <c r="V1511" s="12">
        <f t="shared" si="95"/>
        <v>-1.110499999999995E-3</v>
      </c>
      <c r="W1511" s="3">
        <v>1.01</v>
      </c>
      <c r="X1511" s="3" t="str">
        <f ca="1">IF(COUNTIF(股期對照!A:A,B1511)=2,B1511&amp;"-●",IF(COUNTIF(股期對照!A:A,B1511)=1,B1511&amp;"-◎",B1511))</f>
        <v>旭暉應材</v>
      </c>
      <c r="Y1511" s="3" t="s">
        <v>6536</v>
      </c>
      <c r="AB1511" s="1" t="s">
        <v>1505</v>
      </c>
      <c r="AC1511" s="1" t="s">
        <v>3266</v>
      </c>
      <c r="AD1511" s="1">
        <v>2.2599999999999998</v>
      </c>
      <c r="AE1511" s="1">
        <v>0.17</v>
      </c>
      <c r="AF1511" s="1">
        <v>0</v>
      </c>
      <c r="AG1511" s="1">
        <v>28.54</v>
      </c>
      <c r="AH1511" s="1">
        <v>69.03</v>
      </c>
      <c r="AI1511" s="1">
        <v>1511</v>
      </c>
      <c r="AJ1511" s="1">
        <v>663897.53</v>
      </c>
      <c r="AK1511" s="1">
        <v>29</v>
      </c>
      <c r="AL1511" s="1">
        <v>2</v>
      </c>
      <c r="AM1511" s="1">
        <v>-45</v>
      </c>
      <c r="AN1511" s="1">
        <v>-16</v>
      </c>
      <c r="AO1511" s="1">
        <v>26</v>
      </c>
      <c r="AP1511" s="1">
        <v>45829</v>
      </c>
      <c r="AQ1511" s="1">
        <v>0</v>
      </c>
      <c r="AR1511" s="1">
        <v>40.700000000000003</v>
      </c>
      <c r="AS1511" s="1">
        <v>40.6</v>
      </c>
      <c r="AT1511" s="1">
        <v>39.549999999999997</v>
      </c>
      <c r="AU1511" s="1">
        <v>39.549999999999997</v>
      </c>
      <c r="AV1511" s="1">
        <v>40</v>
      </c>
      <c r="AW1511" s="1">
        <v>-1.110499999999995E-3</v>
      </c>
      <c r="AX1511" s="1">
        <v>1.01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4622</v>
      </c>
      <c r="C1512" s="3">
        <v>11.71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6">
        <v>-2</v>
      </c>
      <c r="K1512" s="26">
        <v>-3</v>
      </c>
      <c r="L1512" s="35">
        <v>1</v>
      </c>
      <c r="M1512" s="26">
        <v>-5</v>
      </c>
      <c r="N1512" s="26">
        <v>0</v>
      </c>
      <c r="O1512" s="26">
        <f t="shared" si="93"/>
        <v>12613</v>
      </c>
      <c r="P1512" s="25">
        <f t="shared" si="94"/>
        <v>-0.1</v>
      </c>
      <c r="Q1512" s="3">
        <v>98.4</v>
      </c>
      <c r="R1512" s="3">
        <v>98.3</v>
      </c>
      <c r="S1512" s="3">
        <v>97.6</v>
      </c>
      <c r="T1512" s="3">
        <v>97.2</v>
      </c>
      <c r="U1512" s="3">
        <v>97.9</v>
      </c>
      <c r="V1512" s="12">
        <f t="shared" si="95"/>
        <v>-8.8009999999999998E-3</v>
      </c>
      <c r="W1512" s="3">
        <v>-1.21</v>
      </c>
      <c r="X1512" s="3" t="str">
        <f ca="1">IF(COUNTIF(股期對照!A:A,B1512)=2,B1512&amp;"-●",IF(COUNTIF(股期對照!A:A,B1512)=1,B1512&amp;"-◎",B1512))</f>
        <v>軒郁</v>
      </c>
      <c r="Y1512" s="3" t="s">
        <v>6627</v>
      </c>
      <c r="AB1512" s="1" t="s">
        <v>1506</v>
      </c>
      <c r="AC1512" s="1" t="s">
        <v>3267</v>
      </c>
      <c r="AD1512" s="1">
        <v>11.71</v>
      </c>
      <c r="AE1512" s="1">
        <v>0</v>
      </c>
      <c r="AF1512" s="1">
        <v>0</v>
      </c>
      <c r="AG1512" s="1">
        <v>27.65</v>
      </c>
      <c r="AH1512" s="1">
        <v>60.64</v>
      </c>
      <c r="AI1512" s="1">
        <v>1512</v>
      </c>
      <c r="AJ1512" s="1">
        <v>208000</v>
      </c>
      <c r="AK1512" s="1">
        <v>-2</v>
      </c>
      <c r="AL1512" s="1">
        <v>-3</v>
      </c>
      <c r="AM1512" s="1">
        <v>1</v>
      </c>
      <c r="AN1512" s="1">
        <v>-5</v>
      </c>
      <c r="AO1512" s="1">
        <v>0</v>
      </c>
      <c r="AP1512" s="1">
        <v>12613</v>
      </c>
      <c r="AQ1512" s="1">
        <v>-0.1</v>
      </c>
      <c r="AR1512" s="1">
        <v>98.4</v>
      </c>
      <c r="AS1512" s="1">
        <v>98.3</v>
      </c>
      <c r="AT1512" s="1">
        <v>97.6</v>
      </c>
      <c r="AU1512" s="1">
        <v>97.2</v>
      </c>
      <c r="AV1512" s="1">
        <v>97.9</v>
      </c>
      <c r="AW1512" s="1">
        <v>-8.8009999999999998E-3</v>
      </c>
      <c r="AX1512" s="1">
        <v>-1.21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6207</v>
      </c>
      <c r="C1513" s="3">
        <v>7.77</v>
      </c>
      <c r="D1513" s="3">
        <v>2.31</v>
      </c>
      <c r="E1513" s="3">
        <v>1.6</v>
      </c>
      <c r="F1513" s="1">
        <f>IF(INDEX(董監!D:D,H1513)=0,INDEX(董監!C:C,H1513),INDEX(董監!D:D,H1513))</f>
        <v>10.29</v>
      </c>
      <c r="G1513" s="1">
        <f t="shared" si="92"/>
        <v>78.03</v>
      </c>
      <c r="H1513" s="1">
        <f>MATCH(持股比率!A1513,董監!A:A,0)</f>
        <v>1513</v>
      </c>
      <c r="I1513" s="3">
        <v>721779.35</v>
      </c>
      <c r="J1513" s="26">
        <v>759</v>
      </c>
      <c r="K1513" s="26">
        <v>-241</v>
      </c>
      <c r="L1513" s="35">
        <v>-119</v>
      </c>
      <c r="M1513" s="26">
        <v>-2</v>
      </c>
      <c r="N1513" s="26">
        <v>661</v>
      </c>
      <c r="O1513" s="26">
        <f t="shared" si="93"/>
        <v>56320</v>
      </c>
      <c r="P1513" s="25">
        <f t="shared" si="94"/>
        <v>1.9</v>
      </c>
      <c r="Q1513" s="3">
        <v>178.5</v>
      </c>
      <c r="R1513" s="3">
        <v>179.5</v>
      </c>
      <c r="S1513" s="3">
        <v>174</v>
      </c>
      <c r="T1513" s="3">
        <v>172.5</v>
      </c>
      <c r="U1513" s="3">
        <v>179.5</v>
      </c>
      <c r="V1513" s="12">
        <f t="shared" si="95"/>
        <v>1.8982049999999999</v>
      </c>
      <c r="W1513" s="3">
        <v>4.3600000000000003</v>
      </c>
      <c r="X1513" s="3" t="str">
        <f ca="1">IF(COUNTIF(股期對照!A:A,B1513)=2,B1513&amp;"-●",IF(COUNTIF(股期對照!A:A,B1513)=1,B1513&amp;"-◎",B1513))</f>
        <v>惠特</v>
      </c>
      <c r="Y1513" s="3" t="s">
        <v>6525</v>
      </c>
      <c r="AB1513" s="1" t="s">
        <v>1507</v>
      </c>
      <c r="AC1513" s="1" t="s">
        <v>3268</v>
      </c>
      <c r="AD1513" s="1">
        <v>7.77</v>
      </c>
      <c r="AE1513" s="1">
        <v>2.31</v>
      </c>
      <c r="AF1513" s="1">
        <v>1.6</v>
      </c>
      <c r="AG1513" s="1">
        <v>10.29</v>
      </c>
      <c r="AH1513" s="1">
        <v>78.03</v>
      </c>
      <c r="AI1513" s="1">
        <v>1513</v>
      </c>
      <c r="AJ1513" s="1">
        <v>721779.35</v>
      </c>
      <c r="AK1513" s="1">
        <v>759</v>
      </c>
      <c r="AL1513" s="1">
        <v>-241</v>
      </c>
      <c r="AM1513" s="1">
        <v>-119</v>
      </c>
      <c r="AN1513" s="1">
        <v>-2</v>
      </c>
      <c r="AO1513" s="1">
        <v>661</v>
      </c>
      <c r="AP1513" s="1">
        <v>56320</v>
      </c>
      <c r="AQ1513" s="1">
        <v>1.9</v>
      </c>
      <c r="AR1513" s="1">
        <v>178.5</v>
      </c>
      <c r="AS1513" s="1">
        <v>179.5</v>
      </c>
      <c r="AT1513" s="1">
        <v>174</v>
      </c>
      <c r="AU1513" s="1">
        <v>172.5</v>
      </c>
      <c r="AV1513" s="1">
        <v>179.5</v>
      </c>
      <c r="AW1513" s="1">
        <v>1.8982049999999999</v>
      </c>
      <c r="AX1513" s="1">
        <v>4.3600000000000003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6208</v>
      </c>
      <c r="C1514" s="3">
        <v>3.96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55.65</v>
      </c>
      <c r="H1514" s="1">
        <f>MATCH(持股比率!A1514,董監!A:A,0)</f>
        <v>1514</v>
      </c>
      <c r="I1514" s="3">
        <v>616085</v>
      </c>
      <c r="J1514" s="26">
        <v>28</v>
      </c>
      <c r="K1514" s="26">
        <v>-24</v>
      </c>
      <c r="L1514" s="35">
        <v>-14</v>
      </c>
      <c r="M1514" s="26">
        <v>-36</v>
      </c>
      <c r="N1514" s="26">
        <v>-9</v>
      </c>
      <c r="O1514" s="26">
        <f t="shared" si="93"/>
        <v>34285</v>
      </c>
      <c r="P1514" s="25">
        <f t="shared" si="94"/>
        <v>-0.2</v>
      </c>
      <c r="Q1514" s="3">
        <v>420</v>
      </c>
      <c r="R1514" s="3">
        <v>430.5</v>
      </c>
      <c r="S1514" s="3">
        <v>420</v>
      </c>
      <c r="T1514" s="3">
        <v>415.5</v>
      </c>
      <c r="U1514" s="3">
        <v>416</v>
      </c>
      <c r="V1514" s="12">
        <f t="shared" si="95"/>
        <v>-0.23154</v>
      </c>
      <c r="W1514" s="3">
        <v>-0.48</v>
      </c>
      <c r="X1514" s="3" t="str">
        <f ca="1">IF(COUNTIF(股期對照!A:A,B1514)=2,B1514&amp;"-●",IF(COUNTIF(股期對照!A:A,B1514)=1,B1514&amp;"-◎",B1514))</f>
        <v>長聖</v>
      </c>
      <c r="Y1514" s="3" t="s">
        <v>6622</v>
      </c>
      <c r="AB1514" s="1" t="s">
        <v>1508</v>
      </c>
      <c r="AC1514" s="1" t="s">
        <v>3269</v>
      </c>
      <c r="AD1514" s="1">
        <v>3.96</v>
      </c>
      <c r="AE1514" s="1">
        <v>0</v>
      </c>
      <c r="AF1514" s="1">
        <v>0</v>
      </c>
      <c r="AG1514" s="1">
        <v>40.39</v>
      </c>
      <c r="AH1514" s="1">
        <v>55.65</v>
      </c>
      <c r="AI1514" s="1">
        <v>1514</v>
      </c>
      <c r="AJ1514" s="1">
        <v>616085</v>
      </c>
      <c r="AK1514" s="1">
        <v>28</v>
      </c>
      <c r="AL1514" s="1">
        <v>-24</v>
      </c>
      <c r="AM1514" s="1">
        <v>-14</v>
      </c>
      <c r="AN1514" s="1">
        <v>-36</v>
      </c>
      <c r="AO1514" s="1">
        <v>-9</v>
      </c>
      <c r="AP1514" s="1">
        <v>34285</v>
      </c>
      <c r="AQ1514" s="1">
        <v>-0.2</v>
      </c>
      <c r="AR1514" s="1">
        <v>420</v>
      </c>
      <c r="AS1514" s="1">
        <v>430.5</v>
      </c>
      <c r="AT1514" s="1">
        <v>420</v>
      </c>
      <c r="AU1514" s="1">
        <v>415.5</v>
      </c>
      <c r="AV1514" s="1">
        <v>416</v>
      </c>
      <c r="AW1514" s="1">
        <v>-0.23154</v>
      </c>
      <c r="AX1514" s="1">
        <v>-0.48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6209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-1</v>
      </c>
      <c r="L1515" s="35">
        <v>2</v>
      </c>
      <c r="M1515" s="26">
        <v>-6</v>
      </c>
      <c r="N1515" s="26">
        <v>-1</v>
      </c>
      <c r="O1515" s="26">
        <f t="shared" si="93"/>
        <v>25855</v>
      </c>
      <c r="P1515" s="25">
        <f t="shared" si="94"/>
        <v>0</v>
      </c>
      <c r="Q1515" s="3">
        <v>113.5</v>
      </c>
      <c r="R1515" s="3">
        <v>114.5</v>
      </c>
      <c r="S1515" s="3">
        <v>115.5</v>
      </c>
      <c r="T1515" s="3">
        <v>115</v>
      </c>
      <c r="U1515" s="3">
        <v>115</v>
      </c>
      <c r="V1515" s="12">
        <f t="shared" si="95"/>
        <v>-8.0199999999999994E-3</v>
      </c>
      <c r="W1515" s="3">
        <v>3.6</v>
      </c>
      <c r="X1515" s="3" t="str">
        <f ca="1">IF(COUNTIF(股期對照!A:A,B1515)=2,B1515&amp;"-●",IF(COUNTIF(股期對照!A:A,B1515)=1,B1515&amp;"-◎",B1515))</f>
        <v>嘉基</v>
      </c>
      <c r="Y1515" s="3" t="s">
        <v>6597</v>
      </c>
      <c r="AB1515" s="1" t="s">
        <v>1509</v>
      </c>
      <c r="AC1515" s="1" t="s">
        <v>3270</v>
      </c>
      <c r="AD1515" s="1">
        <v>1.52</v>
      </c>
      <c r="AE1515" s="1">
        <v>0.94</v>
      </c>
      <c r="AF1515" s="1">
        <v>0.05</v>
      </c>
      <c r="AG1515" s="1">
        <v>52.13</v>
      </c>
      <c r="AH1515" s="1">
        <v>45.36</v>
      </c>
      <c r="AI1515" s="1">
        <v>1515</v>
      </c>
      <c r="AJ1515" s="1">
        <v>570000</v>
      </c>
      <c r="AK1515" s="1">
        <v>-1</v>
      </c>
      <c r="AL1515" s="1">
        <v>-1</v>
      </c>
      <c r="AM1515" s="1">
        <v>2</v>
      </c>
      <c r="AN1515" s="1">
        <v>-6</v>
      </c>
      <c r="AO1515" s="1">
        <v>-1</v>
      </c>
      <c r="AP1515" s="1">
        <v>25855</v>
      </c>
      <c r="AQ1515" s="1">
        <v>0</v>
      </c>
      <c r="AR1515" s="1">
        <v>113.5</v>
      </c>
      <c r="AS1515" s="1">
        <v>114.5</v>
      </c>
      <c r="AT1515" s="1">
        <v>115.5</v>
      </c>
      <c r="AU1515" s="1">
        <v>115</v>
      </c>
      <c r="AV1515" s="1">
        <v>115</v>
      </c>
      <c r="AW1515" s="1">
        <v>-8.0199999999999994E-3</v>
      </c>
      <c r="AX1515" s="1">
        <v>3.6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4867</v>
      </c>
      <c r="C1516" s="3">
        <v>2.8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80.87</v>
      </c>
      <c r="H1516" s="1">
        <f>MATCH(持股比率!A1516,董監!A:A,0)</f>
        <v>1516</v>
      </c>
      <c r="I1516" s="3">
        <v>222940</v>
      </c>
      <c r="J1516" s="26">
        <v>-2</v>
      </c>
      <c r="K1516" s="26">
        <v>-18</v>
      </c>
      <c r="L1516" s="35">
        <v>7</v>
      </c>
      <c r="M1516" s="26">
        <v>5</v>
      </c>
      <c r="N1516" s="26">
        <v>-2</v>
      </c>
      <c r="O1516" s="26">
        <f t="shared" si="93"/>
        <v>18029</v>
      </c>
      <c r="P1516" s="25">
        <f t="shared" si="94"/>
        <v>-0.1</v>
      </c>
      <c r="Q1516" s="3">
        <v>145</v>
      </c>
      <c r="R1516" s="3">
        <v>141</v>
      </c>
      <c r="S1516" s="3">
        <v>136</v>
      </c>
      <c r="T1516" s="3">
        <v>138.5</v>
      </c>
      <c r="U1516" s="3">
        <v>140</v>
      </c>
      <c r="V1516" s="12">
        <f t="shared" si="95"/>
        <v>-1.4635E-2</v>
      </c>
      <c r="W1516" s="3">
        <v>-1.75</v>
      </c>
      <c r="X1516" s="3" t="str">
        <f ca="1">IF(COUNTIF(股期對照!A:A,B1516)=2,B1516&amp;"-●",IF(COUNTIF(股期對照!A:A,B1516)=1,B1516&amp;"-◎",B1516))</f>
        <v>應廣</v>
      </c>
      <c r="Y1516" s="3" t="s">
        <v>6546</v>
      </c>
      <c r="AB1516" s="1" t="s">
        <v>1510</v>
      </c>
      <c r="AC1516" s="1" t="s">
        <v>3271</v>
      </c>
      <c r="AD1516" s="1">
        <v>2.8</v>
      </c>
      <c r="AE1516" s="1">
        <v>0</v>
      </c>
      <c r="AF1516" s="1">
        <v>0.01</v>
      </c>
      <c r="AG1516" s="1">
        <v>16.32</v>
      </c>
      <c r="AH1516" s="1">
        <v>80.87</v>
      </c>
      <c r="AI1516" s="1">
        <v>1516</v>
      </c>
      <c r="AJ1516" s="1">
        <v>222940</v>
      </c>
      <c r="AK1516" s="1">
        <v>-2</v>
      </c>
      <c r="AL1516" s="1">
        <v>-18</v>
      </c>
      <c r="AM1516" s="1">
        <v>7</v>
      </c>
      <c r="AN1516" s="1">
        <v>5</v>
      </c>
      <c r="AO1516" s="1">
        <v>-2</v>
      </c>
      <c r="AP1516" s="1">
        <v>18029</v>
      </c>
      <c r="AQ1516" s="1">
        <v>-0.1</v>
      </c>
      <c r="AR1516" s="1">
        <v>145</v>
      </c>
      <c r="AS1516" s="1">
        <v>141</v>
      </c>
      <c r="AT1516" s="1">
        <v>136</v>
      </c>
      <c r="AU1516" s="1">
        <v>138.5</v>
      </c>
      <c r="AV1516" s="1">
        <v>140</v>
      </c>
      <c r="AW1516" s="1">
        <v>-1.4635E-2</v>
      </c>
      <c r="AX1516" s="1">
        <v>-1.75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6210</v>
      </c>
      <c r="C1517" s="3">
        <v>2.82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79.67</v>
      </c>
      <c r="H1517" s="1">
        <f>MATCH(持股比率!A1517,董監!A:A,0)</f>
        <v>1517</v>
      </c>
      <c r="I1517" s="3">
        <v>210001.25</v>
      </c>
      <c r="J1517" s="26">
        <v>21</v>
      </c>
      <c r="K1517" s="26">
        <v>-15</v>
      </c>
      <c r="L1517" s="35">
        <v>9</v>
      </c>
      <c r="M1517" s="26">
        <v>-7</v>
      </c>
      <c r="N1517" s="26">
        <v>3</v>
      </c>
      <c r="O1517" s="26">
        <f t="shared" si="93"/>
        <v>16731</v>
      </c>
      <c r="P1517" s="25">
        <f t="shared" si="94"/>
        <v>0.1</v>
      </c>
      <c r="Q1517" s="3">
        <v>65.8</v>
      </c>
      <c r="R1517" s="3">
        <v>64</v>
      </c>
      <c r="S1517" s="3">
        <v>62.5</v>
      </c>
      <c r="T1517" s="3">
        <v>63.6</v>
      </c>
      <c r="U1517" s="3">
        <v>63.7</v>
      </c>
      <c r="V1517" s="12">
        <f t="shared" si="95"/>
        <v>7.3019999999999995E-3</v>
      </c>
      <c r="W1517" s="3">
        <v>-4.78</v>
      </c>
      <c r="X1517" s="3" t="str">
        <f ca="1">IF(COUNTIF(股期對照!A:A,B1517)=2,B1517&amp;"-●",IF(COUNTIF(股期對照!A:A,B1517)=1,B1517&amp;"-◎",B1517))</f>
        <v>亞泰金屬</v>
      </c>
      <c r="Y1517" s="3" t="s">
        <v>6560</v>
      </c>
      <c r="AB1517" s="1" t="s">
        <v>1511</v>
      </c>
      <c r="AC1517" s="1" t="s">
        <v>3272</v>
      </c>
      <c r="AD1517" s="1">
        <v>2.82</v>
      </c>
      <c r="AE1517" s="1">
        <v>0</v>
      </c>
      <c r="AF1517" s="1">
        <v>0</v>
      </c>
      <c r="AG1517" s="1">
        <v>17.510000000000002</v>
      </c>
      <c r="AH1517" s="1">
        <v>79.67</v>
      </c>
      <c r="AI1517" s="1">
        <v>1517</v>
      </c>
      <c r="AJ1517" s="1">
        <v>210001.25</v>
      </c>
      <c r="AK1517" s="1">
        <v>21</v>
      </c>
      <c r="AL1517" s="1">
        <v>-15</v>
      </c>
      <c r="AM1517" s="1">
        <v>9</v>
      </c>
      <c r="AN1517" s="1">
        <v>-7</v>
      </c>
      <c r="AO1517" s="1">
        <v>3</v>
      </c>
      <c r="AP1517" s="1">
        <v>16731</v>
      </c>
      <c r="AQ1517" s="1">
        <v>0.1</v>
      </c>
      <c r="AR1517" s="1">
        <v>65.8</v>
      </c>
      <c r="AS1517" s="1">
        <v>64</v>
      </c>
      <c r="AT1517" s="1">
        <v>62.5</v>
      </c>
      <c r="AU1517" s="1">
        <v>63.6</v>
      </c>
      <c r="AV1517" s="1">
        <v>63.7</v>
      </c>
      <c r="AW1517" s="1">
        <v>7.3019999999999995E-3</v>
      </c>
      <c r="AX1517" s="1">
        <v>-4.78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6211</v>
      </c>
      <c r="C1518" s="3">
        <v>0.32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75.44</v>
      </c>
      <c r="H1518" s="1">
        <f>MATCH(持股比率!A1518,董監!A:A,0)</f>
        <v>1518</v>
      </c>
      <c r="I1518" s="3">
        <v>230000</v>
      </c>
      <c r="J1518" s="26">
        <v>0</v>
      </c>
      <c r="K1518" s="26">
        <v>-1</v>
      </c>
      <c r="L1518" s="35">
        <v>16</v>
      </c>
      <c r="M1518" s="26">
        <v>-1</v>
      </c>
      <c r="N1518" s="26">
        <v>7</v>
      </c>
      <c r="O1518" s="26">
        <f t="shared" si="93"/>
        <v>17351</v>
      </c>
      <c r="P1518" s="25">
        <f t="shared" si="94"/>
        <v>0.1</v>
      </c>
      <c r="Q1518" s="3">
        <v>69.099999999999994</v>
      </c>
      <c r="R1518" s="3">
        <v>66.2</v>
      </c>
      <c r="S1518" s="3">
        <v>66</v>
      </c>
      <c r="T1518" s="3">
        <v>63.3</v>
      </c>
      <c r="U1518" s="3">
        <v>64.8</v>
      </c>
      <c r="V1518" s="12">
        <f t="shared" si="95"/>
        <v>1.3800999999999999E-2</v>
      </c>
      <c r="W1518" s="3">
        <v>-6.22</v>
      </c>
      <c r="X1518" s="3" t="str">
        <f ca="1">IF(COUNTIF(股期對照!A:A,B1518)=2,B1518&amp;"-●",IF(COUNTIF(股期對照!A:A,B1518)=1,B1518&amp;"-◎",B1518))</f>
        <v>上洋</v>
      </c>
      <c r="Y1518" s="3" t="s">
        <v>6626</v>
      </c>
      <c r="AB1518" s="1" t="s">
        <v>1512</v>
      </c>
      <c r="AC1518" s="1" t="s">
        <v>3273</v>
      </c>
      <c r="AD1518" s="1">
        <v>0.32</v>
      </c>
      <c r="AE1518" s="1">
        <v>0</v>
      </c>
      <c r="AF1518" s="1">
        <v>0.01</v>
      </c>
      <c r="AG1518" s="1">
        <v>24.23</v>
      </c>
      <c r="AH1518" s="1">
        <v>75.44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16</v>
      </c>
      <c r="AN1518" s="1">
        <v>-1</v>
      </c>
      <c r="AO1518" s="1">
        <v>7</v>
      </c>
      <c r="AP1518" s="1">
        <v>17351</v>
      </c>
      <c r="AQ1518" s="1">
        <v>0.1</v>
      </c>
      <c r="AR1518" s="1">
        <v>69.099999999999994</v>
      </c>
      <c r="AS1518" s="1">
        <v>66.2</v>
      </c>
      <c r="AT1518" s="1">
        <v>66</v>
      </c>
      <c r="AU1518" s="1">
        <v>63.3</v>
      </c>
      <c r="AV1518" s="1">
        <v>64.8</v>
      </c>
      <c r="AW1518" s="1">
        <v>1.3800999999999999E-2</v>
      </c>
      <c r="AX1518" s="1">
        <v>-6.22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6212</v>
      </c>
      <c r="C1519" s="3">
        <v>8.7200000000000006</v>
      </c>
      <c r="D1519" s="3">
        <v>4.12</v>
      </c>
      <c r="E1519" s="3">
        <v>0.31</v>
      </c>
      <c r="F1519" s="1">
        <f>IF(INDEX(董監!D:D,H1519)=0,INDEX(董監!C:C,H1519),INDEX(董監!D:D,H1519))</f>
        <v>46.07</v>
      </c>
      <c r="G1519" s="1">
        <f t="shared" si="92"/>
        <v>40.78</v>
      </c>
      <c r="H1519" s="1">
        <f>MATCH(持股比率!A1519,董監!A:A,0)</f>
        <v>1519</v>
      </c>
      <c r="I1519" s="3">
        <v>489126.18</v>
      </c>
      <c r="J1519" s="26">
        <v>5</v>
      </c>
      <c r="K1519" s="26">
        <v>37</v>
      </c>
      <c r="L1519" s="35">
        <v>272</v>
      </c>
      <c r="M1519" s="26">
        <v>-174</v>
      </c>
      <c r="N1519" s="26">
        <v>-1</v>
      </c>
      <c r="O1519" s="26">
        <f t="shared" si="93"/>
        <v>19947</v>
      </c>
      <c r="P1519" s="25">
        <f t="shared" si="94"/>
        <v>0.7</v>
      </c>
      <c r="Q1519" s="3">
        <v>676</v>
      </c>
      <c r="R1519" s="3">
        <v>695</v>
      </c>
      <c r="S1519" s="3">
        <v>722</v>
      </c>
      <c r="T1519" s="3">
        <v>691</v>
      </c>
      <c r="U1519" s="3">
        <v>702</v>
      </c>
      <c r="V1519" s="12">
        <f t="shared" si="95"/>
        <v>1.0454300000000001</v>
      </c>
      <c r="W1519" s="3">
        <v>4</v>
      </c>
      <c r="X1519" s="3" t="str">
        <f ca="1">IF(COUNTIF(股期對照!A:A,B1519)=2,B1519&amp;"-●",IF(COUNTIF(股期對照!A:A,B1519)=1,B1519&amp;"-◎",B1519))</f>
        <v>昇佳電子</v>
      </c>
      <c r="Y1519" s="3" t="s">
        <v>6546</v>
      </c>
      <c r="AB1519" s="1" t="s">
        <v>1513</v>
      </c>
      <c r="AC1519" s="1" t="s">
        <v>3274</v>
      </c>
      <c r="AD1519" s="1">
        <v>8.7200000000000006</v>
      </c>
      <c r="AE1519" s="1">
        <v>4.12</v>
      </c>
      <c r="AF1519" s="1">
        <v>0.31</v>
      </c>
      <c r="AG1519" s="1">
        <v>46.07</v>
      </c>
      <c r="AH1519" s="1">
        <v>40.78</v>
      </c>
      <c r="AI1519" s="1">
        <v>1519</v>
      </c>
      <c r="AJ1519" s="1">
        <v>489126.18</v>
      </c>
      <c r="AK1519" s="1">
        <v>5</v>
      </c>
      <c r="AL1519" s="1">
        <v>37</v>
      </c>
      <c r="AM1519" s="1">
        <v>272</v>
      </c>
      <c r="AN1519" s="1">
        <v>-174</v>
      </c>
      <c r="AO1519" s="1">
        <v>-1</v>
      </c>
      <c r="AP1519" s="1">
        <v>19947</v>
      </c>
      <c r="AQ1519" s="1">
        <v>0.7</v>
      </c>
      <c r="AR1519" s="1">
        <v>676</v>
      </c>
      <c r="AS1519" s="1">
        <v>695</v>
      </c>
      <c r="AT1519" s="1">
        <v>722</v>
      </c>
      <c r="AU1519" s="1">
        <v>691</v>
      </c>
      <c r="AV1519" s="1">
        <v>702</v>
      </c>
      <c r="AW1519" s="1">
        <v>1.0454300000000001</v>
      </c>
      <c r="AX1519" s="1">
        <v>4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4868</v>
      </c>
      <c r="C1520" s="3">
        <v>8.15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61.95</v>
      </c>
      <c r="H1520" s="1">
        <f>MATCH(持股比率!A1520,董監!A:A,0)</f>
        <v>1520</v>
      </c>
      <c r="I1520" s="3">
        <v>1016300</v>
      </c>
      <c r="J1520" s="26">
        <v>-6</v>
      </c>
      <c r="K1520" s="26">
        <v>-10</v>
      </c>
      <c r="L1520" s="35">
        <v>-20</v>
      </c>
      <c r="M1520" s="26">
        <v>-2</v>
      </c>
      <c r="N1520" s="26">
        <v>-2</v>
      </c>
      <c r="O1520" s="26">
        <f t="shared" si="93"/>
        <v>62960</v>
      </c>
      <c r="P1520" s="25">
        <f t="shared" si="94"/>
        <v>-0.1</v>
      </c>
      <c r="Q1520" s="3">
        <v>26.9</v>
      </c>
      <c r="R1520" s="3">
        <v>26.65</v>
      </c>
      <c r="S1520" s="3">
        <v>26.45</v>
      </c>
      <c r="T1520" s="3">
        <v>26.45</v>
      </c>
      <c r="U1520" s="3">
        <v>26.4</v>
      </c>
      <c r="V1520" s="12">
        <f t="shared" si="95"/>
        <v>-1.0625999999999998E-2</v>
      </c>
      <c r="W1520" s="3">
        <v>-2.2200000000000002</v>
      </c>
      <c r="X1520" s="3" t="str">
        <f ca="1">IF(COUNTIF(股期對照!A:A,B1520)=2,B1520&amp;"-●",IF(COUNTIF(股期對照!A:A,B1520)=1,B1520&amp;"-◎",B1520))</f>
        <v>博晟生醫</v>
      </c>
      <c r="Y1520" s="3" t="s">
        <v>6627</v>
      </c>
      <c r="AB1520" s="1" t="s">
        <v>1514</v>
      </c>
      <c r="AC1520" s="1" t="s">
        <v>3275</v>
      </c>
      <c r="AD1520" s="1">
        <v>8.15</v>
      </c>
      <c r="AE1520" s="1">
        <v>0</v>
      </c>
      <c r="AF1520" s="1">
        <v>0</v>
      </c>
      <c r="AG1520" s="1">
        <v>29.9</v>
      </c>
      <c r="AH1520" s="1">
        <v>61.95</v>
      </c>
      <c r="AI1520" s="1">
        <v>1520</v>
      </c>
      <c r="AJ1520" s="1">
        <v>1016300</v>
      </c>
      <c r="AK1520" s="1">
        <v>-6</v>
      </c>
      <c r="AL1520" s="1">
        <v>-10</v>
      </c>
      <c r="AM1520" s="1">
        <v>-20</v>
      </c>
      <c r="AN1520" s="1">
        <v>-2</v>
      </c>
      <c r="AO1520" s="1">
        <v>-2</v>
      </c>
      <c r="AP1520" s="1">
        <v>62960</v>
      </c>
      <c r="AQ1520" s="1">
        <v>-0.1</v>
      </c>
      <c r="AR1520" s="1">
        <v>26.9</v>
      </c>
      <c r="AS1520" s="1">
        <v>26.65</v>
      </c>
      <c r="AT1520" s="1">
        <v>26.45</v>
      </c>
      <c r="AU1520" s="1">
        <v>26.45</v>
      </c>
      <c r="AV1520" s="1">
        <v>26.4</v>
      </c>
      <c r="AW1520" s="1">
        <v>-1.0625999999999998E-2</v>
      </c>
      <c r="AX1520" s="1">
        <v>-2.2200000000000002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6213</v>
      </c>
      <c r="C1521" s="3">
        <v>3.76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70.75</v>
      </c>
      <c r="H1521" s="1">
        <f>MATCH(持股比率!A1521,董監!A:A,0)</f>
        <v>1521</v>
      </c>
      <c r="I1521" s="3">
        <v>1220000</v>
      </c>
      <c r="J1521" s="26">
        <v>4</v>
      </c>
      <c r="K1521" s="26">
        <v>5</v>
      </c>
      <c r="L1521" s="35">
        <v>-82</v>
      </c>
      <c r="M1521" s="26">
        <v>-84</v>
      </c>
      <c r="N1521" s="26">
        <v>22</v>
      </c>
      <c r="O1521" s="26">
        <f t="shared" si="93"/>
        <v>86315</v>
      </c>
      <c r="P1521" s="25">
        <f t="shared" si="94"/>
        <v>-0.2</v>
      </c>
      <c r="Q1521" s="3">
        <v>114</v>
      </c>
      <c r="R1521" s="3">
        <v>112.5</v>
      </c>
      <c r="S1521" s="3">
        <v>109</v>
      </c>
      <c r="T1521" s="3">
        <v>105.5</v>
      </c>
      <c r="U1521" s="3">
        <v>116</v>
      </c>
      <c r="V1521" s="12">
        <f t="shared" si="95"/>
        <v>-0.142295</v>
      </c>
      <c r="W1521" s="3">
        <v>5.45</v>
      </c>
      <c r="X1521" s="3" t="str">
        <f ca="1">IF(COUNTIF(股期對照!A:A,B1521)=2,B1521&amp;"-●",IF(COUNTIF(股期對照!A:A,B1521)=1,B1521&amp;"-◎",B1521))</f>
        <v>安普新</v>
      </c>
      <c r="Y1521" s="3" t="s">
        <v>4892</v>
      </c>
      <c r="AB1521" s="1" t="s">
        <v>1515</v>
      </c>
      <c r="AC1521" s="1" t="s">
        <v>3276</v>
      </c>
      <c r="AD1521" s="1">
        <v>3.76</v>
      </c>
      <c r="AE1521" s="1">
        <v>0</v>
      </c>
      <c r="AF1521" s="1">
        <v>0</v>
      </c>
      <c r="AG1521" s="1">
        <v>25.49</v>
      </c>
      <c r="AH1521" s="1">
        <v>70.75</v>
      </c>
      <c r="AI1521" s="1">
        <v>1521</v>
      </c>
      <c r="AJ1521" s="1">
        <v>1220000</v>
      </c>
      <c r="AK1521" s="1">
        <v>4</v>
      </c>
      <c r="AL1521" s="1">
        <v>5</v>
      </c>
      <c r="AM1521" s="1">
        <v>-82</v>
      </c>
      <c r="AN1521" s="1">
        <v>-84</v>
      </c>
      <c r="AO1521" s="1">
        <v>22</v>
      </c>
      <c r="AP1521" s="1">
        <v>86315</v>
      </c>
      <c r="AQ1521" s="1">
        <v>-0.2</v>
      </c>
      <c r="AR1521" s="1">
        <v>114</v>
      </c>
      <c r="AS1521" s="1">
        <v>112.5</v>
      </c>
      <c r="AT1521" s="1">
        <v>109</v>
      </c>
      <c r="AU1521" s="1">
        <v>105.5</v>
      </c>
      <c r="AV1521" s="1">
        <v>116</v>
      </c>
      <c r="AW1521" s="1">
        <v>-0.142295</v>
      </c>
      <c r="AX1521" s="1">
        <v>5.45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4869</v>
      </c>
      <c r="C1522" s="3">
        <v>4.8899999999999997</v>
      </c>
      <c r="D1522" s="3">
        <v>0.12</v>
      </c>
      <c r="E1522" s="3">
        <v>0.16</v>
      </c>
      <c r="F1522" s="1">
        <f>IF(INDEX(董監!D:D,H1522)=0,INDEX(董監!C:C,H1522),INDEX(董監!D:D,H1522))</f>
        <v>28.87</v>
      </c>
      <c r="G1522" s="1">
        <f t="shared" si="92"/>
        <v>65.960000000000008</v>
      </c>
      <c r="H1522" s="1">
        <f>MATCH(持股比率!A1522,董監!A:A,0)</f>
        <v>1522</v>
      </c>
      <c r="I1522" s="3">
        <v>241890</v>
      </c>
      <c r="J1522" s="26">
        <v>-3</v>
      </c>
      <c r="K1522" s="26">
        <v>0</v>
      </c>
      <c r="L1522" s="35">
        <v>3</v>
      </c>
      <c r="M1522" s="26">
        <v>-22</v>
      </c>
      <c r="N1522" s="26">
        <v>-73</v>
      </c>
      <c r="O1522" s="26">
        <f t="shared" si="93"/>
        <v>15955</v>
      </c>
      <c r="P1522" s="25">
        <f t="shared" si="94"/>
        <v>-0.6</v>
      </c>
      <c r="Q1522" s="3">
        <v>226</v>
      </c>
      <c r="R1522" s="3">
        <v>225</v>
      </c>
      <c r="S1522" s="3">
        <v>224</v>
      </c>
      <c r="T1522" s="3">
        <v>244</v>
      </c>
      <c r="U1522" s="3">
        <v>250</v>
      </c>
      <c r="V1522" s="12">
        <f t="shared" si="95"/>
        <v>-0.23624000000000001</v>
      </c>
      <c r="W1522" s="3">
        <v>11.11</v>
      </c>
      <c r="X1522" s="3" t="str">
        <f ca="1">IF(COUNTIF(股期對照!A:A,B1522)=2,B1522&amp;"-●",IF(COUNTIF(股期對照!A:A,B1522)=1,B1522&amp;"-◎",B1522))</f>
        <v>亨泰光</v>
      </c>
      <c r="Y1522" s="3" t="s">
        <v>6622</v>
      </c>
      <c r="AB1522" s="1" t="s">
        <v>1516</v>
      </c>
      <c r="AC1522" s="1" t="s">
        <v>3277</v>
      </c>
      <c r="AD1522" s="1">
        <v>4.8899999999999997</v>
      </c>
      <c r="AE1522" s="1">
        <v>0.12</v>
      </c>
      <c r="AF1522" s="1">
        <v>0.16</v>
      </c>
      <c r="AG1522" s="1">
        <v>28.87</v>
      </c>
      <c r="AH1522" s="1">
        <v>65.960000000000008</v>
      </c>
      <c r="AI1522" s="1">
        <v>1522</v>
      </c>
      <c r="AJ1522" s="1">
        <v>241890</v>
      </c>
      <c r="AK1522" s="1">
        <v>-3</v>
      </c>
      <c r="AL1522" s="1">
        <v>0</v>
      </c>
      <c r="AM1522" s="1">
        <v>3</v>
      </c>
      <c r="AN1522" s="1">
        <v>-22</v>
      </c>
      <c r="AO1522" s="1">
        <v>-73</v>
      </c>
      <c r="AP1522" s="1">
        <v>15955</v>
      </c>
      <c r="AQ1522" s="1">
        <v>-0.6</v>
      </c>
      <c r="AR1522" s="1">
        <v>226</v>
      </c>
      <c r="AS1522" s="1">
        <v>225</v>
      </c>
      <c r="AT1522" s="1">
        <v>224</v>
      </c>
      <c r="AU1522" s="1">
        <v>244</v>
      </c>
      <c r="AV1522" s="1">
        <v>250</v>
      </c>
      <c r="AW1522" s="1">
        <v>-0.23624000000000001</v>
      </c>
      <c r="AX1522" s="1">
        <v>11.11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6214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-1</v>
      </c>
      <c r="M1523" s="26">
        <v>0</v>
      </c>
      <c r="N1523" s="26">
        <v>0</v>
      </c>
      <c r="O1523" s="26">
        <f t="shared" si="93"/>
        <v>6235</v>
      </c>
      <c r="P1523" s="25">
        <f t="shared" si="94"/>
        <v>0</v>
      </c>
      <c r="Q1523" s="3">
        <v>66</v>
      </c>
      <c r="R1523" s="3">
        <v>67.400000000000006</v>
      </c>
      <c r="S1523" s="3">
        <v>68.599999999999994</v>
      </c>
      <c r="T1523" s="3">
        <v>66.3</v>
      </c>
      <c r="U1523" s="3">
        <v>68</v>
      </c>
      <c r="V1523" s="12">
        <f t="shared" si="95"/>
        <v>-6.8599999999999998E-4</v>
      </c>
      <c r="W1523" s="3">
        <v>5.43</v>
      </c>
      <c r="X1523" s="3" t="str">
        <f ca="1">IF(COUNTIF(股期對照!A:A,B1523)=2,B1523&amp;"-●",IF(COUNTIF(股期對照!A:A,B1523)=1,B1523&amp;"-◎",B1523))</f>
        <v>智聯服務</v>
      </c>
      <c r="Y1523" s="3" t="s">
        <v>4303</v>
      </c>
      <c r="AB1523" s="1" t="s">
        <v>1517</v>
      </c>
      <c r="AC1523" s="1" t="s">
        <v>3278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-1</v>
      </c>
      <c r="AN1523" s="1">
        <v>0</v>
      </c>
      <c r="AO1523" s="1">
        <v>0</v>
      </c>
      <c r="AP1523" s="1">
        <v>6235</v>
      </c>
      <c r="AQ1523" s="1">
        <v>0</v>
      </c>
      <c r="AR1523" s="1">
        <v>66</v>
      </c>
      <c r="AS1523" s="1">
        <v>67.400000000000006</v>
      </c>
      <c r="AT1523" s="1">
        <v>68.599999999999994</v>
      </c>
      <c r="AU1523" s="1">
        <v>66.3</v>
      </c>
      <c r="AV1523" s="1">
        <v>68</v>
      </c>
      <c r="AW1523" s="1">
        <v>-6.8599999999999998E-4</v>
      </c>
      <c r="AX1523" s="1">
        <v>5.43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6215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</v>
      </c>
      <c r="R1524" s="3">
        <v>62.9</v>
      </c>
      <c r="S1524" s="3">
        <v>62.8</v>
      </c>
      <c r="T1524" s="3">
        <v>62.1</v>
      </c>
      <c r="U1524" s="3">
        <v>62.9</v>
      </c>
      <c r="V1524" s="12">
        <f t="shared" si="95"/>
        <v>0</v>
      </c>
      <c r="W1524" s="3">
        <v>1.45</v>
      </c>
      <c r="X1524" s="3" t="str">
        <f ca="1">IF(COUNTIF(股期對照!A:A,B1524)=2,B1524&amp;"-●",IF(COUNTIF(股期對照!A:A,B1524)=1,B1524&amp;"-◎",B1524))</f>
        <v>叡揚</v>
      </c>
      <c r="Y1524" s="3" t="s">
        <v>6543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</v>
      </c>
      <c r="AS1524" s="1">
        <v>62.9</v>
      </c>
      <c r="AT1524" s="1">
        <v>62.8</v>
      </c>
      <c r="AU1524" s="1">
        <v>62.1</v>
      </c>
      <c r="AV1524" s="1">
        <v>62.9</v>
      </c>
      <c r="AW1524" s="1">
        <v>0</v>
      </c>
      <c r="AX1524" s="1">
        <v>1.45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4870</v>
      </c>
      <c r="C1525" s="3">
        <v>21.35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17.060000000000002</v>
      </c>
      <c r="H1525" s="1">
        <f>MATCH(持股比率!A1525,董監!A:A,0)</f>
        <v>1525</v>
      </c>
      <c r="I1525" s="3">
        <v>660000</v>
      </c>
      <c r="J1525" s="26">
        <v>-3</v>
      </c>
      <c r="K1525" s="26">
        <v>-4</v>
      </c>
      <c r="L1525" s="35">
        <v>-14</v>
      </c>
      <c r="M1525" s="26">
        <v>-3</v>
      </c>
      <c r="N1525" s="26">
        <v>-2</v>
      </c>
      <c r="O1525" s="26">
        <f t="shared" si="93"/>
        <v>11260</v>
      </c>
      <c r="P1525" s="25">
        <f t="shared" si="94"/>
        <v>-0.2</v>
      </c>
      <c r="Q1525" s="3">
        <v>47.35</v>
      </c>
      <c r="R1525" s="3">
        <v>47.3</v>
      </c>
      <c r="S1525" s="3">
        <v>47.15</v>
      </c>
      <c r="T1525" s="3">
        <v>47.45</v>
      </c>
      <c r="U1525" s="3">
        <v>47.5</v>
      </c>
      <c r="V1525" s="12">
        <f t="shared" si="95"/>
        <v>-1.2287000000000001E-2</v>
      </c>
      <c r="W1525" s="3">
        <v>0.96</v>
      </c>
      <c r="X1525" s="3" t="str">
        <f ca="1">IF(COUNTIF(股期對照!A:A,B1525)=2,B1525&amp;"-●",IF(COUNTIF(股期對照!A:A,B1525)=1,B1525&amp;"-◎",B1525))</f>
        <v>匯僑設計</v>
      </c>
      <c r="Y1525" s="3" t="s">
        <v>6578</v>
      </c>
      <c r="AB1525" s="1" t="s">
        <v>1519</v>
      </c>
      <c r="AC1525" s="1" t="s">
        <v>3280</v>
      </c>
      <c r="AD1525" s="1">
        <v>21.35</v>
      </c>
      <c r="AE1525" s="1">
        <v>0</v>
      </c>
      <c r="AF1525" s="1">
        <v>0</v>
      </c>
      <c r="AG1525" s="1">
        <v>61.59</v>
      </c>
      <c r="AH1525" s="1">
        <v>17.060000000000002</v>
      </c>
      <c r="AI1525" s="1">
        <v>1525</v>
      </c>
      <c r="AJ1525" s="1">
        <v>660000</v>
      </c>
      <c r="AK1525" s="1">
        <v>-3</v>
      </c>
      <c r="AL1525" s="1">
        <v>-4</v>
      </c>
      <c r="AM1525" s="1">
        <v>-14</v>
      </c>
      <c r="AN1525" s="1">
        <v>-3</v>
      </c>
      <c r="AO1525" s="1">
        <v>-2</v>
      </c>
      <c r="AP1525" s="1">
        <v>11260</v>
      </c>
      <c r="AQ1525" s="1">
        <v>-0.2</v>
      </c>
      <c r="AR1525" s="1">
        <v>47.35</v>
      </c>
      <c r="AS1525" s="1">
        <v>47.3</v>
      </c>
      <c r="AT1525" s="1">
        <v>47.15</v>
      </c>
      <c r="AU1525" s="1">
        <v>47.45</v>
      </c>
      <c r="AV1525" s="1">
        <v>47.5</v>
      </c>
      <c r="AW1525" s="1">
        <v>-1.2287000000000001E-2</v>
      </c>
      <c r="AX1525" s="1">
        <v>0.96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6216</v>
      </c>
      <c r="C1526" s="3">
        <v>2.09</v>
      </c>
      <c r="D1526" s="3">
        <v>1.84</v>
      </c>
      <c r="E1526" s="3">
        <v>0.98</v>
      </c>
      <c r="F1526" s="1">
        <f>IF(INDEX(董監!D:D,H1526)=0,INDEX(董監!C:C,H1526),INDEX(董監!D:D,H1526))</f>
        <v>57.55</v>
      </c>
      <c r="G1526" s="1">
        <f t="shared" si="92"/>
        <v>37.540000000000006</v>
      </c>
      <c r="H1526" s="1">
        <f>MATCH(持股比率!A1526,董監!A:A,0)</f>
        <v>1526</v>
      </c>
      <c r="I1526" s="3">
        <v>675000</v>
      </c>
      <c r="J1526" s="26">
        <v>291</v>
      </c>
      <c r="K1526" s="26">
        <v>520</v>
      </c>
      <c r="L1526" s="35">
        <v>700</v>
      </c>
      <c r="M1526" s="26">
        <v>-10</v>
      </c>
      <c r="N1526" s="26">
        <v>87</v>
      </c>
      <c r="O1526" s="26">
        <f t="shared" si="93"/>
        <v>25340</v>
      </c>
      <c r="P1526" s="25">
        <f t="shared" si="94"/>
        <v>6.3</v>
      </c>
      <c r="Q1526" s="3">
        <v>324</v>
      </c>
      <c r="R1526" s="3">
        <v>356</v>
      </c>
      <c r="S1526" s="3">
        <v>358</v>
      </c>
      <c r="T1526" s="3">
        <v>371</v>
      </c>
      <c r="U1526" s="3">
        <v>390</v>
      </c>
      <c r="V1526" s="12">
        <f t="shared" si="95"/>
        <v>5.6022400000000001</v>
      </c>
      <c r="W1526" s="3">
        <v>28.93</v>
      </c>
      <c r="X1526" s="3" t="str">
        <f ca="1">IF(COUNTIF(股期對照!A:A,B1526)=2,B1526&amp;"-●",IF(COUNTIF(股期對照!A:A,B1526)=1,B1526&amp;"-◎",B1526))</f>
        <v>威鋒電子</v>
      </c>
      <c r="Y1526" s="3" t="s">
        <v>6556</v>
      </c>
      <c r="AB1526" s="1" t="s">
        <v>1520</v>
      </c>
      <c r="AC1526" s="1" t="s">
        <v>3281</v>
      </c>
      <c r="AD1526" s="1">
        <v>2.09</v>
      </c>
      <c r="AE1526" s="1">
        <v>1.84</v>
      </c>
      <c r="AF1526" s="1">
        <v>0.98</v>
      </c>
      <c r="AG1526" s="1">
        <v>57.55</v>
      </c>
      <c r="AH1526" s="1">
        <v>37.540000000000006</v>
      </c>
      <c r="AI1526" s="1">
        <v>1526</v>
      </c>
      <c r="AJ1526" s="1">
        <v>675000</v>
      </c>
      <c r="AK1526" s="1">
        <v>291</v>
      </c>
      <c r="AL1526" s="1">
        <v>520</v>
      </c>
      <c r="AM1526" s="1">
        <v>700</v>
      </c>
      <c r="AN1526" s="1">
        <v>-10</v>
      </c>
      <c r="AO1526" s="1">
        <v>87</v>
      </c>
      <c r="AP1526" s="1">
        <v>25340</v>
      </c>
      <c r="AQ1526" s="1">
        <v>6.3</v>
      </c>
      <c r="AR1526" s="1">
        <v>324</v>
      </c>
      <c r="AS1526" s="1">
        <v>356</v>
      </c>
      <c r="AT1526" s="1">
        <v>358</v>
      </c>
      <c r="AU1526" s="1">
        <v>371</v>
      </c>
      <c r="AV1526" s="1">
        <v>390</v>
      </c>
      <c r="AW1526" s="1">
        <v>5.6022400000000001</v>
      </c>
      <c r="AX1526" s="1">
        <v>28.93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6217</v>
      </c>
      <c r="C1527" s="3">
        <v>1.71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24.660000000000011</v>
      </c>
      <c r="H1527" s="1">
        <f>MATCH(持股比率!A1527,董監!A:A,0)</f>
        <v>1527</v>
      </c>
      <c r="I1527" s="3">
        <v>207445.84</v>
      </c>
      <c r="J1527" s="26">
        <v>10</v>
      </c>
      <c r="K1527" s="26">
        <v>0</v>
      </c>
      <c r="L1527" s="35">
        <v>1</v>
      </c>
      <c r="M1527" s="26">
        <v>1</v>
      </c>
      <c r="N1527" s="26">
        <v>2</v>
      </c>
      <c r="O1527" s="26">
        <f t="shared" si="93"/>
        <v>5116</v>
      </c>
      <c r="P1527" s="25">
        <f t="shared" si="94"/>
        <v>0.3</v>
      </c>
      <c r="Q1527" s="3">
        <v>324</v>
      </c>
      <c r="R1527" s="3">
        <v>319</v>
      </c>
      <c r="S1527" s="3">
        <v>309</v>
      </c>
      <c r="T1527" s="3">
        <v>309.5</v>
      </c>
      <c r="U1527" s="3">
        <v>315</v>
      </c>
      <c r="V1527" s="12">
        <f t="shared" si="95"/>
        <v>4.4885000000000001E-2</v>
      </c>
      <c r="W1527" s="3">
        <v>-0.63</v>
      </c>
      <c r="X1527" s="3" t="str">
        <f ca="1">IF(COUNTIF(股期對照!A:A,B1527)=2,B1527&amp;"-●",IF(COUNTIF(股期對照!A:A,B1527)=1,B1527&amp;"-◎",B1527))</f>
        <v>達亞</v>
      </c>
      <c r="Y1527" s="3" t="s">
        <v>6622</v>
      </c>
      <c r="AB1527" s="1" t="s">
        <v>1521</v>
      </c>
      <c r="AC1527" s="1" t="s">
        <v>3282</v>
      </c>
      <c r="AD1527" s="1">
        <v>1.71</v>
      </c>
      <c r="AE1527" s="1">
        <v>0</v>
      </c>
      <c r="AF1527" s="1">
        <v>0</v>
      </c>
      <c r="AG1527" s="1">
        <v>73.63</v>
      </c>
      <c r="AH1527" s="1">
        <v>24.660000000000011</v>
      </c>
      <c r="AI1527" s="1">
        <v>1527</v>
      </c>
      <c r="AJ1527" s="1">
        <v>207445.84</v>
      </c>
      <c r="AK1527" s="1">
        <v>10</v>
      </c>
      <c r="AL1527" s="1">
        <v>0</v>
      </c>
      <c r="AM1527" s="1">
        <v>1</v>
      </c>
      <c r="AN1527" s="1">
        <v>1</v>
      </c>
      <c r="AO1527" s="1">
        <v>2</v>
      </c>
      <c r="AP1527" s="1">
        <v>5116</v>
      </c>
      <c r="AQ1527" s="1">
        <v>0.3</v>
      </c>
      <c r="AR1527" s="1">
        <v>324</v>
      </c>
      <c r="AS1527" s="1">
        <v>319</v>
      </c>
      <c r="AT1527" s="1">
        <v>309</v>
      </c>
      <c r="AU1527" s="1">
        <v>309.5</v>
      </c>
      <c r="AV1527" s="1">
        <v>315</v>
      </c>
      <c r="AW1527" s="1">
        <v>4.4885000000000001E-2</v>
      </c>
      <c r="AX1527" s="1">
        <v>-0.63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4733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0</v>
      </c>
      <c r="K1528" s="26">
        <v>-2</v>
      </c>
      <c r="L1528" s="35">
        <v>-1</v>
      </c>
      <c r="M1528" s="26">
        <v>0</v>
      </c>
      <c r="N1528" s="26">
        <v>0</v>
      </c>
      <c r="O1528" s="26">
        <f t="shared" si="93"/>
        <v>15623</v>
      </c>
      <c r="P1528" s="25">
        <f t="shared" si="94"/>
        <v>0</v>
      </c>
      <c r="Q1528" s="3">
        <v>29.3</v>
      </c>
      <c r="R1528" s="3">
        <v>29.45</v>
      </c>
      <c r="S1528" s="3">
        <v>29.4</v>
      </c>
      <c r="T1528" s="3">
        <v>29.45</v>
      </c>
      <c r="U1528" s="3">
        <v>29.45</v>
      </c>
      <c r="V1528" s="12">
        <f t="shared" si="95"/>
        <v>-8.83E-4</v>
      </c>
      <c r="W1528" s="3">
        <v>0.86</v>
      </c>
      <c r="X1528" s="3" t="str">
        <f ca="1">IF(COUNTIF(股期對照!A:A,B1528)=2,B1528&amp;"-●",IF(COUNTIF(股期對照!A:A,B1528)=1,B1528&amp;"-◎",B1528))</f>
        <v>台微醫</v>
      </c>
      <c r="Y1528" s="3" t="s">
        <v>6662</v>
      </c>
      <c r="AB1528" s="1" t="s">
        <v>1522</v>
      </c>
      <c r="AC1528" s="1" t="s">
        <v>3283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-1</v>
      </c>
      <c r="AN1528" s="1">
        <v>0</v>
      </c>
      <c r="AO1528" s="1">
        <v>0</v>
      </c>
      <c r="AP1528" s="1">
        <v>15623</v>
      </c>
      <c r="AQ1528" s="1">
        <v>0</v>
      </c>
      <c r="AR1528" s="1">
        <v>29.3</v>
      </c>
      <c r="AS1528" s="1">
        <v>29.45</v>
      </c>
      <c r="AT1528" s="1">
        <v>29.4</v>
      </c>
      <c r="AU1528" s="1">
        <v>29.45</v>
      </c>
      <c r="AV1528" s="1">
        <v>29.45</v>
      </c>
      <c r="AW1528" s="1">
        <v>-8.83E-4</v>
      </c>
      <c r="AX1528" s="1">
        <v>0.86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4629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21.779999999999987</v>
      </c>
      <c r="H1529" s="1">
        <f>MATCH(持股比率!A1529,董監!A:A,0)</f>
        <v>1529</v>
      </c>
      <c r="I1529" s="3">
        <v>1960456.17</v>
      </c>
      <c r="J1529" s="26">
        <v>-10</v>
      </c>
      <c r="K1529" s="26">
        <v>-11</v>
      </c>
      <c r="L1529" s="35">
        <v>0</v>
      </c>
      <c r="M1529" s="26">
        <v>0</v>
      </c>
      <c r="N1529" s="26">
        <v>12</v>
      </c>
      <c r="O1529" s="26">
        <f t="shared" si="93"/>
        <v>42699</v>
      </c>
      <c r="P1529" s="25">
        <f t="shared" si="94"/>
        <v>0</v>
      </c>
      <c r="Q1529" s="3">
        <v>73</v>
      </c>
      <c r="R1529" s="3">
        <v>71.8</v>
      </c>
      <c r="S1529" s="3">
        <v>71.599999999999994</v>
      </c>
      <c r="T1529" s="3">
        <v>71.599999999999994</v>
      </c>
      <c r="U1529" s="3">
        <v>71.7</v>
      </c>
      <c r="V1529" s="12">
        <f t="shared" si="95"/>
        <v>-6.5939999999999983E-3</v>
      </c>
      <c r="W1529" s="3">
        <v>1.7</v>
      </c>
      <c r="X1529" s="3" t="str">
        <f ca="1">IF(COUNTIF(股期對照!A:A,B1529)=2,B1529&amp;"-●",IF(COUNTIF(股期對照!A:A,B1529)=1,B1529&amp;"-◎",B1529))</f>
        <v>志強-KY</v>
      </c>
      <c r="Y1529" s="3" t="s">
        <v>6568</v>
      </c>
      <c r="AB1529" s="1" t="s">
        <v>1523</v>
      </c>
      <c r="AC1529" s="1" t="s">
        <v>3284</v>
      </c>
      <c r="AD1529" s="1">
        <v>76.180000000000007</v>
      </c>
      <c r="AE1529" s="1">
        <v>0</v>
      </c>
      <c r="AF1529" s="1">
        <v>0</v>
      </c>
      <c r="AG1529" s="1">
        <v>2.04</v>
      </c>
      <c r="AH1529" s="1">
        <v>21.779999999999987</v>
      </c>
      <c r="AI1529" s="1">
        <v>1529</v>
      </c>
      <c r="AJ1529" s="1">
        <v>1960456.17</v>
      </c>
      <c r="AK1529" s="1">
        <v>-10</v>
      </c>
      <c r="AL1529" s="1">
        <v>-11</v>
      </c>
      <c r="AM1529" s="1">
        <v>0</v>
      </c>
      <c r="AN1529" s="1">
        <v>0</v>
      </c>
      <c r="AO1529" s="1">
        <v>12</v>
      </c>
      <c r="AP1529" s="1">
        <v>42699</v>
      </c>
      <c r="AQ1529" s="1">
        <v>0</v>
      </c>
      <c r="AR1529" s="1">
        <v>73</v>
      </c>
      <c r="AS1529" s="1">
        <v>71.8</v>
      </c>
      <c r="AT1529" s="1">
        <v>71.599999999999994</v>
      </c>
      <c r="AU1529" s="1">
        <v>71.599999999999994</v>
      </c>
      <c r="AV1529" s="1">
        <v>71.7</v>
      </c>
      <c r="AW1529" s="1">
        <v>-6.5939999999999983E-3</v>
      </c>
      <c r="AX1529" s="1">
        <v>1.7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4871</v>
      </c>
      <c r="C1530" s="3">
        <v>0.32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40.770000000000003</v>
      </c>
      <c r="H1530" s="1">
        <f>MATCH(持股比率!A1530,董監!A:A,0)</f>
        <v>1530</v>
      </c>
      <c r="I1530" s="3">
        <v>815814.3</v>
      </c>
      <c r="J1530" s="26">
        <v>0</v>
      </c>
      <c r="K1530" s="26">
        <v>21</v>
      </c>
      <c r="L1530" s="35">
        <v>-11</v>
      </c>
      <c r="M1530" s="26">
        <v>-22</v>
      </c>
      <c r="N1530" s="26">
        <v>64</v>
      </c>
      <c r="O1530" s="26">
        <f t="shared" si="93"/>
        <v>33261</v>
      </c>
      <c r="P1530" s="25">
        <f t="shared" si="94"/>
        <v>0.2</v>
      </c>
      <c r="Q1530" s="3">
        <v>47.25</v>
      </c>
      <c r="R1530" s="3">
        <v>46.4</v>
      </c>
      <c r="S1530" s="3">
        <v>44</v>
      </c>
      <c r="T1530" s="3">
        <v>44</v>
      </c>
      <c r="U1530" s="3">
        <v>44.85</v>
      </c>
      <c r="V1530" s="12">
        <f t="shared" si="95"/>
        <v>2.3928000000000001E-2</v>
      </c>
      <c r="W1530" s="3">
        <v>-5.78</v>
      </c>
      <c r="X1530" s="3" t="str">
        <f ca="1">IF(COUNTIF(股期對照!A:A,B1530)=2,B1530&amp;"-●",IF(COUNTIF(股期對照!A:A,B1530)=1,B1530&amp;"-◎",B1530))</f>
        <v>展碁國際</v>
      </c>
      <c r="Y1530" s="3" t="s">
        <v>6688</v>
      </c>
      <c r="AB1530" s="1" t="s">
        <v>1524</v>
      </c>
      <c r="AC1530" s="1" t="s">
        <v>3285</v>
      </c>
      <c r="AD1530" s="1">
        <v>0.32</v>
      </c>
      <c r="AE1530" s="1">
        <v>0</v>
      </c>
      <c r="AF1530" s="1">
        <v>0</v>
      </c>
      <c r="AG1530" s="1">
        <v>58.91</v>
      </c>
      <c r="AH1530" s="1">
        <v>40.770000000000003</v>
      </c>
      <c r="AI1530" s="1">
        <v>1530</v>
      </c>
      <c r="AJ1530" s="1">
        <v>815814.3</v>
      </c>
      <c r="AK1530" s="1">
        <v>0</v>
      </c>
      <c r="AL1530" s="1">
        <v>21</v>
      </c>
      <c r="AM1530" s="1">
        <v>-11</v>
      </c>
      <c r="AN1530" s="1">
        <v>-22</v>
      </c>
      <c r="AO1530" s="1">
        <v>64</v>
      </c>
      <c r="AP1530" s="1">
        <v>33261</v>
      </c>
      <c r="AQ1530" s="1">
        <v>0.2</v>
      </c>
      <c r="AR1530" s="1">
        <v>47.25</v>
      </c>
      <c r="AS1530" s="1">
        <v>46.4</v>
      </c>
      <c r="AT1530" s="1">
        <v>44</v>
      </c>
      <c r="AU1530" s="1">
        <v>44</v>
      </c>
      <c r="AV1530" s="1">
        <v>44.85</v>
      </c>
      <c r="AW1530" s="1">
        <v>2.3928000000000001E-2</v>
      </c>
      <c r="AX1530" s="1">
        <v>-5.78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6218</v>
      </c>
      <c r="C1531" s="3">
        <v>73.67</v>
      </c>
      <c r="D1531" s="3">
        <v>3.75</v>
      </c>
      <c r="E1531" s="3">
        <v>0.33</v>
      </c>
      <c r="F1531" s="1">
        <f>IF(INDEX(董監!D:D,H1531)=0,INDEX(董監!C:C,H1531),INDEX(董監!D:D,H1531))</f>
        <v>60.18</v>
      </c>
      <c r="G1531" s="1">
        <f t="shared" si="92"/>
        <v>-37.930000000000007</v>
      </c>
      <c r="H1531" s="1">
        <f>MATCH(持股比率!A1531,董監!A:A,0)</f>
        <v>1531</v>
      </c>
      <c r="I1531" s="3">
        <v>854187.8</v>
      </c>
      <c r="J1531" s="26">
        <v>-30</v>
      </c>
      <c r="K1531" s="26">
        <v>35</v>
      </c>
      <c r="L1531" s="35">
        <v>128</v>
      </c>
      <c r="M1531" s="26">
        <v>67</v>
      </c>
      <c r="N1531" s="26">
        <v>5</v>
      </c>
      <c r="O1531" s="26">
        <f t="shared" si="93"/>
        <v>-32399</v>
      </c>
      <c r="P1531" s="25">
        <f t="shared" si="94"/>
        <v>-0.6</v>
      </c>
      <c r="Q1531" s="3">
        <v>833</v>
      </c>
      <c r="R1531" s="3">
        <v>800</v>
      </c>
      <c r="S1531" s="3">
        <v>804</v>
      </c>
      <c r="T1531" s="3">
        <v>884</v>
      </c>
      <c r="U1531" s="3">
        <v>853</v>
      </c>
      <c r="V1531" s="12">
        <f t="shared" si="95"/>
        <v>1.69415</v>
      </c>
      <c r="W1531" s="3">
        <v>0.35</v>
      </c>
      <c r="X1531" s="3" t="str">
        <f ca="1">IF(COUNTIF(股期對照!A:A,B1531)=2,B1531&amp;"-●",IF(COUNTIF(股期對照!A:A,B1531)=1,B1531&amp;"-◎",B1531))</f>
        <v>AES-KY</v>
      </c>
      <c r="Y1531" s="3" t="s">
        <v>6539</v>
      </c>
      <c r="AB1531" s="1" t="s">
        <v>1525</v>
      </c>
      <c r="AC1531" s="1" t="s">
        <v>3286</v>
      </c>
      <c r="AD1531" s="1">
        <v>73.67</v>
      </c>
      <c r="AE1531" s="1">
        <v>3.75</v>
      </c>
      <c r="AF1531" s="1">
        <v>0.33</v>
      </c>
      <c r="AG1531" s="1">
        <v>60.18</v>
      </c>
      <c r="AH1531" s="1">
        <v>-37.930000000000007</v>
      </c>
      <c r="AI1531" s="1">
        <v>1531</v>
      </c>
      <c r="AJ1531" s="1">
        <v>854187.8</v>
      </c>
      <c r="AK1531" s="1">
        <v>-30</v>
      </c>
      <c r="AL1531" s="1">
        <v>35</v>
      </c>
      <c r="AM1531" s="1">
        <v>128</v>
      </c>
      <c r="AN1531" s="1">
        <v>67</v>
      </c>
      <c r="AO1531" s="1">
        <v>5</v>
      </c>
      <c r="AP1531" s="1">
        <v>-32399</v>
      </c>
      <c r="AQ1531" s="1">
        <v>-0.6</v>
      </c>
      <c r="AR1531" s="1">
        <v>833</v>
      </c>
      <c r="AS1531" s="1">
        <v>800</v>
      </c>
      <c r="AT1531" s="1">
        <v>804</v>
      </c>
      <c r="AU1531" s="1">
        <v>884</v>
      </c>
      <c r="AV1531" s="1">
        <v>853</v>
      </c>
      <c r="AW1531" s="1">
        <v>1.69415</v>
      </c>
      <c r="AX1531" s="1">
        <v>0.35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6219</v>
      </c>
      <c r="C1532" s="3">
        <v>2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41.34</v>
      </c>
      <c r="H1532" s="1">
        <f>MATCH(持股比率!A1532,董監!A:A,0)</f>
        <v>1532</v>
      </c>
      <c r="I1532" s="3">
        <v>690839.98</v>
      </c>
      <c r="J1532" s="26">
        <v>0</v>
      </c>
      <c r="K1532" s="26">
        <v>2</v>
      </c>
      <c r="L1532" s="35">
        <v>9</v>
      </c>
      <c r="M1532" s="26">
        <v>1</v>
      </c>
      <c r="N1532" s="26">
        <v>1</v>
      </c>
      <c r="O1532" s="26">
        <f t="shared" si="93"/>
        <v>28559</v>
      </c>
      <c r="P1532" s="25">
        <f t="shared" si="94"/>
        <v>0</v>
      </c>
      <c r="Q1532" s="3">
        <v>229.5</v>
      </c>
      <c r="R1532" s="3">
        <v>229</v>
      </c>
      <c r="S1532" s="3">
        <v>228</v>
      </c>
      <c r="T1532" s="3">
        <v>228.5</v>
      </c>
      <c r="U1532" s="3">
        <v>228.5</v>
      </c>
      <c r="V1532" s="12">
        <f t="shared" si="95"/>
        <v>2.9669999999999998E-2</v>
      </c>
      <c r="W1532" s="3">
        <v>-0.22</v>
      </c>
      <c r="X1532" s="3" t="str">
        <f ca="1">IF(COUNTIF(股期對照!A:A,B1532)=2,B1532&amp;"-●",IF(COUNTIF(股期對照!A:A,B1532)=1,B1532&amp;"-◎",B1532))</f>
        <v>崑鼎</v>
      </c>
      <c r="Y1532" s="3" t="s">
        <v>6578</v>
      </c>
      <c r="AB1532" s="1" t="s">
        <v>1526</v>
      </c>
      <c r="AC1532" s="1" t="s">
        <v>3287</v>
      </c>
      <c r="AD1532" s="1">
        <v>2</v>
      </c>
      <c r="AE1532" s="1">
        <v>0.2</v>
      </c>
      <c r="AF1532" s="1">
        <v>0.73</v>
      </c>
      <c r="AG1532" s="1">
        <v>55.73</v>
      </c>
      <c r="AH1532" s="1">
        <v>41.34</v>
      </c>
      <c r="AI1532" s="1">
        <v>1532</v>
      </c>
      <c r="AJ1532" s="1">
        <v>690839.98</v>
      </c>
      <c r="AK1532" s="1">
        <v>0</v>
      </c>
      <c r="AL1532" s="1">
        <v>2</v>
      </c>
      <c r="AM1532" s="1">
        <v>9</v>
      </c>
      <c r="AN1532" s="1">
        <v>1</v>
      </c>
      <c r="AO1532" s="1">
        <v>1</v>
      </c>
      <c r="AP1532" s="1">
        <v>28559</v>
      </c>
      <c r="AQ1532" s="1">
        <v>0</v>
      </c>
      <c r="AR1532" s="1">
        <v>229.5</v>
      </c>
      <c r="AS1532" s="1">
        <v>229</v>
      </c>
      <c r="AT1532" s="1">
        <v>228</v>
      </c>
      <c r="AU1532" s="1">
        <v>228.5</v>
      </c>
      <c r="AV1532" s="1">
        <v>228.5</v>
      </c>
      <c r="AW1532" s="1">
        <v>2.9669999999999998E-2</v>
      </c>
      <c r="AX1532" s="1">
        <v>-0.22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6220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49.25</v>
      </c>
      <c r="R1533" s="3">
        <v>46.1</v>
      </c>
      <c r="S1533" s="3">
        <v>43</v>
      </c>
      <c r="T1533" s="3">
        <v>42.7</v>
      </c>
      <c r="U1533" s="3">
        <v>44.8</v>
      </c>
      <c r="V1533" s="12">
        <f t="shared" si="95"/>
        <v>0</v>
      </c>
      <c r="W1533" s="3">
        <v>-2.5</v>
      </c>
      <c r="X1533" s="3" t="str">
        <f ca="1">IF(COUNTIF(股期對照!A:A,B1533)=2,B1533&amp;"-●",IF(COUNTIF(股期對照!A:A,B1533)=1,B1533&amp;"-◎",B1533))</f>
        <v>邑錡</v>
      </c>
      <c r="Y1533" s="3" t="s">
        <v>6599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49.25</v>
      </c>
      <c r="AS1533" s="1">
        <v>46.1</v>
      </c>
      <c r="AT1533" s="1">
        <v>43</v>
      </c>
      <c r="AU1533" s="1">
        <v>42.7</v>
      </c>
      <c r="AV1533" s="1">
        <v>44.8</v>
      </c>
      <c r="AW1533" s="1">
        <v>0</v>
      </c>
      <c r="AX1533" s="1">
        <v>-2.5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6221</v>
      </c>
      <c r="C1534" s="3">
        <v>2.95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56.89</v>
      </c>
      <c r="H1534" s="1">
        <f>MATCH(持股比率!A1534,董監!A:A,0)</f>
        <v>1534</v>
      </c>
      <c r="I1534" s="3">
        <v>213860</v>
      </c>
      <c r="J1534" s="26">
        <v>2</v>
      </c>
      <c r="K1534" s="26">
        <v>0</v>
      </c>
      <c r="L1534" s="35">
        <v>2</v>
      </c>
      <c r="M1534" s="26">
        <v>0</v>
      </c>
      <c r="N1534" s="26">
        <v>0</v>
      </c>
      <c r="O1534" s="26">
        <f t="shared" si="93"/>
        <v>12166</v>
      </c>
      <c r="P1534" s="25">
        <f t="shared" si="94"/>
        <v>0</v>
      </c>
      <c r="Q1534" s="3">
        <v>127.5</v>
      </c>
      <c r="R1534" s="3">
        <v>125</v>
      </c>
      <c r="S1534" s="3">
        <v>122.5</v>
      </c>
      <c r="T1534" s="3">
        <v>120</v>
      </c>
      <c r="U1534" s="3">
        <v>125</v>
      </c>
      <c r="V1534" s="12">
        <f t="shared" si="95"/>
        <v>5.0000000000000001E-3</v>
      </c>
      <c r="W1534" s="3">
        <v>-3.1</v>
      </c>
      <c r="X1534" s="3" t="str">
        <f ca="1">IF(COUNTIF(股期對照!A:A,B1534)=2,B1534&amp;"-●",IF(COUNTIF(股期對照!A:A,B1534)=1,B1534&amp;"-◎",B1534))</f>
        <v>意德士</v>
      </c>
      <c r="Y1534" s="3" t="s">
        <v>6559</v>
      </c>
      <c r="AB1534" s="1" t="s">
        <v>1528</v>
      </c>
      <c r="AC1534" s="1" t="s">
        <v>3289</v>
      </c>
      <c r="AD1534" s="1">
        <v>2.95</v>
      </c>
      <c r="AE1534" s="1">
        <v>0.45</v>
      </c>
      <c r="AF1534" s="1">
        <v>0</v>
      </c>
      <c r="AG1534" s="1">
        <v>39.71</v>
      </c>
      <c r="AH1534" s="1">
        <v>56.89</v>
      </c>
      <c r="AI1534" s="1">
        <v>1534</v>
      </c>
      <c r="AJ1534" s="1">
        <v>213860</v>
      </c>
      <c r="AK1534" s="1">
        <v>2</v>
      </c>
      <c r="AL1534" s="1">
        <v>0</v>
      </c>
      <c r="AM1534" s="1">
        <v>2</v>
      </c>
      <c r="AN1534" s="1">
        <v>0</v>
      </c>
      <c r="AO1534" s="1">
        <v>0</v>
      </c>
      <c r="AP1534" s="1">
        <v>12166</v>
      </c>
      <c r="AQ1534" s="1">
        <v>0</v>
      </c>
      <c r="AR1534" s="1">
        <v>127.5</v>
      </c>
      <c r="AS1534" s="1">
        <v>125</v>
      </c>
      <c r="AT1534" s="1">
        <v>122.5</v>
      </c>
      <c r="AU1534" s="1">
        <v>120</v>
      </c>
      <c r="AV1534" s="1">
        <v>125</v>
      </c>
      <c r="AW1534" s="1">
        <v>5.0000000000000001E-3</v>
      </c>
      <c r="AX1534" s="1">
        <v>-3.1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6222</v>
      </c>
      <c r="C1535" s="3">
        <v>2.69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76.72</v>
      </c>
      <c r="H1535" s="1">
        <f>MATCH(持股比率!A1535,董監!A:A,0)</f>
        <v>1535</v>
      </c>
      <c r="I1535" s="3">
        <v>1476424.17</v>
      </c>
      <c r="J1535" s="26">
        <v>309</v>
      </c>
      <c r="K1535" s="26">
        <v>-122</v>
      </c>
      <c r="L1535" s="35">
        <v>-175</v>
      </c>
      <c r="M1535" s="26">
        <v>144</v>
      </c>
      <c r="N1535" s="26">
        <v>544</v>
      </c>
      <c r="O1535" s="26">
        <f t="shared" si="93"/>
        <v>113271</v>
      </c>
      <c r="P1535" s="25">
        <f t="shared" si="94"/>
        <v>0.6</v>
      </c>
      <c r="Q1535" s="3">
        <v>18.100000000000001</v>
      </c>
      <c r="R1535" s="3">
        <v>17.899999999999999</v>
      </c>
      <c r="S1535" s="3">
        <v>17.25</v>
      </c>
      <c r="T1535" s="3">
        <v>17.3</v>
      </c>
      <c r="U1535" s="3">
        <v>17.95</v>
      </c>
      <c r="V1535" s="12">
        <f t="shared" si="95"/>
        <v>0.12646350000000001</v>
      </c>
      <c r="W1535" s="3">
        <v>1.1299999999999999</v>
      </c>
      <c r="X1535" s="3" t="str">
        <f ca="1">IF(COUNTIF(股期對照!A:A,B1535)=2,B1535&amp;"-●",IF(COUNTIF(股期對照!A:A,B1535)=1,B1535&amp;"-◎",B1535))</f>
        <v>台通</v>
      </c>
      <c r="Y1535" s="3" t="s">
        <v>6553</v>
      </c>
      <c r="AB1535" s="1" t="s">
        <v>1529</v>
      </c>
      <c r="AC1535" s="1" t="s">
        <v>3290</v>
      </c>
      <c r="AD1535" s="1">
        <v>2.69</v>
      </c>
      <c r="AE1535" s="1">
        <v>0</v>
      </c>
      <c r="AF1535" s="1">
        <v>0.01</v>
      </c>
      <c r="AG1535" s="1">
        <v>20.58</v>
      </c>
      <c r="AH1535" s="1">
        <v>76.72</v>
      </c>
      <c r="AI1535" s="1">
        <v>1535</v>
      </c>
      <c r="AJ1535" s="1">
        <v>1476424.17</v>
      </c>
      <c r="AK1535" s="1">
        <v>309</v>
      </c>
      <c r="AL1535" s="1">
        <v>-122</v>
      </c>
      <c r="AM1535" s="1">
        <v>-175</v>
      </c>
      <c r="AN1535" s="1">
        <v>144</v>
      </c>
      <c r="AO1535" s="1">
        <v>544</v>
      </c>
      <c r="AP1535" s="1">
        <v>113271</v>
      </c>
      <c r="AQ1535" s="1">
        <v>0.6</v>
      </c>
      <c r="AR1535" s="1">
        <v>18.100000000000001</v>
      </c>
      <c r="AS1535" s="1">
        <v>17.899999999999999</v>
      </c>
      <c r="AT1535" s="1">
        <v>17.25</v>
      </c>
      <c r="AU1535" s="1">
        <v>17.3</v>
      </c>
      <c r="AV1535" s="1">
        <v>17.95</v>
      </c>
      <c r="AW1535" s="1">
        <v>0.12646350000000001</v>
      </c>
      <c r="AX1535" s="1">
        <v>1.1299999999999999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6223</v>
      </c>
      <c r="C1536" s="3">
        <v>30.68</v>
      </c>
      <c r="D1536" s="3">
        <v>6.57</v>
      </c>
      <c r="E1536" s="3">
        <v>1</v>
      </c>
      <c r="F1536" s="1">
        <f>IF(INDEX(董監!D:D,H1536)=0,INDEX(董監!C:C,H1536),INDEX(董監!D:D,H1536))</f>
        <v>7.34</v>
      </c>
      <c r="G1536" s="1">
        <f t="shared" si="92"/>
        <v>54.41</v>
      </c>
      <c r="H1536" s="1">
        <f>MATCH(持股比率!A1536,董監!A:A,0)</f>
        <v>1536</v>
      </c>
      <c r="I1536" s="3">
        <v>1201368.76</v>
      </c>
      <c r="J1536" s="26">
        <v>1027</v>
      </c>
      <c r="K1536" s="26">
        <v>-327</v>
      </c>
      <c r="L1536" s="35">
        <v>877</v>
      </c>
      <c r="M1536" s="26">
        <v>-379</v>
      </c>
      <c r="N1536" s="26">
        <v>1248</v>
      </c>
      <c r="O1536" s="26">
        <f t="shared" si="93"/>
        <v>65366</v>
      </c>
      <c r="P1536" s="25">
        <f t="shared" si="94"/>
        <v>3.7</v>
      </c>
      <c r="Q1536" s="3">
        <v>291.5</v>
      </c>
      <c r="R1536" s="3">
        <v>285</v>
      </c>
      <c r="S1536" s="3">
        <v>276.5</v>
      </c>
      <c r="T1536" s="3">
        <v>272.5</v>
      </c>
      <c r="U1536" s="3">
        <v>284.5</v>
      </c>
      <c r="V1536" s="12">
        <f t="shared" si="95"/>
        <v>7.0044449999999996</v>
      </c>
      <c r="W1536" s="3">
        <v>-1.39</v>
      </c>
      <c r="X1536" s="3" t="str">
        <f ca="1">IF(COUNTIF(股期對照!A:A,B1536)=2,B1536&amp;"-●",IF(COUNTIF(股期對照!A:A,B1536)=1,B1536&amp;"-◎",B1536))</f>
        <v>矽創</v>
      </c>
      <c r="Y1536" s="3" t="s">
        <v>6556</v>
      </c>
      <c r="AB1536" s="1" t="s">
        <v>1530</v>
      </c>
      <c r="AC1536" s="1" t="s">
        <v>3291</v>
      </c>
      <c r="AD1536" s="1">
        <v>30.68</v>
      </c>
      <c r="AE1536" s="1">
        <v>6.57</v>
      </c>
      <c r="AF1536" s="1">
        <v>1</v>
      </c>
      <c r="AG1536" s="1">
        <v>7.34</v>
      </c>
      <c r="AH1536" s="1">
        <v>54.41</v>
      </c>
      <c r="AI1536" s="1">
        <v>1536</v>
      </c>
      <c r="AJ1536" s="1">
        <v>1201368.76</v>
      </c>
      <c r="AK1536" s="1">
        <v>1027</v>
      </c>
      <c r="AL1536" s="1">
        <v>-327</v>
      </c>
      <c r="AM1536" s="1">
        <v>877</v>
      </c>
      <c r="AN1536" s="1">
        <v>-379</v>
      </c>
      <c r="AO1536" s="1">
        <v>1248</v>
      </c>
      <c r="AP1536" s="1">
        <v>65366</v>
      </c>
      <c r="AQ1536" s="1">
        <v>3.7</v>
      </c>
      <c r="AR1536" s="1">
        <v>291.5</v>
      </c>
      <c r="AS1536" s="1">
        <v>285</v>
      </c>
      <c r="AT1536" s="1">
        <v>276.5</v>
      </c>
      <c r="AU1536" s="1">
        <v>272.5</v>
      </c>
      <c r="AV1536" s="1">
        <v>284.5</v>
      </c>
      <c r="AW1536" s="1">
        <v>7.0044449999999996</v>
      </c>
      <c r="AX1536" s="1">
        <v>-1.39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6224</v>
      </c>
      <c r="C1537" s="3">
        <v>18.11</v>
      </c>
      <c r="D1537" s="3">
        <v>0.01</v>
      </c>
      <c r="E1537" s="3">
        <v>0.05</v>
      </c>
      <c r="F1537" s="1">
        <f>IF(INDEX(董監!D:D,H1537)=0,INDEX(董監!C:C,H1537),INDEX(董監!D:D,H1537))</f>
        <v>10.42</v>
      </c>
      <c r="G1537" s="1">
        <f t="shared" si="92"/>
        <v>71.41</v>
      </c>
      <c r="H1537" s="1">
        <f>MATCH(持股比率!A1537,董監!A:A,0)</f>
        <v>1537</v>
      </c>
      <c r="I1537" s="3">
        <v>1421804.67</v>
      </c>
      <c r="J1537" s="26">
        <v>2595</v>
      </c>
      <c r="K1537" s="26">
        <v>-2261</v>
      </c>
      <c r="L1537" s="35">
        <v>-1078</v>
      </c>
      <c r="M1537" s="26">
        <v>-695</v>
      </c>
      <c r="N1537" s="26">
        <v>1008</v>
      </c>
      <c r="O1537" s="26">
        <f t="shared" si="93"/>
        <v>101531</v>
      </c>
      <c r="P1537" s="25">
        <f t="shared" si="94"/>
        <v>-0.4</v>
      </c>
      <c r="Q1537" s="3">
        <v>41.1</v>
      </c>
      <c r="R1537" s="3">
        <v>40.5</v>
      </c>
      <c r="S1537" s="3">
        <v>39</v>
      </c>
      <c r="T1537" s="3">
        <v>38.950000000000003</v>
      </c>
      <c r="U1537" s="3">
        <v>40.450000000000003</v>
      </c>
      <c r="V1537" s="12">
        <f t="shared" si="95"/>
        <v>-0.13254649999999993</v>
      </c>
      <c r="W1537" s="3">
        <v>3.72</v>
      </c>
      <c r="X1537" s="3" t="str">
        <f ca="1">IF(COUNTIF(股期對照!A:A,B1537)=2,B1537&amp;"-●",IF(COUNTIF(股期對照!A:A,B1537)=1,B1537&amp;"-◎",B1537))</f>
        <v>尖點</v>
      </c>
      <c r="Y1537" s="3" t="s">
        <v>6560</v>
      </c>
      <c r="AB1537" s="1" t="s">
        <v>1531</v>
      </c>
      <c r="AC1537" s="1" t="s">
        <v>3292</v>
      </c>
      <c r="AD1537" s="1">
        <v>18.11</v>
      </c>
      <c r="AE1537" s="1">
        <v>0.01</v>
      </c>
      <c r="AF1537" s="1">
        <v>0.05</v>
      </c>
      <c r="AG1537" s="1">
        <v>10.42</v>
      </c>
      <c r="AH1537" s="1">
        <v>71.41</v>
      </c>
      <c r="AI1537" s="1">
        <v>1537</v>
      </c>
      <c r="AJ1537" s="1">
        <v>1421804.67</v>
      </c>
      <c r="AK1537" s="1">
        <v>2595</v>
      </c>
      <c r="AL1537" s="1">
        <v>-2261</v>
      </c>
      <c r="AM1537" s="1">
        <v>-1078</v>
      </c>
      <c r="AN1537" s="1">
        <v>-695</v>
      </c>
      <c r="AO1537" s="1">
        <v>1008</v>
      </c>
      <c r="AP1537" s="1">
        <v>101531</v>
      </c>
      <c r="AQ1537" s="1">
        <v>-0.4</v>
      </c>
      <c r="AR1537" s="1">
        <v>41.1</v>
      </c>
      <c r="AS1537" s="1">
        <v>40.5</v>
      </c>
      <c r="AT1537" s="1">
        <v>39</v>
      </c>
      <c r="AU1537" s="1">
        <v>38.950000000000003</v>
      </c>
      <c r="AV1537" s="1">
        <v>40.450000000000003</v>
      </c>
      <c r="AW1537" s="1">
        <v>-0.13254649999999993</v>
      </c>
      <c r="AX1537" s="1">
        <v>3.72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6225</v>
      </c>
      <c r="C1538" s="3">
        <v>2.12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83.789999999999992</v>
      </c>
      <c r="H1538" s="1">
        <f>MATCH(持股比率!A1538,董監!A:A,0)</f>
        <v>1538</v>
      </c>
      <c r="I1538" s="3">
        <v>451601</v>
      </c>
      <c r="J1538" s="26">
        <v>242</v>
      </c>
      <c r="K1538" s="26">
        <v>-184</v>
      </c>
      <c r="L1538" s="35">
        <v>-237</v>
      </c>
      <c r="M1538" s="26">
        <v>-69</v>
      </c>
      <c r="N1538" s="26">
        <v>248</v>
      </c>
      <c r="O1538" s="26">
        <f t="shared" si="93"/>
        <v>37840</v>
      </c>
      <c r="P1538" s="25">
        <f t="shared" si="94"/>
        <v>0</v>
      </c>
      <c r="Q1538" s="3">
        <v>24.6</v>
      </c>
      <c r="R1538" s="3">
        <v>24.2</v>
      </c>
      <c r="S1538" s="3">
        <v>22.6</v>
      </c>
      <c r="T1538" s="3">
        <v>22.55</v>
      </c>
      <c r="U1538" s="3">
        <v>23.7</v>
      </c>
      <c r="V1538" s="12">
        <f t="shared" si="95"/>
        <v>4.6584999999999942E-3</v>
      </c>
      <c r="W1538" s="3">
        <v>-1.66</v>
      </c>
      <c r="X1538" s="3" t="str">
        <f ca="1">IF(COUNTIF(股期對照!A:A,B1538)=2,B1538&amp;"-●",IF(COUNTIF(股期對照!A:A,B1538)=1,B1538&amp;"-◎",B1538))</f>
        <v>佑華</v>
      </c>
      <c r="Y1538" s="3" t="s">
        <v>6546</v>
      </c>
      <c r="AB1538" s="1" t="s">
        <v>1532</v>
      </c>
      <c r="AC1538" s="1" t="s">
        <v>3293</v>
      </c>
      <c r="AD1538" s="1">
        <v>2.12</v>
      </c>
      <c r="AE1538" s="1">
        <v>0</v>
      </c>
      <c r="AF1538" s="1">
        <v>0.28000000000000003</v>
      </c>
      <c r="AG1538" s="1">
        <v>13.81</v>
      </c>
      <c r="AH1538" s="1">
        <v>83.789999999999992</v>
      </c>
      <c r="AI1538" s="1">
        <v>1538</v>
      </c>
      <c r="AJ1538" s="1">
        <v>451601</v>
      </c>
      <c r="AK1538" s="1">
        <v>242</v>
      </c>
      <c r="AL1538" s="1">
        <v>-184</v>
      </c>
      <c r="AM1538" s="1">
        <v>-237</v>
      </c>
      <c r="AN1538" s="1">
        <v>-69</v>
      </c>
      <c r="AO1538" s="1">
        <v>248</v>
      </c>
      <c r="AP1538" s="1">
        <v>37840</v>
      </c>
      <c r="AQ1538" s="1">
        <v>0</v>
      </c>
      <c r="AR1538" s="1">
        <v>24.6</v>
      </c>
      <c r="AS1538" s="1">
        <v>24.2</v>
      </c>
      <c r="AT1538" s="1">
        <v>22.6</v>
      </c>
      <c r="AU1538" s="1">
        <v>22.55</v>
      </c>
      <c r="AV1538" s="1">
        <v>23.7</v>
      </c>
      <c r="AW1538" s="1">
        <v>4.6584999999999942E-3</v>
      </c>
      <c r="AX1538" s="1">
        <v>-1.66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6226</v>
      </c>
      <c r="C1539" s="3">
        <v>5.72</v>
      </c>
      <c r="D1539" s="3">
        <v>7.0000000000000007E-2</v>
      </c>
      <c r="E1539" s="3">
        <v>0.75</v>
      </c>
      <c r="F1539" s="1">
        <f>IF(INDEX(董監!D:D,H1539)=0,INDEX(董監!C:C,H1539),INDEX(董監!D:D,H1539))</f>
        <v>9.08</v>
      </c>
      <c r="G1539" s="1">
        <f t="shared" si="92"/>
        <v>84.38</v>
      </c>
      <c r="H1539" s="1">
        <f>MATCH(持股比率!A1539,董監!A:A,0)</f>
        <v>1539</v>
      </c>
      <c r="I1539" s="3">
        <v>902726.18</v>
      </c>
      <c r="J1539" s="26">
        <v>44</v>
      </c>
      <c r="K1539" s="26">
        <v>-52</v>
      </c>
      <c r="L1539" s="35">
        <v>-148</v>
      </c>
      <c r="M1539" s="26">
        <v>-125</v>
      </c>
      <c r="N1539" s="26">
        <v>210</v>
      </c>
      <c r="O1539" s="26">
        <f t="shared" si="93"/>
        <v>76172</v>
      </c>
      <c r="P1539" s="25">
        <f t="shared" si="94"/>
        <v>-0.1</v>
      </c>
      <c r="Q1539" s="3">
        <v>70.599999999999994</v>
      </c>
      <c r="R1539" s="3">
        <v>70.3</v>
      </c>
      <c r="S1539" s="3">
        <v>68.8</v>
      </c>
      <c r="T1539" s="3">
        <v>68</v>
      </c>
      <c r="U1539" s="3">
        <v>68.3</v>
      </c>
      <c r="V1539" s="12">
        <f t="shared" si="95"/>
        <v>-4.8885999999999985E-2</v>
      </c>
      <c r="W1539" s="3">
        <v>-1.59</v>
      </c>
      <c r="X1539" s="3" t="str">
        <f ca="1">IF(COUNTIF(股期對照!A:A,B1539)=2,B1539&amp;"-●",IF(COUNTIF(股期對照!A:A,B1539)=1,B1539&amp;"-◎",B1539))</f>
        <v>鈦昇</v>
      </c>
      <c r="Y1539" s="3" t="s">
        <v>6626</v>
      </c>
      <c r="AB1539" s="1" t="s">
        <v>1533</v>
      </c>
      <c r="AC1539" s="1" t="s">
        <v>3294</v>
      </c>
      <c r="AD1539" s="1">
        <v>5.72</v>
      </c>
      <c r="AE1539" s="1">
        <v>7.0000000000000007E-2</v>
      </c>
      <c r="AF1539" s="1">
        <v>0.75</v>
      </c>
      <c r="AG1539" s="1">
        <v>9.08</v>
      </c>
      <c r="AH1539" s="1">
        <v>84.38</v>
      </c>
      <c r="AI1539" s="1">
        <v>1539</v>
      </c>
      <c r="AJ1539" s="1">
        <v>902726.18</v>
      </c>
      <c r="AK1539" s="1">
        <v>44</v>
      </c>
      <c r="AL1539" s="1">
        <v>-52</v>
      </c>
      <c r="AM1539" s="1">
        <v>-148</v>
      </c>
      <c r="AN1539" s="1">
        <v>-125</v>
      </c>
      <c r="AO1539" s="1">
        <v>210</v>
      </c>
      <c r="AP1539" s="1">
        <v>76172</v>
      </c>
      <c r="AQ1539" s="1">
        <v>-0.1</v>
      </c>
      <c r="AR1539" s="1">
        <v>70.599999999999994</v>
      </c>
      <c r="AS1539" s="1">
        <v>70.3</v>
      </c>
      <c r="AT1539" s="1">
        <v>68.8</v>
      </c>
      <c r="AU1539" s="1">
        <v>68</v>
      </c>
      <c r="AV1539" s="1">
        <v>68.3</v>
      </c>
      <c r="AW1539" s="1">
        <v>-4.8885999999999985E-2</v>
      </c>
      <c r="AX1539" s="1">
        <v>-1.59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4702</v>
      </c>
      <c r="C1540" s="3">
        <v>13.28</v>
      </c>
      <c r="D1540" s="3">
        <v>1.74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77.66</v>
      </c>
      <c r="H1540" s="1">
        <f>MATCH(持股比率!A1540,董監!A:A,0)</f>
        <v>1540</v>
      </c>
      <c r="I1540" s="3">
        <v>1324080</v>
      </c>
      <c r="J1540" s="26">
        <v>30</v>
      </c>
      <c r="K1540" s="26">
        <v>-209</v>
      </c>
      <c r="L1540" s="35">
        <v>-162</v>
      </c>
      <c r="M1540" s="26">
        <v>-113</v>
      </c>
      <c r="N1540" s="26">
        <v>355</v>
      </c>
      <c r="O1540" s="26">
        <f t="shared" si="93"/>
        <v>102828</v>
      </c>
      <c r="P1540" s="25">
        <f t="shared" si="94"/>
        <v>-0.1</v>
      </c>
      <c r="Q1540" s="3">
        <v>46.65</v>
      </c>
      <c r="R1540" s="3">
        <v>46.65</v>
      </c>
      <c r="S1540" s="3">
        <v>45.65</v>
      </c>
      <c r="T1540" s="3">
        <v>45.05</v>
      </c>
      <c r="U1540" s="3">
        <v>46.8</v>
      </c>
      <c r="V1540" s="12">
        <f t="shared" si="95"/>
        <v>-4.2223000000000031E-2</v>
      </c>
      <c r="W1540" s="3">
        <v>2.74</v>
      </c>
      <c r="X1540" s="3" t="str">
        <f ca="1">IF(COUNTIF(股期對照!A:A,B1540)=2,B1540&amp;"-●",IF(COUNTIF(股期對照!A:A,B1540)=1,B1540&amp;"-◎",B1540))</f>
        <v>昇陽半導體</v>
      </c>
      <c r="Y1540" s="3" t="s">
        <v>6684</v>
      </c>
      <c r="AB1540" s="1" t="s">
        <v>1534</v>
      </c>
      <c r="AC1540" s="1" t="s">
        <v>3295</v>
      </c>
      <c r="AD1540" s="1">
        <v>13.28</v>
      </c>
      <c r="AE1540" s="1">
        <v>1.74</v>
      </c>
      <c r="AF1540" s="1">
        <v>0</v>
      </c>
      <c r="AG1540" s="1">
        <v>7.32</v>
      </c>
      <c r="AH1540" s="1">
        <v>77.66</v>
      </c>
      <c r="AI1540" s="1">
        <v>1540</v>
      </c>
      <c r="AJ1540" s="1">
        <v>1324080</v>
      </c>
      <c r="AK1540" s="1">
        <v>30</v>
      </c>
      <c r="AL1540" s="1">
        <v>-209</v>
      </c>
      <c r="AM1540" s="1">
        <v>-162</v>
      </c>
      <c r="AN1540" s="1">
        <v>-113</v>
      </c>
      <c r="AO1540" s="1">
        <v>355</v>
      </c>
      <c r="AP1540" s="1">
        <v>102828</v>
      </c>
      <c r="AQ1540" s="1">
        <v>-0.1</v>
      </c>
      <c r="AR1540" s="1">
        <v>46.65</v>
      </c>
      <c r="AS1540" s="1">
        <v>46.65</v>
      </c>
      <c r="AT1540" s="1">
        <v>45.65</v>
      </c>
      <c r="AU1540" s="1">
        <v>45.05</v>
      </c>
      <c r="AV1540" s="1">
        <v>46.8</v>
      </c>
      <c r="AW1540" s="1">
        <v>-4.2223000000000031E-2</v>
      </c>
      <c r="AX1540" s="1">
        <v>2.74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6227</v>
      </c>
      <c r="C1541" s="3">
        <v>0.09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56.129999999999995</v>
      </c>
      <c r="H1541" s="1">
        <f>MATCH(持股比率!A1541,董監!A:A,0)</f>
        <v>1541</v>
      </c>
      <c r="I1541" s="3">
        <v>518103</v>
      </c>
      <c r="J1541" s="26">
        <v>0</v>
      </c>
      <c r="K1541" s="26">
        <v>-2</v>
      </c>
      <c r="L1541" s="35">
        <v>0</v>
      </c>
      <c r="M1541" s="26">
        <v>-6</v>
      </c>
      <c r="N1541" s="26">
        <v>0</v>
      </c>
      <c r="O1541" s="26">
        <f t="shared" si="93"/>
        <v>29081</v>
      </c>
      <c r="P1541" s="25">
        <f t="shared" si="94"/>
        <v>0</v>
      </c>
      <c r="Q1541" s="3">
        <v>23.7</v>
      </c>
      <c r="R1541" s="3">
        <v>23.95</v>
      </c>
      <c r="S1541" s="3">
        <v>23.8</v>
      </c>
      <c r="T1541" s="3">
        <v>24.45</v>
      </c>
      <c r="U1541" s="3">
        <v>24.4</v>
      </c>
      <c r="V1541" s="12">
        <f t="shared" si="95"/>
        <v>-1.946E-3</v>
      </c>
      <c r="W1541" s="3">
        <v>2.74</v>
      </c>
      <c r="X1541" s="3" t="str">
        <f ca="1">IF(COUNTIF(股期對照!A:A,B1541)=2,B1541&amp;"-●",IF(COUNTIF(股期對照!A:A,B1541)=1,B1541&amp;"-◎",B1541))</f>
        <v>光菱</v>
      </c>
      <c r="Y1541" s="3" t="s">
        <v>6699</v>
      </c>
      <c r="AB1541" s="1" t="s">
        <v>1535</v>
      </c>
      <c r="AC1541" s="1" t="s">
        <v>3296</v>
      </c>
      <c r="AD1541" s="1">
        <v>0.09</v>
      </c>
      <c r="AE1541" s="1">
        <v>0</v>
      </c>
      <c r="AF1541" s="1">
        <v>0</v>
      </c>
      <c r="AG1541" s="1">
        <v>43.78</v>
      </c>
      <c r="AH1541" s="1">
        <v>56.129999999999995</v>
      </c>
      <c r="AI1541" s="1">
        <v>1541</v>
      </c>
      <c r="AJ1541" s="1">
        <v>518103</v>
      </c>
      <c r="AK1541" s="1">
        <v>0</v>
      </c>
      <c r="AL1541" s="1">
        <v>-2</v>
      </c>
      <c r="AM1541" s="1">
        <v>0</v>
      </c>
      <c r="AN1541" s="1">
        <v>-6</v>
      </c>
      <c r="AO1541" s="1">
        <v>0</v>
      </c>
      <c r="AP1541" s="1">
        <v>29081</v>
      </c>
      <c r="AQ1541" s="1">
        <v>0</v>
      </c>
      <c r="AR1541" s="1">
        <v>23.7</v>
      </c>
      <c r="AS1541" s="1">
        <v>23.95</v>
      </c>
      <c r="AT1541" s="1">
        <v>23.8</v>
      </c>
      <c r="AU1541" s="1">
        <v>24.45</v>
      </c>
      <c r="AV1541" s="1">
        <v>24.4</v>
      </c>
      <c r="AW1541" s="1">
        <v>-1.946E-3</v>
      </c>
      <c r="AX1541" s="1">
        <v>2.74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6228</v>
      </c>
      <c r="C1542" s="3">
        <v>1.98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92.78</v>
      </c>
      <c r="H1542" s="1">
        <f>MATCH(持股比率!A1542,董監!A:A,0)</f>
        <v>1542</v>
      </c>
      <c r="I1542" s="3">
        <v>1126297.75</v>
      </c>
      <c r="J1542" s="26">
        <v>299</v>
      </c>
      <c r="K1542" s="26">
        <v>-639</v>
      </c>
      <c r="L1542" s="35">
        <v>-90</v>
      </c>
      <c r="M1542" s="26">
        <v>-95</v>
      </c>
      <c r="N1542" s="26">
        <v>0</v>
      </c>
      <c r="O1542" s="26">
        <f t="shared" si="93"/>
        <v>104498</v>
      </c>
      <c r="P1542" s="25">
        <f t="shared" si="94"/>
        <v>-0.5</v>
      </c>
      <c r="Q1542" s="3">
        <v>16.399999999999999</v>
      </c>
      <c r="R1542" s="3">
        <v>15.65</v>
      </c>
      <c r="S1542" s="3">
        <v>15.1</v>
      </c>
      <c r="T1542" s="3">
        <v>15.15</v>
      </c>
      <c r="U1542" s="3">
        <v>15.15</v>
      </c>
      <c r="V1542" s="12">
        <f t="shared" si="95"/>
        <v>-7.8950000000000006E-2</v>
      </c>
      <c r="W1542" s="3">
        <v>1.34</v>
      </c>
      <c r="X1542" s="3" t="str">
        <f ca="1">IF(COUNTIF(股期對照!A:A,B1542)=2,B1542&amp;"-●",IF(COUNTIF(股期對照!A:A,B1542)=1,B1542&amp;"-◎",B1542))</f>
        <v>雷虎</v>
      </c>
      <c r="Y1542" s="3" t="s">
        <v>4892</v>
      </c>
      <c r="AB1542" s="1" t="s">
        <v>1536</v>
      </c>
      <c r="AC1542" s="1" t="s">
        <v>3297</v>
      </c>
      <c r="AD1542" s="1">
        <v>1.98</v>
      </c>
      <c r="AE1542" s="1">
        <v>0.14000000000000001</v>
      </c>
      <c r="AF1542" s="1">
        <v>0</v>
      </c>
      <c r="AG1542" s="1">
        <v>5.0999999999999996</v>
      </c>
      <c r="AH1542" s="1">
        <v>92.78</v>
      </c>
      <c r="AI1542" s="1">
        <v>1542</v>
      </c>
      <c r="AJ1542" s="1">
        <v>1126297.75</v>
      </c>
      <c r="AK1542" s="1">
        <v>299</v>
      </c>
      <c r="AL1542" s="1">
        <v>-639</v>
      </c>
      <c r="AM1542" s="1">
        <v>-90</v>
      </c>
      <c r="AN1542" s="1">
        <v>-95</v>
      </c>
      <c r="AO1542" s="1">
        <v>0</v>
      </c>
      <c r="AP1542" s="1">
        <v>104498</v>
      </c>
      <c r="AQ1542" s="1">
        <v>-0.5</v>
      </c>
      <c r="AR1542" s="1">
        <v>16.399999999999999</v>
      </c>
      <c r="AS1542" s="1">
        <v>15.65</v>
      </c>
      <c r="AT1542" s="1">
        <v>15.1</v>
      </c>
      <c r="AU1542" s="1">
        <v>15.15</v>
      </c>
      <c r="AV1542" s="1">
        <v>15.15</v>
      </c>
      <c r="AW1542" s="1">
        <v>-7.8950000000000006E-2</v>
      </c>
      <c r="AX1542" s="1">
        <v>1.34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6229</v>
      </c>
      <c r="C1543" s="3">
        <v>3.43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86.7</v>
      </c>
      <c r="H1543" s="1">
        <f>MATCH(持股比率!A1543,董監!A:A,0)</f>
        <v>1543</v>
      </c>
      <c r="I1543" s="3">
        <v>628737.25</v>
      </c>
      <c r="J1543" s="26">
        <v>53</v>
      </c>
      <c r="K1543" s="26">
        <v>130</v>
      </c>
      <c r="L1543" s="35">
        <v>-26</v>
      </c>
      <c r="M1543" s="26">
        <v>-53</v>
      </c>
      <c r="N1543" s="26">
        <v>22</v>
      </c>
      <c r="O1543" s="26">
        <f t="shared" ref="O1543:O1606" si="97">ROUND((I1543/10)*(G1543/100),0)</f>
        <v>54512</v>
      </c>
      <c r="P1543" s="25">
        <f t="shared" ref="P1543:P1606" si="98">ROUND(SUM(J1543:N1543)/O1543*100,1)</f>
        <v>0.2</v>
      </c>
      <c r="Q1543" s="3">
        <v>17.850000000000001</v>
      </c>
      <c r="R1543" s="3">
        <v>18.600000000000001</v>
      </c>
      <c r="S1543" s="3">
        <v>18.05</v>
      </c>
      <c r="T1543" s="3">
        <v>17.600000000000001</v>
      </c>
      <c r="U1543" s="3">
        <v>18</v>
      </c>
      <c r="V1543" s="12">
        <f t="shared" ref="V1543:V1606" si="99">SUMPRODUCT(J1543:N1543,Q1543:U1543)/100000</f>
        <v>2.35795E-2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6601</v>
      </c>
      <c r="AB1543" s="1" t="s">
        <v>1537</v>
      </c>
      <c r="AC1543" s="1" t="s">
        <v>3298</v>
      </c>
      <c r="AD1543" s="1">
        <v>3.43</v>
      </c>
      <c r="AE1543" s="1">
        <v>0</v>
      </c>
      <c r="AF1543" s="1">
        <v>0</v>
      </c>
      <c r="AG1543" s="1">
        <v>9.8699999999999992</v>
      </c>
      <c r="AH1543" s="1">
        <v>86.7</v>
      </c>
      <c r="AI1543" s="1">
        <v>1543</v>
      </c>
      <c r="AJ1543" s="1">
        <v>628737.25</v>
      </c>
      <c r="AK1543" s="1">
        <v>53</v>
      </c>
      <c r="AL1543" s="1">
        <v>130</v>
      </c>
      <c r="AM1543" s="1">
        <v>-26</v>
      </c>
      <c r="AN1543" s="1">
        <v>-53</v>
      </c>
      <c r="AO1543" s="1">
        <v>22</v>
      </c>
      <c r="AP1543" s="1">
        <v>54512</v>
      </c>
      <c r="AQ1543" s="1">
        <v>0.2</v>
      </c>
      <c r="AR1543" s="1">
        <v>17.850000000000001</v>
      </c>
      <c r="AS1543" s="1">
        <v>18.600000000000001</v>
      </c>
      <c r="AT1543" s="1">
        <v>18.05</v>
      </c>
      <c r="AU1543" s="1">
        <v>17.600000000000001</v>
      </c>
      <c r="AV1543" s="1">
        <v>18</v>
      </c>
      <c r="AW1543" s="1">
        <v>2.35795E-2</v>
      </c>
      <c r="AX1543" s="1">
        <v>0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4703</v>
      </c>
      <c r="C1544" s="3">
        <v>2.5499999999999998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87.25</v>
      </c>
      <c r="H1544" s="1">
        <f>MATCH(持股比率!A1544,董監!A:A,0)</f>
        <v>1544</v>
      </c>
      <c r="I1544" s="3">
        <v>598141.9</v>
      </c>
      <c r="J1544" s="26">
        <v>32</v>
      </c>
      <c r="K1544" s="26">
        <v>6</v>
      </c>
      <c r="L1544" s="35">
        <v>12</v>
      </c>
      <c r="M1544" s="26">
        <v>8</v>
      </c>
      <c r="N1544" s="26">
        <v>25</v>
      </c>
      <c r="O1544" s="26">
        <f t="shared" si="97"/>
        <v>52188</v>
      </c>
      <c r="P1544" s="25">
        <f t="shared" si="98"/>
        <v>0.2</v>
      </c>
      <c r="Q1544" s="3">
        <v>35.700000000000003</v>
      </c>
      <c r="R1544" s="3">
        <v>35.6</v>
      </c>
      <c r="S1544" s="3">
        <v>34.65</v>
      </c>
      <c r="T1544" s="3">
        <v>34.799999999999997</v>
      </c>
      <c r="U1544" s="3">
        <v>38.25</v>
      </c>
      <c r="V1544" s="12">
        <f t="shared" si="99"/>
        <v>3.0064499999999997E-2</v>
      </c>
      <c r="W1544" s="3">
        <v>6.69</v>
      </c>
      <c r="X1544" s="3" t="str">
        <f ca="1">IF(COUNTIF(股期對照!A:A,B1544)=2,B1544&amp;"-●",IF(COUNTIF(股期對照!A:A,B1544)=1,B1544&amp;"-◎",B1544))</f>
        <v>長園科</v>
      </c>
      <c r="Y1544" s="3" t="s">
        <v>6548</v>
      </c>
      <c r="AB1544" s="1" t="s">
        <v>1538</v>
      </c>
      <c r="AC1544" s="1" t="s">
        <v>3299</v>
      </c>
      <c r="AD1544" s="1">
        <v>2.5499999999999998</v>
      </c>
      <c r="AE1544" s="1">
        <v>0</v>
      </c>
      <c r="AF1544" s="1">
        <v>0</v>
      </c>
      <c r="AG1544" s="1">
        <v>10.199999999999999</v>
      </c>
      <c r="AH1544" s="1">
        <v>87.25</v>
      </c>
      <c r="AI1544" s="1">
        <v>1544</v>
      </c>
      <c r="AJ1544" s="1">
        <v>598141.9</v>
      </c>
      <c r="AK1544" s="1">
        <v>32</v>
      </c>
      <c r="AL1544" s="1">
        <v>6</v>
      </c>
      <c r="AM1544" s="1">
        <v>12</v>
      </c>
      <c r="AN1544" s="1">
        <v>8</v>
      </c>
      <c r="AO1544" s="1">
        <v>25</v>
      </c>
      <c r="AP1544" s="1">
        <v>52188</v>
      </c>
      <c r="AQ1544" s="1">
        <v>0.2</v>
      </c>
      <c r="AR1544" s="1">
        <v>35.700000000000003</v>
      </c>
      <c r="AS1544" s="1">
        <v>35.6</v>
      </c>
      <c r="AT1544" s="1">
        <v>34.65</v>
      </c>
      <c r="AU1544" s="1">
        <v>34.799999999999997</v>
      </c>
      <c r="AV1544" s="1">
        <v>38.25</v>
      </c>
      <c r="AW1544" s="1">
        <v>3.0064499999999997E-2</v>
      </c>
      <c r="AX1544" s="1">
        <v>6.69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6230</v>
      </c>
      <c r="C1545" s="3">
        <v>17.3</v>
      </c>
      <c r="D1545" s="3">
        <v>0.11</v>
      </c>
      <c r="E1545" s="3">
        <v>2.19</v>
      </c>
      <c r="F1545" s="1">
        <f>IF(INDEX(董監!D:D,H1545)=0,INDEX(董監!C:C,H1545),INDEX(董監!D:D,H1545))</f>
        <v>11.06</v>
      </c>
      <c r="G1545" s="1">
        <f t="shared" si="96"/>
        <v>69.34</v>
      </c>
      <c r="H1545" s="1">
        <f>MATCH(持股比率!A1545,董監!A:A,0)</f>
        <v>1545</v>
      </c>
      <c r="I1545" s="3">
        <v>2091196.92</v>
      </c>
      <c r="J1545" s="26">
        <v>186</v>
      </c>
      <c r="K1545" s="26">
        <v>-189</v>
      </c>
      <c r="L1545" s="35">
        <v>49</v>
      </c>
      <c r="M1545" s="26">
        <v>409</v>
      </c>
      <c r="N1545" s="26">
        <v>725</v>
      </c>
      <c r="O1545" s="26">
        <f t="shared" si="97"/>
        <v>145004</v>
      </c>
      <c r="P1545" s="25">
        <f t="shared" si="98"/>
        <v>0.8</v>
      </c>
      <c r="Q1545" s="3">
        <v>51.1</v>
      </c>
      <c r="R1545" s="3">
        <v>50.7</v>
      </c>
      <c r="S1545" s="3">
        <v>49.9</v>
      </c>
      <c r="T1545" s="3">
        <v>50.8</v>
      </c>
      <c r="U1545" s="3">
        <v>52</v>
      </c>
      <c r="V1545" s="12">
        <f t="shared" si="99"/>
        <v>0.60844599999999993</v>
      </c>
      <c r="W1545" s="3">
        <v>5.05</v>
      </c>
      <c r="X1545" s="3" t="str">
        <f ca="1">IF(COUNTIF(股期對照!A:A,B1545)=2,B1545&amp;"-●",IF(COUNTIF(股期對照!A:A,B1545)=1,B1545&amp;"-◎",B1545))</f>
        <v>台虹-◎</v>
      </c>
      <c r="Y1545" s="3" t="s">
        <v>6636</v>
      </c>
      <c r="AB1545" s="1" t="s">
        <v>1539</v>
      </c>
      <c r="AC1545" s="1" t="s">
        <v>3300</v>
      </c>
      <c r="AD1545" s="1">
        <v>17.3</v>
      </c>
      <c r="AE1545" s="1">
        <v>0.11</v>
      </c>
      <c r="AF1545" s="1">
        <v>2.19</v>
      </c>
      <c r="AG1545" s="1">
        <v>11.06</v>
      </c>
      <c r="AH1545" s="1">
        <v>69.34</v>
      </c>
      <c r="AI1545" s="1">
        <v>1545</v>
      </c>
      <c r="AJ1545" s="1">
        <v>2091196.92</v>
      </c>
      <c r="AK1545" s="1">
        <v>186</v>
      </c>
      <c r="AL1545" s="1">
        <v>-189</v>
      </c>
      <c r="AM1545" s="1">
        <v>49</v>
      </c>
      <c r="AN1545" s="1">
        <v>409</v>
      </c>
      <c r="AO1545" s="1">
        <v>725</v>
      </c>
      <c r="AP1545" s="1">
        <v>145004</v>
      </c>
      <c r="AQ1545" s="1">
        <v>0.8</v>
      </c>
      <c r="AR1545" s="1">
        <v>51.1</v>
      </c>
      <c r="AS1545" s="1">
        <v>50.7</v>
      </c>
      <c r="AT1545" s="1">
        <v>49.9</v>
      </c>
      <c r="AU1545" s="1">
        <v>50.8</v>
      </c>
      <c r="AV1545" s="1">
        <v>52</v>
      </c>
      <c r="AW1545" s="1">
        <v>0.60844599999999993</v>
      </c>
      <c r="AX1545" s="1">
        <v>5.05</v>
      </c>
      <c r="AY1545" s="1" t="s">
        <v>4545</v>
      </c>
      <c r="AZ1545" s="1" t="s">
        <v>3544</v>
      </c>
    </row>
    <row r="1546" spans="1:52" x14ac:dyDescent="0.25">
      <c r="A1546" s="2" t="s">
        <v>1540</v>
      </c>
      <c r="B1546" s="3" t="s">
        <v>6231</v>
      </c>
      <c r="C1546" s="3">
        <v>4.3600000000000003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87.31</v>
      </c>
      <c r="H1546" s="1">
        <f>MATCH(持股比率!A1546,董監!A:A,0)</f>
        <v>1546</v>
      </c>
      <c r="I1546" s="3">
        <v>685010.74</v>
      </c>
      <c r="J1546" s="26">
        <v>-81</v>
      </c>
      <c r="K1546" s="26">
        <v>-681</v>
      </c>
      <c r="L1546" s="35">
        <v>139</v>
      </c>
      <c r="M1546" s="26">
        <v>18</v>
      </c>
      <c r="N1546" s="26">
        <v>196</v>
      </c>
      <c r="O1546" s="26">
        <f t="shared" si="97"/>
        <v>59808</v>
      </c>
      <c r="P1546" s="25">
        <f t="shared" si="98"/>
        <v>-0.7</v>
      </c>
      <c r="Q1546" s="3">
        <v>69.7</v>
      </c>
      <c r="R1546" s="3">
        <v>70.5</v>
      </c>
      <c r="S1546" s="3">
        <v>67.900000000000006</v>
      </c>
      <c r="T1546" s="3">
        <v>66.8</v>
      </c>
      <c r="U1546" s="3">
        <v>67.5</v>
      </c>
      <c r="V1546" s="12">
        <f t="shared" si="99"/>
        <v>-0.29785699999999998</v>
      </c>
      <c r="W1546" s="3">
        <v>6.47</v>
      </c>
      <c r="X1546" s="3" t="str">
        <f ca="1">IF(COUNTIF(股期對照!A:A,B1546)=2,B1546&amp;"-●",IF(COUNTIF(股期對照!A:A,B1546)=1,B1546&amp;"-◎",B1546))</f>
        <v>九暘</v>
      </c>
      <c r="Y1546" s="3" t="s">
        <v>6546</v>
      </c>
      <c r="AB1546" s="1" t="s">
        <v>1540</v>
      </c>
      <c r="AC1546" s="1" t="s">
        <v>3301</v>
      </c>
      <c r="AD1546" s="1">
        <v>4.3600000000000003</v>
      </c>
      <c r="AE1546" s="1">
        <v>0</v>
      </c>
      <c r="AF1546" s="1">
        <v>1.05</v>
      </c>
      <c r="AG1546" s="1">
        <v>7.28</v>
      </c>
      <c r="AH1546" s="1">
        <v>87.31</v>
      </c>
      <c r="AI1546" s="1">
        <v>1546</v>
      </c>
      <c r="AJ1546" s="1">
        <v>685010.74</v>
      </c>
      <c r="AK1546" s="1">
        <v>-81</v>
      </c>
      <c r="AL1546" s="1">
        <v>-681</v>
      </c>
      <c r="AM1546" s="1">
        <v>139</v>
      </c>
      <c r="AN1546" s="1">
        <v>18</v>
      </c>
      <c r="AO1546" s="1">
        <v>196</v>
      </c>
      <c r="AP1546" s="1">
        <v>59808</v>
      </c>
      <c r="AQ1546" s="1">
        <v>-0.7</v>
      </c>
      <c r="AR1546" s="1">
        <v>69.7</v>
      </c>
      <c r="AS1546" s="1">
        <v>70.5</v>
      </c>
      <c r="AT1546" s="1">
        <v>67.900000000000006</v>
      </c>
      <c r="AU1546" s="1">
        <v>66.8</v>
      </c>
      <c r="AV1546" s="1">
        <v>67.5</v>
      </c>
      <c r="AW1546" s="1">
        <v>-0.29785699999999998</v>
      </c>
      <c r="AX1546" s="1">
        <v>6.47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6232</v>
      </c>
      <c r="C1547" s="3">
        <v>4.87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85.11</v>
      </c>
      <c r="H1547" s="1">
        <f>MATCH(持股比率!A1547,董監!A:A,0)</f>
        <v>1547</v>
      </c>
      <c r="I1547" s="3">
        <v>1256917.95</v>
      </c>
      <c r="J1547" s="26">
        <v>23</v>
      </c>
      <c r="K1547" s="26">
        <v>-70</v>
      </c>
      <c r="L1547" s="35">
        <v>-18</v>
      </c>
      <c r="M1547" s="26">
        <v>-22</v>
      </c>
      <c r="N1547" s="26">
        <v>39</v>
      </c>
      <c r="O1547" s="26">
        <f t="shared" si="97"/>
        <v>106976</v>
      </c>
      <c r="P1547" s="25">
        <f t="shared" si="98"/>
        <v>0</v>
      </c>
      <c r="Q1547" s="3">
        <v>49.7</v>
      </c>
      <c r="R1547" s="3">
        <v>49.3</v>
      </c>
      <c r="S1547" s="3">
        <v>48</v>
      </c>
      <c r="T1547" s="3">
        <v>48.05</v>
      </c>
      <c r="U1547" s="3">
        <v>49.15</v>
      </c>
      <c r="V1547" s="12">
        <f t="shared" si="99"/>
        <v>-2.31215E-2</v>
      </c>
      <c r="W1547" s="3">
        <v>0.82</v>
      </c>
      <c r="X1547" s="3" t="str">
        <f ca="1">IF(COUNTIF(股期對照!A:A,B1547)=2,B1547&amp;"-●",IF(COUNTIF(股期對照!A:A,B1547)=1,B1547&amp;"-◎",B1547))</f>
        <v>金山電</v>
      </c>
      <c r="Y1547" s="3" t="s">
        <v>6557</v>
      </c>
      <c r="AB1547" s="1" t="s">
        <v>1541</v>
      </c>
      <c r="AC1547" s="1" t="s">
        <v>3302</v>
      </c>
      <c r="AD1547" s="1">
        <v>4.87</v>
      </c>
      <c r="AE1547" s="1">
        <v>0</v>
      </c>
      <c r="AF1547" s="1">
        <v>0.43</v>
      </c>
      <c r="AG1547" s="1">
        <v>9.59</v>
      </c>
      <c r="AH1547" s="1">
        <v>85.11</v>
      </c>
      <c r="AI1547" s="1">
        <v>1547</v>
      </c>
      <c r="AJ1547" s="1">
        <v>1256917.95</v>
      </c>
      <c r="AK1547" s="1">
        <v>23</v>
      </c>
      <c r="AL1547" s="1">
        <v>-70</v>
      </c>
      <c r="AM1547" s="1">
        <v>-18</v>
      </c>
      <c r="AN1547" s="1">
        <v>-22</v>
      </c>
      <c r="AO1547" s="1">
        <v>39</v>
      </c>
      <c r="AP1547" s="1">
        <v>106976</v>
      </c>
      <c r="AQ1547" s="1">
        <v>0</v>
      </c>
      <c r="AR1547" s="1">
        <v>49.7</v>
      </c>
      <c r="AS1547" s="1">
        <v>49.3</v>
      </c>
      <c r="AT1547" s="1">
        <v>48</v>
      </c>
      <c r="AU1547" s="1">
        <v>48.05</v>
      </c>
      <c r="AV1547" s="1">
        <v>49.15</v>
      </c>
      <c r="AW1547" s="1">
        <v>-2.31215E-2</v>
      </c>
      <c r="AX1547" s="1">
        <v>0.82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6233</v>
      </c>
      <c r="C1548" s="3">
        <v>0.68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86.91</v>
      </c>
      <c r="H1548" s="1">
        <f>MATCH(持股比率!A1548,董監!A:A,0)</f>
        <v>1548</v>
      </c>
      <c r="I1548" s="3">
        <v>799071.7</v>
      </c>
      <c r="J1548" s="26">
        <v>115</v>
      </c>
      <c r="K1548" s="26">
        <v>-90</v>
      </c>
      <c r="L1548" s="35">
        <v>31</v>
      </c>
      <c r="M1548" s="26">
        <v>-628</v>
      </c>
      <c r="N1548" s="26">
        <v>118</v>
      </c>
      <c r="O1548" s="26">
        <f t="shared" si="97"/>
        <v>69447</v>
      </c>
      <c r="P1548" s="25">
        <f t="shared" si="98"/>
        <v>-0.7</v>
      </c>
      <c r="Q1548" s="3">
        <v>30.2</v>
      </c>
      <c r="R1548" s="3">
        <v>29.65</v>
      </c>
      <c r="S1548" s="3">
        <v>30.3</v>
      </c>
      <c r="T1548" s="3">
        <v>30.2</v>
      </c>
      <c r="U1548" s="3">
        <v>30.55</v>
      </c>
      <c r="V1548" s="12">
        <f t="shared" si="99"/>
        <v>-0.13616899999999998</v>
      </c>
      <c r="W1548" s="3">
        <v>4.62</v>
      </c>
      <c r="X1548" s="3" t="str">
        <f ca="1">IF(COUNTIF(股期對照!A:A,B1548)=2,B1548&amp;"-●",IF(COUNTIF(股期對照!A:A,B1548)=1,B1548&amp;"-◎",B1548))</f>
        <v>蜜望實</v>
      </c>
      <c r="Y1548" s="3" t="s">
        <v>6544</v>
      </c>
      <c r="AB1548" s="1" t="s">
        <v>1542</v>
      </c>
      <c r="AC1548" s="1" t="s">
        <v>3303</v>
      </c>
      <c r="AD1548" s="1">
        <v>0.68</v>
      </c>
      <c r="AE1548" s="1">
        <v>0</v>
      </c>
      <c r="AF1548" s="1">
        <v>0.12</v>
      </c>
      <c r="AG1548" s="1">
        <v>12.29</v>
      </c>
      <c r="AH1548" s="1">
        <v>86.91</v>
      </c>
      <c r="AI1548" s="1">
        <v>1548</v>
      </c>
      <c r="AJ1548" s="1">
        <v>799071.7</v>
      </c>
      <c r="AK1548" s="1">
        <v>115</v>
      </c>
      <c r="AL1548" s="1">
        <v>-90</v>
      </c>
      <c r="AM1548" s="1">
        <v>31</v>
      </c>
      <c r="AN1548" s="1">
        <v>-628</v>
      </c>
      <c r="AO1548" s="1">
        <v>118</v>
      </c>
      <c r="AP1548" s="1">
        <v>69447</v>
      </c>
      <c r="AQ1548" s="1">
        <v>-0.7</v>
      </c>
      <c r="AR1548" s="1">
        <v>30.2</v>
      </c>
      <c r="AS1548" s="1">
        <v>29.65</v>
      </c>
      <c r="AT1548" s="1">
        <v>30.3</v>
      </c>
      <c r="AU1548" s="1">
        <v>30.2</v>
      </c>
      <c r="AV1548" s="1">
        <v>30.55</v>
      </c>
      <c r="AW1548" s="1">
        <v>-0.13616899999999998</v>
      </c>
      <c r="AX1548" s="1">
        <v>4.62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6234</v>
      </c>
      <c r="C1549" s="3">
        <v>26.25</v>
      </c>
      <c r="D1549" s="3">
        <v>0.54</v>
      </c>
      <c r="E1549" s="3">
        <v>1.74</v>
      </c>
      <c r="F1549" s="1">
        <f>IF(INDEX(董監!D:D,H1549)=0,INDEX(董監!C:C,H1549),INDEX(董監!D:D,H1549))</f>
        <v>17.39</v>
      </c>
      <c r="G1549" s="1">
        <f t="shared" si="96"/>
        <v>54.08</v>
      </c>
      <c r="H1549" s="1">
        <f>MATCH(持股比率!A1549,董監!A:A,0)</f>
        <v>1549</v>
      </c>
      <c r="I1549" s="3">
        <v>1182594.46</v>
      </c>
      <c r="J1549" s="26">
        <v>-99</v>
      </c>
      <c r="K1549" s="26">
        <v>-509</v>
      </c>
      <c r="L1549" s="35">
        <v>-370</v>
      </c>
      <c r="M1549" s="26">
        <v>-351</v>
      </c>
      <c r="N1549" s="26">
        <v>-111</v>
      </c>
      <c r="O1549" s="26">
        <f t="shared" si="97"/>
        <v>63955</v>
      </c>
      <c r="P1549" s="25">
        <f t="shared" si="98"/>
        <v>-2.2999999999999998</v>
      </c>
      <c r="Q1549" s="3">
        <v>102</v>
      </c>
      <c r="R1549" s="3">
        <v>100</v>
      </c>
      <c r="S1549" s="3">
        <v>102.5</v>
      </c>
      <c r="T1549" s="3">
        <v>99.8</v>
      </c>
      <c r="U1549" s="3">
        <v>100.5</v>
      </c>
      <c r="V1549" s="12">
        <f t="shared" si="99"/>
        <v>-1.4510829999999999</v>
      </c>
      <c r="W1549" s="3">
        <v>0.5</v>
      </c>
      <c r="X1549" s="3" t="str">
        <f ca="1">IF(COUNTIF(股期對照!A:A,B1549)=2,B1549&amp;"-●",IF(COUNTIF(股期對照!A:A,B1549)=1,B1549&amp;"-◎",B1549))</f>
        <v>網家-◎</v>
      </c>
      <c r="Y1549" s="3" t="s">
        <v>6623</v>
      </c>
      <c r="AB1549" s="1" t="s">
        <v>1543</v>
      </c>
      <c r="AC1549" s="1" t="s">
        <v>3304</v>
      </c>
      <c r="AD1549" s="1">
        <v>26.25</v>
      </c>
      <c r="AE1549" s="1">
        <v>0.54</v>
      </c>
      <c r="AF1549" s="1">
        <v>1.74</v>
      </c>
      <c r="AG1549" s="1">
        <v>17.39</v>
      </c>
      <c r="AH1549" s="1">
        <v>54.08</v>
      </c>
      <c r="AI1549" s="1">
        <v>1549</v>
      </c>
      <c r="AJ1549" s="1">
        <v>1182594.46</v>
      </c>
      <c r="AK1549" s="1">
        <v>-99</v>
      </c>
      <c r="AL1549" s="1">
        <v>-509</v>
      </c>
      <c r="AM1549" s="1">
        <v>-370</v>
      </c>
      <c r="AN1549" s="1">
        <v>-351</v>
      </c>
      <c r="AO1549" s="1">
        <v>-111</v>
      </c>
      <c r="AP1549" s="1">
        <v>63955</v>
      </c>
      <c r="AQ1549" s="1">
        <v>-2.2999999999999998</v>
      </c>
      <c r="AR1549" s="1">
        <v>102</v>
      </c>
      <c r="AS1549" s="1">
        <v>100</v>
      </c>
      <c r="AT1549" s="1">
        <v>102.5</v>
      </c>
      <c r="AU1549" s="1">
        <v>99.8</v>
      </c>
      <c r="AV1549" s="1">
        <v>100.5</v>
      </c>
      <c r="AW1549" s="1">
        <v>-1.4510829999999999</v>
      </c>
      <c r="AX1549" s="1">
        <v>0.5</v>
      </c>
      <c r="AY1549" s="1" t="s">
        <v>4546</v>
      </c>
      <c r="AZ1549" s="1" t="s">
        <v>3580</v>
      </c>
    </row>
    <row r="1550" spans="1:52" x14ac:dyDescent="0.25">
      <c r="A1550" s="2" t="s">
        <v>1544</v>
      </c>
      <c r="B1550" s="3" t="s">
        <v>6235</v>
      </c>
      <c r="C1550" s="3">
        <v>11.22</v>
      </c>
      <c r="D1550" s="3">
        <v>6.88</v>
      </c>
      <c r="E1550" s="3">
        <v>1.04</v>
      </c>
      <c r="F1550" s="1">
        <f>IF(INDEX(董監!D:D,H1550)=0,INDEX(董監!C:C,H1550),INDEX(董監!D:D,H1550))</f>
        <v>66.97</v>
      </c>
      <c r="G1550" s="1">
        <f t="shared" si="96"/>
        <v>13.89</v>
      </c>
      <c r="H1550" s="1">
        <f>MATCH(持股比率!A1550,董監!A:A,0)</f>
        <v>1550</v>
      </c>
      <c r="I1550" s="3">
        <v>6461654.8700000001</v>
      </c>
      <c r="J1550" s="26">
        <v>2072</v>
      </c>
      <c r="K1550" s="26">
        <v>1275</v>
      </c>
      <c r="L1550" s="35">
        <v>377</v>
      </c>
      <c r="M1550" s="26">
        <v>5055</v>
      </c>
      <c r="N1550" s="26">
        <v>-238</v>
      </c>
      <c r="O1550" s="26">
        <f t="shared" si="97"/>
        <v>89752</v>
      </c>
      <c r="P1550" s="25">
        <f t="shared" si="98"/>
        <v>9.5</v>
      </c>
      <c r="Q1550" s="3">
        <v>354.5</v>
      </c>
      <c r="R1550" s="3">
        <v>359.5</v>
      </c>
      <c r="S1550" s="3">
        <v>358.5</v>
      </c>
      <c r="T1550" s="3">
        <v>387</v>
      </c>
      <c r="U1550" s="3">
        <v>394</v>
      </c>
      <c r="V1550" s="12">
        <f t="shared" si="99"/>
        <v>31.905539999999998</v>
      </c>
      <c r="W1550" s="3">
        <v>15.71</v>
      </c>
      <c r="X1550" s="3" t="str">
        <f ca="1">IF(COUNTIF(股期對照!A:A,B1550)=2,B1550&amp;"-●",IF(COUNTIF(股期對照!A:A,B1550)=1,B1550&amp;"-◎",B1550))</f>
        <v>南電-◎</v>
      </c>
      <c r="Y1550" s="3" t="s">
        <v>6606</v>
      </c>
      <c r="AB1550" s="1" t="s">
        <v>1544</v>
      </c>
      <c r="AC1550" s="1" t="s">
        <v>3305</v>
      </c>
      <c r="AD1550" s="1">
        <v>11.22</v>
      </c>
      <c r="AE1550" s="1">
        <v>6.88</v>
      </c>
      <c r="AF1550" s="1">
        <v>1.04</v>
      </c>
      <c r="AG1550" s="1">
        <v>66.97</v>
      </c>
      <c r="AH1550" s="1">
        <v>13.89</v>
      </c>
      <c r="AI1550" s="1">
        <v>1550</v>
      </c>
      <c r="AJ1550" s="1">
        <v>6461654.8700000001</v>
      </c>
      <c r="AK1550" s="1">
        <v>2072</v>
      </c>
      <c r="AL1550" s="1">
        <v>1275</v>
      </c>
      <c r="AM1550" s="1">
        <v>377</v>
      </c>
      <c r="AN1550" s="1">
        <v>5055</v>
      </c>
      <c r="AO1550" s="1">
        <v>-238</v>
      </c>
      <c r="AP1550" s="1">
        <v>89752</v>
      </c>
      <c r="AQ1550" s="1">
        <v>9.5</v>
      </c>
      <c r="AR1550" s="1">
        <v>354.5</v>
      </c>
      <c r="AS1550" s="1">
        <v>359.5</v>
      </c>
      <c r="AT1550" s="1">
        <v>358.5</v>
      </c>
      <c r="AU1550" s="1">
        <v>387</v>
      </c>
      <c r="AV1550" s="1">
        <v>394</v>
      </c>
      <c r="AW1550" s="1">
        <v>31.905539999999998</v>
      </c>
      <c r="AX1550" s="1">
        <v>15.71</v>
      </c>
      <c r="AY1550" s="1" t="s">
        <v>4547</v>
      </c>
      <c r="AZ1550" s="1" t="s">
        <v>3544</v>
      </c>
    </row>
    <row r="1551" spans="1:52" x14ac:dyDescent="0.25">
      <c r="A1551" s="2" t="s">
        <v>1545</v>
      </c>
      <c r="B1551" s="3" t="s">
        <v>6236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7</v>
      </c>
      <c r="M1551" s="26">
        <v>0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11.65</v>
      </c>
      <c r="R1551" s="3">
        <v>11.55</v>
      </c>
      <c r="S1551" s="3">
        <v>11.45</v>
      </c>
      <c r="T1551" s="3">
        <v>11.5</v>
      </c>
      <c r="U1551" s="3">
        <v>11.8</v>
      </c>
      <c r="V1551" s="12">
        <f t="shared" si="99"/>
        <v>8.0149999999999991E-4</v>
      </c>
      <c r="W1551" s="3">
        <v>2.61</v>
      </c>
      <c r="X1551" s="3" t="str">
        <f ca="1">IF(COUNTIF(股期對照!A:A,B1551)=2,B1551&amp;"-●",IF(COUNTIF(股期對照!A:A,B1551)=1,B1551&amp;"-◎",B1551))</f>
        <v>星雲</v>
      </c>
      <c r="Y1551" s="3" t="s">
        <v>6614</v>
      </c>
      <c r="AB1551" s="1" t="s">
        <v>1545</v>
      </c>
      <c r="AC1551" s="1" t="s">
        <v>3306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7</v>
      </c>
      <c r="AN1551" s="1">
        <v>0</v>
      </c>
      <c r="AO1551" s="1">
        <v>0</v>
      </c>
      <c r="AP1551" s="1">
        <v>25646</v>
      </c>
      <c r="AQ1551" s="1">
        <v>0</v>
      </c>
      <c r="AR1551" s="1">
        <v>11.65</v>
      </c>
      <c r="AS1551" s="1">
        <v>11.55</v>
      </c>
      <c r="AT1551" s="1">
        <v>11.45</v>
      </c>
      <c r="AU1551" s="1">
        <v>11.5</v>
      </c>
      <c r="AV1551" s="1">
        <v>11.8</v>
      </c>
      <c r="AW1551" s="1">
        <v>8.0149999999999991E-4</v>
      </c>
      <c r="AX1551" s="1">
        <v>2.61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6237</v>
      </c>
      <c r="C1552" s="3">
        <v>0.94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0</v>
      </c>
      <c r="K1552" s="26">
        <v>-2</v>
      </c>
      <c r="L1552" s="35">
        <v>-2</v>
      </c>
      <c r="M1552" s="26">
        <v>-3</v>
      </c>
      <c r="N1552" s="26">
        <v>-1</v>
      </c>
      <c r="O1552" s="26">
        <f t="shared" si="97"/>
        <v>44769</v>
      </c>
      <c r="P1552" s="25">
        <f t="shared" si="98"/>
        <v>0</v>
      </c>
      <c r="Q1552" s="3">
        <v>34.950000000000003</v>
      </c>
      <c r="R1552" s="3">
        <v>35.35</v>
      </c>
      <c r="S1552" s="3">
        <v>34.75</v>
      </c>
      <c r="T1552" s="3">
        <v>35</v>
      </c>
      <c r="U1552" s="3">
        <v>35.200000000000003</v>
      </c>
      <c r="V1552" s="12">
        <f t="shared" si="99"/>
        <v>-2.8039999999999996E-3</v>
      </c>
      <c r="W1552" s="3">
        <v>-0.14000000000000001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4755</v>
      </c>
      <c r="AB1552" s="1" t="s">
        <v>1546</v>
      </c>
      <c r="AC1552" s="1" t="s">
        <v>3307</v>
      </c>
      <c r="AD1552" s="1">
        <v>0.94</v>
      </c>
      <c r="AE1552" s="1">
        <v>0</v>
      </c>
      <c r="AF1552" s="1">
        <v>0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0</v>
      </c>
      <c r="AL1552" s="1">
        <v>-2</v>
      </c>
      <c r="AM1552" s="1">
        <v>-2</v>
      </c>
      <c r="AN1552" s="1">
        <v>-3</v>
      </c>
      <c r="AO1552" s="1">
        <v>-1</v>
      </c>
      <c r="AP1552" s="1">
        <v>44769</v>
      </c>
      <c r="AQ1552" s="1">
        <v>0</v>
      </c>
      <c r="AR1552" s="1">
        <v>34.950000000000003</v>
      </c>
      <c r="AS1552" s="1">
        <v>35.35</v>
      </c>
      <c r="AT1552" s="1">
        <v>34.75</v>
      </c>
      <c r="AU1552" s="1">
        <v>35</v>
      </c>
      <c r="AV1552" s="1">
        <v>35.200000000000003</v>
      </c>
      <c r="AW1552" s="1">
        <v>-2.8039999999999996E-3</v>
      </c>
      <c r="AX1552" s="1">
        <v>-0.14000000000000001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6238</v>
      </c>
      <c r="C1553" s="3">
        <v>2.17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88.8</v>
      </c>
      <c r="H1553" s="1">
        <f>MATCH(持股比率!A1553,董監!A:A,0)</f>
        <v>1553</v>
      </c>
      <c r="I1553" s="3">
        <v>1182798.08</v>
      </c>
      <c r="J1553" s="26">
        <v>28</v>
      </c>
      <c r="K1553" s="26">
        <v>-14</v>
      </c>
      <c r="L1553" s="35">
        <v>-42</v>
      </c>
      <c r="M1553" s="26">
        <v>-34</v>
      </c>
      <c r="N1553" s="26">
        <v>41</v>
      </c>
      <c r="O1553" s="26">
        <f t="shared" si="97"/>
        <v>105032</v>
      </c>
      <c r="P1553" s="25">
        <f t="shared" si="98"/>
        <v>0</v>
      </c>
      <c r="Q1553" s="3">
        <v>23.9</v>
      </c>
      <c r="R1553" s="3">
        <v>23.95</v>
      </c>
      <c r="S1553" s="3">
        <v>23.65</v>
      </c>
      <c r="T1553" s="3">
        <v>23.6</v>
      </c>
      <c r="U1553" s="3">
        <v>23.6</v>
      </c>
      <c r="V1553" s="12">
        <f t="shared" si="99"/>
        <v>-4.9420000000000019E-3</v>
      </c>
      <c r="W1553" s="3">
        <v>-0.42</v>
      </c>
      <c r="X1553" s="3" t="str">
        <f ca="1">IF(COUNTIF(股期對照!A:A,B1553)=2,B1553&amp;"-●",IF(COUNTIF(股期對照!A:A,B1553)=1,B1553&amp;"-◎",B1553))</f>
        <v>晶采</v>
      </c>
      <c r="Y1553" s="3" t="s">
        <v>6624</v>
      </c>
      <c r="AB1553" s="1" t="s">
        <v>1547</v>
      </c>
      <c r="AC1553" s="1" t="s">
        <v>3308</v>
      </c>
      <c r="AD1553" s="1">
        <v>2.17</v>
      </c>
      <c r="AE1553" s="1">
        <v>0</v>
      </c>
      <c r="AF1553" s="1">
        <v>0.14000000000000001</v>
      </c>
      <c r="AG1553" s="1">
        <v>8.89</v>
      </c>
      <c r="AH1553" s="1">
        <v>88.8</v>
      </c>
      <c r="AI1553" s="1">
        <v>1553</v>
      </c>
      <c r="AJ1553" s="1">
        <v>1182798.08</v>
      </c>
      <c r="AK1553" s="1">
        <v>28</v>
      </c>
      <c r="AL1553" s="1">
        <v>-14</v>
      </c>
      <c r="AM1553" s="1">
        <v>-42</v>
      </c>
      <c r="AN1553" s="1">
        <v>-34</v>
      </c>
      <c r="AO1553" s="1">
        <v>41</v>
      </c>
      <c r="AP1553" s="1">
        <v>105032</v>
      </c>
      <c r="AQ1553" s="1">
        <v>0</v>
      </c>
      <c r="AR1553" s="1">
        <v>23.9</v>
      </c>
      <c r="AS1553" s="1">
        <v>23.95</v>
      </c>
      <c r="AT1553" s="1">
        <v>23.65</v>
      </c>
      <c r="AU1553" s="1">
        <v>23.6</v>
      </c>
      <c r="AV1553" s="1">
        <v>23.6</v>
      </c>
      <c r="AW1553" s="1">
        <v>-4.9420000000000019E-3</v>
      </c>
      <c r="AX1553" s="1">
        <v>-0.42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6239</v>
      </c>
      <c r="C1554" s="3">
        <v>3.04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63.480000000000004</v>
      </c>
      <c r="H1554" s="1">
        <f>MATCH(持股比率!A1554,董監!A:A,0)</f>
        <v>1554</v>
      </c>
      <c r="I1554" s="3">
        <v>1770997.73</v>
      </c>
      <c r="J1554" s="26">
        <v>34</v>
      </c>
      <c r="K1554" s="26">
        <v>6</v>
      </c>
      <c r="L1554" s="35">
        <v>-18</v>
      </c>
      <c r="M1554" s="26">
        <v>13</v>
      </c>
      <c r="N1554" s="26">
        <v>52</v>
      </c>
      <c r="O1554" s="26">
        <f t="shared" si="97"/>
        <v>112423</v>
      </c>
      <c r="P1554" s="25">
        <f t="shared" si="98"/>
        <v>0.1</v>
      </c>
      <c r="Q1554" s="3">
        <v>41</v>
      </c>
      <c r="R1554" s="3">
        <v>41.35</v>
      </c>
      <c r="S1554" s="3">
        <v>41.05</v>
      </c>
      <c r="T1554" s="3">
        <v>40.9</v>
      </c>
      <c r="U1554" s="3">
        <v>41.1</v>
      </c>
      <c r="V1554" s="12">
        <f t="shared" si="99"/>
        <v>3.5721000000000003E-2</v>
      </c>
      <c r="W1554" s="3">
        <v>0.86</v>
      </c>
      <c r="X1554" s="3" t="str">
        <f ca="1">IF(COUNTIF(股期對照!A:A,B1554)=2,B1554&amp;"-●",IF(COUNTIF(股期對照!A:A,B1554)=1,B1554&amp;"-◎",B1554))</f>
        <v>廣積</v>
      </c>
      <c r="Y1554" s="3" t="s">
        <v>6619</v>
      </c>
      <c r="AB1554" s="1" t="s">
        <v>1548</v>
      </c>
      <c r="AC1554" s="1" t="s">
        <v>3309</v>
      </c>
      <c r="AD1554" s="1">
        <v>3.04</v>
      </c>
      <c r="AE1554" s="1">
        <v>0</v>
      </c>
      <c r="AF1554" s="1">
        <v>0.01</v>
      </c>
      <c r="AG1554" s="1">
        <v>33.47</v>
      </c>
      <c r="AH1554" s="1">
        <v>63.480000000000004</v>
      </c>
      <c r="AI1554" s="1">
        <v>1554</v>
      </c>
      <c r="AJ1554" s="1">
        <v>1770997.73</v>
      </c>
      <c r="AK1554" s="1">
        <v>34</v>
      </c>
      <c r="AL1554" s="1">
        <v>6</v>
      </c>
      <c r="AM1554" s="1">
        <v>-18</v>
      </c>
      <c r="AN1554" s="1">
        <v>13</v>
      </c>
      <c r="AO1554" s="1">
        <v>52</v>
      </c>
      <c r="AP1554" s="1">
        <v>112423</v>
      </c>
      <c r="AQ1554" s="1">
        <v>0.1</v>
      </c>
      <c r="AR1554" s="1">
        <v>41</v>
      </c>
      <c r="AS1554" s="1">
        <v>41.35</v>
      </c>
      <c r="AT1554" s="1">
        <v>41.05</v>
      </c>
      <c r="AU1554" s="1">
        <v>40.9</v>
      </c>
      <c r="AV1554" s="1">
        <v>41.1</v>
      </c>
      <c r="AW1554" s="1">
        <v>3.5721000000000003E-2</v>
      </c>
      <c r="AX1554" s="1">
        <v>0.86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6240</v>
      </c>
      <c r="C1555" s="3">
        <v>2.4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93.32</v>
      </c>
      <c r="H1555" s="1">
        <f>MATCH(持股比率!A1555,董監!A:A,0)</f>
        <v>1555</v>
      </c>
      <c r="I1555" s="3">
        <v>706228.86</v>
      </c>
      <c r="J1555" s="26">
        <v>382</v>
      </c>
      <c r="K1555" s="26">
        <v>-725</v>
      </c>
      <c r="L1555" s="35">
        <v>164</v>
      </c>
      <c r="M1555" s="26">
        <v>-68</v>
      </c>
      <c r="N1555" s="26">
        <v>245</v>
      </c>
      <c r="O1555" s="26">
        <f t="shared" si="97"/>
        <v>65905</v>
      </c>
      <c r="P1555" s="25">
        <f t="shared" si="98"/>
        <v>0</v>
      </c>
      <c r="Q1555" s="3">
        <v>47.25</v>
      </c>
      <c r="R1555" s="3">
        <v>46.75</v>
      </c>
      <c r="S1555" s="3">
        <v>44.1</v>
      </c>
      <c r="T1555" s="3">
        <v>42.65</v>
      </c>
      <c r="U1555" s="3">
        <v>43.35</v>
      </c>
      <c r="V1555" s="12">
        <f t="shared" si="99"/>
        <v>-8.9129999999999921E-3</v>
      </c>
      <c r="W1555" s="3">
        <v>-5.25</v>
      </c>
      <c r="X1555" s="3" t="str">
        <f ca="1">IF(COUNTIF(股期對照!A:A,B1555)=2,B1555&amp;"-●",IF(COUNTIF(股期對照!A:A,B1555)=1,B1555&amp;"-◎",B1555))</f>
        <v>安國</v>
      </c>
      <c r="Y1555" s="3" t="s">
        <v>6546</v>
      </c>
      <c r="AB1555" s="1" t="s">
        <v>1549</v>
      </c>
      <c r="AC1555" s="1" t="s">
        <v>3310</v>
      </c>
      <c r="AD1555" s="1">
        <v>2.4</v>
      </c>
      <c r="AE1555" s="1">
        <v>0</v>
      </c>
      <c r="AF1555" s="1">
        <v>0.48</v>
      </c>
      <c r="AG1555" s="1">
        <v>3.8</v>
      </c>
      <c r="AH1555" s="1">
        <v>93.32</v>
      </c>
      <c r="AI1555" s="1">
        <v>1555</v>
      </c>
      <c r="AJ1555" s="1">
        <v>706228.86</v>
      </c>
      <c r="AK1555" s="1">
        <v>382</v>
      </c>
      <c r="AL1555" s="1">
        <v>-725</v>
      </c>
      <c r="AM1555" s="1">
        <v>164</v>
      </c>
      <c r="AN1555" s="1">
        <v>-68</v>
      </c>
      <c r="AO1555" s="1">
        <v>245</v>
      </c>
      <c r="AP1555" s="1">
        <v>65905</v>
      </c>
      <c r="AQ1555" s="1">
        <v>0</v>
      </c>
      <c r="AR1555" s="1">
        <v>47.25</v>
      </c>
      <c r="AS1555" s="1">
        <v>46.75</v>
      </c>
      <c r="AT1555" s="1">
        <v>44.1</v>
      </c>
      <c r="AU1555" s="1">
        <v>42.65</v>
      </c>
      <c r="AV1555" s="1">
        <v>43.35</v>
      </c>
      <c r="AW1555" s="1">
        <v>-8.9129999999999921E-3</v>
      </c>
      <c r="AX1555" s="1">
        <v>-5.25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6241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8</v>
      </c>
      <c r="K1556" s="26">
        <v>4</v>
      </c>
      <c r="L1556" s="35">
        <v>3</v>
      </c>
      <c r="M1556" s="26">
        <v>0</v>
      </c>
      <c r="N1556" s="26">
        <v>1</v>
      </c>
      <c r="O1556" s="26">
        <f t="shared" si="97"/>
        <v>56944</v>
      </c>
      <c r="P1556" s="25">
        <f t="shared" si="98"/>
        <v>0</v>
      </c>
      <c r="Q1556" s="3">
        <v>10.6</v>
      </c>
      <c r="R1556" s="3">
        <v>10.55</v>
      </c>
      <c r="S1556" s="3">
        <v>10.45</v>
      </c>
      <c r="T1556" s="3">
        <v>10.15</v>
      </c>
      <c r="U1556" s="3">
        <v>10.3</v>
      </c>
      <c r="V1556" s="12">
        <f t="shared" si="99"/>
        <v>1.6865000000000001E-3</v>
      </c>
      <c r="W1556" s="3">
        <v>-3.29</v>
      </c>
      <c r="X1556" s="3" t="str">
        <f ca="1">IF(COUNTIF(股期對照!A:A,B1556)=2,B1556&amp;"-●",IF(COUNTIF(股期對照!A:A,B1556)=1,B1556&amp;"-◎",B1556))</f>
        <v>凱碩</v>
      </c>
      <c r="Y1556" s="3" t="s">
        <v>6538</v>
      </c>
      <c r="AB1556" s="1" t="s">
        <v>1550</v>
      </c>
      <c r="AC1556" s="1" t="s">
        <v>3311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8</v>
      </c>
      <c r="AL1556" s="1">
        <v>4</v>
      </c>
      <c r="AM1556" s="1">
        <v>3</v>
      </c>
      <c r="AN1556" s="1">
        <v>0</v>
      </c>
      <c r="AO1556" s="1">
        <v>1</v>
      </c>
      <c r="AP1556" s="1">
        <v>56944</v>
      </c>
      <c r="AQ1556" s="1">
        <v>0</v>
      </c>
      <c r="AR1556" s="1">
        <v>10.6</v>
      </c>
      <c r="AS1556" s="1">
        <v>10.55</v>
      </c>
      <c r="AT1556" s="1">
        <v>10.45</v>
      </c>
      <c r="AU1556" s="1">
        <v>10.15</v>
      </c>
      <c r="AV1556" s="1">
        <v>10.3</v>
      </c>
      <c r="AW1556" s="1">
        <v>1.6865000000000001E-3</v>
      </c>
      <c r="AX1556" s="1">
        <v>-3.29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6242</v>
      </c>
      <c r="C1557" s="3">
        <v>1.68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81.52</v>
      </c>
      <c r="H1557" s="1">
        <f>MATCH(持股比率!A1557,董監!A:A,0)</f>
        <v>1557</v>
      </c>
      <c r="I1557" s="3">
        <v>1648178.36</v>
      </c>
      <c r="J1557" s="26">
        <v>263</v>
      </c>
      <c r="K1557" s="26">
        <v>-455</v>
      </c>
      <c r="L1557" s="35">
        <v>-271</v>
      </c>
      <c r="M1557" s="26">
        <v>-387</v>
      </c>
      <c r="N1557" s="26">
        <v>250</v>
      </c>
      <c r="O1557" s="26">
        <f t="shared" si="97"/>
        <v>134359</v>
      </c>
      <c r="P1557" s="25">
        <f t="shared" si="98"/>
        <v>-0.4</v>
      </c>
      <c r="Q1557" s="3">
        <v>18.05</v>
      </c>
      <c r="R1557" s="3">
        <v>18.350000000000001</v>
      </c>
      <c r="S1557" s="3">
        <v>19.25</v>
      </c>
      <c r="T1557" s="3">
        <v>18.8</v>
      </c>
      <c r="U1557" s="3">
        <v>18.899999999999999</v>
      </c>
      <c r="V1557" s="12">
        <f t="shared" si="99"/>
        <v>-0.11369449999999999</v>
      </c>
      <c r="W1557" s="3">
        <v>9.8800000000000008</v>
      </c>
      <c r="X1557" s="3" t="str">
        <f ca="1">IF(COUNTIF(股期對照!A:A,B1557)=2,B1557&amp;"-●",IF(COUNTIF(股期對照!A:A,B1557)=1,B1557&amp;"-◎",B1557))</f>
        <v>東捷</v>
      </c>
      <c r="Y1557" s="3" t="s">
        <v>6559</v>
      </c>
      <c r="AB1557" s="1" t="s">
        <v>1551</v>
      </c>
      <c r="AC1557" s="1" t="s">
        <v>3312</v>
      </c>
      <c r="AD1557" s="1">
        <v>1.68</v>
      </c>
      <c r="AE1557" s="1">
        <v>0</v>
      </c>
      <c r="AF1557" s="1">
        <v>0</v>
      </c>
      <c r="AG1557" s="1">
        <v>16.8</v>
      </c>
      <c r="AH1557" s="1">
        <v>81.52</v>
      </c>
      <c r="AI1557" s="1">
        <v>1557</v>
      </c>
      <c r="AJ1557" s="1">
        <v>1648178.36</v>
      </c>
      <c r="AK1557" s="1">
        <v>263</v>
      </c>
      <c r="AL1557" s="1">
        <v>-455</v>
      </c>
      <c r="AM1557" s="1">
        <v>-271</v>
      </c>
      <c r="AN1557" s="1">
        <v>-387</v>
      </c>
      <c r="AO1557" s="1">
        <v>250</v>
      </c>
      <c r="AP1557" s="1">
        <v>134359</v>
      </c>
      <c r="AQ1557" s="1">
        <v>-0.4</v>
      </c>
      <c r="AR1557" s="1">
        <v>18.05</v>
      </c>
      <c r="AS1557" s="1">
        <v>18.350000000000001</v>
      </c>
      <c r="AT1557" s="1">
        <v>19.25</v>
      </c>
      <c r="AU1557" s="1">
        <v>18.8</v>
      </c>
      <c r="AV1557" s="1">
        <v>18.899999999999999</v>
      </c>
      <c r="AW1557" s="1">
        <v>-0.11369449999999999</v>
      </c>
      <c r="AX1557" s="1">
        <v>9.8800000000000008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6243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1</v>
      </c>
      <c r="K1558" s="26">
        <v>-1</v>
      </c>
      <c r="L1558" s="35">
        <v>0</v>
      </c>
      <c r="M1558" s="26">
        <v>-1</v>
      </c>
      <c r="N1558" s="26">
        <v>0</v>
      </c>
      <c r="O1558" s="26">
        <f t="shared" si="97"/>
        <v>24173</v>
      </c>
      <c r="P1558" s="25">
        <f t="shared" si="98"/>
        <v>0</v>
      </c>
      <c r="Q1558" s="3">
        <v>50</v>
      </c>
      <c r="R1558" s="3">
        <v>50</v>
      </c>
      <c r="S1558" s="3">
        <v>49.65</v>
      </c>
      <c r="T1558" s="3">
        <v>49.45</v>
      </c>
      <c r="U1558" s="3">
        <v>49.65</v>
      </c>
      <c r="V1558" s="12">
        <f t="shared" si="99"/>
        <v>-4.9450000000000004E-4</v>
      </c>
      <c r="W1558" s="3">
        <v>-0.7</v>
      </c>
      <c r="X1558" s="3" t="str">
        <f ca="1">IF(COUNTIF(股期對照!A:A,B1558)=2,B1558&amp;"-●",IF(COUNTIF(股期對照!A:A,B1558)=1,B1558&amp;"-◎",B1558))</f>
        <v>來思達</v>
      </c>
      <c r="Y1558" s="3" t="s">
        <v>6574</v>
      </c>
      <c r="AB1558" s="1" t="s">
        <v>1552</v>
      </c>
      <c r="AC1558" s="1" t="s">
        <v>3313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1</v>
      </c>
      <c r="AL1558" s="1">
        <v>-1</v>
      </c>
      <c r="AM1558" s="1">
        <v>0</v>
      </c>
      <c r="AN1558" s="1">
        <v>-1</v>
      </c>
      <c r="AO1558" s="1">
        <v>0</v>
      </c>
      <c r="AP1558" s="1">
        <v>24173</v>
      </c>
      <c r="AQ1558" s="1">
        <v>0</v>
      </c>
      <c r="AR1558" s="1">
        <v>50</v>
      </c>
      <c r="AS1558" s="1">
        <v>50</v>
      </c>
      <c r="AT1558" s="1">
        <v>49.65</v>
      </c>
      <c r="AU1558" s="1">
        <v>49.45</v>
      </c>
      <c r="AV1558" s="1">
        <v>49.65</v>
      </c>
      <c r="AW1558" s="1">
        <v>-4.9450000000000004E-4</v>
      </c>
      <c r="AX1558" s="1">
        <v>-0.7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4623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1</v>
      </c>
      <c r="K1559" s="26">
        <v>-2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11.6</v>
      </c>
      <c r="R1559" s="3">
        <v>11.2</v>
      </c>
      <c r="S1559" s="3">
        <v>11.15</v>
      </c>
      <c r="T1559" s="3">
        <v>11.15</v>
      </c>
      <c r="U1559" s="3">
        <v>10.6</v>
      </c>
      <c r="V1559" s="12">
        <f t="shared" si="99"/>
        <v>-1.08E-4</v>
      </c>
      <c r="W1559" s="3">
        <v>-5.36</v>
      </c>
      <c r="X1559" s="3" t="str">
        <f ca="1">IF(COUNTIF(股期對照!A:A,B1559)=2,B1559&amp;"-●",IF(COUNTIF(股期對照!A:A,B1559)=1,B1559&amp;"-◎",B1559))</f>
        <v>志旭</v>
      </c>
      <c r="Y1559" s="3" t="s">
        <v>6621</v>
      </c>
      <c r="AB1559" s="1" t="s">
        <v>1553</v>
      </c>
      <c r="AC1559" s="1" t="s">
        <v>3314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1</v>
      </c>
      <c r="AL1559" s="1">
        <v>-2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11.6</v>
      </c>
      <c r="AS1559" s="1">
        <v>11.2</v>
      </c>
      <c r="AT1559" s="1">
        <v>11.15</v>
      </c>
      <c r="AU1559" s="1">
        <v>11.15</v>
      </c>
      <c r="AV1559" s="1">
        <v>10.6</v>
      </c>
      <c r="AW1559" s="1">
        <v>-1.08E-4</v>
      </c>
      <c r="AX1559" s="1">
        <v>-5.36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6244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1</v>
      </c>
      <c r="N1560" s="26">
        <v>-1</v>
      </c>
      <c r="O1560" s="26">
        <f t="shared" si="97"/>
        <v>49250</v>
      </c>
      <c r="P1560" s="25">
        <f t="shared" si="98"/>
        <v>0</v>
      </c>
      <c r="Q1560" s="3">
        <v>19.7</v>
      </c>
      <c r="R1560" s="3">
        <v>19.899999999999999</v>
      </c>
      <c r="S1560" s="3">
        <v>19.600000000000001</v>
      </c>
      <c r="T1560" s="3">
        <v>21.55</v>
      </c>
      <c r="U1560" s="3">
        <v>23.7</v>
      </c>
      <c r="V1560" s="12">
        <f t="shared" si="99"/>
        <v>-2.1499999999999987E-5</v>
      </c>
      <c r="W1560" s="3">
        <v>15.61</v>
      </c>
      <c r="X1560" s="3" t="str">
        <f ca="1">IF(COUNTIF(股期對照!A:A,B1560)=2,B1560&amp;"-●",IF(COUNTIF(股期對照!A:A,B1560)=1,B1560&amp;"-◎",B1560))</f>
        <v>全達</v>
      </c>
      <c r="Y1560" s="3" t="s">
        <v>6596</v>
      </c>
      <c r="AB1560" s="1" t="s">
        <v>1554</v>
      </c>
      <c r="AC1560" s="1" t="s">
        <v>3315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1</v>
      </c>
      <c r="AO1560" s="1">
        <v>-1</v>
      </c>
      <c r="AP1560" s="1">
        <v>49250</v>
      </c>
      <c r="AQ1560" s="1">
        <v>0</v>
      </c>
      <c r="AR1560" s="1">
        <v>19.7</v>
      </c>
      <c r="AS1560" s="1">
        <v>19.899999999999999</v>
      </c>
      <c r="AT1560" s="1">
        <v>19.600000000000001</v>
      </c>
      <c r="AU1560" s="1">
        <v>21.55</v>
      </c>
      <c r="AV1560" s="1">
        <v>23.7</v>
      </c>
      <c r="AW1560" s="1">
        <v>-2.1499999999999987E-5</v>
      </c>
      <c r="AX1560" s="1">
        <v>15.61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6245</v>
      </c>
      <c r="C1561" s="3">
        <v>28.04</v>
      </c>
      <c r="D1561" s="3">
        <v>1.56</v>
      </c>
      <c r="E1561" s="3">
        <v>1.64</v>
      </c>
      <c r="F1561" s="1">
        <f>IF(INDEX(董監!D:D,H1561)=0,INDEX(董監!C:C,H1561),INDEX(董監!D:D,H1561))</f>
        <v>2.89</v>
      </c>
      <c r="G1561" s="1">
        <f t="shared" si="96"/>
        <v>65.87</v>
      </c>
      <c r="H1561" s="1">
        <f>MATCH(持股比率!A1561,董監!A:A,0)</f>
        <v>1561</v>
      </c>
      <c r="I1561" s="3">
        <v>11404677.15</v>
      </c>
      <c r="J1561" s="26">
        <v>2884</v>
      </c>
      <c r="K1561" s="26">
        <v>697</v>
      </c>
      <c r="L1561" s="35">
        <v>4161</v>
      </c>
      <c r="M1561" s="26">
        <v>4613</v>
      </c>
      <c r="N1561" s="26">
        <v>5175</v>
      </c>
      <c r="O1561" s="26">
        <f t="shared" si="97"/>
        <v>751226</v>
      </c>
      <c r="P1561" s="25">
        <f t="shared" si="98"/>
        <v>2.2999999999999998</v>
      </c>
      <c r="Q1561" s="3">
        <v>71.2</v>
      </c>
      <c r="R1561" s="3">
        <v>70.599999999999994</v>
      </c>
      <c r="S1561" s="3">
        <v>70.400000000000006</v>
      </c>
      <c r="T1561" s="3">
        <v>72.400000000000006</v>
      </c>
      <c r="U1561" s="3">
        <v>74.8</v>
      </c>
      <c r="V1561" s="12">
        <f t="shared" si="99"/>
        <v>12.685546</v>
      </c>
      <c r="W1561" s="3">
        <v>7.94</v>
      </c>
      <c r="X1561" s="3" t="str">
        <f ca="1">IF(COUNTIF(股期對照!A:A,B1561)=2,B1561&amp;"-●",IF(COUNTIF(股期對照!A:A,B1561)=1,B1561&amp;"-◎",B1561))</f>
        <v>元太-◎</v>
      </c>
      <c r="Y1561" s="3" t="s">
        <v>6532</v>
      </c>
      <c r="AB1561" s="1" t="s">
        <v>1555</v>
      </c>
      <c r="AC1561" s="1" t="s">
        <v>3316</v>
      </c>
      <c r="AD1561" s="1">
        <v>28.04</v>
      </c>
      <c r="AE1561" s="1">
        <v>1.56</v>
      </c>
      <c r="AF1561" s="1">
        <v>1.64</v>
      </c>
      <c r="AG1561" s="1">
        <v>2.89</v>
      </c>
      <c r="AH1561" s="1">
        <v>65.87</v>
      </c>
      <c r="AI1561" s="1">
        <v>1561</v>
      </c>
      <c r="AJ1561" s="1">
        <v>11404677.15</v>
      </c>
      <c r="AK1561" s="1">
        <v>2884</v>
      </c>
      <c r="AL1561" s="1">
        <v>697</v>
      </c>
      <c r="AM1561" s="1">
        <v>4161</v>
      </c>
      <c r="AN1561" s="1">
        <v>4613</v>
      </c>
      <c r="AO1561" s="1">
        <v>5175</v>
      </c>
      <c r="AP1561" s="1">
        <v>751226</v>
      </c>
      <c r="AQ1561" s="1">
        <v>2.2999999999999998</v>
      </c>
      <c r="AR1561" s="1">
        <v>71.2</v>
      </c>
      <c r="AS1561" s="1">
        <v>70.599999999999994</v>
      </c>
      <c r="AT1561" s="1">
        <v>70.400000000000006</v>
      </c>
      <c r="AU1561" s="1">
        <v>72.400000000000006</v>
      </c>
      <c r="AV1561" s="1">
        <v>74.8</v>
      </c>
      <c r="AW1561" s="1">
        <v>12.685546</v>
      </c>
      <c r="AX1561" s="1">
        <v>7.94</v>
      </c>
      <c r="AY1561" s="1" t="s">
        <v>4548</v>
      </c>
      <c r="AZ1561" s="1" t="s">
        <v>3565</v>
      </c>
    </row>
    <row r="1562" spans="1:52" x14ac:dyDescent="0.25">
      <c r="A1562" s="2" t="s">
        <v>1556</v>
      </c>
      <c r="B1562" s="3" t="s">
        <v>4783</v>
      </c>
      <c r="C1562" s="3">
        <v>12.23</v>
      </c>
      <c r="D1562" s="3">
        <v>0</v>
      </c>
      <c r="E1562" s="3">
        <v>0.05</v>
      </c>
      <c r="F1562" s="1">
        <f>IF(INDEX(董監!D:D,H1562)=0,INDEX(董監!C:C,H1562),INDEX(董監!D:D,H1562))</f>
        <v>35.58</v>
      </c>
      <c r="G1562" s="1">
        <f t="shared" si="96"/>
        <v>52.14</v>
      </c>
      <c r="H1562" s="1">
        <f>MATCH(持股比率!A1562,董監!A:A,0)</f>
        <v>1562</v>
      </c>
      <c r="I1562" s="3">
        <v>679288.696</v>
      </c>
      <c r="J1562" s="26">
        <v>57</v>
      </c>
      <c r="K1562" s="26">
        <v>-541</v>
      </c>
      <c r="L1562" s="35">
        <v>-487</v>
      </c>
      <c r="M1562" s="26">
        <v>322</v>
      </c>
      <c r="N1562" s="26">
        <v>1265</v>
      </c>
      <c r="O1562" s="26">
        <f t="shared" si="97"/>
        <v>35418</v>
      </c>
      <c r="P1562" s="25">
        <f t="shared" si="98"/>
        <v>1.7</v>
      </c>
      <c r="Q1562" s="3">
        <v>32.700000000000003</v>
      </c>
      <c r="R1562" s="3">
        <v>32.200000000000003</v>
      </c>
      <c r="S1562" s="3">
        <v>31</v>
      </c>
      <c r="T1562" s="3">
        <v>31.05</v>
      </c>
      <c r="U1562" s="3">
        <v>32.299999999999997</v>
      </c>
      <c r="V1562" s="12">
        <f t="shared" si="99"/>
        <v>0.20204299999999994</v>
      </c>
      <c r="W1562" s="3">
        <v>-0.77</v>
      </c>
      <c r="X1562" s="3" t="str">
        <f ca="1">IF(COUNTIF(股期對照!A:A,B1562)=2,B1562&amp;"-●",IF(COUNTIF(股期對照!A:A,B1562)=1,B1562&amp;"-◎",B1562))</f>
        <v>長華*</v>
      </c>
      <c r="Y1562" s="3" t="s">
        <v>6559</v>
      </c>
      <c r="AB1562" s="1" t="s">
        <v>1556</v>
      </c>
      <c r="AC1562" s="1" t="s">
        <v>3317</v>
      </c>
      <c r="AD1562" s="1">
        <v>12.23</v>
      </c>
      <c r="AE1562" s="1">
        <v>0</v>
      </c>
      <c r="AF1562" s="1">
        <v>0.05</v>
      </c>
      <c r="AG1562" s="1">
        <v>35.58</v>
      </c>
      <c r="AH1562" s="1">
        <v>52.14</v>
      </c>
      <c r="AI1562" s="1">
        <v>1562</v>
      </c>
      <c r="AJ1562" s="1">
        <v>679288.696</v>
      </c>
      <c r="AK1562" s="1">
        <v>57</v>
      </c>
      <c r="AL1562" s="1">
        <v>-541</v>
      </c>
      <c r="AM1562" s="1">
        <v>-487</v>
      </c>
      <c r="AN1562" s="1">
        <v>322</v>
      </c>
      <c r="AO1562" s="1">
        <v>1265</v>
      </c>
      <c r="AP1562" s="1">
        <v>35418</v>
      </c>
      <c r="AQ1562" s="1">
        <v>1.7</v>
      </c>
      <c r="AR1562" s="1">
        <v>32.700000000000003</v>
      </c>
      <c r="AS1562" s="1">
        <v>32.200000000000003</v>
      </c>
      <c r="AT1562" s="1">
        <v>31</v>
      </c>
      <c r="AU1562" s="1">
        <v>31.05</v>
      </c>
      <c r="AV1562" s="1">
        <v>32.299999999999997</v>
      </c>
      <c r="AW1562" s="1">
        <v>0.20204299999999994</v>
      </c>
      <c r="AX1562" s="1">
        <v>-0.77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4784</v>
      </c>
      <c r="C1563" s="3">
        <v>5.12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80.52</v>
      </c>
      <c r="H1563" s="1">
        <f>MATCH(持股比率!A1563,董監!A:A,0)</f>
        <v>1563</v>
      </c>
      <c r="I1563" s="3">
        <v>518542.83</v>
      </c>
      <c r="J1563" s="26">
        <v>5</v>
      </c>
      <c r="K1563" s="26">
        <v>-12</v>
      </c>
      <c r="L1563" s="35">
        <v>-32</v>
      </c>
      <c r="M1563" s="26">
        <v>-19</v>
      </c>
      <c r="N1563" s="26">
        <v>-2</v>
      </c>
      <c r="O1563" s="26">
        <f t="shared" si="97"/>
        <v>41753</v>
      </c>
      <c r="P1563" s="25">
        <f t="shared" si="98"/>
        <v>-0.1</v>
      </c>
      <c r="Q1563" s="3">
        <v>13.1</v>
      </c>
      <c r="R1563" s="3">
        <v>12.9</v>
      </c>
      <c r="S1563" s="3">
        <v>12.8</v>
      </c>
      <c r="T1563" s="3">
        <v>12.8</v>
      </c>
      <c r="U1563" s="3">
        <v>12.8</v>
      </c>
      <c r="V1563" s="12">
        <f t="shared" si="99"/>
        <v>-7.6770000000000007E-3</v>
      </c>
      <c r="W1563" s="3">
        <v>-0.39</v>
      </c>
      <c r="X1563" s="3" t="str">
        <f ca="1">IF(COUNTIF(股期對照!A:A,B1563)=2,B1563&amp;"-●",IF(COUNTIF(股期對照!A:A,B1563)=1,B1563&amp;"-◎",B1563))</f>
        <v>能率網通</v>
      </c>
      <c r="Y1563" s="3" t="s">
        <v>6567</v>
      </c>
      <c r="AB1563" s="1" t="s">
        <v>1557</v>
      </c>
      <c r="AC1563" s="1" t="s">
        <v>3318</v>
      </c>
      <c r="AD1563" s="1">
        <v>5.12</v>
      </c>
      <c r="AE1563" s="1">
        <v>0</v>
      </c>
      <c r="AF1563" s="1">
        <v>0.06</v>
      </c>
      <c r="AG1563" s="1">
        <v>14.3</v>
      </c>
      <c r="AH1563" s="1">
        <v>80.52</v>
      </c>
      <c r="AI1563" s="1">
        <v>1563</v>
      </c>
      <c r="AJ1563" s="1">
        <v>518542.83</v>
      </c>
      <c r="AK1563" s="1">
        <v>5</v>
      </c>
      <c r="AL1563" s="1">
        <v>-12</v>
      </c>
      <c r="AM1563" s="1">
        <v>-32</v>
      </c>
      <c r="AN1563" s="1">
        <v>-19</v>
      </c>
      <c r="AO1563" s="1">
        <v>-2</v>
      </c>
      <c r="AP1563" s="1">
        <v>41753</v>
      </c>
      <c r="AQ1563" s="1">
        <v>-0.1</v>
      </c>
      <c r="AR1563" s="1">
        <v>13.1</v>
      </c>
      <c r="AS1563" s="1">
        <v>12.9</v>
      </c>
      <c r="AT1563" s="1">
        <v>12.8</v>
      </c>
      <c r="AU1563" s="1">
        <v>12.8</v>
      </c>
      <c r="AV1563" s="1">
        <v>12.8</v>
      </c>
      <c r="AW1563" s="1">
        <v>-7.6770000000000007E-3</v>
      </c>
      <c r="AX1563" s="1">
        <v>-0.39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6246</v>
      </c>
      <c r="C1564" s="3">
        <v>1.29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59.54</v>
      </c>
      <c r="H1564" s="1">
        <f>MATCH(持股比率!A1564,董監!A:A,0)</f>
        <v>1564</v>
      </c>
      <c r="I1564" s="3">
        <v>800000</v>
      </c>
      <c r="J1564" s="26">
        <v>-3</v>
      </c>
      <c r="K1564" s="26">
        <v>10</v>
      </c>
      <c r="L1564" s="35">
        <v>-10</v>
      </c>
      <c r="M1564" s="26">
        <v>4</v>
      </c>
      <c r="N1564" s="26">
        <v>8</v>
      </c>
      <c r="O1564" s="26">
        <f t="shared" si="97"/>
        <v>47632</v>
      </c>
      <c r="P1564" s="25">
        <f t="shared" si="98"/>
        <v>0</v>
      </c>
      <c r="Q1564" s="3">
        <v>25.15</v>
      </c>
      <c r="R1564" s="3">
        <v>26</v>
      </c>
      <c r="S1564" s="3">
        <v>25.2</v>
      </c>
      <c r="T1564" s="3">
        <v>24.95</v>
      </c>
      <c r="U1564" s="3">
        <v>25.2</v>
      </c>
      <c r="V1564" s="12">
        <f t="shared" si="99"/>
        <v>2.3395E-3</v>
      </c>
      <c r="W1564" s="3">
        <v>1</v>
      </c>
      <c r="X1564" s="3" t="str">
        <f ca="1">IF(COUNTIF(股期對照!A:A,B1564)=2,B1564&amp;"-●",IF(COUNTIF(股期對照!A:A,B1564)=1,B1564&amp;"-◎",B1564))</f>
        <v>陞泰</v>
      </c>
      <c r="Y1564" s="3" t="s">
        <v>6634</v>
      </c>
      <c r="AB1564" s="1" t="s">
        <v>1558</v>
      </c>
      <c r="AC1564" s="1" t="s">
        <v>3319</v>
      </c>
      <c r="AD1564" s="1">
        <v>1.29</v>
      </c>
      <c r="AE1564" s="1">
        <v>0</v>
      </c>
      <c r="AF1564" s="1">
        <v>0</v>
      </c>
      <c r="AG1564" s="1">
        <v>39.17</v>
      </c>
      <c r="AH1564" s="1">
        <v>59.54</v>
      </c>
      <c r="AI1564" s="1">
        <v>1564</v>
      </c>
      <c r="AJ1564" s="1">
        <v>800000</v>
      </c>
      <c r="AK1564" s="1">
        <v>-3</v>
      </c>
      <c r="AL1564" s="1">
        <v>10</v>
      </c>
      <c r="AM1564" s="1">
        <v>-10</v>
      </c>
      <c r="AN1564" s="1">
        <v>4</v>
      </c>
      <c r="AO1564" s="1">
        <v>8</v>
      </c>
      <c r="AP1564" s="1">
        <v>47632</v>
      </c>
      <c r="AQ1564" s="1">
        <v>0</v>
      </c>
      <c r="AR1564" s="1">
        <v>25.15</v>
      </c>
      <c r="AS1564" s="1">
        <v>26</v>
      </c>
      <c r="AT1564" s="1">
        <v>25.2</v>
      </c>
      <c r="AU1564" s="1">
        <v>24.95</v>
      </c>
      <c r="AV1564" s="1">
        <v>25.2</v>
      </c>
      <c r="AW1564" s="1">
        <v>2.3395E-3</v>
      </c>
      <c r="AX1564" s="1">
        <v>1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6247</v>
      </c>
      <c r="C1565" s="3">
        <v>2.5499999999999998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84.99</v>
      </c>
      <c r="H1565" s="1">
        <f>MATCH(持股比率!A1565,董監!A:A,0)</f>
        <v>1565</v>
      </c>
      <c r="I1565" s="3">
        <v>871244.66</v>
      </c>
      <c r="J1565" s="26">
        <v>-26</v>
      </c>
      <c r="K1565" s="26">
        <v>-14</v>
      </c>
      <c r="L1565" s="35">
        <v>-7</v>
      </c>
      <c r="M1565" s="26">
        <v>10</v>
      </c>
      <c r="N1565" s="26">
        <v>1</v>
      </c>
      <c r="O1565" s="26">
        <f t="shared" si="97"/>
        <v>74047</v>
      </c>
      <c r="P1565" s="25">
        <f t="shared" si="98"/>
        <v>0</v>
      </c>
      <c r="Q1565" s="3">
        <v>20.149999999999999</v>
      </c>
      <c r="R1565" s="3">
        <v>20.149999999999999</v>
      </c>
      <c r="S1565" s="3">
        <v>20.149999999999999</v>
      </c>
      <c r="T1565" s="3">
        <v>20.149999999999999</v>
      </c>
      <c r="U1565" s="3">
        <v>20.2</v>
      </c>
      <c r="V1565" s="12">
        <f t="shared" si="99"/>
        <v>-7.2534999999999987E-3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6560</v>
      </c>
      <c r="AB1565" s="1" t="s">
        <v>1559</v>
      </c>
      <c r="AC1565" s="1" t="s">
        <v>3320</v>
      </c>
      <c r="AD1565" s="1">
        <v>2.5499999999999998</v>
      </c>
      <c r="AE1565" s="1">
        <v>0.25</v>
      </c>
      <c r="AF1565" s="1">
        <v>0.15</v>
      </c>
      <c r="AG1565" s="1">
        <v>12.06</v>
      </c>
      <c r="AH1565" s="1">
        <v>84.99</v>
      </c>
      <c r="AI1565" s="1">
        <v>1565</v>
      </c>
      <c r="AJ1565" s="1">
        <v>871244.66</v>
      </c>
      <c r="AK1565" s="1">
        <v>-26</v>
      </c>
      <c r="AL1565" s="1">
        <v>-14</v>
      </c>
      <c r="AM1565" s="1">
        <v>-7</v>
      </c>
      <c r="AN1565" s="1">
        <v>10</v>
      </c>
      <c r="AO1565" s="1">
        <v>1</v>
      </c>
      <c r="AP1565" s="1">
        <v>74047</v>
      </c>
      <c r="AQ1565" s="1">
        <v>0</v>
      </c>
      <c r="AR1565" s="1">
        <v>20.149999999999999</v>
      </c>
      <c r="AS1565" s="1">
        <v>20.149999999999999</v>
      </c>
      <c r="AT1565" s="1">
        <v>20.149999999999999</v>
      </c>
      <c r="AU1565" s="1">
        <v>20.149999999999999</v>
      </c>
      <c r="AV1565" s="1">
        <v>20.2</v>
      </c>
      <c r="AW1565" s="1">
        <v>-7.2534999999999987E-3</v>
      </c>
      <c r="AX1565" s="1">
        <v>0.25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6248</v>
      </c>
      <c r="C1566" s="3">
        <v>5.96</v>
      </c>
      <c r="D1566" s="3">
        <v>0.13</v>
      </c>
      <c r="E1566" s="3">
        <v>1.1000000000000001</v>
      </c>
      <c r="F1566" s="1">
        <f>IF(INDEX(董監!D:D,H1566)=0,INDEX(董監!C:C,H1566),INDEX(董監!D:D,H1566))</f>
        <v>10.15</v>
      </c>
      <c r="G1566" s="1">
        <f t="shared" si="96"/>
        <v>82.66</v>
      </c>
      <c r="H1566" s="1">
        <f>MATCH(持股比率!A1566,董監!A:A,0)</f>
        <v>1566</v>
      </c>
      <c r="I1566" s="3">
        <v>2775315.38</v>
      </c>
      <c r="J1566" s="26">
        <v>249</v>
      </c>
      <c r="K1566" s="26">
        <v>618</v>
      </c>
      <c r="L1566" s="35">
        <v>-1097</v>
      </c>
      <c r="M1566" s="26">
        <v>-1115</v>
      </c>
      <c r="N1566" s="26">
        <v>1125</v>
      </c>
      <c r="O1566" s="26">
        <f t="shared" si="97"/>
        <v>229408</v>
      </c>
      <c r="P1566" s="25">
        <f t="shared" si="98"/>
        <v>-0.1</v>
      </c>
      <c r="Q1566" s="3">
        <v>31.3</v>
      </c>
      <c r="R1566" s="3">
        <v>34.4</v>
      </c>
      <c r="S1566" s="3">
        <v>37.65</v>
      </c>
      <c r="T1566" s="3">
        <v>36</v>
      </c>
      <c r="U1566" s="3">
        <v>39.200000000000003</v>
      </c>
      <c r="V1566" s="12">
        <f t="shared" si="99"/>
        <v>-8.2891499999999937E-2</v>
      </c>
      <c r="W1566" s="3">
        <v>27.27</v>
      </c>
      <c r="X1566" s="3" t="str">
        <f ca="1">IF(COUNTIF(股期對照!A:A,B1566)=2,B1566&amp;"-●",IF(COUNTIF(股期對照!A:A,B1566)=1,B1566&amp;"-◎",B1566))</f>
        <v>伍豐</v>
      </c>
      <c r="Y1566" s="3" t="s">
        <v>6565</v>
      </c>
      <c r="AB1566" s="1" t="s">
        <v>1560</v>
      </c>
      <c r="AC1566" s="1" t="s">
        <v>3321</v>
      </c>
      <c r="AD1566" s="1">
        <v>5.96</v>
      </c>
      <c r="AE1566" s="1">
        <v>0.13</v>
      </c>
      <c r="AF1566" s="1">
        <v>1.1000000000000001</v>
      </c>
      <c r="AG1566" s="1">
        <v>10.15</v>
      </c>
      <c r="AH1566" s="1">
        <v>82.66</v>
      </c>
      <c r="AI1566" s="1">
        <v>1566</v>
      </c>
      <c r="AJ1566" s="1">
        <v>2775315.38</v>
      </c>
      <c r="AK1566" s="1">
        <v>249</v>
      </c>
      <c r="AL1566" s="1">
        <v>618</v>
      </c>
      <c r="AM1566" s="1">
        <v>-1097</v>
      </c>
      <c r="AN1566" s="1">
        <v>-1115</v>
      </c>
      <c r="AO1566" s="1">
        <v>1125</v>
      </c>
      <c r="AP1566" s="1">
        <v>229408</v>
      </c>
      <c r="AQ1566" s="1">
        <v>-0.1</v>
      </c>
      <c r="AR1566" s="1">
        <v>31.3</v>
      </c>
      <c r="AS1566" s="1">
        <v>34.4</v>
      </c>
      <c r="AT1566" s="1">
        <v>37.65</v>
      </c>
      <c r="AU1566" s="1">
        <v>36</v>
      </c>
      <c r="AV1566" s="1">
        <v>39.200000000000003</v>
      </c>
      <c r="AW1566" s="1">
        <v>-8.2891499999999937E-2</v>
      </c>
      <c r="AX1566" s="1">
        <v>27.27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6249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2</v>
      </c>
      <c r="M1567" s="26">
        <v>4</v>
      </c>
      <c r="N1567" s="26">
        <v>-3</v>
      </c>
      <c r="O1567" s="26">
        <f t="shared" si="97"/>
        <v>-12103</v>
      </c>
      <c r="P1567" s="25">
        <f t="shared" si="98"/>
        <v>0</v>
      </c>
      <c r="Q1567" s="3">
        <v>10.65</v>
      </c>
      <c r="R1567" s="3">
        <v>10.35</v>
      </c>
      <c r="S1567" s="3">
        <v>11.35</v>
      </c>
      <c r="T1567" s="3">
        <v>12.45</v>
      </c>
      <c r="U1567" s="3">
        <v>11.65</v>
      </c>
      <c r="V1567" s="12">
        <f t="shared" si="99"/>
        <v>3.7549999999999997E-4</v>
      </c>
      <c r="W1567" s="3">
        <v>8.8800000000000008</v>
      </c>
      <c r="X1567" s="3" t="str">
        <f ca="1">IF(COUNTIF(股期對照!A:A,B1567)=2,B1567&amp;"-●",IF(COUNTIF(股期對照!A:A,B1567)=1,B1567&amp;"-◎",B1567))</f>
        <v>洛碁</v>
      </c>
      <c r="Y1567" s="3" t="s">
        <v>6581</v>
      </c>
      <c r="AB1567" s="1" t="s">
        <v>1561</v>
      </c>
      <c r="AC1567" s="1" t="s">
        <v>3322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2</v>
      </c>
      <c r="AN1567" s="1">
        <v>4</v>
      </c>
      <c r="AO1567" s="1">
        <v>-3</v>
      </c>
      <c r="AP1567" s="1">
        <v>-12103</v>
      </c>
      <c r="AQ1567" s="1">
        <v>0</v>
      </c>
      <c r="AR1567" s="1">
        <v>10.65</v>
      </c>
      <c r="AS1567" s="1">
        <v>10.35</v>
      </c>
      <c r="AT1567" s="1">
        <v>11.35</v>
      </c>
      <c r="AU1567" s="1">
        <v>12.45</v>
      </c>
      <c r="AV1567" s="1">
        <v>11.65</v>
      </c>
      <c r="AW1567" s="1">
        <v>3.7549999999999997E-4</v>
      </c>
      <c r="AX1567" s="1">
        <v>8.8800000000000008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6250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6544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6251</v>
      </c>
      <c r="C1569" s="3">
        <v>22.92</v>
      </c>
      <c r="D1569" s="3">
        <v>5.1100000000000003</v>
      </c>
      <c r="E1569" s="3">
        <v>0.44</v>
      </c>
      <c r="F1569" s="1">
        <f>IF(INDEX(董監!D:D,H1569)=0,INDEX(董監!C:C,H1569),INDEX(董監!D:D,H1569))</f>
        <v>10.71</v>
      </c>
      <c r="G1569" s="1">
        <f t="shared" si="96"/>
        <v>60.819999999999993</v>
      </c>
      <c r="H1569" s="1">
        <f>MATCH(持股比率!A1569,董監!A:A,0)</f>
        <v>1569</v>
      </c>
      <c r="I1569" s="3">
        <v>861720.72</v>
      </c>
      <c r="J1569" s="26">
        <v>913</v>
      </c>
      <c r="K1569" s="26">
        <v>1</v>
      </c>
      <c r="L1569" s="35">
        <v>385</v>
      </c>
      <c r="M1569" s="26">
        <v>-14</v>
      </c>
      <c r="N1569" s="26">
        <v>442</v>
      </c>
      <c r="O1569" s="26">
        <f t="shared" si="97"/>
        <v>52410</v>
      </c>
      <c r="P1569" s="25">
        <f t="shared" si="98"/>
        <v>3.3</v>
      </c>
      <c r="Q1569" s="3">
        <v>233</v>
      </c>
      <c r="R1569" s="3">
        <v>230</v>
      </c>
      <c r="S1569" s="3">
        <v>228</v>
      </c>
      <c r="T1569" s="3">
        <v>223</v>
      </c>
      <c r="U1569" s="3">
        <v>232</v>
      </c>
      <c r="V1569" s="12">
        <f t="shared" si="99"/>
        <v>4.0016100000000003</v>
      </c>
      <c r="W1569" s="3">
        <v>1.0900000000000001</v>
      </c>
      <c r="X1569" s="3" t="str">
        <f ca="1">IF(COUNTIF(股期對照!A:A,B1569)=2,B1569&amp;"-●",IF(COUNTIF(股期對照!A:A,B1569)=1,B1569&amp;"-◎",B1569))</f>
        <v>致新</v>
      </c>
      <c r="Y1569" s="3" t="s">
        <v>6546</v>
      </c>
      <c r="AB1569" s="1" t="s">
        <v>1563</v>
      </c>
      <c r="AC1569" s="1" t="s">
        <v>3324</v>
      </c>
      <c r="AD1569" s="1">
        <v>22.92</v>
      </c>
      <c r="AE1569" s="1">
        <v>5.1100000000000003</v>
      </c>
      <c r="AF1569" s="1">
        <v>0.44</v>
      </c>
      <c r="AG1569" s="1">
        <v>10.71</v>
      </c>
      <c r="AH1569" s="1">
        <v>60.819999999999993</v>
      </c>
      <c r="AI1569" s="1">
        <v>1569</v>
      </c>
      <c r="AJ1569" s="1">
        <v>861720.72</v>
      </c>
      <c r="AK1569" s="1">
        <v>913</v>
      </c>
      <c r="AL1569" s="1">
        <v>1</v>
      </c>
      <c r="AM1569" s="1">
        <v>385</v>
      </c>
      <c r="AN1569" s="1">
        <v>-14</v>
      </c>
      <c r="AO1569" s="1">
        <v>442</v>
      </c>
      <c r="AP1569" s="1">
        <v>52410</v>
      </c>
      <c r="AQ1569" s="1">
        <v>3.3</v>
      </c>
      <c r="AR1569" s="1">
        <v>233</v>
      </c>
      <c r="AS1569" s="1">
        <v>230</v>
      </c>
      <c r="AT1569" s="1">
        <v>228</v>
      </c>
      <c r="AU1569" s="1">
        <v>223</v>
      </c>
      <c r="AV1569" s="1">
        <v>232</v>
      </c>
      <c r="AW1569" s="1">
        <v>4.0016100000000003</v>
      </c>
      <c r="AX1569" s="1">
        <v>1.0900000000000001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6252</v>
      </c>
      <c r="C1570" s="3">
        <v>0.74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80.040000000000006</v>
      </c>
      <c r="H1570" s="1">
        <f>MATCH(持股比率!A1570,董監!A:A,0)</f>
        <v>1570</v>
      </c>
      <c r="I1570" s="3">
        <v>351331.93</v>
      </c>
      <c r="J1570" s="26">
        <v>-5</v>
      </c>
      <c r="K1570" s="26">
        <v>6</v>
      </c>
      <c r="L1570" s="35">
        <v>2</v>
      </c>
      <c r="M1570" s="26">
        <v>1</v>
      </c>
      <c r="N1570" s="26">
        <v>3</v>
      </c>
      <c r="O1570" s="26">
        <f t="shared" si="97"/>
        <v>28121</v>
      </c>
      <c r="P1570" s="25">
        <f t="shared" si="98"/>
        <v>0</v>
      </c>
      <c r="Q1570" s="3">
        <v>191</v>
      </c>
      <c r="R1570" s="3">
        <v>191</v>
      </c>
      <c r="S1570" s="3">
        <v>191</v>
      </c>
      <c r="T1570" s="3">
        <v>191</v>
      </c>
      <c r="U1570" s="3">
        <v>191</v>
      </c>
      <c r="V1570" s="12">
        <f t="shared" si="99"/>
        <v>1.337E-2</v>
      </c>
      <c r="W1570" s="3">
        <v>-0.26</v>
      </c>
      <c r="X1570" s="3" t="str">
        <f ca="1">IF(COUNTIF(股期對照!A:A,B1570)=2,B1570&amp;"-●",IF(COUNTIF(股期對照!A:A,B1570)=1,B1570&amp;"-◎",B1570))</f>
        <v>瑞穎</v>
      </c>
      <c r="Y1570" s="3" t="s">
        <v>4586</v>
      </c>
      <c r="AB1570" s="1" t="s">
        <v>1564</v>
      </c>
      <c r="AC1570" s="1" t="s">
        <v>3325</v>
      </c>
      <c r="AD1570" s="1">
        <v>0.74</v>
      </c>
      <c r="AE1570" s="1">
        <v>0</v>
      </c>
      <c r="AF1570" s="1">
        <v>0.23</v>
      </c>
      <c r="AG1570" s="1">
        <v>18.989999999999998</v>
      </c>
      <c r="AH1570" s="1">
        <v>80.040000000000006</v>
      </c>
      <c r="AI1570" s="1">
        <v>1570</v>
      </c>
      <c r="AJ1570" s="1">
        <v>351331.93</v>
      </c>
      <c r="AK1570" s="1">
        <v>-5</v>
      </c>
      <c r="AL1570" s="1">
        <v>6</v>
      </c>
      <c r="AM1570" s="1">
        <v>2</v>
      </c>
      <c r="AN1570" s="1">
        <v>1</v>
      </c>
      <c r="AO1570" s="1">
        <v>3</v>
      </c>
      <c r="AP1570" s="1">
        <v>28121</v>
      </c>
      <c r="AQ1570" s="1">
        <v>0</v>
      </c>
      <c r="AR1570" s="1">
        <v>191</v>
      </c>
      <c r="AS1570" s="1">
        <v>191</v>
      </c>
      <c r="AT1570" s="1">
        <v>191</v>
      </c>
      <c r="AU1570" s="1">
        <v>191</v>
      </c>
      <c r="AV1570" s="1">
        <v>191</v>
      </c>
      <c r="AW1570" s="1">
        <v>1.337E-2</v>
      </c>
      <c r="AX1570" s="1">
        <v>-0.26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6253</v>
      </c>
      <c r="C1571" s="3">
        <v>0.14000000000000001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87.01</v>
      </c>
      <c r="H1571" s="1">
        <f>MATCH(持股比率!A1571,董監!A:A,0)</f>
        <v>1571</v>
      </c>
      <c r="I1571" s="3">
        <v>695141.49</v>
      </c>
      <c r="J1571" s="26">
        <v>-15</v>
      </c>
      <c r="K1571" s="26">
        <v>-18</v>
      </c>
      <c r="L1571" s="35">
        <v>-29</v>
      </c>
      <c r="M1571" s="26">
        <v>-7</v>
      </c>
      <c r="N1571" s="26">
        <v>1</v>
      </c>
      <c r="O1571" s="26">
        <f t="shared" si="97"/>
        <v>60484</v>
      </c>
      <c r="P1571" s="25">
        <f t="shared" si="98"/>
        <v>-0.1</v>
      </c>
      <c r="Q1571" s="3">
        <v>83.5</v>
      </c>
      <c r="R1571" s="3">
        <v>83.7</v>
      </c>
      <c r="S1571" s="3">
        <v>80.599999999999994</v>
      </c>
      <c r="T1571" s="3">
        <v>79</v>
      </c>
      <c r="U1571" s="3">
        <v>78.3</v>
      </c>
      <c r="V1571" s="12">
        <f t="shared" si="99"/>
        <v>-5.5711999999999998E-2</v>
      </c>
      <c r="W1571" s="3">
        <v>-8.42</v>
      </c>
      <c r="X1571" s="3" t="str">
        <f ca="1">IF(COUNTIF(股期對照!A:A,B1571)=2,B1571&amp;"-●",IF(COUNTIF(股期對照!A:A,B1571)=1,B1571&amp;"-◎",B1571))</f>
        <v>巨虹</v>
      </c>
      <c r="Y1571" s="3" t="s">
        <v>6632</v>
      </c>
      <c r="AB1571" s="1" t="s">
        <v>1565</v>
      </c>
      <c r="AC1571" s="1" t="s">
        <v>3326</v>
      </c>
      <c r="AD1571" s="1">
        <v>0.14000000000000001</v>
      </c>
      <c r="AE1571" s="1">
        <v>0</v>
      </c>
      <c r="AF1571" s="1">
        <v>0</v>
      </c>
      <c r="AG1571" s="1">
        <v>12.85</v>
      </c>
      <c r="AH1571" s="1">
        <v>87.01</v>
      </c>
      <c r="AI1571" s="1">
        <v>1571</v>
      </c>
      <c r="AJ1571" s="1">
        <v>695141.49</v>
      </c>
      <c r="AK1571" s="1">
        <v>-15</v>
      </c>
      <c r="AL1571" s="1">
        <v>-18</v>
      </c>
      <c r="AM1571" s="1">
        <v>-29</v>
      </c>
      <c r="AN1571" s="1">
        <v>-7</v>
      </c>
      <c r="AO1571" s="1">
        <v>1</v>
      </c>
      <c r="AP1571" s="1">
        <v>60484</v>
      </c>
      <c r="AQ1571" s="1">
        <v>-0.1</v>
      </c>
      <c r="AR1571" s="1">
        <v>83.5</v>
      </c>
      <c r="AS1571" s="1">
        <v>83.7</v>
      </c>
      <c r="AT1571" s="1">
        <v>80.599999999999994</v>
      </c>
      <c r="AU1571" s="1">
        <v>79</v>
      </c>
      <c r="AV1571" s="1">
        <v>78.3</v>
      </c>
      <c r="AW1571" s="1">
        <v>-5.5711999999999998E-2</v>
      </c>
      <c r="AX1571" s="1">
        <v>-8.42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4704</v>
      </c>
      <c r="C1572" s="3">
        <v>1.25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86.7</v>
      </c>
      <c r="H1572" s="1">
        <f>MATCH(持股比率!A1572,董監!A:A,0)</f>
        <v>1572</v>
      </c>
      <c r="I1572" s="3">
        <v>1572572.42</v>
      </c>
      <c r="J1572" s="26">
        <v>167</v>
      </c>
      <c r="K1572" s="26">
        <v>-171</v>
      </c>
      <c r="L1572" s="35">
        <v>-94</v>
      </c>
      <c r="M1572" s="26">
        <v>-191</v>
      </c>
      <c r="N1572" s="26">
        <v>-32</v>
      </c>
      <c r="O1572" s="26">
        <f t="shared" si="97"/>
        <v>136342</v>
      </c>
      <c r="P1572" s="25">
        <f t="shared" si="98"/>
        <v>-0.2</v>
      </c>
      <c r="Q1572" s="3">
        <v>13.05</v>
      </c>
      <c r="R1572" s="3">
        <v>12.9</v>
      </c>
      <c r="S1572" s="3">
        <v>12.85</v>
      </c>
      <c r="T1572" s="3">
        <v>12.7</v>
      </c>
      <c r="U1572" s="3">
        <v>12.6</v>
      </c>
      <c r="V1572" s="12">
        <f t="shared" si="99"/>
        <v>-4.0633499999999996E-2</v>
      </c>
      <c r="W1572" s="3">
        <v>-1.18</v>
      </c>
      <c r="X1572" s="3" t="str">
        <f ca="1">IF(COUNTIF(股期對照!A:A,B1572)=2,B1572&amp;"-●",IF(COUNTIF(股期對照!A:A,B1572)=1,B1572&amp;"-◎",B1572))</f>
        <v>福華</v>
      </c>
      <c r="Y1572" s="3" t="s">
        <v>6613</v>
      </c>
      <c r="AB1572" s="1" t="s">
        <v>1566</v>
      </c>
      <c r="AC1572" s="1" t="s">
        <v>3327</v>
      </c>
      <c r="AD1572" s="1">
        <v>1.25</v>
      </c>
      <c r="AE1572" s="1">
        <v>0</v>
      </c>
      <c r="AF1572" s="1">
        <v>0</v>
      </c>
      <c r="AG1572" s="1">
        <v>12.05</v>
      </c>
      <c r="AH1572" s="1">
        <v>86.7</v>
      </c>
      <c r="AI1572" s="1">
        <v>1572</v>
      </c>
      <c r="AJ1572" s="1">
        <v>1572572.42</v>
      </c>
      <c r="AK1572" s="1">
        <v>167</v>
      </c>
      <c r="AL1572" s="1">
        <v>-171</v>
      </c>
      <c r="AM1572" s="1">
        <v>-94</v>
      </c>
      <c r="AN1572" s="1">
        <v>-191</v>
      </c>
      <c r="AO1572" s="1">
        <v>-32</v>
      </c>
      <c r="AP1572" s="1">
        <v>136342</v>
      </c>
      <c r="AQ1572" s="1">
        <v>-0.2</v>
      </c>
      <c r="AR1572" s="1">
        <v>13.05</v>
      </c>
      <c r="AS1572" s="1">
        <v>12.9</v>
      </c>
      <c r="AT1572" s="1">
        <v>12.85</v>
      </c>
      <c r="AU1572" s="1">
        <v>12.7</v>
      </c>
      <c r="AV1572" s="1">
        <v>12.6</v>
      </c>
      <c r="AW1572" s="1">
        <v>-4.0633499999999996E-2</v>
      </c>
      <c r="AX1572" s="1">
        <v>-1.18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6254</v>
      </c>
      <c r="C1573" s="3">
        <v>13.89</v>
      </c>
      <c r="D1573" s="3">
        <v>8.15</v>
      </c>
      <c r="E1573" s="3">
        <v>1.65</v>
      </c>
      <c r="F1573" s="1">
        <f>IF(INDEX(董監!D:D,H1573)=0,INDEX(董監!C:C,H1573),INDEX(董監!D:D,H1573))</f>
        <v>26.83</v>
      </c>
      <c r="G1573" s="1">
        <f t="shared" si="96"/>
        <v>49.480000000000004</v>
      </c>
      <c r="H1573" s="1">
        <f>MATCH(持股比率!A1573,董監!A:A,0)</f>
        <v>1573</v>
      </c>
      <c r="I1573" s="3">
        <v>1997161.23</v>
      </c>
      <c r="J1573" s="26">
        <v>1185</v>
      </c>
      <c r="K1573" s="26">
        <v>-544</v>
      </c>
      <c r="L1573" s="35">
        <v>1244</v>
      </c>
      <c r="M1573" s="26">
        <v>-380</v>
      </c>
      <c r="N1573" s="26">
        <v>1496</v>
      </c>
      <c r="O1573" s="26">
        <f t="shared" si="97"/>
        <v>98820</v>
      </c>
      <c r="P1573" s="25">
        <f t="shared" si="98"/>
        <v>3</v>
      </c>
      <c r="Q1573" s="3">
        <v>151</v>
      </c>
      <c r="R1573" s="3">
        <v>149</v>
      </c>
      <c r="S1573" s="3">
        <v>149.5</v>
      </c>
      <c r="T1573" s="3">
        <v>148.5</v>
      </c>
      <c r="U1573" s="3">
        <v>152</v>
      </c>
      <c r="V1573" s="12">
        <f t="shared" si="99"/>
        <v>4.54819</v>
      </c>
      <c r="W1573" s="3">
        <v>2.36</v>
      </c>
      <c r="X1573" s="3" t="str">
        <f ca="1">IF(COUNTIF(股期對照!A:A,B1573)=2,B1573&amp;"-●",IF(COUNTIF(股期對照!A:A,B1573)=1,B1573&amp;"-◎",B1573))</f>
        <v>宏捷科-◎</v>
      </c>
      <c r="Y1573" s="3" t="s">
        <v>4744</v>
      </c>
      <c r="AB1573" s="1" t="s">
        <v>1567</v>
      </c>
      <c r="AC1573" s="1" t="s">
        <v>3328</v>
      </c>
      <c r="AD1573" s="1">
        <v>13.89</v>
      </c>
      <c r="AE1573" s="1">
        <v>8.15</v>
      </c>
      <c r="AF1573" s="1">
        <v>1.65</v>
      </c>
      <c r="AG1573" s="1">
        <v>26.83</v>
      </c>
      <c r="AH1573" s="1">
        <v>49.480000000000004</v>
      </c>
      <c r="AI1573" s="1">
        <v>1573</v>
      </c>
      <c r="AJ1573" s="1">
        <v>1997161.23</v>
      </c>
      <c r="AK1573" s="1">
        <v>1185</v>
      </c>
      <c r="AL1573" s="1">
        <v>-544</v>
      </c>
      <c r="AM1573" s="1">
        <v>1244</v>
      </c>
      <c r="AN1573" s="1">
        <v>-380</v>
      </c>
      <c r="AO1573" s="1">
        <v>1496</v>
      </c>
      <c r="AP1573" s="1">
        <v>98820</v>
      </c>
      <c r="AQ1573" s="1">
        <v>3</v>
      </c>
      <c r="AR1573" s="1">
        <v>151</v>
      </c>
      <c r="AS1573" s="1">
        <v>149</v>
      </c>
      <c r="AT1573" s="1">
        <v>149.5</v>
      </c>
      <c r="AU1573" s="1">
        <v>148.5</v>
      </c>
      <c r="AV1573" s="1">
        <v>152</v>
      </c>
      <c r="AW1573" s="1">
        <v>4.54819</v>
      </c>
      <c r="AX1573" s="1">
        <v>2.36</v>
      </c>
      <c r="AY1573" s="1" t="s">
        <v>4549</v>
      </c>
      <c r="AZ1573" s="1" t="s">
        <v>3542</v>
      </c>
    </row>
    <row r="1574" spans="1:52" x14ac:dyDescent="0.25">
      <c r="A1574" s="2" t="s">
        <v>1568</v>
      </c>
      <c r="B1574" s="3" t="s">
        <v>6255</v>
      </c>
      <c r="C1574" s="3">
        <v>2.06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75.400000000000006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3</v>
      </c>
      <c r="M1574" s="26">
        <v>-13</v>
      </c>
      <c r="N1574" s="26">
        <v>-7</v>
      </c>
      <c r="O1574" s="26">
        <f t="shared" si="97"/>
        <v>21918</v>
      </c>
      <c r="P1574" s="25">
        <f t="shared" si="98"/>
        <v>-0.1</v>
      </c>
      <c r="Q1574" s="3">
        <v>24.2</v>
      </c>
      <c r="R1574" s="3">
        <v>24.4</v>
      </c>
      <c r="S1574" s="3">
        <v>25.5</v>
      </c>
      <c r="T1574" s="3">
        <v>26.8</v>
      </c>
      <c r="U1574" s="3">
        <v>26.85</v>
      </c>
      <c r="V1574" s="12">
        <f t="shared" si="99"/>
        <v>-4.5985000000000002E-3</v>
      </c>
      <c r="W1574" s="3">
        <v>11.88</v>
      </c>
      <c r="X1574" s="3" t="str">
        <f ca="1">IF(COUNTIF(股期對照!A:A,B1574)=2,B1574&amp;"-●",IF(COUNTIF(股期對照!A:A,B1574)=1,B1574&amp;"-◎",B1574))</f>
        <v>華鎂鑫</v>
      </c>
      <c r="Y1574" s="3" t="s">
        <v>6567</v>
      </c>
      <c r="AB1574" s="1" t="s">
        <v>1568</v>
      </c>
      <c r="AC1574" s="1" t="s">
        <v>3329</v>
      </c>
      <c r="AD1574" s="1">
        <v>2.06</v>
      </c>
      <c r="AE1574" s="1">
        <v>0</v>
      </c>
      <c r="AF1574" s="1">
        <v>0</v>
      </c>
      <c r="AG1574" s="1">
        <v>22.54</v>
      </c>
      <c r="AH1574" s="1">
        <v>75.400000000000006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3</v>
      </c>
      <c r="AN1574" s="1">
        <v>-13</v>
      </c>
      <c r="AO1574" s="1">
        <v>-7</v>
      </c>
      <c r="AP1574" s="1">
        <v>21918</v>
      </c>
      <c r="AQ1574" s="1">
        <v>-0.1</v>
      </c>
      <c r="AR1574" s="1">
        <v>24.2</v>
      </c>
      <c r="AS1574" s="1">
        <v>24.4</v>
      </c>
      <c r="AT1574" s="1">
        <v>25.5</v>
      </c>
      <c r="AU1574" s="1">
        <v>26.8</v>
      </c>
      <c r="AV1574" s="1">
        <v>26.85</v>
      </c>
      <c r="AW1574" s="1">
        <v>-4.5985000000000002E-3</v>
      </c>
      <c r="AX1574" s="1">
        <v>11.88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6256</v>
      </c>
      <c r="C1575" s="3">
        <v>14.23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66</v>
      </c>
      <c r="H1575" s="1">
        <f>MATCH(持股比率!A1575,董監!A:A,0)</f>
        <v>1575</v>
      </c>
      <c r="I1575" s="3">
        <v>609217.49899999995</v>
      </c>
      <c r="J1575" s="26">
        <v>89</v>
      </c>
      <c r="K1575" s="26">
        <v>-38</v>
      </c>
      <c r="L1575" s="35">
        <v>-339</v>
      </c>
      <c r="M1575" s="26">
        <v>-18</v>
      </c>
      <c r="N1575" s="26">
        <v>129</v>
      </c>
      <c r="O1575" s="26">
        <f t="shared" si="97"/>
        <v>40208</v>
      </c>
      <c r="P1575" s="25">
        <f t="shared" si="98"/>
        <v>-0.4</v>
      </c>
      <c r="Q1575" s="3">
        <v>27.1</v>
      </c>
      <c r="R1575" s="3">
        <v>26.65</v>
      </c>
      <c r="S1575" s="3">
        <v>25.7</v>
      </c>
      <c r="T1575" s="3">
        <v>25.7</v>
      </c>
      <c r="U1575" s="3">
        <v>26.1</v>
      </c>
      <c r="V1575" s="12">
        <f t="shared" si="99"/>
        <v>-4.4087999999999995E-2</v>
      </c>
      <c r="W1575" s="3">
        <v>-2.61</v>
      </c>
      <c r="X1575" s="3" t="str">
        <f ca="1">IF(COUNTIF(股期對照!A:A,B1575)=2,B1575&amp;"-●",IF(COUNTIF(股期對照!A:A,B1575)=1,B1575&amp;"-◎",B1575))</f>
        <v>品安</v>
      </c>
      <c r="Y1575" s="3" t="s">
        <v>6554</v>
      </c>
      <c r="AB1575" s="1" t="s">
        <v>1569</v>
      </c>
      <c r="AC1575" s="1" t="s">
        <v>3330</v>
      </c>
      <c r="AD1575" s="1">
        <v>14.23</v>
      </c>
      <c r="AE1575" s="1">
        <v>0.02</v>
      </c>
      <c r="AF1575" s="1">
        <v>0.05</v>
      </c>
      <c r="AG1575" s="1">
        <v>19.7</v>
      </c>
      <c r="AH1575" s="1">
        <v>66</v>
      </c>
      <c r="AI1575" s="1">
        <v>1575</v>
      </c>
      <c r="AJ1575" s="1">
        <v>609217.49899999995</v>
      </c>
      <c r="AK1575" s="1">
        <v>89</v>
      </c>
      <c r="AL1575" s="1">
        <v>-38</v>
      </c>
      <c r="AM1575" s="1">
        <v>-339</v>
      </c>
      <c r="AN1575" s="1">
        <v>-18</v>
      </c>
      <c r="AO1575" s="1">
        <v>129</v>
      </c>
      <c r="AP1575" s="1">
        <v>40208</v>
      </c>
      <c r="AQ1575" s="1">
        <v>-0.4</v>
      </c>
      <c r="AR1575" s="1">
        <v>27.1</v>
      </c>
      <c r="AS1575" s="1">
        <v>26.65</v>
      </c>
      <c r="AT1575" s="1">
        <v>25.7</v>
      </c>
      <c r="AU1575" s="1">
        <v>25.7</v>
      </c>
      <c r="AV1575" s="1">
        <v>26.1</v>
      </c>
      <c r="AW1575" s="1">
        <v>-4.4087999999999995E-2</v>
      </c>
      <c r="AX1575" s="1">
        <v>-2.61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6257</v>
      </c>
      <c r="C1576" s="3">
        <v>5.33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55.93</v>
      </c>
      <c r="H1576" s="1">
        <f>MATCH(持股比率!A1576,董監!A:A,0)</f>
        <v>1576</v>
      </c>
      <c r="I1576" s="3">
        <v>571775.27</v>
      </c>
      <c r="J1576" s="26">
        <v>-5</v>
      </c>
      <c r="K1576" s="26">
        <v>-9</v>
      </c>
      <c r="L1576" s="35">
        <v>-23</v>
      </c>
      <c r="M1576" s="26">
        <v>-1</v>
      </c>
      <c r="N1576" s="26">
        <v>-27</v>
      </c>
      <c r="O1576" s="26">
        <f t="shared" si="97"/>
        <v>31979</v>
      </c>
      <c r="P1576" s="25">
        <f t="shared" si="98"/>
        <v>-0.2</v>
      </c>
      <c r="Q1576" s="3">
        <v>28.3</v>
      </c>
      <c r="R1576" s="3">
        <v>28.6</v>
      </c>
      <c r="S1576" s="3">
        <v>28</v>
      </c>
      <c r="T1576" s="3">
        <v>28</v>
      </c>
      <c r="U1576" s="3">
        <v>28.05</v>
      </c>
      <c r="V1576" s="12">
        <f t="shared" si="99"/>
        <v>-1.82825E-2</v>
      </c>
      <c r="W1576" s="3">
        <v>0.18</v>
      </c>
      <c r="X1576" s="3" t="str">
        <f ca="1">IF(COUNTIF(股期對照!A:A,B1576)=2,B1576&amp;"-●",IF(COUNTIF(股期對照!A:A,B1576)=1,B1576&amp;"-◎",B1576))</f>
        <v>康全電訊</v>
      </c>
      <c r="Y1576" s="3" t="s">
        <v>6615</v>
      </c>
      <c r="AB1576" s="1" t="s">
        <v>1570</v>
      </c>
      <c r="AC1576" s="1" t="s">
        <v>3331</v>
      </c>
      <c r="AD1576" s="1">
        <v>5.33</v>
      </c>
      <c r="AE1576" s="1">
        <v>0</v>
      </c>
      <c r="AF1576" s="1">
        <v>0</v>
      </c>
      <c r="AG1576" s="1">
        <v>38.74</v>
      </c>
      <c r="AH1576" s="1">
        <v>55.93</v>
      </c>
      <c r="AI1576" s="1">
        <v>1576</v>
      </c>
      <c r="AJ1576" s="1">
        <v>571775.27</v>
      </c>
      <c r="AK1576" s="1">
        <v>-5</v>
      </c>
      <c r="AL1576" s="1">
        <v>-9</v>
      </c>
      <c r="AM1576" s="1">
        <v>-23</v>
      </c>
      <c r="AN1576" s="1">
        <v>-1</v>
      </c>
      <c r="AO1576" s="1">
        <v>-27</v>
      </c>
      <c r="AP1576" s="1">
        <v>31979</v>
      </c>
      <c r="AQ1576" s="1">
        <v>-0.2</v>
      </c>
      <c r="AR1576" s="1">
        <v>28.3</v>
      </c>
      <c r="AS1576" s="1">
        <v>28.6</v>
      </c>
      <c r="AT1576" s="1">
        <v>28</v>
      </c>
      <c r="AU1576" s="1">
        <v>28</v>
      </c>
      <c r="AV1576" s="1">
        <v>28.05</v>
      </c>
      <c r="AW1576" s="1">
        <v>-1.82825E-2</v>
      </c>
      <c r="AX1576" s="1">
        <v>0.18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6258</v>
      </c>
      <c r="C1577" s="3">
        <v>3.13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87.210000000000008</v>
      </c>
      <c r="H1577" s="1">
        <f>MATCH(持股比率!A1577,董監!A:A,0)</f>
        <v>1577</v>
      </c>
      <c r="I1577" s="3">
        <v>454503.64</v>
      </c>
      <c r="J1577" s="26">
        <v>-6</v>
      </c>
      <c r="K1577" s="26">
        <v>-9</v>
      </c>
      <c r="L1577" s="35">
        <v>-22</v>
      </c>
      <c r="M1577" s="26">
        <v>-20</v>
      </c>
      <c r="N1577" s="26">
        <v>-1</v>
      </c>
      <c r="O1577" s="26">
        <f t="shared" si="97"/>
        <v>39637</v>
      </c>
      <c r="P1577" s="25">
        <f t="shared" si="98"/>
        <v>-0.1</v>
      </c>
      <c r="Q1577" s="3">
        <v>62.6</v>
      </c>
      <c r="R1577" s="3">
        <v>62.5</v>
      </c>
      <c r="S1577" s="3">
        <v>62</v>
      </c>
      <c r="T1577" s="3">
        <v>61.4</v>
      </c>
      <c r="U1577" s="3">
        <v>61.5</v>
      </c>
      <c r="V1577" s="12">
        <f t="shared" si="99"/>
        <v>-3.5915999999999997E-2</v>
      </c>
      <c r="W1577" s="3">
        <v>-1.76</v>
      </c>
      <c r="X1577" s="3" t="str">
        <f ca="1">IF(COUNTIF(股期對照!A:A,B1577)=2,B1577&amp;"-●",IF(COUNTIF(股期對照!A:A,B1577)=1,B1577&amp;"-◎",B1577))</f>
        <v>翔名</v>
      </c>
      <c r="Y1577" s="3" t="s">
        <v>6640</v>
      </c>
      <c r="AB1577" s="1" t="s">
        <v>1571</v>
      </c>
      <c r="AC1577" s="1" t="s">
        <v>3332</v>
      </c>
      <c r="AD1577" s="1">
        <v>3.13</v>
      </c>
      <c r="AE1577" s="1">
        <v>0</v>
      </c>
      <c r="AF1577" s="1">
        <v>0</v>
      </c>
      <c r="AG1577" s="1">
        <v>9.66</v>
      </c>
      <c r="AH1577" s="1">
        <v>87.210000000000008</v>
      </c>
      <c r="AI1577" s="1">
        <v>1577</v>
      </c>
      <c r="AJ1577" s="1">
        <v>454503.64</v>
      </c>
      <c r="AK1577" s="1">
        <v>-6</v>
      </c>
      <c r="AL1577" s="1">
        <v>-9</v>
      </c>
      <c r="AM1577" s="1">
        <v>-22</v>
      </c>
      <c r="AN1577" s="1">
        <v>-20</v>
      </c>
      <c r="AO1577" s="1">
        <v>-1</v>
      </c>
      <c r="AP1577" s="1">
        <v>39637</v>
      </c>
      <c r="AQ1577" s="1">
        <v>-0.1</v>
      </c>
      <c r="AR1577" s="1">
        <v>62.6</v>
      </c>
      <c r="AS1577" s="1">
        <v>62.5</v>
      </c>
      <c r="AT1577" s="1">
        <v>62</v>
      </c>
      <c r="AU1577" s="1">
        <v>61.4</v>
      </c>
      <c r="AV1577" s="1">
        <v>61.5</v>
      </c>
      <c r="AW1577" s="1">
        <v>-3.5915999999999997E-2</v>
      </c>
      <c r="AX1577" s="1">
        <v>-1.76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6259</v>
      </c>
      <c r="C1578" s="3">
        <v>0.01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71.289999999999992</v>
      </c>
      <c r="H1578" s="1">
        <f>MATCH(持股比率!A1578,董監!A:A,0)</f>
        <v>1578</v>
      </c>
      <c r="I1578" s="3">
        <v>388506.16</v>
      </c>
      <c r="J1578" s="26">
        <v>2</v>
      </c>
      <c r="K1578" s="26">
        <v>0</v>
      </c>
      <c r="L1578" s="35">
        <v>-18</v>
      </c>
      <c r="M1578" s="26">
        <v>5</v>
      </c>
      <c r="N1578" s="26">
        <v>-5</v>
      </c>
      <c r="O1578" s="26">
        <f t="shared" si="97"/>
        <v>27697</v>
      </c>
      <c r="P1578" s="25">
        <f t="shared" si="98"/>
        <v>-0.1</v>
      </c>
      <c r="Q1578" s="3">
        <v>9.17</v>
      </c>
      <c r="R1578" s="3">
        <v>9.1199999999999992</v>
      </c>
      <c r="S1578" s="3">
        <v>8.86</v>
      </c>
      <c r="T1578" s="3">
        <v>8.73</v>
      </c>
      <c r="U1578" s="3">
        <v>8.77</v>
      </c>
      <c r="V1578" s="12">
        <f t="shared" si="99"/>
        <v>-1.4133999999999998E-3</v>
      </c>
      <c r="W1578" s="3">
        <v>-4.3600000000000003</v>
      </c>
      <c r="X1578" s="3" t="str">
        <f ca="1">IF(COUNTIF(股期對照!A:A,B1578)=2,B1578&amp;"-●",IF(COUNTIF(股期對照!A:A,B1578)=1,B1578&amp;"-◎",B1578))</f>
        <v>建暐</v>
      </c>
      <c r="Y1578" s="3" t="s">
        <v>4300</v>
      </c>
      <c r="AB1578" s="1" t="s">
        <v>1572</v>
      </c>
      <c r="AC1578" s="1" t="s">
        <v>3333</v>
      </c>
      <c r="AD1578" s="1">
        <v>0.01</v>
      </c>
      <c r="AE1578" s="1">
        <v>0</v>
      </c>
      <c r="AF1578" s="1">
        <v>0</v>
      </c>
      <c r="AG1578" s="1">
        <v>28.7</v>
      </c>
      <c r="AH1578" s="1">
        <v>71.289999999999992</v>
      </c>
      <c r="AI1578" s="1">
        <v>1578</v>
      </c>
      <c r="AJ1578" s="1">
        <v>388506.16</v>
      </c>
      <c r="AK1578" s="1">
        <v>2</v>
      </c>
      <c r="AL1578" s="1">
        <v>0</v>
      </c>
      <c r="AM1578" s="1">
        <v>-18</v>
      </c>
      <c r="AN1578" s="1">
        <v>5</v>
      </c>
      <c r="AO1578" s="1">
        <v>-5</v>
      </c>
      <c r="AP1578" s="1">
        <v>27697</v>
      </c>
      <c r="AQ1578" s="1">
        <v>-0.1</v>
      </c>
      <c r="AR1578" s="1">
        <v>9.17</v>
      </c>
      <c r="AS1578" s="1">
        <v>9.1199999999999992</v>
      </c>
      <c r="AT1578" s="1">
        <v>8.86</v>
      </c>
      <c r="AU1578" s="1">
        <v>8.73</v>
      </c>
      <c r="AV1578" s="1">
        <v>8.77</v>
      </c>
      <c r="AW1578" s="1">
        <v>-1.4133999999999998E-3</v>
      </c>
      <c r="AX1578" s="1">
        <v>-4.3600000000000003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6260</v>
      </c>
      <c r="C1579" s="3">
        <v>0.72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75.09</v>
      </c>
      <c r="H1579" s="1">
        <f>MATCH(持股比率!A1579,董監!A:A,0)</f>
        <v>1579</v>
      </c>
      <c r="I1579" s="3">
        <v>642084.93000000005</v>
      </c>
      <c r="J1579" s="26">
        <v>-28</v>
      </c>
      <c r="K1579" s="26">
        <v>-29</v>
      </c>
      <c r="L1579" s="35">
        <v>-22</v>
      </c>
      <c r="M1579" s="26">
        <v>-9</v>
      </c>
      <c r="N1579" s="26">
        <v>-8</v>
      </c>
      <c r="O1579" s="26">
        <f t="shared" si="97"/>
        <v>48214</v>
      </c>
      <c r="P1579" s="25">
        <f t="shared" si="98"/>
        <v>-0.2</v>
      </c>
      <c r="Q1579" s="3">
        <v>9.99</v>
      </c>
      <c r="R1579" s="3">
        <v>9.9600000000000009</v>
      </c>
      <c r="S1579" s="3">
        <v>9.6999999999999993</v>
      </c>
      <c r="T1579" s="3">
        <v>9.4</v>
      </c>
      <c r="U1579" s="3">
        <v>9.39</v>
      </c>
      <c r="V1579" s="12">
        <f t="shared" si="99"/>
        <v>-9.4168000000000012E-3</v>
      </c>
      <c r="W1579" s="3">
        <v>-5.34</v>
      </c>
      <c r="X1579" s="3" t="str">
        <f ca="1">IF(COUNTIF(股期對照!A:A,B1579)=2,B1579&amp;"-●",IF(COUNTIF(股期對照!A:A,B1579)=1,B1579&amp;"-◎",B1579))</f>
        <v>保銳</v>
      </c>
      <c r="Y1579" s="3" t="s">
        <v>6683</v>
      </c>
      <c r="AB1579" s="1" t="s">
        <v>1573</v>
      </c>
      <c r="AC1579" s="1" t="s">
        <v>3334</v>
      </c>
      <c r="AD1579" s="1">
        <v>0.72</v>
      </c>
      <c r="AE1579" s="1">
        <v>0</v>
      </c>
      <c r="AF1579" s="1">
        <v>0.01</v>
      </c>
      <c r="AG1579" s="1">
        <v>24.18</v>
      </c>
      <c r="AH1579" s="1">
        <v>75.09</v>
      </c>
      <c r="AI1579" s="1">
        <v>1579</v>
      </c>
      <c r="AJ1579" s="1">
        <v>642084.93000000005</v>
      </c>
      <c r="AK1579" s="1">
        <v>-28</v>
      </c>
      <c r="AL1579" s="1">
        <v>-29</v>
      </c>
      <c r="AM1579" s="1">
        <v>-22</v>
      </c>
      <c r="AN1579" s="1">
        <v>-9</v>
      </c>
      <c r="AO1579" s="1">
        <v>-8</v>
      </c>
      <c r="AP1579" s="1">
        <v>48214</v>
      </c>
      <c r="AQ1579" s="1">
        <v>-0.2</v>
      </c>
      <c r="AR1579" s="1">
        <v>9.99</v>
      </c>
      <c r="AS1579" s="1">
        <v>9.9600000000000009</v>
      </c>
      <c r="AT1579" s="1">
        <v>9.6999999999999993</v>
      </c>
      <c r="AU1579" s="1">
        <v>9.4</v>
      </c>
      <c r="AV1579" s="1">
        <v>9.39</v>
      </c>
      <c r="AW1579" s="1">
        <v>-9.4168000000000012E-3</v>
      </c>
      <c r="AX1579" s="1">
        <v>-5.34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6261</v>
      </c>
      <c r="C1580" s="3">
        <v>23.36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56.32</v>
      </c>
      <c r="H1580" s="1">
        <f>MATCH(持股比率!A1580,董監!A:A,0)</f>
        <v>1580</v>
      </c>
      <c r="I1580" s="3">
        <v>1424164.29</v>
      </c>
      <c r="J1580" s="26">
        <v>545</v>
      </c>
      <c r="K1580" s="26">
        <v>-834</v>
      </c>
      <c r="L1580" s="35">
        <v>390</v>
      </c>
      <c r="M1580" s="26">
        <v>-1026</v>
      </c>
      <c r="N1580" s="26">
        <v>82</v>
      </c>
      <c r="O1580" s="26">
        <f t="shared" si="97"/>
        <v>80209</v>
      </c>
      <c r="P1580" s="25">
        <f t="shared" si="98"/>
        <v>-1.1000000000000001</v>
      </c>
      <c r="Q1580" s="3">
        <v>15.55</v>
      </c>
      <c r="R1580" s="3">
        <v>14.3</v>
      </c>
      <c r="S1580" s="3">
        <v>14.55</v>
      </c>
      <c r="T1580" s="3">
        <v>13.9</v>
      </c>
      <c r="U1580" s="3">
        <v>13.95</v>
      </c>
      <c r="V1580" s="12">
        <f t="shared" si="99"/>
        <v>-0.10894450000000001</v>
      </c>
      <c r="W1580" s="3">
        <v>-10</v>
      </c>
      <c r="X1580" s="3" t="str">
        <f ca="1">IF(COUNTIF(股期對照!A:A,B1580)=2,B1580&amp;"-●",IF(COUNTIF(股期對照!A:A,B1580)=1,B1580&amp;"-◎",B1580))</f>
        <v>擎亞</v>
      </c>
      <c r="Y1580" s="3" t="s">
        <v>6556</v>
      </c>
      <c r="AB1580" s="1" t="s">
        <v>1574</v>
      </c>
      <c r="AC1580" s="1" t="s">
        <v>3335</v>
      </c>
      <c r="AD1580" s="1">
        <v>23.36</v>
      </c>
      <c r="AE1580" s="1">
        <v>0</v>
      </c>
      <c r="AF1580" s="1">
        <v>7.0000000000000007E-2</v>
      </c>
      <c r="AG1580" s="1">
        <v>20.25</v>
      </c>
      <c r="AH1580" s="1">
        <v>56.32</v>
      </c>
      <c r="AI1580" s="1">
        <v>1580</v>
      </c>
      <c r="AJ1580" s="1">
        <v>1424164.29</v>
      </c>
      <c r="AK1580" s="1">
        <v>545</v>
      </c>
      <c r="AL1580" s="1">
        <v>-834</v>
      </c>
      <c r="AM1580" s="1">
        <v>390</v>
      </c>
      <c r="AN1580" s="1">
        <v>-1026</v>
      </c>
      <c r="AO1580" s="1">
        <v>82</v>
      </c>
      <c r="AP1580" s="1">
        <v>80209</v>
      </c>
      <c r="AQ1580" s="1">
        <v>-1.1000000000000001</v>
      </c>
      <c r="AR1580" s="1">
        <v>15.55</v>
      </c>
      <c r="AS1580" s="1">
        <v>14.3</v>
      </c>
      <c r="AT1580" s="1">
        <v>14.55</v>
      </c>
      <c r="AU1580" s="1">
        <v>13.9</v>
      </c>
      <c r="AV1580" s="1">
        <v>13.95</v>
      </c>
      <c r="AW1580" s="1">
        <v>-0.10894450000000001</v>
      </c>
      <c r="AX1580" s="1">
        <v>-10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6262</v>
      </c>
      <c r="C1581" s="3">
        <v>0.76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74.459999999999994</v>
      </c>
      <c r="H1581" s="1">
        <f>MATCH(持股比率!A1581,董監!A:A,0)</f>
        <v>1581</v>
      </c>
      <c r="I1581" s="3">
        <v>306743.06</v>
      </c>
      <c r="J1581" s="26">
        <v>26</v>
      </c>
      <c r="K1581" s="26">
        <v>-2</v>
      </c>
      <c r="L1581" s="35">
        <v>51</v>
      </c>
      <c r="M1581" s="26">
        <v>-37</v>
      </c>
      <c r="N1581" s="26">
        <v>-43</v>
      </c>
      <c r="O1581" s="26">
        <f t="shared" si="97"/>
        <v>22840</v>
      </c>
      <c r="P1581" s="25">
        <f t="shared" si="98"/>
        <v>0</v>
      </c>
      <c r="Q1581" s="3">
        <v>27.35</v>
      </c>
      <c r="R1581" s="3">
        <v>25.6</v>
      </c>
      <c r="S1581" s="3">
        <v>24.65</v>
      </c>
      <c r="T1581" s="3">
        <v>24.6</v>
      </c>
      <c r="U1581" s="3">
        <v>23.85</v>
      </c>
      <c r="V1581" s="12">
        <f t="shared" si="99"/>
        <v>-1.8700000000000273E-4</v>
      </c>
      <c r="W1581" s="3">
        <v>-9.66</v>
      </c>
      <c r="X1581" s="3" t="str">
        <f ca="1">IF(COUNTIF(股期對照!A:A,B1581)=2,B1581&amp;"-●",IF(COUNTIF(股期對照!A:A,B1581)=1,B1581&amp;"-◎",B1581))</f>
        <v>常珵</v>
      </c>
      <c r="Y1581" s="3" t="s">
        <v>6549</v>
      </c>
      <c r="AB1581" s="1" t="s">
        <v>1575</v>
      </c>
      <c r="AC1581" s="1" t="s">
        <v>3336</v>
      </c>
      <c r="AD1581" s="1">
        <v>0.76</v>
      </c>
      <c r="AE1581" s="1">
        <v>0</v>
      </c>
      <c r="AF1581" s="1">
        <v>0</v>
      </c>
      <c r="AG1581" s="1">
        <v>24.78</v>
      </c>
      <c r="AH1581" s="1">
        <v>74.459999999999994</v>
      </c>
      <c r="AI1581" s="1">
        <v>1581</v>
      </c>
      <c r="AJ1581" s="1">
        <v>306743.06</v>
      </c>
      <c r="AK1581" s="1">
        <v>26</v>
      </c>
      <c r="AL1581" s="1">
        <v>-2</v>
      </c>
      <c r="AM1581" s="1">
        <v>51</v>
      </c>
      <c r="AN1581" s="1">
        <v>-37</v>
      </c>
      <c r="AO1581" s="1">
        <v>-43</v>
      </c>
      <c r="AP1581" s="1">
        <v>22840</v>
      </c>
      <c r="AQ1581" s="1">
        <v>0</v>
      </c>
      <c r="AR1581" s="1">
        <v>27.35</v>
      </c>
      <c r="AS1581" s="1">
        <v>25.6</v>
      </c>
      <c r="AT1581" s="1">
        <v>24.65</v>
      </c>
      <c r="AU1581" s="1">
        <v>24.6</v>
      </c>
      <c r="AV1581" s="1">
        <v>23.85</v>
      </c>
      <c r="AW1581" s="1">
        <v>-1.8700000000000273E-4</v>
      </c>
      <c r="AX1581" s="1">
        <v>-9.66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6263</v>
      </c>
      <c r="C1582" s="3">
        <v>2.08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54.900000000000006</v>
      </c>
      <c r="H1582" s="1">
        <f>MATCH(持股比率!A1582,董監!A:A,0)</f>
        <v>1582</v>
      </c>
      <c r="I1582" s="3">
        <v>885600</v>
      </c>
      <c r="J1582" s="26">
        <v>39</v>
      </c>
      <c r="K1582" s="26">
        <v>-44</v>
      </c>
      <c r="L1582" s="35">
        <v>-34</v>
      </c>
      <c r="M1582" s="26">
        <v>-59</v>
      </c>
      <c r="N1582" s="26">
        <v>-2</v>
      </c>
      <c r="O1582" s="26">
        <f t="shared" si="97"/>
        <v>48619</v>
      </c>
      <c r="P1582" s="25">
        <f t="shared" si="98"/>
        <v>-0.2</v>
      </c>
      <c r="Q1582" s="3">
        <v>35.700000000000003</v>
      </c>
      <c r="R1582" s="3">
        <v>35.200000000000003</v>
      </c>
      <c r="S1582" s="3">
        <v>34.9</v>
      </c>
      <c r="T1582" s="3">
        <v>34.35</v>
      </c>
      <c r="U1582" s="3">
        <v>34.35</v>
      </c>
      <c r="V1582" s="12">
        <f t="shared" si="99"/>
        <v>-3.4384499999999998E-2</v>
      </c>
      <c r="W1582" s="3">
        <v>-0.87</v>
      </c>
      <c r="X1582" s="3" t="str">
        <f ca="1">IF(COUNTIF(股期對照!A:A,B1582)=2,B1582&amp;"-●",IF(COUNTIF(股期對照!A:A,B1582)=1,B1582&amp;"-◎",B1582))</f>
        <v>大世科</v>
      </c>
      <c r="Y1582" s="3" t="s">
        <v>6543</v>
      </c>
      <c r="AB1582" s="1" t="s">
        <v>1576</v>
      </c>
      <c r="AC1582" s="1" t="s">
        <v>3337</v>
      </c>
      <c r="AD1582" s="1">
        <v>2.08</v>
      </c>
      <c r="AE1582" s="1">
        <v>0.04</v>
      </c>
      <c r="AF1582" s="1">
        <v>0.28999999999999998</v>
      </c>
      <c r="AG1582" s="1">
        <v>42.69</v>
      </c>
      <c r="AH1582" s="1">
        <v>54.900000000000006</v>
      </c>
      <c r="AI1582" s="1">
        <v>1582</v>
      </c>
      <c r="AJ1582" s="1">
        <v>885600</v>
      </c>
      <c r="AK1582" s="1">
        <v>39</v>
      </c>
      <c r="AL1582" s="1">
        <v>-44</v>
      </c>
      <c r="AM1582" s="1">
        <v>-34</v>
      </c>
      <c r="AN1582" s="1">
        <v>-59</v>
      </c>
      <c r="AO1582" s="1">
        <v>-2</v>
      </c>
      <c r="AP1582" s="1">
        <v>48619</v>
      </c>
      <c r="AQ1582" s="1">
        <v>-0.2</v>
      </c>
      <c r="AR1582" s="1">
        <v>35.700000000000003</v>
      </c>
      <c r="AS1582" s="1">
        <v>35.200000000000003</v>
      </c>
      <c r="AT1582" s="1">
        <v>34.9</v>
      </c>
      <c r="AU1582" s="1">
        <v>34.35</v>
      </c>
      <c r="AV1582" s="1">
        <v>34.35</v>
      </c>
      <c r="AW1582" s="1">
        <v>-3.4384499999999998E-2</v>
      </c>
      <c r="AX1582" s="1">
        <v>-0.87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6264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1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2.59</v>
      </c>
      <c r="R1583" s="3">
        <v>2.7</v>
      </c>
      <c r="S1583" s="3">
        <v>2.72</v>
      </c>
      <c r="T1583" s="3">
        <v>2.69</v>
      </c>
      <c r="U1583" s="3">
        <v>2.4300000000000002</v>
      </c>
      <c r="V1583" s="12">
        <f t="shared" si="99"/>
        <v>2.72E-5</v>
      </c>
      <c r="W1583" s="3">
        <v>-6.54</v>
      </c>
      <c r="X1583" s="3" t="str">
        <f ca="1">IF(COUNTIF(股期對照!A:A,B1583)=2,B1583&amp;"-●",IF(COUNTIF(股期對照!A:A,B1583)=1,B1583&amp;"-◎",B1583))</f>
        <v>華冠</v>
      </c>
      <c r="Y1583" s="3" t="s">
        <v>6700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2.59</v>
      </c>
      <c r="AS1583" s="1">
        <v>2.7</v>
      </c>
      <c r="AT1583" s="1">
        <v>2.72</v>
      </c>
      <c r="AU1583" s="1">
        <v>2.69</v>
      </c>
      <c r="AV1583" s="1">
        <v>2.4300000000000002</v>
      </c>
      <c r="AW1583" s="1">
        <v>2.72E-5</v>
      </c>
      <c r="AX1583" s="1">
        <v>-6.54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6265</v>
      </c>
      <c r="C1584" s="3">
        <v>10.49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77.009999999999991</v>
      </c>
      <c r="H1584" s="1">
        <f>MATCH(持股比率!A1584,董監!A:A,0)</f>
        <v>1584</v>
      </c>
      <c r="I1584" s="3">
        <v>789534.13</v>
      </c>
      <c r="J1584" s="26">
        <v>383</v>
      </c>
      <c r="K1584" s="26">
        <v>272</v>
      </c>
      <c r="L1584" s="35">
        <v>563</v>
      </c>
      <c r="M1584" s="26">
        <v>-90</v>
      </c>
      <c r="N1584" s="26">
        <v>274</v>
      </c>
      <c r="O1584" s="26">
        <f t="shared" si="97"/>
        <v>60802</v>
      </c>
      <c r="P1584" s="25">
        <f t="shared" si="98"/>
        <v>2.2999999999999998</v>
      </c>
      <c r="Q1584" s="3">
        <v>42.35</v>
      </c>
      <c r="R1584" s="3">
        <v>41.1</v>
      </c>
      <c r="S1584" s="3">
        <v>40.9</v>
      </c>
      <c r="T1584" s="3">
        <v>40.75</v>
      </c>
      <c r="U1584" s="3">
        <v>41.85</v>
      </c>
      <c r="V1584" s="12">
        <f t="shared" si="99"/>
        <v>0.58225349999999998</v>
      </c>
      <c r="W1584" s="3">
        <v>1.58</v>
      </c>
      <c r="X1584" s="3" t="str">
        <f ca="1">IF(COUNTIF(股期對照!A:A,B1584)=2,B1584&amp;"-●",IF(COUNTIF(股期對照!A:A,B1584)=1,B1584&amp;"-◎",B1584))</f>
        <v>瀚荃</v>
      </c>
      <c r="Y1584" s="3" t="s">
        <v>6549</v>
      </c>
      <c r="AB1584" s="1" t="s">
        <v>1578</v>
      </c>
      <c r="AC1584" s="1" t="s">
        <v>3339</v>
      </c>
      <c r="AD1584" s="1">
        <v>10.49</v>
      </c>
      <c r="AE1584" s="1">
        <v>0.54</v>
      </c>
      <c r="AF1584" s="1">
        <v>7.0000000000000007E-2</v>
      </c>
      <c r="AG1584" s="1">
        <v>11.89</v>
      </c>
      <c r="AH1584" s="1">
        <v>77.009999999999991</v>
      </c>
      <c r="AI1584" s="1">
        <v>1584</v>
      </c>
      <c r="AJ1584" s="1">
        <v>789534.13</v>
      </c>
      <c r="AK1584" s="1">
        <v>383</v>
      </c>
      <c r="AL1584" s="1">
        <v>272</v>
      </c>
      <c r="AM1584" s="1">
        <v>563</v>
      </c>
      <c r="AN1584" s="1">
        <v>-90</v>
      </c>
      <c r="AO1584" s="1">
        <v>274</v>
      </c>
      <c r="AP1584" s="1">
        <v>60802</v>
      </c>
      <c r="AQ1584" s="1">
        <v>2.2999999999999998</v>
      </c>
      <c r="AR1584" s="1">
        <v>42.35</v>
      </c>
      <c r="AS1584" s="1">
        <v>41.1</v>
      </c>
      <c r="AT1584" s="1">
        <v>40.9</v>
      </c>
      <c r="AU1584" s="1">
        <v>40.75</v>
      </c>
      <c r="AV1584" s="1">
        <v>41.85</v>
      </c>
      <c r="AW1584" s="1">
        <v>0.58225349999999998</v>
      </c>
      <c r="AX1584" s="1">
        <v>1.58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6266</v>
      </c>
      <c r="C1585" s="3">
        <v>2.87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60.160000000000004</v>
      </c>
      <c r="H1585" s="1">
        <f>MATCH(持股比率!A1585,董監!A:A,0)</f>
        <v>1585</v>
      </c>
      <c r="I1585" s="3">
        <v>678919.51</v>
      </c>
      <c r="J1585" s="26">
        <v>23</v>
      </c>
      <c r="K1585" s="26">
        <v>32</v>
      </c>
      <c r="L1585" s="35">
        <v>-164</v>
      </c>
      <c r="M1585" s="26">
        <v>-37</v>
      </c>
      <c r="N1585" s="26">
        <v>0</v>
      </c>
      <c r="O1585" s="26">
        <f t="shared" si="97"/>
        <v>40844</v>
      </c>
      <c r="P1585" s="25">
        <f t="shared" si="98"/>
        <v>-0.4</v>
      </c>
      <c r="Q1585" s="3">
        <v>49.3</v>
      </c>
      <c r="R1585" s="3">
        <v>50.5</v>
      </c>
      <c r="S1585" s="3">
        <v>49.6</v>
      </c>
      <c r="T1585" s="3">
        <v>49.3</v>
      </c>
      <c r="U1585" s="3">
        <v>49.9</v>
      </c>
      <c r="V1585" s="12">
        <f t="shared" si="99"/>
        <v>-7.2085999999999997E-2</v>
      </c>
      <c r="W1585" s="3">
        <v>2.36</v>
      </c>
      <c r="X1585" s="3" t="str">
        <f ca="1">IF(COUNTIF(股期對照!A:A,B1585)=2,B1585&amp;"-●",IF(COUNTIF(股期對照!A:A,B1585)=1,B1585&amp;"-◎",B1585))</f>
        <v>錸寶</v>
      </c>
      <c r="Y1585" s="3" t="s">
        <v>6532</v>
      </c>
      <c r="AB1585" s="1" t="s">
        <v>1579</v>
      </c>
      <c r="AC1585" s="1" t="s">
        <v>3340</v>
      </c>
      <c r="AD1585" s="1">
        <v>2.87</v>
      </c>
      <c r="AE1585" s="1">
        <v>0</v>
      </c>
      <c r="AF1585" s="1">
        <v>0</v>
      </c>
      <c r="AG1585" s="1">
        <v>36.97</v>
      </c>
      <c r="AH1585" s="1">
        <v>60.160000000000004</v>
      </c>
      <c r="AI1585" s="1">
        <v>1585</v>
      </c>
      <c r="AJ1585" s="1">
        <v>678919.51</v>
      </c>
      <c r="AK1585" s="1">
        <v>23</v>
      </c>
      <c r="AL1585" s="1">
        <v>32</v>
      </c>
      <c r="AM1585" s="1">
        <v>-164</v>
      </c>
      <c r="AN1585" s="1">
        <v>-37</v>
      </c>
      <c r="AO1585" s="1">
        <v>0</v>
      </c>
      <c r="AP1585" s="1">
        <v>40844</v>
      </c>
      <c r="AQ1585" s="1">
        <v>-0.4</v>
      </c>
      <c r="AR1585" s="1">
        <v>49.3</v>
      </c>
      <c r="AS1585" s="1">
        <v>50.5</v>
      </c>
      <c r="AT1585" s="1">
        <v>49.6</v>
      </c>
      <c r="AU1585" s="1">
        <v>49.3</v>
      </c>
      <c r="AV1585" s="1">
        <v>49.9</v>
      </c>
      <c r="AW1585" s="1">
        <v>-7.2085999999999997E-2</v>
      </c>
      <c r="AX1585" s="1">
        <v>2.36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6267</v>
      </c>
      <c r="C1586" s="3">
        <v>60.88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3.019999999999996</v>
      </c>
      <c r="H1586" s="1">
        <f>MATCH(持股比率!A1586,董監!A:A,0)</f>
        <v>1586</v>
      </c>
      <c r="I1586" s="3">
        <v>4415448.51</v>
      </c>
      <c r="J1586" s="26">
        <v>890</v>
      </c>
      <c r="K1586" s="26">
        <v>-818</v>
      </c>
      <c r="L1586" s="35">
        <v>-254</v>
      </c>
      <c r="M1586" s="26">
        <v>-354</v>
      </c>
      <c r="N1586" s="26">
        <v>973</v>
      </c>
      <c r="O1586" s="26">
        <f t="shared" si="97"/>
        <v>13335</v>
      </c>
      <c r="P1586" s="25">
        <f t="shared" si="98"/>
        <v>3.3</v>
      </c>
      <c r="Q1586" s="3">
        <v>14.3</v>
      </c>
      <c r="R1586" s="3">
        <v>13.9</v>
      </c>
      <c r="S1586" s="3">
        <v>13.5</v>
      </c>
      <c r="T1586" s="3">
        <v>13.2</v>
      </c>
      <c r="U1586" s="3">
        <v>13.65</v>
      </c>
      <c r="V1586" s="12">
        <f t="shared" si="99"/>
        <v>6.5364499999999992E-2</v>
      </c>
      <c r="W1586" s="3">
        <v>1.1100000000000001</v>
      </c>
      <c r="X1586" s="3" t="str">
        <f ca="1">IF(COUNTIF(股期對照!A:A,B1586)=2,B1586&amp;"-●",IF(COUNTIF(股期對照!A:A,B1586)=1,B1586&amp;"-◎",B1586))</f>
        <v>凌巨</v>
      </c>
      <c r="Y1586" s="3" t="s">
        <v>6607</v>
      </c>
      <c r="AB1586" s="1" t="s">
        <v>1580</v>
      </c>
      <c r="AC1586" s="1" t="s">
        <v>3341</v>
      </c>
      <c r="AD1586" s="1">
        <v>60.88</v>
      </c>
      <c r="AE1586" s="1">
        <v>0.74</v>
      </c>
      <c r="AF1586" s="1">
        <v>0.71</v>
      </c>
      <c r="AG1586" s="1">
        <v>34.65</v>
      </c>
      <c r="AH1586" s="1">
        <v>3.019999999999996</v>
      </c>
      <c r="AI1586" s="1">
        <v>1586</v>
      </c>
      <c r="AJ1586" s="1">
        <v>4415448.51</v>
      </c>
      <c r="AK1586" s="1">
        <v>890</v>
      </c>
      <c r="AL1586" s="1">
        <v>-818</v>
      </c>
      <c r="AM1586" s="1">
        <v>-254</v>
      </c>
      <c r="AN1586" s="1">
        <v>-354</v>
      </c>
      <c r="AO1586" s="1">
        <v>973</v>
      </c>
      <c r="AP1586" s="1">
        <v>13335</v>
      </c>
      <c r="AQ1586" s="1">
        <v>3.3</v>
      </c>
      <c r="AR1586" s="1">
        <v>14.3</v>
      </c>
      <c r="AS1586" s="1">
        <v>13.9</v>
      </c>
      <c r="AT1586" s="1">
        <v>13.5</v>
      </c>
      <c r="AU1586" s="1">
        <v>13.2</v>
      </c>
      <c r="AV1586" s="1">
        <v>13.65</v>
      </c>
      <c r="AW1586" s="1">
        <v>6.5364499999999992E-2</v>
      </c>
      <c r="AX1586" s="1">
        <v>1.1100000000000001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6268</v>
      </c>
      <c r="C1587" s="3">
        <v>2.5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72.38</v>
      </c>
      <c r="H1587" s="1">
        <f>MATCH(持股比率!A1587,董監!A:A,0)</f>
        <v>1587</v>
      </c>
      <c r="I1587" s="3">
        <v>750000</v>
      </c>
      <c r="J1587" s="26">
        <v>1</v>
      </c>
      <c r="K1587" s="26">
        <v>-9</v>
      </c>
      <c r="L1587" s="35">
        <v>-26</v>
      </c>
      <c r="M1587" s="26">
        <v>-24</v>
      </c>
      <c r="N1587" s="26">
        <v>184</v>
      </c>
      <c r="O1587" s="26">
        <f t="shared" si="97"/>
        <v>54285</v>
      </c>
      <c r="P1587" s="25">
        <f t="shared" si="98"/>
        <v>0.2</v>
      </c>
      <c r="Q1587" s="3">
        <v>19.2</v>
      </c>
      <c r="R1587" s="3">
        <v>19.600000000000001</v>
      </c>
      <c r="S1587" s="3">
        <v>19.05</v>
      </c>
      <c r="T1587" s="3">
        <v>19.05</v>
      </c>
      <c r="U1587" s="3">
        <v>20.95</v>
      </c>
      <c r="V1587" s="12">
        <f t="shared" si="99"/>
        <v>2.7450999999999996E-2</v>
      </c>
      <c r="W1587" s="3">
        <v>8.83</v>
      </c>
      <c r="X1587" s="3" t="str">
        <f ca="1">IF(COUNTIF(股期對照!A:A,B1587)=2,B1587&amp;"-●",IF(COUNTIF(股期對照!A:A,B1587)=1,B1587&amp;"-◎",B1587))</f>
        <v>大億金茂</v>
      </c>
      <c r="Y1587" s="3" t="s">
        <v>6569</v>
      </c>
      <c r="AB1587" s="1" t="s">
        <v>1581</v>
      </c>
      <c r="AC1587" s="1" t="s">
        <v>3342</v>
      </c>
      <c r="AD1587" s="1">
        <v>2.5</v>
      </c>
      <c r="AE1587" s="1">
        <v>0</v>
      </c>
      <c r="AF1587" s="1">
        <v>0.01</v>
      </c>
      <c r="AG1587" s="1">
        <v>25.11</v>
      </c>
      <c r="AH1587" s="1">
        <v>72.38</v>
      </c>
      <c r="AI1587" s="1">
        <v>1587</v>
      </c>
      <c r="AJ1587" s="1">
        <v>750000</v>
      </c>
      <c r="AK1587" s="1">
        <v>1</v>
      </c>
      <c r="AL1587" s="1">
        <v>-9</v>
      </c>
      <c r="AM1587" s="1">
        <v>-26</v>
      </c>
      <c r="AN1587" s="1">
        <v>-24</v>
      </c>
      <c r="AO1587" s="1">
        <v>184</v>
      </c>
      <c r="AP1587" s="1">
        <v>54285</v>
      </c>
      <c r="AQ1587" s="1">
        <v>0.2</v>
      </c>
      <c r="AR1587" s="1">
        <v>19.2</v>
      </c>
      <c r="AS1587" s="1">
        <v>19.600000000000001</v>
      </c>
      <c r="AT1587" s="1">
        <v>19.05</v>
      </c>
      <c r="AU1587" s="1">
        <v>19.05</v>
      </c>
      <c r="AV1587" s="1">
        <v>20.95</v>
      </c>
      <c r="AW1587" s="1">
        <v>2.7450999999999996E-2</v>
      </c>
      <c r="AX1587" s="1">
        <v>8.83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6269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7</v>
      </c>
      <c r="K1588" s="26">
        <v>0</v>
      </c>
      <c r="L1588" s="35">
        <v>0</v>
      </c>
      <c r="M1588" s="26">
        <v>-1</v>
      </c>
      <c r="N1588" s="26">
        <v>0</v>
      </c>
      <c r="O1588" s="26">
        <f t="shared" si="97"/>
        <v>53905</v>
      </c>
      <c r="P1588" s="25">
        <f t="shared" si="98"/>
        <v>0</v>
      </c>
      <c r="Q1588" s="3">
        <v>69.900000000000006</v>
      </c>
      <c r="R1588" s="3">
        <v>69.8</v>
      </c>
      <c r="S1588" s="3">
        <v>69.7</v>
      </c>
      <c r="T1588" s="3">
        <v>69.5</v>
      </c>
      <c r="U1588" s="3">
        <v>69.2</v>
      </c>
      <c r="V1588" s="12">
        <f t="shared" si="99"/>
        <v>4.1980000000000003E-3</v>
      </c>
      <c r="W1588" s="3">
        <v>-1.28</v>
      </c>
      <c r="X1588" s="3" t="str">
        <f ca="1">IF(COUNTIF(股期對照!A:A,B1588)=2,B1588&amp;"-●",IF(COUNTIF(股期對照!A:A,B1588)=1,B1588&amp;"-◎",B1588))</f>
        <v>博大</v>
      </c>
      <c r="Y1588" s="3" t="s">
        <v>6534</v>
      </c>
      <c r="AB1588" s="1" t="s">
        <v>1582</v>
      </c>
      <c r="AC1588" s="1" t="s">
        <v>3343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7</v>
      </c>
      <c r="AL1588" s="1">
        <v>0</v>
      </c>
      <c r="AM1588" s="1">
        <v>0</v>
      </c>
      <c r="AN1588" s="1">
        <v>-1</v>
      </c>
      <c r="AO1588" s="1">
        <v>0</v>
      </c>
      <c r="AP1588" s="1">
        <v>53905</v>
      </c>
      <c r="AQ1588" s="1">
        <v>0</v>
      </c>
      <c r="AR1588" s="1">
        <v>69.900000000000006</v>
      </c>
      <c r="AS1588" s="1">
        <v>69.8</v>
      </c>
      <c r="AT1588" s="1">
        <v>69.7</v>
      </c>
      <c r="AU1588" s="1">
        <v>69.5</v>
      </c>
      <c r="AV1588" s="1">
        <v>69.2</v>
      </c>
      <c r="AW1588" s="1">
        <v>4.1980000000000003E-3</v>
      </c>
      <c r="AX1588" s="1">
        <v>-1.28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6270</v>
      </c>
      <c r="C1589" s="3">
        <v>4.04</v>
      </c>
      <c r="D1589" s="3">
        <v>0.19</v>
      </c>
      <c r="E1589" s="3">
        <v>0.61</v>
      </c>
      <c r="F1589" s="1">
        <f>IF(INDEX(董監!D:D,H1589)=0,INDEX(董監!C:C,H1589),INDEX(董監!D:D,H1589))</f>
        <v>32.700000000000003</v>
      </c>
      <c r="G1589" s="1">
        <f t="shared" si="96"/>
        <v>62.459999999999994</v>
      </c>
      <c r="H1589" s="1">
        <f>MATCH(持股比率!A1589,董監!A:A,0)</f>
        <v>1589</v>
      </c>
      <c r="I1589" s="3">
        <v>5217218.76</v>
      </c>
      <c r="J1589" s="26">
        <v>1852</v>
      </c>
      <c r="K1589" s="26">
        <v>-4702</v>
      </c>
      <c r="L1589" s="35">
        <v>1963</v>
      </c>
      <c r="M1589" s="26">
        <v>-4746</v>
      </c>
      <c r="N1589" s="26">
        <v>4665</v>
      </c>
      <c r="O1589" s="26">
        <f t="shared" si="97"/>
        <v>325867</v>
      </c>
      <c r="P1589" s="25">
        <f t="shared" si="98"/>
        <v>-0.3</v>
      </c>
      <c r="Q1589" s="3">
        <v>16.45</v>
      </c>
      <c r="R1589" s="3">
        <v>17.05</v>
      </c>
      <c r="S1589" s="3">
        <v>17.45</v>
      </c>
      <c r="T1589" s="3">
        <v>17</v>
      </c>
      <c r="U1589" s="3">
        <v>17.600000000000001</v>
      </c>
      <c r="V1589" s="12">
        <f t="shared" si="99"/>
        <v>-0.14027350000000005</v>
      </c>
      <c r="W1589" s="3">
        <v>11.04</v>
      </c>
      <c r="X1589" s="3" t="str">
        <f ca="1">IF(COUNTIF(股期對照!A:A,B1589)=2,B1589&amp;"-●",IF(COUNTIF(股期對照!A:A,B1589)=1,B1589&amp;"-◎",B1589))</f>
        <v>華東</v>
      </c>
      <c r="Y1589" s="3" t="s">
        <v>6550</v>
      </c>
      <c r="AB1589" s="1" t="s">
        <v>1583</v>
      </c>
      <c r="AC1589" s="1" t="s">
        <v>3344</v>
      </c>
      <c r="AD1589" s="1">
        <v>4.04</v>
      </c>
      <c r="AE1589" s="1">
        <v>0.19</v>
      </c>
      <c r="AF1589" s="1">
        <v>0.61</v>
      </c>
      <c r="AG1589" s="1">
        <v>32.700000000000003</v>
      </c>
      <c r="AH1589" s="1">
        <v>62.459999999999994</v>
      </c>
      <c r="AI1589" s="1">
        <v>1589</v>
      </c>
      <c r="AJ1589" s="1">
        <v>5217218.76</v>
      </c>
      <c r="AK1589" s="1">
        <v>1852</v>
      </c>
      <c r="AL1589" s="1">
        <v>-4702</v>
      </c>
      <c r="AM1589" s="1">
        <v>1963</v>
      </c>
      <c r="AN1589" s="1">
        <v>-4746</v>
      </c>
      <c r="AO1589" s="1">
        <v>4665</v>
      </c>
      <c r="AP1589" s="1">
        <v>325867</v>
      </c>
      <c r="AQ1589" s="1">
        <v>-0.3</v>
      </c>
      <c r="AR1589" s="1">
        <v>16.45</v>
      </c>
      <c r="AS1589" s="1">
        <v>17.05</v>
      </c>
      <c r="AT1589" s="1">
        <v>17.45</v>
      </c>
      <c r="AU1589" s="1">
        <v>17</v>
      </c>
      <c r="AV1589" s="1">
        <v>17.600000000000001</v>
      </c>
      <c r="AW1589" s="1">
        <v>-0.14027350000000005</v>
      </c>
      <c r="AX1589" s="1">
        <v>11.04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6271</v>
      </c>
      <c r="C1590" s="3">
        <v>4.51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78.39</v>
      </c>
      <c r="H1590" s="1">
        <f>MATCH(持股比率!A1590,董監!A:A,0)</f>
        <v>1590</v>
      </c>
      <c r="I1590" s="3">
        <v>1091022.23</v>
      </c>
      <c r="J1590" s="26">
        <v>70</v>
      </c>
      <c r="K1590" s="26">
        <v>-23</v>
      </c>
      <c r="L1590" s="35">
        <v>-484</v>
      </c>
      <c r="M1590" s="26">
        <v>-190</v>
      </c>
      <c r="N1590" s="26">
        <v>-5</v>
      </c>
      <c r="O1590" s="26">
        <f t="shared" si="97"/>
        <v>85525</v>
      </c>
      <c r="P1590" s="25">
        <f t="shared" si="98"/>
        <v>-0.7</v>
      </c>
      <c r="Q1590" s="3">
        <v>20.05</v>
      </c>
      <c r="R1590" s="3">
        <v>20.100000000000001</v>
      </c>
      <c r="S1590" s="3">
        <v>19.3</v>
      </c>
      <c r="T1590" s="3">
        <v>19.399999999999999</v>
      </c>
      <c r="U1590" s="3">
        <v>19.600000000000001</v>
      </c>
      <c r="V1590" s="12">
        <f t="shared" si="99"/>
        <v>-0.12184</v>
      </c>
      <c r="W1590" s="3">
        <v>-0.76</v>
      </c>
      <c r="X1590" s="3" t="str">
        <f ca="1">IF(COUNTIF(股期對照!A:A,B1590)=2,B1590&amp;"-●",IF(COUNTIF(股期對照!A:A,B1590)=1,B1590&amp;"-◎",B1590))</f>
        <v>立碁</v>
      </c>
      <c r="Y1590" s="3" t="s">
        <v>6542</v>
      </c>
      <c r="AB1590" s="1" t="s">
        <v>1584</v>
      </c>
      <c r="AC1590" s="1" t="s">
        <v>3345</v>
      </c>
      <c r="AD1590" s="1">
        <v>4.51</v>
      </c>
      <c r="AE1590" s="1">
        <v>0</v>
      </c>
      <c r="AF1590" s="1">
        <v>0.5</v>
      </c>
      <c r="AG1590" s="1">
        <v>16.600000000000001</v>
      </c>
      <c r="AH1590" s="1">
        <v>78.39</v>
      </c>
      <c r="AI1590" s="1">
        <v>1590</v>
      </c>
      <c r="AJ1590" s="1">
        <v>1091022.23</v>
      </c>
      <c r="AK1590" s="1">
        <v>70</v>
      </c>
      <c r="AL1590" s="1">
        <v>-23</v>
      </c>
      <c r="AM1590" s="1">
        <v>-484</v>
      </c>
      <c r="AN1590" s="1">
        <v>-190</v>
      </c>
      <c r="AO1590" s="1">
        <v>-5</v>
      </c>
      <c r="AP1590" s="1">
        <v>85525</v>
      </c>
      <c r="AQ1590" s="1">
        <v>-0.7</v>
      </c>
      <c r="AR1590" s="1">
        <v>20.05</v>
      </c>
      <c r="AS1590" s="1">
        <v>20.100000000000001</v>
      </c>
      <c r="AT1590" s="1">
        <v>19.3</v>
      </c>
      <c r="AU1590" s="1">
        <v>19.399999999999999</v>
      </c>
      <c r="AV1590" s="1">
        <v>19.600000000000001</v>
      </c>
      <c r="AW1590" s="1">
        <v>-0.12184</v>
      </c>
      <c r="AX1590" s="1">
        <v>-0.76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6272</v>
      </c>
      <c r="C1591" s="3">
        <v>21.22</v>
      </c>
      <c r="D1591" s="3">
        <v>0.21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72.289999999999992</v>
      </c>
      <c r="H1591" s="1">
        <f>MATCH(持股比率!A1591,董監!A:A,0)</f>
        <v>1591</v>
      </c>
      <c r="I1591" s="3">
        <v>4284964.7300000004</v>
      </c>
      <c r="J1591" s="26">
        <v>52</v>
      </c>
      <c r="K1591" s="26">
        <v>744</v>
      </c>
      <c r="L1591" s="35">
        <v>-1002</v>
      </c>
      <c r="M1591" s="26">
        <v>-657</v>
      </c>
      <c r="N1591" s="26">
        <v>-3</v>
      </c>
      <c r="O1591" s="26">
        <f t="shared" si="97"/>
        <v>309760</v>
      </c>
      <c r="P1591" s="25">
        <f t="shared" si="98"/>
        <v>-0.3</v>
      </c>
      <c r="Q1591" s="3">
        <v>39.6</v>
      </c>
      <c r="R1591" s="3">
        <v>40</v>
      </c>
      <c r="S1591" s="3">
        <v>39.35</v>
      </c>
      <c r="T1591" s="3">
        <v>39.299999999999997</v>
      </c>
      <c r="U1591" s="3">
        <v>39.5</v>
      </c>
      <c r="V1591" s="12">
        <f t="shared" si="99"/>
        <v>-0.33548100000000008</v>
      </c>
      <c r="W1591" s="3">
        <v>-0.38</v>
      </c>
      <c r="X1591" s="3" t="str">
        <f ca="1">IF(COUNTIF(股期對照!A:A,B1591)=2,B1591&amp;"-●",IF(COUNTIF(股期對照!A:A,B1591)=1,B1591&amp;"-◎",B1591))</f>
        <v>至上</v>
      </c>
      <c r="Y1591" s="3" t="s">
        <v>6603</v>
      </c>
      <c r="AB1591" s="1" t="s">
        <v>1585</v>
      </c>
      <c r="AC1591" s="1" t="s">
        <v>3346</v>
      </c>
      <c r="AD1591" s="1">
        <v>21.22</v>
      </c>
      <c r="AE1591" s="1">
        <v>0.21</v>
      </c>
      <c r="AF1591" s="1">
        <v>0.34</v>
      </c>
      <c r="AG1591" s="1">
        <v>5.94</v>
      </c>
      <c r="AH1591" s="1">
        <v>72.289999999999992</v>
      </c>
      <c r="AI1591" s="1">
        <v>1591</v>
      </c>
      <c r="AJ1591" s="1">
        <v>4284964.7300000004</v>
      </c>
      <c r="AK1591" s="1">
        <v>52</v>
      </c>
      <c r="AL1591" s="1">
        <v>744</v>
      </c>
      <c r="AM1591" s="1">
        <v>-1002</v>
      </c>
      <c r="AN1591" s="1">
        <v>-657</v>
      </c>
      <c r="AO1591" s="1">
        <v>-3</v>
      </c>
      <c r="AP1591" s="1">
        <v>309760</v>
      </c>
      <c r="AQ1591" s="1">
        <v>-0.3</v>
      </c>
      <c r="AR1591" s="1">
        <v>39.6</v>
      </c>
      <c r="AS1591" s="1">
        <v>40</v>
      </c>
      <c r="AT1591" s="1">
        <v>39.35</v>
      </c>
      <c r="AU1591" s="1">
        <v>39.299999999999997</v>
      </c>
      <c r="AV1591" s="1">
        <v>39.5</v>
      </c>
      <c r="AW1591" s="1">
        <v>-0.33548100000000008</v>
      </c>
      <c r="AX1591" s="1">
        <v>-0.38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6273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26">
        <v>5</v>
      </c>
      <c r="K1592" s="26">
        <v>1</v>
      </c>
      <c r="L1592" s="35">
        <v>-2</v>
      </c>
      <c r="M1592" s="26">
        <v>-1</v>
      </c>
      <c r="N1592" s="26">
        <v>1</v>
      </c>
      <c r="O1592" s="26">
        <f t="shared" si="97"/>
        <v>89941</v>
      </c>
      <c r="P1592" s="25">
        <f t="shared" si="98"/>
        <v>0</v>
      </c>
      <c r="Q1592" s="3">
        <v>70.5</v>
      </c>
      <c r="R1592" s="3">
        <v>70.599999999999994</v>
      </c>
      <c r="S1592" s="3">
        <v>70.2</v>
      </c>
      <c r="T1592" s="3">
        <v>70.2</v>
      </c>
      <c r="U1592" s="3">
        <v>70.5</v>
      </c>
      <c r="V1592" s="12">
        <f t="shared" si="99"/>
        <v>2.8300000000000005E-3</v>
      </c>
      <c r="W1592" s="3">
        <v>-0.14000000000000001</v>
      </c>
      <c r="X1592" s="3" t="str">
        <f ca="1">IF(COUNTIF(股期對照!A:A,B1592)=2,B1592&amp;"-●",IF(COUNTIF(股期對照!A:A,B1592)=1,B1592&amp;"-◎",B1592))</f>
        <v>振樺電</v>
      </c>
      <c r="Y1592" s="3" t="s">
        <v>6690</v>
      </c>
      <c r="AB1592" s="1" t="s">
        <v>1586</v>
      </c>
      <c r="AC1592" s="1" t="s">
        <v>3347</v>
      </c>
      <c r="AD1592" s="1">
        <v>5.55</v>
      </c>
      <c r="AE1592" s="1">
        <v>0.26</v>
      </c>
      <c r="AF1592" s="1">
        <v>0</v>
      </c>
      <c r="AG1592" s="1">
        <v>9.4</v>
      </c>
      <c r="AH1592" s="1">
        <v>84.789999999999992</v>
      </c>
      <c r="AI1592" s="1">
        <v>1592</v>
      </c>
      <c r="AJ1592" s="1">
        <v>1060749.19</v>
      </c>
      <c r="AK1592" s="1">
        <v>5</v>
      </c>
      <c r="AL1592" s="1">
        <v>1</v>
      </c>
      <c r="AM1592" s="1">
        <v>-2</v>
      </c>
      <c r="AN1592" s="1">
        <v>-1</v>
      </c>
      <c r="AO1592" s="1">
        <v>1</v>
      </c>
      <c r="AP1592" s="1">
        <v>89941</v>
      </c>
      <c r="AQ1592" s="1">
        <v>0</v>
      </c>
      <c r="AR1592" s="1">
        <v>70.5</v>
      </c>
      <c r="AS1592" s="1">
        <v>70.599999999999994</v>
      </c>
      <c r="AT1592" s="1">
        <v>70.2</v>
      </c>
      <c r="AU1592" s="1">
        <v>70.2</v>
      </c>
      <c r="AV1592" s="1">
        <v>70.5</v>
      </c>
      <c r="AW1592" s="1">
        <v>2.8300000000000005E-3</v>
      </c>
      <c r="AX1592" s="1">
        <v>-0.14000000000000001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6274</v>
      </c>
      <c r="C1593" s="3">
        <v>1.26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65.210000000000008</v>
      </c>
      <c r="H1593" s="1">
        <f>MATCH(持股比率!A1593,董監!A:A,0)</f>
        <v>1593</v>
      </c>
      <c r="I1593" s="3">
        <v>1829937.43</v>
      </c>
      <c r="J1593" s="26">
        <v>68</v>
      </c>
      <c r="K1593" s="26">
        <v>-406</v>
      </c>
      <c r="L1593" s="35">
        <v>23</v>
      </c>
      <c r="M1593" s="26">
        <v>-127</v>
      </c>
      <c r="N1593" s="26">
        <v>75</v>
      </c>
      <c r="O1593" s="26">
        <f t="shared" si="97"/>
        <v>119330</v>
      </c>
      <c r="P1593" s="25">
        <f t="shared" si="98"/>
        <v>-0.3</v>
      </c>
      <c r="Q1593" s="3">
        <v>18.850000000000001</v>
      </c>
      <c r="R1593" s="3">
        <v>18.100000000000001</v>
      </c>
      <c r="S1593" s="3">
        <v>17.45</v>
      </c>
      <c r="T1593" s="3">
        <v>17.7</v>
      </c>
      <c r="U1593" s="3">
        <v>18.3</v>
      </c>
      <c r="V1593" s="12">
        <f t="shared" si="99"/>
        <v>-6.5408500000000008E-2</v>
      </c>
      <c r="W1593" s="3">
        <v>6.71</v>
      </c>
      <c r="X1593" s="3" t="str">
        <f ca="1">IF(COUNTIF(股期對照!A:A,B1593)=2,B1593&amp;"-●",IF(COUNTIF(股期對照!A:A,B1593)=1,B1593&amp;"-◎",B1593))</f>
        <v>越峰</v>
      </c>
      <c r="Y1593" s="3" t="s">
        <v>6557</v>
      </c>
      <c r="AB1593" s="1" t="s">
        <v>1587</v>
      </c>
      <c r="AC1593" s="1" t="s">
        <v>3348</v>
      </c>
      <c r="AD1593" s="1">
        <v>1.26</v>
      </c>
      <c r="AE1593" s="1">
        <v>0</v>
      </c>
      <c r="AF1593" s="1">
        <v>0.88</v>
      </c>
      <c r="AG1593" s="1">
        <v>32.65</v>
      </c>
      <c r="AH1593" s="1">
        <v>65.210000000000008</v>
      </c>
      <c r="AI1593" s="1">
        <v>1593</v>
      </c>
      <c r="AJ1593" s="1">
        <v>1829937.43</v>
      </c>
      <c r="AK1593" s="1">
        <v>68</v>
      </c>
      <c r="AL1593" s="1">
        <v>-406</v>
      </c>
      <c r="AM1593" s="1">
        <v>23</v>
      </c>
      <c r="AN1593" s="1">
        <v>-127</v>
      </c>
      <c r="AO1593" s="1">
        <v>75</v>
      </c>
      <c r="AP1593" s="1">
        <v>119330</v>
      </c>
      <c r="AQ1593" s="1">
        <v>-0.3</v>
      </c>
      <c r="AR1593" s="1">
        <v>18.850000000000001</v>
      </c>
      <c r="AS1593" s="1">
        <v>18.100000000000001</v>
      </c>
      <c r="AT1593" s="1">
        <v>17.45</v>
      </c>
      <c r="AU1593" s="1">
        <v>17.7</v>
      </c>
      <c r="AV1593" s="1">
        <v>18.3</v>
      </c>
      <c r="AW1593" s="1">
        <v>-6.5408500000000008E-2</v>
      </c>
      <c r="AX1593" s="1">
        <v>6.71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6275</v>
      </c>
      <c r="C1594" s="3">
        <v>5.31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31.709999999999994</v>
      </c>
      <c r="H1594" s="1">
        <f>MATCH(持股比率!A1594,董監!A:A,0)</f>
        <v>1594</v>
      </c>
      <c r="I1594" s="3">
        <v>4422222.2300000004</v>
      </c>
      <c r="J1594" s="26">
        <v>4</v>
      </c>
      <c r="K1594" s="26">
        <v>-61</v>
      </c>
      <c r="L1594" s="35">
        <v>-223</v>
      </c>
      <c r="M1594" s="26">
        <v>-78</v>
      </c>
      <c r="N1594" s="26">
        <v>39</v>
      </c>
      <c r="O1594" s="26">
        <f t="shared" si="97"/>
        <v>140229</v>
      </c>
      <c r="P1594" s="25">
        <f t="shared" si="98"/>
        <v>-0.2</v>
      </c>
      <c r="Q1594" s="3">
        <v>39.950000000000003</v>
      </c>
      <c r="R1594" s="3">
        <v>40.1</v>
      </c>
      <c r="S1594" s="3">
        <v>39.700000000000003</v>
      </c>
      <c r="T1594" s="3">
        <v>39.700000000000003</v>
      </c>
      <c r="U1594" s="3">
        <v>39.75</v>
      </c>
      <c r="V1594" s="12">
        <f t="shared" si="99"/>
        <v>-0.12685750000000001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6550</v>
      </c>
      <c r="AB1594" s="1" t="s">
        <v>1588</v>
      </c>
      <c r="AC1594" s="1" t="s">
        <v>3349</v>
      </c>
      <c r="AD1594" s="1">
        <v>5.31</v>
      </c>
      <c r="AE1594" s="1">
        <v>7.0000000000000007E-2</v>
      </c>
      <c r="AF1594" s="1">
        <v>0.02</v>
      </c>
      <c r="AG1594" s="1">
        <v>62.89</v>
      </c>
      <c r="AH1594" s="1">
        <v>31.709999999999994</v>
      </c>
      <c r="AI1594" s="1">
        <v>1594</v>
      </c>
      <c r="AJ1594" s="1">
        <v>4422222.2300000004</v>
      </c>
      <c r="AK1594" s="1">
        <v>4</v>
      </c>
      <c r="AL1594" s="1">
        <v>-61</v>
      </c>
      <c r="AM1594" s="1">
        <v>-223</v>
      </c>
      <c r="AN1594" s="1">
        <v>-78</v>
      </c>
      <c r="AO1594" s="1">
        <v>39</v>
      </c>
      <c r="AP1594" s="1">
        <v>140229</v>
      </c>
      <c r="AQ1594" s="1">
        <v>-0.2</v>
      </c>
      <c r="AR1594" s="1">
        <v>39.950000000000003</v>
      </c>
      <c r="AS1594" s="1">
        <v>40.1</v>
      </c>
      <c r="AT1594" s="1">
        <v>39.700000000000003</v>
      </c>
      <c r="AU1594" s="1">
        <v>39.700000000000003</v>
      </c>
      <c r="AV1594" s="1">
        <v>39.75</v>
      </c>
      <c r="AW1594" s="1">
        <v>-0.12685750000000001</v>
      </c>
      <c r="AX1594" s="1">
        <v>-0.25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4872</v>
      </c>
      <c r="C1595" s="3">
        <v>2.12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75.23</v>
      </c>
      <c r="H1595" s="1">
        <f>MATCH(持股比率!A1595,董監!A:A,0)</f>
        <v>1595</v>
      </c>
      <c r="I1595" s="3">
        <v>305276.56</v>
      </c>
      <c r="J1595" s="26">
        <v>4</v>
      </c>
      <c r="K1595" s="26">
        <v>11</v>
      </c>
      <c r="L1595" s="35">
        <v>1</v>
      </c>
      <c r="M1595" s="26">
        <v>4</v>
      </c>
      <c r="N1595" s="26">
        <v>9</v>
      </c>
      <c r="O1595" s="26">
        <f t="shared" si="97"/>
        <v>22966</v>
      </c>
      <c r="P1595" s="25">
        <f t="shared" si="98"/>
        <v>0.1</v>
      </c>
      <c r="Q1595" s="3">
        <v>41.3</v>
      </c>
      <c r="R1595" s="3">
        <v>41.6</v>
      </c>
      <c r="S1595" s="3">
        <v>41.55</v>
      </c>
      <c r="T1595" s="3">
        <v>41.45</v>
      </c>
      <c r="U1595" s="3">
        <v>41.3</v>
      </c>
      <c r="V1595" s="12">
        <f t="shared" si="99"/>
        <v>1.20185E-2</v>
      </c>
      <c r="W1595" s="3">
        <v>0.98</v>
      </c>
      <c r="X1595" s="3" t="str">
        <f ca="1">IF(COUNTIF(股期對照!A:A,B1595)=2,B1595&amp;"-●",IF(COUNTIF(股期對照!A:A,B1595)=1,B1595&amp;"-◎",B1595))</f>
        <v>正淩</v>
      </c>
      <c r="Y1595" s="3" t="s">
        <v>6549</v>
      </c>
      <c r="AB1595" s="1" t="s">
        <v>1589</v>
      </c>
      <c r="AC1595" s="1" t="s">
        <v>3350</v>
      </c>
      <c r="AD1595" s="1">
        <v>2.12</v>
      </c>
      <c r="AE1595" s="1">
        <v>0</v>
      </c>
      <c r="AF1595" s="1">
        <v>0</v>
      </c>
      <c r="AG1595" s="1">
        <v>22.65</v>
      </c>
      <c r="AH1595" s="1">
        <v>75.23</v>
      </c>
      <c r="AI1595" s="1">
        <v>1595</v>
      </c>
      <c r="AJ1595" s="1">
        <v>305276.56</v>
      </c>
      <c r="AK1595" s="1">
        <v>4</v>
      </c>
      <c r="AL1595" s="1">
        <v>11</v>
      </c>
      <c r="AM1595" s="1">
        <v>1</v>
      </c>
      <c r="AN1595" s="1">
        <v>4</v>
      </c>
      <c r="AO1595" s="1">
        <v>9</v>
      </c>
      <c r="AP1595" s="1">
        <v>22966</v>
      </c>
      <c r="AQ1595" s="1">
        <v>0.1</v>
      </c>
      <c r="AR1595" s="1">
        <v>41.3</v>
      </c>
      <c r="AS1595" s="1">
        <v>41.6</v>
      </c>
      <c r="AT1595" s="1">
        <v>41.55</v>
      </c>
      <c r="AU1595" s="1">
        <v>41.45</v>
      </c>
      <c r="AV1595" s="1">
        <v>41.3</v>
      </c>
      <c r="AW1595" s="1">
        <v>1.20185E-2</v>
      </c>
      <c r="AX1595" s="1">
        <v>0.98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6276</v>
      </c>
      <c r="C1596" s="3">
        <v>48.92</v>
      </c>
      <c r="D1596" s="3">
        <v>3.53</v>
      </c>
      <c r="E1596" s="3">
        <v>0.66</v>
      </c>
      <c r="F1596" s="1">
        <f>IF(INDEX(董監!D:D,H1596)=0,INDEX(董監!C:C,H1596),INDEX(董監!D:D,H1596))</f>
        <v>11.75</v>
      </c>
      <c r="G1596" s="1">
        <f t="shared" si="96"/>
        <v>35.14</v>
      </c>
      <c r="H1596" s="1">
        <f>MATCH(持股比率!A1596,董監!A:A,0)</f>
        <v>1596</v>
      </c>
      <c r="I1596" s="3">
        <v>7272401.2599999998</v>
      </c>
      <c r="J1596" s="26">
        <v>1227</v>
      </c>
      <c r="K1596" s="26">
        <v>-2148</v>
      </c>
      <c r="L1596" s="35">
        <v>-376</v>
      </c>
      <c r="M1596" s="26">
        <v>-365</v>
      </c>
      <c r="N1596" s="26">
        <v>279</v>
      </c>
      <c r="O1596" s="26">
        <f t="shared" si="97"/>
        <v>255552</v>
      </c>
      <c r="P1596" s="25">
        <f t="shared" si="98"/>
        <v>-0.5</v>
      </c>
      <c r="Q1596" s="3">
        <v>49.65</v>
      </c>
      <c r="R1596" s="3">
        <v>48.25</v>
      </c>
      <c r="S1596" s="3">
        <v>47.15</v>
      </c>
      <c r="T1596" s="3">
        <v>47.1</v>
      </c>
      <c r="U1596" s="3">
        <v>47.8</v>
      </c>
      <c r="V1596" s="12">
        <f t="shared" si="99"/>
        <v>-0.64304150000000004</v>
      </c>
      <c r="W1596" s="3">
        <v>-1.75</v>
      </c>
      <c r="X1596" s="3" t="str">
        <f ca="1">IF(COUNTIF(股期對照!A:A,B1596)=2,B1596&amp;"-●",IF(COUNTIF(股期對照!A:A,B1596)=1,B1596&amp;"-◎",B1596))</f>
        <v>南茂</v>
      </c>
      <c r="Y1596" s="3" t="s">
        <v>6650</v>
      </c>
      <c r="AB1596" s="1" t="s">
        <v>1590</v>
      </c>
      <c r="AC1596" s="1" t="s">
        <v>3351</v>
      </c>
      <c r="AD1596" s="1">
        <v>48.92</v>
      </c>
      <c r="AE1596" s="1">
        <v>3.53</v>
      </c>
      <c r="AF1596" s="1">
        <v>0.66</v>
      </c>
      <c r="AG1596" s="1">
        <v>11.75</v>
      </c>
      <c r="AH1596" s="1">
        <v>35.14</v>
      </c>
      <c r="AI1596" s="1">
        <v>1596</v>
      </c>
      <c r="AJ1596" s="1">
        <v>7272401.2599999998</v>
      </c>
      <c r="AK1596" s="1">
        <v>1227</v>
      </c>
      <c r="AL1596" s="1">
        <v>-2148</v>
      </c>
      <c r="AM1596" s="1">
        <v>-376</v>
      </c>
      <c r="AN1596" s="1">
        <v>-365</v>
      </c>
      <c r="AO1596" s="1">
        <v>279</v>
      </c>
      <c r="AP1596" s="1">
        <v>255552</v>
      </c>
      <c r="AQ1596" s="1">
        <v>-0.5</v>
      </c>
      <c r="AR1596" s="1">
        <v>49.65</v>
      </c>
      <c r="AS1596" s="1">
        <v>48.25</v>
      </c>
      <c r="AT1596" s="1">
        <v>47.15</v>
      </c>
      <c r="AU1596" s="1">
        <v>47.1</v>
      </c>
      <c r="AV1596" s="1">
        <v>47.8</v>
      </c>
      <c r="AW1596" s="1">
        <v>-0.64304150000000004</v>
      </c>
      <c r="AX1596" s="1">
        <v>-1.75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4873</v>
      </c>
      <c r="C1597" s="3">
        <v>1.19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67.210000000000008</v>
      </c>
      <c r="H1597" s="1">
        <f>MATCH(持股比率!A1597,董監!A:A,0)</f>
        <v>1597</v>
      </c>
      <c r="I1597" s="3">
        <v>497560</v>
      </c>
      <c r="J1597" s="26">
        <v>-16</v>
      </c>
      <c r="K1597" s="26">
        <v>-14</v>
      </c>
      <c r="L1597" s="35">
        <v>-30</v>
      </c>
      <c r="M1597" s="26">
        <v>-10</v>
      </c>
      <c r="N1597" s="26">
        <v>126</v>
      </c>
      <c r="O1597" s="26">
        <f t="shared" si="97"/>
        <v>33441</v>
      </c>
      <c r="P1597" s="25">
        <f t="shared" si="98"/>
        <v>0.2</v>
      </c>
      <c r="Q1597" s="3">
        <v>114.5</v>
      </c>
      <c r="R1597" s="3">
        <v>115.5</v>
      </c>
      <c r="S1597" s="3">
        <v>112</v>
      </c>
      <c r="T1597" s="3">
        <v>114</v>
      </c>
      <c r="U1597" s="3">
        <v>116</v>
      </c>
      <c r="V1597" s="12">
        <f t="shared" si="99"/>
        <v>6.6669999999999993E-2</v>
      </c>
      <c r="W1597" s="3">
        <v>3.57</v>
      </c>
      <c r="X1597" s="3" t="str">
        <f ca="1">IF(COUNTIF(股期對照!A:A,B1597)=2,B1597&amp;"-●",IF(COUNTIF(股期對照!A:A,B1597)=1,B1597&amp;"-◎",B1597))</f>
        <v>博智</v>
      </c>
      <c r="Y1597" s="3" t="s">
        <v>6606</v>
      </c>
      <c r="AB1597" s="1" t="s">
        <v>1591</v>
      </c>
      <c r="AC1597" s="1" t="s">
        <v>3352</v>
      </c>
      <c r="AD1597" s="1">
        <v>1.19</v>
      </c>
      <c r="AE1597" s="1">
        <v>3.32</v>
      </c>
      <c r="AF1597" s="1">
        <v>0.26</v>
      </c>
      <c r="AG1597" s="1">
        <v>28.02</v>
      </c>
      <c r="AH1597" s="1">
        <v>67.210000000000008</v>
      </c>
      <c r="AI1597" s="1">
        <v>1597</v>
      </c>
      <c r="AJ1597" s="1">
        <v>497560</v>
      </c>
      <c r="AK1597" s="1">
        <v>-16</v>
      </c>
      <c r="AL1597" s="1">
        <v>-14</v>
      </c>
      <c r="AM1597" s="1">
        <v>-30</v>
      </c>
      <c r="AN1597" s="1">
        <v>-10</v>
      </c>
      <c r="AO1597" s="1">
        <v>126</v>
      </c>
      <c r="AP1597" s="1">
        <v>33441</v>
      </c>
      <c r="AQ1597" s="1">
        <v>0.2</v>
      </c>
      <c r="AR1597" s="1">
        <v>114.5</v>
      </c>
      <c r="AS1597" s="1">
        <v>115.5</v>
      </c>
      <c r="AT1597" s="1">
        <v>112</v>
      </c>
      <c r="AU1597" s="1">
        <v>114</v>
      </c>
      <c r="AV1597" s="1">
        <v>116</v>
      </c>
      <c r="AW1597" s="1">
        <v>6.6669999999999993E-2</v>
      </c>
      <c r="AX1597" s="1">
        <v>3.57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6277</v>
      </c>
      <c r="C1598" s="3">
        <v>12.23</v>
      </c>
      <c r="D1598" s="3">
        <v>0.09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64.42</v>
      </c>
      <c r="H1598" s="1">
        <f>MATCH(持股比率!A1598,董監!A:A,0)</f>
        <v>1598</v>
      </c>
      <c r="I1598" s="3">
        <v>2800000.01</v>
      </c>
      <c r="J1598" s="26">
        <v>318</v>
      </c>
      <c r="K1598" s="26">
        <v>-296</v>
      </c>
      <c r="L1598" s="35">
        <v>332</v>
      </c>
      <c r="M1598" s="26">
        <v>-395</v>
      </c>
      <c r="N1598" s="26">
        <v>-18</v>
      </c>
      <c r="O1598" s="26">
        <f t="shared" si="97"/>
        <v>180376</v>
      </c>
      <c r="P1598" s="25">
        <f t="shared" si="98"/>
        <v>0</v>
      </c>
      <c r="Q1598" s="3">
        <v>44.15</v>
      </c>
      <c r="R1598" s="3">
        <v>43.7</v>
      </c>
      <c r="S1598" s="3">
        <v>43.35</v>
      </c>
      <c r="T1598" s="3">
        <v>42.9</v>
      </c>
      <c r="U1598" s="3">
        <v>43.3</v>
      </c>
      <c r="V1598" s="12">
        <f t="shared" si="99"/>
        <v>-2.228200000000001E-2</v>
      </c>
      <c r="W1598" s="3">
        <v>-0.12</v>
      </c>
      <c r="X1598" s="3" t="str">
        <f ca="1">IF(COUNTIF(股期對照!A:A,B1598)=2,B1598&amp;"-●",IF(COUNTIF(股期對照!A:A,B1598)=1,B1598&amp;"-◎",B1598))</f>
        <v>達方-◎</v>
      </c>
      <c r="Y1598" s="3" t="s">
        <v>6536</v>
      </c>
      <c r="AB1598" s="1" t="s">
        <v>1592</v>
      </c>
      <c r="AC1598" s="1" t="s">
        <v>3353</v>
      </c>
      <c r="AD1598" s="1">
        <v>12.23</v>
      </c>
      <c r="AE1598" s="1">
        <v>0.09</v>
      </c>
      <c r="AF1598" s="1">
        <v>0.36</v>
      </c>
      <c r="AG1598" s="1">
        <v>22.9</v>
      </c>
      <c r="AH1598" s="1">
        <v>64.42</v>
      </c>
      <c r="AI1598" s="1">
        <v>1598</v>
      </c>
      <c r="AJ1598" s="1">
        <v>2800000.01</v>
      </c>
      <c r="AK1598" s="1">
        <v>318</v>
      </c>
      <c r="AL1598" s="1">
        <v>-296</v>
      </c>
      <c r="AM1598" s="1">
        <v>332</v>
      </c>
      <c r="AN1598" s="1">
        <v>-395</v>
      </c>
      <c r="AO1598" s="1">
        <v>-18</v>
      </c>
      <c r="AP1598" s="1">
        <v>180376</v>
      </c>
      <c r="AQ1598" s="1">
        <v>0</v>
      </c>
      <c r="AR1598" s="1">
        <v>44.15</v>
      </c>
      <c r="AS1598" s="1">
        <v>43.7</v>
      </c>
      <c r="AT1598" s="1">
        <v>43.35</v>
      </c>
      <c r="AU1598" s="1">
        <v>42.9</v>
      </c>
      <c r="AV1598" s="1">
        <v>43.3</v>
      </c>
      <c r="AW1598" s="1">
        <v>-2.228200000000001E-2</v>
      </c>
      <c r="AX1598" s="1">
        <v>-0.12</v>
      </c>
      <c r="AY1598" s="1" t="s">
        <v>4550</v>
      </c>
      <c r="AZ1598" s="1" t="s">
        <v>3529</v>
      </c>
    </row>
    <row r="1599" spans="1:52" x14ac:dyDescent="0.25">
      <c r="A1599" s="2" t="s">
        <v>1593</v>
      </c>
      <c r="B1599" s="3" t="s">
        <v>6278</v>
      </c>
      <c r="C1599" s="3">
        <v>0.99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85.95</v>
      </c>
      <c r="H1599" s="1">
        <f>MATCH(持股比率!A1599,董監!A:A,0)</f>
        <v>1599</v>
      </c>
      <c r="I1599" s="3">
        <v>507232.3</v>
      </c>
      <c r="J1599" s="26">
        <v>5</v>
      </c>
      <c r="K1599" s="26">
        <v>-97</v>
      </c>
      <c r="L1599" s="35">
        <v>-136</v>
      </c>
      <c r="M1599" s="26">
        <v>-78</v>
      </c>
      <c r="N1599" s="26">
        <v>32</v>
      </c>
      <c r="O1599" s="26">
        <f t="shared" si="97"/>
        <v>43597</v>
      </c>
      <c r="P1599" s="25">
        <f t="shared" si="98"/>
        <v>-0.6</v>
      </c>
      <c r="Q1599" s="3">
        <v>50.6</v>
      </c>
      <c r="R1599" s="3">
        <v>50.1</v>
      </c>
      <c r="S1599" s="3">
        <v>49.05</v>
      </c>
      <c r="T1599" s="3">
        <v>48.8</v>
      </c>
      <c r="U1599" s="3">
        <v>50.4</v>
      </c>
      <c r="V1599" s="12">
        <f t="shared" si="99"/>
        <v>-0.134711</v>
      </c>
      <c r="W1599" s="3">
        <v>-0.2</v>
      </c>
      <c r="X1599" s="3" t="str">
        <f ca="1">IF(COUNTIF(股期對照!A:A,B1599)=2,B1599&amp;"-●",IF(COUNTIF(股期對照!A:A,B1599)=1,B1599&amp;"-◎",B1599))</f>
        <v>天宇</v>
      </c>
      <c r="Y1599" s="3" t="s">
        <v>6548</v>
      </c>
      <c r="AB1599" s="1" t="s">
        <v>1593</v>
      </c>
      <c r="AC1599" s="1" t="s">
        <v>3354</v>
      </c>
      <c r="AD1599" s="1">
        <v>0.99</v>
      </c>
      <c r="AE1599" s="1">
        <v>0</v>
      </c>
      <c r="AF1599" s="1">
        <v>0</v>
      </c>
      <c r="AG1599" s="1">
        <v>13.06</v>
      </c>
      <c r="AH1599" s="1">
        <v>85.95</v>
      </c>
      <c r="AI1599" s="1">
        <v>1599</v>
      </c>
      <c r="AJ1599" s="1">
        <v>507232.3</v>
      </c>
      <c r="AK1599" s="1">
        <v>5</v>
      </c>
      <c r="AL1599" s="1">
        <v>-97</v>
      </c>
      <c r="AM1599" s="1">
        <v>-136</v>
      </c>
      <c r="AN1599" s="1">
        <v>-78</v>
      </c>
      <c r="AO1599" s="1">
        <v>32</v>
      </c>
      <c r="AP1599" s="1">
        <v>43597</v>
      </c>
      <c r="AQ1599" s="1">
        <v>-0.6</v>
      </c>
      <c r="AR1599" s="1">
        <v>50.6</v>
      </c>
      <c r="AS1599" s="1">
        <v>50.1</v>
      </c>
      <c r="AT1599" s="1">
        <v>49.05</v>
      </c>
      <c r="AU1599" s="1">
        <v>48.8</v>
      </c>
      <c r="AV1599" s="1">
        <v>50.4</v>
      </c>
      <c r="AW1599" s="1">
        <v>-0.134711</v>
      </c>
      <c r="AX1599" s="1">
        <v>-0.2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6279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8.99</v>
      </c>
      <c r="R1600" s="3">
        <v>8.92</v>
      </c>
      <c r="S1600" s="3">
        <v>8.8699999999999992</v>
      </c>
      <c r="T1600" s="3">
        <v>8.8800000000000008</v>
      </c>
      <c r="U1600" s="3">
        <v>8.99</v>
      </c>
      <c r="V1600" s="12">
        <f t="shared" si="99"/>
        <v>0</v>
      </c>
      <c r="W1600" s="3">
        <v>0.78</v>
      </c>
      <c r="X1600" s="3" t="str">
        <f ca="1">IF(COUNTIF(股期對照!A:A,B1600)=2,B1600&amp;"-●",IF(COUNTIF(股期對照!A:A,B1600)=1,B1600&amp;"-◎",B1600))</f>
        <v>智捷</v>
      </c>
      <c r="Y1600" s="3" t="s">
        <v>6615</v>
      </c>
      <c r="AB1600" s="1" t="s">
        <v>1594</v>
      </c>
      <c r="AC1600" s="1" t="s">
        <v>3355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8.99</v>
      </c>
      <c r="AS1600" s="1">
        <v>8.92</v>
      </c>
      <c r="AT1600" s="1">
        <v>8.8699999999999992</v>
      </c>
      <c r="AU1600" s="1">
        <v>8.8800000000000008</v>
      </c>
      <c r="AV1600" s="1">
        <v>8.99</v>
      </c>
      <c r="AW1600" s="1">
        <v>0</v>
      </c>
      <c r="AX1600" s="1">
        <v>0.78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6280</v>
      </c>
      <c r="C1601" s="3">
        <v>51.33</v>
      </c>
      <c r="D1601" s="3">
        <v>0.11</v>
      </c>
      <c r="E1601" s="3">
        <v>0.38</v>
      </c>
      <c r="F1601" s="1">
        <f>IF(INDEX(董監!D:D,H1601)=0,INDEX(董監!C:C,H1601),INDEX(董監!D:D,H1601))</f>
        <v>55.62</v>
      </c>
      <c r="G1601" s="1">
        <f t="shared" si="96"/>
        <v>-7.4399999999999977</v>
      </c>
      <c r="H1601" s="1">
        <f>MATCH(持股比率!A1601,董監!A:A,0)</f>
        <v>1601</v>
      </c>
      <c r="I1601" s="3">
        <v>1070412.1499999999</v>
      </c>
      <c r="J1601" s="26">
        <v>694</v>
      </c>
      <c r="K1601" s="26">
        <v>-521</v>
      </c>
      <c r="L1601" s="35">
        <v>76</v>
      </c>
      <c r="M1601" s="26">
        <v>81</v>
      </c>
      <c r="N1601" s="26">
        <v>130</v>
      </c>
      <c r="O1601" s="26">
        <f t="shared" si="97"/>
        <v>-7964</v>
      </c>
      <c r="P1601" s="25">
        <f t="shared" si="98"/>
        <v>-5.8</v>
      </c>
      <c r="Q1601" s="3">
        <v>45.5</v>
      </c>
      <c r="R1601" s="3">
        <v>44.7</v>
      </c>
      <c r="S1601" s="3">
        <v>44.55</v>
      </c>
      <c r="T1601" s="3">
        <v>43.15</v>
      </c>
      <c r="U1601" s="3">
        <v>47.45</v>
      </c>
      <c r="V1601" s="12">
        <f t="shared" si="99"/>
        <v>0.2133775</v>
      </c>
      <c r="W1601" s="3">
        <v>14.48</v>
      </c>
      <c r="X1601" s="3" t="str">
        <f ca="1">IF(COUNTIF(股期對照!A:A,B1601)=2,B1601&amp;"-●",IF(COUNTIF(股期對照!A:A,B1601)=1,B1601&amp;"-◎",B1601))</f>
        <v>加高</v>
      </c>
      <c r="Y1601" s="3" t="s">
        <v>6544</v>
      </c>
      <c r="AB1601" s="1" t="s">
        <v>1595</v>
      </c>
      <c r="AC1601" s="1" t="s">
        <v>3356</v>
      </c>
      <c r="AD1601" s="1">
        <v>51.33</v>
      </c>
      <c r="AE1601" s="1">
        <v>0.11</v>
      </c>
      <c r="AF1601" s="1">
        <v>0.38</v>
      </c>
      <c r="AG1601" s="1">
        <v>55.62</v>
      </c>
      <c r="AH1601" s="1">
        <v>-7.4399999999999977</v>
      </c>
      <c r="AI1601" s="1">
        <v>1601</v>
      </c>
      <c r="AJ1601" s="1">
        <v>1070412.1499999999</v>
      </c>
      <c r="AK1601" s="1">
        <v>694</v>
      </c>
      <c r="AL1601" s="1">
        <v>-521</v>
      </c>
      <c r="AM1601" s="1">
        <v>76</v>
      </c>
      <c r="AN1601" s="1">
        <v>81</v>
      </c>
      <c r="AO1601" s="1">
        <v>130</v>
      </c>
      <c r="AP1601" s="1">
        <v>-7964</v>
      </c>
      <c r="AQ1601" s="1">
        <v>-5.8</v>
      </c>
      <c r="AR1601" s="1">
        <v>45.5</v>
      </c>
      <c r="AS1601" s="1">
        <v>44.7</v>
      </c>
      <c r="AT1601" s="1">
        <v>44.55</v>
      </c>
      <c r="AU1601" s="1">
        <v>43.15</v>
      </c>
      <c r="AV1601" s="1">
        <v>47.45</v>
      </c>
      <c r="AW1601" s="1">
        <v>0.2133775</v>
      </c>
      <c r="AX1601" s="1">
        <v>14.48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4874</v>
      </c>
      <c r="C1602" s="3">
        <v>4.37</v>
      </c>
      <c r="D1602" s="3">
        <v>0</v>
      </c>
      <c r="E1602" s="3">
        <v>0.26</v>
      </c>
      <c r="F1602" s="1">
        <f>IF(INDEX(董監!D:D,H1602)=0,INDEX(董監!C:C,H1602),INDEX(董監!D:D,H1602))</f>
        <v>33.700000000000003</v>
      </c>
      <c r="G1602" s="1">
        <f t="shared" si="96"/>
        <v>61.669999999999995</v>
      </c>
      <c r="H1602" s="1">
        <f>MATCH(持股比率!A1602,董監!A:A,0)</f>
        <v>1602</v>
      </c>
      <c r="I1602" s="3">
        <v>1212510.68</v>
      </c>
      <c r="J1602" s="26">
        <v>769</v>
      </c>
      <c r="K1602" s="26">
        <v>-594</v>
      </c>
      <c r="L1602" s="35">
        <v>-203</v>
      </c>
      <c r="M1602" s="26">
        <v>-83</v>
      </c>
      <c r="N1602" s="26">
        <v>761</v>
      </c>
      <c r="O1602" s="26">
        <f t="shared" si="97"/>
        <v>74776</v>
      </c>
      <c r="P1602" s="25">
        <f t="shared" si="98"/>
        <v>0.9</v>
      </c>
      <c r="Q1602" s="3">
        <v>43.3</v>
      </c>
      <c r="R1602" s="3">
        <v>42.25</v>
      </c>
      <c r="S1602" s="3">
        <v>40.25</v>
      </c>
      <c r="T1602" s="3">
        <v>40.549999999999997</v>
      </c>
      <c r="U1602" s="3">
        <v>43.35</v>
      </c>
      <c r="V1602" s="12">
        <f t="shared" si="99"/>
        <v>0.29654149999999996</v>
      </c>
      <c r="W1602" s="3">
        <v>3.71</v>
      </c>
      <c r="X1602" s="3" t="str">
        <f ca="1">IF(COUNTIF(股期對照!A:A,B1602)=2,B1602&amp;"-●",IF(COUNTIF(股期對照!A:A,B1602)=1,B1602&amp;"-◎",B1602))</f>
        <v>精星</v>
      </c>
      <c r="Y1602" s="3" t="s">
        <v>6536</v>
      </c>
      <c r="AB1602" s="1" t="s">
        <v>1596</v>
      </c>
      <c r="AC1602" s="1" t="s">
        <v>3357</v>
      </c>
      <c r="AD1602" s="1">
        <v>4.37</v>
      </c>
      <c r="AE1602" s="1">
        <v>0</v>
      </c>
      <c r="AF1602" s="1">
        <v>0.26</v>
      </c>
      <c r="AG1602" s="1">
        <v>33.700000000000003</v>
      </c>
      <c r="AH1602" s="1">
        <v>61.669999999999995</v>
      </c>
      <c r="AI1602" s="1">
        <v>1602</v>
      </c>
      <c r="AJ1602" s="1">
        <v>1212510.68</v>
      </c>
      <c r="AK1602" s="1">
        <v>769</v>
      </c>
      <c r="AL1602" s="1">
        <v>-594</v>
      </c>
      <c r="AM1602" s="1">
        <v>-203</v>
      </c>
      <c r="AN1602" s="1">
        <v>-83</v>
      </c>
      <c r="AO1602" s="1">
        <v>761</v>
      </c>
      <c r="AP1602" s="1">
        <v>74776</v>
      </c>
      <c r="AQ1602" s="1">
        <v>0.9</v>
      </c>
      <c r="AR1602" s="1">
        <v>43.3</v>
      </c>
      <c r="AS1602" s="1">
        <v>42.25</v>
      </c>
      <c r="AT1602" s="1">
        <v>40.25</v>
      </c>
      <c r="AU1602" s="1">
        <v>40.549999999999997</v>
      </c>
      <c r="AV1602" s="1">
        <v>43.35</v>
      </c>
      <c r="AW1602" s="1">
        <v>0.29654149999999996</v>
      </c>
      <c r="AX1602" s="1">
        <v>3.71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4875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-1</v>
      </c>
      <c r="K1603" s="26">
        <v>-1</v>
      </c>
      <c r="L1603" s="35">
        <v>1</v>
      </c>
      <c r="M1603" s="26">
        <v>-3</v>
      </c>
      <c r="N1603" s="26">
        <v>0</v>
      </c>
      <c r="O1603" s="26">
        <f t="shared" si="97"/>
        <v>35137</v>
      </c>
      <c r="P1603" s="25">
        <f t="shared" si="98"/>
        <v>0</v>
      </c>
      <c r="Q1603" s="3">
        <v>10</v>
      </c>
      <c r="R1603" s="3">
        <v>10.050000000000001</v>
      </c>
      <c r="S1603" s="3">
        <v>9.9499999999999993</v>
      </c>
      <c r="T1603" s="3">
        <v>9.9499999999999993</v>
      </c>
      <c r="U1603" s="3">
        <v>9.9499999999999993</v>
      </c>
      <c r="V1603" s="12">
        <f t="shared" si="99"/>
        <v>-3.9950000000000001E-4</v>
      </c>
      <c r="W1603" s="3">
        <v>-1</v>
      </c>
      <c r="X1603" s="3" t="str">
        <f ca="1">IF(COUNTIF(股期對照!A:A,B1603)=2,B1603&amp;"-●",IF(COUNTIF(股期對照!A:A,B1603)=1,B1603&amp;"-◎",B1603))</f>
        <v>無敵</v>
      </c>
      <c r="Y1603" s="3" t="s">
        <v>6566</v>
      </c>
      <c r="AB1603" s="1" t="s">
        <v>1597</v>
      </c>
      <c r="AC1603" s="1" t="s">
        <v>3358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-1</v>
      </c>
      <c r="AL1603" s="1">
        <v>-1</v>
      </c>
      <c r="AM1603" s="1">
        <v>1</v>
      </c>
      <c r="AN1603" s="1">
        <v>-3</v>
      </c>
      <c r="AO1603" s="1">
        <v>0</v>
      </c>
      <c r="AP1603" s="1">
        <v>35137</v>
      </c>
      <c r="AQ1603" s="1">
        <v>0</v>
      </c>
      <c r="AR1603" s="1">
        <v>10</v>
      </c>
      <c r="AS1603" s="1">
        <v>10.050000000000001</v>
      </c>
      <c r="AT1603" s="1">
        <v>9.9499999999999993</v>
      </c>
      <c r="AU1603" s="1">
        <v>9.9499999999999993</v>
      </c>
      <c r="AV1603" s="1">
        <v>9.9499999999999993</v>
      </c>
      <c r="AW1603" s="1">
        <v>-3.9950000000000001E-4</v>
      </c>
      <c r="AX1603" s="1">
        <v>-1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6281</v>
      </c>
      <c r="C1604" s="3">
        <v>4.8099999999999996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82.509999999999991</v>
      </c>
      <c r="H1604" s="1">
        <f>MATCH(持股比率!A1604,董監!A:A,0)</f>
        <v>1604</v>
      </c>
      <c r="I1604" s="3">
        <v>1208609.5</v>
      </c>
      <c r="J1604" s="26">
        <v>-10</v>
      </c>
      <c r="K1604" s="26">
        <v>27</v>
      </c>
      <c r="L1604" s="35">
        <v>-30</v>
      </c>
      <c r="M1604" s="26">
        <v>22</v>
      </c>
      <c r="N1604" s="26">
        <v>26</v>
      </c>
      <c r="O1604" s="26">
        <f t="shared" si="97"/>
        <v>99722</v>
      </c>
      <c r="P1604" s="25">
        <f t="shared" si="98"/>
        <v>0</v>
      </c>
      <c r="Q1604" s="3">
        <v>72</v>
      </c>
      <c r="R1604" s="3">
        <v>73</v>
      </c>
      <c r="S1604" s="3">
        <v>72.099999999999994</v>
      </c>
      <c r="T1604" s="3">
        <v>72.099999999999994</v>
      </c>
      <c r="U1604" s="3">
        <v>72.400000000000006</v>
      </c>
      <c r="V1604" s="12">
        <f t="shared" si="99"/>
        <v>2.5565999999999998E-2</v>
      </c>
      <c r="W1604" s="3">
        <v>0.56000000000000005</v>
      </c>
      <c r="X1604" s="3" t="str">
        <f ca="1">IF(COUNTIF(股期對照!A:A,B1604)=2,B1604&amp;"-●",IF(COUNTIF(股期對照!A:A,B1604)=1,B1604&amp;"-◎",B1604))</f>
        <v>勤誠</v>
      </c>
      <c r="Y1604" s="3" t="s">
        <v>6562</v>
      </c>
      <c r="AB1604" s="1" t="s">
        <v>1598</v>
      </c>
      <c r="AC1604" s="1" t="s">
        <v>3359</v>
      </c>
      <c r="AD1604" s="1">
        <v>4.8099999999999996</v>
      </c>
      <c r="AE1604" s="1">
        <v>0.28000000000000003</v>
      </c>
      <c r="AF1604" s="1">
        <v>0.02</v>
      </c>
      <c r="AG1604" s="1">
        <v>12.38</v>
      </c>
      <c r="AH1604" s="1">
        <v>82.509999999999991</v>
      </c>
      <c r="AI1604" s="1">
        <v>1604</v>
      </c>
      <c r="AJ1604" s="1">
        <v>1208609.5</v>
      </c>
      <c r="AK1604" s="1">
        <v>-10</v>
      </c>
      <c r="AL1604" s="1">
        <v>27</v>
      </c>
      <c r="AM1604" s="1">
        <v>-30</v>
      </c>
      <c r="AN1604" s="1">
        <v>22</v>
      </c>
      <c r="AO1604" s="1">
        <v>26</v>
      </c>
      <c r="AP1604" s="1">
        <v>99722</v>
      </c>
      <c r="AQ1604" s="1">
        <v>0</v>
      </c>
      <c r="AR1604" s="1">
        <v>72</v>
      </c>
      <c r="AS1604" s="1">
        <v>73</v>
      </c>
      <c r="AT1604" s="1">
        <v>72.099999999999994</v>
      </c>
      <c r="AU1604" s="1">
        <v>72.099999999999994</v>
      </c>
      <c r="AV1604" s="1">
        <v>72.400000000000006</v>
      </c>
      <c r="AW1604" s="1">
        <v>2.5565999999999998E-2</v>
      </c>
      <c r="AX1604" s="1">
        <v>0.56000000000000005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6282</v>
      </c>
      <c r="C1605" s="3">
        <v>19.399999999999999</v>
      </c>
      <c r="D1605" s="3">
        <v>0.06</v>
      </c>
      <c r="E1605" s="3">
        <v>0.41</v>
      </c>
      <c r="F1605" s="1">
        <f>IF(INDEX(董監!D:D,H1605)=0,INDEX(董監!C:C,H1605),INDEX(董監!D:D,H1605))</f>
        <v>5.97</v>
      </c>
      <c r="G1605" s="1">
        <f t="shared" si="96"/>
        <v>74.16</v>
      </c>
      <c r="H1605" s="1">
        <f>MATCH(持股比率!A1605,董監!A:A,0)</f>
        <v>1605</v>
      </c>
      <c r="I1605" s="3">
        <v>2712424.88</v>
      </c>
      <c r="J1605" s="26">
        <v>366</v>
      </c>
      <c r="K1605" s="26">
        <v>454</v>
      </c>
      <c r="L1605" s="35">
        <v>103</v>
      </c>
      <c r="M1605" s="26">
        <v>80</v>
      </c>
      <c r="N1605" s="26">
        <v>-106</v>
      </c>
      <c r="O1605" s="26">
        <f t="shared" si="97"/>
        <v>201153</v>
      </c>
      <c r="P1605" s="25">
        <f t="shared" si="98"/>
        <v>0.4</v>
      </c>
      <c r="Q1605" s="3">
        <v>52</v>
      </c>
      <c r="R1605" s="3">
        <v>52.3</v>
      </c>
      <c r="S1605" s="3">
        <v>51.5</v>
      </c>
      <c r="T1605" s="3">
        <v>51.4</v>
      </c>
      <c r="U1605" s="3">
        <v>51.7</v>
      </c>
      <c r="V1605" s="12">
        <f t="shared" si="99"/>
        <v>0.46712500000000001</v>
      </c>
      <c r="W1605" s="3">
        <v>-0.19</v>
      </c>
      <c r="X1605" s="3" t="str">
        <f ca="1">IF(COUNTIF(股期對照!A:A,B1605)=2,B1605&amp;"-●",IF(COUNTIF(股期對照!A:A,B1605)=1,B1605&amp;"-◎",B1605))</f>
        <v>志超</v>
      </c>
      <c r="Y1605" s="3" t="s">
        <v>6606</v>
      </c>
      <c r="AB1605" s="1" t="s">
        <v>1599</v>
      </c>
      <c r="AC1605" s="1" t="s">
        <v>3360</v>
      </c>
      <c r="AD1605" s="1">
        <v>19.399999999999999</v>
      </c>
      <c r="AE1605" s="1">
        <v>0.06</v>
      </c>
      <c r="AF1605" s="1">
        <v>0.41</v>
      </c>
      <c r="AG1605" s="1">
        <v>5.97</v>
      </c>
      <c r="AH1605" s="1">
        <v>74.16</v>
      </c>
      <c r="AI1605" s="1">
        <v>1605</v>
      </c>
      <c r="AJ1605" s="1">
        <v>2712424.88</v>
      </c>
      <c r="AK1605" s="1">
        <v>366</v>
      </c>
      <c r="AL1605" s="1">
        <v>454</v>
      </c>
      <c r="AM1605" s="1">
        <v>103</v>
      </c>
      <c r="AN1605" s="1">
        <v>80</v>
      </c>
      <c r="AO1605" s="1">
        <v>-106</v>
      </c>
      <c r="AP1605" s="1">
        <v>201153</v>
      </c>
      <c r="AQ1605" s="1">
        <v>0.4</v>
      </c>
      <c r="AR1605" s="1">
        <v>52</v>
      </c>
      <c r="AS1605" s="1">
        <v>52.3</v>
      </c>
      <c r="AT1605" s="1">
        <v>51.5</v>
      </c>
      <c r="AU1605" s="1">
        <v>51.4</v>
      </c>
      <c r="AV1605" s="1">
        <v>51.7</v>
      </c>
      <c r="AW1605" s="1">
        <v>0.46712500000000001</v>
      </c>
      <c r="AX1605" s="1">
        <v>-0.19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4876</v>
      </c>
      <c r="C1606" s="3">
        <v>10.02</v>
      </c>
      <c r="D1606" s="3">
        <v>0.13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49.1</v>
      </c>
      <c r="H1606" s="1">
        <f>MATCH(持股比率!A1606,董監!A:A,0)</f>
        <v>1606</v>
      </c>
      <c r="I1606" s="3">
        <v>3206745.14</v>
      </c>
      <c r="J1606" s="26">
        <v>724</v>
      </c>
      <c r="K1606" s="26">
        <v>-919</v>
      </c>
      <c r="L1606" s="35">
        <v>-1059</v>
      </c>
      <c r="M1606" s="26">
        <v>-700</v>
      </c>
      <c r="N1606" s="26">
        <v>1043</v>
      </c>
      <c r="O1606" s="26">
        <f t="shared" si="97"/>
        <v>157451</v>
      </c>
      <c r="P1606" s="25">
        <f t="shared" si="98"/>
        <v>-0.6</v>
      </c>
      <c r="Q1606" s="3">
        <v>26.1</v>
      </c>
      <c r="R1606" s="3">
        <v>25.65</v>
      </c>
      <c r="S1606" s="3">
        <v>24.7</v>
      </c>
      <c r="T1606" s="3">
        <v>24.5</v>
      </c>
      <c r="U1606" s="3">
        <v>25.4</v>
      </c>
      <c r="V1606" s="12">
        <f t="shared" si="99"/>
        <v>-0.21491050000000003</v>
      </c>
      <c r="W1606" s="3">
        <v>0.59</v>
      </c>
      <c r="X1606" s="3" t="str">
        <f ca="1">IF(COUNTIF(股期對照!A:A,B1606)=2,B1606&amp;"-●",IF(COUNTIF(股期對照!A:A,B1606)=1,B1606&amp;"-◎",B1606))</f>
        <v>明基材</v>
      </c>
      <c r="Y1606" s="3" t="s">
        <v>6611</v>
      </c>
      <c r="AB1606" s="1" t="s">
        <v>1600</v>
      </c>
      <c r="AC1606" s="1" t="s">
        <v>3361</v>
      </c>
      <c r="AD1606" s="1">
        <v>10.02</v>
      </c>
      <c r="AE1606" s="1">
        <v>0.13</v>
      </c>
      <c r="AF1606" s="1">
        <v>0.11</v>
      </c>
      <c r="AG1606" s="1">
        <v>40.64</v>
      </c>
      <c r="AH1606" s="1">
        <v>49.1</v>
      </c>
      <c r="AI1606" s="1">
        <v>1606</v>
      </c>
      <c r="AJ1606" s="1">
        <v>3206745.14</v>
      </c>
      <c r="AK1606" s="1">
        <v>724</v>
      </c>
      <c r="AL1606" s="1">
        <v>-919</v>
      </c>
      <c r="AM1606" s="1">
        <v>-1059</v>
      </c>
      <c r="AN1606" s="1">
        <v>-700</v>
      </c>
      <c r="AO1606" s="1">
        <v>1043</v>
      </c>
      <c r="AP1606" s="1">
        <v>157451</v>
      </c>
      <c r="AQ1606" s="1">
        <v>-0.6</v>
      </c>
      <c r="AR1606" s="1">
        <v>26.1</v>
      </c>
      <c r="AS1606" s="1">
        <v>25.65</v>
      </c>
      <c r="AT1606" s="1">
        <v>24.7</v>
      </c>
      <c r="AU1606" s="1">
        <v>24.5</v>
      </c>
      <c r="AV1606" s="1">
        <v>25.4</v>
      </c>
      <c r="AW1606" s="1">
        <v>-0.21491050000000003</v>
      </c>
      <c r="AX1606" s="1">
        <v>0.59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6283</v>
      </c>
      <c r="C1607" s="3">
        <v>0.67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83.49</v>
      </c>
      <c r="H1607" s="1">
        <f>MATCH(持股比率!A1607,董監!A:A,0)</f>
        <v>1607</v>
      </c>
      <c r="I1607" s="3">
        <v>685735</v>
      </c>
      <c r="J1607" s="26">
        <v>-2</v>
      </c>
      <c r="K1607" s="26">
        <v>11</v>
      </c>
      <c r="L1607" s="35">
        <v>-8</v>
      </c>
      <c r="M1607" s="26">
        <v>17</v>
      </c>
      <c r="N1607" s="26">
        <v>1</v>
      </c>
      <c r="O1607" s="26">
        <f t="shared" ref="O1607:O1670" si="101">ROUND((I1607/10)*(G1607/100),0)</f>
        <v>57252</v>
      </c>
      <c r="P1607" s="25">
        <f t="shared" ref="P1607:P1670" si="102">ROUND(SUM(J1607:N1607)/O1607*100,1)</f>
        <v>0</v>
      </c>
      <c r="Q1607" s="3">
        <v>13.9</v>
      </c>
      <c r="R1607" s="3">
        <v>13.9</v>
      </c>
      <c r="S1607" s="3">
        <v>13.9</v>
      </c>
      <c r="T1607" s="3">
        <v>14.15</v>
      </c>
      <c r="U1607" s="3">
        <v>13.9</v>
      </c>
      <c r="V1607" s="12">
        <f t="shared" ref="V1607:V1670" si="103">SUMPRODUCT(J1607:N1607,Q1607:U1607)/100000</f>
        <v>2.6835000000000001E-3</v>
      </c>
      <c r="W1607" s="3">
        <v>1.46</v>
      </c>
      <c r="X1607" s="3" t="str">
        <f ca="1">IF(COUNTIF(股期對照!A:A,B1607)=2,B1607&amp;"-●",IF(COUNTIF(股期對照!A:A,B1607)=1,B1607&amp;"-◎",B1607))</f>
        <v>寶一</v>
      </c>
      <c r="Y1607" s="3" t="s">
        <v>6578</v>
      </c>
      <c r="AB1607" s="1" t="s">
        <v>1601</v>
      </c>
      <c r="AC1607" s="1" t="s">
        <v>3362</v>
      </c>
      <c r="AD1607" s="1">
        <v>0.67</v>
      </c>
      <c r="AE1607" s="1">
        <v>0</v>
      </c>
      <c r="AF1607" s="1">
        <v>0.01</v>
      </c>
      <c r="AG1607" s="1">
        <v>15.83</v>
      </c>
      <c r="AH1607" s="1">
        <v>83.49</v>
      </c>
      <c r="AI1607" s="1">
        <v>1607</v>
      </c>
      <c r="AJ1607" s="1">
        <v>685735</v>
      </c>
      <c r="AK1607" s="1">
        <v>-2</v>
      </c>
      <c r="AL1607" s="1">
        <v>11</v>
      </c>
      <c r="AM1607" s="1">
        <v>-8</v>
      </c>
      <c r="AN1607" s="1">
        <v>17</v>
      </c>
      <c r="AO1607" s="1">
        <v>1</v>
      </c>
      <c r="AP1607" s="1">
        <v>57252</v>
      </c>
      <c r="AQ1607" s="1">
        <v>0</v>
      </c>
      <c r="AR1607" s="1">
        <v>13.9</v>
      </c>
      <c r="AS1607" s="1">
        <v>13.9</v>
      </c>
      <c r="AT1607" s="1">
        <v>13.9</v>
      </c>
      <c r="AU1607" s="1">
        <v>14.15</v>
      </c>
      <c r="AV1607" s="1">
        <v>13.9</v>
      </c>
      <c r="AW1607" s="1">
        <v>2.6835000000000001E-3</v>
      </c>
      <c r="AX1607" s="1">
        <v>1.46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6284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-1</v>
      </c>
      <c r="L1608" s="35">
        <v>0</v>
      </c>
      <c r="M1608" s="26">
        <v>0</v>
      </c>
      <c r="N1608" s="26">
        <v>0</v>
      </c>
      <c r="O1608" s="26">
        <f t="shared" si="101"/>
        <v>131058</v>
      </c>
      <c r="P1608" s="25">
        <f t="shared" si="102"/>
        <v>0</v>
      </c>
      <c r="Q1608" s="3">
        <v>23.2</v>
      </c>
      <c r="R1608" s="3">
        <v>23</v>
      </c>
      <c r="S1608" s="3">
        <v>22.85</v>
      </c>
      <c r="T1608" s="3">
        <v>22.85</v>
      </c>
      <c r="U1608" s="3">
        <v>23</v>
      </c>
      <c r="V1608" s="12">
        <f t="shared" si="103"/>
        <v>-2.3000000000000001E-4</v>
      </c>
      <c r="W1608" s="3">
        <v>-0.43</v>
      </c>
      <c r="X1608" s="3" t="str">
        <f ca="1">IF(COUNTIF(股期對照!A:A,B1608)=2,B1608&amp;"-●",IF(COUNTIF(股期對照!A:A,B1608)=1,B1608&amp;"-◎",B1608))</f>
        <v>新漢</v>
      </c>
      <c r="Y1608" s="3" t="s">
        <v>6649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0</v>
      </c>
      <c r="AL1608" s="1">
        <v>-1</v>
      </c>
      <c r="AM1608" s="1">
        <v>0</v>
      </c>
      <c r="AN1608" s="1">
        <v>0</v>
      </c>
      <c r="AO1608" s="1">
        <v>0</v>
      </c>
      <c r="AP1608" s="1">
        <v>131058</v>
      </c>
      <c r="AQ1608" s="1">
        <v>0</v>
      </c>
      <c r="AR1608" s="1">
        <v>23.2</v>
      </c>
      <c r="AS1608" s="1">
        <v>23</v>
      </c>
      <c r="AT1608" s="1">
        <v>22.85</v>
      </c>
      <c r="AU1608" s="1">
        <v>22.85</v>
      </c>
      <c r="AV1608" s="1">
        <v>23</v>
      </c>
      <c r="AW1608" s="1">
        <v>-2.3000000000000001E-4</v>
      </c>
      <c r="AX1608" s="1">
        <v>-0.43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6285</v>
      </c>
      <c r="C1609" s="3">
        <v>7.06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63.31</v>
      </c>
      <c r="H1609" s="1">
        <f>MATCH(持股比率!A1609,董監!A:A,0)</f>
        <v>1609</v>
      </c>
      <c r="I1609" s="3">
        <v>1000044.14</v>
      </c>
      <c r="J1609" s="26">
        <v>91</v>
      </c>
      <c r="K1609" s="26">
        <v>-27</v>
      </c>
      <c r="L1609" s="35">
        <v>-45</v>
      </c>
      <c r="M1609" s="26">
        <v>-24</v>
      </c>
      <c r="N1609" s="26">
        <v>52</v>
      </c>
      <c r="O1609" s="26">
        <f t="shared" si="101"/>
        <v>63313</v>
      </c>
      <c r="P1609" s="25">
        <f t="shared" si="102"/>
        <v>0.1</v>
      </c>
      <c r="Q1609" s="3">
        <v>34.799999999999997</v>
      </c>
      <c r="R1609" s="3">
        <v>34.549999999999997</v>
      </c>
      <c r="S1609" s="3">
        <v>33.65</v>
      </c>
      <c r="T1609" s="3">
        <v>33.450000000000003</v>
      </c>
      <c r="U1609" s="3">
        <v>33.950000000000003</v>
      </c>
      <c r="V1609" s="12">
        <f t="shared" si="103"/>
        <v>1.6822999999999998E-2</v>
      </c>
      <c r="W1609" s="3">
        <v>0.44</v>
      </c>
      <c r="X1609" s="3" t="str">
        <f ca="1">IF(COUNTIF(股期對照!A:A,B1609)=2,B1609&amp;"-●",IF(COUNTIF(股期對照!A:A,B1609)=1,B1609&amp;"-◎",B1609))</f>
        <v>華宏</v>
      </c>
      <c r="Y1609" s="3" t="s">
        <v>6613</v>
      </c>
      <c r="AB1609" s="1" t="s">
        <v>1603</v>
      </c>
      <c r="AC1609" s="1" t="s">
        <v>3364</v>
      </c>
      <c r="AD1609" s="1">
        <v>7.06</v>
      </c>
      <c r="AE1609" s="1">
        <v>0.04</v>
      </c>
      <c r="AF1609" s="1">
        <v>0.01</v>
      </c>
      <c r="AG1609" s="1">
        <v>29.58</v>
      </c>
      <c r="AH1609" s="1">
        <v>63.31</v>
      </c>
      <c r="AI1609" s="1">
        <v>1609</v>
      </c>
      <c r="AJ1609" s="1">
        <v>1000044.14</v>
      </c>
      <c r="AK1609" s="1">
        <v>91</v>
      </c>
      <c r="AL1609" s="1">
        <v>-27</v>
      </c>
      <c r="AM1609" s="1">
        <v>-45</v>
      </c>
      <c r="AN1609" s="1">
        <v>-24</v>
      </c>
      <c r="AO1609" s="1">
        <v>52</v>
      </c>
      <c r="AP1609" s="1">
        <v>63313</v>
      </c>
      <c r="AQ1609" s="1">
        <v>0.1</v>
      </c>
      <c r="AR1609" s="1">
        <v>34.799999999999997</v>
      </c>
      <c r="AS1609" s="1">
        <v>34.549999999999997</v>
      </c>
      <c r="AT1609" s="1">
        <v>33.65</v>
      </c>
      <c r="AU1609" s="1">
        <v>33.450000000000003</v>
      </c>
      <c r="AV1609" s="1">
        <v>33.950000000000003</v>
      </c>
      <c r="AW1609" s="1">
        <v>1.6822999999999998E-2</v>
      </c>
      <c r="AX1609" s="1">
        <v>0.44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4734</v>
      </c>
      <c r="C1610" s="3">
        <v>5.6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100"/>
        <v>68.52</v>
      </c>
      <c r="H1610" s="1">
        <f>MATCH(持股比率!A1610,董監!A:A,0)</f>
        <v>1610</v>
      </c>
      <c r="I1610" s="3">
        <v>1270550</v>
      </c>
      <c r="J1610" s="26">
        <v>213</v>
      </c>
      <c r="K1610" s="26">
        <v>74</v>
      </c>
      <c r="L1610" s="35">
        <v>-141</v>
      </c>
      <c r="M1610" s="26">
        <v>26</v>
      </c>
      <c r="N1610" s="26">
        <v>-256</v>
      </c>
      <c r="O1610" s="26">
        <f t="shared" si="101"/>
        <v>87058</v>
      </c>
      <c r="P1610" s="25">
        <f t="shared" si="102"/>
        <v>-0.1</v>
      </c>
      <c r="Q1610" s="3">
        <v>24.15</v>
      </c>
      <c r="R1610" s="3">
        <v>24.4</v>
      </c>
      <c r="S1610" s="3">
        <v>24.3</v>
      </c>
      <c r="T1610" s="3">
        <v>26.7</v>
      </c>
      <c r="U1610" s="3">
        <v>28.45</v>
      </c>
      <c r="V1610" s="12">
        <f t="shared" si="103"/>
        <v>-3.0657500000000008E-2</v>
      </c>
      <c r="W1610" s="3">
        <v>17.32</v>
      </c>
      <c r="X1610" s="3" t="str">
        <f ca="1">IF(COUNTIF(股期對照!A:A,B1610)=2,B1610&amp;"-●",IF(COUNTIF(股期對照!A:A,B1610)=1,B1610&amp;"-◎",B1610))</f>
        <v>菱光</v>
      </c>
      <c r="Y1610" s="3" t="s">
        <v>6692</v>
      </c>
      <c r="AB1610" s="1" t="s">
        <v>1604</v>
      </c>
      <c r="AC1610" s="1" t="s">
        <v>3365</v>
      </c>
      <c r="AD1610" s="1">
        <v>5.6</v>
      </c>
      <c r="AE1610" s="1">
        <v>0</v>
      </c>
      <c r="AF1610" s="1">
        <v>0.01</v>
      </c>
      <c r="AG1610" s="1">
        <v>25.87</v>
      </c>
      <c r="AH1610" s="1">
        <v>68.52</v>
      </c>
      <c r="AI1610" s="1">
        <v>1610</v>
      </c>
      <c r="AJ1610" s="1">
        <v>1270550</v>
      </c>
      <c r="AK1610" s="1">
        <v>213</v>
      </c>
      <c r="AL1610" s="1">
        <v>74</v>
      </c>
      <c r="AM1610" s="1">
        <v>-141</v>
      </c>
      <c r="AN1610" s="1">
        <v>26</v>
      </c>
      <c r="AO1610" s="1">
        <v>-256</v>
      </c>
      <c r="AP1610" s="1">
        <v>87058</v>
      </c>
      <c r="AQ1610" s="1">
        <v>-0.1</v>
      </c>
      <c r="AR1610" s="1">
        <v>24.15</v>
      </c>
      <c r="AS1610" s="1">
        <v>24.4</v>
      </c>
      <c r="AT1610" s="1">
        <v>24.3</v>
      </c>
      <c r="AU1610" s="1">
        <v>26.7</v>
      </c>
      <c r="AV1610" s="1">
        <v>28.45</v>
      </c>
      <c r="AW1610" s="1">
        <v>-3.0657500000000008E-2</v>
      </c>
      <c r="AX1610" s="1">
        <v>17.32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6286</v>
      </c>
      <c r="C1611" s="3">
        <v>2.27</v>
      </c>
      <c r="D1611" s="3">
        <v>0.08</v>
      </c>
      <c r="E1611" s="3">
        <v>0.51</v>
      </c>
      <c r="F1611" s="1">
        <f>IF(INDEX(董監!D:D,H1611)=0,INDEX(董監!C:C,H1611),INDEX(董監!D:D,H1611))</f>
        <v>35.07</v>
      </c>
      <c r="G1611" s="1">
        <f t="shared" si="100"/>
        <v>62.07</v>
      </c>
      <c r="H1611" s="1">
        <f>MATCH(持股比率!A1611,董監!A:A,0)</f>
        <v>1611</v>
      </c>
      <c r="I1611" s="3">
        <v>914830</v>
      </c>
      <c r="J1611" s="26">
        <v>158</v>
      </c>
      <c r="K1611" s="26">
        <v>-88</v>
      </c>
      <c r="L1611" s="35">
        <v>333</v>
      </c>
      <c r="M1611" s="26">
        <v>-97</v>
      </c>
      <c r="N1611" s="26">
        <v>11</v>
      </c>
      <c r="O1611" s="26">
        <f t="shared" si="101"/>
        <v>56783</v>
      </c>
      <c r="P1611" s="25">
        <f t="shared" si="102"/>
        <v>0.6</v>
      </c>
      <c r="Q1611" s="3">
        <v>127.5</v>
      </c>
      <c r="R1611" s="3">
        <v>126</v>
      </c>
      <c r="S1611" s="3">
        <v>128</v>
      </c>
      <c r="T1611" s="3">
        <v>126</v>
      </c>
      <c r="U1611" s="3">
        <v>138.5</v>
      </c>
      <c r="V1611" s="12">
        <f t="shared" si="103"/>
        <v>0.40982499999999999</v>
      </c>
      <c r="W1611" s="3">
        <v>13.06</v>
      </c>
      <c r="X1611" s="3" t="str">
        <f ca="1">IF(COUNTIF(股期對照!A:A,B1611)=2,B1611&amp;"-●",IF(COUNTIF(股期對照!A:A,B1611)=1,B1611&amp;"-◎",B1611))</f>
        <v>朋程</v>
      </c>
      <c r="Y1611" s="3" t="s">
        <v>6569</v>
      </c>
      <c r="AB1611" s="1" t="s">
        <v>1605</v>
      </c>
      <c r="AC1611" s="1" t="s">
        <v>3366</v>
      </c>
      <c r="AD1611" s="1">
        <v>2.27</v>
      </c>
      <c r="AE1611" s="1">
        <v>0.08</v>
      </c>
      <c r="AF1611" s="1">
        <v>0.51</v>
      </c>
      <c r="AG1611" s="1">
        <v>35.07</v>
      </c>
      <c r="AH1611" s="1">
        <v>62.07</v>
      </c>
      <c r="AI1611" s="1">
        <v>1611</v>
      </c>
      <c r="AJ1611" s="1">
        <v>914830</v>
      </c>
      <c r="AK1611" s="1">
        <v>158</v>
      </c>
      <c r="AL1611" s="1">
        <v>-88</v>
      </c>
      <c r="AM1611" s="1">
        <v>333</v>
      </c>
      <c r="AN1611" s="1">
        <v>-97</v>
      </c>
      <c r="AO1611" s="1">
        <v>11</v>
      </c>
      <c r="AP1611" s="1">
        <v>56783</v>
      </c>
      <c r="AQ1611" s="1">
        <v>0.6</v>
      </c>
      <c r="AR1611" s="1">
        <v>127.5</v>
      </c>
      <c r="AS1611" s="1">
        <v>126</v>
      </c>
      <c r="AT1611" s="1">
        <v>128</v>
      </c>
      <c r="AU1611" s="1">
        <v>126</v>
      </c>
      <c r="AV1611" s="1">
        <v>138.5</v>
      </c>
      <c r="AW1611" s="1">
        <v>0.40982499999999999</v>
      </c>
      <c r="AX1611" s="1">
        <v>13.06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6287</v>
      </c>
      <c r="C1612" s="3">
        <v>13.14</v>
      </c>
      <c r="D1612" s="3">
        <v>3.01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71.52</v>
      </c>
      <c r="H1612" s="1">
        <f>MATCH(持股比率!A1612,董監!A:A,0)</f>
        <v>1612</v>
      </c>
      <c r="I1612" s="3">
        <v>813404.93</v>
      </c>
      <c r="J1612" s="26">
        <v>338</v>
      </c>
      <c r="K1612" s="26">
        <v>-580</v>
      </c>
      <c r="L1612" s="35">
        <v>161</v>
      </c>
      <c r="M1612" s="26">
        <v>188</v>
      </c>
      <c r="N1612" s="26">
        <v>1073</v>
      </c>
      <c r="O1612" s="26">
        <f t="shared" si="101"/>
        <v>58175</v>
      </c>
      <c r="P1612" s="25">
        <f t="shared" si="102"/>
        <v>2</v>
      </c>
      <c r="Q1612" s="3">
        <v>72.5</v>
      </c>
      <c r="R1612" s="3">
        <v>73.7</v>
      </c>
      <c r="S1612" s="3">
        <v>69.8</v>
      </c>
      <c r="T1612" s="3">
        <v>69.400000000000006</v>
      </c>
      <c r="U1612" s="3">
        <v>73.5</v>
      </c>
      <c r="V1612" s="12">
        <f t="shared" si="103"/>
        <v>0.84909500000000004</v>
      </c>
      <c r="W1612" s="3">
        <v>2.08</v>
      </c>
      <c r="X1612" s="3" t="str">
        <f ca="1">IF(COUNTIF(股期對照!A:A,B1612)=2,B1612&amp;"-●",IF(COUNTIF(股期對照!A:A,B1612)=1,B1612&amp;"-◎",B1612))</f>
        <v>富鼎</v>
      </c>
      <c r="Y1612" s="3" t="s">
        <v>6608</v>
      </c>
      <c r="AB1612" s="1" t="s">
        <v>1606</v>
      </c>
      <c r="AC1612" s="1" t="s">
        <v>3367</v>
      </c>
      <c r="AD1612" s="1">
        <v>13.14</v>
      </c>
      <c r="AE1612" s="1">
        <v>3.01</v>
      </c>
      <c r="AF1612" s="1">
        <v>0.92</v>
      </c>
      <c r="AG1612" s="1">
        <v>11.41</v>
      </c>
      <c r="AH1612" s="1">
        <v>71.52</v>
      </c>
      <c r="AI1612" s="1">
        <v>1612</v>
      </c>
      <c r="AJ1612" s="1">
        <v>813404.93</v>
      </c>
      <c r="AK1612" s="1">
        <v>338</v>
      </c>
      <c r="AL1612" s="1">
        <v>-580</v>
      </c>
      <c r="AM1612" s="1">
        <v>161</v>
      </c>
      <c r="AN1612" s="1">
        <v>188</v>
      </c>
      <c r="AO1612" s="1">
        <v>1073</v>
      </c>
      <c r="AP1612" s="1">
        <v>58175</v>
      </c>
      <c r="AQ1612" s="1">
        <v>2</v>
      </c>
      <c r="AR1612" s="1">
        <v>72.5</v>
      </c>
      <c r="AS1612" s="1">
        <v>73.7</v>
      </c>
      <c r="AT1612" s="1">
        <v>69.8</v>
      </c>
      <c r="AU1612" s="1">
        <v>69.400000000000006</v>
      </c>
      <c r="AV1612" s="1">
        <v>73.5</v>
      </c>
      <c r="AW1612" s="1">
        <v>0.84909500000000004</v>
      </c>
      <c r="AX1612" s="1">
        <v>2.08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6288</v>
      </c>
      <c r="C1613" s="3">
        <v>7.2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74.31</v>
      </c>
      <c r="H1613" s="1">
        <f>MATCH(持股比率!A1613,董監!A:A,0)</f>
        <v>1613</v>
      </c>
      <c r="I1613" s="3">
        <v>1018243.46</v>
      </c>
      <c r="J1613" s="26">
        <v>237</v>
      </c>
      <c r="K1613" s="26">
        <v>-314</v>
      </c>
      <c r="L1613" s="35">
        <v>-502</v>
      </c>
      <c r="M1613" s="26">
        <v>-92</v>
      </c>
      <c r="N1613" s="26">
        <v>88</v>
      </c>
      <c r="O1613" s="26">
        <f t="shared" si="101"/>
        <v>75666</v>
      </c>
      <c r="P1613" s="25">
        <f t="shared" si="102"/>
        <v>-0.8</v>
      </c>
      <c r="Q1613" s="3">
        <v>46.7</v>
      </c>
      <c r="R1613" s="3">
        <v>46.1</v>
      </c>
      <c r="S1613" s="3">
        <v>44.55</v>
      </c>
      <c r="T1613" s="3">
        <v>44.25</v>
      </c>
      <c r="U1613" s="3">
        <v>45.35</v>
      </c>
      <c r="V1613" s="12">
        <f t="shared" si="103"/>
        <v>-0.25851799999999997</v>
      </c>
      <c r="W1613" s="3">
        <v>-1.52</v>
      </c>
      <c r="X1613" s="3" t="str">
        <f ca="1">IF(COUNTIF(股期對照!A:A,B1613)=2,B1613&amp;"-●",IF(COUNTIF(股期對照!A:A,B1613)=1,B1613&amp;"-◎",B1613))</f>
        <v>宇瞻</v>
      </c>
      <c r="Y1613" s="3" t="s">
        <v>6633</v>
      </c>
      <c r="AB1613" s="1" t="s">
        <v>1607</v>
      </c>
      <c r="AC1613" s="1" t="s">
        <v>3368</v>
      </c>
      <c r="AD1613" s="1">
        <v>7.2</v>
      </c>
      <c r="AE1613" s="1">
        <v>0</v>
      </c>
      <c r="AF1613" s="1">
        <v>7.0000000000000007E-2</v>
      </c>
      <c r="AG1613" s="1">
        <v>18.420000000000002</v>
      </c>
      <c r="AH1613" s="1">
        <v>74.31</v>
      </c>
      <c r="AI1613" s="1">
        <v>1613</v>
      </c>
      <c r="AJ1613" s="1">
        <v>1018243.46</v>
      </c>
      <c r="AK1613" s="1">
        <v>237</v>
      </c>
      <c r="AL1613" s="1">
        <v>-314</v>
      </c>
      <c r="AM1613" s="1">
        <v>-502</v>
      </c>
      <c r="AN1613" s="1">
        <v>-92</v>
      </c>
      <c r="AO1613" s="1">
        <v>88</v>
      </c>
      <c r="AP1613" s="1">
        <v>75666</v>
      </c>
      <c r="AQ1613" s="1">
        <v>-0.8</v>
      </c>
      <c r="AR1613" s="1">
        <v>46.7</v>
      </c>
      <c r="AS1613" s="1">
        <v>46.1</v>
      </c>
      <c r="AT1613" s="1">
        <v>44.55</v>
      </c>
      <c r="AU1613" s="1">
        <v>44.25</v>
      </c>
      <c r="AV1613" s="1">
        <v>45.35</v>
      </c>
      <c r="AW1613" s="1">
        <v>-0.25851799999999997</v>
      </c>
      <c r="AX1613" s="1">
        <v>-1.52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6289</v>
      </c>
      <c r="C1614" s="3">
        <v>4.8600000000000003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82.18</v>
      </c>
      <c r="H1614" s="1">
        <f>MATCH(持股比率!A1614,董監!A:A,0)</f>
        <v>1614</v>
      </c>
      <c r="I1614" s="3">
        <v>916288.33</v>
      </c>
      <c r="J1614" s="26">
        <v>85</v>
      </c>
      <c r="K1614" s="26">
        <v>-121</v>
      </c>
      <c r="L1614" s="35">
        <v>-151</v>
      </c>
      <c r="M1614" s="26">
        <v>-61</v>
      </c>
      <c r="N1614" s="26">
        <v>37</v>
      </c>
      <c r="O1614" s="26">
        <f t="shared" si="101"/>
        <v>75301</v>
      </c>
      <c r="P1614" s="25">
        <f t="shared" si="102"/>
        <v>-0.3</v>
      </c>
      <c r="Q1614" s="3">
        <v>13.8</v>
      </c>
      <c r="R1614" s="3">
        <v>13.75</v>
      </c>
      <c r="S1614" s="3">
        <v>13.35</v>
      </c>
      <c r="T1614" s="3">
        <v>13</v>
      </c>
      <c r="U1614" s="3">
        <v>13.5</v>
      </c>
      <c r="V1614" s="12">
        <f t="shared" si="103"/>
        <v>-2.8000999999999998E-2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6633</v>
      </c>
      <c r="AB1614" s="1" t="s">
        <v>1608</v>
      </c>
      <c r="AC1614" s="1" t="s">
        <v>3369</v>
      </c>
      <c r="AD1614" s="1">
        <v>4.8600000000000003</v>
      </c>
      <c r="AE1614" s="1">
        <v>0</v>
      </c>
      <c r="AF1614" s="1">
        <v>0.28000000000000003</v>
      </c>
      <c r="AG1614" s="1">
        <v>12.68</v>
      </c>
      <c r="AH1614" s="1">
        <v>82.18</v>
      </c>
      <c r="AI1614" s="1">
        <v>1614</v>
      </c>
      <c r="AJ1614" s="1">
        <v>916288.33</v>
      </c>
      <c r="AK1614" s="1">
        <v>85</v>
      </c>
      <c r="AL1614" s="1">
        <v>-121</v>
      </c>
      <c r="AM1614" s="1">
        <v>-151</v>
      </c>
      <c r="AN1614" s="1">
        <v>-61</v>
      </c>
      <c r="AO1614" s="1">
        <v>37</v>
      </c>
      <c r="AP1614" s="1">
        <v>75301</v>
      </c>
      <c r="AQ1614" s="1">
        <v>-0.3</v>
      </c>
      <c r="AR1614" s="1">
        <v>13.8</v>
      </c>
      <c r="AS1614" s="1">
        <v>13.75</v>
      </c>
      <c r="AT1614" s="1">
        <v>13.35</v>
      </c>
      <c r="AU1614" s="1">
        <v>13</v>
      </c>
      <c r="AV1614" s="1">
        <v>13.5</v>
      </c>
      <c r="AW1614" s="1">
        <v>-2.8000999999999998E-2</v>
      </c>
      <c r="AX1614" s="1">
        <v>0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4785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3</v>
      </c>
      <c r="K1615" s="26">
        <v>3</v>
      </c>
      <c r="L1615" s="35">
        <v>3</v>
      </c>
      <c r="M1615" s="26">
        <v>4</v>
      </c>
      <c r="N1615" s="26">
        <v>0</v>
      </c>
      <c r="O1615" s="26">
        <f t="shared" si="101"/>
        <v>13754</v>
      </c>
      <c r="P1615" s="25">
        <f t="shared" si="102"/>
        <v>0.1</v>
      </c>
      <c r="Q1615" s="3">
        <v>106.5</v>
      </c>
      <c r="R1615" s="3">
        <v>107</v>
      </c>
      <c r="S1615" s="3">
        <v>106.5</v>
      </c>
      <c r="T1615" s="3">
        <v>105.5</v>
      </c>
      <c r="U1615" s="3">
        <v>105</v>
      </c>
      <c r="V1615" s="12">
        <f t="shared" si="103"/>
        <v>1.3820000000000001E-2</v>
      </c>
      <c r="W1615" s="3">
        <v>-1.41</v>
      </c>
      <c r="X1615" s="3" t="str">
        <f ca="1">IF(COUNTIF(股期對照!A:A,B1615)=2,B1615&amp;"-●",IF(COUNTIF(股期對照!A:A,B1615)=1,B1615&amp;"-◎",B1615))</f>
        <v>生展</v>
      </c>
      <c r="Y1615" s="3" t="s">
        <v>6627</v>
      </c>
      <c r="AB1615" s="1" t="s">
        <v>1609</v>
      </c>
      <c r="AC1615" s="1" t="s">
        <v>3370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3</v>
      </c>
      <c r="AL1615" s="1">
        <v>3</v>
      </c>
      <c r="AM1615" s="1">
        <v>3</v>
      </c>
      <c r="AN1615" s="1">
        <v>4</v>
      </c>
      <c r="AO1615" s="1">
        <v>0</v>
      </c>
      <c r="AP1615" s="1">
        <v>13754</v>
      </c>
      <c r="AQ1615" s="1">
        <v>0.1</v>
      </c>
      <c r="AR1615" s="1">
        <v>106.5</v>
      </c>
      <c r="AS1615" s="1">
        <v>107</v>
      </c>
      <c r="AT1615" s="1">
        <v>106.5</v>
      </c>
      <c r="AU1615" s="1">
        <v>105.5</v>
      </c>
      <c r="AV1615" s="1">
        <v>105</v>
      </c>
      <c r="AW1615" s="1">
        <v>1.3820000000000001E-2</v>
      </c>
      <c r="AX1615" s="1">
        <v>-1.41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6290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47.6</v>
      </c>
      <c r="R1616" s="3">
        <v>48.2</v>
      </c>
      <c r="S1616" s="3">
        <v>47.1</v>
      </c>
      <c r="T1616" s="3">
        <v>47.2</v>
      </c>
      <c r="U1616" s="3">
        <v>47.4</v>
      </c>
      <c r="V1616" s="12">
        <f t="shared" si="103"/>
        <v>-4.7600000000000002E-4</v>
      </c>
      <c r="W1616" s="3">
        <v>0.64</v>
      </c>
      <c r="X1616" s="3" t="str">
        <f ca="1">IF(COUNTIF(股期對照!A:A,B1616)=2,B1616&amp;"-●",IF(COUNTIF(股期對照!A:A,B1616)=1,B1616&amp;"-◎",B1616))</f>
        <v>三竹</v>
      </c>
      <c r="Y1616" s="3" t="s">
        <v>6688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47.6</v>
      </c>
      <c r="AS1616" s="1">
        <v>48.2</v>
      </c>
      <c r="AT1616" s="1">
        <v>47.1</v>
      </c>
      <c r="AU1616" s="1">
        <v>47.2</v>
      </c>
      <c r="AV1616" s="1">
        <v>47.4</v>
      </c>
      <c r="AW1616" s="1">
        <v>-4.7600000000000002E-4</v>
      </c>
      <c r="AX1616" s="1">
        <v>0.64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6291</v>
      </c>
      <c r="C1617" s="3">
        <v>2.63</v>
      </c>
      <c r="D1617" s="3">
        <v>0</v>
      </c>
      <c r="E1617" s="3">
        <v>0.38</v>
      </c>
      <c r="F1617" s="1">
        <f>IF(INDEX(董監!D:D,H1617)=0,INDEX(董監!C:C,H1617),INDEX(董監!D:D,H1617))</f>
        <v>15.26</v>
      </c>
      <c r="G1617" s="1">
        <f t="shared" si="100"/>
        <v>81.73</v>
      </c>
      <c r="H1617" s="1">
        <f>MATCH(持股比率!A1617,董監!A:A,0)</f>
        <v>1617</v>
      </c>
      <c r="I1617" s="3">
        <v>683337.65</v>
      </c>
      <c r="J1617" s="26">
        <v>251</v>
      </c>
      <c r="K1617" s="26">
        <v>-831</v>
      </c>
      <c r="L1617" s="35">
        <v>-102</v>
      </c>
      <c r="M1617" s="26">
        <v>-419</v>
      </c>
      <c r="N1617" s="26">
        <v>208</v>
      </c>
      <c r="O1617" s="26">
        <f t="shared" si="101"/>
        <v>55849</v>
      </c>
      <c r="P1617" s="25">
        <f t="shared" si="102"/>
        <v>-1.6</v>
      </c>
      <c r="Q1617" s="3">
        <v>19.600000000000001</v>
      </c>
      <c r="R1617" s="3">
        <v>18.649999999999999</v>
      </c>
      <c r="S1617" s="3">
        <v>18.25</v>
      </c>
      <c r="T1617" s="3">
        <v>17.899999999999999</v>
      </c>
      <c r="U1617" s="3">
        <v>18.600000000000001</v>
      </c>
      <c r="V1617" s="12">
        <f t="shared" si="103"/>
        <v>-0.16071349999999998</v>
      </c>
      <c r="W1617" s="3">
        <v>2.48</v>
      </c>
      <c r="X1617" s="3" t="str">
        <f ca="1">IF(COUNTIF(股期對照!A:A,B1617)=2,B1617&amp;"-●",IF(COUNTIF(股期對照!A:A,B1617)=1,B1617&amp;"-◎",B1617))</f>
        <v>泰藝</v>
      </c>
      <c r="Y1617" s="3" t="s">
        <v>6544</v>
      </c>
      <c r="AB1617" s="1" t="s">
        <v>1611</v>
      </c>
      <c r="AC1617" s="1" t="s">
        <v>3372</v>
      </c>
      <c r="AD1617" s="1">
        <v>2.63</v>
      </c>
      <c r="AE1617" s="1">
        <v>0</v>
      </c>
      <c r="AF1617" s="1">
        <v>0.38</v>
      </c>
      <c r="AG1617" s="1">
        <v>15.26</v>
      </c>
      <c r="AH1617" s="1">
        <v>81.73</v>
      </c>
      <c r="AI1617" s="1">
        <v>1617</v>
      </c>
      <c r="AJ1617" s="1">
        <v>683337.65</v>
      </c>
      <c r="AK1617" s="1">
        <v>251</v>
      </c>
      <c r="AL1617" s="1">
        <v>-831</v>
      </c>
      <c r="AM1617" s="1">
        <v>-102</v>
      </c>
      <c r="AN1617" s="1">
        <v>-419</v>
      </c>
      <c r="AO1617" s="1">
        <v>208</v>
      </c>
      <c r="AP1617" s="1">
        <v>55849</v>
      </c>
      <c r="AQ1617" s="1">
        <v>-1.6</v>
      </c>
      <c r="AR1617" s="1">
        <v>19.600000000000001</v>
      </c>
      <c r="AS1617" s="1">
        <v>18.649999999999999</v>
      </c>
      <c r="AT1617" s="1">
        <v>18.25</v>
      </c>
      <c r="AU1617" s="1">
        <v>17.899999999999999</v>
      </c>
      <c r="AV1617" s="1">
        <v>18.600000000000001</v>
      </c>
      <c r="AW1617" s="1">
        <v>-0.16071349999999998</v>
      </c>
      <c r="AX1617" s="1">
        <v>2.48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6292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7.28</v>
      </c>
      <c r="R1618" s="3">
        <v>7.27</v>
      </c>
      <c r="S1618" s="3">
        <v>7.27</v>
      </c>
      <c r="T1618" s="3">
        <v>7.27</v>
      </c>
      <c r="U1618" s="3">
        <v>7.27</v>
      </c>
      <c r="V1618" s="12">
        <f t="shared" si="103"/>
        <v>0</v>
      </c>
      <c r="W1618" s="3">
        <v>3.27</v>
      </c>
      <c r="X1618" s="3" t="str">
        <f ca="1">IF(COUNTIF(股期對照!A:A,B1618)=2,B1618&amp;"-●",IF(COUNTIF(股期對照!A:A,B1618)=1,B1618&amp;"-◎",B1618))</f>
        <v>尚茂</v>
      </c>
      <c r="Y1618" s="3" t="s">
        <v>6641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7.28</v>
      </c>
      <c r="AS1618" s="1">
        <v>7.27</v>
      </c>
      <c r="AT1618" s="1">
        <v>7.27</v>
      </c>
      <c r="AU1618" s="1">
        <v>7.27</v>
      </c>
      <c r="AV1618" s="1">
        <v>7.27</v>
      </c>
      <c r="AW1618" s="1">
        <v>0</v>
      </c>
      <c r="AX1618" s="1">
        <v>3.27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4705</v>
      </c>
      <c r="C1619" s="3">
        <v>48.25</v>
      </c>
      <c r="D1619" s="3">
        <v>3.65</v>
      </c>
      <c r="E1619" s="3">
        <v>2.7</v>
      </c>
      <c r="F1619" s="1">
        <f>IF(INDEX(董監!D:D,H1619)=0,INDEX(董監!C:C,H1619),INDEX(董監!D:D,H1619))</f>
        <v>18.350000000000001</v>
      </c>
      <c r="G1619" s="1">
        <f t="shared" si="100"/>
        <v>27.049999999999997</v>
      </c>
      <c r="H1619" s="1">
        <f>MATCH(持股比率!A1619,董監!A:A,0)</f>
        <v>1619</v>
      </c>
      <c r="I1619" s="3">
        <v>1970739.93</v>
      </c>
      <c r="J1619" s="26">
        <v>108</v>
      </c>
      <c r="K1619" s="26">
        <v>-95</v>
      </c>
      <c r="L1619" s="35">
        <v>-1011</v>
      </c>
      <c r="M1619" s="26">
        <v>-829</v>
      </c>
      <c r="N1619" s="26">
        <v>526</v>
      </c>
      <c r="O1619" s="26">
        <f t="shared" si="101"/>
        <v>53309</v>
      </c>
      <c r="P1619" s="25">
        <f t="shared" si="102"/>
        <v>-2.4</v>
      </c>
      <c r="Q1619" s="3">
        <v>493.5</v>
      </c>
      <c r="R1619" s="3">
        <v>493.5</v>
      </c>
      <c r="S1619" s="3">
        <v>475</v>
      </c>
      <c r="T1619" s="3">
        <v>464.5</v>
      </c>
      <c r="U1619" s="3">
        <v>474.5</v>
      </c>
      <c r="V1619" s="12">
        <f t="shared" si="103"/>
        <v>-6.09293</v>
      </c>
      <c r="W1619" s="3">
        <v>-3.26</v>
      </c>
      <c r="X1619" s="3" t="str">
        <f ca="1">IF(COUNTIF(股期對照!A:A,B1619)=2,B1619&amp;"-●",IF(COUNTIF(股期對照!A:A,B1619)=1,B1619&amp;"-◎",B1619))</f>
        <v>群聯-●</v>
      </c>
      <c r="Y1619" s="3" t="s">
        <v>6546</v>
      </c>
      <c r="AB1619" s="1" t="s">
        <v>1613</v>
      </c>
      <c r="AC1619" s="1" t="s">
        <v>3374</v>
      </c>
      <c r="AD1619" s="1">
        <v>48.25</v>
      </c>
      <c r="AE1619" s="1">
        <v>3.65</v>
      </c>
      <c r="AF1619" s="1">
        <v>2.7</v>
      </c>
      <c r="AG1619" s="1">
        <v>18.350000000000001</v>
      </c>
      <c r="AH1619" s="1">
        <v>27.049999999999997</v>
      </c>
      <c r="AI1619" s="1">
        <v>1619</v>
      </c>
      <c r="AJ1619" s="1">
        <v>1970739.93</v>
      </c>
      <c r="AK1619" s="1">
        <v>108</v>
      </c>
      <c r="AL1619" s="1">
        <v>-95</v>
      </c>
      <c r="AM1619" s="1">
        <v>-1011</v>
      </c>
      <c r="AN1619" s="1">
        <v>-829</v>
      </c>
      <c r="AO1619" s="1">
        <v>526</v>
      </c>
      <c r="AP1619" s="1">
        <v>53309</v>
      </c>
      <c r="AQ1619" s="1">
        <v>-2.4</v>
      </c>
      <c r="AR1619" s="1">
        <v>493.5</v>
      </c>
      <c r="AS1619" s="1">
        <v>493.5</v>
      </c>
      <c r="AT1619" s="1">
        <v>475</v>
      </c>
      <c r="AU1619" s="1">
        <v>464.5</v>
      </c>
      <c r="AV1619" s="1">
        <v>474.5</v>
      </c>
      <c r="AW1619" s="1">
        <v>-6.09293</v>
      </c>
      <c r="AX1619" s="1">
        <v>-3.26</v>
      </c>
      <c r="AY1619" s="1" t="s">
        <v>4551</v>
      </c>
      <c r="AZ1619" s="1" t="s">
        <v>3559</v>
      </c>
    </row>
    <row r="1620" spans="1:52" x14ac:dyDescent="0.25">
      <c r="A1620" s="2" t="s">
        <v>1614</v>
      </c>
      <c r="B1620" s="3" t="s">
        <v>4706</v>
      </c>
      <c r="C1620" s="3">
        <v>21.22</v>
      </c>
      <c r="D1620" s="3">
        <v>0.01</v>
      </c>
      <c r="E1620" s="3">
        <v>0.05</v>
      </c>
      <c r="F1620" s="1">
        <f>IF(INDEX(董監!D:D,H1620)=0,INDEX(董監!C:C,H1620),INDEX(董監!D:D,H1620))</f>
        <v>37.69</v>
      </c>
      <c r="G1620" s="1">
        <f t="shared" si="100"/>
        <v>41.03</v>
      </c>
      <c r="H1620" s="1">
        <f>MATCH(持股比率!A1620,董監!A:A,0)</f>
        <v>1620</v>
      </c>
      <c r="I1620" s="3">
        <v>1115000</v>
      </c>
      <c r="J1620" s="26">
        <v>-55</v>
      </c>
      <c r="K1620" s="26">
        <v>-86</v>
      </c>
      <c r="L1620" s="35">
        <v>-65</v>
      </c>
      <c r="M1620" s="26">
        <v>-33</v>
      </c>
      <c r="N1620" s="26">
        <v>-125</v>
      </c>
      <c r="O1620" s="26">
        <f t="shared" si="101"/>
        <v>45748</v>
      </c>
      <c r="P1620" s="25">
        <f t="shared" si="102"/>
        <v>-0.8</v>
      </c>
      <c r="Q1620" s="3">
        <v>212</v>
      </c>
      <c r="R1620" s="3">
        <v>211</v>
      </c>
      <c r="S1620" s="3">
        <v>209</v>
      </c>
      <c r="T1620" s="3">
        <v>210.5</v>
      </c>
      <c r="U1620" s="3">
        <v>209</v>
      </c>
      <c r="V1620" s="12">
        <f t="shared" si="103"/>
        <v>-0.764625</v>
      </c>
      <c r="W1620" s="3">
        <v>-1.42</v>
      </c>
      <c r="X1620" s="3" t="str">
        <f ca="1">IF(COUNTIF(股期對照!A:A,B1620)=2,B1620&amp;"-●",IF(COUNTIF(股期對照!A:A,B1620)=1,B1620&amp;"-◎",B1620))</f>
        <v>日友</v>
      </c>
      <c r="Y1620" s="3" t="s">
        <v>6578</v>
      </c>
      <c r="AB1620" s="1" t="s">
        <v>1614</v>
      </c>
      <c r="AC1620" s="1" t="s">
        <v>3375</v>
      </c>
      <c r="AD1620" s="1">
        <v>21.22</v>
      </c>
      <c r="AE1620" s="1">
        <v>0.01</v>
      </c>
      <c r="AF1620" s="1">
        <v>0.05</v>
      </c>
      <c r="AG1620" s="1">
        <v>37.69</v>
      </c>
      <c r="AH1620" s="1">
        <v>41.03</v>
      </c>
      <c r="AI1620" s="1">
        <v>1620</v>
      </c>
      <c r="AJ1620" s="1">
        <v>1115000</v>
      </c>
      <c r="AK1620" s="1">
        <v>-55</v>
      </c>
      <c r="AL1620" s="1">
        <v>-86</v>
      </c>
      <c r="AM1620" s="1">
        <v>-65</v>
      </c>
      <c r="AN1620" s="1">
        <v>-33</v>
      </c>
      <c r="AO1620" s="1">
        <v>-125</v>
      </c>
      <c r="AP1620" s="1">
        <v>45748</v>
      </c>
      <c r="AQ1620" s="1">
        <v>-0.8</v>
      </c>
      <c r="AR1620" s="1">
        <v>212</v>
      </c>
      <c r="AS1620" s="1">
        <v>211</v>
      </c>
      <c r="AT1620" s="1">
        <v>209</v>
      </c>
      <c r="AU1620" s="1">
        <v>210.5</v>
      </c>
      <c r="AV1620" s="1">
        <v>209</v>
      </c>
      <c r="AW1620" s="1">
        <v>-0.764625</v>
      </c>
      <c r="AX1620" s="1">
        <v>-1.42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6293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0</v>
      </c>
      <c r="L1621" s="35">
        <v>-1</v>
      </c>
      <c r="M1621" s="26">
        <v>-9</v>
      </c>
      <c r="N1621" s="26">
        <v>0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52.4</v>
      </c>
      <c r="S1621" s="3">
        <v>52.4</v>
      </c>
      <c r="T1621" s="3">
        <v>51.6</v>
      </c>
      <c r="U1621" s="3">
        <v>51.6</v>
      </c>
      <c r="V1621" s="12">
        <f t="shared" si="103"/>
        <v>-4.6480000000000002E-3</v>
      </c>
      <c r="W1621" s="3">
        <v>-0.77</v>
      </c>
      <c r="X1621" s="3" t="str">
        <f ca="1">IF(COUNTIF(股期對照!A:A,B1621)=2,B1621&amp;"-●",IF(COUNTIF(股期對照!A:A,B1621)=1,B1621&amp;"-◎",B1621))</f>
        <v>益張</v>
      </c>
      <c r="Y1621" s="3" t="s">
        <v>6578</v>
      </c>
      <c r="AB1621" s="1" t="s">
        <v>1615</v>
      </c>
      <c r="AC1621" s="1" t="s">
        <v>3376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-1</v>
      </c>
      <c r="AN1621" s="1">
        <v>-9</v>
      </c>
      <c r="AO1621" s="1">
        <v>0</v>
      </c>
      <c r="AP1621" s="1">
        <v>24488</v>
      </c>
      <c r="AQ1621" s="1">
        <v>0</v>
      </c>
      <c r="AR1621" s="1">
        <v>52</v>
      </c>
      <c r="AS1621" s="1">
        <v>52.4</v>
      </c>
      <c r="AT1621" s="1">
        <v>52.4</v>
      </c>
      <c r="AU1621" s="1">
        <v>51.6</v>
      </c>
      <c r="AV1621" s="1">
        <v>51.6</v>
      </c>
      <c r="AW1621" s="1">
        <v>-4.6480000000000002E-3</v>
      </c>
      <c r="AX1621" s="1">
        <v>-0.77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6294</v>
      </c>
      <c r="C1622" s="3">
        <v>2.17</v>
      </c>
      <c r="D1622" s="3">
        <v>0</v>
      </c>
      <c r="E1622" s="3">
        <v>1.8</v>
      </c>
      <c r="F1622" s="1">
        <f>IF(INDEX(董監!D:D,H1622)=0,INDEX(董監!C:C,H1622),INDEX(董監!D:D,H1622))</f>
        <v>20.9</v>
      </c>
      <c r="G1622" s="1">
        <f t="shared" si="100"/>
        <v>75.13</v>
      </c>
      <c r="H1622" s="1">
        <f>MATCH(持股比率!A1622,董監!A:A,0)</f>
        <v>1622</v>
      </c>
      <c r="I1622" s="3">
        <v>1263846.8700000001</v>
      </c>
      <c r="J1622" s="26">
        <v>-2</v>
      </c>
      <c r="K1622" s="26">
        <v>-1</v>
      </c>
      <c r="L1622" s="35">
        <v>-5</v>
      </c>
      <c r="M1622" s="26">
        <v>21</v>
      </c>
      <c r="N1622" s="26">
        <v>-12</v>
      </c>
      <c r="O1622" s="26">
        <f t="shared" si="101"/>
        <v>94953</v>
      </c>
      <c r="P1622" s="25">
        <f t="shared" si="102"/>
        <v>0</v>
      </c>
      <c r="Q1622" s="3">
        <v>67.400000000000006</v>
      </c>
      <c r="R1622" s="3">
        <v>67.400000000000006</v>
      </c>
      <c r="S1622" s="3">
        <v>66.599999999999994</v>
      </c>
      <c r="T1622" s="3">
        <v>67</v>
      </c>
      <c r="U1622" s="3">
        <v>67.3</v>
      </c>
      <c r="V1622" s="12">
        <f t="shared" si="103"/>
        <v>6.4200000000000043E-4</v>
      </c>
      <c r="W1622" s="3">
        <v>-0.59</v>
      </c>
      <c r="X1622" s="3" t="str">
        <f ca="1">IF(COUNTIF(股期對照!A:A,B1622)=2,B1622&amp;"-●",IF(COUNTIF(股期對照!A:A,B1622)=1,B1622&amp;"-◎",B1622))</f>
        <v>恒耀</v>
      </c>
      <c r="Y1622" s="3" t="s">
        <v>6679</v>
      </c>
      <c r="AB1622" s="1" t="s">
        <v>1616</v>
      </c>
      <c r="AC1622" s="1" t="s">
        <v>3377</v>
      </c>
      <c r="AD1622" s="1">
        <v>2.17</v>
      </c>
      <c r="AE1622" s="1">
        <v>0</v>
      </c>
      <c r="AF1622" s="1">
        <v>1.8</v>
      </c>
      <c r="AG1622" s="1">
        <v>20.9</v>
      </c>
      <c r="AH1622" s="1">
        <v>75.13</v>
      </c>
      <c r="AI1622" s="1">
        <v>1622</v>
      </c>
      <c r="AJ1622" s="1">
        <v>1263846.8700000001</v>
      </c>
      <c r="AK1622" s="1">
        <v>-2</v>
      </c>
      <c r="AL1622" s="1">
        <v>-1</v>
      </c>
      <c r="AM1622" s="1">
        <v>-5</v>
      </c>
      <c r="AN1622" s="1">
        <v>21</v>
      </c>
      <c r="AO1622" s="1">
        <v>-12</v>
      </c>
      <c r="AP1622" s="1">
        <v>94953</v>
      </c>
      <c r="AQ1622" s="1">
        <v>0</v>
      </c>
      <c r="AR1622" s="1">
        <v>67.400000000000006</v>
      </c>
      <c r="AS1622" s="1">
        <v>67.400000000000006</v>
      </c>
      <c r="AT1622" s="1">
        <v>66.599999999999994</v>
      </c>
      <c r="AU1622" s="1">
        <v>67</v>
      </c>
      <c r="AV1622" s="1">
        <v>67.3</v>
      </c>
      <c r="AW1622" s="1">
        <v>6.4200000000000043E-4</v>
      </c>
      <c r="AX1622" s="1">
        <v>-0.59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4707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-4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15.9</v>
      </c>
      <c r="R1623" s="3">
        <v>15.7</v>
      </c>
      <c r="S1623" s="3">
        <v>15.7</v>
      </c>
      <c r="T1623" s="3">
        <v>15.6</v>
      </c>
      <c r="U1623" s="3">
        <v>15.7</v>
      </c>
      <c r="V1623" s="12">
        <f t="shared" si="103"/>
        <v>-6.2399999999999999E-4</v>
      </c>
      <c r="W1623" s="3">
        <v>0.96</v>
      </c>
      <c r="X1623" s="3" t="str">
        <f ca="1">IF(COUNTIF(股期對照!A:A,B1623)=2,B1623&amp;"-●",IF(COUNTIF(股期對照!A:A,B1623)=1,B1623&amp;"-◎",B1623))</f>
        <v>冠好</v>
      </c>
      <c r="Y1623" s="3" t="s">
        <v>6568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-4</v>
      </c>
      <c r="AO1623" s="1">
        <v>0</v>
      </c>
      <c r="AP1623" s="1">
        <v>65245</v>
      </c>
      <c r="AQ1623" s="1">
        <v>0</v>
      </c>
      <c r="AR1623" s="1">
        <v>15.9</v>
      </c>
      <c r="AS1623" s="1">
        <v>15.7</v>
      </c>
      <c r="AT1623" s="1">
        <v>15.7</v>
      </c>
      <c r="AU1623" s="1">
        <v>15.6</v>
      </c>
      <c r="AV1623" s="1">
        <v>15.7</v>
      </c>
      <c r="AW1623" s="1">
        <v>-6.2399999999999999E-4</v>
      </c>
      <c r="AX1623" s="1">
        <v>0.96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6295</v>
      </c>
      <c r="C1624" s="3">
        <v>8.14</v>
      </c>
      <c r="D1624" s="3">
        <v>18.48</v>
      </c>
      <c r="E1624" s="3">
        <v>2.4900000000000002</v>
      </c>
      <c r="F1624" s="1">
        <f>IF(INDEX(董監!D:D,H1624)=0,INDEX(董監!C:C,H1624),INDEX(董監!D:D,H1624))</f>
        <v>10.17</v>
      </c>
      <c r="G1624" s="1">
        <f t="shared" si="100"/>
        <v>60.72</v>
      </c>
      <c r="H1624" s="1">
        <f>MATCH(持股比率!A1624,董監!A:A,0)</f>
        <v>1624</v>
      </c>
      <c r="I1624" s="3">
        <v>2525880</v>
      </c>
      <c r="J1624" s="26">
        <v>-3255</v>
      </c>
      <c r="K1624" s="26">
        <v>-347</v>
      </c>
      <c r="L1624" s="35">
        <v>-656</v>
      </c>
      <c r="M1624" s="26">
        <v>-373</v>
      </c>
      <c r="N1624" s="26">
        <v>776</v>
      </c>
      <c r="O1624" s="26">
        <f t="shared" si="101"/>
        <v>153371</v>
      </c>
      <c r="P1624" s="25">
        <f t="shared" si="102"/>
        <v>-2.5</v>
      </c>
      <c r="Q1624" s="3">
        <v>88.9</v>
      </c>
      <c r="R1624" s="3">
        <v>87.6</v>
      </c>
      <c r="S1624" s="3">
        <v>82.4</v>
      </c>
      <c r="T1624" s="3">
        <v>83</v>
      </c>
      <c r="U1624" s="3">
        <v>84.8</v>
      </c>
      <c r="V1624" s="12">
        <f t="shared" si="103"/>
        <v>-3.3897530000000007</v>
      </c>
      <c r="W1624" s="3">
        <v>-4.6100000000000003</v>
      </c>
      <c r="X1624" s="3" t="str">
        <f ca="1">IF(COUNTIF(股期對照!A:A,B1624)=2,B1624&amp;"-●",IF(COUNTIF(股期對照!A:A,B1624)=1,B1624&amp;"-◎",B1624))</f>
        <v>金居-◎</v>
      </c>
      <c r="Y1624" s="3" t="s">
        <v>4740</v>
      </c>
      <c r="AB1624" s="1" t="s">
        <v>1618</v>
      </c>
      <c r="AC1624" s="1" t="s">
        <v>3379</v>
      </c>
      <c r="AD1624" s="1">
        <v>8.14</v>
      </c>
      <c r="AE1624" s="1">
        <v>18.48</v>
      </c>
      <c r="AF1624" s="1">
        <v>2.4900000000000002</v>
      </c>
      <c r="AG1624" s="1">
        <v>10.17</v>
      </c>
      <c r="AH1624" s="1">
        <v>60.72</v>
      </c>
      <c r="AI1624" s="1">
        <v>1624</v>
      </c>
      <c r="AJ1624" s="1">
        <v>2525880</v>
      </c>
      <c r="AK1624" s="1">
        <v>-3255</v>
      </c>
      <c r="AL1624" s="1">
        <v>-347</v>
      </c>
      <c r="AM1624" s="1">
        <v>-656</v>
      </c>
      <c r="AN1624" s="1">
        <v>-373</v>
      </c>
      <c r="AO1624" s="1">
        <v>776</v>
      </c>
      <c r="AP1624" s="1">
        <v>153371</v>
      </c>
      <c r="AQ1624" s="1">
        <v>-2.5</v>
      </c>
      <c r="AR1624" s="1">
        <v>88.9</v>
      </c>
      <c r="AS1624" s="1">
        <v>87.6</v>
      </c>
      <c r="AT1624" s="1">
        <v>82.4</v>
      </c>
      <c r="AU1624" s="1">
        <v>83</v>
      </c>
      <c r="AV1624" s="1">
        <v>84.8</v>
      </c>
      <c r="AW1624" s="1">
        <v>-3.3897530000000007</v>
      </c>
      <c r="AX1624" s="1">
        <v>-4.6100000000000003</v>
      </c>
      <c r="AY1624" s="1" t="s">
        <v>4552</v>
      </c>
      <c r="AZ1624" s="1" t="s">
        <v>3530</v>
      </c>
    </row>
    <row r="1625" spans="1:52" x14ac:dyDescent="0.25">
      <c r="A1625" s="2" t="s">
        <v>1619</v>
      </c>
      <c r="B1625" s="3" t="s">
        <v>6296</v>
      </c>
      <c r="C1625" s="3">
        <v>1.86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51.690000000000005</v>
      </c>
      <c r="H1625" s="1">
        <f>MATCH(持股比率!A1625,董監!A:A,0)</f>
        <v>1625</v>
      </c>
      <c r="I1625" s="3">
        <v>811319.38</v>
      </c>
      <c r="J1625" s="26">
        <v>257</v>
      </c>
      <c r="K1625" s="26">
        <v>508</v>
      </c>
      <c r="L1625" s="35">
        <v>-501</v>
      </c>
      <c r="M1625" s="26">
        <v>-317</v>
      </c>
      <c r="N1625" s="26">
        <v>94</v>
      </c>
      <c r="O1625" s="26">
        <f t="shared" si="101"/>
        <v>41937</v>
      </c>
      <c r="P1625" s="25">
        <f t="shared" si="102"/>
        <v>0.1</v>
      </c>
      <c r="Q1625" s="3">
        <v>39.6</v>
      </c>
      <c r="R1625" s="3">
        <v>43.55</v>
      </c>
      <c r="S1625" s="3">
        <v>47.9</v>
      </c>
      <c r="T1625" s="3">
        <v>48.2</v>
      </c>
      <c r="U1625" s="3">
        <v>43.7</v>
      </c>
      <c r="V1625" s="12">
        <f t="shared" si="103"/>
        <v>-2.8689000000000006E-2</v>
      </c>
      <c r="W1625" s="3">
        <v>13.21</v>
      </c>
      <c r="X1625" s="3" t="str">
        <f ca="1">IF(COUNTIF(股期對照!A:A,B1625)=2,B1625&amp;"-●",IF(COUNTIF(股期對照!A:A,B1625)=1,B1625&amp;"-◎",B1625))</f>
        <v>建新國際</v>
      </c>
      <c r="Y1625" s="3" t="s">
        <v>6575</v>
      </c>
      <c r="AB1625" s="1" t="s">
        <v>1619</v>
      </c>
      <c r="AC1625" s="1" t="s">
        <v>3380</v>
      </c>
      <c r="AD1625" s="1">
        <v>1.86</v>
      </c>
      <c r="AE1625" s="1">
        <v>0</v>
      </c>
      <c r="AF1625" s="1">
        <v>0.01</v>
      </c>
      <c r="AG1625" s="1">
        <v>46.44</v>
      </c>
      <c r="AH1625" s="1">
        <v>51.690000000000005</v>
      </c>
      <c r="AI1625" s="1">
        <v>1625</v>
      </c>
      <c r="AJ1625" s="1">
        <v>811319.38</v>
      </c>
      <c r="AK1625" s="1">
        <v>257</v>
      </c>
      <c r="AL1625" s="1">
        <v>508</v>
      </c>
      <c r="AM1625" s="1">
        <v>-501</v>
      </c>
      <c r="AN1625" s="1">
        <v>-317</v>
      </c>
      <c r="AO1625" s="1">
        <v>94</v>
      </c>
      <c r="AP1625" s="1">
        <v>41937</v>
      </c>
      <c r="AQ1625" s="1">
        <v>0.1</v>
      </c>
      <c r="AR1625" s="1">
        <v>39.6</v>
      </c>
      <c r="AS1625" s="1">
        <v>43.55</v>
      </c>
      <c r="AT1625" s="1">
        <v>47.9</v>
      </c>
      <c r="AU1625" s="1">
        <v>48.2</v>
      </c>
      <c r="AV1625" s="1">
        <v>43.7</v>
      </c>
      <c r="AW1625" s="1">
        <v>-2.8689000000000006E-2</v>
      </c>
      <c r="AX1625" s="1">
        <v>13.21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6297</v>
      </c>
      <c r="C1626" s="3">
        <v>3.14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50.97</v>
      </c>
      <c r="H1626" s="1">
        <f>MATCH(持股比率!A1626,董監!A:A,0)</f>
        <v>1626</v>
      </c>
      <c r="I1626" s="3">
        <v>1122504.8700000001</v>
      </c>
      <c r="J1626" s="26">
        <v>15</v>
      </c>
      <c r="K1626" s="26">
        <v>46</v>
      </c>
      <c r="L1626" s="35">
        <v>59</v>
      </c>
      <c r="M1626" s="26">
        <v>135</v>
      </c>
      <c r="N1626" s="26">
        <v>124</v>
      </c>
      <c r="O1626" s="26">
        <f t="shared" si="101"/>
        <v>57214</v>
      </c>
      <c r="P1626" s="25">
        <f t="shared" si="102"/>
        <v>0.7</v>
      </c>
      <c r="Q1626" s="3">
        <v>31.1</v>
      </c>
      <c r="R1626" s="3">
        <v>31.2</v>
      </c>
      <c r="S1626" s="3">
        <v>31.2</v>
      </c>
      <c r="T1626" s="3">
        <v>31.3</v>
      </c>
      <c r="U1626" s="3">
        <v>31.4</v>
      </c>
      <c r="V1626" s="12">
        <f t="shared" si="103"/>
        <v>0.118616</v>
      </c>
      <c r="W1626" s="3">
        <v>0.96</v>
      </c>
      <c r="X1626" s="3" t="str">
        <f ca="1">IF(COUNTIF(股期對照!A:A,B1626)=2,B1626&amp;"-●",IF(COUNTIF(股期對照!A:A,B1626)=1,B1626&amp;"-◎",B1626))</f>
        <v>羅昇</v>
      </c>
      <c r="Y1626" s="3" t="s">
        <v>4738</v>
      </c>
      <c r="AB1626" s="1" t="s">
        <v>1620</v>
      </c>
      <c r="AC1626" s="1" t="s">
        <v>3381</v>
      </c>
      <c r="AD1626" s="1">
        <v>3.14</v>
      </c>
      <c r="AE1626" s="1">
        <v>0.73</v>
      </c>
      <c r="AF1626" s="1">
        <v>0.02</v>
      </c>
      <c r="AG1626" s="1">
        <v>45.14</v>
      </c>
      <c r="AH1626" s="1">
        <v>50.97</v>
      </c>
      <c r="AI1626" s="1">
        <v>1626</v>
      </c>
      <c r="AJ1626" s="1">
        <v>1122504.8700000001</v>
      </c>
      <c r="AK1626" s="1">
        <v>15</v>
      </c>
      <c r="AL1626" s="1">
        <v>46</v>
      </c>
      <c r="AM1626" s="1">
        <v>59</v>
      </c>
      <c r="AN1626" s="1">
        <v>135</v>
      </c>
      <c r="AO1626" s="1">
        <v>124</v>
      </c>
      <c r="AP1626" s="1">
        <v>57214</v>
      </c>
      <c r="AQ1626" s="1">
        <v>0.7</v>
      </c>
      <c r="AR1626" s="1">
        <v>31.1</v>
      </c>
      <c r="AS1626" s="1">
        <v>31.2</v>
      </c>
      <c r="AT1626" s="1">
        <v>31.2</v>
      </c>
      <c r="AU1626" s="1">
        <v>31.3</v>
      </c>
      <c r="AV1626" s="1">
        <v>31.4</v>
      </c>
      <c r="AW1626" s="1">
        <v>0.118616</v>
      </c>
      <c r="AX1626" s="1">
        <v>0.96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6298</v>
      </c>
      <c r="C1627" s="3">
        <v>6.55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79.55</v>
      </c>
      <c r="H1627" s="1">
        <f>MATCH(持股比率!A1627,董監!A:A,0)</f>
        <v>1627</v>
      </c>
      <c r="I1627" s="3">
        <v>1181924.82</v>
      </c>
      <c r="J1627" s="26">
        <v>47</v>
      </c>
      <c r="K1627" s="26">
        <v>3</v>
      </c>
      <c r="L1627" s="35">
        <v>-89</v>
      </c>
      <c r="M1627" s="26">
        <v>-95</v>
      </c>
      <c r="N1627" s="26">
        <v>9</v>
      </c>
      <c r="O1627" s="26">
        <f t="shared" si="101"/>
        <v>94022</v>
      </c>
      <c r="P1627" s="25">
        <f t="shared" si="102"/>
        <v>-0.1</v>
      </c>
      <c r="Q1627" s="3">
        <v>41.15</v>
      </c>
      <c r="R1627" s="3">
        <v>41.15</v>
      </c>
      <c r="S1627" s="3">
        <v>40.700000000000003</v>
      </c>
      <c r="T1627" s="3">
        <v>40.549999999999997</v>
      </c>
      <c r="U1627" s="3">
        <v>40.799999999999997</v>
      </c>
      <c r="V1627" s="12">
        <f t="shared" si="103"/>
        <v>-5.0498499999999995E-2</v>
      </c>
      <c r="W1627" s="3">
        <v>-0.73</v>
      </c>
      <c r="X1627" s="3" t="str">
        <f ca="1">IF(COUNTIF(股期對照!A:A,B1627)=2,B1627&amp;"-●",IF(COUNTIF(股期對照!A:A,B1627)=1,B1627&amp;"-◎",B1627))</f>
        <v>千附</v>
      </c>
      <c r="Y1627" s="3" t="s">
        <v>6559</v>
      </c>
      <c r="AB1627" s="1" t="s">
        <v>1621</v>
      </c>
      <c r="AC1627" s="1" t="s">
        <v>3382</v>
      </c>
      <c r="AD1627" s="1">
        <v>6.55</v>
      </c>
      <c r="AE1627" s="1">
        <v>0.6</v>
      </c>
      <c r="AF1627" s="1">
        <v>0.24</v>
      </c>
      <c r="AG1627" s="1">
        <v>13.06</v>
      </c>
      <c r="AH1627" s="1">
        <v>79.55</v>
      </c>
      <c r="AI1627" s="1">
        <v>1627</v>
      </c>
      <c r="AJ1627" s="1">
        <v>1181924.82</v>
      </c>
      <c r="AK1627" s="1">
        <v>47</v>
      </c>
      <c r="AL1627" s="1">
        <v>3</v>
      </c>
      <c r="AM1627" s="1">
        <v>-89</v>
      </c>
      <c r="AN1627" s="1">
        <v>-95</v>
      </c>
      <c r="AO1627" s="1">
        <v>9</v>
      </c>
      <c r="AP1627" s="1">
        <v>94022</v>
      </c>
      <c r="AQ1627" s="1">
        <v>-0.1</v>
      </c>
      <c r="AR1627" s="1">
        <v>41.15</v>
      </c>
      <c r="AS1627" s="1">
        <v>41.15</v>
      </c>
      <c r="AT1627" s="1">
        <v>40.700000000000003</v>
      </c>
      <c r="AU1627" s="1">
        <v>40.549999999999997</v>
      </c>
      <c r="AV1627" s="1">
        <v>40.799999999999997</v>
      </c>
      <c r="AW1627" s="1">
        <v>-5.0498499999999995E-2</v>
      </c>
      <c r="AX1627" s="1">
        <v>-0.73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6299</v>
      </c>
      <c r="C1628" s="3">
        <v>16.97</v>
      </c>
      <c r="D1628" s="3">
        <v>0</v>
      </c>
      <c r="E1628" s="3">
        <v>0.8</v>
      </c>
      <c r="F1628" s="1">
        <f>IF(INDEX(董監!D:D,H1628)=0,INDEX(董監!C:C,H1628),INDEX(董監!D:D,H1628))</f>
        <v>15.04</v>
      </c>
      <c r="G1628" s="1">
        <f t="shared" si="100"/>
        <v>67.19</v>
      </c>
      <c r="H1628" s="1">
        <f>MATCH(持股比率!A1628,董監!A:A,0)</f>
        <v>1628</v>
      </c>
      <c r="I1628" s="3">
        <v>1199226.6000000001</v>
      </c>
      <c r="J1628" s="26">
        <v>-36</v>
      </c>
      <c r="K1628" s="26">
        <v>-386</v>
      </c>
      <c r="L1628" s="35">
        <v>-445</v>
      </c>
      <c r="M1628" s="26">
        <v>5</v>
      </c>
      <c r="N1628" s="26">
        <v>-110</v>
      </c>
      <c r="O1628" s="26">
        <f t="shared" si="101"/>
        <v>80576</v>
      </c>
      <c r="P1628" s="25">
        <f t="shared" si="102"/>
        <v>-1.2</v>
      </c>
      <c r="Q1628" s="3">
        <v>44.1</v>
      </c>
      <c r="R1628" s="3">
        <v>42.65</v>
      </c>
      <c r="S1628" s="3">
        <v>40.25</v>
      </c>
      <c r="T1628" s="3">
        <v>41.95</v>
      </c>
      <c r="U1628" s="3">
        <v>41.65</v>
      </c>
      <c r="V1628" s="12">
        <f t="shared" si="103"/>
        <v>-0.403335</v>
      </c>
      <c r="W1628" s="3">
        <v>-6.72</v>
      </c>
      <c r="X1628" s="3" t="str">
        <f ca="1">IF(COUNTIF(股期對照!A:A,B1628)=2,B1628&amp;"-●",IF(COUNTIF(股期對照!A:A,B1628)=1,B1628&amp;"-◎",B1628))</f>
        <v>金益鼎</v>
      </c>
      <c r="Y1628" s="3" t="s">
        <v>6578</v>
      </c>
      <c r="AB1628" s="1" t="s">
        <v>1622</v>
      </c>
      <c r="AC1628" s="1" t="s">
        <v>3383</v>
      </c>
      <c r="AD1628" s="1">
        <v>16.97</v>
      </c>
      <c r="AE1628" s="1">
        <v>0</v>
      </c>
      <c r="AF1628" s="1">
        <v>0.8</v>
      </c>
      <c r="AG1628" s="1">
        <v>15.04</v>
      </c>
      <c r="AH1628" s="1">
        <v>67.19</v>
      </c>
      <c r="AI1628" s="1">
        <v>1628</v>
      </c>
      <c r="AJ1628" s="1">
        <v>1199226.6000000001</v>
      </c>
      <c r="AK1628" s="1">
        <v>-36</v>
      </c>
      <c r="AL1628" s="1">
        <v>-386</v>
      </c>
      <c r="AM1628" s="1">
        <v>-445</v>
      </c>
      <c r="AN1628" s="1">
        <v>5</v>
      </c>
      <c r="AO1628" s="1">
        <v>-110</v>
      </c>
      <c r="AP1628" s="1">
        <v>80576</v>
      </c>
      <c r="AQ1628" s="1">
        <v>-1.2</v>
      </c>
      <c r="AR1628" s="1">
        <v>44.1</v>
      </c>
      <c r="AS1628" s="1">
        <v>42.65</v>
      </c>
      <c r="AT1628" s="1">
        <v>40.25</v>
      </c>
      <c r="AU1628" s="1">
        <v>41.95</v>
      </c>
      <c r="AV1628" s="1">
        <v>41.65</v>
      </c>
      <c r="AW1628" s="1">
        <v>-0.403335</v>
      </c>
      <c r="AX1628" s="1">
        <v>-6.72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6300</v>
      </c>
      <c r="C1629" s="3">
        <v>0.38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-1</v>
      </c>
      <c r="L1629" s="35">
        <v>-6</v>
      </c>
      <c r="M1629" s="26">
        <v>-3</v>
      </c>
      <c r="N1629" s="26">
        <v>-6</v>
      </c>
      <c r="O1629" s="26">
        <f t="shared" si="101"/>
        <v>51714</v>
      </c>
      <c r="P1629" s="25">
        <f t="shared" si="102"/>
        <v>0</v>
      </c>
      <c r="Q1629" s="3">
        <v>15.1</v>
      </c>
      <c r="R1629" s="3">
        <v>14.9</v>
      </c>
      <c r="S1629" s="3">
        <v>14.85</v>
      </c>
      <c r="T1629" s="3">
        <v>14.8</v>
      </c>
      <c r="U1629" s="3">
        <v>14.65</v>
      </c>
      <c r="V1629" s="12">
        <f t="shared" si="103"/>
        <v>-2.3630000000000001E-3</v>
      </c>
      <c r="W1629" s="3">
        <v>-2.66</v>
      </c>
      <c r="X1629" s="3" t="str">
        <f ca="1">IF(COUNTIF(股期對照!A:A,B1629)=2,B1629&amp;"-●",IF(COUNTIF(股期對照!A:A,B1629)=1,B1629&amp;"-◎",B1629))</f>
        <v>白紗科</v>
      </c>
      <c r="Y1629" s="3" t="s">
        <v>6568</v>
      </c>
      <c r="AB1629" s="1" t="s">
        <v>1623</v>
      </c>
      <c r="AC1629" s="1" t="s">
        <v>3384</v>
      </c>
      <c r="AD1629" s="1">
        <v>0.38</v>
      </c>
      <c r="AE1629" s="1">
        <v>0</v>
      </c>
      <c r="AF1629" s="1">
        <v>0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0</v>
      </c>
      <c r="AL1629" s="1">
        <v>-1</v>
      </c>
      <c r="AM1629" s="1">
        <v>-6</v>
      </c>
      <c r="AN1629" s="1">
        <v>-3</v>
      </c>
      <c r="AO1629" s="1">
        <v>-6</v>
      </c>
      <c r="AP1629" s="1">
        <v>51714</v>
      </c>
      <c r="AQ1629" s="1">
        <v>0</v>
      </c>
      <c r="AR1629" s="1">
        <v>15.1</v>
      </c>
      <c r="AS1629" s="1">
        <v>14.9</v>
      </c>
      <c r="AT1629" s="1">
        <v>14.85</v>
      </c>
      <c r="AU1629" s="1">
        <v>14.8</v>
      </c>
      <c r="AV1629" s="1">
        <v>14.65</v>
      </c>
      <c r="AW1629" s="1">
        <v>-2.3630000000000001E-3</v>
      </c>
      <c r="AX1629" s="1">
        <v>-2.66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6301</v>
      </c>
      <c r="C1630" s="3">
        <v>1.1599999999999999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68.81</v>
      </c>
      <c r="H1630" s="1">
        <f>MATCH(持股比率!A1630,董監!A:A,0)</f>
        <v>1630</v>
      </c>
      <c r="I1630" s="3">
        <v>1088817.79</v>
      </c>
      <c r="J1630" s="26">
        <v>39</v>
      </c>
      <c r="K1630" s="26">
        <v>19</v>
      </c>
      <c r="L1630" s="35">
        <v>-6</v>
      </c>
      <c r="M1630" s="26">
        <v>-12</v>
      </c>
      <c r="N1630" s="26">
        <v>-4</v>
      </c>
      <c r="O1630" s="26">
        <f t="shared" si="101"/>
        <v>74922</v>
      </c>
      <c r="P1630" s="25">
        <f t="shared" si="102"/>
        <v>0</v>
      </c>
      <c r="Q1630" s="3">
        <v>31.75</v>
      </c>
      <c r="R1630" s="3">
        <v>31.7</v>
      </c>
      <c r="S1630" s="3">
        <v>31.1</v>
      </c>
      <c r="T1630" s="3">
        <v>30.85</v>
      </c>
      <c r="U1630" s="3">
        <v>31.35</v>
      </c>
      <c r="V1630" s="12">
        <f t="shared" si="103"/>
        <v>1.1583499999999997E-2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6622</v>
      </c>
      <c r="AB1630" s="1" t="s">
        <v>1624</v>
      </c>
      <c r="AC1630" s="1" t="s">
        <v>3385</v>
      </c>
      <c r="AD1630" s="1">
        <v>1.1599999999999999</v>
      </c>
      <c r="AE1630" s="1">
        <v>0</v>
      </c>
      <c r="AF1630" s="1">
        <v>0.31</v>
      </c>
      <c r="AG1630" s="1">
        <v>29.72</v>
      </c>
      <c r="AH1630" s="1">
        <v>68.81</v>
      </c>
      <c r="AI1630" s="1">
        <v>1630</v>
      </c>
      <c r="AJ1630" s="1">
        <v>1088817.79</v>
      </c>
      <c r="AK1630" s="1">
        <v>39</v>
      </c>
      <c r="AL1630" s="1">
        <v>19</v>
      </c>
      <c r="AM1630" s="1">
        <v>-6</v>
      </c>
      <c r="AN1630" s="1">
        <v>-12</v>
      </c>
      <c r="AO1630" s="1">
        <v>-4</v>
      </c>
      <c r="AP1630" s="1">
        <v>74922</v>
      </c>
      <c r="AQ1630" s="1">
        <v>0</v>
      </c>
      <c r="AR1630" s="1">
        <v>31.75</v>
      </c>
      <c r="AS1630" s="1">
        <v>31.7</v>
      </c>
      <c r="AT1630" s="1">
        <v>31.1</v>
      </c>
      <c r="AU1630" s="1">
        <v>30.85</v>
      </c>
      <c r="AV1630" s="1">
        <v>31.35</v>
      </c>
      <c r="AW1630" s="1">
        <v>1.1583499999999997E-2</v>
      </c>
      <c r="AX1630" s="1">
        <v>0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6302</v>
      </c>
      <c r="C1631" s="3">
        <v>59.25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-11.14</v>
      </c>
      <c r="H1631" s="1">
        <f>MATCH(持股比率!A1631,董監!A:A,0)</f>
        <v>1631</v>
      </c>
      <c r="I1631" s="3">
        <v>3151781.26</v>
      </c>
      <c r="J1631" s="26">
        <v>463</v>
      </c>
      <c r="K1631" s="26">
        <v>-252</v>
      </c>
      <c r="L1631" s="35">
        <v>-255</v>
      </c>
      <c r="M1631" s="26">
        <v>441</v>
      </c>
      <c r="N1631" s="26">
        <v>329</v>
      </c>
      <c r="O1631" s="26">
        <f t="shared" si="101"/>
        <v>-35111</v>
      </c>
      <c r="P1631" s="25">
        <f t="shared" si="102"/>
        <v>-2.1</v>
      </c>
      <c r="Q1631" s="3">
        <v>48.55</v>
      </c>
      <c r="R1631" s="3">
        <v>48.45</v>
      </c>
      <c r="S1631" s="3">
        <v>47.05</v>
      </c>
      <c r="T1631" s="3">
        <v>47.05</v>
      </c>
      <c r="U1631" s="3">
        <v>48</v>
      </c>
      <c r="V1631" s="12">
        <f t="shared" si="103"/>
        <v>0.34812549999999998</v>
      </c>
      <c r="W1631" s="3">
        <v>0.52</v>
      </c>
      <c r="X1631" s="3" t="str">
        <f ca="1">IF(COUNTIF(股期對照!A:A,B1631)=2,B1631&amp;"-●",IF(COUNTIF(股期對照!A:A,B1631)=1,B1631&amp;"-◎",B1631))</f>
        <v>百和興業-KY</v>
      </c>
      <c r="Y1631" s="3" t="s">
        <v>6671</v>
      </c>
      <c r="AB1631" s="1" t="s">
        <v>1625</v>
      </c>
      <c r="AC1631" s="1" t="s">
        <v>3386</v>
      </c>
      <c r="AD1631" s="1">
        <v>59.25</v>
      </c>
      <c r="AE1631" s="1">
        <v>0.18</v>
      </c>
      <c r="AF1631" s="1">
        <v>7.0000000000000007E-2</v>
      </c>
      <c r="AG1631" s="1">
        <v>51.64</v>
      </c>
      <c r="AH1631" s="1">
        <v>-11.14</v>
      </c>
      <c r="AI1631" s="1">
        <v>1631</v>
      </c>
      <c r="AJ1631" s="1">
        <v>3151781.26</v>
      </c>
      <c r="AK1631" s="1">
        <v>463</v>
      </c>
      <c r="AL1631" s="1">
        <v>-252</v>
      </c>
      <c r="AM1631" s="1">
        <v>-255</v>
      </c>
      <c r="AN1631" s="1">
        <v>441</v>
      </c>
      <c r="AO1631" s="1">
        <v>329</v>
      </c>
      <c r="AP1631" s="1">
        <v>-35111</v>
      </c>
      <c r="AQ1631" s="1">
        <v>-2.1</v>
      </c>
      <c r="AR1631" s="1">
        <v>48.55</v>
      </c>
      <c r="AS1631" s="1">
        <v>48.45</v>
      </c>
      <c r="AT1631" s="1">
        <v>47.05</v>
      </c>
      <c r="AU1631" s="1">
        <v>47.05</v>
      </c>
      <c r="AV1631" s="1">
        <v>48</v>
      </c>
      <c r="AW1631" s="1">
        <v>0.34812549999999998</v>
      </c>
      <c r="AX1631" s="1">
        <v>0.52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6303</v>
      </c>
      <c r="C1632" s="3">
        <v>69.2</v>
      </c>
      <c r="D1632" s="3">
        <v>4.08</v>
      </c>
      <c r="E1632" s="3">
        <v>1.01</v>
      </c>
      <c r="F1632" s="1">
        <f>IF(INDEX(董監!D:D,H1632)=0,INDEX(董監!C:C,H1632),INDEX(董監!D:D,H1632))</f>
        <v>49.45</v>
      </c>
      <c r="G1632" s="1">
        <f t="shared" si="100"/>
        <v>-23.740000000000009</v>
      </c>
      <c r="H1632" s="1">
        <f>MATCH(持股比率!A1632,董監!A:A,0)</f>
        <v>1632</v>
      </c>
      <c r="I1632" s="3">
        <v>970729.96</v>
      </c>
      <c r="J1632" s="26">
        <v>-390</v>
      </c>
      <c r="K1632" s="26">
        <v>295</v>
      </c>
      <c r="L1632" s="35">
        <v>747</v>
      </c>
      <c r="M1632" s="26">
        <v>53</v>
      </c>
      <c r="N1632" s="26">
        <v>-77</v>
      </c>
      <c r="O1632" s="26">
        <f t="shared" si="101"/>
        <v>-23045</v>
      </c>
      <c r="P1632" s="25">
        <f t="shared" si="102"/>
        <v>-2.7</v>
      </c>
      <c r="Q1632" s="3">
        <v>224</v>
      </c>
      <c r="R1632" s="3">
        <v>232</v>
      </c>
      <c r="S1632" s="3">
        <v>252.5</v>
      </c>
      <c r="T1632" s="3">
        <v>264</v>
      </c>
      <c r="U1632" s="3">
        <v>257</v>
      </c>
      <c r="V1632" s="12">
        <f t="shared" si="103"/>
        <v>1.639005</v>
      </c>
      <c r="W1632" s="3">
        <v>14.22</v>
      </c>
      <c r="X1632" s="3" t="str">
        <f ca="1">IF(COUNTIF(股期對照!A:A,B1632)=2,B1632&amp;"-●",IF(COUNTIF(股期對照!A:A,B1632)=1,B1632&amp;"-◎",B1632))</f>
        <v>金可-KY</v>
      </c>
      <c r="Y1632" s="3" t="s">
        <v>6627</v>
      </c>
      <c r="AB1632" s="1" t="s">
        <v>1626</v>
      </c>
      <c r="AC1632" s="1" t="s">
        <v>3387</v>
      </c>
      <c r="AD1632" s="1">
        <v>69.2</v>
      </c>
      <c r="AE1632" s="1">
        <v>4.08</v>
      </c>
      <c r="AF1632" s="1">
        <v>1.01</v>
      </c>
      <c r="AG1632" s="1">
        <v>49.45</v>
      </c>
      <c r="AH1632" s="1">
        <v>-23.740000000000009</v>
      </c>
      <c r="AI1632" s="1">
        <v>1632</v>
      </c>
      <c r="AJ1632" s="1">
        <v>970729.96</v>
      </c>
      <c r="AK1632" s="1">
        <v>-390</v>
      </c>
      <c r="AL1632" s="1">
        <v>295</v>
      </c>
      <c r="AM1632" s="1">
        <v>747</v>
      </c>
      <c r="AN1632" s="1">
        <v>53</v>
      </c>
      <c r="AO1632" s="1">
        <v>-77</v>
      </c>
      <c r="AP1632" s="1">
        <v>-23045</v>
      </c>
      <c r="AQ1632" s="1">
        <v>-2.7</v>
      </c>
      <c r="AR1632" s="1">
        <v>224</v>
      </c>
      <c r="AS1632" s="1">
        <v>232</v>
      </c>
      <c r="AT1632" s="1">
        <v>252.5</v>
      </c>
      <c r="AU1632" s="1">
        <v>264</v>
      </c>
      <c r="AV1632" s="1">
        <v>257</v>
      </c>
      <c r="AW1632" s="1">
        <v>1.639005</v>
      </c>
      <c r="AX1632" s="1">
        <v>14.22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6304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84.47</v>
      </c>
      <c r="H1633" s="1">
        <f>MATCH(持股比率!A1633,董監!A:A,0)</f>
        <v>1633</v>
      </c>
      <c r="I1633" s="3">
        <v>280000</v>
      </c>
      <c r="J1633" s="26">
        <v>-4</v>
      </c>
      <c r="K1633" s="26">
        <v>-1</v>
      </c>
      <c r="L1633" s="35">
        <v>0</v>
      </c>
      <c r="M1633" s="26">
        <v>0</v>
      </c>
      <c r="N1633" s="26">
        <v>1</v>
      </c>
      <c r="O1633" s="26">
        <f t="shared" si="101"/>
        <v>23652</v>
      </c>
      <c r="P1633" s="25">
        <f t="shared" si="102"/>
        <v>0</v>
      </c>
      <c r="Q1633" s="3">
        <v>20.2</v>
      </c>
      <c r="R1633" s="3">
        <v>19.149999999999999</v>
      </c>
      <c r="S1633" s="3">
        <v>19.2</v>
      </c>
      <c r="T1633" s="3">
        <v>19.25</v>
      </c>
      <c r="U1633" s="3">
        <v>19</v>
      </c>
      <c r="V1633" s="12">
        <f t="shared" si="103"/>
        <v>-8.0949999999999989E-4</v>
      </c>
      <c r="W1633" s="3">
        <v>3.26</v>
      </c>
      <c r="X1633" s="3" t="str">
        <f ca="1">IF(COUNTIF(股期對照!A:A,B1633)=2,B1633&amp;"-●",IF(COUNTIF(股期對照!A:A,B1633)=1,B1633&amp;"-◎",B1633))</f>
        <v>商之器</v>
      </c>
      <c r="Y1633" s="3" t="s">
        <v>6478</v>
      </c>
      <c r="AB1633" s="1" t="s">
        <v>1627</v>
      </c>
      <c r="AC1633" s="1" t="s">
        <v>3388</v>
      </c>
      <c r="AD1633" s="1">
        <v>0.08</v>
      </c>
      <c r="AE1633" s="1">
        <v>0</v>
      </c>
      <c r="AF1633" s="1">
        <v>0</v>
      </c>
      <c r="AG1633" s="1">
        <v>15.45</v>
      </c>
      <c r="AH1633" s="1">
        <v>84.47</v>
      </c>
      <c r="AI1633" s="1">
        <v>1633</v>
      </c>
      <c r="AJ1633" s="1">
        <v>280000</v>
      </c>
      <c r="AK1633" s="1">
        <v>-4</v>
      </c>
      <c r="AL1633" s="1">
        <v>-1</v>
      </c>
      <c r="AM1633" s="1">
        <v>0</v>
      </c>
      <c r="AN1633" s="1">
        <v>0</v>
      </c>
      <c r="AO1633" s="1">
        <v>1</v>
      </c>
      <c r="AP1633" s="1">
        <v>23652</v>
      </c>
      <c r="AQ1633" s="1">
        <v>0</v>
      </c>
      <c r="AR1633" s="1">
        <v>20.2</v>
      </c>
      <c r="AS1633" s="1">
        <v>19.149999999999999</v>
      </c>
      <c r="AT1633" s="1">
        <v>19.2</v>
      </c>
      <c r="AU1633" s="1">
        <v>19.25</v>
      </c>
      <c r="AV1633" s="1">
        <v>19</v>
      </c>
      <c r="AW1633" s="1">
        <v>-8.0949999999999989E-4</v>
      </c>
      <c r="AX1633" s="1">
        <v>3.26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6305</v>
      </c>
      <c r="C1634" s="3">
        <v>1.97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75.06</v>
      </c>
      <c r="H1634" s="1">
        <f>MATCH(持股比率!A1634,董監!A:A,0)</f>
        <v>1634</v>
      </c>
      <c r="I1634" s="3">
        <v>365892</v>
      </c>
      <c r="J1634" s="26">
        <v>-13</v>
      </c>
      <c r="K1634" s="26">
        <v>-19</v>
      </c>
      <c r="L1634" s="35">
        <v>-61</v>
      </c>
      <c r="M1634" s="26">
        <v>-33</v>
      </c>
      <c r="N1634" s="26">
        <v>-19</v>
      </c>
      <c r="O1634" s="26">
        <f t="shared" si="101"/>
        <v>27464</v>
      </c>
      <c r="P1634" s="25">
        <f t="shared" si="102"/>
        <v>-0.5</v>
      </c>
      <c r="Q1634" s="3">
        <v>41.9</v>
      </c>
      <c r="R1634" s="3">
        <v>41.85</v>
      </c>
      <c r="S1634" s="3">
        <v>41.8</v>
      </c>
      <c r="T1634" s="3">
        <v>41.6</v>
      </c>
      <c r="U1634" s="3">
        <v>42.1</v>
      </c>
      <c r="V1634" s="12">
        <f t="shared" si="103"/>
        <v>-6.0623499999999997E-2</v>
      </c>
      <c r="W1634" s="3">
        <v>0.12</v>
      </c>
      <c r="X1634" s="3" t="str">
        <f ca="1">IF(COUNTIF(股期對照!A:A,B1634)=2,B1634&amp;"-●",IF(COUNTIF(股期對照!A:A,B1634)=1,B1634&amp;"-◎",B1634))</f>
        <v>森田</v>
      </c>
      <c r="Y1634" s="3" t="s">
        <v>6558</v>
      </c>
      <c r="AB1634" s="1" t="s">
        <v>1628</v>
      </c>
      <c r="AC1634" s="1" t="s">
        <v>3389</v>
      </c>
      <c r="AD1634" s="1">
        <v>1.97</v>
      </c>
      <c r="AE1634" s="1">
        <v>0.01</v>
      </c>
      <c r="AF1634" s="1">
        <v>0.18</v>
      </c>
      <c r="AG1634" s="1">
        <v>22.78</v>
      </c>
      <c r="AH1634" s="1">
        <v>75.06</v>
      </c>
      <c r="AI1634" s="1">
        <v>1634</v>
      </c>
      <c r="AJ1634" s="1">
        <v>365892</v>
      </c>
      <c r="AK1634" s="1">
        <v>-13</v>
      </c>
      <c r="AL1634" s="1">
        <v>-19</v>
      </c>
      <c r="AM1634" s="1">
        <v>-61</v>
      </c>
      <c r="AN1634" s="1">
        <v>-33</v>
      </c>
      <c r="AO1634" s="1">
        <v>-19</v>
      </c>
      <c r="AP1634" s="1">
        <v>27464</v>
      </c>
      <c r="AQ1634" s="1">
        <v>-0.5</v>
      </c>
      <c r="AR1634" s="1">
        <v>41.9</v>
      </c>
      <c r="AS1634" s="1">
        <v>41.85</v>
      </c>
      <c r="AT1634" s="1">
        <v>41.8</v>
      </c>
      <c r="AU1634" s="1">
        <v>41.6</v>
      </c>
      <c r="AV1634" s="1">
        <v>42.1</v>
      </c>
      <c r="AW1634" s="1">
        <v>-6.0623499999999997E-2</v>
      </c>
      <c r="AX1634" s="1">
        <v>0.12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4877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26">
        <v>-1</v>
      </c>
      <c r="K1635" s="26">
        <v>6</v>
      </c>
      <c r="L1635" s="35">
        <v>-21</v>
      </c>
      <c r="M1635" s="26">
        <v>15</v>
      </c>
      <c r="N1635" s="26">
        <v>3</v>
      </c>
      <c r="O1635" s="26">
        <f t="shared" si="101"/>
        <v>58951</v>
      </c>
      <c r="P1635" s="25">
        <f t="shared" si="102"/>
        <v>0</v>
      </c>
      <c r="Q1635" s="3">
        <v>14.65</v>
      </c>
      <c r="R1635" s="3">
        <v>15.4</v>
      </c>
      <c r="S1635" s="3">
        <v>14.95</v>
      </c>
      <c r="T1635" s="3">
        <v>14.9</v>
      </c>
      <c r="U1635" s="3">
        <v>15.05</v>
      </c>
      <c r="V1635" s="12">
        <f t="shared" si="103"/>
        <v>3.2450000000000019E-4</v>
      </c>
      <c r="W1635" s="3">
        <v>3.08</v>
      </c>
      <c r="X1635" s="3" t="str">
        <f ca="1">IF(COUNTIF(股期對照!A:A,B1635)=2,B1635&amp;"-●",IF(COUNTIF(股期對照!A:A,B1635)=1,B1635&amp;"-◎",B1635))</f>
        <v>福貞-KY</v>
      </c>
      <c r="Y1635" s="3" t="s">
        <v>6578</v>
      </c>
      <c r="AB1635" s="1" t="s">
        <v>1629</v>
      </c>
      <c r="AC1635" s="1" t="s">
        <v>3390</v>
      </c>
      <c r="AD1635" s="1">
        <v>61.96</v>
      </c>
      <c r="AE1635" s="1">
        <v>0</v>
      </c>
      <c r="AF1635" s="1">
        <v>0</v>
      </c>
      <c r="AG1635" s="1">
        <v>4.43</v>
      </c>
      <c r="AH1635" s="1">
        <v>33.61</v>
      </c>
      <c r="AI1635" s="1">
        <v>1635</v>
      </c>
      <c r="AJ1635" s="1">
        <v>1753981.85</v>
      </c>
      <c r="AK1635" s="1">
        <v>-1</v>
      </c>
      <c r="AL1635" s="1">
        <v>6</v>
      </c>
      <c r="AM1635" s="1">
        <v>-21</v>
      </c>
      <c r="AN1635" s="1">
        <v>15</v>
      </c>
      <c r="AO1635" s="1">
        <v>3</v>
      </c>
      <c r="AP1635" s="1">
        <v>58951</v>
      </c>
      <c r="AQ1635" s="1">
        <v>0</v>
      </c>
      <c r="AR1635" s="1">
        <v>14.65</v>
      </c>
      <c r="AS1635" s="1">
        <v>15.4</v>
      </c>
      <c r="AT1635" s="1">
        <v>14.95</v>
      </c>
      <c r="AU1635" s="1">
        <v>14.9</v>
      </c>
      <c r="AV1635" s="1">
        <v>15.05</v>
      </c>
      <c r="AW1635" s="1">
        <v>3.2450000000000019E-4</v>
      </c>
      <c r="AX1635" s="1">
        <v>3.08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6306</v>
      </c>
      <c r="C1636" s="3">
        <v>8.1199999999999992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37.910000000000004</v>
      </c>
      <c r="H1636" s="1">
        <f>MATCH(持股比率!A1636,董監!A:A,0)</f>
        <v>1636</v>
      </c>
      <c r="I1636" s="3">
        <v>10315000</v>
      </c>
      <c r="J1636" s="26">
        <v>-108</v>
      </c>
      <c r="K1636" s="26">
        <v>-141</v>
      </c>
      <c r="L1636" s="35">
        <v>-40</v>
      </c>
      <c r="M1636" s="26">
        <v>454</v>
      </c>
      <c r="N1636" s="26">
        <v>-497</v>
      </c>
      <c r="O1636" s="26">
        <f t="shared" si="101"/>
        <v>391042</v>
      </c>
      <c r="P1636" s="25">
        <f t="shared" si="102"/>
        <v>-0.1</v>
      </c>
      <c r="Q1636" s="3">
        <v>32.25</v>
      </c>
      <c r="R1636" s="3">
        <v>32</v>
      </c>
      <c r="S1636" s="3">
        <v>31.4</v>
      </c>
      <c r="T1636" s="3">
        <v>32.75</v>
      </c>
      <c r="U1636" s="3">
        <v>31.8</v>
      </c>
      <c r="V1636" s="12">
        <f t="shared" si="103"/>
        <v>-0.101871</v>
      </c>
      <c r="W1636" s="3">
        <v>-0.93</v>
      </c>
      <c r="X1636" s="3" t="str">
        <f ca="1">IF(COUNTIF(股期對照!A:A,B1636)=2,B1636&amp;"-●",IF(COUNTIF(股期對照!A:A,B1636)=1,B1636&amp;"-◎",B1636))</f>
        <v>大國鋼</v>
      </c>
      <c r="Y1636" s="3" t="s">
        <v>6679</v>
      </c>
      <c r="AB1636" s="1" t="s">
        <v>1630</v>
      </c>
      <c r="AC1636" s="1" t="s">
        <v>3391</v>
      </c>
      <c r="AD1636" s="1">
        <v>8.1199999999999992</v>
      </c>
      <c r="AE1636" s="1">
        <v>0</v>
      </c>
      <c r="AF1636" s="1">
        <v>0</v>
      </c>
      <c r="AG1636" s="1">
        <v>53.97</v>
      </c>
      <c r="AH1636" s="1">
        <v>37.910000000000004</v>
      </c>
      <c r="AI1636" s="1">
        <v>1636</v>
      </c>
      <c r="AJ1636" s="1">
        <v>10315000</v>
      </c>
      <c r="AK1636" s="1">
        <v>-108</v>
      </c>
      <c r="AL1636" s="1">
        <v>-141</v>
      </c>
      <c r="AM1636" s="1">
        <v>-40</v>
      </c>
      <c r="AN1636" s="1">
        <v>454</v>
      </c>
      <c r="AO1636" s="1">
        <v>-497</v>
      </c>
      <c r="AP1636" s="1">
        <v>391042</v>
      </c>
      <c r="AQ1636" s="1">
        <v>-0.1</v>
      </c>
      <c r="AR1636" s="1">
        <v>32.25</v>
      </c>
      <c r="AS1636" s="1">
        <v>32</v>
      </c>
      <c r="AT1636" s="1">
        <v>31.4</v>
      </c>
      <c r="AU1636" s="1">
        <v>32.75</v>
      </c>
      <c r="AV1636" s="1">
        <v>31.8</v>
      </c>
      <c r="AW1636" s="1">
        <v>-0.101871</v>
      </c>
      <c r="AX1636" s="1">
        <v>-0.93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4709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-1</v>
      </c>
      <c r="N1637" s="26">
        <v>-2</v>
      </c>
      <c r="O1637" s="26">
        <f t="shared" si="101"/>
        <v>21708</v>
      </c>
      <c r="P1637" s="25">
        <f t="shared" si="102"/>
        <v>0</v>
      </c>
      <c r="Q1637" s="3">
        <v>120</v>
      </c>
      <c r="R1637" s="3">
        <v>119.5</v>
      </c>
      <c r="S1637" s="3">
        <v>117.5</v>
      </c>
      <c r="T1637" s="3">
        <v>118.5</v>
      </c>
      <c r="U1637" s="3">
        <v>118.5</v>
      </c>
      <c r="V1637" s="12">
        <f t="shared" si="103"/>
        <v>-3.555E-3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6543</v>
      </c>
      <c r="AB1637" s="1" t="s">
        <v>1631</v>
      </c>
      <c r="AC1637" s="1" t="s">
        <v>3392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-1</v>
      </c>
      <c r="AO1637" s="1">
        <v>-2</v>
      </c>
      <c r="AP1637" s="1">
        <v>21708</v>
      </c>
      <c r="AQ1637" s="1">
        <v>0</v>
      </c>
      <c r="AR1637" s="1">
        <v>120</v>
      </c>
      <c r="AS1637" s="1">
        <v>119.5</v>
      </c>
      <c r="AT1637" s="1">
        <v>117.5</v>
      </c>
      <c r="AU1637" s="1">
        <v>118.5</v>
      </c>
      <c r="AV1637" s="1">
        <v>118.5</v>
      </c>
      <c r="AW1637" s="1">
        <v>-3.555E-3</v>
      </c>
      <c r="AX1637" s="1">
        <v>0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6307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-1</v>
      </c>
      <c r="M1638" s="26">
        <v>0</v>
      </c>
      <c r="N1638" s="26">
        <v>-1</v>
      </c>
      <c r="O1638" s="26">
        <f t="shared" si="101"/>
        <v>-45190</v>
      </c>
      <c r="P1638" s="25">
        <f t="shared" si="102"/>
        <v>0</v>
      </c>
      <c r="Q1638" s="3">
        <v>11.5</v>
      </c>
      <c r="R1638" s="3">
        <v>11.55</v>
      </c>
      <c r="S1638" s="3">
        <v>11.65</v>
      </c>
      <c r="T1638" s="3">
        <v>11.6</v>
      </c>
      <c r="U1638" s="3">
        <v>11.55</v>
      </c>
      <c r="V1638" s="12">
        <f t="shared" si="103"/>
        <v>-2.3200000000000003E-4</v>
      </c>
      <c r="W1638" s="3">
        <v>0.87</v>
      </c>
      <c r="X1638" s="3" t="str">
        <f ca="1">IF(COUNTIF(股期對照!A:A,B1638)=2,B1638&amp;"-●",IF(COUNTIF(股期對照!A:A,B1638)=1,B1638&amp;"-◎",B1638))</f>
        <v>捷必勝-KY</v>
      </c>
      <c r="Y1638" s="3" t="s">
        <v>6568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0</v>
      </c>
      <c r="AO1638" s="1">
        <v>-1</v>
      </c>
      <c r="AP1638" s="1">
        <v>-45190</v>
      </c>
      <c r="AQ1638" s="1">
        <v>0</v>
      </c>
      <c r="AR1638" s="1">
        <v>11.5</v>
      </c>
      <c r="AS1638" s="1">
        <v>11.55</v>
      </c>
      <c r="AT1638" s="1">
        <v>11.65</v>
      </c>
      <c r="AU1638" s="1">
        <v>11.6</v>
      </c>
      <c r="AV1638" s="1">
        <v>11.55</v>
      </c>
      <c r="AW1638" s="1">
        <v>-2.3200000000000003E-4</v>
      </c>
      <c r="AX1638" s="1">
        <v>0.87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6308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1</v>
      </c>
      <c r="K1639" s="26">
        <v>2</v>
      </c>
      <c r="L1639" s="35">
        <v>9</v>
      </c>
      <c r="M1639" s="26">
        <v>1</v>
      </c>
      <c r="N1639" s="26">
        <v>0</v>
      </c>
      <c r="O1639" s="26">
        <f t="shared" si="101"/>
        <v>17704</v>
      </c>
      <c r="P1639" s="25">
        <f t="shared" si="102"/>
        <v>0.1</v>
      </c>
      <c r="Q1639" s="3">
        <v>27.5</v>
      </c>
      <c r="R1639" s="3">
        <v>27.35</v>
      </c>
      <c r="S1639" s="3">
        <v>27.35</v>
      </c>
      <c r="T1639" s="3">
        <v>27.35</v>
      </c>
      <c r="U1639" s="3">
        <v>27.3</v>
      </c>
      <c r="V1639" s="12">
        <f t="shared" si="103"/>
        <v>3.5570000000000003E-3</v>
      </c>
      <c r="W1639" s="3">
        <v>-0.73</v>
      </c>
      <c r="X1639" s="3" t="str">
        <f ca="1">IF(COUNTIF(股期對照!A:A,B1639)=2,B1639&amp;"-●",IF(COUNTIF(股期對照!A:A,B1639)=1,B1639&amp;"-◎",B1639))</f>
        <v>明揚</v>
      </c>
      <c r="Y1639" s="3" t="s">
        <v>6701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1</v>
      </c>
      <c r="AL1639" s="1">
        <v>2</v>
      </c>
      <c r="AM1639" s="1">
        <v>9</v>
      </c>
      <c r="AN1639" s="1">
        <v>1</v>
      </c>
      <c r="AO1639" s="1">
        <v>0</v>
      </c>
      <c r="AP1639" s="1">
        <v>17704</v>
      </c>
      <c r="AQ1639" s="1">
        <v>0.1</v>
      </c>
      <c r="AR1639" s="1">
        <v>27.5</v>
      </c>
      <c r="AS1639" s="1">
        <v>27.35</v>
      </c>
      <c r="AT1639" s="1">
        <v>27.35</v>
      </c>
      <c r="AU1639" s="1">
        <v>27.35</v>
      </c>
      <c r="AV1639" s="1">
        <v>27.3</v>
      </c>
      <c r="AW1639" s="1">
        <v>3.5570000000000003E-3</v>
      </c>
      <c r="AX1639" s="1">
        <v>-0.73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6309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-2</v>
      </c>
      <c r="K1640" s="26">
        <v>0</v>
      </c>
      <c r="L1640" s="35">
        <v>0</v>
      </c>
      <c r="M1640" s="26">
        <v>3</v>
      </c>
      <c r="N1640" s="26">
        <v>0</v>
      </c>
      <c r="O1640" s="26">
        <f t="shared" si="101"/>
        <v>39430</v>
      </c>
      <c r="P1640" s="25">
        <f t="shared" si="102"/>
        <v>0</v>
      </c>
      <c r="Q1640" s="3">
        <v>9.74</v>
      </c>
      <c r="R1640" s="3">
        <v>9.8000000000000007</v>
      </c>
      <c r="S1640" s="3">
        <v>9.6999999999999993</v>
      </c>
      <c r="T1640" s="3">
        <v>9.69</v>
      </c>
      <c r="U1640" s="3">
        <v>9.76</v>
      </c>
      <c r="V1640" s="12">
        <f t="shared" si="103"/>
        <v>9.59E-5</v>
      </c>
      <c r="W1640" s="3">
        <v>-1.31</v>
      </c>
      <c r="X1640" s="3" t="str">
        <f ca="1">IF(COUNTIF(股期對照!A:A,B1640)=2,B1640&amp;"-●",IF(COUNTIF(股期對照!A:A,B1640)=1,B1640&amp;"-◎",B1640))</f>
        <v>旭源</v>
      </c>
      <c r="Y1640" s="3" t="s">
        <v>6559</v>
      </c>
      <c r="AB1640" s="1" t="s">
        <v>1634</v>
      </c>
      <c r="AC1640" s="1" t="s">
        <v>3395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-2</v>
      </c>
      <c r="AL1640" s="1">
        <v>0</v>
      </c>
      <c r="AM1640" s="1">
        <v>0</v>
      </c>
      <c r="AN1640" s="1">
        <v>3</v>
      </c>
      <c r="AO1640" s="1">
        <v>0</v>
      </c>
      <c r="AP1640" s="1">
        <v>39430</v>
      </c>
      <c r="AQ1640" s="1">
        <v>0</v>
      </c>
      <c r="AR1640" s="1">
        <v>9.74</v>
      </c>
      <c r="AS1640" s="1">
        <v>9.8000000000000007</v>
      </c>
      <c r="AT1640" s="1">
        <v>9.6999999999999993</v>
      </c>
      <c r="AU1640" s="1">
        <v>9.69</v>
      </c>
      <c r="AV1640" s="1">
        <v>9.76</v>
      </c>
      <c r="AW1640" s="1">
        <v>9.59E-5</v>
      </c>
      <c r="AX1640" s="1">
        <v>-1.31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6310</v>
      </c>
      <c r="C1641" s="3">
        <v>23.91</v>
      </c>
      <c r="D1641" s="3">
        <v>0.32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52.47</v>
      </c>
      <c r="H1641" s="1">
        <f>MATCH(持股比率!A1641,董監!A:A,0)</f>
        <v>1641</v>
      </c>
      <c r="I1641" s="3">
        <v>1088880</v>
      </c>
      <c r="J1641" s="26">
        <v>-100</v>
      </c>
      <c r="K1641" s="26">
        <v>-190</v>
      </c>
      <c r="L1641" s="35">
        <v>-173</v>
      </c>
      <c r="M1641" s="26">
        <v>547</v>
      </c>
      <c r="N1641" s="26">
        <v>-133</v>
      </c>
      <c r="O1641" s="26">
        <f t="shared" si="101"/>
        <v>57134</v>
      </c>
      <c r="P1641" s="25">
        <f t="shared" si="102"/>
        <v>-0.1</v>
      </c>
      <c r="Q1641" s="3">
        <v>165.86</v>
      </c>
      <c r="R1641" s="3">
        <v>165.86</v>
      </c>
      <c r="S1641" s="3">
        <v>163.5</v>
      </c>
      <c r="T1641" s="3">
        <v>167</v>
      </c>
      <c r="U1641" s="3">
        <v>166.5</v>
      </c>
      <c r="V1641" s="12">
        <f t="shared" si="103"/>
        <v>-7.1803999999999937E-2</v>
      </c>
      <c r="W1641" s="3">
        <v>-0.46</v>
      </c>
      <c r="X1641" s="3" t="str">
        <f ca="1">IF(COUNTIF(股期對照!A:A,B1641)=2,B1641&amp;"-●",IF(COUNTIF(股期對照!A:A,B1641)=1,B1641&amp;"-◎",B1641))</f>
        <v>可寧衛</v>
      </c>
      <c r="Y1641" s="3" t="s">
        <v>6578</v>
      </c>
      <c r="AB1641" s="1" t="s">
        <v>1635</v>
      </c>
      <c r="AC1641" s="1" t="s">
        <v>3396</v>
      </c>
      <c r="AD1641" s="1">
        <v>23.91</v>
      </c>
      <c r="AE1641" s="1">
        <v>0.32</v>
      </c>
      <c r="AF1641" s="1">
        <v>0.68</v>
      </c>
      <c r="AG1641" s="1">
        <v>22.62</v>
      </c>
      <c r="AH1641" s="1">
        <v>52.47</v>
      </c>
      <c r="AI1641" s="1">
        <v>1641</v>
      </c>
      <c r="AJ1641" s="1">
        <v>1088880</v>
      </c>
      <c r="AK1641" s="1">
        <v>-100</v>
      </c>
      <c r="AL1641" s="1">
        <v>-190</v>
      </c>
      <c r="AM1641" s="1">
        <v>-173</v>
      </c>
      <c r="AN1641" s="1">
        <v>547</v>
      </c>
      <c r="AO1641" s="1">
        <v>-133</v>
      </c>
      <c r="AP1641" s="1">
        <v>57134</v>
      </c>
      <c r="AQ1641" s="1">
        <v>-0.1</v>
      </c>
      <c r="AR1641" s="1">
        <v>165.86</v>
      </c>
      <c r="AS1641" s="1">
        <v>165.86</v>
      </c>
      <c r="AT1641" s="1">
        <v>163.5</v>
      </c>
      <c r="AU1641" s="1">
        <v>167</v>
      </c>
      <c r="AV1641" s="1">
        <v>166.5</v>
      </c>
      <c r="AW1641" s="1">
        <v>-7.1803999999999937E-2</v>
      </c>
      <c r="AX1641" s="1">
        <v>-0.46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6311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17.899999999999999</v>
      </c>
      <c r="R1642" s="3">
        <v>18</v>
      </c>
      <c r="S1642" s="3">
        <v>18.05</v>
      </c>
      <c r="T1642" s="3">
        <v>18.2</v>
      </c>
      <c r="U1642" s="3">
        <v>18</v>
      </c>
      <c r="V1642" s="12">
        <f t="shared" si="103"/>
        <v>0</v>
      </c>
      <c r="W1642" s="3">
        <v>0.84</v>
      </c>
      <c r="X1642" s="3" t="str">
        <f ca="1">IF(COUNTIF(股期對照!A:A,B1642)=2,B1642&amp;"-●",IF(COUNTIF(股期對照!A:A,B1642)=1,B1642&amp;"-◎",B1642))</f>
        <v>保綠-KY</v>
      </c>
      <c r="Y1642" s="3" t="s">
        <v>6680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17.899999999999999</v>
      </c>
      <c r="AS1642" s="1">
        <v>18</v>
      </c>
      <c r="AT1642" s="1">
        <v>18.05</v>
      </c>
      <c r="AU1642" s="1">
        <v>18.2</v>
      </c>
      <c r="AV1642" s="1">
        <v>18</v>
      </c>
      <c r="AW1642" s="1">
        <v>0</v>
      </c>
      <c r="AX1642" s="1">
        <v>0.84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6312</v>
      </c>
      <c r="C1643" s="3">
        <v>0.72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-1</v>
      </c>
      <c r="L1643" s="35">
        <v>-3</v>
      </c>
      <c r="M1643" s="26">
        <v>0</v>
      </c>
      <c r="N1643" s="26">
        <v>-7</v>
      </c>
      <c r="O1643" s="26">
        <f t="shared" si="101"/>
        <v>16700</v>
      </c>
      <c r="P1643" s="25">
        <f t="shared" si="102"/>
        <v>-0.1</v>
      </c>
      <c r="Q1643" s="3">
        <v>58</v>
      </c>
      <c r="R1643" s="3">
        <v>58</v>
      </c>
      <c r="S1643" s="3">
        <v>58.1</v>
      </c>
      <c r="T1643" s="3">
        <v>58.2</v>
      </c>
      <c r="U1643" s="3">
        <v>58</v>
      </c>
      <c r="V1643" s="12">
        <f t="shared" si="103"/>
        <v>-6.3829999999999998E-3</v>
      </c>
      <c r="W1643" s="3">
        <v>0.35</v>
      </c>
      <c r="X1643" s="3" t="str">
        <f ca="1">IF(COUNTIF(股期對照!A:A,B1643)=2,B1643&amp;"-●",IF(COUNTIF(股期對照!A:A,B1643)=1,B1643&amp;"-◎",B1643))</f>
        <v>惠普</v>
      </c>
      <c r="Y1643" s="3" t="s">
        <v>6571</v>
      </c>
      <c r="AB1643" s="1" t="s">
        <v>1637</v>
      </c>
      <c r="AC1643" s="1" t="s">
        <v>3398</v>
      </c>
      <c r="AD1643" s="1">
        <v>0.72</v>
      </c>
      <c r="AE1643" s="1">
        <v>0</v>
      </c>
      <c r="AF1643" s="1">
        <v>0</v>
      </c>
      <c r="AG1643" s="1">
        <v>52.96</v>
      </c>
      <c r="AH1643" s="1">
        <v>46.32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-3</v>
      </c>
      <c r="AN1643" s="1">
        <v>0</v>
      </c>
      <c r="AO1643" s="1">
        <v>-7</v>
      </c>
      <c r="AP1643" s="1">
        <v>16700</v>
      </c>
      <c r="AQ1643" s="1">
        <v>-0.1</v>
      </c>
      <c r="AR1643" s="1">
        <v>58</v>
      </c>
      <c r="AS1643" s="1">
        <v>58</v>
      </c>
      <c r="AT1643" s="1">
        <v>58.1</v>
      </c>
      <c r="AU1643" s="1">
        <v>58.2</v>
      </c>
      <c r="AV1643" s="1">
        <v>58</v>
      </c>
      <c r="AW1643" s="1">
        <v>-6.3829999999999998E-3</v>
      </c>
      <c r="AX1643" s="1">
        <v>0.35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6313</v>
      </c>
      <c r="C1644" s="3">
        <v>67.22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-31.350000000000023</v>
      </c>
      <c r="H1644" s="1">
        <f>MATCH(持股比率!A1644,董監!A:A,0)</f>
        <v>1644</v>
      </c>
      <c r="I1644" s="3">
        <v>502425</v>
      </c>
      <c r="J1644" s="26">
        <v>0</v>
      </c>
      <c r="K1644" s="26">
        <v>182</v>
      </c>
      <c r="L1644" s="35">
        <v>102</v>
      </c>
      <c r="M1644" s="26">
        <v>100</v>
      </c>
      <c r="N1644" s="26">
        <v>5</v>
      </c>
      <c r="O1644" s="26">
        <f t="shared" si="101"/>
        <v>-15751</v>
      </c>
      <c r="P1644" s="25">
        <f t="shared" si="102"/>
        <v>-2.5</v>
      </c>
      <c r="Q1644" s="3">
        <v>17.95</v>
      </c>
      <c r="R1644" s="3">
        <v>18.149999999999999</v>
      </c>
      <c r="S1644" s="3">
        <v>18.600000000000001</v>
      </c>
      <c r="T1644" s="3">
        <v>18.3</v>
      </c>
      <c r="U1644" s="3">
        <v>18.649999999999999</v>
      </c>
      <c r="V1644" s="12">
        <f t="shared" si="103"/>
        <v>7.1237499999999995E-2</v>
      </c>
      <c r="W1644" s="3">
        <v>5.37</v>
      </c>
      <c r="X1644" s="3" t="str">
        <f ca="1">IF(COUNTIF(股期對照!A:A,B1644)=2,B1644&amp;"-●",IF(COUNTIF(股期對照!A:A,B1644)=1,B1644&amp;"-◎",B1644))</f>
        <v>紅木-KY</v>
      </c>
      <c r="Y1644" s="3" t="s">
        <v>6671</v>
      </c>
      <c r="AB1644" s="1" t="s">
        <v>1638</v>
      </c>
      <c r="AC1644" s="1" t="s">
        <v>3399</v>
      </c>
      <c r="AD1644" s="1">
        <v>67.22</v>
      </c>
      <c r="AE1644" s="1">
        <v>0</v>
      </c>
      <c r="AF1644" s="1">
        <v>0.01</v>
      </c>
      <c r="AG1644" s="1">
        <v>64.12</v>
      </c>
      <c r="AH1644" s="1">
        <v>-31.350000000000023</v>
      </c>
      <c r="AI1644" s="1">
        <v>1644</v>
      </c>
      <c r="AJ1644" s="1">
        <v>502425</v>
      </c>
      <c r="AK1644" s="1">
        <v>0</v>
      </c>
      <c r="AL1644" s="1">
        <v>182</v>
      </c>
      <c r="AM1644" s="1">
        <v>102</v>
      </c>
      <c r="AN1644" s="1">
        <v>100</v>
      </c>
      <c r="AO1644" s="1">
        <v>5</v>
      </c>
      <c r="AP1644" s="1">
        <v>-15751</v>
      </c>
      <c r="AQ1644" s="1">
        <v>-2.5</v>
      </c>
      <c r="AR1644" s="1">
        <v>17.95</v>
      </c>
      <c r="AS1644" s="1">
        <v>18.149999999999999</v>
      </c>
      <c r="AT1644" s="1">
        <v>18.600000000000001</v>
      </c>
      <c r="AU1644" s="1">
        <v>18.3</v>
      </c>
      <c r="AV1644" s="1">
        <v>18.649999999999999</v>
      </c>
      <c r="AW1644" s="1">
        <v>7.1237499999999995E-2</v>
      </c>
      <c r="AX1644" s="1">
        <v>5.37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6314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-3</v>
      </c>
      <c r="L1645" s="35">
        <v>-1</v>
      </c>
      <c r="M1645" s="26">
        <v>1</v>
      </c>
      <c r="N1645" s="26">
        <v>5</v>
      </c>
      <c r="O1645" s="26">
        <f t="shared" si="101"/>
        <v>20946</v>
      </c>
      <c r="P1645" s="25">
        <f t="shared" si="102"/>
        <v>0</v>
      </c>
      <c r="Q1645" s="3">
        <v>50.5</v>
      </c>
      <c r="R1645" s="3">
        <v>49.9</v>
      </c>
      <c r="S1645" s="3">
        <v>50</v>
      </c>
      <c r="T1645" s="3">
        <v>50</v>
      </c>
      <c r="U1645" s="3">
        <v>50.2</v>
      </c>
      <c r="V1645" s="12">
        <f t="shared" si="103"/>
        <v>1.013E-3</v>
      </c>
      <c r="W1645" s="3">
        <v>-0.2</v>
      </c>
      <c r="X1645" s="3" t="str">
        <f ca="1">IF(COUNTIF(股期對照!A:A,B1645)=2,B1645&amp;"-●",IF(COUNTIF(股期對照!A:A,B1645)=1,B1645&amp;"-◎",B1645))</f>
        <v>基勝-KY</v>
      </c>
      <c r="Y1645" s="3" t="s">
        <v>6578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-3</v>
      </c>
      <c r="AM1645" s="1">
        <v>-1</v>
      </c>
      <c r="AN1645" s="1">
        <v>1</v>
      </c>
      <c r="AO1645" s="1">
        <v>5</v>
      </c>
      <c r="AP1645" s="1">
        <v>20946</v>
      </c>
      <c r="AQ1645" s="1">
        <v>0</v>
      </c>
      <c r="AR1645" s="1">
        <v>50.5</v>
      </c>
      <c r="AS1645" s="1">
        <v>49.9</v>
      </c>
      <c r="AT1645" s="1">
        <v>50</v>
      </c>
      <c r="AU1645" s="1">
        <v>50</v>
      </c>
      <c r="AV1645" s="1">
        <v>50.2</v>
      </c>
      <c r="AW1645" s="1">
        <v>1.013E-3</v>
      </c>
      <c r="AX1645" s="1">
        <v>-0.2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6315</v>
      </c>
      <c r="C1646" s="3">
        <v>34.14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41.19</v>
      </c>
      <c r="H1646" s="1">
        <f>MATCH(持股比率!A1646,董監!A:A,0)</f>
        <v>1646</v>
      </c>
      <c r="I1646" s="3">
        <v>1857471.51</v>
      </c>
      <c r="J1646" s="26">
        <v>228</v>
      </c>
      <c r="K1646" s="26">
        <v>-251</v>
      </c>
      <c r="L1646" s="35">
        <v>-30</v>
      </c>
      <c r="M1646" s="26">
        <v>-1433</v>
      </c>
      <c r="N1646" s="26">
        <v>1158</v>
      </c>
      <c r="O1646" s="26">
        <f t="shared" si="101"/>
        <v>76509</v>
      </c>
      <c r="P1646" s="25">
        <f t="shared" si="102"/>
        <v>-0.4</v>
      </c>
      <c r="Q1646" s="3">
        <v>14.5</v>
      </c>
      <c r="R1646" s="3">
        <v>15.95</v>
      </c>
      <c r="S1646" s="3">
        <v>17.5</v>
      </c>
      <c r="T1646" s="3">
        <v>16.2</v>
      </c>
      <c r="U1646" s="3">
        <v>16.7</v>
      </c>
      <c r="V1646" s="12">
        <f t="shared" si="103"/>
        <v>-5.0984500000000009E-2</v>
      </c>
      <c r="W1646" s="3">
        <v>26.52</v>
      </c>
      <c r="X1646" s="3" t="str">
        <f ca="1">IF(COUNTIF(股期對照!A:A,B1646)=2,B1646&amp;"-●",IF(COUNTIF(股期對照!A:A,B1646)=1,B1646&amp;"-◎",B1646))</f>
        <v>金麗-KY</v>
      </c>
      <c r="Y1646" s="3" t="s">
        <v>6574</v>
      </c>
      <c r="AB1646" s="1" t="s">
        <v>1640</v>
      </c>
      <c r="AC1646" s="1" t="s">
        <v>3401</v>
      </c>
      <c r="AD1646" s="1">
        <v>34.14</v>
      </c>
      <c r="AE1646" s="1">
        <v>0.01</v>
      </c>
      <c r="AF1646" s="1">
        <v>7.0000000000000007E-2</v>
      </c>
      <c r="AG1646" s="1">
        <v>24.59</v>
      </c>
      <c r="AH1646" s="1">
        <v>41.19</v>
      </c>
      <c r="AI1646" s="1">
        <v>1646</v>
      </c>
      <c r="AJ1646" s="1">
        <v>1857471.51</v>
      </c>
      <c r="AK1646" s="1">
        <v>228</v>
      </c>
      <c r="AL1646" s="1">
        <v>-251</v>
      </c>
      <c r="AM1646" s="1">
        <v>-30</v>
      </c>
      <c r="AN1646" s="1">
        <v>-1433</v>
      </c>
      <c r="AO1646" s="1">
        <v>1158</v>
      </c>
      <c r="AP1646" s="1">
        <v>76509</v>
      </c>
      <c r="AQ1646" s="1">
        <v>-0.4</v>
      </c>
      <c r="AR1646" s="1">
        <v>14.5</v>
      </c>
      <c r="AS1646" s="1">
        <v>15.95</v>
      </c>
      <c r="AT1646" s="1">
        <v>17.5</v>
      </c>
      <c r="AU1646" s="1">
        <v>16.2</v>
      </c>
      <c r="AV1646" s="1">
        <v>16.7</v>
      </c>
      <c r="AW1646" s="1">
        <v>-5.0984500000000009E-2</v>
      </c>
      <c r="AX1646" s="1">
        <v>26.52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6316</v>
      </c>
      <c r="C1647" s="3">
        <v>1.1299999999999999</v>
      </c>
      <c r="D1647" s="3">
        <v>0</v>
      </c>
      <c r="E1647" s="3">
        <v>0.63</v>
      </c>
      <c r="F1647" s="1">
        <f>IF(INDEX(董監!D:D,H1647)=0,INDEX(董監!C:C,H1647),INDEX(董監!D:D,H1647))</f>
        <v>14.07</v>
      </c>
      <c r="G1647" s="1">
        <f t="shared" si="100"/>
        <v>84.17</v>
      </c>
      <c r="H1647" s="1">
        <f>MATCH(持股比率!A1647,董監!A:A,0)</f>
        <v>1647</v>
      </c>
      <c r="I1647" s="3">
        <v>444554.82</v>
      </c>
      <c r="J1647" s="26">
        <v>65</v>
      </c>
      <c r="K1647" s="26">
        <v>-220</v>
      </c>
      <c r="L1647" s="35">
        <v>-571</v>
      </c>
      <c r="M1647" s="26">
        <v>-258</v>
      </c>
      <c r="N1647" s="26">
        <v>117</v>
      </c>
      <c r="O1647" s="26">
        <f t="shared" si="101"/>
        <v>37418</v>
      </c>
      <c r="P1647" s="25">
        <f t="shared" si="102"/>
        <v>-2.2999999999999998</v>
      </c>
      <c r="Q1647" s="3">
        <v>64</v>
      </c>
      <c r="R1647" s="3">
        <v>69</v>
      </c>
      <c r="S1647" s="3">
        <v>69.599999999999994</v>
      </c>
      <c r="T1647" s="3">
        <v>69</v>
      </c>
      <c r="U1647" s="3">
        <v>73.2</v>
      </c>
      <c r="V1647" s="12">
        <f t="shared" si="103"/>
        <v>-0.59999200000000008</v>
      </c>
      <c r="W1647" s="3">
        <v>18.64</v>
      </c>
      <c r="X1647" s="3" t="str">
        <f ca="1">IF(COUNTIF(股期對照!A:A,B1647)=2,B1647&amp;"-●",IF(COUNTIF(股期對照!A:A,B1647)=1,B1647&amp;"-◎",B1647))</f>
        <v>匯鑽科</v>
      </c>
      <c r="Y1647" s="3" t="s">
        <v>6563</v>
      </c>
      <c r="AB1647" s="1" t="s">
        <v>1641</v>
      </c>
      <c r="AC1647" s="1" t="s">
        <v>3402</v>
      </c>
      <c r="AD1647" s="1">
        <v>1.1299999999999999</v>
      </c>
      <c r="AE1647" s="1">
        <v>0</v>
      </c>
      <c r="AF1647" s="1">
        <v>0.63</v>
      </c>
      <c r="AG1647" s="1">
        <v>14.07</v>
      </c>
      <c r="AH1647" s="1">
        <v>84.17</v>
      </c>
      <c r="AI1647" s="1">
        <v>1647</v>
      </c>
      <c r="AJ1647" s="1">
        <v>444554.82</v>
      </c>
      <c r="AK1647" s="1">
        <v>65</v>
      </c>
      <c r="AL1647" s="1">
        <v>-220</v>
      </c>
      <c r="AM1647" s="1">
        <v>-571</v>
      </c>
      <c r="AN1647" s="1">
        <v>-258</v>
      </c>
      <c r="AO1647" s="1">
        <v>117</v>
      </c>
      <c r="AP1647" s="1">
        <v>37418</v>
      </c>
      <c r="AQ1647" s="1">
        <v>-2.2999999999999998</v>
      </c>
      <c r="AR1647" s="1">
        <v>64</v>
      </c>
      <c r="AS1647" s="1">
        <v>69</v>
      </c>
      <c r="AT1647" s="1">
        <v>69.599999999999994</v>
      </c>
      <c r="AU1647" s="1">
        <v>69</v>
      </c>
      <c r="AV1647" s="1">
        <v>73.2</v>
      </c>
      <c r="AW1647" s="1">
        <v>-0.59999200000000008</v>
      </c>
      <c r="AX1647" s="1">
        <v>18.64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4878</v>
      </c>
      <c r="C1648" s="3">
        <v>1.63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41.78</v>
      </c>
      <c r="H1648" s="1">
        <f>MATCH(持股比率!A1648,董監!A:A,0)</f>
        <v>1648</v>
      </c>
      <c r="I1648" s="3">
        <v>383981.4</v>
      </c>
      <c r="J1648" s="26">
        <v>2</v>
      </c>
      <c r="K1648" s="26">
        <v>95</v>
      </c>
      <c r="L1648" s="35">
        <v>-52</v>
      </c>
      <c r="M1648" s="26">
        <v>-15</v>
      </c>
      <c r="N1648" s="26">
        <v>16</v>
      </c>
      <c r="O1648" s="26">
        <f t="shared" si="101"/>
        <v>16043</v>
      </c>
      <c r="P1648" s="25">
        <f t="shared" si="102"/>
        <v>0.3</v>
      </c>
      <c r="Q1648" s="3">
        <v>44.45</v>
      </c>
      <c r="R1648" s="3">
        <v>45.2</v>
      </c>
      <c r="S1648" s="3">
        <v>44.2</v>
      </c>
      <c r="T1648" s="3">
        <v>43</v>
      </c>
      <c r="U1648" s="3">
        <v>43.8</v>
      </c>
      <c r="V1648" s="12">
        <f t="shared" si="103"/>
        <v>2.1402999999999991E-2</v>
      </c>
      <c r="W1648" s="3">
        <v>-2.0099999999999998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6627</v>
      </c>
      <c r="AB1648" s="1" t="s">
        <v>1642</v>
      </c>
      <c r="AC1648" s="1" t="s">
        <v>3403</v>
      </c>
      <c r="AD1648" s="1">
        <v>1.63</v>
      </c>
      <c r="AE1648" s="1">
        <v>0.02</v>
      </c>
      <c r="AF1648" s="1">
        <v>0.09</v>
      </c>
      <c r="AG1648" s="1">
        <v>56.48</v>
      </c>
      <c r="AH1648" s="1">
        <v>41.78</v>
      </c>
      <c r="AI1648" s="1">
        <v>1648</v>
      </c>
      <c r="AJ1648" s="1">
        <v>383981.4</v>
      </c>
      <c r="AK1648" s="1">
        <v>2</v>
      </c>
      <c r="AL1648" s="1">
        <v>95</v>
      </c>
      <c r="AM1648" s="1">
        <v>-52</v>
      </c>
      <c r="AN1648" s="1">
        <v>-15</v>
      </c>
      <c r="AO1648" s="1">
        <v>16</v>
      </c>
      <c r="AP1648" s="1">
        <v>16043</v>
      </c>
      <c r="AQ1648" s="1">
        <v>0.3</v>
      </c>
      <c r="AR1648" s="1">
        <v>44.45</v>
      </c>
      <c r="AS1648" s="1">
        <v>45.2</v>
      </c>
      <c r="AT1648" s="1">
        <v>44.2</v>
      </c>
      <c r="AU1648" s="1">
        <v>43</v>
      </c>
      <c r="AV1648" s="1">
        <v>43.8</v>
      </c>
      <c r="AW1648" s="1">
        <v>2.1402999999999991E-2</v>
      </c>
      <c r="AX1648" s="1">
        <v>-2.0099999999999998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6317</v>
      </c>
      <c r="C1649" s="3">
        <v>0.54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66.62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1</v>
      </c>
      <c r="L1649" s="35">
        <v>-2</v>
      </c>
      <c r="M1649" s="26">
        <v>-1</v>
      </c>
      <c r="N1649" s="26">
        <v>-2</v>
      </c>
      <c r="O1649" s="26">
        <f t="shared" si="101"/>
        <v>34697</v>
      </c>
      <c r="P1649" s="25">
        <f t="shared" si="102"/>
        <v>0</v>
      </c>
      <c r="Q1649" s="3">
        <v>42.4</v>
      </c>
      <c r="R1649" s="3">
        <v>43.4</v>
      </c>
      <c r="S1649" s="3">
        <v>45.1</v>
      </c>
      <c r="T1649" s="3">
        <v>44.85</v>
      </c>
      <c r="U1649" s="3">
        <v>44.8</v>
      </c>
      <c r="V1649" s="12">
        <f t="shared" si="103"/>
        <v>-2.2365000000000002E-3</v>
      </c>
      <c r="W1649" s="3">
        <v>7.18</v>
      </c>
      <c r="X1649" s="3" t="str">
        <f ca="1">IF(COUNTIF(股期對照!A:A,B1649)=2,B1649&amp;"-●",IF(COUNTIF(股期對照!A:A,B1649)=1,B1649&amp;"-◎",B1649))</f>
        <v>弘帆</v>
      </c>
      <c r="Y1649" s="3" t="s">
        <v>6574</v>
      </c>
      <c r="AB1649" s="1" t="s">
        <v>1643</v>
      </c>
      <c r="AC1649" s="1" t="s">
        <v>3404</v>
      </c>
      <c r="AD1649" s="1">
        <v>0.54</v>
      </c>
      <c r="AE1649" s="1">
        <v>0.26</v>
      </c>
      <c r="AF1649" s="1">
        <v>0.03</v>
      </c>
      <c r="AG1649" s="1">
        <v>32.549999999999997</v>
      </c>
      <c r="AH1649" s="1">
        <v>66.62</v>
      </c>
      <c r="AI1649" s="1">
        <v>1649</v>
      </c>
      <c r="AJ1649" s="1">
        <v>520816</v>
      </c>
      <c r="AK1649" s="1">
        <v>-1</v>
      </c>
      <c r="AL1649" s="1">
        <v>1</v>
      </c>
      <c r="AM1649" s="1">
        <v>-2</v>
      </c>
      <c r="AN1649" s="1">
        <v>-1</v>
      </c>
      <c r="AO1649" s="1">
        <v>-2</v>
      </c>
      <c r="AP1649" s="1">
        <v>34697</v>
      </c>
      <c r="AQ1649" s="1">
        <v>0</v>
      </c>
      <c r="AR1649" s="1">
        <v>42.4</v>
      </c>
      <c r="AS1649" s="1">
        <v>43.4</v>
      </c>
      <c r="AT1649" s="1">
        <v>45.1</v>
      </c>
      <c r="AU1649" s="1">
        <v>44.85</v>
      </c>
      <c r="AV1649" s="1">
        <v>44.8</v>
      </c>
      <c r="AW1649" s="1">
        <v>-2.2365000000000002E-3</v>
      </c>
      <c r="AX1649" s="1">
        <v>7.18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6318</v>
      </c>
      <c r="C1650" s="3">
        <v>0.47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-1</v>
      </c>
      <c r="L1650" s="35">
        <v>-2</v>
      </c>
      <c r="M1650" s="26">
        <v>0</v>
      </c>
      <c r="N1650" s="26">
        <v>0</v>
      </c>
      <c r="O1650" s="26">
        <f t="shared" si="101"/>
        <v>27890</v>
      </c>
      <c r="P1650" s="25">
        <f t="shared" si="102"/>
        <v>0</v>
      </c>
      <c r="Q1650" s="3">
        <v>57.2</v>
      </c>
      <c r="R1650" s="3">
        <v>57.2</v>
      </c>
      <c r="S1650" s="3">
        <v>57</v>
      </c>
      <c r="T1650" s="3">
        <v>57</v>
      </c>
      <c r="U1650" s="3">
        <v>56.9</v>
      </c>
      <c r="V1650" s="12">
        <f t="shared" si="103"/>
        <v>-1.712E-3</v>
      </c>
      <c r="W1650" s="3">
        <v>-0.87</v>
      </c>
      <c r="X1650" s="3" t="str">
        <f ca="1">IF(COUNTIF(股期對照!A:A,B1650)=2,B1650&amp;"-●",IF(COUNTIF(股期對照!A:A,B1650)=1,B1650&amp;"-◎",B1650))</f>
        <v>鉅邁</v>
      </c>
      <c r="Y1650" s="3" t="s">
        <v>6578</v>
      </c>
      <c r="AB1650" s="1" t="s">
        <v>1644</v>
      </c>
      <c r="AC1650" s="1" t="s">
        <v>3405</v>
      </c>
      <c r="AD1650" s="1">
        <v>0.47</v>
      </c>
      <c r="AE1650" s="1">
        <v>0</v>
      </c>
      <c r="AF1650" s="1">
        <v>0</v>
      </c>
      <c r="AG1650" s="1">
        <v>11.55</v>
      </c>
      <c r="AH1650" s="1">
        <v>87.98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-2</v>
      </c>
      <c r="AN1650" s="1">
        <v>0</v>
      </c>
      <c r="AO1650" s="1">
        <v>0</v>
      </c>
      <c r="AP1650" s="1">
        <v>27890</v>
      </c>
      <c r="AQ1650" s="1">
        <v>0</v>
      </c>
      <c r="AR1650" s="1">
        <v>57.2</v>
      </c>
      <c r="AS1650" s="1">
        <v>57.2</v>
      </c>
      <c r="AT1650" s="1">
        <v>57</v>
      </c>
      <c r="AU1650" s="1">
        <v>57</v>
      </c>
      <c r="AV1650" s="1">
        <v>56.9</v>
      </c>
      <c r="AW1650" s="1">
        <v>-1.712E-3</v>
      </c>
      <c r="AX1650" s="1">
        <v>-0.87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6319</v>
      </c>
      <c r="C1651" s="3">
        <v>37.6</v>
      </c>
      <c r="D1651" s="3">
        <v>2.2799999999999998</v>
      </c>
      <c r="E1651" s="3">
        <v>1.52</v>
      </c>
      <c r="F1651" s="1">
        <f>IF(INDEX(董監!D:D,H1651)=0,INDEX(董監!C:C,H1651),INDEX(董監!D:D,H1651))</f>
        <v>13.86</v>
      </c>
      <c r="G1651" s="1">
        <f t="shared" si="100"/>
        <v>44.739999999999995</v>
      </c>
      <c r="H1651" s="1">
        <f>MATCH(持股比率!A1651,董監!A:A,0)</f>
        <v>1651</v>
      </c>
      <c r="I1651" s="3">
        <v>1182201.69</v>
      </c>
      <c r="J1651" s="26">
        <v>-61</v>
      </c>
      <c r="K1651" s="26">
        <v>772</v>
      </c>
      <c r="L1651" s="35">
        <v>-19</v>
      </c>
      <c r="M1651" s="26">
        <v>205</v>
      </c>
      <c r="N1651" s="26">
        <v>712</v>
      </c>
      <c r="O1651" s="26">
        <f t="shared" si="101"/>
        <v>52892</v>
      </c>
      <c r="P1651" s="25">
        <f t="shared" si="102"/>
        <v>3</v>
      </c>
      <c r="Q1651" s="3">
        <v>244</v>
      </c>
      <c r="R1651" s="3">
        <v>247</v>
      </c>
      <c r="S1651" s="3">
        <v>239.5</v>
      </c>
      <c r="T1651" s="3">
        <v>241.5</v>
      </c>
      <c r="U1651" s="3">
        <v>252</v>
      </c>
      <c r="V1651" s="12">
        <f t="shared" si="103"/>
        <v>4.0018099999999999</v>
      </c>
      <c r="W1651" s="3">
        <v>3.28</v>
      </c>
      <c r="X1651" s="3" t="str">
        <f ca="1">IF(COUNTIF(股期對照!A:A,B1651)=2,B1651&amp;"-●",IF(COUNTIF(股期對照!A:A,B1651)=1,B1651&amp;"-◎",B1651))</f>
        <v>大江-◎</v>
      </c>
      <c r="Y1651" s="3" t="s">
        <v>6622</v>
      </c>
      <c r="AB1651" s="1" t="s">
        <v>1645</v>
      </c>
      <c r="AC1651" s="1" t="s">
        <v>3406</v>
      </c>
      <c r="AD1651" s="1">
        <v>37.6</v>
      </c>
      <c r="AE1651" s="1">
        <v>2.2799999999999998</v>
      </c>
      <c r="AF1651" s="1">
        <v>1.52</v>
      </c>
      <c r="AG1651" s="1">
        <v>13.86</v>
      </c>
      <c r="AH1651" s="1">
        <v>44.739999999999995</v>
      </c>
      <c r="AI1651" s="1">
        <v>1651</v>
      </c>
      <c r="AJ1651" s="1">
        <v>1182201.69</v>
      </c>
      <c r="AK1651" s="1">
        <v>-61</v>
      </c>
      <c r="AL1651" s="1">
        <v>772</v>
      </c>
      <c r="AM1651" s="1">
        <v>-19</v>
      </c>
      <c r="AN1651" s="1">
        <v>205</v>
      </c>
      <c r="AO1651" s="1">
        <v>712</v>
      </c>
      <c r="AP1651" s="1">
        <v>52892</v>
      </c>
      <c r="AQ1651" s="1">
        <v>3</v>
      </c>
      <c r="AR1651" s="1">
        <v>244</v>
      </c>
      <c r="AS1651" s="1">
        <v>247</v>
      </c>
      <c r="AT1651" s="1">
        <v>239.5</v>
      </c>
      <c r="AU1651" s="1">
        <v>241.5</v>
      </c>
      <c r="AV1651" s="1">
        <v>252</v>
      </c>
      <c r="AW1651" s="1">
        <v>4.0018099999999999</v>
      </c>
      <c r="AX1651" s="1">
        <v>3.28</v>
      </c>
      <c r="AY1651" s="1" t="s">
        <v>4553</v>
      </c>
      <c r="AZ1651" s="1" t="s">
        <v>3526</v>
      </c>
    </row>
    <row r="1652" spans="1:52" x14ac:dyDescent="0.25">
      <c r="A1652" s="2" t="s">
        <v>1646</v>
      </c>
      <c r="B1652" s="3" t="s">
        <v>6320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0</v>
      </c>
      <c r="L1652" s="35">
        <v>2</v>
      </c>
      <c r="M1652" s="26">
        <v>1</v>
      </c>
      <c r="N1652" s="26">
        <v>2</v>
      </c>
      <c r="O1652" s="26">
        <f t="shared" si="101"/>
        <v>16542</v>
      </c>
      <c r="P1652" s="25">
        <f t="shared" si="102"/>
        <v>0</v>
      </c>
      <c r="Q1652" s="3">
        <v>174.5</v>
      </c>
      <c r="R1652" s="3">
        <v>177</v>
      </c>
      <c r="S1652" s="3">
        <v>175.5</v>
      </c>
      <c r="T1652" s="3">
        <v>175</v>
      </c>
      <c r="U1652" s="3">
        <v>175</v>
      </c>
      <c r="V1652" s="12">
        <f t="shared" si="103"/>
        <v>8.7600000000000004E-3</v>
      </c>
      <c r="W1652" s="3">
        <v>0.86</v>
      </c>
      <c r="X1652" s="3" t="str">
        <f ca="1">IF(COUNTIF(股期對照!A:A,B1652)=2,B1652&amp;"-●",IF(COUNTIF(股期對照!A:A,B1652)=1,B1652&amp;"-◎",B1652))</f>
        <v>大地-KY</v>
      </c>
      <c r="Y1652" s="3" t="s">
        <v>4580</v>
      </c>
      <c r="AB1652" s="1" t="s">
        <v>1646</v>
      </c>
      <c r="AC1652" s="1" t="s">
        <v>3407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0</v>
      </c>
      <c r="AL1652" s="1">
        <v>0</v>
      </c>
      <c r="AM1652" s="1">
        <v>2</v>
      </c>
      <c r="AN1652" s="1">
        <v>1</v>
      </c>
      <c r="AO1652" s="1">
        <v>2</v>
      </c>
      <c r="AP1652" s="1">
        <v>16542</v>
      </c>
      <c r="AQ1652" s="1">
        <v>0</v>
      </c>
      <c r="AR1652" s="1">
        <v>174.5</v>
      </c>
      <c r="AS1652" s="1">
        <v>177</v>
      </c>
      <c r="AT1652" s="1">
        <v>175.5</v>
      </c>
      <c r="AU1652" s="1">
        <v>175</v>
      </c>
      <c r="AV1652" s="1">
        <v>175</v>
      </c>
      <c r="AW1652" s="1">
        <v>8.7600000000000004E-3</v>
      </c>
      <c r="AX1652" s="1">
        <v>0.86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6321</v>
      </c>
      <c r="C1653" s="3">
        <v>1.2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56.04</v>
      </c>
      <c r="H1653" s="1">
        <f>MATCH(持股比率!A1653,董監!A:A,0)</f>
        <v>1653</v>
      </c>
      <c r="I1653" s="3">
        <v>380002.25</v>
      </c>
      <c r="J1653" s="26">
        <v>-15</v>
      </c>
      <c r="K1653" s="26">
        <v>51</v>
      </c>
      <c r="L1653" s="35">
        <v>-220</v>
      </c>
      <c r="M1653" s="26">
        <v>-34</v>
      </c>
      <c r="N1653" s="26">
        <v>32</v>
      </c>
      <c r="O1653" s="26">
        <f t="shared" si="101"/>
        <v>21295</v>
      </c>
      <c r="P1653" s="25">
        <f t="shared" si="102"/>
        <v>-0.9</v>
      </c>
      <c r="Q1653" s="3">
        <v>19.149999999999999</v>
      </c>
      <c r="R1653" s="3">
        <v>21.05</v>
      </c>
      <c r="S1653" s="3">
        <v>20.7</v>
      </c>
      <c r="T1653" s="3">
        <v>19.850000000000001</v>
      </c>
      <c r="U1653" s="3">
        <v>19.95</v>
      </c>
      <c r="V1653" s="12">
        <f t="shared" si="103"/>
        <v>-3.8041999999999999E-2</v>
      </c>
      <c r="W1653" s="3">
        <v>3.64</v>
      </c>
      <c r="X1653" s="3" t="str">
        <f ca="1">IF(COUNTIF(股期對照!A:A,B1653)=2,B1653&amp;"-●",IF(COUNTIF(股期對照!A:A,B1653)=1,B1653&amp;"-◎",B1653))</f>
        <v>綠電</v>
      </c>
      <c r="Y1653" s="3" t="s">
        <v>6578</v>
      </c>
      <c r="AB1653" s="1" t="s">
        <v>1647</v>
      </c>
      <c r="AC1653" s="1" t="s">
        <v>3408</v>
      </c>
      <c r="AD1653" s="1">
        <v>1.2</v>
      </c>
      <c r="AE1653" s="1">
        <v>0</v>
      </c>
      <c r="AF1653" s="1">
        <v>0</v>
      </c>
      <c r="AG1653" s="1">
        <v>42.76</v>
      </c>
      <c r="AH1653" s="1">
        <v>56.04</v>
      </c>
      <c r="AI1653" s="1">
        <v>1653</v>
      </c>
      <c r="AJ1653" s="1">
        <v>380002.25</v>
      </c>
      <c r="AK1653" s="1">
        <v>-15</v>
      </c>
      <c r="AL1653" s="1">
        <v>51</v>
      </c>
      <c r="AM1653" s="1">
        <v>-220</v>
      </c>
      <c r="AN1653" s="1">
        <v>-34</v>
      </c>
      <c r="AO1653" s="1">
        <v>32</v>
      </c>
      <c r="AP1653" s="1">
        <v>21295</v>
      </c>
      <c r="AQ1653" s="1">
        <v>-0.9</v>
      </c>
      <c r="AR1653" s="1">
        <v>19.149999999999999</v>
      </c>
      <c r="AS1653" s="1">
        <v>21.05</v>
      </c>
      <c r="AT1653" s="1">
        <v>20.7</v>
      </c>
      <c r="AU1653" s="1">
        <v>19.850000000000001</v>
      </c>
      <c r="AV1653" s="1">
        <v>19.95</v>
      </c>
      <c r="AW1653" s="1">
        <v>-3.8041999999999999E-2</v>
      </c>
      <c r="AX1653" s="1">
        <v>3.64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6322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5.2399999999999949</v>
      </c>
      <c r="H1654" s="1">
        <f>MATCH(持股比率!A1654,董監!A:A,0)</f>
        <v>1654</v>
      </c>
      <c r="I1654" s="3">
        <v>599996.81999999995</v>
      </c>
      <c r="J1654" s="26">
        <v>-5</v>
      </c>
      <c r="K1654" s="26">
        <v>-23</v>
      </c>
      <c r="L1654" s="35">
        <v>-1</v>
      </c>
      <c r="M1654" s="26">
        <v>9</v>
      </c>
      <c r="N1654" s="26">
        <v>-4</v>
      </c>
      <c r="O1654" s="26">
        <f t="shared" si="101"/>
        <v>3144</v>
      </c>
      <c r="P1654" s="25">
        <f t="shared" si="102"/>
        <v>-0.8</v>
      </c>
      <c r="Q1654" s="3">
        <v>39.200000000000003</v>
      </c>
      <c r="R1654" s="3">
        <v>39.5</v>
      </c>
      <c r="S1654" s="3">
        <v>39.299999999999997</v>
      </c>
      <c r="T1654" s="3">
        <v>39.35</v>
      </c>
      <c r="U1654" s="3">
        <v>39.35</v>
      </c>
      <c r="V1654" s="12">
        <f t="shared" si="103"/>
        <v>-9.470499999999998E-3</v>
      </c>
      <c r="W1654" s="3">
        <v>-0.63</v>
      </c>
      <c r="X1654" s="3" t="str">
        <f ca="1">IF(COUNTIF(股期對照!A:A,B1654)=2,B1654&amp;"-●",IF(COUNTIF(股期對照!A:A,B1654)=1,B1654&amp;"-◎",B1654))</f>
        <v>威宏-KY</v>
      </c>
      <c r="Y1654" s="3" t="s">
        <v>6578</v>
      </c>
      <c r="AB1654" s="1" t="s">
        <v>1648</v>
      </c>
      <c r="AC1654" s="1" t="s">
        <v>3409</v>
      </c>
      <c r="AD1654" s="1">
        <v>63.81</v>
      </c>
      <c r="AE1654" s="1">
        <v>0</v>
      </c>
      <c r="AF1654" s="1">
        <v>0</v>
      </c>
      <c r="AG1654" s="1">
        <v>30.95</v>
      </c>
      <c r="AH1654" s="1">
        <v>5.2399999999999949</v>
      </c>
      <c r="AI1654" s="1">
        <v>1654</v>
      </c>
      <c r="AJ1654" s="1">
        <v>599996.81999999995</v>
      </c>
      <c r="AK1654" s="1">
        <v>-5</v>
      </c>
      <c r="AL1654" s="1">
        <v>-23</v>
      </c>
      <c r="AM1654" s="1">
        <v>-1</v>
      </c>
      <c r="AN1654" s="1">
        <v>9</v>
      </c>
      <c r="AO1654" s="1">
        <v>-4</v>
      </c>
      <c r="AP1654" s="1">
        <v>3144</v>
      </c>
      <c r="AQ1654" s="1">
        <v>-0.8</v>
      </c>
      <c r="AR1654" s="1">
        <v>39.200000000000003</v>
      </c>
      <c r="AS1654" s="1">
        <v>39.5</v>
      </c>
      <c r="AT1654" s="1">
        <v>39.299999999999997</v>
      </c>
      <c r="AU1654" s="1">
        <v>39.35</v>
      </c>
      <c r="AV1654" s="1">
        <v>39.35</v>
      </c>
      <c r="AW1654" s="1">
        <v>-9.470499999999998E-3</v>
      </c>
      <c r="AX1654" s="1">
        <v>-0.63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6323</v>
      </c>
      <c r="C1655" s="3">
        <v>6.63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-3</v>
      </c>
      <c r="L1655" s="35">
        <v>-4</v>
      </c>
      <c r="M1655" s="26">
        <v>2</v>
      </c>
      <c r="N1655" s="26">
        <v>-1</v>
      </c>
      <c r="O1655" s="26">
        <f t="shared" si="101"/>
        <v>53714</v>
      </c>
      <c r="P1655" s="25">
        <f t="shared" si="102"/>
        <v>0</v>
      </c>
      <c r="Q1655" s="3">
        <v>11.85</v>
      </c>
      <c r="R1655" s="3">
        <v>11.65</v>
      </c>
      <c r="S1655" s="3">
        <v>11.4</v>
      </c>
      <c r="T1655" s="3">
        <v>11.5</v>
      </c>
      <c r="U1655" s="3">
        <v>11.5</v>
      </c>
      <c r="V1655" s="12">
        <f t="shared" si="103"/>
        <v>-8.0900000000000004E-4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6593</v>
      </c>
      <c r="AB1655" s="1" t="s">
        <v>1649</v>
      </c>
      <c r="AC1655" s="1" t="s">
        <v>3410</v>
      </c>
      <c r="AD1655" s="1">
        <v>6.63</v>
      </c>
      <c r="AE1655" s="1">
        <v>0</v>
      </c>
      <c r="AF1655" s="1">
        <v>0.02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-1</v>
      </c>
      <c r="AL1655" s="1">
        <v>-3</v>
      </c>
      <c r="AM1655" s="1">
        <v>-4</v>
      </c>
      <c r="AN1655" s="1">
        <v>2</v>
      </c>
      <c r="AO1655" s="1">
        <v>-1</v>
      </c>
      <c r="AP1655" s="1">
        <v>53714</v>
      </c>
      <c r="AQ1655" s="1">
        <v>0</v>
      </c>
      <c r="AR1655" s="1">
        <v>11.85</v>
      </c>
      <c r="AS1655" s="1">
        <v>11.65</v>
      </c>
      <c r="AT1655" s="1">
        <v>11.4</v>
      </c>
      <c r="AU1655" s="1">
        <v>11.5</v>
      </c>
      <c r="AV1655" s="1">
        <v>11.5</v>
      </c>
      <c r="AW1655" s="1">
        <v>-8.0900000000000004E-4</v>
      </c>
      <c r="AX1655" s="1">
        <v>-0.43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4879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-2</v>
      </c>
      <c r="K1656" s="26">
        <v>0</v>
      </c>
      <c r="L1656" s="35">
        <v>0</v>
      </c>
      <c r="M1656" s="26">
        <v>0</v>
      </c>
      <c r="N1656" s="26">
        <v>-2</v>
      </c>
      <c r="O1656" s="26">
        <f t="shared" si="101"/>
        <v>-15012</v>
      </c>
      <c r="P1656" s="25">
        <f t="shared" si="102"/>
        <v>0</v>
      </c>
      <c r="Q1656" s="3">
        <v>79.099999999999994</v>
      </c>
      <c r="R1656" s="3">
        <v>79.599999999999994</v>
      </c>
      <c r="S1656" s="3">
        <v>79.599999999999994</v>
      </c>
      <c r="T1656" s="3">
        <v>79.2</v>
      </c>
      <c r="U1656" s="3">
        <v>78.5</v>
      </c>
      <c r="V1656" s="12">
        <f t="shared" si="103"/>
        <v>-3.1519999999999999E-3</v>
      </c>
      <c r="W1656" s="3">
        <v>-2.73</v>
      </c>
      <c r="X1656" s="3" t="str">
        <f ca="1">IF(COUNTIF(股期對照!A:A,B1656)=2,B1656&amp;"-●",IF(COUNTIF(股期對照!A:A,B1656)=1,B1656&amp;"-◎",B1656))</f>
        <v>綠河-KY</v>
      </c>
      <c r="Y1656" s="3" t="s">
        <v>6578</v>
      </c>
      <c r="AB1656" s="1" t="s">
        <v>1650</v>
      </c>
      <c r="AC1656" s="1" t="s">
        <v>3411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-2</v>
      </c>
      <c r="AL1656" s="1">
        <v>0</v>
      </c>
      <c r="AM1656" s="1">
        <v>0</v>
      </c>
      <c r="AN1656" s="1">
        <v>0</v>
      </c>
      <c r="AO1656" s="1">
        <v>-2</v>
      </c>
      <c r="AP1656" s="1">
        <v>-15012</v>
      </c>
      <c r="AQ1656" s="1">
        <v>0</v>
      </c>
      <c r="AR1656" s="1">
        <v>79.099999999999994</v>
      </c>
      <c r="AS1656" s="1">
        <v>79.599999999999994</v>
      </c>
      <c r="AT1656" s="1">
        <v>79.599999999999994</v>
      </c>
      <c r="AU1656" s="1">
        <v>79.2</v>
      </c>
      <c r="AV1656" s="1">
        <v>78.5</v>
      </c>
      <c r="AW1656" s="1">
        <v>-3.1519999999999999E-3</v>
      </c>
      <c r="AX1656" s="1">
        <v>-2.73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4880</v>
      </c>
      <c r="C1657" s="3">
        <v>3.51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56.15</v>
      </c>
      <c r="H1657" s="1">
        <f>MATCH(持股比率!A1657,董監!A:A,0)</f>
        <v>1657</v>
      </c>
      <c r="I1657" s="3">
        <v>529144.05000000005</v>
      </c>
      <c r="J1657" s="26">
        <v>11</v>
      </c>
      <c r="K1657" s="26">
        <v>-3</v>
      </c>
      <c r="L1657" s="35">
        <v>-35</v>
      </c>
      <c r="M1657" s="26">
        <v>15</v>
      </c>
      <c r="N1657" s="26">
        <v>-3</v>
      </c>
      <c r="O1657" s="26">
        <f t="shared" si="101"/>
        <v>29711</v>
      </c>
      <c r="P1657" s="25">
        <f t="shared" si="102"/>
        <v>-0.1</v>
      </c>
      <c r="Q1657" s="3">
        <v>93.7</v>
      </c>
      <c r="R1657" s="3">
        <v>93.6</v>
      </c>
      <c r="S1657" s="3">
        <v>92.3</v>
      </c>
      <c r="T1657" s="3">
        <v>93</v>
      </c>
      <c r="U1657" s="3">
        <v>93.9</v>
      </c>
      <c r="V1657" s="12">
        <f t="shared" si="103"/>
        <v>-1.3672999999999999E-2</v>
      </c>
      <c r="W1657" s="3">
        <v>0.86</v>
      </c>
      <c r="X1657" s="3" t="str">
        <f ca="1">IF(COUNTIF(股期對照!A:A,B1657)=2,B1657&amp;"-●",IF(COUNTIF(股期對照!A:A,B1657)=1,B1657&amp;"-◎",B1657))</f>
        <v>華研</v>
      </c>
      <c r="Y1657" s="3" t="s">
        <v>6578</v>
      </c>
      <c r="AB1657" s="1" t="s">
        <v>1651</v>
      </c>
      <c r="AC1657" s="1" t="s">
        <v>3412</v>
      </c>
      <c r="AD1657" s="1">
        <v>3.51</v>
      </c>
      <c r="AE1657" s="1">
        <v>1.17</v>
      </c>
      <c r="AF1657" s="1">
        <v>0.13</v>
      </c>
      <c r="AG1657" s="1">
        <v>39.04</v>
      </c>
      <c r="AH1657" s="1">
        <v>56.15</v>
      </c>
      <c r="AI1657" s="1">
        <v>1657</v>
      </c>
      <c r="AJ1657" s="1">
        <v>529144.05000000005</v>
      </c>
      <c r="AK1657" s="1">
        <v>11</v>
      </c>
      <c r="AL1657" s="1">
        <v>-3</v>
      </c>
      <c r="AM1657" s="1">
        <v>-35</v>
      </c>
      <c r="AN1657" s="1">
        <v>15</v>
      </c>
      <c r="AO1657" s="1">
        <v>-3</v>
      </c>
      <c r="AP1657" s="1">
        <v>29711</v>
      </c>
      <c r="AQ1657" s="1">
        <v>-0.1</v>
      </c>
      <c r="AR1657" s="1">
        <v>93.7</v>
      </c>
      <c r="AS1657" s="1">
        <v>93.6</v>
      </c>
      <c r="AT1657" s="1">
        <v>92.3</v>
      </c>
      <c r="AU1657" s="1">
        <v>93</v>
      </c>
      <c r="AV1657" s="1">
        <v>93.9</v>
      </c>
      <c r="AW1657" s="1">
        <v>-1.3672999999999999E-2</v>
      </c>
      <c r="AX1657" s="1">
        <v>0.86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6324</v>
      </c>
      <c r="C1658" s="3">
        <v>0.86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85.98</v>
      </c>
      <c r="H1658" s="1">
        <f>MATCH(持股比率!A1658,董監!A:A,0)</f>
        <v>1658</v>
      </c>
      <c r="I1658" s="3">
        <v>513099.47</v>
      </c>
      <c r="J1658" s="26">
        <v>-2</v>
      </c>
      <c r="K1658" s="26">
        <v>-3</v>
      </c>
      <c r="L1658" s="35">
        <v>0</v>
      </c>
      <c r="M1658" s="26">
        <v>0</v>
      </c>
      <c r="N1658" s="26">
        <v>-5</v>
      </c>
      <c r="O1658" s="26">
        <f t="shared" si="101"/>
        <v>44116</v>
      </c>
      <c r="P1658" s="25">
        <f t="shared" si="102"/>
        <v>0</v>
      </c>
      <c r="Q1658" s="3">
        <v>23.7</v>
      </c>
      <c r="R1658" s="3">
        <v>23.75</v>
      </c>
      <c r="S1658" s="3">
        <v>23.5</v>
      </c>
      <c r="T1658" s="3">
        <v>22.9</v>
      </c>
      <c r="U1658" s="3">
        <v>23.15</v>
      </c>
      <c r="V1658" s="12">
        <f t="shared" si="103"/>
        <v>-2.3440000000000002E-3</v>
      </c>
      <c r="W1658" s="3">
        <v>-2.73</v>
      </c>
      <c r="X1658" s="3" t="str">
        <f ca="1">IF(COUNTIF(股期對照!A:A,B1658)=2,B1658&amp;"-●",IF(COUNTIF(股期對照!A:A,B1658)=1,B1658&amp;"-◎",B1658))</f>
        <v>霹靂</v>
      </c>
      <c r="Y1658" s="3" t="s">
        <v>6671</v>
      </c>
      <c r="AB1658" s="1" t="s">
        <v>1652</v>
      </c>
      <c r="AC1658" s="1" t="s">
        <v>3413</v>
      </c>
      <c r="AD1658" s="1">
        <v>0.86</v>
      </c>
      <c r="AE1658" s="1">
        <v>0</v>
      </c>
      <c r="AF1658" s="1">
        <v>0.09</v>
      </c>
      <c r="AG1658" s="1">
        <v>13.07</v>
      </c>
      <c r="AH1658" s="1">
        <v>85.98</v>
      </c>
      <c r="AI1658" s="1">
        <v>1658</v>
      </c>
      <c r="AJ1658" s="1">
        <v>513099.47</v>
      </c>
      <c r="AK1658" s="1">
        <v>-2</v>
      </c>
      <c r="AL1658" s="1">
        <v>-3</v>
      </c>
      <c r="AM1658" s="1">
        <v>0</v>
      </c>
      <c r="AN1658" s="1">
        <v>0</v>
      </c>
      <c r="AO1658" s="1">
        <v>-5</v>
      </c>
      <c r="AP1658" s="1">
        <v>44116</v>
      </c>
      <c r="AQ1658" s="1">
        <v>0</v>
      </c>
      <c r="AR1658" s="1">
        <v>23.7</v>
      </c>
      <c r="AS1658" s="1">
        <v>23.75</v>
      </c>
      <c r="AT1658" s="1">
        <v>23.5</v>
      </c>
      <c r="AU1658" s="1">
        <v>22.9</v>
      </c>
      <c r="AV1658" s="1">
        <v>23.15</v>
      </c>
      <c r="AW1658" s="1">
        <v>-2.3440000000000002E-3</v>
      </c>
      <c r="AX1658" s="1">
        <v>-2.73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6325</v>
      </c>
      <c r="C1659" s="3">
        <v>30.67</v>
      </c>
      <c r="D1659" s="3">
        <v>0.57999999999999996</v>
      </c>
      <c r="E1659" s="3">
        <v>0.11</v>
      </c>
      <c r="F1659" s="1">
        <f>IF(INDEX(董監!D:D,H1659)=0,INDEX(董監!C:C,H1659),INDEX(董監!D:D,H1659))</f>
        <v>55.56</v>
      </c>
      <c r="G1659" s="1">
        <f t="shared" si="100"/>
        <v>13.079999999999998</v>
      </c>
      <c r="H1659" s="1">
        <f>MATCH(持股比率!A1659,董監!A:A,0)</f>
        <v>1659</v>
      </c>
      <c r="I1659" s="3">
        <v>1400585</v>
      </c>
      <c r="J1659" s="26">
        <v>79</v>
      </c>
      <c r="K1659" s="26">
        <v>-4</v>
      </c>
      <c r="L1659" s="35">
        <v>60</v>
      </c>
      <c r="M1659" s="26">
        <v>-176</v>
      </c>
      <c r="N1659" s="26">
        <v>39</v>
      </c>
      <c r="O1659" s="26">
        <f t="shared" si="101"/>
        <v>18320</v>
      </c>
      <c r="P1659" s="25">
        <f t="shared" si="102"/>
        <v>0</v>
      </c>
      <c r="Q1659" s="3">
        <v>1465</v>
      </c>
      <c r="R1659" s="3">
        <v>1520</v>
      </c>
      <c r="S1659" s="3">
        <v>1645</v>
      </c>
      <c r="T1659" s="3">
        <v>1580</v>
      </c>
      <c r="U1659" s="3">
        <v>1635</v>
      </c>
      <c r="V1659" s="12">
        <f t="shared" si="103"/>
        <v>-5.96E-2</v>
      </c>
      <c r="W1659" s="3">
        <v>15.14</v>
      </c>
      <c r="X1659" s="3" t="str">
        <f ca="1">IF(COUNTIF(股期對照!A:A,B1659)=2,B1659&amp;"-●",IF(COUNTIF(股期對照!A:A,B1659)=1,B1659&amp;"-◎",B1659))</f>
        <v>富邦媒</v>
      </c>
      <c r="Y1659" s="3" t="s">
        <v>6592</v>
      </c>
      <c r="AB1659" s="1" t="s">
        <v>1653</v>
      </c>
      <c r="AC1659" s="1" t="s">
        <v>3414</v>
      </c>
      <c r="AD1659" s="1">
        <v>30.67</v>
      </c>
      <c r="AE1659" s="1">
        <v>0.57999999999999996</v>
      </c>
      <c r="AF1659" s="1">
        <v>0.11</v>
      </c>
      <c r="AG1659" s="1">
        <v>55.56</v>
      </c>
      <c r="AH1659" s="1">
        <v>13.079999999999998</v>
      </c>
      <c r="AI1659" s="1">
        <v>1659</v>
      </c>
      <c r="AJ1659" s="1">
        <v>1400585</v>
      </c>
      <c r="AK1659" s="1">
        <v>79</v>
      </c>
      <c r="AL1659" s="1">
        <v>-4</v>
      </c>
      <c r="AM1659" s="1">
        <v>60</v>
      </c>
      <c r="AN1659" s="1">
        <v>-176</v>
      </c>
      <c r="AO1659" s="1">
        <v>39</v>
      </c>
      <c r="AP1659" s="1">
        <v>18320</v>
      </c>
      <c r="AQ1659" s="1">
        <v>0</v>
      </c>
      <c r="AR1659" s="1">
        <v>1465</v>
      </c>
      <c r="AS1659" s="1">
        <v>1520</v>
      </c>
      <c r="AT1659" s="1">
        <v>1645</v>
      </c>
      <c r="AU1659" s="1">
        <v>1580</v>
      </c>
      <c r="AV1659" s="1">
        <v>1635</v>
      </c>
      <c r="AW1659" s="1">
        <v>-5.96E-2</v>
      </c>
      <c r="AX1659" s="1">
        <v>15.14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4881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17.95</v>
      </c>
      <c r="R1660" s="3">
        <v>17.649999999999999</v>
      </c>
      <c r="S1660" s="3">
        <v>18</v>
      </c>
      <c r="T1660" s="3">
        <v>17.7</v>
      </c>
      <c r="U1660" s="3">
        <v>17.95</v>
      </c>
      <c r="V1660" s="12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6614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17.95</v>
      </c>
      <c r="AS1660" s="1">
        <v>17.649999999999999</v>
      </c>
      <c r="AT1660" s="1">
        <v>18</v>
      </c>
      <c r="AU1660" s="1">
        <v>17.7</v>
      </c>
      <c r="AV1660" s="1">
        <v>17.95</v>
      </c>
      <c r="AW1660" s="1">
        <v>0</v>
      </c>
      <c r="AX1660" s="1">
        <v>0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6326</v>
      </c>
      <c r="C1661" s="3">
        <v>2.74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60.71</v>
      </c>
      <c r="H1661" s="1">
        <f>MATCH(持股比率!A1661,董監!A:A,0)</f>
        <v>1661</v>
      </c>
      <c r="I1661" s="3">
        <v>737189.8</v>
      </c>
      <c r="J1661" s="26">
        <v>1</v>
      </c>
      <c r="K1661" s="26">
        <v>-12</v>
      </c>
      <c r="L1661" s="35">
        <v>-47</v>
      </c>
      <c r="M1661" s="26">
        <v>4</v>
      </c>
      <c r="N1661" s="26">
        <v>-8</v>
      </c>
      <c r="O1661" s="26">
        <f t="shared" si="101"/>
        <v>44755</v>
      </c>
      <c r="P1661" s="25">
        <f t="shared" si="102"/>
        <v>-0.1</v>
      </c>
      <c r="Q1661" s="3">
        <v>146</v>
      </c>
      <c r="R1661" s="3">
        <v>144.5</v>
      </c>
      <c r="S1661" s="3">
        <v>144.5</v>
      </c>
      <c r="T1661" s="3">
        <v>145.5</v>
      </c>
      <c r="U1661" s="3">
        <v>144.5</v>
      </c>
      <c r="V1661" s="12">
        <f t="shared" si="103"/>
        <v>-8.9535000000000003E-2</v>
      </c>
      <c r="W1661" s="3">
        <v>-1.03</v>
      </c>
      <c r="X1661" s="3" t="str">
        <f ca="1">IF(COUNTIF(股期對照!A:A,B1661)=2,B1661&amp;"-●",IF(COUNTIF(股期對照!A:A,B1661)=1,B1661&amp;"-◎",B1661))</f>
        <v>柏文</v>
      </c>
      <c r="Y1661" s="3" t="s">
        <v>6581</v>
      </c>
      <c r="AB1661" s="1" t="s">
        <v>1655</v>
      </c>
      <c r="AC1661" s="1" t="s">
        <v>3416</v>
      </c>
      <c r="AD1661" s="1">
        <v>2.74</v>
      </c>
      <c r="AE1661" s="1">
        <v>0</v>
      </c>
      <c r="AF1661" s="1">
        <v>0</v>
      </c>
      <c r="AG1661" s="1">
        <v>36.549999999999997</v>
      </c>
      <c r="AH1661" s="1">
        <v>60.71</v>
      </c>
      <c r="AI1661" s="1">
        <v>1661</v>
      </c>
      <c r="AJ1661" s="1">
        <v>737189.8</v>
      </c>
      <c r="AK1661" s="1">
        <v>1</v>
      </c>
      <c r="AL1661" s="1">
        <v>-12</v>
      </c>
      <c r="AM1661" s="1">
        <v>-47</v>
      </c>
      <c r="AN1661" s="1">
        <v>4</v>
      </c>
      <c r="AO1661" s="1">
        <v>-8</v>
      </c>
      <c r="AP1661" s="1">
        <v>44755</v>
      </c>
      <c r="AQ1661" s="1">
        <v>-0.1</v>
      </c>
      <c r="AR1661" s="1">
        <v>146</v>
      </c>
      <c r="AS1661" s="1">
        <v>144.5</v>
      </c>
      <c r="AT1661" s="1">
        <v>144.5</v>
      </c>
      <c r="AU1661" s="1">
        <v>145.5</v>
      </c>
      <c r="AV1661" s="1">
        <v>144.5</v>
      </c>
      <c r="AW1661" s="1">
        <v>-8.9535000000000003E-2</v>
      </c>
      <c r="AX1661" s="1">
        <v>-1.03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6327</v>
      </c>
      <c r="C1662" s="3">
        <v>0.41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6">
        <v>5</v>
      </c>
      <c r="K1662" s="26">
        <v>-13</v>
      </c>
      <c r="L1662" s="35">
        <v>-8</v>
      </c>
      <c r="M1662" s="26">
        <v>0</v>
      </c>
      <c r="N1662" s="26">
        <v>7</v>
      </c>
      <c r="O1662" s="26">
        <f t="shared" si="101"/>
        <v>79305</v>
      </c>
      <c r="P1662" s="25">
        <f t="shared" si="102"/>
        <v>0</v>
      </c>
      <c r="Q1662" s="3">
        <v>37.5</v>
      </c>
      <c r="R1662" s="3">
        <v>37.200000000000003</v>
      </c>
      <c r="S1662" s="3">
        <v>37.049999999999997</v>
      </c>
      <c r="T1662" s="3">
        <v>36.9</v>
      </c>
      <c r="U1662" s="3">
        <v>36.799999999999997</v>
      </c>
      <c r="V1662" s="12">
        <f t="shared" si="103"/>
        <v>-3.3490000000000004E-3</v>
      </c>
      <c r="W1662" s="3">
        <v>-1.87</v>
      </c>
      <c r="X1662" s="3" t="str">
        <f ca="1">IF(COUNTIF(股期對照!A:A,B1662)=2,B1662&amp;"-●",IF(COUNTIF(股期對照!A:A,B1662)=1,B1662&amp;"-◎",B1662))</f>
        <v>潤泰材</v>
      </c>
      <c r="Y1662" s="3" t="s">
        <v>6578</v>
      </c>
      <c r="AB1662" s="1" t="s">
        <v>1656</v>
      </c>
      <c r="AC1662" s="1" t="s">
        <v>3417</v>
      </c>
      <c r="AD1662" s="1">
        <v>0.41</v>
      </c>
      <c r="AE1662" s="1">
        <v>0</v>
      </c>
      <c r="AF1662" s="1">
        <v>0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5</v>
      </c>
      <c r="AL1662" s="1">
        <v>-13</v>
      </c>
      <c r="AM1662" s="1">
        <v>-8</v>
      </c>
      <c r="AN1662" s="1">
        <v>0</v>
      </c>
      <c r="AO1662" s="1">
        <v>7</v>
      </c>
      <c r="AP1662" s="1">
        <v>79305</v>
      </c>
      <c r="AQ1662" s="1">
        <v>0</v>
      </c>
      <c r="AR1662" s="1">
        <v>37.5</v>
      </c>
      <c r="AS1662" s="1">
        <v>37.200000000000003</v>
      </c>
      <c r="AT1662" s="1">
        <v>37.049999999999997</v>
      </c>
      <c r="AU1662" s="1">
        <v>36.9</v>
      </c>
      <c r="AV1662" s="1">
        <v>36.799999999999997</v>
      </c>
      <c r="AW1662" s="1">
        <v>-3.3490000000000004E-3</v>
      </c>
      <c r="AX1662" s="1">
        <v>-1.87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6328</v>
      </c>
      <c r="C1663" s="3">
        <v>44.74</v>
      </c>
      <c r="D1663" s="3">
        <v>0.67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26.659999999999997</v>
      </c>
      <c r="H1663" s="1">
        <f>MATCH(持股比率!A1663,董監!A:A,0)</f>
        <v>1663</v>
      </c>
      <c r="I1663" s="3">
        <v>2930202</v>
      </c>
      <c r="J1663" s="26">
        <v>-158</v>
      </c>
      <c r="K1663" s="26">
        <v>9</v>
      </c>
      <c r="L1663" s="35">
        <v>-43</v>
      </c>
      <c r="M1663" s="26">
        <v>140</v>
      </c>
      <c r="N1663" s="26">
        <v>45</v>
      </c>
      <c r="O1663" s="26">
        <f t="shared" si="101"/>
        <v>78119</v>
      </c>
      <c r="P1663" s="25">
        <f t="shared" si="102"/>
        <v>0</v>
      </c>
      <c r="Q1663" s="3">
        <v>390</v>
      </c>
      <c r="R1663" s="3">
        <v>393</v>
      </c>
      <c r="S1663" s="3">
        <v>390.5</v>
      </c>
      <c r="T1663" s="3">
        <v>396.5</v>
      </c>
      <c r="U1663" s="3">
        <v>404</v>
      </c>
      <c r="V1663" s="12">
        <f t="shared" si="103"/>
        <v>-1.1845E-2</v>
      </c>
      <c r="W1663" s="3">
        <v>1.38</v>
      </c>
      <c r="X1663" s="3" t="str">
        <f ca="1">IF(COUNTIF(股期對照!A:A,B1663)=2,B1663&amp;"-●",IF(COUNTIF(股期對照!A:A,B1663)=1,B1663&amp;"-◎",B1663))</f>
        <v>億豐</v>
      </c>
      <c r="Y1663" s="3" t="s">
        <v>6568</v>
      </c>
      <c r="AB1663" s="1" t="s">
        <v>1657</v>
      </c>
      <c r="AC1663" s="1" t="s">
        <v>3418</v>
      </c>
      <c r="AD1663" s="1">
        <v>44.74</v>
      </c>
      <c r="AE1663" s="1">
        <v>0.67</v>
      </c>
      <c r="AF1663" s="1">
        <v>0.06</v>
      </c>
      <c r="AG1663" s="1">
        <v>27.87</v>
      </c>
      <c r="AH1663" s="1">
        <v>26.659999999999997</v>
      </c>
      <c r="AI1663" s="1">
        <v>1663</v>
      </c>
      <c r="AJ1663" s="1">
        <v>2930202</v>
      </c>
      <c r="AK1663" s="1">
        <v>-158</v>
      </c>
      <c r="AL1663" s="1">
        <v>9</v>
      </c>
      <c r="AM1663" s="1">
        <v>-43</v>
      </c>
      <c r="AN1663" s="1">
        <v>140</v>
      </c>
      <c r="AO1663" s="1">
        <v>45</v>
      </c>
      <c r="AP1663" s="1">
        <v>78119</v>
      </c>
      <c r="AQ1663" s="1">
        <v>0</v>
      </c>
      <c r="AR1663" s="1">
        <v>390</v>
      </c>
      <c r="AS1663" s="1">
        <v>393</v>
      </c>
      <c r="AT1663" s="1">
        <v>390.5</v>
      </c>
      <c r="AU1663" s="1">
        <v>396.5</v>
      </c>
      <c r="AV1663" s="1">
        <v>404</v>
      </c>
      <c r="AW1663" s="1">
        <v>-1.1845E-2</v>
      </c>
      <c r="AX1663" s="1">
        <v>1.38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4710</v>
      </c>
      <c r="C1664" s="3">
        <v>61.27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-7.6400000000000006</v>
      </c>
      <c r="H1664" s="1">
        <f>MATCH(持股比率!A1664,董監!A:A,0)</f>
        <v>1664</v>
      </c>
      <c r="I1664" s="3">
        <v>660590</v>
      </c>
      <c r="J1664" s="26">
        <v>-2</v>
      </c>
      <c r="K1664" s="26">
        <v>-4</v>
      </c>
      <c r="L1664" s="35">
        <v>-7</v>
      </c>
      <c r="M1664" s="26">
        <v>3</v>
      </c>
      <c r="N1664" s="26">
        <v>-12</v>
      </c>
      <c r="O1664" s="26">
        <f t="shared" si="101"/>
        <v>-5047</v>
      </c>
      <c r="P1664" s="25">
        <f t="shared" si="102"/>
        <v>0.4</v>
      </c>
      <c r="Q1664" s="3">
        <v>58.4</v>
      </c>
      <c r="R1664" s="3">
        <v>58.3</v>
      </c>
      <c r="S1664" s="3">
        <v>58</v>
      </c>
      <c r="T1664" s="3">
        <v>57.7</v>
      </c>
      <c r="U1664" s="3">
        <v>55.5</v>
      </c>
      <c r="V1664" s="12">
        <f t="shared" si="103"/>
        <v>-1.2489E-2</v>
      </c>
      <c r="W1664" s="3">
        <v>-4.4800000000000004</v>
      </c>
      <c r="X1664" s="3" t="str">
        <f ca="1">IF(COUNTIF(股期對照!A:A,B1664)=2,B1664&amp;"-●",IF(COUNTIF(股期對照!A:A,B1664)=1,B1664&amp;"-◎",B1664))</f>
        <v>美吉吉-KY</v>
      </c>
      <c r="Y1664" s="3" t="s">
        <v>6578</v>
      </c>
      <c r="AB1664" s="1" t="s">
        <v>1658</v>
      </c>
      <c r="AC1664" s="1" t="s">
        <v>3419</v>
      </c>
      <c r="AD1664" s="1">
        <v>61.27</v>
      </c>
      <c r="AE1664" s="1">
        <v>0</v>
      </c>
      <c r="AF1664" s="1">
        <v>0</v>
      </c>
      <c r="AG1664" s="1">
        <v>46.37</v>
      </c>
      <c r="AH1664" s="1">
        <v>-7.6400000000000006</v>
      </c>
      <c r="AI1664" s="1">
        <v>1664</v>
      </c>
      <c r="AJ1664" s="1">
        <v>660590</v>
      </c>
      <c r="AK1664" s="1">
        <v>-2</v>
      </c>
      <c r="AL1664" s="1">
        <v>-4</v>
      </c>
      <c r="AM1664" s="1">
        <v>-7</v>
      </c>
      <c r="AN1664" s="1">
        <v>3</v>
      </c>
      <c r="AO1664" s="1">
        <v>-12</v>
      </c>
      <c r="AP1664" s="1">
        <v>-5047</v>
      </c>
      <c r="AQ1664" s="1">
        <v>0.4</v>
      </c>
      <c r="AR1664" s="1">
        <v>58.4</v>
      </c>
      <c r="AS1664" s="1">
        <v>58.3</v>
      </c>
      <c r="AT1664" s="1">
        <v>58</v>
      </c>
      <c r="AU1664" s="1">
        <v>57.7</v>
      </c>
      <c r="AV1664" s="1">
        <v>55.5</v>
      </c>
      <c r="AW1664" s="1">
        <v>-1.2489E-2</v>
      </c>
      <c r="AX1664" s="1">
        <v>-4.4800000000000004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6329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42</v>
      </c>
      <c r="R1665" s="3">
        <v>43.15</v>
      </c>
      <c r="S1665" s="3">
        <v>42.95</v>
      </c>
      <c r="T1665" s="3">
        <v>42.5</v>
      </c>
      <c r="U1665" s="3">
        <v>43.9</v>
      </c>
      <c r="V1665" s="12">
        <f t="shared" si="103"/>
        <v>0</v>
      </c>
      <c r="W1665" s="3">
        <v>4.6500000000000004</v>
      </c>
      <c r="X1665" s="3" t="str">
        <f ca="1">IF(COUNTIF(股期對照!A:A,B1665)=2,B1665&amp;"-●",IF(COUNTIF(股期對照!A:A,B1665)=1,B1665&amp;"-◎",B1665))</f>
        <v>波力-KY</v>
      </c>
      <c r="Y1665" s="3" t="s">
        <v>6578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42</v>
      </c>
      <c r="AS1665" s="1">
        <v>43.15</v>
      </c>
      <c r="AT1665" s="1">
        <v>42.95</v>
      </c>
      <c r="AU1665" s="1">
        <v>42.5</v>
      </c>
      <c r="AV1665" s="1">
        <v>43.9</v>
      </c>
      <c r="AW1665" s="1">
        <v>0</v>
      </c>
      <c r="AX1665" s="1">
        <v>4.6500000000000004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6330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63</v>
      </c>
      <c r="R1666" s="3">
        <v>63</v>
      </c>
      <c r="S1666" s="3">
        <v>61.6</v>
      </c>
      <c r="T1666" s="3">
        <v>61.9</v>
      </c>
      <c r="U1666" s="3">
        <v>60.3</v>
      </c>
      <c r="V1666" s="12">
        <f t="shared" si="103"/>
        <v>0</v>
      </c>
      <c r="W1666" s="3">
        <v>-4.74</v>
      </c>
      <c r="X1666" s="3" t="str">
        <f ca="1">IF(COUNTIF(股期對照!A:A,B1666)=2,B1666&amp;"-●",IF(COUNTIF(股期對照!A:A,B1666)=1,B1666&amp;"-◎",B1666))</f>
        <v>夠麻吉</v>
      </c>
      <c r="Y1666" s="3" t="s">
        <v>6623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63</v>
      </c>
      <c r="AS1666" s="1">
        <v>63</v>
      </c>
      <c r="AT1666" s="1">
        <v>61.6</v>
      </c>
      <c r="AU1666" s="1">
        <v>61.9</v>
      </c>
      <c r="AV1666" s="1">
        <v>60.3</v>
      </c>
      <c r="AW1666" s="1">
        <v>0</v>
      </c>
      <c r="AX1666" s="1">
        <v>-4.74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6331</v>
      </c>
      <c r="C1667" s="3">
        <v>0.77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32.410000000000011</v>
      </c>
      <c r="H1667" s="1">
        <f>MATCH(持股比率!A1667,董監!A:A,0)</f>
        <v>1667</v>
      </c>
      <c r="I1667" s="3">
        <v>1348122.97</v>
      </c>
      <c r="J1667" s="26">
        <v>-8</v>
      </c>
      <c r="K1667" s="26">
        <v>3</v>
      </c>
      <c r="L1667" s="35">
        <v>-1</v>
      </c>
      <c r="M1667" s="26">
        <v>4</v>
      </c>
      <c r="N1667" s="26">
        <v>5</v>
      </c>
      <c r="O1667" s="26">
        <f t="shared" si="101"/>
        <v>43693</v>
      </c>
      <c r="P1667" s="25">
        <f t="shared" si="102"/>
        <v>0</v>
      </c>
      <c r="Q1667" s="3">
        <v>39.4</v>
      </c>
      <c r="R1667" s="3">
        <v>39.9</v>
      </c>
      <c r="S1667" s="3">
        <v>39.4</v>
      </c>
      <c r="T1667" s="3">
        <v>39.6</v>
      </c>
      <c r="U1667" s="3">
        <v>39.799999999999997</v>
      </c>
      <c r="V1667" s="12">
        <f t="shared" si="103"/>
        <v>1.225E-3</v>
      </c>
      <c r="W1667" s="3">
        <v>1.66</v>
      </c>
      <c r="X1667" s="3" t="str">
        <f ca="1">IF(COUNTIF(股期對照!A:A,B1667)=2,B1667&amp;"-●",IF(COUNTIF(股期對照!A:A,B1667)=1,B1667&amp;"-◎",B1667))</f>
        <v>山林水</v>
      </c>
      <c r="Y1667" s="3" t="s">
        <v>6568</v>
      </c>
      <c r="AB1667" s="1" t="s">
        <v>1661</v>
      </c>
      <c r="AC1667" s="1" t="s">
        <v>3422</v>
      </c>
      <c r="AD1667" s="1">
        <v>0.77</v>
      </c>
      <c r="AE1667" s="1">
        <v>0</v>
      </c>
      <c r="AF1667" s="1">
        <v>0</v>
      </c>
      <c r="AG1667" s="1">
        <v>66.819999999999993</v>
      </c>
      <c r="AH1667" s="1">
        <v>32.410000000000011</v>
      </c>
      <c r="AI1667" s="1">
        <v>1667</v>
      </c>
      <c r="AJ1667" s="1">
        <v>1348122.97</v>
      </c>
      <c r="AK1667" s="1">
        <v>-8</v>
      </c>
      <c r="AL1667" s="1">
        <v>3</v>
      </c>
      <c r="AM1667" s="1">
        <v>-1</v>
      </c>
      <c r="AN1667" s="1">
        <v>4</v>
      </c>
      <c r="AO1667" s="1">
        <v>5</v>
      </c>
      <c r="AP1667" s="1">
        <v>43693</v>
      </c>
      <c r="AQ1667" s="1">
        <v>0</v>
      </c>
      <c r="AR1667" s="1">
        <v>39.4</v>
      </c>
      <c r="AS1667" s="1">
        <v>39.9</v>
      </c>
      <c r="AT1667" s="1">
        <v>39.4</v>
      </c>
      <c r="AU1667" s="1">
        <v>39.6</v>
      </c>
      <c r="AV1667" s="1">
        <v>39.799999999999997</v>
      </c>
      <c r="AW1667" s="1">
        <v>1.225E-3</v>
      </c>
      <c r="AX1667" s="1">
        <v>1.66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6332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3</v>
      </c>
      <c r="K1668" s="26">
        <v>0</v>
      </c>
      <c r="L1668" s="35">
        <v>-4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20.9</v>
      </c>
      <c r="R1668" s="3">
        <v>21.1</v>
      </c>
      <c r="S1668" s="3">
        <v>20.95</v>
      </c>
      <c r="T1668" s="3">
        <v>20.95</v>
      </c>
      <c r="U1668" s="3">
        <v>21</v>
      </c>
      <c r="V1668" s="12">
        <f t="shared" si="103"/>
        <v>-2.1100000000000001E-4</v>
      </c>
      <c r="W1668" s="3">
        <v>1.45</v>
      </c>
      <c r="X1668" s="3" t="str">
        <f ca="1">IF(COUNTIF(股期對照!A:A,B1668)=2,B1668&amp;"-●",IF(COUNTIF(股期對照!A:A,B1668)=1,B1668&amp;"-◎",B1668))</f>
        <v>台境</v>
      </c>
      <c r="Y1668" s="3" t="s">
        <v>6578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3</v>
      </c>
      <c r="AL1668" s="1">
        <v>0</v>
      </c>
      <c r="AM1668" s="1">
        <v>-4</v>
      </c>
      <c r="AN1668" s="1">
        <v>0</v>
      </c>
      <c r="AO1668" s="1">
        <v>0</v>
      </c>
      <c r="AP1668" s="1">
        <v>42339</v>
      </c>
      <c r="AQ1668" s="1">
        <v>0</v>
      </c>
      <c r="AR1668" s="1">
        <v>20.9</v>
      </c>
      <c r="AS1668" s="1">
        <v>21.1</v>
      </c>
      <c r="AT1668" s="1">
        <v>20.95</v>
      </c>
      <c r="AU1668" s="1">
        <v>20.95</v>
      </c>
      <c r="AV1668" s="1">
        <v>21</v>
      </c>
      <c r="AW1668" s="1">
        <v>-2.1100000000000001E-4</v>
      </c>
      <c r="AX1668" s="1">
        <v>1.45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6333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61.489999999999995</v>
      </c>
      <c r="H1669" s="1">
        <f>MATCH(持股比率!A1669,董監!A:A,0)</f>
        <v>1669</v>
      </c>
      <c r="I1669" s="3">
        <v>249611.14</v>
      </c>
      <c r="J1669" s="26">
        <v>-48</v>
      </c>
      <c r="K1669" s="26">
        <v>1</v>
      </c>
      <c r="L1669" s="35">
        <v>-56</v>
      </c>
      <c r="M1669" s="26">
        <v>-41</v>
      </c>
      <c r="N1669" s="26">
        <v>-17</v>
      </c>
      <c r="O1669" s="26">
        <f t="shared" si="101"/>
        <v>15349</v>
      </c>
      <c r="P1669" s="25">
        <f t="shared" si="102"/>
        <v>-1</v>
      </c>
      <c r="Q1669" s="3">
        <v>38</v>
      </c>
      <c r="R1669" s="3">
        <v>38</v>
      </c>
      <c r="S1669" s="3">
        <v>37.85</v>
      </c>
      <c r="T1669" s="3">
        <v>37.549999999999997</v>
      </c>
      <c r="U1669" s="3">
        <v>38</v>
      </c>
      <c r="V1669" s="12">
        <f t="shared" si="103"/>
        <v>-6.0911499999999993E-2</v>
      </c>
      <c r="W1669" s="3">
        <v>3.12</v>
      </c>
      <c r="X1669" s="3" t="str">
        <f ca="1">IF(COUNTIF(股期對照!A:A,B1669)=2,B1669&amp;"-●",IF(COUNTIF(股期對照!A:A,B1669)=1,B1669&amp;"-◎",B1669))</f>
        <v>創業家</v>
      </c>
      <c r="Y1669" s="3" t="s">
        <v>6702</v>
      </c>
      <c r="AB1669" s="1" t="s">
        <v>1663</v>
      </c>
      <c r="AC1669" s="1" t="s">
        <v>3424</v>
      </c>
      <c r="AD1669" s="1">
        <v>21.05</v>
      </c>
      <c r="AE1669" s="1">
        <v>0</v>
      </c>
      <c r="AF1669" s="1">
        <v>0</v>
      </c>
      <c r="AG1669" s="1">
        <v>17.46</v>
      </c>
      <c r="AH1669" s="1">
        <v>61.489999999999995</v>
      </c>
      <c r="AI1669" s="1">
        <v>1669</v>
      </c>
      <c r="AJ1669" s="1">
        <v>249611.14</v>
      </c>
      <c r="AK1669" s="1">
        <v>-48</v>
      </c>
      <c r="AL1669" s="1">
        <v>1</v>
      </c>
      <c r="AM1669" s="1">
        <v>-56</v>
      </c>
      <c r="AN1669" s="1">
        <v>-41</v>
      </c>
      <c r="AO1669" s="1">
        <v>-17</v>
      </c>
      <c r="AP1669" s="1">
        <v>15349</v>
      </c>
      <c r="AQ1669" s="1">
        <v>-1</v>
      </c>
      <c r="AR1669" s="1">
        <v>38</v>
      </c>
      <c r="AS1669" s="1">
        <v>38</v>
      </c>
      <c r="AT1669" s="1">
        <v>37.85</v>
      </c>
      <c r="AU1669" s="1">
        <v>37.549999999999997</v>
      </c>
      <c r="AV1669" s="1">
        <v>38</v>
      </c>
      <c r="AW1669" s="1">
        <v>-6.0911499999999993E-2</v>
      </c>
      <c r="AX1669" s="1">
        <v>3.12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6334</v>
      </c>
      <c r="C1670" s="3">
        <v>40.25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40.03</v>
      </c>
      <c r="H1670" s="1">
        <f>MATCH(持股比率!A1670,董監!A:A,0)</f>
        <v>1670</v>
      </c>
      <c r="I1670" s="3">
        <v>908862.76</v>
      </c>
      <c r="J1670" s="26">
        <v>-21</v>
      </c>
      <c r="K1670" s="26">
        <v>-6</v>
      </c>
      <c r="L1670" s="35">
        <v>-4</v>
      </c>
      <c r="M1670" s="26">
        <v>-19</v>
      </c>
      <c r="N1670" s="26">
        <v>-3</v>
      </c>
      <c r="O1670" s="26">
        <f t="shared" si="101"/>
        <v>36382</v>
      </c>
      <c r="P1670" s="25">
        <f t="shared" si="102"/>
        <v>-0.1</v>
      </c>
      <c r="Q1670" s="3">
        <v>56.1</v>
      </c>
      <c r="R1670" s="3">
        <v>56.3</v>
      </c>
      <c r="S1670" s="3">
        <v>59.3</v>
      </c>
      <c r="T1670" s="3">
        <v>59.3</v>
      </c>
      <c r="U1670" s="3">
        <v>59.3</v>
      </c>
      <c r="V1670" s="12">
        <f t="shared" si="103"/>
        <v>-3.0577000000000003E-2</v>
      </c>
      <c r="W1670" s="3">
        <v>7.04</v>
      </c>
      <c r="X1670" s="3" t="str">
        <f ca="1">IF(COUNTIF(股期對照!A:A,B1670)=2,B1670&amp;"-●",IF(COUNTIF(股期對照!A:A,B1670)=1,B1670&amp;"-◎",B1670))</f>
        <v>東哥遊艇</v>
      </c>
      <c r="Y1670" s="3" t="s">
        <v>6568</v>
      </c>
      <c r="AB1670" s="1" t="s">
        <v>1664</v>
      </c>
      <c r="AC1670" s="1" t="s">
        <v>3425</v>
      </c>
      <c r="AD1670" s="1">
        <v>40.25</v>
      </c>
      <c r="AE1670" s="1">
        <v>0</v>
      </c>
      <c r="AF1670" s="1">
        <v>0</v>
      </c>
      <c r="AG1670" s="1">
        <v>19.72</v>
      </c>
      <c r="AH1670" s="1">
        <v>40.03</v>
      </c>
      <c r="AI1670" s="1">
        <v>1670</v>
      </c>
      <c r="AJ1670" s="1">
        <v>908862.76</v>
      </c>
      <c r="AK1670" s="1">
        <v>-21</v>
      </c>
      <c r="AL1670" s="1">
        <v>-6</v>
      </c>
      <c r="AM1670" s="1">
        <v>-4</v>
      </c>
      <c r="AN1670" s="1">
        <v>-19</v>
      </c>
      <c r="AO1670" s="1">
        <v>-3</v>
      </c>
      <c r="AP1670" s="1">
        <v>36382</v>
      </c>
      <c r="AQ1670" s="1">
        <v>-0.1</v>
      </c>
      <c r="AR1670" s="1">
        <v>56.1</v>
      </c>
      <c r="AS1670" s="1">
        <v>56.3</v>
      </c>
      <c r="AT1670" s="1">
        <v>59.3</v>
      </c>
      <c r="AU1670" s="1">
        <v>59.3</v>
      </c>
      <c r="AV1670" s="1">
        <v>59.3</v>
      </c>
      <c r="AW1670" s="1">
        <v>-3.0577000000000003E-2</v>
      </c>
      <c r="AX1670" s="1">
        <v>7.04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6335</v>
      </c>
      <c r="C1671" s="3">
        <v>85.76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-50.53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-3</v>
      </c>
      <c r="M1671" s="26">
        <v>0</v>
      </c>
      <c r="N1671" s="26">
        <v>0</v>
      </c>
      <c r="O1671" s="26">
        <f t="shared" ref="O1671:O1734" si="105">ROUND((I1671/10)*(G1671/100),0)</f>
        <v>-19843</v>
      </c>
      <c r="P1671" s="25">
        <f t="shared" ref="P1671:P1734" si="106">ROUND(SUM(J1671:N1671)/O1671*100,1)</f>
        <v>0</v>
      </c>
      <c r="Q1671" s="3">
        <v>111.5</v>
      </c>
      <c r="R1671" s="3">
        <v>110.5</v>
      </c>
      <c r="S1671" s="3">
        <v>111.5</v>
      </c>
      <c r="T1671" s="3">
        <v>112.5</v>
      </c>
      <c r="U1671" s="3">
        <v>113</v>
      </c>
      <c r="V1671" s="12">
        <f t="shared" ref="V1671:V1734" si="107">SUMPRODUCT(J1671:N1671,Q1671:U1671)/100000</f>
        <v>-3.3449999999999999E-3</v>
      </c>
      <c r="W1671" s="3">
        <v>2.2599999999999998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6671</v>
      </c>
      <c r="AB1671" s="1" t="s">
        <v>1665</v>
      </c>
      <c r="AC1671" s="1" t="s">
        <v>3426</v>
      </c>
      <c r="AD1671" s="1">
        <v>85.76</v>
      </c>
      <c r="AE1671" s="1">
        <v>0</v>
      </c>
      <c r="AF1671" s="1">
        <v>0</v>
      </c>
      <c r="AG1671" s="1">
        <v>64.77</v>
      </c>
      <c r="AH1671" s="1">
        <v>-50.53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-3</v>
      </c>
      <c r="AN1671" s="1">
        <v>0</v>
      </c>
      <c r="AO1671" s="1">
        <v>0</v>
      </c>
      <c r="AP1671" s="1">
        <v>-19843</v>
      </c>
      <c r="AQ1671" s="1">
        <v>0</v>
      </c>
      <c r="AR1671" s="1">
        <v>111.5</v>
      </c>
      <c r="AS1671" s="1">
        <v>110.5</v>
      </c>
      <c r="AT1671" s="1">
        <v>111.5</v>
      </c>
      <c r="AU1671" s="1">
        <v>112.5</v>
      </c>
      <c r="AV1671" s="1">
        <v>113</v>
      </c>
      <c r="AW1671" s="1">
        <v>-3.3449999999999999E-3</v>
      </c>
      <c r="AX1671" s="1">
        <v>2.2599999999999998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6336</v>
      </c>
      <c r="C1672" s="3">
        <v>4.3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59.400000000000006</v>
      </c>
      <c r="H1672" s="1">
        <f>MATCH(持股比率!A1672,董監!A:A,0)</f>
        <v>1672</v>
      </c>
      <c r="I1672" s="3">
        <v>666018.66</v>
      </c>
      <c r="J1672" s="26">
        <v>-10</v>
      </c>
      <c r="K1672" s="26">
        <v>-6</v>
      </c>
      <c r="L1672" s="35">
        <v>-15</v>
      </c>
      <c r="M1672" s="26">
        <v>-7</v>
      </c>
      <c r="N1672" s="26">
        <v>7</v>
      </c>
      <c r="O1672" s="26">
        <f t="shared" si="105"/>
        <v>39562</v>
      </c>
      <c r="P1672" s="25">
        <f t="shared" si="106"/>
        <v>-0.1</v>
      </c>
      <c r="Q1672" s="3">
        <v>82.1</v>
      </c>
      <c r="R1672" s="3">
        <v>82.1</v>
      </c>
      <c r="S1672" s="3">
        <v>85.1</v>
      </c>
      <c r="T1672" s="3">
        <v>85.4</v>
      </c>
      <c r="U1672" s="3">
        <v>86.6</v>
      </c>
      <c r="V1672" s="12">
        <f t="shared" si="107"/>
        <v>-2.5817000000000003E-2</v>
      </c>
      <c r="W1672" s="3">
        <v>4.84</v>
      </c>
      <c r="X1672" s="3" t="str">
        <f ca="1">IF(COUNTIF(股期對照!A:A,B1672)=2,B1672&amp;"-●",IF(COUNTIF(股期對照!A:A,B1672)=1,B1672&amp;"-◎",B1672))</f>
        <v>政伸</v>
      </c>
      <c r="Y1672" s="3" t="s">
        <v>6578</v>
      </c>
      <c r="AB1672" s="1" t="s">
        <v>1666</v>
      </c>
      <c r="AC1672" s="1" t="s">
        <v>3427</v>
      </c>
      <c r="AD1672" s="1">
        <v>4.3</v>
      </c>
      <c r="AE1672" s="1">
        <v>0</v>
      </c>
      <c r="AF1672" s="1">
        <v>0</v>
      </c>
      <c r="AG1672" s="1">
        <v>36.299999999999997</v>
      </c>
      <c r="AH1672" s="1">
        <v>59.400000000000006</v>
      </c>
      <c r="AI1672" s="1">
        <v>1672</v>
      </c>
      <c r="AJ1672" s="1">
        <v>666018.66</v>
      </c>
      <c r="AK1672" s="1">
        <v>-10</v>
      </c>
      <c r="AL1672" s="1">
        <v>-6</v>
      </c>
      <c r="AM1672" s="1">
        <v>-15</v>
      </c>
      <c r="AN1672" s="1">
        <v>-7</v>
      </c>
      <c r="AO1672" s="1">
        <v>7</v>
      </c>
      <c r="AP1672" s="1">
        <v>39562</v>
      </c>
      <c r="AQ1672" s="1">
        <v>-0.1</v>
      </c>
      <c r="AR1672" s="1">
        <v>82.1</v>
      </c>
      <c r="AS1672" s="1">
        <v>82.1</v>
      </c>
      <c r="AT1672" s="1">
        <v>85.1</v>
      </c>
      <c r="AU1672" s="1">
        <v>85.4</v>
      </c>
      <c r="AV1672" s="1">
        <v>86.6</v>
      </c>
      <c r="AW1672" s="1">
        <v>-2.5817000000000003E-2</v>
      </c>
      <c r="AX1672" s="1">
        <v>4.84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6337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2</v>
      </c>
      <c r="K1673" s="26">
        <v>-10</v>
      </c>
      <c r="L1673" s="35">
        <v>0</v>
      </c>
      <c r="M1673" s="26">
        <v>1</v>
      </c>
      <c r="N1673" s="26">
        <v>1</v>
      </c>
      <c r="O1673" s="26">
        <f t="shared" si="105"/>
        <v>10393</v>
      </c>
      <c r="P1673" s="25">
        <f t="shared" si="106"/>
        <v>-0.1</v>
      </c>
      <c r="Q1673" s="3">
        <v>79.8</v>
      </c>
      <c r="R1673" s="3">
        <v>78</v>
      </c>
      <c r="S1673" s="3">
        <v>77.7</v>
      </c>
      <c r="T1673" s="3">
        <v>78.599999999999994</v>
      </c>
      <c r="U1673" s="3">
        <v>78.7</v>
      </c>
      <c r="V1673" s="12">
        <f t="shared" si="107"/>
        <v>-4.6309999999999997E-3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6578</v>
      </c>
      <c r="AB1673" s="1" t="s">
        <v>1667</v>
      </c>
      <c r="AC1673" s="1" t="s">
        <v>3428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2</v>
      </c>
      <c r="AL1673" s="1">
        <v>-10</v>
      </c>
      <c r="AM1673" s="1">
        <v>0</v>
      </c>
      <c r="AN1673" s="1">
        <v>1</v>
      </c>
      <c r="AO1673" s="1">
        <v>1</v>
      </c>
      <c r="AP1673" s="1">
        <v>10393</v>
      </c>
      <c r="AQ1673" s="1">
        <v>-0.1</v>
      </c>
      <c r="AR1673" s="1">
        <v>79.8</v>
      </c>
      <c r="AS1673" s="1">
        <v>78</v>
      </c>
      <c r="AT1673" s="1">
        <v>77.7</v>
      </c>
      <c r="AU1673" s="1">
        <v>78.599999999999994</v>
      </c>
      <c r="AV1673" s="1">
        <v>78.7</v>
      </c>
      <c r="AW1673" s="1">
        <v>-4.6309999999999997E-3</v>
      </c>
      <c r="AX1673" s="1">
        <v>0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6338</v>
      </c>
      <c r="C1674" s="3">
        <v>76.760000000000005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-5</v>
      </c>
      <c r="L1674" s="35">
        <v>-2</v>
      </c>
      <c r="M1674" s="26">
        <v>-2</v>
      </c>
      <c r="N1674" s="26">
        <v>-3</v>
      </c>
      <c r="O1674" s="26">
        <f t="shared" si="105"/>
        <v>10078</v>
      </c>
      <c r="P1674" s="25">
        <f t="shared" si="106"/>
        <v>-0.1</v>
      </c>
      <c r="Q1674" s="3">
        <v>16.399999999999999</v>
      </c>
      <c r="R1674" s="3">
        <v>16.2</v>
      </c>
      <c r="S1674" s="3">
        <v>16.100000000000001</v>
      </c>
      <c r="T1674" s="3">
        <v>16.2</v>
      </c>
      <c r="U1674" s="3">
        <v>16.3</v>
      </c>
      <c r="V1674" s="12">
        <f t="shared" si="107"/>
        <v>-2.1090000000000002E-3</v>
      </c>
      <c r="W1674" s="3">
        <v>1.56</v>
      </c>
      <c r="X1674" s="3" t="str">
        <f ca="1">IF(COUNTIF(股期對照!A:A,B1674)=2,B1674&amp;"-●",IF(COUNTIF(股期對照!A:A,B1674)=1,B1674&amp;"-◎",B1674))</f>
        <v>吉源-KY</v>
      </c>
      <c r="Y1674" s="3" t="s">
        <v>6671</v>
      </c>
      <c r="AB1674" s="1" t="s">
        <v>1668</v>
      </c>
      <c r="AC1674" s="1" t="s">
        <v>3429</v>
      </c>
      <c r="AD1674" s="1">
        <v>76.760000000000005</v>
      </c>
      <c r="AE1674" s="1">
        <v>0</v>
      </c>
      <c r="AF1674" s="1">
        <v>0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-1</v>
      </c>
      <c r="AL1674" s="1">
        <v>-5</v>
      </c>
      <c r="AM1674" s="1">
        <v>-2</v>
      </c>
      <c r="AN1674" s="1">
        <v>-2</v>
      </c>
      <c r="AO1674" s="1">
        <v>-3</v>
      </c>
      <c r="AP1674" s="1">
        <v>10078</v>
      </c>
      <c r="AQ1674" s="1">
        <v>-0.1</v>
      </c>
      <c r="AR1674" s="1">
        <v>16.399999999999999</v>
      </c>
      <c r="AS1674" s="1">
        <v>16.2</v>
      </c>
      <c r="AT1674" s="1">
        <v>16.100000000000001</v>
      </c>
      <c r="AU1674" s="1">
        <v>16.2</v>
      </c>
      <c r="AV1674" s="1">
        <v>16.3</v>
      </c>
      <c r="AW1674" s="1">
        <v>-2.1090000000000002E-3</v>
      </c>
      <c r="AX1674" s="1">
        <v>1.56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6339</v>
      </c>
      <c r="C1675" s="3">
        <v>2.0099999999999998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82.62</v>
      </c>
      <c r="H1675" s="1">
        <f>MATCH(持股比率!A1675,董監!A:A,0)</f>
        <v>1675</v>
      </c>
      <c r="I1675" s="3">
        <v>377524.14</v>
      </c>
      <c r="J1675" s="26">
        <v>2</v>
      </c>
      <c r="K1675" s="26">
        <v>5</v>
      </c>
      <c r="L1675" s="35">
        <v>3</v>
      </c>
      <c r="M1675" s="26">
        <v>13</v>
      </c>
      <c r="N1675" s="26">
        <v>4</v>
      </c>
      <c r="O1675" s="26">
        <f t="shared" si="105"/>
        <v>31191</v>
      </c>
      <c r="P1675" s="25">
        <f t="shared" si="106"/>
        <v>0.1</v>
      </c>
      <c r="Q1675" s="3">
        <v>40.75</v>
      </c>
      <c r="R1675" s="3">
        <v>40.950000000000003</v>
      </c>
      <c r="S1675" s="3">
        <v>41.1</v>
      </c>
      <c r="T1675" s="3">
        <v>40.75</v>
      </c>
      <c r="U1675" s="3">
        <v>40.75</v>
      </c>
      <c r="V1675" s="12">
        <f t="shared" si="107"/>
        <v>1.1023E-2</v>
      </c>
      <c r="W1675" s="3">
        <v>-0.24</v>
      </c>
      <c r="X1675" s="3" t="str">
        <f ca="1">IF(COUNTIF(股期對照!A:A,B1675)=2,B1675&amp;"-●",IF(COUNTIF(股期對照!A:A,B1675)=1,B1675&amp;"-◎",B1675))</f>
        <v>三貝德</v>
      </c>
      <c r="Y1675" s="3" t="s">
        <v>6578</v>
      </c>
      <c r="AB1675" s="1" t="s">
        <v>1669</v>
      </c>
      <c r="AC1675" s="1" t="s">
        <v>3430</v>
      </c>
      <c r="AD1675" s="1">
        <v>2.0099999999999998</v>
      </c>
      <c r="AE1675" s="1">
        <v>0</v>
      </c>
      <c r="AF1675" s="1">
        <v>0.02</v>
      </c>
      <c r="AG1675" s="1">
        <v>15.35</v>
      </c>
      <c r="AH1675" s="1">
        <v>82.62</v>
      </c>
      <c r="AI1675" s="1">
        <v>1675</v>
      </c>
      <c r="AJ1675" s="1">
        <v>377524.14</v>
      </c>
      <c r="AK1675" s="1">
        <v>2</v>
      </c>
      <c r="AL1675" s="1">
        <v>5</v>
      </c>
      <c r="AM1675" s="1">
        <v>3</v>
      </c>
      <c r="AN1675" s="1">
        <v>13</v>
      </c>
      <c r="AO1675" s="1">
        <v>4</v>
      </c>
      <c r="AP1675" s="1">
        <v>31191</v>
      </c>
      <c r="AQ1675" s="1">
        <v>0.1</v>
      </c>
      <c r="AR1675" s="1">
        <v>40.75</v>
      </c>
      <c r="AS1675" s="1">
        <v>40.950000000000003</v>
      </c>
      <c r="AT1675" s="1">
        <v>41.1</v>
      </c>
      <c r="AU1675" s="1">
        <v>40.75</v>
      </c>
      <c r="AV1675" s="1">
        <v>40.75</v>
      </c>
      <c r="AW1675" s="1">
        <v>1.1023E-2</v>
      </c>
      <c r="AX1675" s="1">
        <v>-0.24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4786</v>
      </c>
      <c r="C1676" s="3">
        <v>69.900000000000006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-18.550000000000011</v>
      </c>
      <c r="H1676" s="1">
        <f>MATCH(持股比率!A1676,董監!A:A,0)</f>
        <v>1676</v>
      </c>
      <c r="I1676" s="3">
        <v>518553.08</v>
      </c>
      <c r="J1676" s="26">
        <v>20</v>
      </c>
      <c r="K1676" s="26">
        <v>-12</v>
      </c>
      <c r="L1676" s="35">
        <v>-50</v>
      </c>
      <c r="M1676" s="26">
        <v>-8</v>
      </c>
      <c r="N1676" s="26">
        <v>21</v>
      </c>
      <c r="O1676" s="26">
        <f t="shared" si="105"/>
        <v>-9619</v>
      </c>
      <c r="P1676" s="25">
        <f t="shared" si="106"/>
        <v>0.3</v>
      </c>
      <c r="Q1676" s="3">
        <v>137.5</v>
      </c>
      <c r="R1676" s="3">
        <v>142</v>
      </c>
      <c r="S1676" s="3">
        <v>140</v>
      </c>
      <c r="T1676" s="3">
        <v>139</v>
      </c>
      <c r="U1676" s="3">
        <v>141</v>
      </c>
      <c r="V1676" s="12">
        <f t="shared" si="107"/>
        <v>-4.1050000000000003E-2</v>
      </c>
      <c r="W1676" s="3">
        <v>4.83</v>
      </c>
      <c r="X1676" s="3" t="str">
        <f ca="1">IF(COUNTIF(股期對照!A:A,B1676)=2,B1676&amp;"-●",IF(COUNTIF(股期對照!A:A,B1676)=1,B1676&amp;"-◎",B1676))</f>
        <v>鼎炫-KY</v>
      </c>
      <c r="Y1676" s="3" t="s">
        <v>6614</v>
      </c>
      <c r="AB1676" s="1" t="s">
        <v>1670</v>
      </c>
      <c r="AC1676" s="1" t="s">
        <v>3431</v>
      </c>
      <c r="AD1676" s="1">
        <v>69.900000000000006</v>
      </c>
      <c r="AE1676" s="1">
        <v>0.01</v>
      </c>
      <c r="AF1676" s="1">
        <v>7.0000000000000007E-2</v>
      </c>
      <c r="AG1676" s="1">
        <v>48.57</v>
      </c>
      <c r="AH1676" s="1">
        <v>-18.550000000000011</v>
      </c>
      <c r="AI1676" s="1">
        <v>1676</v>
      </c>
      <c r="AJ1676" s="1">
        <v>518553.08</v>
      </c>
      <c r="AK1676" s="1">
        <v>20</v>
      </c>
      <c r="AL1676" s="1">
        <v>-12</v>
      </c>
      <c r="AM1676" s="1">
        <v>-50</v>
      </c>
      <c r="AN1676" s="1">
        <v>-8</v>
      </c>
      <c r="AO1676" s="1">
        <v>21</v>
      </c>
      <c r="AP1676" s="1">
        <v>-9619</v>
      </c>
      <c r="AQ1676" s="1">
        <v>0.3</v>
      </c>
      <c r="AR1676" s="1">
        <v>137.5</v>
      </c>
      <c r="AS1676" s="1">
        <v>142</v>
      </c>
      <c r="AT1676" s="1">
        <v>140</v>
      </c>
      <c r="AU1676" s="1">
        <v>139</v>
      </c>
      <c r="AV1676" s="1">
        <v>141</v>
      </c>
      <c r="AW1676" s="1">
        <v>-4.1050000000000003E-2</v>
      </c>
      <c r="AX1676" s="1">
        <v>4.83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6340</v>
      </c>
      <c r="C1677" s="3">
        <v>0.3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76.460000000000008</v>
      </c>
      <c r="H1677" s="1">
        <f>MATCH(持股比率!A1677,董監!A:A,0)</f>
        <v>1677</v>
      </c>
      <c r="I1677" s="3">
        <v>1194400</v>
      </c>
      <c r="J1677" s="26">
        <v>63</v>
      </c>
      <c r="K1677" s="26">
        <v>-12</v>
      </c>
      <c r="L1677" s="35">
        <v>-1</v>
      </c>
      <c r="M1677" s="26">
        <v>-52</v>
      </c>
      <c r="N1677" s="26">
        <v>-230</v>
      </c>
      <c r="O1677" s="26">
        <f t="shared" si="105"/>
        <v>91324</v>
      </c>
      <c r="P1677" s="25">
        <f t="shared" si="106"/>
        <v>-0.3</v>
      </c>
      <c r="Q1677" s="3">
        <v>26.5</v>
      </c>
      <c r="R1677" s="3">
        <v>29.05</v>
      </c>
      <c r="S1677" s="3">
        <v>31.95</v>
      </c>
      <c r="T1677" s="3">
        <v>35.1</v>
      </c>
      <c r="U1677" s="3">
        <v>33</v>
      </c>
      <c r="V1677" s="12">
        <f t="shared" si="107"/>
        <v>-8.1262500000000001E-2</v>
      </c>
      <c r="W1677" s="3">
        <v>21.1</v>
      </c>
      <c r="X1677" s="3" t="str">
        <f ca="1">IF(COUNTIF(股期對照!A:A,B1677)=2,B1677&amp;"-●",IF(COUNTIF(股期對照!A:A,B1677)=1,B1677&amp;"-◎",B1677))</f>
        <v>裕國</v>
      </c>
      <c r="Y1677" s="3" t="s">
        <v>4579</v>
      </c>
      <c r="AB1677" s="1" t="s">
        <v>1671</v>
      </c>
      <c r="AC1677" s="1" t="s">
        <v>3432</v>
      </c>
      <c r="AD1677" s="1">
        <v>0.3</v>
      </c>
      <c r="AE1677" s="1">
        <v>0</v>
      </c>
      <c r="AF1677" s="1">
        <v>0.08</v>
      </c>
      <c r="AG1677" s="1">
        <v>23.16</v>
      </c>
      <c r="AH1677" s="1">
        <v>76.460000000000008</v>
      </c>
      <c r="AI1677" s="1">
        <v>1677</v>
      </c>
      <c r="AJ1677" s="1">
        <v>1194400</v>
      </c>
      <c r="AK1677" s="1">
        <v>63</v>
      </c>
      <c r="AL1677" s="1">
        <v>-12</v>
      </c>
      <c r="AM1677" s="1">
        <v>-1</v>
      </c>
      <c r="AN1677" s="1">
        <v>-52</v>
      </c>
      <c r="AO1677" s="1">
        <v>-230</v>
      </c>
      <c r="AP1677" s="1">
        <v>91324</v>
      </c>
      <c r="AQ1677" s="1">
        <v>-0.3</v>
      </c>
      <c r="AR1677" s="1">
        <v>26.5</v>
      </c>
      <c r="AS1677" s="1">
        <v>29.05</v>
      </c>
      <c r="AT1677" s="1">
        <v>31.95</v>
      </c>
      <c r="AU1677" s="1">
        <v>35.1</v>
      </c>
      <c r="AV1677" s="1">
        <v>33</v>
      </c>
      <c r="AW1677" s="1">
        <v>-8.1262500000000001E-2</v>
      </c>
      <c r="AX1677" s="1">
        <v>21.1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4882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1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14.45</v>
      </c>
      <c r="R1678" s="3">
        <v>14.55</v>
      </c>
      <c r="S1678" s="3">
        <v>14.25</v>
      </c>
      <c r="T1678" s="3">
        <v>14.2</v>
      </c>
      <c r="U1678" s="3">
        <v>14.25</v>
      </c>
      <c r="V1678" s="12">
        <f t="shared" si="107"/>
        <v>1.4249999999999999E-4</v>
      </c>
      <c r="W1678" s="3">
        <v>-1.72</v>
      </c>
      <c r="X1678" s="3" t="str">
        <f ca="1">IF(COUNTIF(股期對照!A:A,B1678)=2,B1678&amp;"-●",IF(COUNTIF(股期對照!A:A,B1678)=1,B1678&amp;"-◎",B1678))</f>
        <v>花王</v>
      </c>
      <c r="Y1678" s="3" t="s">
        <v>6671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1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14.45</v>
      </c>
      <c r="AS1678" s="1">
        <v>14.55</v>
      </c>
      <c r="AT1678" s="1">
        <v>14.25</v>
      </c>
      <c r="AU1678" s="1">
        <v>14.2</v>
      </c>
      <c r="AV1678" s="1">
        <v>14.25</v>
      </c>
      <c r="AW1678" s="1">
        <v>1.4249999999999999E-4</v>
      </c>
      <c r="AX1678" s="1">
        <v>-1.72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6341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52.7</v>
      </c>
      <c r="R1679" s="3">
        <v>52.9</v>
      </c>
      <c r="S1679" s="3">
        <v>52.6</v>
      </c>
      <c r="T1679" s="3">
        <v>52.5</v>
      </c>
      <c r="U1679" s="3">
        <v>53</v>
      </c>
      <c r="V1679" s="12">
        <f t="shared" si="107"/>
        <v>0</v>
      </c>
      <c r="W1679" s="3">
        <v>0.76</v>
      </c>
      <c r="X1679" s="3" t="str">
        <f ca="1">IF(COUNTIF(股期對照!A:A,B1679)=2,B1679&amp;"-●",IF(COUNTIF(股期對照!A:A,B1679)=1,B1679&amp;"-◎",B1679))</f>
        <v>欣雄</v>
      </c>
      <c r="Y1679" s="3" t="s">
        <v>6578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52.7</v>
      </c>
      <c r="AS1679" s="1">
        <v>52.9</v>
      </c>
      <c r="AT1679" s="1">
        <v>52.6</v>
      </c>
      <c r="AU1679" s="1">
        <v>52.5</v>
      </c>
      <c r="AV1679" s="1">
        <v>53</v>
      </c>
      <c r="AW1679" s="1">
        <v>0</v>
      </c>
      <c r="AX1679" s="1">
        <v>0.76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6342</v>
      </c>
      <c r="C1680" s="3">
        <v>4.09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81.81</v>
      </c>
      <c r="H1680" s="1">
        <f>MATCH(持股比率!A1680,董監!A:A,0)</f>
        <v>1680</v>
      </c>
      <c r="I1680" s="3">
        <v>1494308.31</v>
      </c>
      <c r="J1680" s="26">
        <v>12</v>
      </c>
      <c r="K1680" s="26">
        <v>-10</v>
      </c>
      <c r="L1680" s="35">
        <v>-18</v>
      </c>
      <c r="M1680" s="26">
        <v>-9</v>
      </c>
      <c r="N1680" s="26">
        <v>-18</v>
      </c>
      <c r="O1680" s="26">
        <f t="shared" si="105"/>
        <v>122249</v>
      </c>
      <c r="P1680" s="25">
        <f t="shared" si="106"/>
        <v>0</v>
      </c>
      <c r="Q1680" s="3">
        <v>43</v>
      </c>
      <c r="R1680" s="3">
        <v>43.1</v>
      </c>
      <c r="S1680" s="3">
        <v>42.95</v>
      </c>
      <c r="T1680" s="3">
        <v>42.9</v>
      </c>
      <c r="U1680" s="3">
        <v>42.85</v>
      </c>
      <c r="V1680" s="12">
        <f t="shared" si="107"/>
        <v>-1.8454999999999999E-2</v>
      </c>
      <c r="W1680" s="3">
        <v>-0.81</v>
      </c>
      <c r="X1680" s="3" t="str">
        <f ca="1">IF(COUNTIF(股期對照!A:A,B1680)=2,B1680&amp;"-●",IF(COUNTIF(股期對照!A:A,B1680)=1,B1680&amp;"-◎",B1680))</f>
        <v>光隆</v>
      </c>
      <c r="Y1680" s="3" t="s">
        <v>6667</v>
      </c>
      <c r="AB1680" s="1" t="s">
        <v>1674</v>
      </c>
      <c r="AC1680" s="1" t="s">
        <v>3435</v>
      </c>
      <c r="AD1680" s="1">
        <v>4.09</v>
      </c>
      <c r="AE1680" s="1">
        <v>0.1</v>
      </c>
      <c r="AF1680" s="1">
        <v>0</v>
      </c>
      <c r="AG1680" s="1">
        <v>14</v>
      </c>
      <c r="AH1680" s="1">
        <v>81.81</v>
      </c>
      <c r="AI1680" s="1">
        <v>1680</v>
      </c>
      <c r="AJ1680" s="1">
        <v>1494308.31</v>
      </c>
      <c r="AK1680" s="1">
        <v>12</v>
      </c>
      <c r="AL1680" s="1">
        <v>-10</v>
      </c>
      <c r="AM1680" s="1">
        <v>-18</v>
      </c>
      <c r="AN1680" s="1">
        <v>-9</v>
      </c>
      <c r="AO1680" s="1">
        <v>-18</v>
      </c>
      <c r="AP1680" s="1">
        <v>122249</v>
      </c>
      <c r="AQ1680" s="1">
        <v>0</v>
      </c>
      <c r="AR1680" s="1">
        <v>43</v>
      </c>
      <c r="AS1680" s="1">
        <v>43.1</v>
      </c>
      <c r="AT1680" s="1">
        <v>42.95</v>
      </c>
      <c r="AU1680" s="1">
        <v>42.9</v>
      </c>
      <c r="AV1680" s="1">
        <v>42.85</v>
      </c>
      <c r="AW1680" s="1">
        <v>-1.8454999999999999E-2</v>
      </c>
      <c r="AX1680" s="1">
        <v>-0.81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6343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</v>
      </c>
      <c r="R1681" s="3">
        <v>76.5</v>
      </c>
      <c r="S1681" s="3">
        <v>77</v>
      </c>
      <c r="T1681" s="3">
        <v>77</v>
      </c>
      <c r="U1681" s="3">
        <v>77</v>
      </c>
      <c r="V1681" s="12">
        <f t="shared" si="107"/>
        <v>0</v>
      </c>
      <c r="W1681" s="3">
        <v>-0.52</v>
      </c>
      <c r="X1681" s="3" t="str">
        <f ca="1">IF(COUNTIF(股期對照!A:A,B1681)=2,B1681&amp;"-●",IF(COUNTIF(股期對照!A:A,B1681)=1,B1681&amp;"-◎",B1681))</f>
        <v>欣泰</v>
      </c>
      <c r="Y1681" s="3" t="s">
        <v>6578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</v>
      </c>
      <c r="AS1681" s="1">
        <v>76.5</v>
      </c>
      <c r="AT1681" s="1">
        <v>77</v>
      </c>
      <c r="AU1681" s="1">
        <v>77</v>
      </c>
      <c r="AV1681" s="1">
        <v>77</v>
      </c>
      <c r="AW1681" s="1">
        <v>0</v>
      </c>
      <c r="AX1681" s="1">
        <v>-0.52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6344</v>
      </c>
      <c r="C1682" s="3">
        <v>0.2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58.37</v>
      </c>
      <c r="H1682" s="1">
        <f>MATCH(持股比率!A1682,董監!A:A,0)</f>
        <v>1682</v>
      </c>
      <c r="I1682" s="3">
        <v>465921.59</v>
      </c>
      <c r="J1682" s="26">
        <v>-1</v>
      </c>
      <c r="K1682" s="26">
        <v>-2</v>
      </c>
      <c r="L1682" s="35">
        <v>-1</v>
      </c>
      <c r="M1682" s="26">
        <v>-8</v>
      </c>
      <c r="N1682" s="26">
        <v>0</v>
      </c>
      <c r="O1682" s="26">
        <f t="shared" si="105"/>
        <v>27196</v>
      </c>
      <c r="P1682" s="25">
        <f t="shared" si="106"/>
        <v>0</v>
      </c>
      <c r="Q1682" s="3">
        <v>15.55</v>
      </c>
      <c r="R1682" s="3">
        <v>15.65</v>
      </c>
      <c r="S1682" s="3">
        <v>15.8</v>
      </c>
      <c r="T1682" s="3">
        <v>15.7</v>
      </c>
      <c r="U1682" s="3">
        <v>16.100000000000001</v>
      </c>
      <c r="V1682" s="12">
        <f t="shared" si="107"/>
        <v>-1.8825000000000001E-3</v>
      </c>
      <c r="W1682" s="3">
        <v>3.54</v>
      </c>
      <c r="X1682" s="3" t="str">
        <f ca="1">IF(COUNTIF(股期對照!A:A,B1682)=2,B1682&amp;"-●",IF(COUNTIF(股期對照!A:A,B1682)=1,B1682&amp;"-◎",B1682))</f>
        <v>沈氏</v>
      </c>
      <c r="Y1682" s="3" t="s">
        <v>6578</v>
      </c>
      <c r="AB1682" s="1" t="s">
        <v>1676</v>
      </c>
      <c r="AC1682" s="1" t="s">
        <v>3437</v>
      </c>
      <c r="AD1682" s="1">
        <v>0.2</v>
      </c>
      <c r="AE1682" s="1">
        <v>0</v>
      </c>
      <c r="AF1682" s="1">
        <v>0</v>
      </c>
      <c r="AG1682" s="1">
        <v>41.43</v>
      </c>
      <c r="AH1682" s="1">
        <v>58.37</v>
      </c>
      <c r="AI1682" s="1">
        <v>1682</v>
      </c>
      <c r="AJ1682" s="1">
        <v>465921.59</v>
      </c>
      <c r="AK1682" s="1">
        <v>-1</v>
      </c>
      <c r="AL1682" s="1">
        <v>-2</v>
      </c>
      <c r="AM1682" s="1">
        <v>-1</v>
      </c>
      <c r="AN1682" s="1">
        <v>-8</v>
      </c>
      <c r="AO1682" s="1">
        <v>0</v>
      </c>
      <c r="AP1682" s="1">
        <v>27196</v>
      </c>
      <c r="AQ1682" s="1">
        <v>0</v>
      </c>
      <c r="AR1682" s="1">
        <v>15.55</v>
      </c>
      <c r="AS1682" s="1">
        <v>15.65</v>
      </c>
      <c r="AT1682" s="1">
        <v>15.8</v>
      </c>
      <c r="AU1682" s="1">
        <v>15.7</v>
      </c>
      <c r="AV1682" s="1">
        <v>16.100000000000001</v>
      </c>
      <c r="AW1682" s="1">
        <v>-1.8825000000000001E-3</v>
      </c>
      <c r="AX1682" s="1">
        <v>3.54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6345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</v>
      </c>
      <c r="R1683" s="3">
        <v>17.100000000000001</v>
      </c>
      <c r="S1683" s="3">
        <v>17.100000000000001</v>
      </c>
      <c r="T1683" s="3">
        <v>17</v>
      </c>
      <c r="U1683" s="3">
        <v>17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6578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</v>
      </c>
      <c r="AS1683" s="1">
        <v>17.100000000000001</v>
      </c>
      <c r="AT1683" s="1">
        <v>17.100000000000001</v>
      </c>
      <c r="AU1683" s="1">
        <v>17</v>
      </c>
      <c r="AV1683" s="1">
        <v>17</v>
      </c>
      <c r="AW1683" s="1">
        <v>0</v>
      </c>
      <c r="AX1683" s="1">
        <v>0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6346</v>
      </c>
      <c r="C1684" s="3">
        <v>8.8800000000000008</v>
      </c>
      <c r="D1684" s="3">
        <v>6.39</v>
      </c>
      <c r="E1684" s="3">
        <v>1.1399999999999999</v>
      </c>
      <c r="F1684" s="1">
        <f>IF(INDEX(董監!D:D,H1684)=0,INDEX(董監!C:C,H1684),INDEX(董監!D:D,H1684))</f>
        <v>21.52</v>
      </c>
      <c r="G1684" s="1">
        <f t="shared" si="104"/>
        <v>62.07</v>
      </c>
      <c r="H1684" s="1">
        <f>MATCH(持股比率!A1684,董監!A:A,0)</f>
        <v>1684</v>
      </c>
      <c r="I1684" s="3">
        <v>838000</v>
      </c>
      <c r="J1684" s="26">
        <v>-597</v>
      </c>
      <c r="K1684" s="26">
        <v>-171</v>
      </c>
      <c r="L1684" s="35">
        <v>662</v>
      </c>
      <c r="M1684" s="26">
        <v>758</v>
      </c>
      <c r="N1684" s="26">
        <v>-2267</v>
      </c>
      <c r="O1684" s="26">
        <f t="shared" si="105"/>
        <v>52015</v>
      </c>
      <c r="P1684" s="25">
        <f t="shared" si="106"/>
        <v>-3.1</v>
      </c>
      <c r="Q1684" s="3">
        <v>153.47</v>
      </c>
      <c r="R1684" s="3">
        <v>150.56</v>
      </c>
      <c r="S1684" s="3">
        <v>152.5</v>
      </c>
      <c r="T1684" s="3">
        <v>156.5</v>
      </c>
      <c r="U1684" s="3">
        <v>150.5</v>
      </c>
      <c r="V1684" s="12">
        <f t="shared" si="107"/>
        <v>-2.3896885000000001</v>
      </c>
      <c r="W1684" s="3">
        <v>-3.15</v>
      </c>
      <c r="X1684" s="3" t="str">
        <f ca="1">IF(COUNTIF(股期對照!A:A,B1684)=2,B1684&amp;"-●",IF(COUNTIF(股期對照!A:A,B1684)=1,B1684&amp;"-◎",B1684))</f>
        <v>大田</v>
      </c>
      <c r="Y1684" s="3" t="s">
        <v>6698</v>
      </c>
      <c r="AB1684" s="1" t="s">
        <v>1678</v>
      </c>
      <c r="AC1684" s="1" t="s">
        <v>3439</v>
      </c>
      <c r="AD1684" s="1">
        <v>8.8800000000000008</v>
      </c>
      <c r="AE1684" s="1">
        <v>6.39</v>
      </c>
      <c r="AF1684" s="1">
        <v>1.1399999999999999</v>
      </c>
      <c r="AG1684" s="1">
        <v>21.52</v>
      </c>
      <c r="AH1684" s="1">
        <v>62.07</v>
      </c>
      <c r="AI1684" s="1">
        <v>1684</v>
      </c>
      <c r="AJ1684" s="1">
        <v>838000</v>
      </c>
      <c r="AK1684" s="1">
        <v>-597</v>
      </c>
      <c r="AL1684" s="1">
        <v>-171</v>
      </c>
      <c r="AM1684" s="1">
        <v>662</v>
      </c>
      <c r="AN1684" s="1">
        <v>758</v>
      </c>
      <c r="AO1684" s="1">
        <v>-2267</v>
      </c>
      <c r="AP1684" s="1">
        <v>52015</v>
      </c>
      <c r="AQ1684" s="1">
        <v>-3.1</v>
      </c>
      <c r="AR1684" s="1">
        <v>153.47</v>
      </c>
      <c r="AS1684" s="1">
        <v>150.56</v>
      </c>
      <c r="AT1684" s="1">
        <v>152.5</v>
      </c>
      <c r="AU1684" s="1">
        <v>156.5</v>
      </c>
      <c r="AV1684" s="1">
        <v>150.5</v>
      </c>
      <c r="AW1684" s="1">
        <v>-2.3896885000000001</v>
      </c>
      <c r="AX1684" s="1">
        <v>-3.15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6347</v>
      </c>
      <c r="C1685" s="3">
        <v>6.39</v>
      </c>
      <c r="D1685" s="3">
        <v>0.05</v>
      </c>
      <c r="E1685" s="3">
        <v>0.42</v>
      </c>
      <c r="F1685" s="1">
        <f>IF(INDEX(董監!D:D,H1685)=0,INDEX(董監!C:C,H1685),INDEX(董監!D:D,H1685))</f>
        <v>34.119999999999997</v>
      </c>
      <c r="G1685" s="1">
        <f t="shared" si="104"/>
        <v>59.02</v>
      </c>
      <c r="H1685" s="1">
        <f>MATCH(持股比率!A1685,董監!A:A,0)</f>
        <v>1685</v>
      </c>
      <c r="I1685" s="3">
        <v>5890485.9500000002</v>
      </c>
      <c r="J1685" s="26">
        <v>57</v>
      </c>
      <c r="K1685" s="26">
        <v>-41</v>
      </c>
      <c r="L1685" s="35">
        <v>-157</v>
      </c>
      <c r="M1685" s="26">
        <v>46</v>
      </c>
      <c r="N1685" s="26">
        <v>535</v>
      </c>
      <c r="O1685" s="26">
        <f t="shared" si="105"/>
        <v>347656</v>
      </c>
      <c r="P1685" s="25">
        <f t="shared" si="106"/>
        <v>0.1</v>
      </c>
      <c r="Q1685" s="3">
        <v>38.65</v>
      </c>
      <c r="R1685" s="3">
        <v>38.6</v>
      </c>
      <c r="S1685" s="3">
        <v>38.35</v>
      </c>
      <c r="T1685" s="3">
        <v>38.450000000000003</v>
      </c>
      <c r="U1685" s="3">
        <v>39.1</v>
      </c>
      <c r="V1685" s="12">
        <f t="shared" si="107"/>
        <v>0.17286700000000002</v>
      </c>
      <c r="W1685" s="3">
        <v>1.3</v>
      </c>
      <c r="X1685" s="3" t="str">
        <f ca="1">IF(COUNTIF(股期對照!A:A,B1685)=2,B1685&amp;"-●",IF(COUNTIF(股期對照!A:A,B1685)=1,B1685&amp;"-◎",B1685))</f>
        <v>台汽電</v>
      </c>
      <c r="Y1685" s="3" t="s">
        <v>6578</v>
      </c>
      <c r="AB1685" s="1" t="s">
        <v>1679</v>
      </c>
      <c r="AC1685" s="1" t="s">
        <v>3440</v>
      </c>
      <c r="AD1685" s="1">
        <v>6.39</v>
      </c>
      <c r="AE1685" s="1">
        <v>0.05</v>
      </c>
      <c r="AF1685" s="1">
        <v>0.42</v>
      </c>
      <c r="AG1685" s="1">
        <v>34.119999999999997</v>
      </c>
      <c r="AH1685" s="1">
        <v>59.02</v>
      </c>
      <c r="AI1685" s="1">
        <v>1685</v>
      </c>
      <c r="AJ1685" s="1">
        <v>5890485.9500000002</v>
      </c>
      <c r="AK1685" s="1">
        <v>57</v>
      </c>
      <c r="AL1685" s="1">
        <v>-41</v>
      </c>
      <c r="AM1685" s="1">
        <v>-157</v>
      </c>
      <c r="AN1685" s="1">
        <v>46</v>
      </c>
      <c r="AO1685" s="1">
        <v>535</v>
      </c>
      <c r="AP1685" s="1">
        <v>347656</v>
      </c>
      <c r="AQ1685" s="1">
        <v>0.1</v>
      </c>
      <c r="AR1685" s="1">
        <v>38.65</v>
      </c>
      <c r="AS1685" s="1">
        <v>38.6</v>
      </c>
      <c r="AT1685" s="1">
        <v>38.35</v>
      </c>
      <c r="AU1685" s="1">
        <v>38.450000000000003</v>
      </c>
      <c r="AV1685" s="1">
        <v>39.1</v>
      </c>
      <c r="AW1685" s="1">
        <v>0.17286700000000002</v>
      </c>
      <c r="AX1685" s="1">
        <v>1.3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6348</v>
      </c>
      <c r="C1686" s="3">
        <v>0.43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66.319999999999993</v>
      </c>
      <c r="H1686" s="1">
        <f>MATCH(持股比率!A1686,董監!A:A,0)</f>
        <v>1686</v>
      </c>
      <c r="I1686" s="3">
        <v>1979662.42</v>
      </c>
      <c r="J1686" s="26">
        <v>39</v>
      </c>
      <c r="K1686" s="26">
        <v>-120</v>
      </c>
      <c r="L1686" s="35">
        <v>-482</v>
      </c>
      <c r="M1686" s="26">
        <v>-60</v>
      </c>
      <c r="N1686" s="26">
        <v>27</v>
      </c>
      <c r="O1686" s="26">
        <f t="shared" si="105"/>
        <v>131291</v>
      </c>
      <c r="P1686" s="25">
        <f t="shared" si="106"/>
        <v>-0.5</v>
      </c>
      <c r="Q1686" s="3">
        <v>35</v>
      </c>
      <c r="R1686" s="3">
        <v>38.5</v>
      </c>
      <c r="S1686" s="3">
        <v>38.450000000000003</v>
      </c>
      <c r="T1686" s="3">
        <v>38.549999999999997</v>
      </c>
      <c r="U1686" s="3">
        <v>39</v>
      </c>
      <c r="V1686" s="12">
        <f t="shared" si="107"/>
        <v>-0.23047900000000002</v>
      </c>
      <c r="W1686" s="3">
        <v>11.59</v>
      </c>
      <c r="X1686" s="3" t="str">
        <f ca="1">IF(COUNTIF(股期對照!A:A,B1686)=2,B1686&amp;"-●",IF(COUNTIF(股期對照!A:A,B1686)=1,B1686&amp;"-◎",B1686))</f>
        <v>北基</v>
      </c>
      <c r="Y1686" s="3" t="s">
        <v>6568</v>
      </c>
      <c r="AB1686" s="1" t="s">
        <v>1680</v>
      </c>
      <c r="AC1686" s="1" t="s">
        <v>3441</v>
      </c>
      <c r="AD1686" s="1">
        <v>0.43</v>
      </c>
      <c r="AE1686" s="1">
        <v>0</v>
      </c>
      <c r="AF1686" s="1">
        <v>0.25</v>
      </c>
      <c r="AG1686" s="1">
        <v>33</v>
      </c>
      <c r="AH1686" s="1">
        <v>66.319999999999993</v>
      </c>
      <c r="AI1686" s="1">
        <v>1686</v>
      </c>
      <c r="AJ1686" s="1">
        <v>1979662.42</v>
      </c>
      <c r="AK1686" s="1">
        <v>39</v>
      </c>
      <c r="AL1686" s="1">
        <v>-120</v>
      </c>
      <c r="AM1686" s="1">
        <v>-482</v>
      </c>
      <c r="AN1686" s="1">
        <v>-60</v>
      </c>
      <c r="AO1686" s="1">
        <v>27</v>
      </c>
      <c r="AP1686" s="1">
        <v>131291</v>
      </c>
      <c r="AQ1686" s="1">
        <v>-0.5</v>
      </c>
      <c r="AR1686" s="1">
        <v>35</v>
      </c>
      <c r="AS1686" s="1">
        <v>38.5</v>
      </c>
      <c r="AT1686" s="1">
        <v>38.450000000000003</v>
      </c>
      <c r="AU1686" s="1">
        <v>38.549999999999997</v>
      </c>
      <c r="AV1686" s="1">
        <v>39</v>
      </c>
      <c r="AW1686" s="1">
        <v>-0.23047900000000002</v>
      </c>
      <c r="AX1686" s="1">
        <v>11.59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6349</v>
      </c>
      <c r="C1687" s="3">
        <v>2.93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71.2</v>
      </c>
      <c r="H1687" s="1">
        <f>MATCH(持股比率!A1687,董監!A:A,0)</f>
        <v>1687</v>
      </c>
      <c r="I1687" s="3">
        <v>508540.15</v>
      </c>
      <c r="J1687" s="26">
        <v>58</v>
      </c>
      <c r="K1687" s="26">
        <v>19</v>
      </c>
      <c r="L1687" s="35">
        <v>-1</v>
      </c>
      <c r="M1687" s="26">
        <v>13</v>
      </c>
      <c r="N1687" s="26">
        <v>36</v>
      </c>
      <c r="O1687" s="26">
        <f t="shared" si="105"/>
        <v>36208</v>
      </c>
      <c r="P1687" s="25">
        <f t="shared" si="106"/>
        <v>0.3</v>
      </c>
      <c r="Q1687" s="3">
        <v>36.6</v>
      </c>
      <c r="R1687" s="3">
        <v>36.299999999999997</v>
      </c>
      <c r="S1687" s="3">
        <v>36.450000000000003</v>
      </c>
      <c r="T1687" s="3">
        <v>36.65</v>
      </c>
      <c r="U1687" s="3">
        <v>36.6</v>
      </c>
      <c r="V1687" s="12">
        <f t="shared" si="107"/>
        <v>4.5701000000000006E-2</v>
      </c>
      <c r="W1687" s="3">
        <v>0.69</v>
      </c>
      <c r="X1687" s="3" t="str">
        <f ca="1">IF(COUNTIF(股期對照!A:A,B1687)=2,B1687&amp;"-●",IF(COUNTIF(股期對照!A:A,B1687)=1,B1687&amp;"-◎",B1687))</f>
        <v>鉅明</v>
      </c>
      <c r="Y1687" s="3" t="s">
        <v>6698</v>
      </c>
      <c r="AB1687" s="1" t="s">
        <v>1681</v>
      </c>
      <c r="AC1687" s="1" t="s">
        <v>3442</v>
      </c>
      <c r="AD1687" s="1">
        <v>2.93</v>
      </c>
      <c r="AE1687" s="1">
        <v>2.35</v>
      </c>
      <c r="AF1687" s="1">
        <v>0.01</v>
      </c>
      <c r="AG1687" s="1">
        <v>23.51</v>
      </c>
      <c r="AH1687" s="1">
        <v>71.2</v>
      </c>
      <c r="AI1687" s="1">
        <v>1687</v>
      </c>
      <c r="AJ1687" s="1">
        <v>508540.15</v>
      </c>
      <c r="AK1687" s="1">
        <v>58</v>
      </c>
      <c r="AL1687" s="1">
        <v>19</v>
      </c>
      <c r="AM1687" s="1">
        <v>-1</v>
      </c>
      <c r="AN1687" s="1">
        <v>13</v>
      </c>
      <c r="AO1687" s="1">
        <v>36</v>
      </c>
      <c r="AP1687" s="1">
        <v>36208</v>
      </c>
      <c r="AQ1687" s="1">
        <v>0.3</v>
      </c>
      <c r="AR1687" s="1">
        <v>36.6</v>
      </c>
      <c r="AS1687" s="1">
        <v>36.299999999999997</v>
      </c>
      <c r="AT1687" s="1">
        <v>36.450000000000003</v>
      </c>
      <c r="AU1687" s="1">
        <v>36.65</v>
      </c>
      <c r="AV1687" s="1">
        <v>36.6</v>
      </c>
      <c r="AW1687" s="1">
        <v>4.5701000000000006E-2</v>
      </c>
      <c r="AX1687" s="1">
        <v>0.69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6350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6">
        <v>-50</v>
      </c>
      <c r="K1688" s="26">
        <v>3</v>
      </c>
      <c r="L1688" s="35">
        <v>12</v>
      </c>
      <c r="M1688" s="26">
        <v>-3</v>
      </c>
      <c r="N1688" s="26">
        <v>1</v>
      </c>
      <c r="O1688" s="26">
        <f t="shared" si="105"/>
        <v>38821</v>
      </c>
      <c r="P1688" s="25">
        <f t="shared" si="106"/>
        <v>-0.1</v>
      </c>
      <c r="Q1688" s="3">
        <v>23.6</v>
      </c>
      <c r="R1688" s="3">
        <v>23.1</v>
      </c>
      <c r="S1688" s="3">
        <v>22.4</v>
      </c>
      <c r="T1688" s="3">
        <v>22.75</v>
      </c>
      <c r="U1688" s="3">
        <v>23</v>
      </c>
      <c r="V1688" s="12">
        <f t="shared" si="107"/>
        <v>-8.8715000000000009E-3</v>
      </c>
      <c r="W1688" s="3">
        <v>0.44</v>
      </c>
      <c r="X1688" s="3" t="str">
        <f ca="1">IF(COUNTIF(股期對照!A:A,B1688)=2,B1688&amp;"-●",IF(COUNTIF(股期對照!A:A,B1688)=1,B1688&amp;"-◎",B1688))</f>
        <v>富堡</v>
      </c>
      <c r="Y1688" s="3" t="s">
        <v>6578</v>
      </c>
      <c r="AB1688" s="1" t="s">
        <v>1682</v>
      </c>
      <c r="AC1688" s="1" t="s">
        <v>3443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-50</v>
      </c>
      <c r="AL1688" s="1">
        <v>3</v>
      </c>
      <c r="AM1688" s="1">
        <v>12</v>
      </c>
      <c r="AN1688" s="1">
        <v>-3</v>
      </c>
      <c r="AO1688" s="1">
        <v>1</v>
      </c>
      <c r="AP1688" s="1">
        <v>38821</v>
      </c>
      <c r="AQ1688" s="1">
        <v>-0.1</v>
      </c>
      <c r="AR1688" s="1">
        <v>23.6</v>
      </c>
      <c r="AS1688" s="1">
        <v>23.1</v>
      </c>
      <c r="AT1688" s="1">
        <v>22.4</v>
      </c>
      <c r="AU1688" s="1">
        <v>22.75</v>
      </c>
      <c r="AV1688" s="1">
        <v>23</v>
      </c>
      <c r="AW1688" s="1">
        <v>-8.8715000000000009E-3</v>
      </c>
      <c r="AX1688" s="1">
        <v>0.44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6351</v>
      </c>
      <c r="C1689" s="3">
        <v>2.19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89.38</v>
      </c>
      <c r="H1689" s="1">
        <f>MATCH(持股比率!A1689,董監!A:A,0)</f>
        <v>1689</v>
      </c>
      <c r="I1689" s="3">
        <v>817794.06</v>
      </c>
      <c r="J1689" s="26">
        <v>0</v>
      </c>
      <c r="K1689" s="26">
        <v>0</v>
      </c>
      <c r="L1689" s="35">
        <v>1</v>
      </c>
      <c r="M1689" s="26">
        <v>15</v>
      </c>
      <c r="N1689" s="26">
        <v>-7</v>
      </c>
      <c r="O1689" s="26">
        <f t="shared" si="105"/>
        <v>73094</v>
      </c>
      <c r="P1689" s="25">
        <f t="shared" si="106"/>
        <v>0</v>
      </c>
      <c r="Q1689" s="3">
        <v>14.7</v>
      </c>
      <c r="R1689" s="3">
        <v>14.5</v>
      </c>
      <c r="S1689" s="3">
        <v>14.1</v>
      </c>
      <c r="T1689" s="3">
        <v>14.45</v>
      </c>
      <c r="U1689" s="3">
        <v>14.3</v>
      </c>
      <c r="V1689" s="12">
        <f t="shared" si="107"/>
        <v>1.3075000000000001E-3</v>
      </c>
      <c r="W1689" s="3">
        <v>-2.39</v>
      </c>
      <c r="X1689" s="3" t="str">
        <f ca="1">IF(COUNTIF(股期對照!A:A,B1689)=2,B1689&amp;"-●",IF(COUNTIF(股期對照!A:A,B1689)=1,B1689&amp;"-◎",B1689))</f>
        <v>青鋼</v>
      </c>
      <c r="Y1689" s="3" t="s">
        <v>6679</v>
      </c>
      <c r="AB1689" s="1" t="s">
        <v>1683</v>
      </c>
      <c r="AC1689" s="1" t="s">
        <v>3444</v>
      </c>
      <c r="AD1689" s="1">
        <v>2.19</v>
      </c>
      <c r="AE1689" s="1">
        <v>0</v>
      </c>
      <c r="AF1689" s="1">
        <v>0</v>
      </c>
      <c r="AG1689" s="1">
        <v>8.43</v>
      </c>
      <c r="AH1689" s="1">
        <v>89.38</v>
      </c>
      <c r="AI1689" s="1">
        <v>1689</v>
      </c>
      <c r="AJ1689" s="1">
        <v>817794.06</v>
      </c>
      <c r="AK1689" s="1">
        <v>0</v>
      </c>
      <c r="AL1689" s="1">
        <v>0</v>
      </c>
      <c r="AM1689" s="1">
        <v>1</v>
      </c>
      <c r="AN1689" s="1">
        <v>15</v>
      </c>
      <c r="AO1689" s="1">
        <v>-7</v>
      </c>
      <c r="AP1689" s="1">
        <v>73094</v>
      </c>
      <c r="AQ1689" s="1">
        <v>0</v>
      </c>
      <c r="AR1689" s="1">
        <v>14.7</v>
      </c>
      <c r="AS1689" s="1">
        <v>14.5</v>
      </c>
      <c r="AT1689" s="1">
        <v>14.1</v>
      </c>
      <c r="AU1689" s="1">
        <v>14.45</v>
      </c>
      <c r="AV1689" s="1">
        <v>14.3</v>
      </c>
      <c r="AW1689" s="1">
        <v>1.3075000000000001E-3</v>
      </c>
      <c r="AX1689" s="1">
        <v>-2.39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6352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-4</v>
      </c>
      <c r="M1690" s="26">
        <v>0</v>
      </c>
      <c r="N1690" s="26">
        <v>1</v>
      </c>
      <c r="O1690" s="26">
        <f t="shared" si="105"/>
        <v>35857</v>
      </c>
      <c r="P1690" s="25">
        <f t="shared" si="106"/>
        <v>0</v>
      </c>
      <c r="Q1690" s="3">
        <v>29.05</v>
      </c>
      <c r="R1690" s="3">
        <v>29.05</v>
      </c>
      <c r="S1690" s="3">
        <v>28.95</v>
      </c>
      <c r="T1690" s="3">
        <v>28.85</v>
      </c>
      <c r="U1690" s="3">
        <v>29.15</v>
      </c>
      <c r="V1690" s="12">
        <f t="shared" si="107"/>
        <v>-8.6650000000000008E-4</v>
      </c>
      <c r="W1690" s="3">
        <v>0.52</v>
      </c>
      <c r="X1690" s="3" t="str">
        <f ca="1">IF(COUNTIF(股期對照!A:A,B1690)=2,B1690&amp;"-●",IF(COUNTIF(股期對照!A:A,B1690)=1,B1690&amp;"-◎",B1690))</f>
        <v>大汽電</v>
      </c>
      <c r="Y1690" s="3" t="s">
        <v>6578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-4</v>
      </c>
      <c r="AN1690" s="1">
        <v>0</v>
      </c>
      <c r="AO1690" s="1">
        <v>1</v>
      </c>
      <c r="AP1690" s="1">
        <v>35857</v>
      </c>
      <c r="AQ1690" s="1">
        <v>0</v>
      </c>
      <c r="AR1690" s="1">
        <v>29.05</v>
      </c>
      <c r="AS1690" s="1">
        <v>29.05</v>
      </c>
      <c r="AT1690" s="1">
        <v>28.95</v>
      </c>
      <c r="AU1690" s="1">
        <v>28.85</v>
      </c>
      <c r="AV1690" s="1">
        <v>29.15</v>
      </c>
      <c r="AW1690" s="1">
        <v>-8.6650000000000008E-4</v>
      </c>
      <c r="AX1690" s="1">
        <v>0.52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6353</v>
      </c>
      <c r="C1691" s="3">
        <v>17.66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67.09</v>
      </c>
      <c r="H1691" s="1">
        <f>MATCH(持股比率!A1691,董監!A:A,0)</f>
        <v>1691</v>
      </c>
      <c r="I1691" s="3">
        <v>488000</v>
      </c>
      <c r="J1691" s="26">
        <v>-179</v>
      </c>
      <c r="K1691" s="26">
        <v>3487</v>
      </c>
      <c r="L1691" s="35">
        <v>-28</v>
      </c>
      <c r="M1691" s="26">
        <v>34</v>
      </c>
      <c r="N1691" s="26">
        <v>-27</v>
      </c>
      <c r="O1691" s="26">
        <f t="shared" si="105"/>
        <v>32740</v>
      </c>
      <c r="P1691" s="25">
        <f t="shared" si="106"/>
        <v>10</v>
      </c>
      <c r="Q1691" s="3">
        <v>18.5</v>
      </c>
      <c r="R1691" s="3">
        <v>18.600000000000001</v>
      </c>
      <c r="S1691" s="3">
        <v>19.05</v>
      </c>
      <c r="T1691" s="3">
        <v>19.399999999999999</v>
      </c>
      <c r="U1691" s="3">
        <v>19.100000000000001</v>
      </c>
      <c r="V1691" s="12">
        <f t="shared" si="107"/>
        <v>0.611572</v>
      </c>
      <c r="W1691" s="3">
        <v>4.95</v>
      </c>
      <c r="X1691" s="3" t="str">
        <f ca="1">IF(COUNTIF(股期對照!A:A,B1691)=2,B1691&amp;"-●",IF(COUNTIF(股期對照!A:A,B1691)=1,B1691&amp;"-◎",B1691))</f>
        <v>宏大</v>
      </c>
      <c r="Y1691" s="3" t="s">
        <v>6578</v>
      </c>
      <c r="AB1691" s="1" t="s">
        <v>1685</v>
      </c>
      <c r="AC1691" s="1" t="s">
        <v>3446</v>
      </c>
      <c r="AD1691" s="1">
        <v>17.66</v>
      </c>
      <c r="AE1691" s="1">
        <v>0</v>
      </c>
      <c r="AF1691" s="1">
        <v>0</v>
      </c>
      <c r="AG1691" s="1">
        <v>15.25</v>
      </c>
      <c r="AH1691" s="1">
        <v>67.09</v>
      </c>
      <c r="AI1691" s="1">
        <v>1691</v>
      </c>
      <c r="AJ1691" s="1">
        <v>488000</v>
      </c>
      <c r="AK1691" s="1">
        <v>-179</v>
      </c>
      <c r="AL1691" s="1">
        <v>3487</v>
      </c>
      <c r="AM1691" s="1">
        <v>-28</v>
      </c>
      <c r="AN1691" s="1">
        <v>34</v>
      </c>
      <c r="AO1691" s="1">
        <v>-27</v>
      </c>
      <c r="AP1691" s="1">
        <v>32740</v>
      </c>
      <c r="AQ1691" s="1">
        <v>10</v>
      </c>
      <c r="AR1691" s="1">
        <v>18.5</v>
      </c>
      <c r="AS1691" s="1">
        <v>18.600000000000001</v>
      </c>
      <c r="AT1691" s="1">
        <v>19.05</v>
      </c>
      <c r="AU1691" s="1">
        <v>19.399999999999999</v>
      </c>
      <c r="AV1691" s="1">
        <v>19.100000000000001</v>
      </c>
      <c r="AW1691" s="1">
        <v>0.611572</v>
      </c>
      <c r="AX1691" s="1">
        <v>4.95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6354</v>
      </c>
      <c r="C1692" s="3">
        <v>1.02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80.09</v>
      </c>
      <c r="H1692" s="1">
        <f>MATCH(持股比率!A1692,董監!A:A,0)</f>
        <v>1692</v>
      </c>
      <c r="I1692" s="3">
        <v>2932787.11</v>
      </c>
      <c r="J1692" s="26">
        <v>-118</v>
      </c>
      <c r="K1692" s="26">
        <v>-152</v>
      </c>
      <c r="L1692" s="35">
        <v>-278</v>
      </c>
      <c r="M1692" s="26">
        <v>-90</v>
      </c>
      <c r="N1692" s="26">
        <v>-65</v>
      </c>
      <c r="O1692" s="26">
        <f t="shared" si="105"/>
        <v>234887</v>
      </c>
      <c r="P1692" s="25">
        <f t="shared" si="106"/>
        <v>-0.3</v>
      </c>
      <c r="Q1692" s="3">
        <v>11.4</v>
      </c>
      <c r="R1692" s="3">
        <v>11.6</v>
      </c>
      <c r="S1692" s="3">
        <v>11.2</v>
      </c>
      <c r="T1692" s="3">
        <v>11.2</v>
      </c>
      <c r="U1692" s="3">
        <v>11.15</v>
      </c>
      <c r="V1692" s="12">
        <f t="shared" si="107"/>
        <v>-7.9547499999999993E-2</v>
      </c>
      <c r="W1692" s="3">
        <v>-3.88</v>
      </c>
      <c r="X1692" s="3" t="str">
        <f ca="1">IF(COUNTIF(股期對照!A:A,B1692)=2,B1692&amp;"-●",IF(COUNTIF(股期對照!A:A,B1692)=1,B1692&amp;"-◎",B1692))</f>
        <v>愛地雅</v>
      </c>
      <c r="Y1692" s="3" t="s">
        <v>6703</v>
      </c>
      <c r="AB1692" s="1" t="s">
        <v>1686</v>
      </c>
      <c r="AC1692" s="1" t="s">
        <v>3447</v>
      </c>
      <c r="AD1692" s="1">
        <v>1.02</v>
      </c>
      <c r="AE1692" s="1">
        <v>0</v>
      </c>
      <c r="AF1692" s="1">
        <v>0</v>
      </c>
      <c r="AG1692" s="1">
        <v>18.89</v>
      </c>
      <c r="AH1692" s="1">
        <v>80.09</v>
      </c>
      <c r="AI1692" s="1">
        <v>1692</v>
      </c>
      <c r="AJ1692" s="1">
        <v>2932787.11</v>
      </c>
      <c r="AK1692" s="1">
        <v>-118</v>
      </c>
      <c r="AL1692" s="1">
        <v>-152</v>
      </c>
      <c r="AM1692" s="1">
        <v>-278</v>
      </c>
      <c r="AN1692" s="1">
        <v>-90</v>
      </c>
      <c r="AO1692" s="1">
        <v>-65</v>
      </c>
      <c r="AP1692" s="1">
        <v>234887</v>
      </c>
      <c r="AQ1692" s="1">
        <v>-0.3</v>
      </c>
      <c r="AR1692" s="1">
        <v>11.4</v>
      </c>
      <c r="AS1692" s="1">
        <v>11.6</v>
      </c>
      <c r="AT1692" s="1">
        <v>11.2</v>
      </c>
      <c r="AU1692" s="1">
        <v>11.2</v>
      </c>
      <c r="AV1692" s="1">
        <v>11.15</v>
      </c>
      <c r="AW1692" s="1">
        <v>-7.9547499999999993E-2</v>
      </c>
      <c r="AX1692" s="1">
        <v>-3.88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6355</v>
      </c>
      <c r="C1693" s="3">
        <v>1.47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82.97</v>
      </c>
      <c r="H1693" s="1">
        <f>MATCH(持股比率!A1693,董監!A:A,0)</f>
        <v>1693</v>
      </c>
      <c r="I1693" s="3">
        <v>843000</v>
      </c>
      <c r="J1693" s="26">
        <v>-2</v>
      </c>
      <c r="K1693" s="26">
        <v>2</v>
      </c>
      <c r="L1693" s="35">
        <v>-24</v>
      </c>
      <c r="M1693" s="26">
        <v>10</v>
      </c>
      <c r="N1693" s="26">
        <v>0</v>
      </c>
      <c r="O1693" s="26">
        <f t="shared" si="105"/>
        <v>69944</v>
      </c>
      <c r="P1693" s="25">
        <f t="shared" si="106"/>
        <v>0</v>
      </c>
      <c r="Q1693" s="3">
        <v>13.2</v>
      </c>
      <c r="R1693" s="3">
        <v>13.25</v>
      </c>
      <c r="S1693" s="3">
        <v>12.85</v>
      </c>
      <c r="T1693" s="3">
        <v>12.8</v>
      </c>
      <c r="U1693" s="3">
        <v>12.75</v>
      </c>
      <c r="V1693" s="12">
        <f t="shared" si="107"/>
        <v>-1.8029999999999995E-3</v>
      </c>
      <c r="W1693" s="3">
        <v>-4.1399999999999997</v>
      </c>
      <c r="X1693" s="3" t="str">
        <f ca="1">IF(COUNTIF(股期對照!A:A,B1693)=2,B1693&amp;"-●",IF(COUNTIF(股期對照!A:A,B1693)=1,B1693&amp;"-◎",B1693))</f>
        <v>邦泰</v>
      </c>
      <c r="Y1693" s="3" t="s">
        <v>6665</v>
      </c>
      <c r="AB1693" s="1" t="s">
        <v>1687</v>
      </c>
      <c r="AC1693" s="1" t="s">
        <v>3448</v>
      </c>
      <c r="AD1693" s="1">
        <v>1.47</v>
      </c>
      <c r="AE1693" s="1">
        <v>0</v>
      </c>
      <c r="AF1693" s="1">
        <v>0</v>
      </c>
      <c r="AG1693" s="1">
        <v>15.56</v>
      </c>
      <c r="AH1693" s="1">
        <v>82.97</v>
      </c>
      <c r="AI1693" s="1">
        <v>1693</v>
      </c>
      <c r="AJ1693" s="1">
        <v>843000</v>
      </c>
      <c r="AK1693" s="1">
        <v>-2</v>
      </c>
      <c r="AL1693" s="1">
        <v>2</v>
      </c>
      <c r="AM1693" s="1">
        <v>-24</v>
      </c>
      <c r="AN1693" s="1">
        <v>10</v>
      </c>
      <c r="AO1693" s="1">
        <v>0</v>
      </c>
      <c r="AP1693" s="1">
        <v>69944</v>
      </c>
      <c r="AQ1693" s="1">
        <v>0</v>
      </c>
      <c r="AR1693" s="1">
        <v>13.2</v>
      </c>
      <c r="AS1693" s="1">
        <v>13.25</v>
      </c>
      <c r="AT1693" s="1">
        <v>12.85</v>
      </c>
      <c r="AU1693" s="1">
        <v>12.8</v>
      </c>
      <c r="AV1693" s="1">
        <v>12.75</v>
      </c>
      <c r="AW1693" s="1">
        <v>-1.8029999999999995E-3</v>
      </c>
      <c r="AX1693" s="1">
        <v>-4.1399999999999997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6356</v>
      </c>
      <c r="C1694" s="3">
        <v>6.27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85.97</v>
      </c>
      <c r="H1694" s="1">
        <f>MATCH(持股比率!A1694,董監!A:A,0)</f>
        <v>1694</v>
      </c>
      <c r="I1694" s="3">
        <v>2480781.5699999998</v>
      </c>
      <c r="J1694" s="26">
        <v>310</v>
      </c>
      <c r="K1694" s="26">
        <v>441</v>
      </c>
      <c r="L1694" s="35">
        <v>-1069</v>
      </c>
      <c r="M1694" s="26">
        <v>-460</v>
      </c>
      <c r="N1694" s="26">
        <v>202</v>
      </c>
      <c r="O1694" s="26">
        <f t="shared" si="105"/>
        <v>213273</v>
      </c>
      <c r="P1694" s="25">
        <f t="shared" si="106"/>
        <v>-0.3</v>
      </c>
      <c r="Q1694" s="3">
        <v>24.5</v>
      </c>
      <c r="R1694" s="3">
        <v>25.8</v>
      </c>
      <c r="S1694" s="3">
        <v>24.85</v>
      </c>
      <c r="T1694" s="3">
        <v>24.3</v>
      </c>
      <c r="U1694" s="3">
        <v>24.45</v>
      </c>
      <c r="V1694" s="12">
        <f t="shared" si="107"/>
        <v>-0.1383095</v>
      </c>
      <c r="W1694" s="3">
        <v>1.24</v>
      </c>
      <c r="X1694" s="3" t="str">
        <f ca="1">IF(COUNTIF(股期對照!A:A,B1694)=2,B1694&amp;"-●",IF(COUNTIF(股期對照!A:A,B1694)=1,B1694&amp;"-◎",B1694))</f>
        <v>國統</v>
      </c>
      <c r="Y1694" s="3" t="s">
        <v>6571</v>
      </c>
      <c r="AB1694" s="1" t="s">
        <v>1688</v>
      </c>
      <c r="AC1694" s="1" t="s">
        <v>3449</v>
      </c>
      <c r="AD1694" s="1">
        <v>6.27</v>
      </c>
      <c r="AE1694" s="1">
        <v>0.84</v>
      </c>
      <c r="AF1694" s="1">
        <v>0.02</v>
      </c>
      <c r="AG1694" s="1">
        <v>6.9</v>
      </c>
      <c r="AH1694" s="1">
        <v>85.97</v>
      </c>
      <c r="AI1694" s="1">
        <v>1694</v>
      </c>
      <c r="AJ1694" s="1">
        <v>2480781.5699999998</v>
      </c>
      <c r="AK1694" s="1">
        <v>310</v>
      </c>
      <c r="AL1694" s="1">
        <v>441</v>
      </c>
      <c r="AM1694" s="1">
        <v>-1069</v>
      </c>
      <c r="AN1694" s="1">
        <v>-460</v>
      </c>
      <c r="AO1694" s="1">
        <v>202</v>
      </c>
      <c r="AP1694" s="1">
        <v>213273</v>
      </c>
      <c r="AQ1694" s="1">
        <v>-0.3</v>
      </c>
      <c r="AR1694" s="1">
        <v>24.5</v>
      </c>
      <c r="AS1694" s="1">
        <v>25.8</v>
      </c>
      <c r="AT1694" s="1">
        <v>24.85</v>
      </c>
      <c r="AU1694" s="1">
        <v>24.3</v>
      </c>
      <c r="AV1694" s="1">
        <v>24.45</v>
      </c>
      <c r="AW1694" s="1">
        <v>-0.1383095</v>
      </c>
      <c r="AX1694" s="1">
        <v>1.24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4883</v>
      </c>
      <c r="C1695" s="3">
        <v>7.0000000000000007E-2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76.400000000000006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-13</v>
      </c>
      <c r="M1695" s="26">
        <v>0</v>
      </c>
      <c r="N1695" s="26">
        <v>0</v>
      </c>
      <c r="O1695" s="26">
        <f t="shared" si="105"/>
        <v>55374</v>
      </c>
      <c r="P1695" s="25">
        <f t="shared" si="106"/>
        <v>0</v>
      </c>
      <c r="Q1695" s="3">
        <v>12</v>
      </c>
      <c r="R1695" s="3">
        <v>11.9</v>
      </c>
      <c r="S1695" s="3">
        <v>11.6</v>
      </c>
      <c r="T1695" s="3">
        <v>11.75</v>
      </c>
      <c r="U1695" s="3">
        <v>11.7</v>
      </c>
      <c r="V1695" s="12">
        <f t="shared" si="107"/>
        <v>-1.5079999999999998E-3</v>
      </c>
      <c r="W1695" s="3">
        <v>-3.7</v>
      </c>
      <c r="X1695" s="3" t="str">
        <f ca="1">IF(COUNTIF(股期對照!A:A,B1695)=2,B1695&amp;"-●",IF(COUNTIF(股期對照!A:A,B1695)=1,B1695&amp;"-◎",B1695))</f>
        <v>合騏</v>
      </c>
      <c r="Y1695" s="3" t="s">
        <v>6578</v>
      </c>
      <c r="AB1695" s="1" t="s">
        <v>1689</v>
      </c>
      <c r="AC1695" s="1" t="s">
        <v>3450</v>
      </c>
      <c r="AD1695" s="1">
        <v>7.0000000000000007E-2</v>
      </c>
      <c r="AE1695" s="1">
        <v>0</v>
      </c>
      <c r="AF1695" s="1">
        <v>0</v>
      </c>
      <c r="AG1695" s="1">
        <v>23.53</v>
      </c>
      <c r="AH1695" s="1">
        <v>76.400000000000006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-13</v>
      </c>
      <c r="AN1695" s="1">
        <v>0</v>
      </c>
      <c r="AO1695" s="1">
        <v>0</v>
      </c>
      <c r="AP1695" s="1">
        <v>55374</v>
      </c>
      <c r="AQ1695" s="1">
        <v>0</v>
      </c>
      <c r="AR1695" s="1">
        <v>12</v>
      </c>
      <c r="AS1695" s="1">
        <v>11.9</v>
      </c>
      <c r="AT1695" s="1">
        <v>11.6</v>
      </c>
      <c r="AU1695" s="1">
        <v>11.75</v>
      </c>
      <c r="AV1695" s="1">
        <v>11.7</v>
      </c>
      <c r="AW1695" s="1">
        <v>-1.5079999999999998E-3</v>
      </c>
      <c r="AX1695" s="1">
        <v>-3.7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6357</v>
      </c>
      <c r="C1696" s="3">
        <v>10.38</v>
      </c>
      <c r="D1696" s="3">
        <v>2.56</v>
      </c>
      <c r="E1696" s="3">
        <v>1.59</v>
      </c>
      <c r="F1696" s="1">
        <f>IF(INDEX(董監!D:D,H1696)=0,INDEX(董監!C:C,H1696),INDEX(董監!D:D,H1696))</f>
        <v>12.55</v>
      </c>
      <c r="G1696" s="1">
        <f t="shared" si="104"/>
        <v>72.92</v>
      </c>
      <c r="H1696" s="1">
        <f>MATCH(持股比率!A1696,董監!A:A,0)</f>
        <v>1696</v>
      </c>
      <c r="I1696" s="3">
        <v>1353127.22</v>
      </c>
      <c r="J1696" s="26">
        <v>1511</v>
      </c>
      <c r="K1696" s="26">
        <v>533</v>
      </c>
      <c r="L1696" s="35">
        <v>982</v>
      </c>
      <c r="M1696" s="26">
        <v>-953</v>
      </c>
      <c r="N1696" s="26">
        <v>-217</v>
      </c>
      <c r="O1696" s="26">
        <f t="shared" si="105"/>
        <v>98670</v>
      </c>
      <c r="P1696" s="25">
        <f t="shared" si="106"/>
        <v>1.9</v>
      </c>
      <c r="Q1696" s="3">
        <v>85.5</v>
      </c>
      <c r="R1696" s="3">
        <v>85.8</v>
      </c>
      <c r="S1696" s="3">
        <v>88.4</v>
      </c>
      <c r="T1696" s="3">
        <v>85.8</v>
      </c>
      <c r="U1696" s="3">
        <v>83.2</v>
      </c>
      <c r="V1696" s="12">
        <f t="shared" si="107"/>
        <v>1.6190890000000002</v>
      </c>
      <c r="W1696" s="3">
        <v>0.85</v>
      </c>
      <c r="X1696" s="3" t="str">
        <f ca="1">IF(COUNTIF(股期對照!A:A,B1696)=2,B1696&amp;"-●",IF(COUNTIF(股期對照!A:A,B1696)=1,B1696&amp;"-◎",B1696))</f>
        <v>明安</v>
      </c>
      <c r="Y1696" s="3" t="s">
        <v>6698</v>
      </c>
      <c r="AB1696" s="1" t="s">
        <v>1690</v>
      </c>
      <c r="AC1696" s="1" t="s">
        <v>3451</v>
      </c>
      <c r="AD1696" s="1">
        <v>10.38</v>
      </c>
      <c r="AE1696" s="1">
        <v>2.56</v>
      </c>
      <c r="AF1696" s="1">
        <v>1.59</v>
      </c>
      <c r="AG1696" s="1">
        <v>12.55</v>
      </c>
      <c r="AH1696" s="1">
        <v>72.92</v>
      </c>
      <c r="AI1696" s="1">
        <v>1696</v>
      </c>
      <c r="AJ1696" s="1">
        <v>1353127.22</v>
      </c>
      <c r="AK1696" s="1">
        <v>1511</v>
      </c>
      <c r="AL1696" s="1">
        <v>533</v>
      </c>
      <c r="AM1696" s="1">
        <v>982</v>
      </c>
      <c r="AN1696" s="1">
        <v>-953</v>
      </c>
      <c r="AO1696" s="1">
        <v>-217</v>
      </c>
      <c r="AP1696" s="1">
        <v>98670</v>
      </c>
      <c r="AQ1696" s="1">
        <v>1.9</v>
      </c>
      <c r="AR1696" s="1">
        <v>85.5</v>
      </c>
      <c r="AS1696" s="1">
        <v>85.8</v>
      </c>
      <c r="AT1696" s="1">
        <v>88.4</v>
      </c>
      <c r="AU1696" s="1">
        <v>85.8</v>
      </c>
      <c r="AV1696" s="1">
        <v>83.2</v>
      </c>
      <c r="AW1696" s="1">
        <v>1.6190890000000002</v>
      </c>
      <c r="AX1696" s="1">
        <v>0.85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6358</v>
      </c>
      <c r="C1697" s="3">
        <v>8.19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6">
        <v>2</v>
      </c>
      <c r="K1697" s="26">
        <v>3</v>
      </c>
      <c r="L1697" s="35">
        <v>0</v>
      </c>
      <c r="M1697" s="26">
        <v>-3</v>
      </c>
      <c r="N1697" s="26">
        <v>-9</v>
      </c>
      <c r="O1697" s="26">
        <f t="shared" si="105"/>
        <v>47473</v>
      </c>
      <c r="P1697" s="25">
        <f t="shared" si="106"/>
        <v>0</v>
      </c>
      <c r="Q1697" s="3">
        <v>12.15</v>
      </c>
      <c r="R1697" s="3">
        <v>12.1</v>
      </c>
      <c r="S1697" s="3">
        <v>12.5</v>
      </c>
      <c r="T1697" s="3">
        <v>12.45</v>
      </c>
      <c r="U1697" s="3">
        <v>12.35</v>
      </c>
      <c r="V1697" s="12">
        <f t="shared" si="107"/>
        <v>-8.789999999999999E-4</v>
      </c>
      <c r="W1697" s="3">
        <v>0.82</v>
      </c>
      <c r="X1697" s="3" t="str">
        <f ca="1">IF(COUNTIF(股期對照!A:A,B1697)=2,B1697&amp;"-●",IF(COUNTIF(股期對照!A:A,B1697)=1,B1697&amp;"-◎",B1697))</f>
        <v>新天地</v>
      </c>
      <c r="Y1697" s="3" t="s">
        <v>6704</v>
      </c>
      <c r="AB1697" s="1" t="s">
        <v>1691</v>
      </c>
      <c r="AC1697" s="1" t="s">
        <v>3452</v>
      </c>
      <c r="AD1697" s="1">
        <v>8.19</v>
      </c>
      <c r="AE1697" s="1">
        <v>0</v>
      </c>
      <c r="AF1697" s="1">
        <v>0.05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2</v>
      </c>
      <c r="AL1697" s="1">
        <v>3</v>
      </c>
      <c r="AM1697" s="1">
        <v>0</v>
      </c>
      <c r="AN1697" s="1">
        <v>-3</v>
      </c>
      <c r="AO1697" s="1">
        <v>-9</v>
      </c>
      <c r="AP1697" s="1">
        <v>47473</v>
      </c>
      <c r="AQ1697" s="1">
        <v>0</v>
      </c>
      <c r="AR1697" s="1">
        <v>12.15</v>
      </c>
      <c r="AS1697" s="1">
        <v>12.1</v>
      </c>
      <c r="AT1697" s="1">
        <v>12.5</v>
      </c>
      <c r="AU1697" s="1">
        <v>12.45</v>
      </c>
      <c r="AV1697" s="1">
        <v>12.35</v>
      </c>
      <c r="AW1697" s="1">
        <v>-8.789999999999999E-4</v>
      </c>
      <c r="AX1697" s="1">
        <v>0.82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6359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38.200000000000003</v>
      </c>
      <c r="R1698" s="3">
        <v>38.200000000000003</v>
      </c>
      <c r="S1698" s="3">
        <v>38.5</v>
      </c>
      <c r="T1698" s="3">
        <v>38.5</v>
      </c>
      <c r="U1698" s="3">
        <v>38.1</v>
      </c>
      <c r="V1698" s="12">
        <f t="shared" si="107"/>
        <v>0</v>
      </c>
      <c r="W1698" s="3">
        <v>-0.26</v>
      </c>
      <c r="X1698" s="3" t="str">
        <f ca="1">IF(COUNTIF(股期對照!A:A,B1698)=2,B1698&amp;"-●",IF(COUNTIF(股期對照!A:A,B1698)=1,B1698&amp;"-◎",B1698))</f>
        <v>關中</v>
      </c>
      <c r="Y1698" s="3" t="s">
        <v>6671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38.200000000000003</v>
      </c>
      <c r="AS1698" s="1">
        <v>38.200000000000003</v>
      </c>
      <c r="AT1698" s="1">
        <v>38.5</v>
      </c>
      <c r="AU1698" s="1">
        <v>38.5</v>
      </c>
      <c r="AV1698" s="1">
        <v>38.1</v>
      </c>
      <c r="AW1698" s="1">
        <v>0</v>
      </c>
      <c r="AX1698" s="1">
        <v>-0.26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6360</v>
      </c>
      <c r="C1699" s="3">
        <v>25.1</v>
      </c>
      <c r="D1699" s="3">
        <v>0.15</v>
      </c>
      <c r="E1699" s="3">
        <v>0.46</v>
      </c>
      <c r="F1699" s="1">
        <f>IF(INDEX(董監!D:D,H1699)=0,INDEX(董監!C:C,H1699),INDEX(董監!D:D,H1699))</f>
        <v>12.51</v>
      </c>
      <c r="G1699" s="1">
        <f t="shared" si="104"/>
        <v>61.78</v>
      </c>
      <c r="H1699" s="1">
        <f>MATCH(持股比率!A1699,董監!A:A,0)</f>
        <v>1699</v>
      </c>
      <c r="I1699" s="3">
        <v>1658400.8</v>
      </c>
      <c r="J1699" s="26">
        <v>-102</v>
      </c>
      <c r="K1699" s="26">
        <v>221</v>
      </c>
      <c r="L1699" s="35">
        <v>28</v>
      </c>
      <c r="M1699" s="26">
        <v>951</v>
      </c>
      <c r="N1699" s="26">
        <v>-527</v>
      </c>
      <c r="O1699" s="26">
        <f t="shared" si="105"/>
        <v>102456</v>
      </c>
      <c r="P1699" s="25">
        <f t="shared" si="106"/>
        <v>0.6</v>
      </c>
      <c r="Q1699" s="3">
        <v>71.7</v>
      </c>
      <c r="R1699" s="3">
        <v>71.8</v>
      </c>
      <c r="S1699" s="3">
        <v>71.3</v>
      </c>
      <c r="T1699" s="3">
        <v>74.5</v>
      </c>
      <c r="U1699" s="3">
        <v>73.3</v>
      </c>
      <c r="V1699" s="12">
        <f t="shared" si="107"/>
        <v>0.42771200000000004</v>
      </c>
      <c r="W1699" s="3">
        <v>2.52</v>
      </c>
      <c r="X1699" s="3" t="str">
        <f ca="1">IF(COUNTIF(股期對照!A:A,B1699)=2,B1699&amp;"-●",IF(COUNTIF(股期對照!A:A,B1699)=1,B1699&amp;"-◎",B1699))</f>
        <v>森鉅-◎</v>
      </c>
      <c r="Y1699" s="3" t="s">
        <v>6578</v>
      </c>
      <c r="AB1699" s="1" t="s">
        <v>1693</v>
      </c>
      <c r="AC1699" s="1" t="s">
        <v>3454</v>
      </c>
      <c r="AD1699" s="1">
        <v>25.1</v>
      </c>
      <c r="AE1699" s="1">
        <v>0.15</v>
      </c>
      <c r="AF1699" s="1">
        <v>0.46</v>
      </c>
      <c r="AG1699" s="1">
        <v>12.51</v>
      </c>
      <c r="AH1699" s="1">
        <v>61.78</v>
      </c>
      <c r="AI1699" s="1">
        <v>1699</v>
      </c>
      <c r="AJ1699" s="1">
        <v>1658400.8</v>
      </c>
      <c r="AK1699" s="1">
        <v>-102</v>
      </c>
      <c r="AL1699" s="1">
        <v>221</v>
      </c>
      <c r="AM1699" s="1">
        <v>28</v>
      </c>
      <c r="AN1699" s="1">
        <v>951</v>
      </c>
      <c r="AO1699" s="1">
        <v>-527</v>
      </c>
      <c r="AP1699" s="1">
        <v>102456</v>
      </c>
      <c r="AQ1699" s="1">
        <v>0.6</v>
      </c>
      <c r="AR1699" s="1">
        <v>71.7</v>
      </c>
      <c r="AS1699" s="1">
        <v>71.8</v>
      </c>
      <c r="AT1699" s="1">
        <v>71.3</v>
      </c>
      <c r="AU1699" s="1">
        <v>74.5</v>
      </c>
      <c r="AV1699" s="1">
        <v>73.3</v>
      </c>
      <c r="AW1699" s="1">
        <v>0.42771200000000004</v>
      </c>
      <c r="AX1699" s="1">
        <v>2.52</v>
      </c>
      <c r="AY1699" s="1" t="s">
        <v>4554</v>
      </c>
      <c r="AZ1699" s="1" t="s">
        <v>3515</v>
      </c>
    </row>
    <row r="1700" spans="1:52" x14ac:dyDescent="0.25">
      <c r="A1700" s="2" t="s">
        <v>1694</v>
      </c>
      <c r="B1700" s="3" t="s">
        <v>6361</v>
      </c>
      <c r="C1700" s="3">
        <v>3.51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91.93</v>
      </c>
      <c r="H1700" s="1">
        <f>MATCH(持股比率!A1700,董監!A:A,0)</f>
        <v>1700</v>
      </c>
      <c r="I1700" s="3">
        <v>893840.8</v>
      </c>
      <c r="J1700" s="26">
        <v>14</v>
      </c>
      <c r="K1700" s="26">
        <v>49</v>
      </c>
      <c r="L1700" s="35">
        <v>24</v>
      </c>
      <c r="M1700" s="26">
        <v>53</v>
      </c>
      <c r="N1700" s="26">
        <v>175</v>
      </c>
      <c r="O1700" s="26">
        <f t="shared" si="105"/>
        <v>82171</v>
      </c>
      <c r="P1700" s="25">
        <f t="shared" si="106"/>
        <v>0.4</v>
      </c>
      <c r="Q1700" s="3">
        <v>46.15</v>
      </c>
      <c r="R1700" s="3">
        <v>46</v>
      </c>
      <c r="S1700" s="3">
        <v>45.5</v>
      </c>
      <c r="T1700" s="3">
        <v>45.55</v>
      </c>
      <c r="U1700" s="3">
        <v>46.7</v>
      </c>
      <c r="V1700" s="12">
        <f t="shared" si="107"/>
        <v>0.14578749999999999</v>
      </c>
      <c r="W1700" s="3">
        <v>2.64</v>
      </c>
      <c r="X1700" s="3" t="str">
        <f ca="1">IF(COUNTIF(股期對照!A:A,B1700)=2,B1700&amp;"-●",IF(COUNTIF(股期對照!A:A,B1700)=1,B1700&amp;"-◎",B1700))</f>
        <v>高力</v>
      </c>
      <c r="Y1700" s="3" t="s">
        <v>6626</v>
      </c>
      <c r="AB1700" s="1" t="s">
        <v>1694</v>
      </c>
      <c r="AC1700" s="1" t="s">
        <v>3455</v>
      </c>
      <c r="AD1700" s="1">
        <v>3.51</v>
      </c>
      <c r="AE1700" s="1">
        <v>0</v>
      </c>
      <c r="AF1700" s="1">
        <v>0.02</v>
      </c>
      <c r="AG1700" s="1">
        <v>4.54</v>
      </c>
      <c r="AH1700" s="1">
        <v>91.93</v>
      </c>
      <c r="AI1700" s="1">
        <v>1700</v>
      </c>
      <c r="AJ1700" s="1">
        <v>893840.8</v>
      </c>
      <c r="AK1700" s="1">
        <v>14</v>
      </c>
      <c r="AL1700" s="1">
        <v>49</v>
      </c>
      <c r="AM1700" s="1">
        <v>24</v>
      </c>
      <c r="AN1700" s="1">
        <v>53</v>
      </c>
      <c r="AO1700" s="1">
        <v>175</v>
      </c>
      <c r="AP1700" s="1">
        <v>82171</v>
      </c>
      <c r="AQ1700" s="1">
        <v>0.4</v>
      </c>
      <c r="AR1700" s="1">
        <v>46.15</v>
      </c>
      <c r="AS1700" s="1">
        <v>46</v>
      </c>
      <c r="AT1700" s="1">
        <v>45.5</v>
      </c>
      <c r="AU1700" s="1">
        <v>45.55</v>
      </c>
      <c r="AV1700" s="1">
        <v>46.7</v>
      </c>
      <c r="AW1700" s="1">
        <v>0.14578749999999999</v>
      </c>
      <c r="AX1700" s="1">
        <v>2.64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6362</v>
      </c>
      <c r="C1701" s="3">
        <v>1.1000000000000001</v>
      </c>
      <c r="D1701" s="3">
        <v>0</v>
      </c>
      <c r="E1701" s="3">
        <v>3</v>
      </c>
      <c r="F1701" s="1">
        <f>IF(INDEX(董監!D:D,H1701)=0,INDEX(董監!C:C,H1701),INDEX(董監!D:D,H1701))</f>
        <v>0</v>
      </c>
      <c r="G1701" s="1">
        <f t="shared" si="104"/>
        <v>95.9</v>
      </c>
      <c r="H1701" s="1">
        <f>MATCH(持股比率!A1701,董監!A:A,0)</f>
        <v>1701</v>
      </c>
      <c r="I1701" s="3">
        <v>827042</v>
      </c>
      <c r="J1701" s="26">
        <v>-740</v>
      </c>
      <c r="K1701" s="26">
        <v>-12</v>
      </c>
      <c r="L1701" s="35">
        <v>-237</v>
      </c>
      <c r="M1701" s="26">
        <v>-56</v>
      </c>
      <c r="N1701" s="26">
        <v>-93</v>
      </c>
      <c r="O1701" s="26">
        <f t="shared" si="105"/>
        <v>79313</v>
      </c>
      <c r="P1701" s="25">
        <f t="shared" si="106"/>
        <v>-1.4</v>
      </c>
      <c r="Q1701" s="3">
        <v>23.6</v>
      </c>
      <c r="R1701" s="3">
        <v>22.45</v>
      </c>
      <c r="S1701" s="3">
        <v>21.35</v>
      </c>
      <c r="T1701" s="3">
        <v>21.3</v>
      </c>
      <c r="U1701" s="3">
        <v>21.1</v>
      </c>
      <c r="V1701" s="12">
        <f t="shared" si="107"/>
        <v>-0.25948450000000001</v>
      </c>
      <c r="W1701" s="3">
        <v>-7.66</v>
      </c>
      <c r="X1701" s="3" t="str">
        <f ca="1">IF(COUNTIF(股期對照!A:A,B1701)=2,B1701&amp;"-●",IF(COUNTIF(股期對照!A:A,B1701)=1,B1701&amp;"-◎",B1701))</f>
        <v>美德醫療-DR</v>
      </c>
      <c r="Y1701" s="3" t="s">
        <v>6671</v>
      </c>
      <c r="AB1701" s="1" t="s">
        <v>1695</v>
      </c>
      <c r="AC1701" s="1" t="s">
        <v>3456</v>
      </c>
      <c r="AD1701" s="1">
        <v>1.1000000000000001</v>
      </c>
      <c r="AE1701" s="1">
        <v>0</v>
      </c>
      <c r="AF1701" s="1">
        <v>3</v>
      </c>
      <c r="AG1701" s="1">
        <v>0</v>
      </c>
      <c r="AH1701" s="1">
        <v>95.9</v>
      </c>
      <c r="AI1701" s="1">
        <v>1701</v>
      </c>
      <c r="AJ1701" s="1">
        <v>827042</v>
      </c>
      <c r="AK1701" s="1">
        <v>-740</v>
      </c>
      <c r="AL1701" s="1">
        <v>-12</v>
      </c>
      <c r="AM1701" s="1">
        <v>-237</v>
      </c>
      <c r="AN1701" s="1">
        <v>-56</v>
      </c>
      <c r="AO1701" s="1">
        <v>-93</v>
      </c>
      <c r="AP1701" s="1">
        <v>79313</v>
      </c>
      <c r="AQ1701" s="1">
        <v>-1.4</v>
      </c>
      <c r="AR1701" s="1">
        <v>23.6</v>
      </c>
      <c r="AS1701" s="1">
        <v>22.45</v>
      </c>
      <c r="AT1701" s="1">
        <v>21.35</v>
      </c>
      <c r="AU1701" s="1">
        <v>21.3</v>
      </c>
      <c r="AV1701" s="1">
        <v>21.1</v>
      </c>
      <c r="AW1701" s="1">
        <v>-0.25948450000000001</v>
      </c>
      <c r="AX1701" s="1">
        <v>-7.66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6363</v>
      </c>
      <c r="C1702" s="3">
        <v>15.09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84.91</v>
      </c>
      <c r="H1702" s="1">
        <f>MATCH(持股比率!A1702,董監!A:A,0)</f>
        <v>1702</v>
      </c>
      <c r="I1702" s="3">
        <v>916513.45700000005</v>
      </c>
      <c r="J1702" s="26">
        <v>1</v>
      </c>
      <c r="K1702" s="26">
        <v>43</v>
      </c>
      <c r="L1702" s="35">
        <v>72</v>
      </c>
      <c r="M1702" s="26">
        <v>12</v>
      </c>
      <c r="N1702" s="26">
        <v>99</v>
      </c>
      <c r="O1702" s="26">
        <f t="shared" si="105"/>
        <v>77821</v>
      </c>
      <c r="P1702" s="25">
        <f t="shared" si="106"/>
        <v>0.3</v>
      </c>
      <c r="Q1702" s="3">
        <v>26</v>
      </c>
      <c r="R1702" s="3">
        <v>26.5</v>
      </c>
      <c r="S1702" s="3">
        <v>26.95</v>
      </c>
      <c r="T1702" s="3">
        <v>26.85</v>
      </c>
      <c r="U1702" s="3">
        <v>27</v>
      </c>
      <c r="V1702" s="12">
        <f t="shared" si="107"/>
        <v>6.1010999999999996E-2</v>
      </c>
      <c r="W1702" s="3">
        <v>3.05</v>
      </c>
      <c r="X1702" s="3" t="str">
        <f ca="1">IF(COUNTIF(股期對照!A:A,B1702)=2,B1702&amp;"-●",IF(COUNTIF(股期對照!A:A,B1702)=1,B1702&amp;"-◎",B1702))</f>
        <v>康師傅-DR</v>
      </c>
      <c r="Y1702" s="3" t="s">
        <v>6442</v>
      </c>
      <c r="AB1702" s="1" t="s">
        <v>1696</v>
      </c>
      <c r="AC1702" s="1" t="s">
        <v>3457</v>
      </c>
      <c r="AD1702" s="1">
        <v>15.09</v>
      </c>
      <c r="AE1702" s="1">
        <v>0</v>
      </c>
      <c r="AF1702" s="1">
        <v>0</v>
      </c>
      <c r="AG1702" s="1">
        <v>0</v>
      </c>
      <c r="AH1702" s="1">
        <v>84.91</v>
      </c>
      <c r="AI1702" s="1">
        <v>1702</v>
      </c>
      <c r="AJ1702" s="1">
        <v>916513.45700000005</v>
      </c>
      <c r="AK1702" s="1">
        <v>1</v>
      </c>
      <c r="AL1702" s="1">
        <v>43</v>
      </c>
      <c r="AM1702" s="1">
        <v>72</v>
      </c>
      <c r="AN1702" s="1">
        <v>12</v>
      </c>
      <c r="AO1702" s="1">
        <v>99</v>
      </c>
      <c r="AP1702" s="1">
        <v>77821</v>
      </c>
      <c r="AQ1702" s="1">
        <v>0.3</v>
      </c>
      <c r="AR1702" s="1">
        <v>26</v>
      </c>
      <c r="AS1702" s="1">
        <v>26.5</v>
      </c>
      <c r="AT1702" s="1">
        <v>26.95</v>
      </c>
      <c r="AU1702" s="1">
        <v>26.85</v>
      </c>
      <c r="AV1702" s="1">
        <v>27</v>
      </c>
      <c r="AW1702" s="1">
        <v>6.1010999999999996E-2</v>
      </c>
      <c r="AX1702" s="1">
        <v>3.05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6364</v>
      </c>
      <c r="C1703" s="3">
        <v>0.23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99.08</v>
      </c>
      <c r="H1703" s="1">
        <f>MATCH(持股比率!A1703,董監!A:A,0)</f>
        <v>1703</v>
      </c>
      <c r="I1703" s="3">
        <v>4400993.8480000002</v>
      </c>
      <c r="J1703" s="26">
        <v>-219</v>
      </c>
      <c r="K1703" s="26">
        <v>-139</v>
      </c>
      <c r="L1703" s="35">
        <v>-22</v>
      </c>
      <c r="M1703" s="26">
        <v>-184</v>
      </c>
      <c r="N1703" s="26">
        <v>-575</v>
      </c>
      <c r="O1703" s="26">
        <f t="shared" si="105"/>
        <v>436050</v>
      </c>
      <c r="P1703" s="25">
        <f t="shared" si="106"/>
        <v>-0.3</v>
      </c>
      <c r="Q1703" s="3">
        <v>4.74</v>
      </c>
      <c r="R1703" s="3">
        <v>4.67</v>
      </c>
      <c r="S1703" s="3">
        <v>4.6399999999999997</v>
      </c>
      <c r="T1703" s="3">
        <v>4.74</v>
      </c>
      <c r="U1703" s="3">
        <v>4.68</v>
      </c>
      <c r="V1703" s="12">
        <f t="shared" si="107"/>
        <v>-5.3524300000000004E-2</v>
      </c>
      <c r="W1703" s="3">
        <v>-4.49</v>
      </c>
      <c r="X1703" s="3" t="str">
        <f ca="1">IF(COUNTIF(股期對照!A:A,B1703)=2,B1703&amp;"-●",IF(COUNTIF(股期對照!A:A,B1703)=1,B1703&amp;"-◎",B1703))</f>
        <v>泰金寶-DR</v>
      </c>
      <c r="Y1703" s="3" t="s">
        <v>6578</v>
      </c>
      <c r="AB1703" s="1" t="s">
        <v>1697</v>
      </c>
      <c r="AC1703" s="1" t="s">
        <v>3458</v>
      </c>
      <c r="AD1703" s="1">
        <v>0.23</v>
      </c>
      <c r="AE1703" s="1">
        <v>0.01</v>
      </c>
      <c r="AF1703" s="1">
        <v>0.68</v>
      </c>
      <c r="AG1703" s="1">
        <v>0</v>
      </c>
      <c r="AH1703" s="1">
        <v>99.08</v>
      </c>
      <c r="AI1703" s="1">
        <v>1703</v>
      </c>
      <c r="AJ1703" s="1">
        <v>4400993.8480000002</v>
      </c>
      <c r="AK1703" s="1">
        <v>-219</v>
      </c>
      <c r="AL1703" s="1">
        <v>-139</v>
      </c>
      <c r="AM1703" s="1">
        <v>-22</v>
      </c>
      <c r="AN1703" s="1">
        <v>-184</v>
      </c>
      <c r="AO1703" s="1">
        <v>-575</v>
      </c>
      <c r="AP1703" s="1">
        <v>436050</v>
      </c>
      <c r="AQ1703" s="1">
        <v>-0.3</v>
      </c>
      <c r="AR1703" s="1">
        <v>4.74</v>
      </c>
      <c r="AS1703" s="1">
        <v>4.67</v>
      </c>
      <c r="AT1703" s="1">
        <v>4.6399999999999997</v>
      </c>
      <c r="AU1703" s="1">
        <v>4.74</v>
      </c>
      <c r="AV1703" s="1">
        <v>4.68</v>
      </c>
      <c r="AW1703" s="1">
        <v>-5.3524300000000004E-2</v>
      </c>
      <c r="AX1703" s="1">
        <v>-4.49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4735</v>
      </c>
      <c r="C1704" s="3">
        <v>41.34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58.3</v>
      </c>
      <c r="H1704" s="1">
        <f>MATCH(持股比率!A1704,董監!A:A,0)</f>
        <v>1704</v>
      </c>
      <c r="I1704" s="3">
        <v>644726.41799999995</v>
      </c>
      <c r="J1704" s="26">
        <v>98</v>
      </c>
      <c r="K1704" s="26">
        <v>2</v>
      </c>
      <c r="L1704" s="35">
        <v>2</v>
      </c>
      <c r="M1704" s="26">
        <v>98</v>
      </c>
      <c r="N1704" s="26">
        <v>101</v>
      </c>
      <c r="O1704" s="26">
        <f t="shared" si="105"/>
        <v>37588</v>
      </c>
      <c r="P1704" s="25">
        <f t="shared" si="106"/>
        <v>0.8</v>
      </c>
      <c r="Q1704" s="3">
        <v>9.24</v>
      </c>
      <c r="R1704" s="3">
        <v>9.2899999999999991</v>
      </c>
      <c r="S1704" s="3">
        <v>9.1999999999999993</v>
      </c>
      <c r="T1704" s="3">
        <v>9.35</v>
      </c>
      <c r="U1704" s="3">
        <v>9.3000000000000007</v>
      </c>
      <c r="V1704" s="12">
        <f t="shared" si="107"/>
        <v>2.7980999999999999E-2</v>
      </c>
      <c r="W1704" s="3">
        <v>1.2</v>
      </c>
      <c r="X1704" s="3" t="str">
        <f ca="1">IF(COUNTIF(股期對照!A:A,B1704)=2,B1704&amp;"-●",IF(COUNTIF(股期對照!A:A,B1704)=1,B1704&amp;"-◎",B1704))</f>
        <v>神州-DR</v>
      </c>
      <c r="Y1704" s="3" t="s">
        <v>6535</v>
      </c>
      <c r="AB1704" s="1" t="s">
        <v>1698</v>
      </c>
      <c r="AC1704" s="1" t="s">
        <v>3459</v>
      </c>
      <c r="AD1704" s="1">
        <v>41.34</v>
      </c>
      <c r="AE1704" s="1">
        <v>0</v>
      </c>
      <c r="AF1704" s="1">
        <v>0.36</v>
      </c>
      <c r="AG1704" s="1">
        <v>0</v>
      </c>
      <c r="AH1704" s="1">
        <v>58.3</v>
      </c>
      <c r="AI1704" s="1">
        <v>1704</v>
      </c>
      <c r="AJ1704" s="1">
        <v>644726.41799999995</v>
      </c>
      <c r="AK1704" s="1">
        <v>98</v>
      </c>
      <c r="AL1704" s="1">
        <v>2</v>
      </c>
      <c r="AM1704" s="1">
        <v>2</v>
      </c>
      <c r="AN1704" s="1">
        <v>98</v>
      </c>
      <c r="AO1704" s="1">
        <v>101</v>
      </c>
      <c r="AP1704" s="1">
        <v>37588</v>
      </c>
      <c r="AQ1704" s="1">
        <v>0.8</v>
      </c>
      <c r="AR1704" s="1">
        <v>9.24</v>
      </c>
      <c r="AS1704" s="1">
        <v>9.2899999999999991</v>
      </c>
      <c r="AT1704" s="1">
        <v>9.1999999999999993</v>
      </c>
      <c r="AU1704" s="1">
        <v>9.35</v>
      </c>
      <c r="AV1704" s="1">
        <v>9.3000000000000007</v>
      </c>
      <c r="AW1704" s="1">
        <v>2.7980999999999999E-2</v>
      </c>
      <c r="AX1704" s="1">
        <v>1.2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4884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-2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2.96</v>
      </c>
      <c r="R1705" s="3">
        <v>2.99</v>
      </c>
      <c r="S1705" s="3">
        <v>2.93</v>
      </c>
      <c r="T1705" s="3">
        <v>2.99</v>
      </c>
      <c r="U1705" s="3">
        <v>3.01</v>
      </c>
      <c r="V1705" s="12">
        <f t="shared" si="107"/>
        <v>-5.9200000000000002E-5</v>
      </c>
      <c r="W1705" s="3">
        <v>3.79</v>
      </c>
      <c r="X1705" s="3" t="str">
        <f ca="1">IF(COUNTIF(股期對照!A:A,B1705)=2,B1705&amp;"-●",IF(COUNTIF(股期對照!A:A,B1705)=1,B1705&amp;"-◎",B1705))</f>
        <v>越南控-DR</v>
      </c>
      <c r="Y1705" s="3" t="s">
        <v>6569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2.96</v>
      </c>
      <c r="AS1705" s="1">
        <v>2.99</v>
      </c>
      <c r="AT1705" s="1">
        <v>2.93</v>
      </c>
      <c r="AU1705" s="1">
        <v>2.99</v>
      </c>
      <c r="AV1705" s="1">
        <v>3.01</v>
      </c>
      <c r="AW1705" s="1">
        <v>-5.9200000000000002E-5</v>
      </c>
      <c r="AX1705" s="1">
        <v>3.79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6365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-1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3.96</v>
      </c>
      <c r="R1706" s="3">
        <v>3.96</v>
      </c>
      <c r="S1706" s="3">
        <v>3.92</v>
      </c>
      <c r="T1706" s="3">
        <v>3.89</v>
      </c>
      <c r="U1706" s="3">
        <v>3.8</v>
      </c>
      <c r="V1706" s="12">
        <f t="shared" si="107"/>
        <v>-3.96E-5</v>
      </c>
      <c r="W1706" s="3">
        <v>-5</v>
      </c>
      <c r="X1706" s="3" t="str">
        <f ca="1">IF(COUNTIF(股期對照!A:A,B1706)=2,B1706&amp;"-●",IF(COUNTIF(股期對照!A:A,B1706)=1,B1706&amp;"-◎",B1706))</f>
        <v>明輝-DR</v>
      </c>
      <c r="Y1706" s="3" t="s">
        <v>4580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0</v>
      </c>
      <c r="AN1706" s="1">
        <v>0</v>
      </c>
      <c r="AO1706" s="1">
        <v>0</v>
      </c>
      <c r="AP1706" s="1">
        <v>51915</v>
      </c>
      <c r="AQ1706" s="1">
        <v>0</v>
      </c>
      <c r="AR1706" s="1">
        <v>3.96</v>
      </c>
      <c r="AS1706" s="1">
        <v>3.96</v>
      </c>
      <c r="AT1706" s="1">
        <v>3.92</v>
      </c>
      <c r="AU1706" s="1">
        <v>3.89</v>
      </c>
      <c r="AV1706" s="1">
        <v>3.8</v>
      </c>
      <c r="AW1706" s="1">
        <v>-3.96E-5</v>
      </c>
      <c r="AX1706" s="1">
        <v>-5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6366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6578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4624</v>
      </c>
      <c r="C1708" s="3">
        <v>0.3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99.51</v>
      </c>
      <c r="H1708" s="1">
        <f>MATCH(持股比率!A1708,董監!A:A,0)</f>
        <v>1708</v>
      </c>
      <c r="I1708" s="3">
        <v>1114306.4480000001</v>
      </c>
      <c r="J1708" s="26">
        <v>2</v>
      </c>
      <c r="K1708" s="26">
        <v>-4</v>
      </c>
      <c r="L1708" s="35">
        <v>20</v>
      </c>
      <c r="M1708" s="26">
        <v>-8</v>
      </c>
      <c r="N1708" s="26">
        <v>-7</v>
      </c>
      <c r="O1708" s="26">
        <f t="shared" si="105"/>
        <v>110885</v>
      </c>
      <c r="P1708" s="25">
        <f t="shared" si="106"/>
        <v>0</v>
      </c>
      <c r="Q1708" s="3">
        <v>1.72</v>
      </c>
      <c r="R1708" s="3">
        <v>1.71</v>
      </c>
      <c r="S1708" s="3">
        <v>1.67</v>
      </c>
      <c r="T1708" s="3">
        <v>1.69</v>
      </c>
      <c r="U1708" s="3">
        <v>1.69</v>
      </c>
      <c r="V1708" s="12">
        <f t="shared" si="107"/>
        <v>4.6500000000000005E-5</v>
      </c>
      <c r="W1708" s="3">
        <v>-1.17</v>
      </c>
      <c r="X1708" s="3" t="str">
        <f ca="1">IF(COUNTIF(股期對照!A:A,B1708)=2,B1708&amp;"-●",IF(COUNTIF(股期對照!A:A,B1708)=1,B1708&amp;"-◎",B1708))</f>
        <v>杜康-DR</v>
      </c>
      <c r="Y1708" s="3" t="s">
        <v>6663</v>
      </c>
      <c r="AB1708" s="1" t="s">
        <v>1702</v>
      </c>
      <c r="AC1708" s="1" t="s">
        <v>3463</v>
      </c>
      <c r="AD1708" s="1">
        <v>0.3</v>
      </c>
      <c r="AE1708" s="1">
        <v>0</v>
      </c>
      <c r="AF1708" s="1">
        <v>0.19</v>
      </c>
      <c r="AG1708" s="1">
        <v>0</v>
      </c>
      <c r="AH1708" s="1">
        <v>99.51</v>
      </c>
      <c r="AI1708" s="1">
        <v>1708</v>
      </c>
      <c r="AJ1708" s="1">
        <v>1114306.4480000001</v>
      </c>
      <c r="AK1708" s="1">
        <v>2</v>
      </c>
      <c r="AL1708" s="1">
        <v>-4</v>
      </c>
      <c r="AM1708" s="1">
        <v>20</v>
      </c>
      <c r="AN1708" s="1">
        <v>-8</v>
      </c>
      <c r="AO1708" s="1">
        <v>-7</v>
      </c>
      <c r="AP1708" s="1">
        <v>110885</v>
      </c>
      <c r="AQ1708" s="1">
        <v>0</v>
      </c>
      <c r="AR1708" s="1">
        <v>1.72</v>
      </c>
      <c r="AS1708" s="1">
        <v>1.71</v>
      </c>
      <c r="AT1708" s="1">
        <v>1.67</v>
      </c>
      <c r="AU1708" s="1">
        <v>1.69</v>
      </c>
      <c r="AV1708" s="1">
        <v>1.69</v>
      </c>
      <c r="AW1708" s="1">
        <v>4.6500000000000005E-5</v>
      </c>
      <c r="AX1708" s="1">
        <v>-1.17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6367</v>
      </c>
      <c r="C1709" s="3">
        <v>0.65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99.35</v>
      </c>
      <c r="H1709" s="1">
        <f>MATCH(持股比率!A1709,董監!A:A,0)</f>
        <v>1709</v>
      </c>
      <c r="I1709" s="3">
        <v>5580795.7120000003</v>
      </c>
      <c r="J1709" s="26">
        <v>-8</v>
      </c>
      <c r="K1709" s="26">
        <v>-8</v>
      </c>
      <c r="L1709" s="35">
        <v>-18</v>
      </c>
      <c r="M1709" s="26">
        <v>6</v>
      </c>
      <c r="N1709" s="26">
        <v>0</v>
      </c>
      <c r="O1709" s="26">
        <f t="shared" si="105"/>
        <v>554452</v>
      </c>
      <c r="P1709" s="25">
        <f t="shared" si="106"/>
        <v>0</v>
      </c>
      <c r="Q1709" s="3">
        <v>5.96</v>
      </c>
      <c r="R1709" s="3">
        <v>5.86</v>
      </c>
      <c r="S1709" s="3">
        <v>5.82</v>
      </c>
      <c r="T1709" s="3">
        <v>6.05</v>
      </c>
      <c r="U1709" s="3">
        <v>5.96</v>
      </c>
      <c r="V1709" s="12">
        <f t="shared" si="107"/>
        <v>-1.6301999999999998E-3</v>
      </c>
      <c r="W1709" s="3">
        <v>-0.83</v>
      </c>
      <c r="X1709" s="3" t="str">
        <f ca="1">IF(COUNTIF(股期對照!A:A,B1709)=2,B1709&amp;"-●",IF(COUNTIF(股期對照!A:A,B1709)=1,B1709&amp;"-◎",B1709))</f>
        <v>泰聚亨-DR</v>
      </c>
      <c r="Y1709" s="3" t="s">
        <v>6678</v>
      </c>
      <c r="AB1709" s="1" t="s">
        <v>1703</v>
      </c>
      <c r="AC1709" s="1" t="s">
        <v>3464</v>
      </c>
      <c r="AD1709" s="1">
        <v>0.65</v>
      </c>
      <c r="AE1709" s="1">
        <v>0</v>
      </c>
      <c r="AF1709" s="1">
        <v>0</v>
      </c>
      <c r="AG1709" s="1">
        <v>0</v>
      </c>
      <c r="AH1709" s="1">
        <v>99.35</v>
      </c>
      <c r="AI1709" s="1">
        <v>1709</v>
      </c>
      <c r="AJ1709" s="1">
        <v>5580795.7120000003</v>
      </c>
      <c r="AK1709" s="1">
        <v>-8</v>
      </c>
      <c r="AL1709" s="1">
        <v>-8</v>
      </c>
      <c r="AM1709" s="1">
        <v>-18</v>
      </c>
      <c r="AN1709" s="1">
        <v>6</v>
      </c>
      <c r="AO1709" s="1">
        <v>0</v>
      </c>
      <c r="AP1709" s="1">
        <v>554452</v>
      </c>
      <c r="AQ1709" s="1">
        <v>0</v>
      </c>
      <c r="AR1709" s="1">
        <v>5.96</v>
      </c>
      <c r="AS1709" s="1">
        <v>5.86</v>
      </c>
      <c r="AT1709" s="1">
        <v>5.82</v>
      </c>
      <c r="AU1709" s="1">
        <v>6.05</v>
      </c>
      <c r="AV1709" s="1">
        <v>5.96</v>
      </c>
      <c r="AW1709" s="1">
        <v>-1.6301999999999998E-3</v>
      </c>
      <c r="AX1709" s="1">
        <v>-0.83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6368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29</v>
      </c>
      <c r="K1710" s="26">
        <v>25</v>
      </c>
      <c r="L1710" s="35">
        <v>75</v>
      </c>
      <c r="M1710" s="26">
        <v>-5</v>
      </c>
      <c r="N1710" s="26">
        <v>-3</v>
      </c>
      <c r="O1710" s="26">
        <f t="shared" si="105"/>
        <v>35599</v>
      </c>
      <c r="P1710" s="25">
        <f t="shared" si="106"/>
        <v>0.3</v>
      </c>
      <c r="Q1710" s="3">
        <v>1.47</v>
      </c>
      <c r="R1710" s="3">
        <v>1.47</v>
      </c>
      <c r="S1710" s="3">
        <v>1.45</v>
      </c>
      <c r="T1710" s="3">
        <v>1.45</v>
      </c>
      <c r="U1710" s="3">
        <v>1.45</v>
      </c>
      <c r="V1710" s="12">
        <f t="shared" si="107"/>
        <v>1.7653E-3</v>
      </c>
      <c r="W1710" s="3">
        <v>-0.68</v>
      </c>
      <c r="X1710" s="3" t="str">
        <f ca="1">IF(COUNTIF(股期對照!A:A,B1710)=2,B1710&amp;"-●",IF(COUNTIF(股期對照!A:A,B1710)=1,B1710&amp;"-◎",B1710))</f>
        <v>同方友友-DR</v>
      </c>
      <c r="Y1710" s="3" t="s">
        <v>6542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29</v>
      </c>
      <c r="AL1710" s="1">
        <v>25</v>
      </c>
      <c r="AM1710" s="1">
        <v>75</v>
      </c>
      <c r="AN1710" s="1">
        <v>-5</v>
      </c>
      <c r="AO1710" s="1">
        <v>-3</v>
      </c>
      <c r="AP1710" s="1">
        <v>35599</v>
      </c>
      <c r="AQ1710" s="1">
        <v>0.3</v>
      </c>
      <c r="AR1710" s="1">
        <v>1.47</v>
      </c>
      <c r="AS1710" s="1">
        <v>1.47</v>
      </c>
      <c r="AT1710" s="1">
        <v>1.45</v>
      </c>
      <c r="AU1710" s="1">
        <v>1.45</v>
      </c>
      <c r="AV1710" s="1">
        <v>1.45</v>
      </c>
      <c r="AW1710" s="1">
        <v>1.7653E-3</v>
      </c>
      <c r="AX1710" s="1">
        <v>-0.68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6369</v>
      </c>
      <c r="C1711" s="3">
        <v>1.27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96.55</v>
      </c>
      <c r="H1711" s="1">
        <f>MATCH(持股比率!A1711,董監!A:A,0)</f>
        <v>1711</v>
      </c>
      <c r="I1711" s="3">
        <v>1063575</v>
      </c>
      <c r="J1711" s="26">
        <v>-7</v>
      </c>
      <c r="K1711" s="26">
        <v>-61</v>
      </c>
      <c r="L1711" s="35">
        <v>-514</v>
      </c>
      <c r="M1711" s="26">
        <v>-162</v>
      </c>
      <c r="N1711" s="26">
        <v>55</v>
      </c>
      <c r="O1711" s="26">
        <f t="shared" si="105"/>
        <v>102688</v>
      </c>
      <c r="P1711" s="25">
        <f t="shared" si="106"/>
        <v>-0.7</v>
      </c>
      <c r="Q1711" s="3">
        <v>2.76</v>
      </c>
      <c r="R1711" s="3">
        <v>2.74</v>
      </c>
      <c r="S1711" s="3">
        <v>2.69</v>
      </c>
      <c r="T1711" s="3">
        <v>2.7</v>
      </c>
      <c r="U1711" s="3">
        <v>2.7</v>
      </c>
      <c r="V1711" s="12">
        <f t="shared" si="107"/>
        <v>-1.8580200000000002E-2</v>
      </c>
      <c r="W1711" s="3">
        <v>-2.17</v>
      </c>
      <c r="X1711" s="3" t="str">
        <f ca="1">IF(COUNTIF(股期對照!A:A,B1711)=2,B1711&amp;"-●",IF(COUNTIF(股期對照!A:A,B1711)=1,B1711&amp;"-◎",B1711))</f>
        <v>晨訊科-DR</v>
      </c>
      <c r="Y1711" s="3" t="s">
        <v>6615</v>
      </c>
      <c r="AB1711" s="1" t="s">
        <v>1705</v>
      </c>
      <c r="AC1711" s="1" t="s">
        <v>3466</v>
      </c>
      <c r="AD1711" s="1">
        <v>1.27</v>
      </c>
      <c r="AE1711" s="1">
        <v>0</v>
      </c>
      <c r="AF1711" s="1">
        <v>2.1800000000000002</v>
      </c>
      <c r="AG1711" s="1">
        <v>0</v>
      </c>
      <c r="AH1711" s="1">
        <v>96.55</v>
      </c>
      <c r="AI1711" s="1">
        <v>1711</v>
      </c>
      <c r="AJ1711" s="1">
        <v>1063575</v>
      </c>
      <c r="AK1711" s="1">
        <v>-7</v>
      </c>
      <c r="AL1711" s="1">
        <v>-61</v>
      </c>
      <c r="AM1711" s="1">
        <v>-514</v>
      </c>
      <c r="AN1711" s="1">
        <v>-162</v>
      </c>
      <c r="AO1711" s="1">
        <v>55</v>
      </c>
      <c r="AP1711" s="1">
        <v>102688</v>
      </c>
      <c r="AQ1711" s="1">
        <v>-0.7</v>
      </c>
      <c r="AR1711" s="1">
        <v>2.76</v>
      </c>
      <c r="AS1711" s="1">
        <v>2.74</v>
      </c>
      <c r="AT1711" s="1">
        <v>2.69</v>
      </c>
      <c r="AU1711" s="1">
        <v>2.7</v>
      </c>
      <c r="AV1711" s="1">
        <v>2.7</v>
      </c>
      <c r="AW1711" s="1">
        <v>-1.8580200000000002E-2</v>
      </c>
      <c r="AX1711" s="1">
        <v>-2.17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6370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4</v>
      </c>
      <c r="L1712" s="35">
        <v>0</v>
      </c>
      <c r="M1712" s="26">
        <v>-12</v>
      </c>
      <c r="N1712" s="26">
        <v>0</v>
      </c>
      <c r="O1712" s="26">
        <f t="shared" si="105"/>
        <v>1876</v>
      </c>
      <c r="P1712" s="25">
        <f t="shared" si="106"/>
        <v>-0.4</v>
      </c>
      <c r="Q1712" s="3">
        <v>4.3600000000000003</v>
      </c>
      <c r="R1712" s="3">
        <v>4.4400000000000004</v>
      </c>
      <c r="S1712" s="3">
        <v>4.4000000000000004</v>
      </c>
      <c r="T1712" s="3">
        <v>4.33</v>
      </c>
      <c r="U1712" s="3">
        <v>4.33</v>
      </c>
      <c r="V1712" s="12">
        <f t="shared" si="107"/>
        <v>-3.4200000000000002E-4</v>
      </c>
      <c r="W1712" s="3">
        <v>-2.7</v>
      </c>
      <c r="X1712" s="3" t="str">
        <f ca="1">IF(COUNTIF(股期對照!A:A,B1712)=2,B1712&amp;"-●",IF(COUNTIF(股期對照!A:A,B1712)=1,B1712&amp;"-◎",B1712))</f>
        <v>友佳-DR</v>
      </c>
      <c r="Y1712" s="3" t="s">
        <v>6670</v>
      </c>
      <c r="AB1712" s="1" t="s">
        <v>1706</v>
      </c>
      <c r="AC1712" s="1" t="s">
        <v>3467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0</v>
      </c>
      <c r="AL1712" s="1">
        <v>4</v>
      </c>
      <c r="AM1712" s="1">
        <v>0</v>
      </c>
      <c r="AN1712" s="1">
        <v>-12</v>
      </c>
      <c r="AO1712" s="1">
        <v>0</v>
      </c>
      <c r="AP1712" s="1">
        <v>1876</v>
      </c>
      <c r="AQ1712" s="1">
        <v>-0.4</v>
      </c>
      <c r="AR1712" s="1">
        <v>4.3600000000000003</v>
      </c>
      <c r="AS1712" s="1">
        <v>4.4400000000000004</v>
      </c>
      <c r="AT1712" s="1">
        <v>4.4000000000000004</v>
      </c>
      <c r="AU1712" s="1">
        <v>4.33</v>
      </c>
      <c r="AV1712" s="1">
        <v>4.33</v>
      </c>
      <c r="AW1712" s="1">
        <v>-3.4200000000000002E-4</v>
      </c>
      <c r="AX1712" s="1">
        <v>-2.7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6371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0</v>
      </c>
      <c r="K1713" s="26">
        <v>-1</v>
      </c>
      <c r="L1713" s="35">
        <v>-5</v>
      </c>
      <c r="M1713" s="26">
        <v>0</v>
      </c>
      <c r="N1713" s="26">
        <v>-5</v>
      </c>
      <c r="O1713" s="26">
        <f t="shared" si="105"/>
        <v>43063</v>
      </c>
      <c r="P1713" s="25">
        <f t="shared" si="106"/>
        <v>0</v>
      </c>
      <c r="Q1713" s="3">
        <v>8.49</v>
      </c>
      <c r="R1713" s="3">
        <v>8.9</v>
      </c>
      <c r="S1713" s="3">
        <v>8.65</v>
      </c>
      <c r="T1713" s="3">
        <v>8.6</v>
      </c>
      <c r="U1713" s="3">
        <v>8.51</v>
      </c>
      <c r="V1713" s="12">
        <f t="shared" si="107"/>
        <v>-9.4699999999999993E-4</v>
      </c>
      <c r="W1713" s="3">
        <v>0.95</v>
      </c>
      <c r="X1713" s="3" t="str">
        <f ca="1">IF(COUNTIF(股期對照!A:A,B1713)=2,B1713&amp;"-●",IF(COUNTIF(股期對照!A:A,B1713)=1,B1713&amp;"-◎",B1713))</f>
        <v>巨騰-DR</v>
      </c>
      <c r="Y1713" s="3" t="s">
        <v>6705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0</v>
      </c>
      <c r="AL1713" s="1">
        <v>-1</v>
      </c>
      <c r="AM1713" s="1">
        <v>-5</v>
      </c>
      <c r="AN1713" s="1">
        <v>0</v>
      </c>
      <c r="AO1713" s="1">
        <v>-5</v>
      </c>
      <c r="AP1713" s="1">
        <v>43063</v>
      </c>
      <c r="AQ1713" s="1">
        <v>0</v>
      </c>
      <c r="AR1713" s="1">
        <v>8.49</v>
      </c>
      <c r="AS1713" s="1">
        <v>8.9</v>
      </c>
      <c r="AT1713" s="1">
        <v>8.65</v>
      </c>
      <c r="AU1713" s="1">
        <v>8.6</v>
      </c>
      <c r="AV1713" s="1">
        <v>8.51</v>
      </c>
      <c r="AW1713" s="1">
        <v>-9.4699999999999993E-4</v>
      </c>
      <c r="AX1713" s="1">
        <v>0.95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6372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26">
        <v>5</v>
      </c>
      <c r="K1714" s="26">
        <v>0</v>
      </c>
      <c r="L1714" s="35">
        <v>-1</v>
      </c>
      <c r="M1714" s="26">
        <v>-2</v>
      </c>
      <c r="N1714" s="26">
        <v>0</v>
      </c>
      <c r="O1714" s="26">
        <f t="shared" si="105"/>
        <v>3156</v>
      </c>
      <c r="P1714" s="25">
        <f t="shared" si="106"/>
        <v>0.1</v>
      </c>
      <c r="Q1714" s="3">
        <v>2.97</v>
      </c>
      <c r="R1714" s="3">
        <v>2.97</v>
      </c>
      <c r="S1714" s="3">
        <v>2.93</v>
      </c>
      <c r="T1714" s="3">
        <v>2.93</v>
      </c>
      <c r="U1714" s="3">
        <v>2.95</v>
      </c>
      <c r="V1714" s="12">
        <f t="shared" si="107"/>
        <v>6.0600000000000016E-5</v>
      </c>
      <c r="W1714" s="3">
        <v>-0.67</v>
      </c>
      <c r="X1714" s="3" t="str">
        <f ca="1">IF(COUNTIF(股期對照!A:A,B1714)=2,B1714&amp;"-●",IF(COUNTIF(股期對照!A:A,B1714)=1,B1714&amp;"-◎",B1714))</f>
        <v>精熙-DR</v>
      </c>
      <c r="Y1714" s="3" t="s">
        <v>6706</v>
      </c>
      <c r="AB1714" s="1" t="s">
        <v>1708</v>
      </c>
      <c r="AC1714" s="1" t="s">
        <v>3469</v>
      </c>
      <c r="AD1714" s="1">
        <v>0.21</v>
      </c>
      <c r="AE1714" s="1">
        <v>0</v>
      </c>
      <c r="AF1714" s="1">
        <v>0.1</v>
      </c>
      <c r="AG1714" s="1">
        <v>0</v>
      </c>
      <c r="AH1714" s="1">
        <v>99.69</v>
      </c>
      <c r="AI1714" s="1">
        <v>1714</v>
      </c>
      <c r="AJ1714" s="1">
        <v>31662.603999999999</v>
      </c>
      <c r="AK1714" s="1">
        <v>5</v>
      </c>
      <c r="AL1714" s="1">
        <v>0</v>
      </c>
      <c r="AM1714" s="1">
        <v>-1</v>
      </c>
      <c r="AN1714" s="1">
        <v>-2</v>
      </c>
      <c r="AO1714" s="1">
        <v>0</v>
      </c>
      <c r="AP1714" s="1">
        <v>3156</v>
      </c>
      <c r="AQ1714" s="1">
        <v>0.1</v>
      </c>
      <c r="AR1714" s="1">
        <v>2.97</v>
      </c>
      <c r="AS1714" s="1">
        <v>2.97</v>
      </c>
      <c r="AT1714" s="1">
        <v>2.93</v>
      </c>
      <c r="AU1714" s="1">
        <v>2.93</v>
      </c>
      <c r="AV1714" s="1">
        <v>2.95</v>
      </c>
      <c r="AW1714" s="1">
        <v>6.0600000000000016E-5</v>
      </c>
      <c r="AX1714" s="1">
        <v>-0.67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6373</v>
      </c>
      <c r="C1715" s="3">
        <v>40.450000000000003</v>
      </c>
      <c r="D1715" s="3">
        <v>4.78</v>
      </c>
      <c r="E1715" s="3">
        <v>0.56000000000000005</v>
      </c>
      <c r="F1715" s="1">
        <f>IF(INDEX(董監!D:D,H1715)=0,INDEX(董監!C:C,H1715),INDEX(董監!D:D,H1715))</f>
        <v>3.47</v>
      </c>
      <c r="G1715" s="1">
        <f t="shared" si="104"/>
        <v>50.739999999999995</v>
      </c>
      <c r="H1715" s="1">
        <f>MATCH(持股比率!A1715,董監!A:A,0)</f>
        <v>1715</v>
      </c>
      <c r="I1715" s="3">
        <v>1861950.38</v>
      </c>
      <c r="J1715" s="26">
        <v>72</v>
      </c>
      <c r="K1715" s="26">
        <v>-92</v>
      </c>
      <c r="L1715" s="35">
        <v>-160</v>
      </c>
      <c r="M1715" s="26">
        <v>-41</v>
      </c>
      <c r="N1715" s="26">
        <v>122</v>
      </c>
      <c r="O1715" s="26">
        <f t="shared" si="105"/>
        <v>94475</v>
      </c>
      <c r="P1715" s="25">
        <f t="shared" si="106"/>
        <v>-0.1</v>
      </c>
      <c r="Q1715" s="3">
        <v>118.5</v>
      </c>
      <c r="R1715" s="3">
        <v>117.5</v>
      </c>
      <c r="S1715" s="3">
        <v>115.5</v>
      </c>
      <c r="T1715" s="3">
        <v>113.5</v>
      </c>
      <c r="U1715" s="3">
        <v>118</v>
      </c>
      <c r="V1715" s="12">
        <f t="shared" si="107"/>
        <v>-0.110155</v>
      </c>
      <c r="W1715" s="3">
        <v>1.72</v>
      </c>
      <c r="X1715" s="3" t="str">
        <f ca="1">IF(COUNTIF(股期對照!A:A,B1715)=2,B1715&amp;"-●",IF(COUNTIF(股期對照!A:A,B1715)=1,B1715&amp;"-◎",B1715))</f>
        <v>鈺齊-KY</v>
      </c>
      <c r="Y1715" s="3" t="s">
        <v>6568</v>
      </c>
      <c r="AB1715" s="1" t="s">
        <v>1709</v>
      </c>
      <c r="AC1715" s="1" t="s">
        <v>3470</v>
      </c>
      <c r="AD1715" s="1">
        <v>40.450000000000003</v>
      </c>
      <c r="AE1715" s="1">
        <v>4.78</v>
      </c>
      <c r="AF1715" s="1">
        <v>0.56000000000000005</v>
      </c>
      <c r="AG1715" s="1">
        <v>3.47</v>
      </c>
      <c r="AH1715" s="1">
        <v>50.739999999999995</v>
      </c>
      <c r="AI1715" s="1">
        <v>1715</v>
      </c>
      <c r="AJ1715" s="1">
        <v>1861950.38</v>
      </c>
      <c r="AK1715" s="1">
        <v>72</v>
      </c>
      <c r="AL1715" s="1">
        <v>-92</v>
      </c>
      <c r="AM1715" s="1">
        <v>-160</v>
      </c>
      <c r="AN1715" s="1">
        <v>-41</v>
      </c>
      <c r="AO1715" s="1">
        <v>122</v>
      </c>
      <c r="AP1715" s="1">
        <v>94475</v>
      </c>
      <c r="AQ1715" s="1">
        <v>-0.1</v>
      </c>
      <c r="AR1715" s="1">
        <v>118.5</v>
      </c>
      <c r="AS1715" s="1">
        <v>117.5</v>
      </c>
      <c r="AT1715" s="1">
        <v>115.5</v>
      </c>
      <c r="AU1715" s="1">
        <v>113.5</v>
      </c>
      <c r="AV1715" s="1">
        <v>118</v>
      </c>
      <c r="AW1715" s="1">
        <v>-0.110155</v>
      </c>
      <c r="AX1715" s="1">
        <v>1.72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6374</v>
      </c>
      <c r="C1716" s="3">
        <v>1.54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77.41</v>
      </c>
      <c r="H1716" s="1">
        <f>MATCH(持股比率!A1716,董監!A:A,0)</f>
        <v>1716</v>
      </c>
      <c r="I1716" s="3">
        <v>980496</v>
      </c>
      <c r="J1716" s="26">
        <v>252</v>
      </c>
      <c r="K1716" s="26">
        <v>356</v>
      </c>
      <c r="L1716" s="35">
        <v>-1513</v>
      </c>
      <c r="M1716" s="26">
        <v>153</v>
      </c>
      <c r="N1716" s="26">
        <v>7</v>
      </c>
      <c r="O1716" s="26">
        <f t="shared" si="105"/>
        <v>75900</v>
      </c>
      <c r="P1716" s="25">
        <f t="shared" si="106"/>
        <v>-1</v>
      </c>
      <c r="Q1716" s="3">
        <v>13.6</v>
      </c>
      <c r="R1716" s="3">
        <v>14.1</v>
      </c>
      <c r="S1716" s="3">
        <v>14</v>
      </c>
      <c r="T1716" s="3">
        <v>13.8</v>
      </c>
      <c r="U1716" s="3">
        <v>13.6</v>
      </c>
      <c r="V1716" s="12">
        <f t="shared" si="107"/>
        <v>-0.105286</v>
      </c>
      <c r="W1716" s="3">
        <v>0.74</v>
      </c>
      <c r="X1716" s="3" t="str">
        <f ca="1">IF(COUNTIF(股期對照!A:A,B1716)=2,B1716&amp;"-●",IF(COUNTIF(股期對照!A:A,B1716)=1,B1716&amp;"-◎",B1716))</f>
        <v>台火</v>
      </c>
      <c r="Y1716" s="3" t="s">
        <v>4580</v>
      </c>
      <c r="AB1716" s="1" t="s">
        <v>1710</v>
      </c>
      <c r="AC1716" s="1" t="s">
        <v>3471</v>
      </c>
      <c r="AD1716" s="1">
        <v>1.54</v>
      </c>
      <c r="AE1716" s="1">
        <v>0</v>
      </c>
      <c r="AF1716" s="1">
        <v>0.16</v>
      </c>
      <c r="AG1716" s="1">
        <v>20.89</v>
      </c>
      <c r="AH1716" s="1">
        <v>77.41</v>
      </c>
      <c r="AI1716" s="1">
        <v>1716</v>
      </c>
      <c r="AJ1716" s="1">
        <v>980496</v>
      </c>
      <c r="AK1716" s="1">
        <v>252</v>
      </c>
      <c r="AL1716" s="1">
        <v>356</v>
      </c>
      <c r="AM1716" s="1">
        <v>-1513</v>
      </c>
      <c r="AN1716" s="1">
        <v>153</v>
      </c>
      <c r="AO1716" s="1">
        <v>7</v>
      </c>
      <c r="AP1716" s="1">
        <v>75900</v>
      </c>
      <c r="AQ1716" s="1">
        <v>-1</v>
      </c>
      <c r="AR1716" s="1">
        <v>13.6</v>
      </c>
      <c r="AS1716" s="1">
        <v>14.1</v>
      </c>
      <c r="AT1716" s="1">
        <v>14</v>
      </c>
      <c r="AU1716" s="1">
        <v>13.8</v>
      </c>
      <c r="AV1716" s="1">
        <v>13.6</v>
      </c>
      <c r="AW1716" s="1">
        <v>-0.105286</v>
      </c>
      <c r="AX1716" s="1">
        <v>0.74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6375</v>
      </c>
      <c r="C1717" s="3">
        <v>55</v>
      </c>
      <c r="D1717" s="3">
        <v>0.26</v>
      </c>
      <c r="E1717" s="3">
        <v>0.89</v>
      </c>
      <c r="F1717" s="1">
        <f>IF(INDEX(董監!D:D,H1717)=0,INDEX(董監!C:C,H1717),INDEX(董監!D:D,H1717))</f>
        <v>8.6199999999999992</v>
      </c>
      <c r="G1717" s="1">
        <f t="shared" si="104"/>
        <v>35.230000000000004</v>
      </c>
      <c r="H1717" s="1">
        <f>MATCH(持股比率!A1717,董監!A:A,0)</f>
        <v>1717</v>
      </c>
      <c r="I1717" s="3">
        <v>29467872.129999999</v>
      </c>
      <c r="J1717" s="26">
        <v>-732</v>
      </c>
      <c r="K1717" s="26">
        <v>-5124</v>
      </c>
      <c r="L1717" s="35">
        <v>-692</v>
      </c>
      <c r="M1717" s="26">
        <v>874</v>
      </c>
      <c r="N1717" s="26">
        <v>101</v>
      </c>
      <c r="O1717" s="26">
        <f t="shared" si="105"/>
        <v>1038153</v>
      </c>
      <c r="P1717" s="25">
        <f t="shared" si="106"/>
        <v>-0.5</v>
      </c>
      <c r="Q1717" s="3">
        <v>36.35</v>
      </c>
      <c r="R1717" s="3">
        <v>36.25</v>
      </c>
      <c r="S1717" s="3">
        <v>35.9</v>
      </c>
      <c r="T1717" s="3">
        <v>36.4</v>
      </c>
      <c r="U1717" s="3">
        <v>36.700000000000003</v>
      </c>
      <c r="V1717" s="12">
        <f t="shared" si="107"/>
        <v>-2.0167569999999997</v>
      </c>
      <c r="W1717" s="3">
        <v>0.55000000000000004</v>
      </c>
      <c r="X1717" s="3" t="str">
        <f ca="1">IF(COUNTIF(股期對照!A:A,B1717)=2,B1717&amp;"-●",IF(COUNTIF(股期對照!A:A,B1717)=1,B1717&amp;"-◎",B1717))</f>
        <v>寶成-◎</v>
      </c>
      <c r="Y1717" s="3" t="s">
        <v>6578</v>
      </c>
      <c r="AB1717" s="1" t="s">
        <v>1711</v>
      </c>
      <c r="AC1717" s="1" t="s">
        <v>3472</v>
      </c>
      <c r="AD1717" s="1">
        <v>55</v>
      </c>
      <c r="AE1717" s="1">
        <v>0.26</v>
      </c>
      <c r="AF1717" s="1">
        <v>0.89</v>
      </c>
      <c r="AG1717" s="1">
        <v>8.6199999999999992</v>
      </c>
      <c r="AH1717" s="1">
        <v>35.230000000000004</v>
      </c>
      <c r="AI1717" s="1">
        <v>1717</v>
      </c>
      <c r="AJ1717" s="1">
        <v>29467872.129999999</v>
      </c>
      <c r="AK1717" s="1">
        <v>-732</v>
      </c>
      <c r="AL1717" s="1">
        <v>-5124</v>
      </c>
      <c r="AM1717" s="1">
        <v>-692</v>
      </c>
      <c r="AN1717" s="1">
        <v>874</v>
      </c>
      <c r="AO1717" s="1">
        <v>101</v>
      </c>
      <c r="AP1717" s="1">
        <v>1038153</v>
      </c>
      <c r="AQ1717" s="1">
        <v>-0.5</v>
      </c>
      <c r="AR1717" s="1">
        <v>36.35</v>
      </c>
      <c r="AS1717" s="1">
        <v>36.25</v>
      </c>
      <c r="AT1717" s="1">
        <v>35.9</v>
      </c>
      <c r="AU1717" s="1">
        <v>36.4</v>
      </c>
      <c r="AV1717" s="1">
        <v>36.700000000000003</v>
      </c>
      <c r="AW1717" s="1">
        <v>-2.0167569999999997</v>
      </c>
      <c r="AX1717" s="1">
        <v>0.55000000000000004</v>
      </c>
      <c r="AY1717" s="1" t="s">
        <v>4555</v>
      </c>
      <c r="AZ1717" s="1" t="s">
        <v>3515</v>
      </c>
    </row>
    <row r="1718" spans="1:52" x14ac:dyDescent="0.25">
      <c r="A1718" s="2" t="s">
        <v>1712</v>
      </c>
      <c r="B1718" s="3" t="s">
        <v>6376</v>
      </c>
      <c r="C1718" s="3">
        <v>3.17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78.11</v>
      </c>
      <c r="H1718" s="1">
        <f>MATCH(持股比率!A1718,董監!A:A,0)</f>
        <v>1718</v>
      </c>
      <c r="I1718" s="3">
        <v>3050000</v>
      </c>
      <c r="J1718" s="26">
        <v>-14</v>
      </c>
      <c r="K1718" s="26">
        <v>-74</v>
      </c>
      <c r="L1718" s="35">
        <v>8</v>
      </c>
      <c r="M1718" s="26">
        <v>-63</v>
      </c>
      <c r="N1718" s="26">
        <v>-30</v>
      </c>
      <c r="O1718" s="26">
        <f t="shared" si="105"/>
        <v>238236</v>
      </c>
      <c r="P1718" s="25">
        <f t="shared" si="106"/>
        <v>-0.1</v>
      </c>
      <c r="Q1718" s="3">
        <v>26.75</v>
      </c>
      <c r="R1718" s="3">
        <v>26.45</v>
      </c>
      <c r="S1718" s="3">
        <v>26.2</v>
      </c>
      <c r="T1718" s="3">
        <v>27.6</v>
      </c>
      <c r="U1718" s="3">
        <v>27.45</v>
      </c>
      <c r="V1718" s="12">
        <f t="shared" si="107"/>
        <v>-4.6844999999999998E-2</v>
      </c>
      <c r="W1718" s="3">
        <v>2.62</v>
      </c>
      <c r="X1718" s="3" t="str">
        <f ca="1">IF(COUNTIF(股期對照!A:A,B1718)=2,B1718&amp;"-●",IF(COUNTIF(股期對照!A:A,B1718)=1,B1718&amp;"-◎",B1718))</f>
        <v>大華</v>
      </c>
      <c r="Y1718" s="3" t="s">
        <v>6578</v>
      </c>
      <c r="AB1718" s="1" t="s">
        <v>1712</v>
      </c>
      <c r="AC1718" s="1" t="s">
        <v>3473</v>
      </c>
      <c r="AD1718" s="1">
        <v>3.17</v>
      </c>
      <c r="AE1718" s="1">
        <v>0</v>
      </c>
      <c r="AF1718" s="1">
        <v>0</v>
      </c>
      <c r="AG1718" s="1">
        <v>18.72</v>
      </c>
      <c r="AH1718" s="1">
        <v>78.11</v>
      </c>
      <c r="AI1718" s="1">
        <v>1718</v>
      </c>
      <c r="AJ1718" s="1">
        <v>3050000</v>
      </c>
      <c r="AK1718" s="1">
        <v>-14</v>
      </c>
      <c r="AL1718" s="1">
        <v>-74</v>
      </c>
      <c r="AM1718" s="1">
        <v>8</v>
      </c>
      <c r="AN1718" s="1">
        <v>-63</v>
      </c>
      <c r="AO1718" s="1">
        <v>-30</v>
      </c>
      <c r="AP1718" s="1">
        <v>238236</v>
      </c>
      <c r="AQ1718" s="1">
        <v>-0.1</v>
      </c>
      <c r="AR1718" s="1">
        <v>26.75</v>
      </c>
      <c r="AS1718" s="1">
        <v>26.45</v>
      </c>
      <c r="AT1718" s="1">
        <v>26.2</v>
      </c>
      <c r="AU1718" s="1">
        <v>27.6</v>
      </c>
      <c r="AV1718" s="1">
        <v>27.45</v>
      </c>
      <c r="AW1718" s="1">
        <v>-4.6844999999999998E-2</v>
      </c>
      <c r="AX1718" s="1">
        <v>2.62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6377</v>
      </c>
      <c r="C1719" s="3">
        <v>0.98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6">
        <v>-4</v>
      </c>
      <c r="K1719" s="26">
        <v>-4</v>
      </c>
      <c r="L1719" s="35">
        <v>-3</v>
      </c>
      <c r="M1719" s="26">
        <v>1</v>
      </c>
      <c r="N1719" s="26">
        <v>0</v>
      </c>
      <c r="O1719" s="26">
        <f t="shared" si="105"/>
        <v>40780</v>
      </c>
      <c r="P1719" s="25">
        <f t="shared" si="106"/>
        <v>0</v>
      </c>
      <c r="Q1719" s="3">
        <v>50.2</v>
      </c>
      <c r="R1719" s="3">
        <v>49.6</v>
      </c>
      <c r="S1719" s="3">
        <v>49.45</v>
      </c>
      <c r="T1719" s="3">
        <v>48.5</v>
      </c>
      <c r="U1719" s="3">
        <v>48.85</v>
      </c>
      <c r="V1719" s="12">
        <f t="shared" si="107"/>
        <v>-4.990500000000001E-3</v>
      </c>
      <c r="W1719" s="3">
        <v>-2.1</v>
      </c>
      <c r="X1719" s="3" t="str">
        <f ca="1">IF(COUNTIF(股期對照!A:A,B1719)=2,B1719&amp;"-●",IF(COUNTIF(股期對照!A:A,B1719)=1,B1719&amp;"-◎",B1719))</f>
        <v>欣巴巴</v>
      </c>
      <c r="Y1719" s="3" t="s">
        <v>6571</v>
      </c>
      <c r="AB1719" s="1" t="s">
        <v>1713</v>
      </c>
      <c r="AC1719" s="1" t="s">
        <v>3474</v>
      </c>
      <c r="AD1719" s="1">
        <v>0.98</v>
      </c>
      <c r="AE1719" s="1">
        <v>0</v>
      </c>
      <c r="AF1719" s="1">
        <v>0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-4</v>
      </c>
      <c r="AL1719" s="1">
        <v>-4</v>
      </c>
      <c r="AM1719" s="1">
        <v>-3</v>
      </c>
      <c r="AN1719" s="1">
        <v>1</v>
      </c>
      <c r="AO1719" s="1">
        <v>0</v>
      </c>
      <c r="AP1719" s="1">
        <v>40780</v>
      </c>
      <c r="AQ1719" s="1">
        <v>0</v>
      </c>
      <c r="AR1719" s="1">
        <v>50.2</v>
      </c>
      <c r="AS1719" s="1">
        <v>49.6</v>
      </c>
      <c r="AT1719" s="1">
        <v>49.45</v>
      </c>
      <c r="AU1719" s="1">
        <v>48.5</v>
      </c>
      <c r="AV1719" s="1">
        <v>48.85</v>
      </c>
      <c r="AW1719" s="1">
        <v>-4.990500000000001E-3</v>
      </c>
      <c r="AX1719" s="1">
        <v>-2.1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6378</v>
      </c>
      <c r="C1720" s="3">
        <v>13.97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37.94</v>
      </c>
      <c r="H1720" s="1">
        <f>MATCH(持股比率!A1720,董監!A:A,0)</f>
        <v>1720</v>
      </c>
      <c r="I1720" s="3">
        <v>15791453.42</v>
      </c>
      <c r="J1720" s="26">
        <v>430</v>
      </c>
      <c r="K1720" s="26">
        <v>-592</v>
      </c>
      <c r="L1720" s="35">
        <v>-544</v>
      </c>
      <c r="M1720" s="26">
        <v>2650</v>
      </c>
      <c r="N1720" s="26">
        <v>239</v>
      </c>
      <c r="O1720" s="26">
        <f t="shared" si="105"/>
        <v>599128</v>
      </c>
      <c r="P1720" s="25">
        <f t="shared" si="106"/>
        <v>0.4</v>
      </c>
      <c r="Q1720" s="3">
        <v>14.2</v>
      </c>
      <c r="R1720" s="3">
        <v>14.05</v>
      </c>
      <c r="S1720" s="3">
        <v>14</v>
      </c>
      <c r="T1720" s="3">
        <v>14.35</v>
      </c>
      <c r="U1720" s="3">
        <v>14.5</v>
      </c>
      <c r="V1720" s="12">
        <f t="shared" si="107"/>
        <v>0.31665399999999999</v>
      </c>
      <c r="W1720" s="3">
        <v>3.2</v>
      </c>
      <c r="X1720" s="3" t="str">
        <f ca="1">IF(COUNTIF(股期對照!A:A,B1720)=2,B1720&amp;"-●",IF(COUNTIF(股期對照!A:A,B1720)=1,B1720&amp;"-◎",B1720))</f>
        <v>統一實</v>
      </c>
      <c r="Y1720" s="3" t="s">
        <v>6578</v>
      </c>
      <c r="AB1720" s="1" t="s">
        <v>1714</v>
      </c>
      <c r="AC1720" s="1" t="s">
        <v>3475</v>
      </c>
      <c r="AD1720" s="1">
        <v>13.97</v>
      </c>
      <c r="AE1720" s="1">
        <v>0</v>
      </c>
      <c r="AF1720" s="1">
        <v>0.03</v>
      </c>
      <c r="AG1720" s="1">
        <v>48.06</v>
      </c>
      <c r="AH1720" s="1">
        <v>37.94</v>
      </c>
      <c r="AI1720" s="1">
        <v>1720</v>
      </c>
      <c r="AJ1720" s="1">
        <v>15791453.42</v>
      </c>
      <c r="AK1720" s="1">
        <v>430</v>
      </c>
      <c r="AL1720" s="1">
        <v>-592</v>
      </c>
      <c r="AM1720" s="1">
        <v>-544</v>
      </c>
      <c r="AN1720" s="1">
        <v>2650</v>
      </c>
      <c r="AO1720" s="1">
        <v>239</v>
      </c>
      <c r="AP1720" s="1">
        <v>599128</v>
      </c>
      <c r="AQ1720" s="1">
        <v>0.4</v>
      </c>
      <c r="AR1720" s="1">
        <v>14.2</v>
      </c>
      <c r="AS1720" s="1">
        <v>14.05</v>
      </c>
      <c r="AT1720" s="1">
        <v>14</v>
      </c>
      <c r="AU1720" s="1">
        <v>14.35</v>
      </c>
      <c r="AV1720" s="1">
        <v>14.5</v>
      </c>
      <c r="AW1720" s="1">
        <v>0.31665399999999999</v>
      </c>
      <c r="AX1720" s="1">
        <v>3.2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6379</v>
      </c>
      <c r="C1721" s="3">
        <v>2.0499999999999998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-1</v>
      </c>
      <c r="K1721" s="26">
        <v>-79</v>
      </c>
      <c r="L1721" s="35">
        <v>-90</v>
      </c>
      <c r="M1721" s="26">
        <v>-11</v>
      </c>
      <c r="N1721" s="26">
        <v>37</v>
      </c>
      <c r="O1721" s="26">
        <f t="shared" si="105"/>
        <v>411434</v>
      </c>
      <c r="P1721" s="25">
        <f t="shared" si="106"/>
        <v>0</v>
      </c>
      <c r="Q1721" s="3">
        <v>33.450000000000003</v>
      </c>
      <c r="R1721" s="3">
        <v>33.450000000000003</v>
      </c>
      <c r="S1721" s="3">
        <v>33.200000000000003</v>
      </c>
      <c r="T1721" s="3">
        <v>33.200000000000003</v>
      </c>
      <c r="U1721" s="3">
        <v>33.6</v>
      </c>
      <c r="V1721" s="12">
        <f t="shared" si="107"/>
        <v>-4.786E-2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6578</v>
      </c>
      <c r="AB1721" s="1" t="s">
        <v>1715</v>
      </c>
      <c r="AC1721" s="1" t="s">
        <v>3476</v>
      </c>
      <c r="AD1721" s="1">
        <v>2.0499999999999998</v>
      </c>
      <c r="AE1721" s="1">
        <v>0</v>
      </c>
      <c r="AF1721" s="1">
        <v>0.01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-1</v>
      </c>
      <c r="AL1721" s="1">
        <v>-79</v>
      </c>
      <c r="AM1721" s="1">
        <v>-90</v>
      </c>
      <c r="AN1721" s="1">
        <v>-11</v>
      </c>
      <c r="AO1721" s="1">
        <v>37</v>
      </c>
      <c r="AP1721" s="1">
        <v>411434</v>
      </c>
      <c r="AQ1721" s="1">
        <v>0</v>
      </c>
      <c r="AR1721" s="1">
        <v>33.450000000000003</v>
      </c>
      <c r="AS1721" s="1">
        <v>33.450000000000003</v>
      </c>
      <c r="AT1721" s="1">
        <v>33.200000000000003</v>
      </c>
      <c r="AU1721" s="1">
        <v>33.200000000000003</v>
      </c>
      <c r="AV1721" s="1">
        <v>33.6</v>
      </c>
      <c r="AW1721" s="1">
        <v>-4.786E-2</v>
      </c>
      <c r="AX1721" s="1">
        <v>0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6380</v>
      </c>
      <c r="C1722" s="3">
        <v>18.420000000000002</v>
      </c>
      <c r="D1722" s="3">
        <v>1</v>
      </c>
      <c r="E1722" s="3">
        <v>7.0000000000000007E-2</v>
      </c>
      <c r="F1722" s="1">
        <f>IF(INDEX(董監!D:D,H1722)=0,INDEX(董監!C:C,H1722),INDEX(董監!D:D,H1722))</f>
        <v>17.25</v>
      </c>
      <c r="G1722" s="1">
        <f t="shared" si="104"/>
        <v>63.26</v>
      </c>
      <c r="H1722" s="1">
        <f>MATCH(持股比率!A1722,董監!A:A,0)</f>
        <v>1722</v>
      </c>
      <c r="I1722" s="3">
        <v>8816810.9900000002</v>
      </c>
      <c r="J1722" s="26">
        <v>-441</v>
      </c>
      <c r="K1722" s="26">
        <v>-59</v>
      </c>
      <c r="L1722" s="35">
        <v>315</v>
      </c>
      <c r="M1722" s="26">
        <v>-539</v>
      </c>
      <c r="N1722" s="26">
        <v>251</v>
      </c>
      <c r="O1722" s="26">
        <f t="shared" si="105"/>
        <v>557751</v>
      </c>
      <c r="P1722" s="25">
        <f t="shared" si="106"/>
        <v>-0.1</v>
      </c>
      <c r="Q1722" s="3">
        <v>228</v>
      </c>
      <c r="R1722" s="3">
        <v>231</v>
      </c>
      <c r="S1722" s="3">
        <v>234.5</v>
      </c>
      <c r="T1722" s="3">
        <v>219.5</v>
      </c>
      <c r="U1722" s="3">
        <v>225.5</v>
      </c>
      <c r="V1722" s="12">
        <f t="shared" si="107"/>
        <v>-1.020195</v>
      </c>
      <c r="W1722" s="3">
        <v>0.22</v>
      </c>
      <c r="X1722" s="3" t="str">
        <f ca="1">IF(COUNTIF(股期對照!A:A,B1722)=2,B1722&amp;"-●",IF(COUNTIF(股期對照!A:A,B1722)=1,B1722&amp;"-◎",B1722))</f>
        <v>豐泰</v>
      </c>
      <c r="Y1722" s="3" t="s">
        <v>6578</v>
      </c>
      <c r="AB1722" s="1" t="s">
        <v>1716</v>
      </c>
      <c r="AC1722" s="1" t="s">
        <v>3477</v>
      </c>
      <c r="AD1722" s="1">
        <v>18.420000000000002</v>
      </c>
      <c r="AE1722" s="1">
        <v>1</v>
      </c>
      <c r="AF1722" s="1">
        <v>7.0000000000000007E-2</v>
      </c>
      <c r="AG1722" s="1">
        <v>17.25</v>
      </c>
      <c r="AH1722" s="1">
        <v>63.26</v>
      </c>
      <c r="AI1722" s="1">
        <v>1722</v>
      </c>
      <c r="AJ1722" s="1">
        <v>8816810.9900000002</v>
      </c>
      <c r="AK1722" s="1">
        <v>-441</v>
      </c>
      <c r="AL1722" s="1">
        <v>-59</v>
      </c>
      <c r="AM1722" s="1">
        <v>315</v>
      </c>
      <c r="AN1722" s="1">
        <v>-539</v>
      </c>
      <c r="AO1722" s="1">
        <v>251</v>
      </c>
      <c r="AP1722" s="1">
        <v>557751</v>
      </c>
      <c r="AQ1722" s="1">
        <v>-0.1</v>
      </c>
      <c r="AR1722" s="1">
        <v>228</v>
      </c>
      <c r="AS1722" s="1">
        <v>231</v>
      </c>
      <c r="AT1722" s="1">
        <v>234.5</v>
      </c>
      <c r="AU1722" s="1">
        <v>219.5</v>
      </c>
      <c r="AV1722" s="1">
        <v>225.5</v>
      </c>
      <c r="AW1722" s="1">
        <v>-1.020195</v>
      </c>
      <c r="AX1722" s="1">
        <v>0.22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6381</v>
      </c>
      <c r="C1723" s="3">
        <v>23.11</v>
      </c>
      <c r="D1723" s="3">
        <v>0.04</v>
      </c>
      <c r="E1723" s="3">
        <v>0.16</v>
      </c>
      <c r="F1723" s="1">
        <f>IF(INDEX(董監!D:D,H1723)=0,INDEX(董監!C:C,H1723),INDEX(董監!D:D,H1723))</f>
        <v>8.85</v>
      </c>
      <c r="G1723" s="1">
        <f t="shared" si="104"/>
        <v>67.84</v>
      </c>
      <c r="H1723" s="1">
        <f>MATCH(持股比率!A1723,董監!A:A,0)</f>
        <v>1723</v>
      </c>
      <c r="I1723" s="3">
        <v>2211211.88</v>
      </c>
      <c r="J1723" s="26">
        <v>-596</v>
      </c>
      <c r="K1723" s="26">
        <v>-279</v>
      </c>
      <c r="L1723" s="35">
        <v>1</v>
      </c>
      <c r="M1723" s="26">
        <v>147</v>
      </c>
      <c r="N1723" s="26">
        <v>-140</v>
      </c>
      <c r="O1723" s="26">
        <f t="shared" si="105"/>
        <v>150009</v>
      </c>
      <c r="P1723" s="25">
        <f t="shared" si="106"/>
        <v>-0.6</v>
      </c>
      <c r="Q1723" s="3">
        <v>69.400000000000006</v>
      </c>
      <c r="R1723" s="3">
        <v>68.5</v>
      </c>
      <c r="S1723" s="3">
        <v>66.5</v>
      </c>
      <c r="T1723" s="3">
        <v>67.400000000000006</v>
      </c>
      <c r="U1723" s="3">
        <v>67.7</v>
      </c>
      <c r="V1723" s="12">
        <f t="shared" si="107"/>
        <v>-0.59977599999999998</v>
      </c>
      <c r="W1723" s="3">
        <v>-2.31</v>
      </c>
      <c r="X1723" s="3" t="str">
        <f ca="1">IF(COUNTIF(股期對照!A:A,B1723)=2,B1723&amp;"-●",IF(COUNTIF(股期對照!A:A,B1723)=1,B1723&amp;"-◎",B1723))</f>
        <v>櫻花</v>
      </c>
      <c r="Y1723" s="3" t="s">
        <v>6578</v>
      </c>
      <c r="AB1723" s="1" t="s">
        <v>1717</v>
      </c>
      <c r="AC1723" s="1" t="s">
        <v>3478</v>
      </c>
      <c r="AD1723" s="1">
        <v>23.11</v>
      </c>
      <c r="AE1723" s="1">
        <v>0.04</v>
      </c>
      <c r="AF1723" s="1">
        <v>0.16</v>
      </c>
      <c r="AG1723" s="1">
        <v>8.85</v>
      </c>
      <c r="AH1723" s="1">
        <v>67.84</v>
      </c>
      <c r="AI1723" s="1">
        <v>1723</v>
      </c>
      <c r="AJ1723" s="1">
        <v>2211211.88</v>
      </c>
      <c r="AK1723" s="1">
        <v>-596</v>
      </c>
      <c r="AL1723" s="1">
        <v>-279</v>
      </c>
      <c r="AM1723" s="1">
        <v>1</v>
      </c>
      <c r="AN1723" s="1">
        <v>147</v>
      </c>
      <c r="AO1723" s="1">
        <v>-140</v>
      </c>
      <c r="AP1723" s="1">
        <v>150009</v>
      </c>
      <c r="AQ1723" s="1">
        <v>-0.6</v>
      </c>
      <c r="AR1723" s="1">
        <v>69.400000000000006</v>
      </c>
      <c r="AS1723" s="1">
        <v>68.5</v>
      </c>
      <c r="AT1723" s="1">
        <v>66.5</v>
      </c>
      <c r="AU1723" s="1">
        <v>67.400000000000006</v>
      </c>
      <c r="AV1723" s="1">
        <v>67.7</v>
      </c>
      <c r="AW1723" s="1">
        <v>-0.59977599999999998</v>
      </c>
      <c r="AX1723" s="1">
        <v>-2.31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6382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-3</v>
      </c>
      <c r="K1724" s="26">
        <v>1</v>
      </c>
      <c r="L1724" s="35">
        <v>0</v>
      </c>
      <c r="M1724" s="26">
        <v>0</v>
      </c>
      <c r="N1724" s="26">
        <v>4</v>
      </c>
      <c r="O1724" s="26">
        <f t="shared" si="105"/>
        <v>41121</v>
      </c>
      <c r="P1724" s="25">
        <f t="shared" si="106"/>
        <v>0</v>
      </c>
      <c r="Q1724" s="3">
        <v>9.27</v>
      </c>
      <c r="R1724" s="3">
        <v>9.06</v>
      </c>
      <c r="S1724" s="3">
        <v>8.99</v>
      </c>
      <c r="T1724" s="3">
        <v>8.99</v>
      </c>
      <c r="U1724" s="3">
        <v>9.02</v>
      </c>
      <c r="V1724" s="12">
        <f t="shared" si="107"/>
        <v>1.7329999999999998E-4</v>
      </c>
      <c r="W1724" s="3">
        <v>-1.1000000000000001</v>
      </c>
      <c r="X1724" s="3" t="str">
        <f ca="1">IF(COUNTIF(股期對照!A:A,B1724)=2,B1724&amp;"-●",IF(COUNTIF(股期對照!A:A,B1724)=1,B1724&amp;"-◎",B1724))</f>
        <v>偉聯</v>
      </c>
      <c r="Y1724" s="3" t="s">
        <v>6551</v>
      </c>
      <c r="AB1724" s="1" t="s">
        <v>1718</v>
      </c>
      <c r="AC1724" s="1" t="s">
        <v>3479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-3</v>
      </c>
      <c r="AL1724" s="1">
        <v>1</v>
      </c>
      <c r="AM1724" s="1">
        <v>0</v>
      </c>
      <c r="AN1724" s="1">
        <v>0</v>
      </c>
      <c r="AO1724" s="1">
        <v>4</v>
      </c>
      <c r="AP1724" s="1">
        <v>41121</v>
      </c>
      <c r="AQ1724" s="1">
        <v>0</v>
      </c>
      <c r="AR1724" s="1">
        <v>9.27</v>
      </c>
      <c r="AS1724" s="1">
        <v>9.06</v>
      </c>
      <c r="AT1724" s="1">
        <v>8.99</v>
      </c>
      <c r="AU1724" s="1">
        <v>8.99</v>
      </c>
      <c r="AV1724" s="1">
        <v>9.02</v>
      </c>
      <c r="AW1724" s="1">
        <v>1.7329999999999998E-4</v>
      </c>
      <c r="AX1724" s="1">
        <v>-1.1000000000000001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6383</v>
      </c>
      <c r="C1725" s="3">
        <v>45.06</v>
      </c>
      <c r="D1725" s="3">
        <v>4.01</v>
      </c>
      <c r="E1725" s="3">
        <v>0.48</v>
      </c>
      <c r="F1725" s="1">
        <f>IF(INDEX(董監!D:D,H1725)=0,INDEX(董監!C:C,H1725),INDEX(董監!D:D,H1725))</f>
        <v>25.4</v>
      </c>
      <c r="G1725" s="1">
        <f t="shared" si="104"/>
        <v>25.050000000000011</v>
      </c>
      <c r="H1725" s="1">
        <f>MATCH(持股比率!A1725,董監!A:A,0)</f>
        <v>1725</v>
      </c>
      <c r="I1725" s="3">
        <v>2989838</v>
      </c>
      <c r="J1725" s="26">
        <v>281</v>
      </c>
      <c r="K1725" s="26">
        <v>24</v>
      </c>
      <c r="L1725" s="35">
        <v>514</v>
      </c>
      <c r="M1725" s="26">
        <v>-42</v>
      </c>
      <c r="N1725" s="26">
        <v>-66</v>
      </c>
      <c r="O1725" s="26">
        <f t="shared" si="105"/>
        <v>74895</v>
      </c>
      <c r="P1725" s="25">
        <f t="shared" si="106"/>
        <v>0.9</v>
      </c>
      <c r="Q1725" s="3">
        <v>312.5</v>
      </c>
      <c r="R1725" s="3">
        <v>311</v>
      </c>
      <c r="S1725" s="3">
        <v>316</v>
      </c>
      <c r="T1725" s="3">
        <v>311</v>
      </c>
      <c r="U1725" s="3">
        <v>310.5</v>
      </c>
      <c r="V1725" s="12">
        <f t="shared" si="107"/>
        <v>2.2414550000000002</v>
      </c>
      <c r="W1725" s="3">
        <v>1.8</v>
      </c>
      <c r="X1725" s="3" t="str">
        <f ca="1">IF(COUNTIF(股期對照!A:A,B1725)=2,B1725&amp;"-●",IF(COUNTIF(股期對照!A:A,B1725)=1,B1725&amp;"-◎",B1725))</f>
        <v>美利達-◎</v>
      </c>
      <c r="Y1725" s="3" t="s">
        <v>6707</v>
      </c>
      <c r="AB1725" s="1" t="s">
        <v>1719</v>
      </c>
      <c r="AC1725" s="1" t="s">
        <v>3480</v>
      </c>
      <c r="AD1725" s="1">
        <v>45.06</v>
      </c>
      <c r="AE1725" s="1">
        <v>4.01</v>
      </c>
      <c r="AF1725" s="1">
        <v>0.48</v>
      </c>
      <c r="AG1725" s="1">
        <v>25.4</v>
      </c>
      <c r="AH1725" s="1">
        <v>25.050000000000011</v>
      </c>
      <c r="AI1725" s="1">
        <v>1725</v>
      </c>
      <c r="AJ1725" s="1">
        <v>2989838</v>
      </c>
      <c r="AK1725" s="1">
        <v>281</v>
      </c>
      <c r="AL1725" s="1">
        <v>24</v>
      </c>
      <c r="AM1725" s="1">
        <v>514</v>
      </c>
      <c r="AN1725" s="1">
        <v>-42</v>
      </c>
      <c r="AO1725" s="1">
        <v>-66</v>
      </c>
      <c r="AP1725" s="1">
        <v>74895</v>
      </c>
      <c r="AQ1725" s="1">
        <v>0.9</v>
      </c>
      <c r="AR1725" s="1">
        <v>312.5</v>
      </c>
      <c r="AS1725" s="1">
        <v>311</v>
      </c>
      <c r="AT1725" s="1">
        <v>316</v>
      </c>
      <c r="AU1725" s="1">
        <v>311</v>
      </c>
      <c r="AV1725" s="1">
        <v>310.5</v>
      </c>
      <c r="AW1725" s="1">
        <v>2.2414550000000002</v>
      </c>
      <c r="AX1725" s="1">
        <v>1.8</v>
      </c>
      <c r="AY1725" s="1" t="s">
        <v>4556</v>
      </c>
      <c r="AZ1725" s="1" t="s">
        <v>3581</v>
      </c>
    </row>
    <row r="1726" spans="1:52" x14ac:dyDescent="0.25">
      <c r="A1726" s="2" t="s">
        <v>1720</v>
      </c>
      <c r="B1726" s="3" t="s">
        <v>6384</v>
      </c>
      <c r="C1726" s="3">
        <v>40.29</v>
      </c>
      <c r="D1726" s="3">
        <v>0.56000000000000005</v>
      </c>
      <c r="E1726" s="3">
        <v>0.3</v>
      </c>
      <c r="F1726" s="1">
        <f>IF(INDEX(董監!D:D,H1726)=0,INDEX(董監!C:C,H1726),INDEX(董監!D:D,H1726))</f>
        <v>31.86</v>
      </c>
      <c r="G1726" s="1">
        <f t="shared" si="104"/>
        <v>26.990000000000009</v>
      </c>
      <c r="H1726" s="1">
        <f>MATCH(持股比率!A1726,董監!A:A,0)</f>
        <v>1726</v>
      </c>
      <c r="I1726" s="3">
        <v>4511970.93</v>
      </c>
      <c r="J1726" s="26">
        <v>-85</v>
      </c>
      <c r="K1726" s="26">
        <v>-36</v>
      </c>
      <c r="L1726" s="35">
        <v>-132</v>
      </c>
      <c r="M1726" s="26">
        <v>-12</v>
      </c>
      <c r="N1726" s="26">
        <v>109</v>
      </c>
      <c r="O1726" s="26">
        <f t="shared" si="105"/>
        <v>121778</v>
      </c>
      <c r="P1726" s="25">
        <f t="shared" si="106"/>
        <v>-0.1</v>
      </c>
      <c r="Q1726" s="3">
        <v>93.1</v>
      </c>
      <c r="R1726" s="3">
        <v>92.8</v>
      </c>
      <c r="S1726" s="3">
        <v>92.5</v>
      </c>
      <c r="T1726" s="3">
        <v>93</v>
      </c>
      <c r="U1726" s="3">
        <v>94</v>
      </c>
      <c r="V1726" s="12">
        <f t="shared" si="107"/>
        <v>-0.143343</v>
      </c>
      <c r="W1726" s="3">
        <v>1.51</v>
      </c>
      <c r="X1726" s="3" t="str">
        <f ca="1">IF(COUNTIF(股期對照!A:A,B1726)=2,B1726&amp;"-●",IF(COUNTIF(股期對照!A:A,B1726)=1,B1726&amp;"-◎",B1726))</f>
        <v>中保科</v>
      </c>
      <c r="Y1726" s="3" t="s">
        <v>6568</v>
      </c>
      <c r="AB1726" s="1" t="s">
        <v>1720</v>
      </c>
      <c r="AC1726" s="1" t="s">
        <v>3481</v>
      </c>
      <c r="AD1726" s="1">
        <v>40.29</v>
      </c>
      <c r="AE1726" s="1">
        <v>0.56000000000000005</v>
      </c>
      <c r="AF1726" s="1">
        <v>0.3</v>
      </c>
      <c r="AG1726" s="1">
        <v>31.86</v>
      </c>
      <c r="AH1726" s="1">
        <v>26.990000000000009</v>
      </c>
      <c r="AI1726" s="1">
        <v>1726</v>
      </c>
      <c r="AJ1726" s="1">
        <v>4511970.93</v>
      </c>
      <c r="AK1726" s="1">
        <v>-85</v>
      </c>
      <c r="AL1726" s="1">
        <v>-36</v>
      </c>
      <c r="AM1726" s="1">
        <v>-132</v>
      </c>
      <c r="AN1726" s="1">
        <v>-12</v>
      </c>
      <c r="AO1726" s="1">
        <v>109</v>
      </c>
      <c r="AP1726" s="1">
        <v>121778</v>
      </c>
      <c r="AQ1726" s="1">
        <v>-0.1</v>
      </c>
      <c r="AR1726" s="1">
        <v>93.1</v>
      </c>
      <c r="AS1726" s="1">
        <v>92.8</v>
      </c>
      <c r="AT1726" s="1">
        <v>92.5</v>
      </c>
      <c r="AU1726" s="1">
        <v>93</v>
      </c>
      <c r="AV1726" s="1">
        <v>94</v>
      </c>
      <c r="AW1726" s="1">
        <v>-0.143343</v>
      </c>
      <c r="AX1726" s="1">
        <v>1.51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6385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2</v>
      </c>
      <c r="K1727" s="26">
        <v>0</v>
      </c>
      <c r="L1727" s="35">
        <v>-24</v>
      </c>
      <c r="M1727" s="26">
        <v>-1</v>
      </c>
      <c r="N1727" s="26">
        <v>6</v>
      </c>
      <c r="O1727" s="26">
        <f t="shared" si="105"/>
        <v>102816</v>
      </c>
      <c r="P1727" s="25">
        <f t="shared" si="106"/>
        <v>0</v>
      </c>
      <c r="Q1727" s="3">
        <v>40.049999999999997</v>
      </c>
      <c r="R1727" s="3">
        <v>40.25</v>
      </c>
      <c r="S1727" s="3">
        <v>40</v>
      </c>
      <c r="T1727" s="3">
        <v>40.049999999999997</v>
      </c>
      <c r="U1727" s="3">
        <v>40.15</v>
      </c>
      <c r="V1727" s="12">
        <f t="shared" si="107"/>
        <v>-6.7904999999999997E-3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6578</v>
      </c>
      <c r="AB1727" s="1" t="s">
        <v>1721</v>
      </c>
      <c r="AC1727" s="1" t="s">
        <v>3482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2</v>
      </c>
      <c r="AL1727" s="1">
        <v>0</v>
      </c>
      <c r="AM1727" s="1">
        <v>-24</v>
      </c>
      <c r="AN1727" s="1">
        <v>-1</v>
      </c>
      <c r="AO1727" s="1">
        <v>6</v>
      </c>
      <c r="AP1727" s="1">
        <v>102816</v>
      </c>
      <c r="AQ1727" s="1">
        <v>0</v>
      </c>
      <c r="AR1727" s="1">
        <v>40.049999999999997</v>
      </c>
      <c r="AS1727" s="1">
        <v>40.25</v>
      </c>
      <c r="AT1727" s="1">
        <v>40</v>
      </c>
      <c r="AU1727" s="1">
        <v>40.049999999999997</v>
      </c>
      <c r="AV1727" s="1">
        <v>40.15</v>
      </c>
      <c r="AW1727" s="1">
        <v>-6.7904999999999997E-3</v>
      </c>
      <c r="AX1727" s="1">
        <v>-0.12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6386</v>
      </c>
      <c r="C1728" s="3">
        <v>2.87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70.789999999999992</v>
      </c>
      <c r="H1728" s="1">
        <f>MATCH(持股比率!A1728,董監!A:A,0)</f>
        <v>1728</v>
      </c>
      <c r="I1728" s="3">
        <v>1953627.5</v>
      </c>
      <c r="J1728" s="26">
        <v>-101</v>
      </c>
      <c r="K1728" s="26">
        <v>27</v>
      </c>
      <c r="L1728" s="35">
        <v>-127</v>
      </c>
      <c r="M1728" s="26">
        <v>7</v>
      </c>
      <c r="N1728" s="26">
        <v>212</v>
      </c>
      <c r="O1728" s="26">
        <f t="shared" si="105"/>
        <v>138297</v>
      </c>
      <c r="P1728" s="25">
        <f t="shared" si="106"/>
        <v>0</v>
      </c>
      <c r="Q1728" s="3">
        <v>34.200000000000003</v>
      </c>
      <c r="R1728" s="3">
        <v>34.15</v>
      </c>
      <c r="S1728" s="3">
        <v>33.700000000000003</v>
      </c>
      <c r="T1728" s="3">
        <v>33.799999999999997</v>
      </c>
      <c r="U1728" s="3">
        <v>33.9</v>
      </c>
      <c r="V1728" s="12">
        <f t="shared" si="107"/>
        <v>6.1134999999999853E-3</v>
      </c>
      <c r="W1728" s="3">
        <v>-1.45</v>
      </c>
      <c r="X1728" s="3" t="str">
        <f ca="1">IF(COUNTIF(股期對照!A:A,B1728)=2,B1728&amp;"-●",IF(COUNTIF(股期對照!A:A,B1728)=1,B1728&amp;"-◎",B1728))</f>
        <v>康那香</v>
      </c>
      <c r="Y1728" s="3" t="s">
        <v>4580</v>
      </c>
      <c r="AB1728" s="1" t="s">
        <v>1722</v>
      </c>
      <c r="AC1728" s="1" t="s">
        <v>3483</v>
      </c>
      <c r="AD1728" s="1">
        <v>2.87</v>
      </c>
      <c r="AE1728" s="1">
        <v>0.32</v>
      </c>
      <c r="AF1728" s="1">
        <v>0.54</v>
      </c>
      <c r="AG1728" s="1">
        <v>25.48</v>
      </c>
      <c r="AH1728" s="1">
        <v>70.789999999999992</v>
      </c>
      <c r="AI1728" s="1">
        <v>1728</v>
      </c>
      <c r="AJ1728" s="1">
        <v>1953627.5</v>
      </c>
      <c r="AK1728" s="1">
        <v>-101</v>
      </c>
      <c r="AL1728" s="1">
        <v>27</v>
      </c>
      <c r="AM1728" s="1">
        <v>-127</v>
      </c>
      <c r="AN1728" s="1">
        <v>7</v>
      </c>
      <c r="AO1728" s="1">
        <v>212</v>
      </c>
      <c r="AP1728" s="1">
        <v>138297</v>
      </c>
      <c r="AQ1728" s="1">
        <v>0</v>
      </c>
      <c r="AR1728" s="1">
        <v>34.200000000000003</v>
      </c>
      <c r="AS1728" s="1">
        <v>34.15</v>
      </c>
      <c r="AT1728" s="1">
        <v>33.700000000000003</v>
      </c>
      <c r="AU1728" s="1">
        <v>33.799999999999997</v>
      </c>
      <c r="AV1728" s="1">
        <v>33.9</v>
      </c>
      <c r="AW1728" s="1">
        <v>6.1134999999999853E-3</v>
      </c>
      <c r="AX1728" s="1">
        <v>-1.45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6387</v>
      </c>
      <c r="C1729" s="3">
        <v>52.37</v>
      </c>
      <c r="D1729" s="3">
        <v>0.63</v>
      </c>
      <c r="E1729" s="3">
        <v>0.06</v>
      </c>
      <c r="F1729" s="1">
        <f>IF(INDEX(董監!D:D,H1729)=0,INDEX(董監!C:C,H1729),INDEX(董監!D:D,H1729))</f>
        <v>13.36</v>
      </c>
      <c r="G1729" s="1">
        <f t="shared" si="104"/>
        <v>33.58</v>
      </c>
      <c r="H1729" s="1">
        <f>MATCH(持股比率!A1729,董監!A:A,0)</f>
        <v>1729</v>
      </c>
      <c r="I1729" s="3">
        <v>3750646.26</v>
      </c>
      <c r="J1729" s="26">
        <v>125</v>
      </c>
      <c r="K1729" s="26">
        <v>111</v>
      </c>
      <c r="L1729" s="35">
        <v>18</v>
      </c>
      <c r="M1729" s="26">
        <v>-135</v>
      </c>
      <c r="N1729" s="26">
        <v>382</v>
      </c>
      <c r="O1729" s="26">
        <f t="shared" si="105"/>
        <v>125947</v>
      </c>
      <c r="P1729" s="25">
        <f t="shared" si="106"/>
        <v>0.4</v>
      </c>
      <c r="Q1729" s="3">
        <v>317.5</v>
      </c>
      <c r="R1729" s="3">
        <v>317</v>
      </c>
      <c r="S1729" s="3">
        <v>317.5</v>
      </c>
      <c r="T1729" s="3">
        <v>314</v>
      </c>
      <c r="U1729" s="3">
        <v>318.5</v>
      </c>
      <c r="V1729" s="12">
        <f t="shared" si="107"/>
        <v>1.598665</v>
      </c>
      <c r="W1729" s="3">
        <v>1.1100000000000001</v>
      </c>
      <c r="X1729" s="3" t="str">
        <f ca="1">IF(COUNTIF(股期對照!A:A,B1729)=2,B1729&amp;"-●",IF(COUNTIF(股期對照!A:A,B1729)=1,B1729&amp;"-◎",B1729))</f>
        <v>巨大</v>
      </c>
      <c r="Y1729" s="3" t="s">
        <v>6625</v>
      </c>
      <c r="AB1729" s="1" t="s">
        <v>1723</v>
      </c>
      <c r="AC1729" s="1" t="s">
        <v>3484</v>
      </c>
      <c r="AD1729" s="1">
        <v>52.37</v>
      </c>
      <c r="AE1729" s="1">
        <v>0.63</v>
      </c>
      <c r="AF1729" s="1">
        <v>0.06</v>
      </c>
      <c r="AG1729" s="1">
        <v>13.36</v>
      </c>
      <c r="AH1729" s="1">
        <v>33.58</v>
      </c>
      <c r="AI1729" s="1">
        <v>1729</v>
      </c>
      <c r="AJ1729" s="1">
        <v>3750646.26</v>
      </c>
      <c r="AK1729" s="1">
        <v>125</v>
      </c>
      <c r="AL1729" s="1">
        <v>111</v>
      </c>
      <c r="AM1729" s="1">
        <v>18</v>
      </c>
      <c r="AN1729" s="1">
        <v>-135</v>
      </c>
      <c r="AO1729" s="1">
        <v>382</v>
      </c>
      <c r="AP1729" s="1">
        <v>125947</v>
      </c>
      <c r="AQ1729" s="1">
        <v>0.4</v>
      </c>
      <c r="AR1729" s="1">
        <v>317.5</v>
      </c>
      <c r="AS1729" s="1">
        <v>317</v>
      </c>
      <c r="AT1729" s="1">
        <v>317.5</v>
      </c>
      <c r="AU1729" s="1">
        <v>314</v>
      </c>
      <c r="AV1729" s="1">
        <v>318.5</v>
      </c>
      <c r="AW1729" s="1">
        <v>1.598665</v>
      </c>
      <c r="AX1729" s="1">
        <v>1.1100000000000001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6388</v>
      </c>
      <c r="C1730" s="3">
        <v>11.91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76.78</v>
      </c>
      <c r="H1730" s="1">
        <f>MATCH(持股比率!A1730,董監!A:A,0)</f>
        <v>1730</v>
      </c>
      <c r="I1730" s="3">
        <v>1884521.7</v>
      </c>
      <c r="J1730" s="26">
        <v>22</v>
      </c>
      <c r="K1730" s="26">
        <v>-28</v>
      </c>
      <c r="L1730" s="35">
        <v>-32</v>
      </c>
      <c r="M1730" s="26">
        <v>-10</v>
      </c>
      <c r="N1730" s="26">
        <v>-3</v>
      </c>
      <c r="O1730" s="26">
        <f t="shared" si="105"/>
        <v>144694</v>
      </c>
      <c r="P1730" s="25">
        <f t="shared" si="106"/>
        <v>0</v>
      </c>
      <c r="Q1730" s="3">
        <v>45.3</v>
      </c>
      <c r="R1730" s="3">
        <v>45.15</v>
      </c>
      <c r="S1730" s="3">
        <v>45</v>
      </c>
      <c r="T1730" s="3">
        <v>45.05</v>
      </c>
      <c r="U1730" s="3">
        <v>45.05</v>
      </c>
      <c r="V1730" s="12">
        <f t="shared" si="107"/>
        <v>-2.2932500000000005E-2</v>
      </c>
      <c r="W1730" s="3">
        <v>-0.44</v>
      </c>
      <c r="X1730" s="3" t="str">
        <f ca="1">IF(COUNTIF(股期對照!A:A,B1730)=2,B1730&amp;"-●",IF(COUNTIF(股期對照!A:A,B1730)=1,B1730&amp;"-◎",B1730))</f>
        <v>福興</v>
      </c>
      <c r="Y1730" s="3" t="s">
        <v>6568</v>
      </c>
      <c r="AB1730" s="1" t="s">
        <v>1724</v>
      </c>
      <c r="AC1730" s="1" t="s">
        <v>3485</v>
      </c>
      <c r="AD1730" s="1">
        <v>11.91</v>
      </c>
      <c r="AE1730" s="1">
        <v>0.11</v>
      </c>
      <c r="AF1730" s="1">
        <v>0.16</v>
      </c>
      <c r="AG1730" s="1">
        <v>11.04</v>
      </c>
      <c r="AH1730" s="1">
        <v>76.78</v>
      </c>
      <c r="AI1730" s="1">
        <v>1730</v>
      </c>
      <c r="AJ1730" s="1">
        <v>1884521.7</v>
      </c>
      <c r="AK1730" s="1">
        <v>22</v>
      </c>
      <c r="AL1730" s="1">
        <v>-28</v>
      </c>
      <c r="AM1730" s="1">
        <v>-32</v>
      </c>
      <c r="AN1730" s="1">
        <v>-10</v>
      </c>
      <c r="AO1730" s="1">
        <v>-3</v>
      </c>
      <c r="AP1730" s="1">
        <v>144694</v>
      </c>
      <c r="AQ1730" s="1">
        <v>0</v>
      </c>
      <c r="AR1730" s="1">
        <v>45.3</v>
      </c>
      <c r="AS1730" s="1">
        <v>45.15</v>
      </c>
      <c r="AT1730" s="1">
        <v>45</v>
      </c>
      <c r="AU1730" s="1">
        <v>45.05</v>
      </c>
      <c r="AV1730" s="1">
        <v>45.05</v>
      </c>
      <c r="AW1730" s="1">
        <v>-2.2932500000000005E-2</v>
      </c>
      <c r="AX1730" s="1">
        <v>-0.44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4712</v>
      </c>
      <c r="C1731" s="3">
        <v>17.29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66.62</v>
      </c>
      <c r="H1731" s="1">
        <f>MATCH(持股比率!A1731,董監!A:A,0)</f>
        <v>1731</v>
      </c>
      <c r="I1731" s="3">
        <v>3874896.05</v>
      </c>
      <c r="J1731" s="26">
        <v>-26</v>
      </c>
      <c r="K1731" s="26">
        <v>-41</v>
      </c>
      <c r="L1731" s="35">
        <v>-48</v>
      </c>
      <c r="M1731" s="26">
        <v>-66</v>
      </c>
      <c r="N1731" s="26">
        <v>-20</v>
      </c>
      <c r="O1731" s="26">
        <f t="shared" si="105"/>
        <v>258146</v>
      </c>
      <c r="P1731" s="25">
        <f t="shared" si="106"/>
        <v>-0.1</v>
      </c>
      <c r="Q1731" s="3">
        <v>38.75</v>
      </c>
      <c r="R1731" s="3">
        <v>38.799999999999997</v>
      </c>
      <c r="S1731" s="3">
        <v>38.65</v>
      </c>
      <c r="T1731" s="3">
        <v>38.549999999999997</v>
      </c>
      <c r="U1731" s="3">
        <v>38.549999999999997</v>
      </c>
      <c r="V1731" s="12">
        <f t="shared" si="107"/>
        <v>-7.7687999999999993E-2</v>
      </c>
      <c r="W1731" s="3">
        <v>-0.39</v>
      </c>
      <c r="X1731" s="3" t="str">
        <f ca="1">IF(COUNTIF(股期對照!A:A,B1731)=2,B1731&amp;"-●",IF(COUNTIF(股期對照!A:A,B1731)=1,B1731&amp;"-◎",B1731))</f>
        <v>新保</v>
      </c>
      <c r="Y1731" s="3" t="s">
        <v>6578</v>
      </c>
      <c r="AB1731" s="1" t="s">
        <v>1725</v>
      </c>
      <c r="AC1731" s="1" t="s">
        <v>3486</v>
      </c>
      <c r="AD1731" s="1">
        <v>17.29</v>
      </c>
      <c r="AE1731" s="1">
        <v>0.08</v>
      </c>
      <c r="AF1731" s="1">
        <v>0</v>
      </c>
      <c r="AG1731" s="1">
        <v>16.010000000000002</v>
      </c>
      <c r="AH1731" s="1">
        <v>66.62</v>
      </c>
      <c r="AI1731" s="1">
        <v>1731</v>
      </c>
      <c r="AJ1731" s="1">
        <v>3874896.05</v>
      </c>
      <c r="AK1731" s="1">
        <v>-26</v>
      </c>
      <c r="AL1731" s="1">
        <v>-41</v>
      </c>
      <c r="AM1731" s="1">
        <v>-48</v>
      </c>
      <c r="AN1731" s="1">
        <v>-66</v>
      </c>
      <c r="AO1731" s="1">
        <v>-20</v>
      </c>
      <c r="AP1731" s="1">
        <v>258146</v>
      </c>
      <c r="AQ1731" s="1">
        <v>-0.1</v>
      </c>
      <c r="AR1731" s="1">
        <v>38.75</v>
      </c>
      <c r="AS1731" s="1">
        <v>38.799999999999997</v>
      </c>
      <c r="AT1731" s="1">
        <v>38.65</v>
      </c>
      <c r="AU1731" s="1">
        <v>38.549999999999997</v>
      </c>
      <c r="AV1731" s="1">
        <v>38.549999999999997</v>
      </c>
      <c r="AW1731" s="1">
        <v>-7.7687999999999993E-2</v>
      </c>
      <c r="AX1731" s="1">
        <v>-0.39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6389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-6</v>
      </c>
      <c r="K1732" s="26">
        <v>-3</v>
      </c>
      <c r="L1732" s="35">
        <v>-19</v>
      </c>
      <c r="M1732" s="26">
        <v>0</v>
      </c>
      <c r="N1732" s="26">
        <v>2</v>
      </c>
      <c r="O1732" s="26">
        <f t="shared" si="105"/>
        <v>138434</v>
      </c>
      <c r="P1732" s="25">
        <f t="shared" si="106"/>
        <v>0</v>
      </c>
      <c r="Q1732" s="3">
        <v>48</v>
      </c>
      <c r="R1732" s="3">
        <v>48</v>
      </c>
      <c r="S1732" s="3">
        <v>47.45</v>
      </c>
      <c r="T1732" s="3">
        <v>47.55</v>
      </c>
      <c r="U1732" s="3">
        <v>47.8</v>
      </c>
      <c r="V1732" s="12">
        <f t="shared" si="107"/>
        <v>-1.2379500000000003E-2</v>
      </c>
      <c r="W1732" s="3">
        <v>-0.21</v>
      </c>
      <c r="X1732" s="3" t="str">
        <f ca="1">IF(COUNTIF(股期對照!A:A,B1732)=2,B1732&amp;"-●",IF(COUNTIF(股期對照!A:A,B1732)=1,B1732&amp;"-◎",B1732))</f>
        <v>新海</v>
      </c>
      <c r="Y1732" s="3" t="s">
        <v>6578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-6</v>
      </c>
      <c r="AL1732" s="1">
        <v>-3</v>
      </c>
      <c r="AM1732" s="1">
        <v>-19</v>
      </c>
      <c r="AN1732" s="1">
        <v>0</v>
      </c>
      <c r="AO1732" s="1">
        <v>2</v>
      </c>
      <c r="AP1732" s="1">
        <v>138434</v>
      </c>
      <c r="AQ1732" s="1">
        <v>0</v>
      </c>
      <c r="AR1732" s="1">
        <v>48</v>
      </c>
      <c r="AS1732" s="1">
        <v>48</v>
      </c>
      <c r="AT1732" s="1">
        <v>47.45</v>
      </c>
      <c r="AU1732" s="1">
        <v>47.55</v>
      </c>
      <c r="AV1732" s="1">
        <v>47.8</v>
      </c>
      <c r="AW1732" s="1">
        <v>-1.2379500000000003E-2</v>
      </c>
      <c r="AX1732" s="1">
        <v>-0.21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4885</v>
      </c>
      <c r="C1733" s="3">
        <v>12.05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51.29</v>
      </c>
      <c r="H1733" s="1">
        <f>MATCH(持股比率!A1733,董監!A:A,0)</f>
        <v>1733</v>
      </c>
      <c r="I1733" s="3">
        <v>2091481.67</v>
      </c>
      <c r="J1733" s="26">
        <v>271</v>
      </c>
      <c r="K1733" s="26">
        <v>-176</v>
      </c>
      <c r="L1733" s="35">
        <v>388</v>
      </c>
      <c r="M1733" s="26">
        <v>592</v>
      </c>
      <c r="N1733" s="26">
        <v>121</v>
      </c>
      <c r="O1733" s="26">
        <f t="shared" si="105"/>
        <v>107272</v>
      </c>
      <c r="P1733" s="25">
        <f t="shared" si="106"/>
        <v>1.1000000000000001</v>
      </c>
      <c r="Q1733" s="3">
        <v>35.450000000000003</v>
      </c>
      <c r="R1733" s="3">
        <v>34.799999999999997</v>
      </c>
      <c r="S1733" s="3">
        <v>34.950000000000003</v>
      </c>
      <c r="T1733" s="3">
        <v>35.75</v>
      </c>
      <c r="U1733" s="3">
        <v>36</v>
      </c>
      <c r="V1733" s="12">
        <f t="shared" si="107"/>
        <v>0.42562749999999999</v>
      </c>
      <c r="W1733" s="3">
        <v>2.42</v>
      </c>
      <c r="X1733" s="3" t="str">
        <f ca="1">IF(COUNTIF(股期對照!A:A,B1733)=2,B1733&amp;"-●",IF(COUNTIF(股期對照!A:A,B1733)=1,B1733&amp;"-◎",B1733))</f>
        <v>泰銘</v>
      </c>
      <c r="Y1733" s="3" t="s">
        <v>6679</v>
      </c>
      <c r="AB1733" s="1" t="s">
        <v>1727</v>
      </c>
      <c r="AC1733" s="1" t="s">
        <v>3488</v>
      </c>
      <c r="AD1733" s="1">
        <v>12.05</v>
      </c>
      <c r="AE1733" s="1">
        <v>0.2</v>
      </c>
      <c r="AF1733" s="1">
        <v>0.1</v>
      </c>
      <c r="AG1733" s="1">
        <v>36.36</v>
      </c>
      <c r="AH1733" s="1">
        <v>51.29</v>
      </c>
      <c r="AI1733" s="1">
        <v>1733</v>
      </c>
      <c r="AJ1733" s="1">
        <v>2091481.67</v>
      </c>
      <c r="AK1733" s="1">
        <v>271</v>
      </c>
      <c r="AL1733" s="1">
        <v>-176</v>
      </c>
      <c r="AM1733" s="1">
        <v>388</v>
      </c>
      <c r="AN1733" s="1">
        <v>592</v>
      </c>
      <c r="AO1733" s="1">
        <v>121</v>
      </c>
      <c r="AP1733" s="1">
        <v>107272</v>
      </c>
      <c r="AQ1733" s="1">
        <v>1.1000000000000001</v>
      </c>
      <c r="AR1733" s="1">
        <v>35.450000000000003</v>
      </c>
      <c r="AS1733" s="1">
        <v>34.799999999999997</v>
      </c>
      <c r="AT1733" s="1">
        <v>34.950000000000003</v>
      </c>
      <c r="AU1733" s="1">
        <v>35.75</v>
      </c>
      <c r="AV1733" s="1">
        <v>36</v>
      </c>
      <c r="AW1733" s="1">
        <v>0.42562749999999999</v>
      </c>
      <c r="AX1733" s="1">
        <v>2.42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6390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</v>
      </c>
      <c r="R1734" s="3">
        <v>5.5</v>
      </c>
      <c r="S1734" s="3">
        <v>5.45</v>
      </c>
      <c r="T1734" s="3">
        <v>5.4</v>
      </c>
      <c r="U1734" s="3">
        <v>5.4</v>
      </c>
      <c r="V1734" s="12">
        <f t="shared" si="107"/>
        <v>0</v>
      </c>
      <c r="W1734" s="3">
        <v>-0.92</v>
      </c>
      <c r="X1734" s="3" t="str">
        <f ca="1">IF(COUNTIF(股期對照!A:A,B1734)=2,B1734&amp;"-●",IF(COUNTIF(股期對照!A:A,B1734)=1,B1734&amp;"-◎",B1734))</f>
        <v>中視</v>
      </c>
      <c r="Y1734" s="3" t="s">
        <v>4580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</v>
      </c>
      <c r="AS1734" s="1">
        <v>5.5</v>
      </c>
      <c r="AT1734" s="1">
        <v>5.45</v>
      </c>
      <c r="AU1734" s="1">
        <v>5.4</v>
      </c>
      <c r="AV1734" s="1">
        <v>5.4</v>
      </c>
      <c r="AW1734" s="1">
        <v>0</v>
      </c>
      <c r="AX1734" s="1">
        <v>-0.92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6391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-8</v>
      </c>
      <c r="L1735" s="35">
        <v>1</v>
      </c>
      <c r="M1735" s="26">
        <v>0</v>
      </c>
      <c r="N1735" s="26">
        <v>12</v>
      </c>
      <c r="O1735" s="26">
        <f t="shared" ref="O1735:O1757" si="109">ROUND((I1735/10)*(G1735/100),0)</f>
        <v>84944</v>
      </c>
      <c r="P1735" s="25">
        <f t="shared" ref="P1735:P1757" si="110">ROUND(SUM(J1735:N1735)/O1735*100,1)</f>
        <v>0</v>
      </c>
      <c r="Q1735" s="3">
        <v>11.7</v>
      </c>
      <c r="R1735" s="3">
        <v>11.6</v>
      </c>
      <c r="S1735" s="3">
        <v>11.65</v>
      </c>
      <c r="T1735" s="3">
        <v>11.7</v>
      </c>
      <c r="U1735" s="3">
        <v>11.55</v>
      </c>
      <c r="V1735" s="12">
        <f t="shared" ref="V1735:V1757" si="111">SUMPRODUCT(J1735:N1735,Q1735:U1735)/100000</f>
        <v>4.5750000000000028E-4</v>
      </c>
      <c r="W1735" s="3">
        <v>-1.28</v>
      </c>
      <c r="X1735" s="3" t="str">
        <f ca="1">IF(COUNTIF(股期對照!A:A,B1735)=2,B1735&amp;"-●",IF(COUNTIF(股期對照!A:A,B1735)=1,B1735&amp;"-◎",B1735))</f>
        <v>秋雨</v>
      </c>
      <c r="Y1735" s="3" t="s">
        <v>6457</v>
      </c>
      <c r="AB1735" s="1" t="s">
        <v>1729</v>
      </c>
      <c r="AC1735" s="1" t="s">
        <v>3490</v>
      </c>
      <c r="AD1735" s="1">
        <v>7.59</v>
      </c>
      <c r="AE1735" s="1">
        <v>0</v>
      </c>
      <c r="AF1735" s="1">
        <v>0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-1</v>
      </c>
      <c r="AL1735" s="1">
        <v>-8</v>
      </c>
      <c r="AM1735" s="1">
        <v>1</v>
      </c>
      <c r="AN1735" s="1">
        <v>0</v>
      </c>
      <c r="AO1735" s="1">
        <v>12</v>
      </c>
      <c r="AP1735" s="1">
        <v>84944</v>
      </c>
      <c r="AQ1735" s="1">
        <v>0</v>
      </c>
      <c r="AR1735" s="1">
        <v>11.7</v>
      </c>
      <c r="AS1735" s="1">
        <v>11.6</v>
      </c>
      <c r="AT1735" s="1">
        <v>11.65</v>
      </c>
      <c r="AU1735" s="1">
        <v>11.7</v>
      </c>
      <c r="AV1735" s="1">
        <v>11.55</v>
      </c>
      <c r="AW1735" s="1">
        <v>4.5750000000000028E-4</v>
      </c>
      <c r="AX1735" s="1">
        <v>-1.28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6392</v>
      </c>
      <c r="C1736" s="3">
        <v>2.2799999999999998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28.989999999999995</v>
      </c>
      <c r="H1736" s="1">
        <f>MATCH(持股比率!A1736,董監!A:A,0)</f>
        <v>1736</v>
      </c>
      <c r="I1736" s="3">
        <v>2485403.6800000002</v>
      </c>
      <c r="J1736" s="26">
        <v>20</v>
      </c>
      <c r="K1736" s="26">
        <v>1</v>
      </c>
      <c r="L1736" s="35">
        <v>-21</v>
      </c>
      <c r="M1736" s="26">
        <v>12</v>
      </c>
      <c r="N1736" s="26">
        <v>21</v>
      </c>
      <c r="O1736" s="26">
        <f t="shared" si="109"/>
        <v>72052</v>
      </c>
      <c r="P1736" s="25">
        <f t="shared" si="110"/>
        <v>0</v>
      </c>
      <c r="Q1736" s="3">
        <v>46.35</v>
      </c>
      <c r="R1736" s="3">
        <v>46.3</v>
      </c>
      <c r="S1736" s="3">
        <v>46.45</v>
      </c>
      <c r="T1736" s="3">
        <v>46.65</v>
      </c>
      <c r="U1736" s="3">
        <v>46.6</v>
      </c>
      <c r="V1736" s="12">
        <f t="shared" si="111"/>
        <v>1.5362499999999999E-2</v>
      </c>
      <c r="W1736" s="3">
        <v>0.54</v>
      </c>
      <c r="X1736" s="3" t="str">
        <f ca="1">IF(COUNTIF(股期對照!A:A,B1736)=2,B1736&amp;"-●",IF(COUNTIF(股期對照!A:A,B1736)=1,B1736&amp;"-◎",B1736))</f>
        <v>中聯資源</v>
      </c>
      <c r="Y1736" s="3" t="s">
        <v>4580</v>
      </c>
      <c r="AB1736" s="1" t="s">
        <v>1730</v>
      </c>
      <c r="AC1736" s="1" t="s">
        <v>3491</v>
      </c>
      <c r="AD1736" s="1">
        <v>2.2799999999999998</v>
      </c>
      <c r="AE1736" s="1">
        <v>0.02</v>
      </c>
      <c r="AF1736" s="1">
        <v>0.06</v>
      </c>
      <c r="AG1736" s="1">
        <v>68.650000000000006</v>
      </c>
      <c r="AH1736" s="1">
        <v>28.989999999999995</v>
      </c>
      <c r="AI1736" s="1">
        <v>1736</v>
      </c>
      <c r="AJ1736" s="1">
        <v>2485403.6800000002</v>
      </c>
      <c r="AK1736" s="1">
        <v>20</v>
      </c>
      <c r="AL1736" s="1">
        <v>1</v>
      </c>
      <c r="AM1736" s="1">
        <v>-21</v>
      </c>
      <c r="AN1736" s="1">
        <v>12</v>
      </c>
      <c r="AO1736" s="1">
        <v>21</v>
      </c>
      <c r="AP1736" s="1">
        <v>72052</v>
      </c>
      <c r="AQ1736" s="1">
        <v>0</v>
      </c>
      <c r="AR1736" s="1">
        <v>46.35</v>
      </c>
      <c r="AS1736" s="1">
        <v>46.3</v>
      </c>
      <c r="AT1736" s="1">
        <v>46.45</v>
      </c>
      <c r="AU1736" s="1">
        <v>46.65</v>
      </c>
      <c r="AV1736" s="1">
        <v>46.6</v>
      </c>
      <c r="AW1736" s="1">
        <v>1.5362499999999999E-2</v>
      </c>
      <c r="AX1736" s="1">
        <v>0.54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6393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-13</v>
      </c>
      <c r="M1737" s="26">
        <v>0</v>
      </c>
      <c r="N1737" s="26">
        <v>0</v>
      </c>
      <c r="O1737" s="26">
        <f t="shared" si="109"/>
        <v>82271</v>
      </c>
      <c r="P1737" s="25">
        <f t="shared" si="110"/>
        <v>0</v>
      </c>
      <c r="Q1737" s="3">
        <v>39.700000000000003</v>
      </c>
      <c r="R1737" s="3">
        <v>39.5</v>
      </c>
      <c r="S1737" s="3">
        <v>39.5</v>
      </c>
      <c r="T1737" s="3">
        <v>40.1</v>
      </c>
      <c r="U1737" s="3">
        <v>40.049999999999997</v>
      </c>
      <c r="V1737" s="12">
        <f t="shared" si="111"/>
        <v>-5.1349999999999998E-3</v>
      </c>
      <c r="W1737" s="3">
        <v>0.63</v>
      </c>
      <c r="X1737" s="3" t="str">
        <f ca="1">IF(COUNTIF(股期對照!A:A,B1737)=2,B1737&amp;"-●",IF(COUNTIF(股期對照!A:A,B1737)=1,B1737&amp;"-◎",B1737))</f>
        <v>欣高</v>
      </c>
      <c r="Y1737" s="3" t="s">
        <v>6578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-13</v>
      </c>
      <c r="AN1737" s="1">
        <v>0</v>
      </c>
      <c r="AO1737" s="1">
        <v>0</v>
      </c>
      <c r="AP1737" s="1">
        <v>82271</v>
      </c>
      <c r="AQ1737" s="1">
        <v>0</v>
      </c>
      <c r="AR1737" s="1">
        <v>39.700000000000003</v>
      </c>
      <c r="AS1737" s="1">
        <v>39.5</v>
      </c>
      <c r="AT1737" s="1">
        <v>39.5</v>
      </c>
      <c r="AU1737" s="1">
        <v>40.1</v>
      </c>
      <c r="AV1737" s="1">
        <v>40.049999999999997</v>
      </c>
      <c r="AW1737" s="1">
        <v>-5.1349999999999998E-3</v>
      </c>
      <c r="AX1737" s="1">
        <v>0.63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6394</v>
      </c>
      <c r="C1738" s="3">
        <v>16.57</v>
      </c>
      <c r="D1738" s="3">
        <v>0</v>
      </c>
      <c r="E1738" s="3">
        <v>0.42</v>
      </c>
      <c r="F1738" s="1">
        <f>IF(INDEX(董監!D:D,H1738)=0,INDEX(董監!C:C,H1738),INDEX(董監!D:D,H1738))</f>
        <v>9.2799999999999994</v>
      </c>
      <c r="G1738" s="1">
        <f t="shared" si="108"/>
        <v>73.72999999999999</v>
      </c>
      <c r="H1738" s="1">
        <f>MATCH(持股比率!A1738,董監!A:A,0)</f>
        <v>1738</v>
      </c>
      <c r="I1738" s="3">
        <v>7633746.8099999996</v>
      </c>
      <c r="J1738" s="26">
        <v>-208</v>
      </c>
      <c r="K1738" s="26">
        <v>129</v>
      </c>
      <c r="L1738" s="35">
        <v>105</v>
      </c>
      <c r="M1738" s="26">
        <v>172</v>
      </c>
      <c r="N1738" s="26">
        <v>122</v>
      </c>
      <c r="O1738" s="26">
        <f t="shared" si="109"/>
        <v>562836</v>
      </c>
      <c r="P1738" s="25">
        <f t="shared" si="110"/>
        <v>0.1</v>
      </c>
      <c r="Q1738" s="3">
        <v>38.75</v>
      </c>
      <c r="R1738" s="3">
        <v>38.75</v>
      </c>
      <c r="S1738" s="3">
        <v>38.65</v>
      </c>
      <c r="T1738" s="3">
        <v>38.700000000000003</v>
      </c>
      <c r="U1738" s="3">
        <v>38.85</v>
      </c>
      <c r="V1738" s="12">
        <f t="shared" si="111"/>
        <v>0.123931</v>
      </c>
      <c r="W1738" s="3">
        <v>0.78</v>
      </c>
      <c r="X1738" s="3" t="str">
        <f ca="1">IF(COUNTIF(股期對照!A:A,B1738)=2,B1738&amp;"-●",IF(COUNTIF(股期對照!A:A,B1738)=1,B1738&amp;"-◎",B1738))</f>
        <v>中鼎</v>
      </c>
      <c r="Y1738" s="3" t="s">
        <v>4580</v>
      </c>
      <c r="AB1738" s="1" t="s">
        <v>1732</v>
      </c>
      <c r="AC1738" s="1" t="s">
        <v>3493</v>
      </c>
      <c r="AD1738" s="1">
        <v>16.57</v>
      </c>
      <c r="AE1738" s="1">
        <v>0</v>
      </c>
      <c r="AF1738" s="1">
        <v>0.42</v>
      </c>
      <c r="AG1738" s="1">
        <v>9.2799999999999994</v>
      </c>
      <c r="AH1738" s="1">
        <v>73.72999999999999</v>
      </c>
      <c r="AI1738" s="1">
        <v>1738</v>
      </c>
      <c r="AJ1738" s="1">
        <v>7633746.8099999996</v>
      </c>
      <c r="AK1738" s="1">
        <v>-208</v>
      </c>
      <c r="AL1738" s="1">
        <v>129</v>
      </c>
      <c r="AM1738" s="1">
        <v>105</v>
      </c>
      <c r="AN1738" s="1">
        <v>172</v>
      </c>
      <c r="AO1738" s="1">
        <v>122</v>
      </c>
      <c r="AP1738" s="1">
        <v>562836</v>
      </c>
      <c r="AQ1738" s="1">
        <v>0.1</v>
      </c>
      <c r="AR1738" s="1">
        <v>38.75</v>
      </c>
      <c r="AS1738" s="1">
        <v>38.75</v>
      </c>
      <c r="AT1738" s="1">
        <v>38.65</v>
      </c>
      <c r="AU1738" s="1">
        <v>38.700000000000003</v>
      </c>
      <c r="AV1738" s="1">
        <v>38.85</v>
      </c>
      <c r="AW1738" s="1">
        <v>0.123931</v>
      </c>
      <c r="AX1738" s="1">
        <v>0.78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6395</v>
      </c>
      <c r="C1739" s="3">
        <v>18.309999999999999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</v>
      </c>
      <c r="H1739" s="1">
        <f>MATCH(持股比率!A1739,董監!A:A,0)</f>
        <v>1739</v>
      </c>
      <c r="I1739" s="3">
        <v>3581639.62</v>
      </c>
      <c r="J1739" s="26">
        <v>39</v>
      </c>
      <c r="K1739" s="26">
        <v>-55</v>
      </c>
      <c r="L1739" s="35">
        <v>-133</v>
      </c>
      <c r="M1739" s="26">
        <v>45</v>
      </c>
      <c r="N1739" s="26">
        <v>-38</v>
      </c>
      <c r="O1739" s="26">
        <f t="shared" si="109"/>
        <v>268623</v>
      </c>
      <c r="P1739" s="25">
        <f t="shared" si="110"/>
        <v>-0.1</v>
      </c>
      <c r="Q1739" s="3">
        <v>16.8</v>
      </c>
      <c r="R1739" s="3">
        <v>16.8</v>
      </c>
      <c r="S1739" s="3">
        <v>16.75</v>
      </c>
      <c r="T1739" s="3">
        <v>17.05</v>
      </c>
      <c r="U1739" s="3">
        <v>17.100000000000001</v>
      </c>
      <c r="V1739" s="12">
        <f t="shared" si="111"/>
        <v>-2.3791000000000003E-2</v>
      </c>
      <c r="W1739" s="3">
        <v>2.4</v>
      </c>
      <c r="X1739" s="3" t="str">
        <f ca="1">IF(COUNTIF(股期對照!A:A,B1739)=2,B1739&amp;"-●",IF(COUNTIF(股期對照!A:A,B1739)=1,B1739&amp;"-◎",B1739))</f>
        <v>成霖</v>
      </c>
      <c r="Y1739" s="3" t="s">
        <v>6578</v>
      </c>
      <c r="AB1739" s="1" t="s">
        <v>1733</v>
      </c>
      <c r="AC1739" s="1" t="s">
        <v>3494</v>
      </c>
      <c r="AD1739" s="1">
        <v>18.309999999999999</v>
      </c>
      <c r="AE1739" s="1">
        <v>0.17</v>
      </c>
      <c r="AF1739" s="1">
        <v>0</v>
      </c>
      <c r="AG1739" s="1">
        <v>6.52</v>
      </c>
      <c r="AH1739" s="1">
        <v>75</v>
      </c>
      <c r="AI1739" s="1">
        <v>1739</v>
      </c>
      <c r="AJ1739" s="1">
        <v>3581639.62</v>
      </c>
      <c r="AK1739" s="1">
        <v>39</v>
      </c>
      <c r="AL1739" s="1">
        <v>-55</v>
      </c>
      <c r="AM1739" s="1">
        <v>-133</v>
      </c>
      <c r="AN1739" s="1">
        <v>45</v>
      </c>
      <c r="AO1739" s="1">
        <v>-38</v>
      </c>
      <c r="AP1739" s="1">
        <v>268623</v>
      </c>
      <c r="AQ1739" s="1">
        <v>-0.1</v>
      </c>
      <c r="AR1739" s="1">
        <v>16.8</v>
      </c>
      <c r="AS1739" s="1">
        <v>16.8</v>
      </c>
      <c r="AT1739" s="1">
        <v>16.75</v>
      </c>
      <c r="AU1739" s="1">
        <v>17.05</v>
      </c>
      <c r="AV1739" s="1">
        <v>17.100000000000001</v>
      </c>
      <c r="AW1739" s="1">
        <v>-2.3791000000000003E-2</v>
      </c>
      <c r="AX1739" s="1">
        <v>2.4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6396</v>
      </c>
      <c r="C1740" s="3">
        <v>4.76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82.63</v>
      </c>
      <c r="H1740" s="1">
        <f>MATCH(持股比率!A1740,董監!A:A,0)</f>
        <v>1740</v>
      </c>
      <c r="I1740" s="3">
        <v>1696233.42</v>
      </c>
      <c r="J1740" s="26">
        <v>12</v>
      </c>
      <c r="K1740" s="26">
        <v>-87</v>
      </c>
      <c r="L1740" s="35">
        <v>-240</v>
      </c>
      <c r="M1740" s="26">
        <v>-1</v>
      </c>
      <c r="N1740" s="26">
        <v>62</v>
      </c>
      <c r="O1740" s="26">
        <f t="shared" si="109"/>
        <v>140160</v>
      </c>
      <c r="P1740" s="25">
        <f t="shared" si="110"/>
        <v>-0.2</v>
      </c>
      <c r="Q1740" s="3">
        <v>21.25</v>
      </c>
      <c r="R1740" s="3">
        <v>21.1</v>
      </c>
      <c r="S1740" s="3">
        <v>20.399999999999999</v>
      </c>
      <c r="T1740" s="3">
        <v>20.399999999999999</v>
      </c>
      <c r="U1740" s="3">
        <v>21.2</v>
      </c>
      <c r="V1740" s="12">
        <f t="shared" si="111"/>
        <v>-5.1826999999999998E-2</v>
      </c>
      <c r="W1740" s="3">
        <v>-0.47</v>
      </c>
      <c r="X1740" s="3" t="str">
        <f ca="1">IF(COUNTIF(股期對照!A:A,B1740)=2,B1740&amp;"-●",IF(COUNTIF(股期對照!A:A,B1740)=1,B1740&amp;"-◎",B1740))</f>
        <v>慶豐富</v>
      </c>
      <c r="Y1740" s="3" t="s">
        <v>6578</v>
      </c>
      <c r="AB1740" s="1" t="s">
        <v>1734</v>
      </c>
      <c r="AC1740" s="1" t="s">
        <v>3495</v>
      </c>
      <c r="AD1740" s="1">
        <v>4.76</v>
      </c>
      <c r="AE1740" s="1">
        <v>0.2</v>
      </c>
      <c r="AF1740" s="1">
        <v>0.06</v>
      </c>
      <c r="AG1740" s="1">
        <v>12.35</v>
      </c>
      <c r="AH1740" s="1">
        <v>82.63</v>
      </c>
      <c r="AI1740" s="1">
        <v>1740</v>
      </c>
      <c r="AJ1740" s="1">
        <v>1696233.42</v>
      </c>
      <c r="AK1740" s="1">
        <v>12</v>
      </c>
      <c r="AL1740" s="1">
        <v>-87</v>
      </c>
      <c r="AM1740" s="1">
        <v>-240</v>
      </c>
      <c r="AN1740" s="1">
        <v>-1</v>
      </c>
      <c r="AO1740" s="1">
        <v>62</v>
      </c>
      <c r="AP1740" s="1">
        <v>140160</v>
      </c>
      <c r="AQ1740" s="1">
        <v>-0.2</v>
      </c>
      <c r="AR1740" s="1">
        <v>21.25</v>
      </c>
      <c r="AS1740" s="1">
        <v>21.1</v>
      </c>
      <c r="AT1740" s="1">
        <v>20.399999999999999</v>
      </c>
      <c r="AU1740" s="1">
        <v>20.399999999999999</v>
      </c>
      <c r="AV1740" s="1">
        <v>21.2</v>
      </c>
      <c r="AW1740" s="1">
        <v>-5.1826999999999998E-2</v>
      </c>
      <c r="AX1740" s="1">
        <v>-0.47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4736</v>
      </c>
      <c r="C1741" s="3">
        <v>3.07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88.82</v>
      </c>
      <c r="H1741" s="1">
        <f>MATCH(持股比率!A1741,董監!A:A,0)</f>
        <v>1741</v>
      </c>
      <c r="I1741" s="3">
        <v>3090430</v>
      </c>
      <c r="J1741" s="26">
        <v>-5</v>
      </c>
      <c r="K1741" s="26">
        <v>-44</v>
      </c>
      <c r="L1741" s="35">
        <v>-40</v>
      </c>
      <c r="M1741" s="26">
        <v>-3</v>
      </c>
      <c r="N1741" s="26">
        <v>22</v>
      </c>
      <c r="O1741" s="26">
        <f t="shared" si="109"/>
        <v>274492</v>
      </c>
      <c r="P1741" s="25">
        <f t="shared" si="110"/>
        <v>0</v>
      </c>
      <c r="Q1741" s="3">
        <v>47.95</v>
      </c>
      <c r="R1741" s="3">
        <v>47.55</v>
      </c>
      <c r="S1741" s="3">
        <v>47.5</v>
      </c>
      <c r="T1741" s="3">
        <v>47.55</v>
      </c>
      <c r="U1741" s="3">
        <v>48</v>
      </c>
      <c r="V1741" s="12">
        <f t="shared" si="111"/>
        <v>-3.3185999999999993E-2</v>
      </c>
      <c r="W1741" s="3">
        <v>0.63</v>
      </c>
      <c r="X1741" s="3" t="str">
        <f ca="1">IF(COUNTIF(股期對照!A:A,B1741)=2,B1741&amp;"-●",IF(COUNTIF(股期對照!A:A,B1741)=1,B1741&amp;"-◎",B1741))</f>
        <v>全國</v>
      </c>
      <c r="Y1741" s="3" t="s">
        <v>6578</v>
      </c>
      <c r="AB1741" s="1" t="s">
        <v>1735</v>
      </c>
      <c r="AC1741" s="1" t="s">
        <v>3496</v>
      </c>
      <c r="AD1741" s="1">
        <v>3.07</v>
      </c>
      <c r="AE1741" s="1">
        <v>0.09</v>
      </c>
      <c r="AF1741" s="1">
        <v>0</v>
      </c>
      <c r="AG1741" s="1">
        <v>8.02</v>
      </c>
      <c r="AH1741" s="1">
        <v>88.82</v>
      </c>
      <c r="AI1741" s="1">
        <v>1741</v>
      </c>
      <c r="AJ1741" s="1">
        <v>3090430</v>
      </c>
      <c r="AK1741" s="1">
        <v>-5</v>
      </c>
      <c r="AL1741" s="1">
        <v>-44</v>
      </c>
      <c r="AM1741" s="1">
        <v>-40</v>
      </c>
      <c r="AN1741" s="1">
        <v>-3</v>
      </c>
      <c r="AO1741" s="1">
        <v>22</v>
      </c>
      <c r="AP1741" s="1">
        <v>274492</v>
      </c>
      <c r="AQ1741" s="1">
        <v>0</v>
      </c>
      <c r="AR1741" s="1">
        <v>47.95</v>
      </c>
      <c r="AS1741" s="1">
        <v>47.55</v>
      </c>
      <c r="AT1741" s="1">
        <v>47.5</v>
      </c>
      <c r="AU1741" s="1">
        <v>47.55</v>
      </c>
      <c r="AV1741" s="1">
        <v>48</v>
      </c>
      <c r="AW1741" s="1">
        <v>-3.3185999999999993E-2</v>
      </c>
      <c r="AX1741" s="1">
        <v>0.63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6397</v>
      </c>
      <c r="C1742" s="3">
        <v>36.299999999999997</v>
      </c>
      <c r="D1742" s="3">
        <v>1.84</v>
      </c>
      <c r="E1742" s="3">
        <v>0.47</v>
      </c>
      <c r="F1742" s="1">
        <f>IF(INDEX(董監!D:D,H1742)=0,INDEX(董監!C:C,H1742),INDEX(董監!D:D,H1742))</f>
        <v>9.07</v>
      </c>
      <c r="G1742" s="1">
        <f t="shared" si="108"/>
        <v>52.32</v>
      </c>
      <c r="H1742" s="1">
        <f>MATCH(持股比率!A1742,董監!A:A,0)</f>
        <v>1742</v>
      </c>
      <c r="I1742" s="3">
        <v>2979639.02</v>
      </c>
      <c r="J1742" s="26">
        <v>1159</v>
      </c>
      <c r="K1742" s="26">
        <v>-779</v>
      </c>
      <c r="L1742" s="35">
        <v>-337</v>
      </c>
      <c r="M1742" s="26">
        <v>93</v>
      </c>
      <c r="N1742" s="26">
        <v>1010</v>
      </c>
      <c r="O1742" s="26">
        <f t="shared" si="109"/>
        <v>155895</v>
      </c>
      <c r="P1742" s="25">
        <f t="shared" si="110"/>
        <v>0.7</v>
      </c>
      <c r="Q1742" s="3">
        <v>99.9</v>
      </c>
      <c r="R1742" s="3">
        <v>100</v>
      </c>
      <c r="S1742" s="3">
        <v>98.9</v>
      </c>
      <c r="T1742" s="3">
        <v>99.3</v>
      </c>
      <c r="U1742" s="3">
        <v>101</v>
      </c>
      <c r="V1742" s="12">
        <f t="shared" si="111"/>
        <v>1.1579969999999999</v>
      </c>
      <c r="W1742" s="3">
        <v>0.5</v>
      </c>
      <c r="X1742" s="3" t="str">
        <f ca="1">IF(COUNTIF(股期對照!A:A,B1742)=2,B1742&amp;"-●",IF(COUNTIF(股期對照!A:A,B1742)=1,B1742&amp;"-◎",B1742))</f>
        <v>百和-◎</v>
      </c>
      <c r="Y1742" s="3" t="s">
        <v>6578</v>
      </c>
      <c r="AB1742" s="1" t="s">
        <v>1736</v>
      </c>
      <c r="AC1742" s="1" t="s">
        <v>3497</v>
      </c>
      <c r="AD1742" s="1">
        <v>36.299999999999997</v>
      </c>
      <c r="AE1742" s="1">
        <v>1.84</v>
      </c>
      <c r="AF1742" s="1">
        <v>0.47</v>
      </c>
      <c r="AG1742" s="1">
        <v>9.07</v>
      </c>
      <c r="AH1742" s="1">
        <v>52.32</v>
      </c>
      <c r="AI1742" s="1">
        <v>1742</v>
      </c>
      <c r="AJ1742" s="1">
        <v>2979639.02</v>
      </c>
      <c r="AK1742" s="1">
        <v>1159</v>
      </c>
      <c r="AL1742" s="1">
        <v>-779</v>
      </c>
      <c r="AM1742" s="1">
        <v>-337</v>
      </c>
      <c r="AN1742" s="1">
        <v>93</v>
      </c>
      <c r="AO1742" s="1">
        <v>1010</v>
      </c>
      <c r="AP1742" s="1">
        <v>155895</v>
      </c>
      <c r="AQ1742" s="1">
        <v>0.7</v>
      </c>
      <c r="AR1742" s="1">
        <v>99.9</v>
      </c>
      <c r="AS1742" s="1">
        <v>100</v>
      </c>
      <c r="AT1742" s="1">
        <v>98.9</v>
      </c>
      <c r="AU1742" s="1">
        <v>99.3</v>
      </c>
      <c r="AV1742" s="1">
        <v>101</v>
      </c>
      <c r="AW1742" s="1">
        <v>1.1579969999999999</v>
      </c>
      <c r="AX1742" s="1">
        <v>0.5</v>
      </c>
      <c r="AY1742" s="1" t="s">
        <v>4557</v>
      </c>
      <c r="AZ1742" s="1" t="s">
        <v>3515</v>
      </c>
    </row>
    <row r="1743" spans="1:52" x14ac:dyDescent="0.25">
      <c r="A1743" s="2" t="s">
        <v>1737</v>
      </c>
      <c r="B1743" s="3" t="s">
        <v>6398</v>
      </c>
      <c r="C1743" s="3">
        <v>30.18</v>
      </c>
      <c r="D1743" s="3">
        <v>0.59</v>
      </c>
      <c r="E1743" s="3">
        <v>0.48</v>
      </c>
      <c r="F1743" s="1">
        <f>IF(INDEX(董監!D:D,H1743)=0,INDEX(董監!C:C,H1743),INDEX(董監!D:D,H1743))</f>
        <v>8.2100000000000009</v>
      </c>
      <c r="G1743" s="1">
        <f t="shared" si="108"/>
        <v>60.54</v>
      </c>
      <c r="H1743" s="1">
        <f>MATCH(持股比率!A1743,董監!A:A,0)</f>
        <v>1743</v>
      </c>
      <c r="I1743" s="3">
        <v>2877858.79</v>
      </c>
      <c r="J1743" s="26">
        <v>-48</v>
      </c>
      <c r="K1743" s="26">
        <v>-97</v>
      </c>
      <c r="L1743" s="35">
        <v>206</v>
      </c>
      <c r="M1743" s="26">
        <v>826</v>
      </c>
      <c r="N1743" s="26">
        <v>-91</v>
      </c>
      <c r="O1743" s="26">
        <f t="shared" si="109"/>
        <v>174226</v>
      </c>
      <c r="P1743" s="25">
        <f t="shared" si="110"/>
        <v>0.5</v>
      </c>
      <c r="Q1743" s="3">
        <v>74.3</v>
      </c>
      <c r="R1743" s="3">
        <v>74.7</v>
      </c>
      <c r="S1743" s="3">
        <v>74.8</v>
      </c>
      <c r="T1743" s="3">
        <v>76</v>
      </c>
      <c r="U1743" s="3">
        <v>76.2</v>
      </c>
      <c r="V1743" s="12">
        <f t="shared" si="111"/>
        <v>0.604383</v>
      </c>
      <c r="W1743" s="3">
        <v>2.56</v>
      </c>
      <c r="X1743" s="3" t="str">
        <f ca="1">IF(COUNTIF(股期對照!A:A,B1743)=2,B1743&amp;"-●",IF(COUNTIF(股期對照!A:A,B1743)=1,B1743&amp;"-◎",B1743))</f>
        <v>宏全-◎</v>
      </c>
      <c r="Y1743" s="3" t="s">
        <v>6578</v>
      </c>
      <c r="AB1743" s="1" t="s">
        <v>1737</v>
      </c>
      <c r="AC1743" s="1" t="s">
        <v>3498</v>
      </c>
      <c r="AD1743" s="1">
        <v>30.18</v>
      </c>
      <c r="AE1743" s="1">
        <v>0.59</v>
      </c>
      <c r="AF1743" s="1">
        <v>0.48</v>
      </c>
      <c r="AG1743" s="1">
        <v>8.2100000000000009</v>
      </c>
      <c r="AH1743" s="1">
        <v>60.54</v>
      </c>
      <c r="AI1743" s="1">
        <v>1743</v>
      </c>
      <c r="AJ1743" s="1">
        <v>2877858.79</v>
      </c>
      <c r="AK1743" s="1">
        <v>-48</v>
      </c>
      <c r="AL1743" s="1">
        <v>-97</v>
      </c>
      <c r="AM1743" s="1">
        <v>206</v>
      </c>
      <c r="AN1743" s="1">
        <v>826</v>
      </c>
      <c r="AO1743" s="1">
        <v>-91</v>
      </c>
      <c r="AP1743" s="1">
        <v>174226</v>
      </c>
      <c r="AQ1743" s="1">
        <v>0.5</v>
      </c>
      <c r="AR1743" s="1">
        <v>74.3</v>
      </c>
      <c r="AS1743" s="1">
        <v>74.7</v>
      </c>
      <c r="AT1743" s="1">
        <v>74.8</v>
      </c>
      <c r="AU1743" s="1">
        <v>76</v>
      </c>
      <c r="AV1743" s="1">
        <v>76.2</v>
      </c>
      <c r="AW1743" s="1">
        <v>0.604383</v>
      </c>
      <c r="AX1743" s="1">
        <v>2.56</v>
      </c>
      <c r="AY1743" s="1" t="s">
        <v>4558</v>
      </c>
      <c r="AZ1743" s="1" t="s">
        <v>3515</v>
      </c>
    </row>
    <row r="1744" spans="1:52" x14ac:dyDescent="0.25">
      <c r="A1744" s="2" t="s">
        <v>1738</v>
      </c>
      <c r="B1744" s="3" t="s">
        <v>6399</v>
      </c>
      <c r="C1744" s="3">
        <v>5.04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65.03</v>
      </c>
      <c r="H1744" s="1">
        <f>MATCH(持股比率!A1744,董監!A:A,0)</f>
        <v>1744</v>
      </c>
      <c r="I1744" s="3">
        <v>7368465</v>
      </c>
      <c r="J1744" s="26">
        <v>1</v>
      </c>
      <c r="K1744" s="26">
        <v>-296</v>
      </c>
      <c r="L1744" s="35">
        <v>-287</v>
      </c>
      <c r="M1744" s="26">
        <v>-70</v>
      </c>
      <c r="N1744" s="26">
        <v>256</v>
      </c>
      <c r="O1744" s="26">
        <f t="shared" si="109"/>
        <v>479171</v>
      </c>
      <c r="P1744" s="25">
        <f t="shared" si="110"/>
        <v>-0.1</v>
      </c>
      <c r="Q1744" s="3">
        <v>30.65</v>
      </c>
      <c r="R1744" s="3">
        <v>30.3</v>
      </c>
      <c r="S1744" s="3">
        <v>30.2</v>
      </c>
      <c r="T1744" s="3">
        <v>30.1</v>
      </c>
      <c r="U1744" s="3">
        <v>30.45</v>
      </c>
      <c r="V1744" s="12">
        <f t="shared" si="111"/>
        <v>-0.11917350000000002</v>
      </c>
      <c r="W1744" s="3">
        <v>2.35</v>
      </c>
      <c r="X1744" s="3" t="str">
        <f ca="1">IF(COUNTIF(股期對照!A:A,B1744)=2,B1744&amp;"-●",IF(COUNTIF(股期對照!A:A,B1744)=1,B1744&amp;"-◎",B1744))</f>
        <v>信義</v>
      </c>
      <c r="Y1744" s="3" t="s">
        <v>6568</v>
      </c>
      <c r="AB1744" s="1" t="s">
        <v>1738</v>
      </c>
      <c r="AC1744" s="1" t="s">
        <v>3499</v>
      </c>
      <c r="AD1744" s="1">
        <v>5.04</v>
      </c>
      <c r="AE1744" s="1">
        <v>0.01</v>
      </c>
      <c r="AF1744" s="1">
        <v>0.11</v>
      </c>
      <c r="AG1744" s="1">
        <v>29.81</v>
      </c>
      <c r="AH1744" s="1">
        <v>65.03</v>
      </c>
      <c r="AI1744" s="1">
        <v>1744</v>
      </c>
      <c r="AJ1744" s="1">
        <v>7368465</v>
      </c>
      <c r="AK1744" s="1">
        <v>1</v>
      </c>
      <c r="AL1744" s="1">
        <v>-296</v>
      </c>
      <c r="AM1744" s="1">
        <v>-287</v>
      </c>
      <c r="AN1744" s="1">
        <v>-70</v>
      </c>
      <c r="AO1744" s="1">
        <v>256</v>
      </c>
      <c r="AP1744" s="1">
        <v>479171</v>
      </c>
      <c r="AQ1744" s="1">
        <v>-0.1</v>
      </c>
      <c r="AR1744" s="1">
        <v>30.65</v>
      </c>
      <c r="AS1744" s="1">
        <v>30.3</v>
      </c>
      <c r="AT1744" s="1">
        <v>30.2</v>
      </c>
      <c r="AU1744" s="1">
        <v>30.1</v>
      </c>
      <c r="AV1744" s="1">
        <v>30.45</v>
      </c>
      <c r="AW1744" s="1">
        <v>-0.11917350000000002</v>
      </c>
      <c r="AX1744" s="1">
        <v>2.35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6400</v>
      </c>
      <c r="C1745" s="3">
        <v>5.83</v>
      </c>
      <c r="D1745" s="3">
        <v>0.19</v>
      </c>
      <c r="E1745" s="3">
        <v>0.04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6">
        <v>4</v>
      </c>
      <c r="K1745" s="26">
        <v>11</v>
      </c>
      <c r="L1745" s="35">
        <v>-124</v>
      </c>
      <c r="M1745" s="26">
        <v>-13</v>
      </c>
      <c r="N1745" s="26">
        <v>96</v>
      </c>
      <c r="O1745" s="26">
        <f t="shared" si="109"/>
        <v>254063</v>
      </c>
      <c r="P1745" s="25">
        <f t="shared" si="110"/>
        <v>0</v>
      </c>
      <c r="Q1745" s="3">
        <v>138.5</v>
      </c>
      <c r="R1745" s="3">
        <v>138.5</v>
      </c>
      <c r="S1745" s="3">
        <v>137</v>
      </c>
      <c r="T1745" s="3">
        <v>137</v>
      </c>
      <c r="U1745" s="3">
        <v>138</v>
      </c>
      <c r="V1745" s="12">
        <f t="shared" si="111"/>
        <v>-3.4435E-2</v>
      </c>
      <c r="W1745" s="3">
        <v>-0.36</v>
      </c>
      <c r="X1745" s="3" t="str">
        <f ca="1">IF(COUNTIF(股期對照!A:A,B1745)=2,B1745&amp;"-●",IF(COUNTIF(股期對照!A:A,B1745)=1,B1745&amp;"-◎",B1745))</f>
        <v>裕融</v>
      </c>
      <c r="Y1745" s="3" t="s">
        <v>6568</v>
      </c>
      <c r="AB1745" s="1" t="s">
        <v>1739</v>
      </c>
      <c r="AC1745" s="1" t="s">
        <v>3500</v>
      </c>
      <c r="AD1745" s="1">
        <v>5.83</v>
      </c>
      <c r="AE1745" s="1">
        <v>0.19</v>
      </c>
      <c r="AF1745" s="1">
        <v>0.04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4</v>
      </c>
      <c r="AL1745" s="1">
        <v>11</v>
      </c>
      <c r="AM1745" s="1">
        <v>-124</v>
      </c>
      <c r="AN1745" s="1">
        <v>-13</v>
      </c>
      <c r="AO1745" s="1">
        <v>96</v>
      </c>
      <c r="AP1745" s="1">
        <v>254063</v>
      </c>
      <c r="AQ1745" s="1">
        <v>0</v>
      </c>
      <c r="AR1745" s="1">
        <v>138.5</v>
      </c>
      <c r="AS1745" s="1">
        <v>138.5</v>
      </c>
      <c r="AT1745" s="1">
        <v>137</v>
      </c>
      <c r="AU1745" s="1">
        <v>137</v>
      </c>
      <c r="AV1745" s="1">
        <v>138</v>
      </c>
      <c r="AW1745" s="1">
        <v>-3.4435E-2</v>
      </c>
      <c r="AX1745" s="1">
        <v>-0.36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6401</v>
      </c>
      <c r="C1746" s="3">
        <v>3.84</v>
      </c>
      <c r="D1746" s="3">
        <v>0.87</v>
      </c>
      <c r="E1746" s="3">
        <v>0.15</v>
      </c>
      <c r="F1746" s="1">
        <f>IF(INDEX(董監!D:D,H1746)=0,INDEX(董監!C:C,H1746),INDEX(董監!D:D,H1746))</f>
        <v>18.96</v>
      </c>
      <c r="G1746" s="1">
        <f t="shared" si="108"/>
        <v>76.180000000000007</v>
      </c>
      <c r="H1746" s="1">
        <f>MATCH(持股比率!A1746,董監!A:A,0)</f>
        <v>1746</v>
      </c>
      <c r="I1746" s="3">
        <v>831613.2</v>
      </c>
      <c r="J1746" s="26">
        <v>11</v>
      </c>
      <c r="K1746" s="26">
        <v>-56</v>
      </c>
      <c r="L1746" s="35">
        <v>8</v>
      </c>
      <c r="M1746" s="26">
        <v>7</v>
      </c>
      <c r="N1746" s="26">
        <v>75</v>
      </c>
      <c r="O1746" s="26">
        <f t="shared" si="109"/>
        <v>63352</v>
      </c>
      <c r="P1746" s="25">
        <f t="shared" si="110"/>
        <v>0.1</v>
      </c>
      <c r="Q1746" s="3">
        <v>92.2</v>
      </c>
      <c r="R1746" s="3">
        <v>91.1</v>
      </c>
      <c r="S1746" s="3">
        <v>90.6</v>
      </c>
      <c r="T1746" s="3">
        <v>90</v>
      </c>
      <c r="U1746" s="3">
        <v>92.2</v>
      </c>
      <c r="V1746" s="12">
        <f t="shared" si="111"/>
        <v>4.1824000000000007E-2</v>
      </c>
      <c r="W1746" s="3">
        <v>0.11</v>
      </c>
      <c r="X1746" s="3" t="str">
        <f ca="1">IF(COUNTIF(股期對照!A:A,B1746)=2,B1746&amp;"-●",IF(COUNTIF(股期對照!A:A,B1746)=1,B1746&amp;"-◎",B1746))</f>
        <v>茂順</v>
      </c>
      <c r="Y1746" s="3" t="s">
        <v>6569</v>
      </c>
      <c r="AB1746" s="1" t="s">
        <v>1740</v>
      </c>
      <c r="AC1746" s="1" t="s">
        <v>3501</v>
      </c>
      <c r="AD1746" s="1">
        <v>3.84</v>
      </c>
      <c r="AE1746" s="1">
        <v>0.87</v>
      </c>
      <c r="AF1746" s="1">
        <v>0.15</v>
      </c>
      <c r="AG1746" s="1">
        <v>18.96</v>
      </c>
      <c r="AH1746" s="1">
        <v>76.180000000000007</v>
      </c>
      <c r="AI1746" s="1">
        <v>1746</v>
      </c>
      <c r="AJ1746" s="1">
        <v>831613.2</v>
      </c>
      <c r="AK1746" s="1">
        <v>11</v>
      </c>
      <c r="AL1746" s="1">
        <v>-56</v>
      </c>
      <c r="AM1746" s="1">
        <v>8</v>
      </c>
      <c r="AN1746" s="1">
        <v>7</v>
      </c>
      <c r="AO1746" s="1">
        <v>75</v>
      </c>
      <c r="AP1746" s="1">
        <v>63352</v>
      </c>
      <c r="AQ1746" s="1">
        <v>0.1</v>
      </c>
      <c r="AR1746" s="1">
        <v>92.2</v>
      </c>
      <c r="AS1746" s="1">
        <v>91.1</v>
      </c>
      <c r="AT1746" s="1">
        <v>90.6</v>
      </c>
      <c r="AU1746" s="1">
        <v>90</v>
      </c>
      <c r="AV1746" s="1">
        <v>92.2</v>
      </c>
      <c r="AW1746" s="1">
        <v>4.1824000000000007E-2</v>
      </c>
      <c r="AX1746" s="1">
        <v>0.11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6402</v>
      </c>
      <c r="C1747" s="3">
        <v>2.0699999999999998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59.550000000000004</v>
      </c>
      <c r="H1747" s="1">
        <f>MATCH(持股比率!A1747,董監!A:A,0)</f>
        <v>1747</v>
      </c>
      <c r="I1747" s="3">
        <v>1473176</v>
      </c>
      <c r="J1747" s="26">
        <v>17</v>
      </c>
      <c r="K1747" s="26">
        <v>-45</v>
      </c>
      <c r="L1747" s="35">
        <v>-16</v>
      </c>
      <c r="M1747" s="26">
        <v>2</v>
      </c>
      <c r="N1747" s="26">
        <v>3</v>
      </c>
      <c r="O1747" s="26">
        <f t="shared" si="109"/>
        <v>87728</v>
      </c>
      <c r="P1747" s="25">
        <f t="shared" si="110"/>
        <v>0</v>
      </c>
      <c r="Q1747" s="3">
        <v>63.9</v>
      </c>
      <c r="R1747" s="3">
        <v>63.6</v>
      </c>
      <c r="S1747" s="3">
        <v>63.9</v>
      </c>
      <c r="T1747" s="3">
        <v>64.099999999999994</v>
      </c>
      <c r="U1747" s="3">
        <v>64.2</v>
      </c>
      <c r="V1747" s="12">
        <f t="shared" si="111"/>
        <v>-2.4773000000000003E-2</v>
      </c>
      <c r="W1747" s="3">
        <v>1.42</v>
      </c>
      <c r="X1747" s="3" t="str">
        <f ca="1">IF(COUNTIF(股期對照!A:A,B1747)=2,B1747&amp;"-●",IF(COUNTIF(股期對照!A:A,B1747)=1,B1747&amp;"-◎",B1747))</f>
        <v>好樂迪</v>
      </c>
      <c r="Y1747" s="3" t="s">
        <v>6581</v>
      </c>
      <c r="AB1747" s="1" t="s">
        <v>1741</v>
      </c>
      <c r="AC1747" s="1" t="s">
        <v>3502</v>
      </c>
      <c r="AD1747" s="1">
        <v>2.0699999999999998</v>
      </c>
      <c r="AE1747" s="1">
        <v>0.12</v>
      </c>
      <c r="AF1747" s="1">
        <v>0</v>
      </c>
      <c r="AG1747" s="1">
        <v>38.26</v>
      </c>
      <c r="AH1747" s="1">
        <v>59.550000000000004</v>
      </c>
      <c r="AI1747" s="1">
        <v>1747</v>
      </c>
      <c r="AJ1747" s="1">
        <v>1473176</v>
      </c>
      <c r="AK1747" s="1">
        <v>17</v>
      </c>
      <c r="AL1747" s="1">
        <v>-45</v>
      </c>
      <c r="AM1747" s="1">
        <v>-16</v>
      </c>
      <c r="AN1747" s="1">
        <v>2</v>
      </c>
      <c r="AO1747" s="1">
        <v>3</v>
      </c>
      <c r="AP1747" s="1">
        <v>87728</v>
      </c>
      <c r="AQ1747" s="1">
        <v>0</v>
      </c>
      <c r="AR1747" s="1">
        <v>63.9</v>
      </c>
      <c r="AS1747" s="1">
        <v>63.6</v>
      </c>
      <c r="AT1747" s="1">
        <v>63.9</v>
      </c>
      <c r="AU1747" s="1">
        <v>64.099999999999994</v>
      </c>
      <c r="AV1747" s="1">
        <v>64.2</v>
      </c>
      <c r="AW1747" s="1">
        <v>-2.4773000000000003E-2</v>
      </c>
      <c r="AX1747" s="1">
        <v>1.42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6403</v>
      </c>
      <c r="C1748" s="3">
        <v>1.81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6">
        <v>6</v>
      </c>
      <c r="K1748" s="26">
        <v>-17</v>
      </c>
      <c r="L1748" s="35">
        <v>-82</v>
      </c>
      <c r="M1748" s="26">
        <v>-5</v>
      </c>
      <c r="N1748" s="26">
        <v>14</v>
      </c>
      <c r="O1748" s="26">
        <f t="shared" si="109"/>
        <v>77979</v>
      </c>
      <c r="P1748" s="25">
        <f t="shared" si="110"/>
        <v>-0.1</v>
      </c>
      <c r="Q1748" s="3">
        <v>21.4</v>
      </c>
      <c r="R1748" s="3">
        <v>21.7</v>
      </c>
      <c r="S1748" s="3">
        <v>21.4</v>
      </c>
      <c r="T1748" s="3">
        <v>21.5</v>
      </c>
      <c r="U1748" s="3">
        <v>21.5</v>
      </c>
      <c r="V1748" s="12">
        <f t="shared" si="111"/>
        <v>-1.8018000000000003E-2</v>
      </c>
      <c r="W1748" s="3">
        <v>0.47</v>
      </c>
      <c r="X1748" s="3" t="str">
        <f ca="1">IF(COUNTIF(股期對照!A:A,B1748)=2,B1748&amp;"-●",IF(COUNTIF(股期對照!A:A,B1748)=1,B1748&amp;"-◎",B1748))</f>
        <v>新麗</v>
      </c>
      <c r="Y1748" s="3" t="s">
        <v>6578</v>
      </c>
      <c r="AB1748" s="1" t="s">
        <v>1742</v>
      </c>
      <c r="AC1748" s="1" t="s">
        <v>3503</v>
      </c>
      <c r="AD1748" s="1">
        <v>1.81</v>
      </c>
      <c r="AE1748" s="1">
        <v>0.05</v>
      </c>
      <c r="AF1748" s="1">
        <v>0</v>
      </c>
      <c r="AG1748" s="1">
        <v>26.67</v>
      </c>
      <c r="AH1748" s="1">
        <v>71.47</v>
      </c>
      <c r="AI1748" s="1">
        <v>1748</v>
      </c>
      <c r="AJ1748" s="1">
        <v>1091071</v>
      </c>
      <c r="AK1748" s="1">
        <v>6</v>
      </c>
      <c r="AL1748" s="1">
        <v>-17</v>
      </c>
      <c r="AM1748" s="1">
        <v>-82</v>
      </c>
      <c r="AN1748" s="1">
        <v>-5</v>
      </c>
      <c r="AO1748" s="1">
        <v>14</v>
      </c>
      <c r="AP1748" s="1">
        <v>77979</v>
      </c>
      <c r="AQ1748" s="1">
        <v>-0.1</v>
      </c>
      <c r="AR1748" s="1">
        <v>21.4</v>
      </c>
      <c r="AS1748" s="1">
        <v>21.7</v>
      </c>
      <c r="AT1748" s="1">
        <v>21.4</v>
      </c>
      <c r="AU1748" s="1">
        <v>21.5</v>
      </c>
      <c r="AV1748" s="1">
        <v>21.5</v>
      </c>
      <c r="AW1748" s="1">
        <v>-1.8018000000000003E-2</v>
      </c>
      <c r="AX1748" s="1">
        <v>0.47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6404</v>
      </c>
      <c r="C1749" s="3">
        <v>15.16</v>
      </c>
      <c r="D1749" s="3">
        <v>0.04</v>
      </c>
      <c r="E1749" s="3">
        <v>0.74</v>
      </c>
      <c r="F1749" s="1">
        <f>IF(INDEX(董監!D:D,H1749)=0,INDEX(董監!C:C,H1749),INDEX(董監!D:D,H1749))</f>
        <v>27.81</v>
      </c>
      <c r="G1749" s="1">
        <f t="shared" si="108"/>
        <v>56.25</v>
      </c>
      <c r="H1749" s="1">
        <f>MATCH(持股比率!A1749,董監!A:A,0)</f>
        <v>1749</v>
      </c>
      <c r="I1749" s="3">
        <v>15048809.98</v>
      </c>
      <c r="J1749" s="26">
        <v>-808</v>
      </c>
      <c r="K1749" s="26">
        <v>793</v>
      </c>
      <c r="L1749" s="35">
        <v>-787</v>
      </c>
      <c r="M1749" s="26">
        <v>-420</v>
      </c>
      <c r="N1749" s="26">
        <v>1185</v>
      </c>
      <c r="O1749" s="26">
        <f t="shared" si="109"/>
        <v>846496</v>
      </c>
      <c r="P1749" s="25">
        <f t="shared" si="110"/>
        <v>0</v>
      </c>
      <c r="Q1749" s="3">
        <v>53.2</v>
      </c>
      <c r="R1749" s="3">
        <v>54</v>
      </c>
      <c r="S1749" s="3">
        <v>53.9</v>
      </c>
      <c r="T1749" s="3">
        <v>53.8</v>
      </c>
      <c r="U1749" s="3">
        <v>54</v>
      </c>
      <c r="V1749" s="12">
        <f t="shared" si="111"/>
        <v>-1.1889000000000014E-2</v>
      </c>
      <c r="W1749" s="3">
        <v>1.1200000000000001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6568</v>
      </c>
      <c r="AB1749" s="1" t="s">
        <v>1743</v>
      </c>
      <c r="AC1749" s="1" t="s">
        <v>3504</v>
      </c>
      <c r="AD1749" s="1">
        <v>15.16</v>
      </c>
      <c r="AE1749" s="1">
        <v>0.04</v>
      </c>
      <c r="AF1749" s="1">
        <v>0.74</v>
      </c>
      <c r="AG1749" s="1">
        <v>27.81</v>
      </c>
      <c r="AH1749" s="1">
        <v>56.25</v>
      </c>
      <c r="AI1749" s="1">
        <v>1749</v>
      </c>
      <c r="AJ1749" s="1">
        <v>15048809.98</v>
      </c>
      <c r="AK1749" s="1">
        <v>-808</v>
      </c>
      <c r="AL1749" s="1">
        <v>793</v>
      </c>
      <c r="AM1749" s="1">
        <v>-787</v>
      </c>
      <c r="AN1749" s="1">
        <v>-420</v>
      </c>
      <c r="AO1749" s="1">
        <v>1185</v>
      </c>
      <c r="AP1749" s="1">
        <v>846496</v>
      </c>
      <c r="AQ1749" s="1">
        <v>0</v>
      </c>
      <c r="AR1749" s="1">
        <v>53.2</v>
      </c>
      <c r="AS1749" s="1">
        <v>54</v>
      </c>
      <c r="AT1749" s="1">
        <v>53.9</v>
      </c>
      <c r="AU1749" s="1">
        <v>53.8</v>
      </c>
      <c r="AV1749" s="1">
        <v>54</v>
      </c>
      <c r="AW1749" s="1">
        <v>-1.1889000000000014E-2</v>
      </c>
      <c r="AX1749" s="1">
        <v>1.1200000000000001</v>
      </c>
      <c r="AY1749" s="1" t="s">
        <v>4559</v>
      </c>
      <c r="AZ1749" s="1" t="s">
        <v>3515</v>
      </c>
    </row>
    <row r="1750" spans="1:52" x14ac:dyDescent="0.25">
      <c r="A1750" s="2" t="s">
        <v>1744</v>
      </c>
      <c r="B1750" s="3" t="s">
        <v>6405</v>
      </c>
      <c r="C1750" s="3">
        <v>2.39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82.87</v>
      </c>
      <c r="H1750" s="1">
        <f>MATCH(持股比率!A1750,董監!A:A,0)</f>
        <v>1750</v>
      </c>
      <c r="I1750" s="3">
        <v>3110039.53</v>
      </c>
      <c r="J1750" s="26">
        <v>-9</v>
      </c>
      <c r="K1750" s="26">
        <v>-22</v>
      </c>
      <c r="L1750" s="35">
        <v>-34</v>
      </c>
      <c r="M1750" s="26">
        <v>-28</v>
      </c>
      <c r="N1750" s="26">
        <v>37</v>
      </c>
      <c r="O1750" s="26">
        <f t="shared" si="109"/>
        <v>257729</v>
      </c>
      <c r="P1750" s="25">
        <f t="shared" si="110"/>
        <v>0</v>
      </c>
      <c r="Q1750" s="3">
        <v>14.9</v>
      </c>
      <c r="R1750" s="3">
        <v>14.8</v>
      </c>
      <c r="S1750" s="3">
        <v>14.55</v>
      </c>
      <c r="T1750" s="3">
        <v>14.6</v>
      </c>
      <c r="U1750" s="3">
        <v>14.85</v>
      </c>
      <c r="V1750" s="12">
        <f t="shared" si="111"/>
        <v>-8.1375000000000006E-3</v>
      </c>
      <c r="W1750" s="3">
        <v>-0.34</v>
      </c>
      <c r="X1750" s="3" t="str">
        <f ca="1">IF(COUNTIF(股期對照!A:A,B1750)=2,B1750&amp;"-●",IF(COUNTIF(股期對照!A:A,B1750)=1,B1750&amp;"-◎",B1750))</f>
        <v>三發地產</v>
      </c>
      <c r="Y1750" s="3" t="s">
        <v>6572</v>
      </c>
      <c r="AB1750" s="1" t="s">
        <v>1744</v>
      </c>
      <c r="AC1750" s="1" t="s">
        <v>3505</v>
      </c>
      <c r="AD1750" s="1">
        <v>2.39</v>
      </c>
      <c r="AE1750" s="1">
        <v>0</v>
      </c>
      <c r="AF1750" s="1">
        <v>0</v>
      </c>
      <c r="AG1750" s="1">
        <v>14.74</v>
      </c>
      <c r="AH1750" s="1">
        <v>82.87</v>
      </c>
      <c r="AI1750" s="1">
        <v>1750</v>
      </c>
      <c r="AJ1750" s="1">
        <v>3110039.53</v>
      </c>
      <c r="AK1750" s="1">
        <v>-9</v>
      </c>
      <c r="AL1750" s="1">
        <v>-22</v>
      </c>
      <c r="AM1750" s="1">
        <v>-34</v>
      </c>
      <c r="AN1750" s="1">
        <v>-28</v>
      </c>
      <c r="AO1750" s="1">
        <v>37</v>
      </c>
      <c r="AP1750" s="1">
        <v>257729</v>
      </c>
      <c r="AQ1750" s="1">
        <v>0</v>
      </c>
      <c r="AR1750" s="1">
        <v>14.9</v>
      </c>
      <c r="AS1750" s="1">
        <v>14.8</v>
      </c>
      <c r="AT1750" s="1">
        <v>14.55</v>
      </c>
      <c r="AU1750" s="1">
        <v>14.6</v>
      </c>
      <c r="AV1750" s="1">
        <v>14.85</v>
      </c>
      <c r="AW1750" s="1">
        <v>-8.1375000000000006E-3</v>
      </c>
      <c r="AX1750" s="1">
        <v>-0.34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6406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11</v>
      </c>
      <c r="R1751" s="3">
        <v>10.85</v>
      </c>
      <c r="S1751" s="3">
        <v>10.9</v>
      </c>
      <c r="T1751" s="3">
        <v>10.95</v>
      </c>
      <c r="U1751" s="3">
        <v>10.85</v>
      </c>
      <c r="V1751" s="12">
        <f t="shared" si="111"/>
        <v>0</v>
      </c>
      <c r="W1751" s="3">
        <v>-1.36</v>
      </c>
      <c r="X1751" s="3" t="str">
        <f ca="1">IF(COUNTIF(股期對照!A:A,B1751)=2,B1751&amp;"-●",IF(COUNTIF(股期對照!A:A,B1751)=1,B1751&amp;"-◎",B1751))</f>
        <v>琉園</v>
      </c>
      <c r="Y1751" s="3" t="s">
        <v>6578</v>
      </c>
      <c r="AB1751" s="1" t="s">
        <v>1745</v>
      </c>
      <c r="AC1751" s="1" t="s">
        <v>3506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39466</v>
      </c>
      <c r="AQ1751" s="1">
        <v>0</v>
      </c>
      <c r="AR1751" s="1">
        <v>11</v>
      </c>
      <c r="AS1751" s="1">
        <v>10.85</v>
      </c>
      <c r="AT1751" s="1">
        <v>10.9</v>
      </c>
      <c r="AU1751" s="1">
        <v>10.95</v>
      </c>
      <c r="AV1751" s="1">
        <v>10.85</v>
      </c>
      <c r="AW1751" s="1">
        <v>0</v>
      </c>
      <c r="AX1751" s="1">
        <v>-1.36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6407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14</v>
      </c>
      <c r="K1752" s="26">
        <v>0</v>
      </c>
      <c r="L1752" s="35">
        <v>2</v>
      </c>
      <c r="M1752" s="26">
        <v>-11</v>
      </c>
      <c r="N1752" s="26">
        <v>-1</v>
      </c>
      <c r="O1752" s="26">
        <f t="shared" si="109"/>
        <v>60416</v>
      </c>
      <c r="P1752" s="25">
        <f t="shared" si="110"/>
        <v>0</v>
      </c>
      <c r="Q1752" s="3">
        <v>12.6</v>
      </c>
      <c r="R1752" s="3">
        <v>12.35</v>
      </c>
      <c r="S1752" s="3">
        <v>12.4</v>
      </c>
      <c r="T1752" s="3">
        <v>12.6</v>
      </c>
      <c r="U1752" s="3">
        <v>12.25</v>
      </c>
      <c r="V1752" s="12">
        <f t="shared" si="111"/>
        <v>5.0350000000000026E-4</v>
      </c>
      <c r="W1752" s="3">
        <v>1.24</v>
      </c>
      <c r="X1752" s="3" t="str">
        <f ca="1">IF(COUNTIF(股期對照!A:A,B1752)=2,B1752&amp;"-●",IF(COUNTIF(股期對照!A:A,B1752)=1,B1752&amp;"-◎",B1752))</f>
        <v>萬國通</v>
      </c>
      <c r="Y1752" s="3" t="s">
        <v>6666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14</v>
      </c>
      <c r="AL1752" s="1">
        <v>0</v>
      </c>
      <c r="AM1752" s="1">
        <v>2</v>
      </c>
      <c r="AN1752" s="1">
        <v>-11</v>
      </c>
      <c r="AO1752" s="1">
        <v>-1</v>
      </c>
      <c r="AP1752" s="1">
        <v>60416</v>
      </c>
      <c r="AQ1752" s="1">
        <v>0</v>
      </c>
      <c r="AR1752" s="1">
        <v>12.6</v>
      </c>
      <c r="AS1752" s="1">
        <v>12.35</v>
      </c>
      <c r="AT1752" s="1">
        <v>12.4</v>
      </c>
      <c r="AU1752" s="1">
        <v>12.6</v>
      </c>
      <c r="AV1752" s="1">
        <v>12.25</v>
      </c>
      <c r="AW1752" s="1">
        <v>5.0350000000000026E-4</v>
      </c>
      <c r="AX1752" s="1">
        <v>1.24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6408</v>
      </c>
      <c r="C1753" s="3">
        <v>14.37</v>
      </c>
      <c r="D1753" s="3">
        <v>1.01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57.82</v>
      </c>
      <c r="H1753" s="1">
        <f>MATCH(持股比率!A1753,董監!A:A,0)</f>
        <v>1753</v>
      </c>
      <c r="I1753" s="3">
        <v>749000</v>
      </c>
      <c r="J1753" s="26">
        <v>-20</v>
      </c>
      <c r="K1753" s="26">
        <v>-33</v>
      </c>
      <c r="L1753" s="35">
        <v>-71</v>
      </c>
      <c r="M1753" s="26">
        <v>1</v>
      </c>
      <c r="N1753" s="26">
        <v>18</v>
      </c>
      <c r="O1753" s="26">
        <f t="shared" si="109"/>
        <v>43307</v>
      </c>
      <c r="P1753" s="25">
        <f t="shared" si="110"/>
        <v>-0.2</v>
      </c>
      <c r="Q1753" s="3">
        <v>89.3</v>
      </c>
      <c r="R1753" s="3">
        <v>90.1</v>
      </c>
      <c r="S1753" s="3">
        <v>88.7</v>
      </c>
      <c r="T1753" s="3">
        <v>89</v>
      </c>
      <c r="U1753" s="3">
        <v>92.6</v>
      </c>
      <c r="V1753" s="12">
        <f t="shared" si="111"/>
        <v>-9.3012000000000011E-2</v>
      </c>
      <c r="W1753" s="3">
        <v>4.4000000000000004</v>
      </c>
      <c r="X1753" s="3" t="str">
        <f ca="1">IF(COUNTIF(股期對照!A:A,B1753)=2,B1753&amp;"-●",IF(COUNTIF(股期對照!A:A,B1753)=1,B1753&amp;"-◎",B1753))</f>
        <v>皇田</v>
      </c>
      <c r="Y1753" s="3" t="s">
        <v>6569</v>
      </c>
      <c r="AB1753" s="1" t="s">
        <v>1747</v>
      </c>
      <c r="AC1753" s="1" t="s">
        <v>3508</v>
      </c>
      <c r="AD1753" s="1">
        <v>14.37</v>
      </c>
      <c r="AE1753" s="1">
        <v>1.01</v>
      </c>
      <c r="AF1753" s="1">
        <v>0.15</v>
      </c>
      <c r="AG1753" s="1">
        <v>26.65</v>
      </c>
      <c r="AH1753" s="1">
        <v>57.82</v>
      </c>
      <c r="AI1753" s="1">
        <v>1753</v>
      </c>
      <c r="AJ1753" s="1">
        <v>749000</v>
      </c>
      <c r="AK1753" s="1">
        <v>-20</v>
      </c>
      <c r="AL1753" s="1">
        <v>-33</v>
      </c>
      <c r="AM1753" s="1">
        <v>-71</v>
      </c>
      <c r="AN1753" s="1">
        <v>1</v>
      </c>
      <c r="AO1753" s="1">
        <v>18</v>
      </c>
      <c r="AP1753" s="1">
        <v>43307</v>
      </c>
      <c r="AQ1753" s="1">
        <v>-0.2</v>
      </c>
      <c r="AR1753" s="1">
        <v>89.3</v>
      </c>
      <c r="AS1753" s="1">
        <v>90.1</v>
      </c>
      <c r="AT1753" s="1">
        <v>88.7</v>
      </c>
      <c r="AU1753" s="1">
        <v>89</v>
      </c>
      <c r="AV1753" s="1">
        <v>92.6</v>
      </c>
      <c r="AW1753" s="1">
        <v>-9.3012000000000011E-2</v>
      </c>
      <c r="AX1753" s="1">
        <v>4.4000000000000004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6409</v>
      </c>
      <c r="C1754" s="3">
        <v>1.0900000000000001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59.690000000000005</v>
      </c>
      <c r="H1754" s="1">
        <f>MATCH(持股比率!A1754,董監!A:A,0)</f>
        <v>1754</v>
      </c>
      <c r="I1754" s="3">
        <v>1032082.29</v>
      </c>
      <c r="J1754" s="26">
        <v>56</v>
      </c>
      <c r="K1754" s="26">
        <v>-45</v>
      </c>
      <c r="L1754" s="35">
        <v>-14</v>
      </c>
      <c r="M1754" s="26">
        <v>72</v>
      </c>
      <c r="N1754" s="26">
        <v>16</v>
      </c>
      <c r="O1754" s="26">
        <f t="shared" si="109"/>
        <v>61605</v>
      </c>
      <c r="P1754" s="25">
        <f t="shared" si="110"/>
        <v>0.1</v>
      </c>
      <c r="Q1754" s="3">
        <v>19.399999999999999</v>
      </c>
      <c r="R1754" s="3">
        <v>18.8</v>
      </c>
      <c r="S1754" s="3">
        <v>18.5</v>
      </c>
      <c r="T1754" s="3">
        <v>18.75</v>
      </c>
      <c r="U1754" s="3">
        <v>18.7</v>
      </c>
      <c r="V1754" s="12">
        <f t="shared" si="111"/>
        <v>1.6305999999999998E-2</v>
      </c>
      <c r="W1754" s="3">
        <v>-3.36</v>
      </c>
      <c r="X1754" s="3" t="str">
        <f ca="1">IF(COUNTIF(股期對照!A:A,B1754)=2,B1754&amp;"-●",IF(COUNTIF(股期對照!A:A,B1754)=1,B1754&amp;"-◎",B1754))</f>
        <v>佳龍</v>
      </c>
      <c r="Y1754" s="3" t="s">
        <v>6568</v>
      </c>
      <c r="AB1754" s="1" t="s">
        <v>1748</v>
      </c>
      <c r="AC1754" s="1" t="s">
        <v>3509</v>
      </c>
      <c r="AD1754" s="1">
        <v>1.0900000000000001</v>
      </c>
      <c r="AE1754" s="1">
        <v>0</v>
      </c>
      <c r="AF1754" s="1">
        <v>0.06</v>
      </c>
      <c r="AG1754" s="1">
        <v>39.159999999999997</v>
      </c>
      <c r="AH1754" s="1">
        <v>59.690000000000005</v>
      </c>
      <c r="AI1754" s="1">
        <v>1754</v>
      </c>
      <c r="AJ1754" s="1">
        <v>1032082.29</v>
      </c>
      <c r="AK1754" s="1">
        <v>56</v>
      </c>
      <c r="AL1754" s="1">
        <v>-45</v>
      </c>
      <c r="AM1754" s="1">
        <v>-14</v>
      </c>
      <c r="AN1754" s="1">
        <v>72</v>
      </c>
      <c r="AO1754" s="1">
        <v>16</v>
      </c>
      <c r="AP1754" s="1">
        <v>61605</v>
      </c>
      <c r="AQ1754" s="1">
        <v>0.1</v>
      </c>
      <c r="AR1754" s="1">
        <v>19.399999999999999</v>
      </c>
      <c r="AS1754" s="1">
        <v>18.8</v>
      </c>
      <c r="AT1754" s="1">
        <v>18.5</v>
      </c>
      <c r="AU1754" s="1">
        <v>18.75</v>
      </c>
      <c r="AV1754" s="1">
        <v>18.7</v>
      </c>
      <c r="AW1754" s="1">
        <v>1.6305999999999998E-2</v>
      </c>
      <c r="AX1754" s="1">
        <v>-3.36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6410</v>
      </c>
      <c r="C1755" s="3">
        <v>6.37</v>
      </c>
      <c r="D1755" s="3">
        <v>4.37</v>
      </c>
      <c r="E1755" s="3">
        <v>0.5</v>
      </c>
      <c r="F1755" s="1">
        <f>IF(INDEX(董監!D:D,H1755)=0,INDEX(董監!C:C,H1755),INDEX(董監!D:D,H1755))</f>
        <v>20.05</v>
      </c>
      <c r="G1755" s="1">
        <f t="shared" si="108"/>
        <v>68.710000000000008</v>
      </c>
      <c r="H1755" s="1">
        <f>MATCH(持股比率!A1755,董監!A:A,0)</f>
        <v>1755</v>
      </c>
      <c r="I1755" s="3">
        <v>2301021.4</v>
      </c>
      <c r="J1755" s="26">
        <v>-929</v>
      </c>
      <c r="K1755" s="26">
        <v>384</v>
      </c>
      <c r="L1755" s="35">
        <v>1021</v>
      </c>
      <c r="M1755" s="26">
        <v>1226</v>
      </c>
      <c r="N1755" s="26">
        <v>-850</v>
      </c>
      <c r="O1755" s="26">
        <f t="shared" si="109"/>
        <v>158103</v>
      </c>
      <c r="P1755" s="25">
        <f t="shared" si="110"/>
        <v>0.5</v>
      </c>
      <c r="Q1755" s="3">
        <v>132.5</v>
      </c>
      <c r="R1755" s="3">
        <v>132.5</v>
      </c>
      <c r="S1755" s="3">
        <v>133.5</v>
      </c>
      <c r="T1755" s="3">
        <v>137.5</v>
      </c>
      <c r="U1755" s="3">
        <v>134</v>
      </c>
      <c r="V1755" s="12">
        <f t="shared" si="111"/>
        <v>1.1876599999999999</v>
      </c>
      <c r="W1755" s="3">
        <v>1.1299999999999999</v>
      </c>
      <c r="X1755" s="3" t="str">
        <f ca="1">IF(COUNTIF(股期對照!A:A,B1755)=2,B1755&amp;"-●",IF(COUNTIF(股期對照!A:A,B1755)=1,B1755&amp;"-◎",B1755))</f>
        <v>世紀鋼</v>
      </c>
      <c r="Y1755" s="3" t="s">
        <v>6679</v>
      </c>
      <c r="AB1755" s="1" t="s">
        <v>1749</v>
      </c>
      <c r="AC1755" s="1" t="s">
        <v>3510</v>
      </c>
      <c r="AD1755" s="1">
        <v>6.37</v>
      </c>
      <c r="AE1755" s="1">
        <v>4.37</v>
      </c>
      <c r="AF1755" s="1">
        <v>0.5</v>
      </c>
      <c r="AG1755" s="1">
        <v>20.05</v>
      </c>
      <c r="AH1755" s="1">
        <v>68.710000000000008</v>
      </c>
      <c r="AI1755" s="1">
        <v>1755</v>
      </c>
      <c r="AJ1755" s="1">
        <v>2301021.4</v>
      </c>
      <c r="AK1755" s="1">
        <v>-929</v>
      </c>
      <c r="AL1755" s="1">
        <v>384</v>
      </c>
      <c r="AM1755" s="1">
        <v>1021</v>
      </c>
      <c r="AN1755" s="1">
        <v>1226</v>
      </c>
      <c r="AO1755" s="1">
        <v>-850</v>
      </c>
      <c r="AP1755" s="1">
        <v>158103</v>
      </c>
      <c r="AQ1755" s="1">
        <v>0.5</v>
      </c>
      <c r="AR1755" s="1">
        <v>132.5</v>
      </c>
      <c r="AS1755" s="1">
        <v>132.5</v>
      </c>
      <c r="AT1755" s="1">
        <v>133.5</v>
      </c>
      <c r="AU1755" s="1">
        <v>137.5</v>
      </c>
      <c r="AV1755" s="1">
        <v>134</v>
      </c>
      <c r="AW1755" s="1">
        <v>1.1876599999999999</v>
      </c>
      <c r="AX1755" s="1">
        <v>1.1299999999999999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6411</v>
      </c>
      <c r="C1756" s="3">
        <v>7.1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72.47999999999999</v>
      </c>
      <c r="H1756" s="1">
        <f>MATCH(持股比率!A1756,董監!A:A,0)</f>
        <v>1756</v>
      </c>
      <c r="I1756" s="3">
        <v>335925</v>
      </c>
      <c r="J1756" s="26">
        <v>0</v>
      </c>
      <c r="K1756" s="26">
        <v>-6</v>
      </c>
      <c r="L1756" s="35">
        <v>-2</v>
      </c>
      <c r="M1756" s="26">
        <v>3</v>
      </c>
      <c r="N1756" s="26">
        <v>3</v>
      </c>
      <c r="O1756" s="26">
        <f t="shared" si="109"/>
        <v>24348</v>
      </c>
      <c r="P1756" s="25">
        <f t="shared" si="110"/>
        <v>0</v>
      </c>
      <c r="Q1756" s="3">
        <v>27.55</v>
      </c>
      <c r="R1756" s="3">
        <v>27.5</v>
      </c>
      <c r="S1756" s="3">
        <v>27.55</v>
      </c>
      <c r="T1756" s="3">
        <v>27.6</v>
      </c>
      <c r="U1756" s="3">
        <v>27.6</v>
      </c>
      <c r="V1756" s="12">
        <f t="shared" si="111"/>
        <v>-5.4499999999999969E-4</v>
      </c>
      <c r="W1756" s="3">
        <v>0.36</v>
      </c>
      <c r="X1756" s="3" t="str">
        <f ca="1">IF(COUNTIF(股期對照!A:A,B1756)=2,B1756&amp;"-●",IF(COUNTIF(股期對照!A:A,B1756)=1,B1756&amp;"-◎",B1756))</f>
        <v>邁達康</v>
      </c>
      <c r="Y1756" s="3" t="s">
        <v>6698</v>
      </c>
      <c r="AB1756" s="1" t="s">
        <v>1750</v>
      </c>
      <c r="AC1756" s="1" t="s">
        <v>3511</v>
      </c>
      <c r="AD1756" s="1">
        <v>7.1</v>
      </c>
      <c r="AE1756" s="1">
        <v>0</v>
      </c>
      <c r="AF1756" s="1">
        <v>0</v>
      </c>
      <c r="AG1756" s="1">
        <v>20.420000000000002</v>
      </c>
      <c r="AH1756" s="1">
        <v>72.47999999999999</v>
      </c>
      <c r="AI1756" s="1">
        <v>1756</v>
      </c>
      <c r="AJ1756" s="1">
        <v>335925</v>
      </c>
      <c r="AK1756" s="1">
        <v>0</v>
      </c>
      <c r="AL1756" s="1">
        <v>-6</v>
      </c>
      <c r="AM1756" s="1">
        <v>-2</v>
      </c>
      <c r="AN1756" s="1">
        <v>3</v>
      </c>
      <c r="AO1756" s="1">
        <v>3</v>
      </c>
      <c r="AP1756" s="1">
        <v>24348</v>
      </c>
      <c r="AQ1756" s="1">
        <v>0</v>
      </c>
      <c r="AR1756" s="1">
        <v>27.55</v>
      </c>
      <c r="AS1756" s="1">
        <v>27.5</v>
      </c>
      <c r="AT1756" s="1">
        <v>27.55</v>
      </c>
      <c r="AU1756" s="1">
        <v>27.6</v>
      </c>
      <c r="AV1756" s="1">
        <v>27.6</v>
      </c>
      <c r="AW1756" s="1">
        <v>-5.4499999999999969E-4</v>
      </c>
      <c r="AX1756" s="1">
        <v>0.36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6412</v>
      </c>
      <c r="C1757" s="3">
        <v>0.43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83.78</v>
      </c>
      <c r="H1757" s="1">
        <f>MATCH(持股比率!A1757,董監!A:A,0)</f>
        <v>1757</v>
      </c>
      <c r="I1757" s="3">
        <v>902202.6</v>
      </c>
      <c r="J1757" s="26">
        <v>1</v>
      </c>
      <c r="K1757" s="26">
        <v>-12</v>
      </c>
      <c r="L1757" s="35">
        <v>4</v>
      </c>
      <c r="M1757" s="26">
        <v>90</v>
      </c>
      <c r="N1757" s="26">
        <v>-23</v>
      </c>
      <c r="O1757" s="26">
        <f t="shared" si="109"/>
        <v>75587</v>
      </c>
      <c r="P1757" s="25">
        <f t="shared" si="110"/>
        <v>0.1</v>
      </c>
      <c r="Q1757" s="3">
        <v>11.1</v>
      </c>
      <c r="R1757" s="3">
        <v>11</v>
      </c>
      <c r="S1757" s="3">
        <v>10.6</v>
      </c>
      <c r="T1757" s="3">
        <v>10.9</v>
      </c>
      <c r="U1757" s="3">
        <v>10.95</v>
      </c>
      <c r="V1757" s="12">
        <f t="shared" si="111"/>
        <v>6.5065000000000001E-3</v>
      </c>
      <c r="W1757" s="3">
        <v>-0.45</v>
      </c>
      <c r="X1757" s="3" t="str">
        <f ca="1">IF(COUNTIF(股期對照!A:A,B1757)=2,B1757&amp;"-●",IF(COUNTIF(股期對照!A:A,B1757)=1,B1757&amp;"-◎",B1757))</f>
        <v>有益</v>
      </c>
      <c r="Y1757" s="3" t="s">
        <v>6679</v>
      </c>
      <c r="AB1757" s="1" t="s">
        <v>1751</v>
      </c>
      <c r="AC1757" s="1" t="s">
        <v>3512</v>
      </c>
      <c r="AD1757" s="1">
        <v>0.43</v>
      </c>
      <c r="AE1757" s="1">
        <v>0</v>
      </c>
      <c r="AF1757" s="1">
        <v>0.06</v>
      </c>
      <c r="AG1757" s="1">
        <v>15.73</v>
      </c>
      <c r="AH1757" s="1">
        <v>83.78</v>
      </c>
      <c r="AI1757" s="1">
        <v>1757</v>
      </c>
      <c r="AJ1757" s="1">
        <v>902202.6</v>
      </c>
      <c r="AK1757" s="1">
        <v>1</v>
      </c>
      <c r="AL1757" s="1">
        <v>-12</v>
      </c>
      <c r="AM1757" s="1">
        <v>4</v>
      </c>
      <c r="AN1757" s="1">
        <v>90</v>
      </c>
      <c r="AO1757" s="1">
        <v>-23</v>
      </c>
      <c r="AP1757" s="1">
        <v>75587</v>
      </c>
      <c r="AQ1757" s="1">
        <v>0.1</v>
      </c>
      <c r="AR1757" s="1">
        <v>11.1</v>
      </c>
      <c r="AS1757" s="1">
        <v>11</v>
      </c>
      <c r="AT1757" s="1">
        <v>10.6</v>
      </c>
      <c r="AU1757" s="1">
        <v>10.9</v>
      </c>
      <c r="AV1757" s="1">
        <v>10.95</v>
      </c>
      <c r="AW1757" s="1">
        <v>6.5065000000000001E-3</v>
      </c>
      <c r="AX1757" s="1">
        <v>-0.45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4560</v>
      </c>
      <c r="M1" s="24" t="s">
        <v>4282</v>
      </c>
      <c r="N1" s="24" t="s">
        <v>4561</v>
      </c>
      <c r="O1" s="24" t="s">
        <v>4562</v>
      </c>
      <c r="P1" s="31" t="s">
        <v>4281</v>
      </c>
      <c r="Q1" s="24" t="s">
        <v>4563</v>
      </c>
      <c r="R1" s="24" t="s">
        <v>4564</v>
      </c>
      <c r="S1" s="24" t="s">
        <v>4565</v>
      </c>
      <c r="T1" s="24" t="s">
        <v>4566</v>
      </c>
      <c r="U1" s="24" t="s">
        <v>4567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20.91</v>
      </c>
      <c r="D2" s="1">
        <v>1.07</v>
      </c>
      <c r="E2" s="1">
        <v>1.5</v>
      </c>
      <c r="F2" s="1">
        <v>13.48</v>
      </c>
      <c r="G2" s="1">
        <v>63.04</v>
      </c>
      <c r="H2" s="1">
        <v>6</v>
      </c>
      <c r="I2" s="1">
        <v>61574403.270000003</v>
      </c>
      <c r="J2" s="1">
        <v>-3954</v>
      </c>
      <c r="K2" s="1">
        <v>-6677</v>
      </c>
      <c r="L2" s="1">
        <v>-4091</v>
      </c>
      <c r="M2" s="1">
        <v>72</v>
      </c>
      <c r="N2" s="1">
        <v>-2132</v>
      </c>
      <c r="O2" s="1">
        <v>3881650</v>
      </c>
      <c r="P2" s="1">
        <v>-0.4</v>
      </c>
      <c r="Q2" s="1">
        <v>51.5</v>
      </c>
      <c r="R2" s="1">
        <v>51</v>
      </c>
      <c r="S2" s="1">
        <v>50.7</v>
      </c>
      <c r="T2" s="1">
        <v>50.9</v>
      </c>
      <c r="U2" s="1">
        <v>51</v>
      </c>
      <c r="V2" s="1">
        <v>-8.5663889999999991</v>
      </c>
      <c r="W2" s="1">
        <v>-1.73</v>
      </c>
      <c r="X2" s="1" t="s">
        <v>4365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15.59</v>
      </c>
      <c r="D3" s="1">
        <v>1.85</v>
      </c>
      <c r="E3" s="1">
        <v>2.04</v>
      </c>
      <c r="F3" s="1">
        <v>28.82</v>
      </c>
      <c r="G3" s="1">
        <v>51.7</v>
      </c>
      <c r="H3" s="1">
        <v>7</v>
      </c>
      <c r="I3" s="1">
        <v>33673794.600000001</v>
      </c>
      <c r="J3" s="1">
        <v>-844</v>
      </c>
      <c r="K3" s="1">
        <v>-8150</v>
      </c>
      <c r="L3" s="1">
        <v>-5072</v>
      </c>
      <c r="M3" s="1">
        <v>-7223</v>
      </c>
      <c r="N3" s="1">
        <v>985</v>
      </c>
      <c r="O3" s="1">
        <v>1740935</v>
      </c>
      <c r="P3" s="1">
        <v>-1.2</v>
      </c>
      <c r="Q3" s="1">
        <v>51.1</v>
      </c>
      <c r="R3" s="1">
        <v>50.4</v>
      </c>
      <c r="S3" s="1">
        <v>50</v>
      </c>
      <c r="T3" s="1">
        <v>50.8</v>
      </c>
      <c r="U3" s="1">
        <v>50.5</v>
      </c>
      <c r="V3" s="1">
        <v>-10.246743</v>
      </c>
      <c r="W3" s="1">
        <v>-1.17</v>
      </c>
      <c r="X3" s="1" t="s">
        <v>4366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6.56</v>
      </c>
      <c r="D4" s="1">
        <v>0.11</v>
      </c>
      <c r="E4" s="1">
        <v>0.05</v>
      </c>
      <c r="F4" s="1">
        <v>17.11</v>
      </c>
      <c r="G4" s="1">
        <v>76.17</v>
      </c>
      <c r="H4" s="1">
        <v>8</v>
      </c>
      <c r="I4" s="1">
        <v>7747805.4800000004</v>
      </c>
      <c r="J4" s="1">
        <v>55</v>
      </c>
      <c r="K4" s="1">
        <v>-405</v>
      </c>
      <c r="L4" s="1">
        <v>-435</v>
      </c>
      <c r="M4" s="1">
        <v>121</v>
      </c>
      <c r="N4" s="1">
        <v>342</v>
      </c>
      <c r="O4" s="1">
        <v>590150</v>
      </c>
      <c r="P4" s="1">
        <v>-0.1</v>
      </c>
      <c r="Q4" s="1">
        <v>22.2</v>
      </c>
      <c r="R4" s="1">
        <v>22</v>
      </c>
      <c r="S4" s="1">
        <v>21.65</v>
      </c>
      <c r="T4" s="1">
        <v>21.9</v>
      </c>
      <c r="U4" s="1">
        <v>22.05</v>
      </c>
      <c r="V4" s="1">
        <v>-6.9157499999999997E-2</v>
      </c>
      <c r="W4" s="1">
        <v>-0.23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12.04</v>
      </c>
      <c r="D5" s="1">
        <v>0</v>
      </c>
      <c r="E5" s="1">
        <v>0</v>
      </c>
      <c r="F5" s="1">
        <v>24.16</v>
      </c>
      <c r="G5" s="1">
        <v>63.8</v>
      </c>
      <c r="H5" s="1">
        <v>9</v>
      </c>
      <c r="I5" s="1">
        <v>6536091.9199999999</v>
      </c>
      <c r="J5" s="1">
        <v>110</v>
      </c>
      <c r="K5" s="1">
        <v>128</v>
      </c>
      <c r="L5" s="1">
        <v>-192</v>
      </c>
      <c r="M5" s="1">
        <v>432</v>
      </c>
      <c r="N5" s="1">
        <v>67</v>
      </c>
      <c r="O5" s="1">
        <v>417003</v>
      </c>
      <c r="P5" s="1">
        <v>0.1</v>
      </c>
      <c r="Q5" s="1">
        <v>23</v>
      </c>
      <c r="R5" s="1">
        <v>23</v>
      </c>
      <c r="S5" s="1">
        <v>22.45</v>
      </c>
      <c r="T5" s="1">
        <v>22.55</v>
      </c>
      <c r="U5" s="1">
        <v>22.75</v>
      </c>
      <c r="V5" s="1">
        <v>0.1242945</v>
      </c>
      <c r="W5" s="1">
        <v>-0.66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</v>
      </c>
      <c r="F6" s="1">
        <v>3.95</v>
      </c>
      <c r="G6" s="1">
        <v>95.09</v>
      </c>
      <c r="H6" s="1">
        <v>10</v>
      </c>
      <c r="I6" s="1">
        <v>4047380.49</v>
      </c>
      <c r="J6" s="1">
        <v>-23</v>
      </c>
      <c r="K6" s="1">
        <v>-273</v>
      </c>
      <c r="L6" s="1">
        <v>-220</v>
      </c>
      <c r="M6" s="1">
        <v>304</v>
      </c>
      <c r="N6" s="1">
        <v>-11</v>
      </c>
      <c r="O6" s="1">
        <v>384865</v>
      </c>
      <c r="P6" s="1">
        <v>-0.1</v>
      </c>
      <c r="Q6" s="1">
        <v>13.65</v>
      </c>
      <c r="R6" s="1">
        <v>13.45</v>
      </c>
      <c r="S6" s="1">
        <v>13.05</v>
      </c>
      <c r="T6" s="1">
        <v>13.5</v>
      </c>
      <c r="U6" s="1">
        <v>13.35</v>
      </c>
      <c r="V6" s="1">
        <v>-2.8996499999999991E-2</v>
      </c>
      <c r="W6" s="1">
        <v>-1.84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4.79</v>
      </c>
      <c r="D7" s="1">
        <v>0.04</v>
      </c>
      <c r="E7" s="1">
        <v>0.06</v>
      </c>
      <c r="F7" s="1">
        <v>41.75</v>
      </c>
      <c r="G7" s="1">
        <v>53.36</v>
      </c>
      <c r="H7" s="1">
        <v>11</v>
      </c>
      <c r="I7" s="1">
        <v>3419578.68</v>
      </c>
      <c r="J7" s="1">
        <v>-47</v>
      </c>
      <c r="K7" s="1">
        <v>-187</v>
      </c>
      <c r="L7" s="1">
        <v>-182</v>
      </c>
      <c r="M7" s="1">
        <v>93</v>
      </c>
      <c r="N7" s="1">
        <v>-129</v>
      </c>
      <c r="O7" s="1">
        <v>182469</v>
      </c>
      <c r="P7" s="1">
        <v>-0.2</v>
      </c>
      <c r="Q7" s="1">
        <v>25.3</v>
      </c>
      <c r="R7" s="1">
        <v>25.1</v>
      </c>
      <c r="S7" s="1">
        <v>24.75</v>
      </c>
      <c r="T7" s="1">
        <v>25.3</v>
      </c>
      <c r="U7" s="1">
        <v>25.2</v>
      </c>
      <c r="V7" s="1">
        <v>-0.11285199999999999</v>
      </c>
      <c r="W7" s="1">
        <v>-0.2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7.43</v>
      </c>
      <c r="D8" s="1">
        <v>0.01</v>
      </c>
      <c r="E8" s="1">
        <v>0</v>
      </c>
      <c r="F8" s="1">
        <v>34.700000000000003</v>
      </c>
      <c r="G8" s="1">
        <v>57.86</v>
      </c>
      <c r="H8" s="1">
        <v>12</v>
      </c>
      <c r="I8" s="1">
        <v>5720007.9699999997</v>
      </c>
      <c r="J8" s="1">
        <v>-9</v>
      </c>
      <c r="K8" s="1">
        <v>-100</v>
      </c>
      <c r="L8" s="1">
        <v>-97</v>
      </c>
      <c r="M8" s="1">
        <v>-17</v>
      </c>
      <c r="N8" s="1">
        <v>147</v>
      </c>
      <c r="O8" s="1">
        <v>330960</v>
      </c>
      <c r="P8" s="1">
        <v>0</v>
      </c>
      <c r="Q8" s="1">
        <v>15.65</v>
      </c>
      <c r="R8" s="1">
        <v>15.5</v>
      </c>
      <c r="S8" s="1">
        <v>15.5</v>
      </c>
      <c r="T8" s="1">
        <v>15.3</v>
      </c>
      <c r="U8" s="1">
        <v>15.45</v>
      </c>
      <c r="V8" s="1">
        <v>-1.1832999999999998E-2</v>
      </c>
      <c r="W8" s="1">
        <v>-2.2200000000000002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10.210000000000001</v>
      </c>
      <c r="D9" s="1">
        <v>0.03</v>
      </c>
      <c r="E9" s="1">
        <v>0.36</v>
      </c>
      <c r="F9" s="1">
        <v>14.55</v>
      </c>
      <c r="G9" s="1">
        <v>74.849999999999994</v>
      </c>
      <c r="H9" s="1">
        <v>13</v>
      </c>
      <c r="I9" s="1">
        <v>5060629.1399999997</v>
      </c>
      <c r="J9" s="1">
        <v>32</v>
      </c>
      <c r="K9" s="1">
        <v>-57</v>
      </c>
      <c r="L9" s="1">
        <v>-318</v>
      </c>
      <c r="M9" s="1">
        <v>209</v>
      </c>
      <c r="N9" s="1">
        <v>96</v>
      </c>
      <c r="O9" s="1">
        <v>378788</v>
      </c>
      <c r="P9" s="1">
        <v>0</v>
      </c>
      <c r="Q9" s="1">
        <v>21.5</v>
      </c>
      <c r="R9" s="1">
        <v>21.3</v>
      </c>
      <c r="S9" s="1">
        <v>21.05</v>
      </c>
      <c r="T9" s="1">
        <v>21.15</v>
      </c>
      <c r="U9" s="1">
        <v>21.3</v>
      </c>
      <c r="V9" s="1">
        <v>-7.5485000000000127E-3</v>
      </c>
      <c r="W9" s="1">
        <v>-0.7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8</v>
      </c>
      <c r="K10" s="1">
        <v>-22</v>
      </c>
      <c r="L10" s="1">
        <v>-28</v>
      </c>
      <c r="M10" s="1">
        <v>-17</v>
      </c>
      <c r="N10" s="1">
        <v>11</v>
      </c>
      <c r="O10" s="1">
        <v>166464</v>
      </c>
      <c r="P10" s="1">
        <v>0</v>
      </c>
      <c r="Q10" s="1">
        <v>35.299999999999997</v>
      </c>
      <c r="R10" s="1">
        <v>35.200000000000003</v>
      </c>
      <c r="S10" s="1">
        <v>34.5</v>
      </c>
      <c r="T10" s="1">
        <v>34.799999999999997</v>
      </c>
      <c r="U10" s="1">
        <v>35</v>
      </c>
      <c r="V10" s="1">
        <v>-1.6645999999999998E-2</v>
      </c>
      <c r="W10" s="1">
        <v>-0.14000000000000001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13.57</v>
      </c>
      <c r="D11" s="1">
        <v>0.62</v>
      </c>
      <c r="E11" s="1">
        <v>0.17</v>
      </c>
      <c r="F11" s="1">
        <v>12.98</v>
      </c>
      <c r="G11" s="1">
        <v>72.66</v>
      </c>
      <c r="H11" s="1">
        <v>15</v>
      </c>
      <c r="I11" s="1">
        <v>8273390.8600000003</v>
      </c>
      <c r="J11" s="1">
        <v>-779</v>
      </c>
      <c r="K11" s="1">
        <v>-914</v>
      </c>
      <c r="L11" s="1">
        <v>-334</v>
      </c>
      <c r="M11" s="1">
        <v>-198</v>
      </c>
      <c r="N11" s="1">
        <v>605</v>
      </c>
      <c r="O11" s="1">
        <v>601145</v>
      </c>
      <c r="P11" s="1">
        <v>-0.3</v>
      </c>
      <c r="Q11" s="1">
        <v>59</v>
      </c>
      <c r="R11" s="1">
        <v>59.1</v>
      </c>
      <c r="S11" s="1">
        <v>58.6</v>
      </c>
      <c r="T11" s="1">
        <v>59</v>
      </c>
      <c r="U11" s="1">
        <v>59.3</v>
      </c>
      <c r="V11" s="1">
        <v>-0.95356299999999994</v>
      </c>
      <c r="W11" s="1">
        <v>0.17</v>
      </c>
      <c r="X11" s="1" t="s">
        <v>4367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8.9499999999999993</v>
      </c>
      <c r="R12" s="1">
        <v>8.93</v>
      </c>
      <c r="S12" s="1">
        <v>8.89</v>
      </c>
      <c r="T12" s="1">
        <v>8.89</v>
      </c>
      <c r="U12" s="1">
        <v>8.6</v>
      </c>
      <c r="V12" s="1">
        <v>0</v>
      </c>
      <c r="W12" s="1">
        <v>-3.04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41.42</v>
      </c>
      <c r="D13" s="1">
        <v>0.87</v>
      </c>
      <c r="E13" s="1">
        <v>0.59</v>
      </c>
      <c r="F13" s="1">
        <v>10</v>
      </c>
      <c r="G13" s="1">
        <v>47.12</v>
      </c>
      <c r="H13" s="1">
        <v>17</v>
      </c>
      <c r="I13" s="1">
        <v>2679909.98</v>
      </c>
      <c r="J13" s="1">
        <v>660</v>
      </c>
      <c r="K13" s="1">
        <v>-144</v>
      </c>
      <c r="L13" s="1">
        <v>449</v>
      </c>
      <c r="M13" s="1">
        <v>299</v>
      </c>
      <c r="N13" s="1">
        <v>-73</v>
      </c>
      <c r="O13" s="1">
        <v>126277</v>
      </c>
      <c r="P13" s="1">
        <v>0.9</v>
      </c>
      <c r="Q13" s="1">
        <v>83.3</v>
      </c>
      <c r="R13" s="1">
        <v>83.2</v>
      </c>
      <c r="S13" s="1">
        <v>83.8</v>
      </c>
      <c r="T13" s="1">
        <v>85</v>
      </c>
      <c r="U13" s="1">
        <v>86.2</v>
      </c>
      <c r="V13" s="1">
        <v>0.99745799999999984</v>
      </c>
      <c r="W13" s="1">
        <v>4.74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45.56</v>
      </c>
      <c r="D14" s="1">
        <v>0.75</v>
      </c>
      <c r="E14" s="1">
        <v>0.89</v>
      </c>
      <c r="F14" s="1">
        <v>10.050000000000001</v>
      </c>
      <c r="G14" s="1">
        <v>42.75</v>
      </c>
      <c r="H14" s="1">
        <v>18</v>
      </c>
      <c r="I14" s="1">
        <v>56820154.210000001</v>
      </c>
      <c r="J14" s="1">
        <v>-2566</v>
      </c>
      <c r="K14" s="1">
        <v>-568</v>
      </c>
      <c r="L14" s="1">
        <v>-1241</v>
      </c>
      <c r="M14" s="1">
        <v>50</v>
      </c>
      <c r="N14" s="1">
        <v>1374</v>
      </c>
      <c r="O14" s="1">
        <v>2429062</v>
      </c>
      <c r="P14" s="1">
        <v>-0.1</v>
      </c>
      <c r="Q14" s="1">
        <v>73.2</v>
      </c>
      <c r="R14" s="1">
        <v>73.7</v>
      </c>
      <c r="S14" s="1">
        <v>72.599999999999994</v>
      </c>
      <c r="T14" s="1">
        <v>72.5</v>
      </c>
      <c r="U14" s="1">
        <v>73.3</v>
      </c>
      <c r="V14" s="1">
        <v>-2.1545019999999999</v>
      </c>
      <c r="W14" s="1">
        <v>-1.08</v>
      </c>
      <c r="X14" s="1" t="s">
        <v>4368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6.21</v>
      </c>
      <c r="D15" s="1">
        <v>0</v>
      </c>
      <c r="E15" s="1">
        <v>0.02</v>
      </c>
      <c r="F15" s="1">
        <v>6.96</v>
      </c>
      <c r="G15" s="1">
        <v>86.81</v>
      </c>
      <c r="H15" s="1">
        <v>19</v>
      </c>
      <c r="I15" s="1">
        <v>4945133.3600000003</v>
      </c>
      <c r="J15" s="1">
        <v>151</v>
      </c>
      <c r="K15" s="1">
        <v>-545</v>
      </c>
      <c r="L15" s="1">
        <v>1239</v>
      </c>
      <c r="M15" s="1">
        <v>1442</v>
      </c>
      <c r="N15" s="1">
        <v>-1091</v>
      </c>
      <c r="O15" s="1">
        <v>429287</v>
      </c>
      <c r="P15" s="1">
        <v>0.3</v>
      </c>
      <c r="Q15" s="1">
        <v>11.85</v>
      </c>
      <c r="R15" s="1">
        <v>11.6</v>
      </c>
      <c r="S15" s="1">
        <v>11.3</v>
      </c>
      <c r="T15" s="1">
        <v>11.65</v>
      </c>
      <c r="U15" s="1">
        <v>11.6</v>
      </c>
      <c r="V15" s="1">
        <v>0.13611749999999997</v>
      </c>
      <c r="W15" s="1">
        <v>-1.28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2.5299999999999998</v>
      </c>
      <c r="D16" s="1">
        <v>0</v>
      </c>
      <c r="E16" s="1">
        <v>0.03</v>
      </c>
      <c r="F16" s="1">
        <v>3.38</v>
      </c>
      <c r="G16" s="1">
        <v>94.06</v>
      </c>
      <c r="H16" s="1">
        <v>20</v>
      </c>
      <c r="I16" s="1">
        <v>4999990.38</v>
      </c>
      <c r="J16" s="1">
        <v>51</v>
      </c>
      <c r="K16" s="1">
        <v>45</v>
      </c>
      <c r="L16" s="1">
        <v>-158</v>
      </c>
      <c r="M16" s="1">
        <v>-95</v>
      </c>
      <c r="N16" s="1">
        <v>559</v>
      </c>
      <c r="O16" s="1">
        <v>470299</v>
      </c>
      <c r="P16" s="1">
        <v>0.1</v>
      </c>
      <c r="Q16" s="1">
        <v>29.05</v>
      </c>
      <c r="R16" s="1">
        <v>29.05</v>
      </c>
      <c r="S16" s="1">
        <v>28.95</v>
      </c>
      <c r="T16" s="1">
        <v>28.9</v>
      </c>
      <c r="U16" s="1">
        <v>29.15</v>
      </c>
      <c r="V16" s="1">
        <v>0.1176405</v>
      </c>
      <c r="W16" s="1">
        <v>0.17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4.08</v>
      </c>
      <c r="D17" s="1">
        <v>0</v>
      </c>
      <c r="E17" s="1">
        <v>0</v>
      </c>
      <c r="F17" s="1">
        <v>6.75</v>
      </c>
      <c r="G17" s="1">
        <v>89.17</v>
      </c>
      <c r="H17" s="1">
        <v>21</v>
      </c>
      <c r="I17" s="1">
        <v>3220138.87</v>
      </c>
      <c r="J17" s="1">
        <v>82</v>
      </c>
      <c r="K17" s="1">
        <v>-101</v>
      </c>
      <c r="L17" s="1">
        <v>-493</v>
      </c>
      <c r="M17" s="1">
        <v>1141</v>
      </c>
      <c r="N17" s="1">
        <v>-192</v>
      </c>
      <c r="O17" s="1">
        <v>287140</v>
      </c>
      <c r="P17" s="1">
        <v>0.2</v>
      </c>
      <c r="Q17" s="1">
        <v>23.8</v>
      </c>
      <c r="R17" s="1">
        <v>23.65</v>
      </c>
      <c r="S17" s="1">
        <v>23.2</v>
      </c>
      <c r="T17" s="1">
        <v>23.9</v>
      </c>
      <c r="U17" s="1">
        <v>23.8</v>
      </c>
      <c r="V17" s="1">
        <v>0.10825649999999998</v>
      </c>
      <c r="W17" s="1">
        <v>1.06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8.6300000000000008</v>
      </c>
      <c r="D18" s="1">
        <v>0.04</v>
      </c>
      <c r="E18" s="1">
        <v>0.17</v>
      </c>
      <c r="F18" s="1">
        <v>21.11</v>
      </c>
      <c r="G18" s="1">
        <v>70.05</v>
      </c>
      <c r="H18" s="1">
        <v>22</v>
      </c>
      <c r="I18" s="1">
        <v>1770779.44</v>
      </c>
      <c r="J18" s="1">
        <v>40</v>
      </c>
      <c r="K18" s="1">
        <v>8</v>
      </c>
      <c r="L18" s="1">
        <v>-123</v>
      </c>
      <c r="M18" s="1">
        <v>111</v>
      </c>
      <c r="N18" s="1">
        <v>-137</v>
      </c>
      <c r="O18" s="1">
        <v>124043</v>
      </c>
      <c r="P18" s="1">
        <v>-0.1</v>
      </c>
      <c r="Q18" s="1">
        <v>16.850000000000001</v>
      </c>
      <c r="R18" s="1">
        <v>16.8</v>
      </c>
      <c r="S18" s="1">
        <v>16.55</v>
      </c>
      <c r="T18" s="1">
        <v>16.899999999999999</v>
      </c>
      <c r="U18" s="1">
        <v>16.7</v>
      </c>
      <c r="V18" s="1">
        <v>-1.6392500000000001E-2</v>
      </c>
      <c r="W18" s="1">
        <v>-1.18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0.82</v>
      </c>
      <c r="D19" s="1">
        <v>0</v>
      </c>
      <c r="E19" s="1">
        <v>0</v>
      </c>
      <c r="F19" s="1">
        <v>6.68</v>
      </c>
      <c r="G19" s="1">
        <v>92.5</v>
      </c>
      <c r="H19" s="1">
        <v>23</v>
      </c>
      <c r="I19" s="1">
        <v>2187030.5099999998</v>
      </c>
      <c r="J19" s="1">
        <v>25</v>
      </c>
      <c r="K19" s="1">
        <v>22</v>
      </c>
      <c r="L19" s="1">
        <v>-61</v>
      </c>
      <c r="M19" s="1">
        <v>65</v>
      </c>
      <c r="N19" s="1">
        <v>62</v>
      </c>
      <c r="O19" s="1">
        <v>202300</v>
      </c>
      <c r="P19" s="1">
        <v>0.1</v>
      </c>
      <c r="Q19" s="1">
        <v>45.8</v>
      </c>
      <c r="R19" s="1">
        <v>46.4</v>
      </c>
      <c r="S19" s="1">
        <v>45.9</v>
      </c>
      <c r="T19" s="1">
        <v>46.15</v>
      </c>
      <c r="U19" s="1">
        <v>46.25</v>
      </c>
      <c r="V19" s="1">
        <v>5.2331499999999996E-2</v>
      </c>
      <c r="W19" s="1">
        <v>0.98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6.79</v>
      </c>
      <c r="D20" s="1">
        <v>0.19</v>
      </c>
      <c r="E20" s="1">
        <v>0.59</v>
      </c>
      <c r="F20" s="1">
        <v>3.2</v>
      </c>
      <c r="G20" s="1">
        <v>89.23</v>
      </c>
      <c r="H20" s="1">
        <v>24</v>
      </c>
      <c r="I20" s="1">
        <v>9150895.9100000001</v>
      </c>
      <c r="J20" s="1">
        <v>-76</v>
      </c>
      <c r="K20" s="1">
        <v>54</v>
      </c>
      <c r="L20" s="1">
        <v>-242</v>
      </c>
      <c r="M20" s="1">
        <v>124</v>
      </c>
      <c r="N20" s="1">
        <v>448</v>
      </c>
      <c r="O20" s="1">
        <v>816534</v>
      </c>
      <c r="P20" s="1">
        <v>0</v>
      </c>
      <c r="Q20" s="1">
        <v>53.7</v>
      </c>
      <c r="R20" s="1">
        <v>53.9</v>
      </c>
      <c r="S20" s="1">
        <v>53.2</v>
      </c>
      <c r="T20" s="1">
        <v>53.2</v>
      </c>
      <c r="U20" s="1">
        <v>53.6</v>
      </c>
      <c r="V20" s="1">
        <v>0.16564599999999999</v>
      </c>
      <c r="W20" s="1">
        <v>-0.56000000000000005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11.71</v>
      </c>
      <c r="D21" s="1">
        <v>0.27</v>
      </c>
      <c r="E21" s="1">
        <v>7.0000000000000007E-2</v>
      </c>
      <c r="F21" s="1">
        <v>25.04</v>
      </c>
      <c r="G21" s="1">
        <v>62.91</v>
      </c>
      <c r="H21" s="1">
        <v>25</v>
      </c>
      <c r="I21" s="1">
        <v>12814982.15</v>
      </c>
      <c r="J21" s="1">
        <v>510</v>
      </c>
      <c r="K21" s="1">
        <v>732</v>
      </c>
      <c r="L21" s="1">
        <v>-224</v>
      </c>
      <c r="M21" s="1">
        <v>2</v>
      </c>
      <c r="N21" s="1">
        <v>815</v>
      </c>
      <c r="O21" s="1">
        <v>806191</v>
      </c>
      <c r="P21" s="1">
        <v>0.2</v>
      </c>
      <c r="Q21" s="1">
        <v>49.1</v>
      </c>
      <c r="R21" s="1">
        <v>49.45</v>
      </c>
      <c r="S21" s="1">
        <v>48.95</v>
      </c>
      <c r="T21" s="1">
        <v>49</v>
      </c>
      <c r="U21" s="1">
        <v>49.45</v>
      </c>
      <c r="V21" s="1">
        <v>0.90673350000000008</v>
      </c>
      <c r="W21" s="1">
        <v>0.92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1.57</v>
      </c>
      <c r="D22" s="1">
        <v>0.03</v>
      </c>
      <c r="E22" s="1">
        <v>0</v>
      </c>
      <c r="F22" s="1">
        <v>24.37</v>
      </c>
      <c r="G22" s="1">
        <v>74.03</v>
      </c>
      <c r="H22" s="1">
        <v>26</v>
      </c>
      <c r="I22" s="1">
        <v>1833251.65</v>
      </c>
      <c r="J22" s="1">
        <v>-20</v>
      </c>
      <c r="K22" s="1">
        <v>-58</v>
      </c>
      <c r="L22" s="1">
        <v>11</v>
      </c>
      <c r="M22" s="1">
        <v>93</v>
      </c>
      <c r="N22" s="1">
        <v>81</v>
      </c>
      <c r="O22" s="1">
        <v>135716</v>
      </c>
      <c r="P22" s="1">
        <v>0.1</v>
      </c>
      <c r="Q22" s="1">
        <v>61.3</v>
      </c>
      <c r="R22" s="1">
        <v>61</v>
      </c>
      <c r="S22" s="1">
        <v>60.9</v>
      </c>
      <c r="T22" s="1">
        <v>61.2</v>
      </c>
      <c r="U22" s="1">
        <v>61.6</v>
      </c>
      <c r="V22" s="1">
        <v>6.5870999999999999E-2</v>
      </c>
      <c r="W22" s="1">
        <v>-0.32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1.58</v>
      </c>
      <c r="D23" s="1">
        <v>0.32</v>
      </c>
      <c r="E23" s="1">
        <v>0.06</v>
      </c>
      <c r="F23" s="1">
        <v>67.319999999999993</v>
      </c>
      <c r="G23" s="1">
        <v>30.720000000000013</v>
      </c>
      <c r="H23" s="1">
        <v>27</v>
      </c>
      <c r="I23" s="1">
        <v>1599749.15</v>
      </c>
      <c r="J23" s="1">
        <v>-28</v>
      </c>
      <c r="K23" s="1">
        <v>-35</v>
      </c>
      <c r="L23" s="1">
        <v>-51</v>
      </c>
      <c r="M23" s="1">
        <v>8</v>
      </c>
      <c r="N23" s="1">
        <v>37</v>
      </c>
      <c r="O23" s="1">
        <v>49144</v>
      </c>
      <c r="P23" s="1">
        <v>-0.1</v>
      </c>
      <c r="Q23" s="1">
        <v>165.5</v>
      </c>
      <c r="R23" s="1">
        <v>165</v>
      </c>
      <c r="S23" s="1">
        <v>163.5</v>
      </c>
      <c r="T23" s="1">
        <v>165</v>
      </c>
      <c r="U23" s="1">
        <v>169</v>
      </c>
      <c r="V23" s="1">
        <v>-0.111745</v>
      </c>
      <c r="W23" s="1">
        <v>1.2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-2</v>
      </c>
      <c r="K24" s="1">
        <v>0</v>
      </c>
      <c r="L24" s="1">
        <v>-1</v>
      </c>
      <c r="M24" s="1">
        <v>2</v>
      </c>
      <c r="N24" s="1">
        <v>12</v>
      </c>
      <c r="O24" s="1">
        <v>65172</v>
      </c>
      <c r="P24" s="1">
        <v>0</v>
      </c>
      <c r="Q24" s="1">
        <v>35</v>
      </c>
      <c r="R24" s="1">
        <v>34.85</v>
      </c>
      <c r="S24" s="1">
        <v>34.85</v>
      </c>
      <c r="T24" s="1">
        <v>34.85</v>
      </c>
      <c r="U24" s="1">
        <v>35</v>
      </c>
      <c r="V24" s="1">
        <v>3.8485000000000004E-3</v>
      </c>
      <c r="W24" s="1">
        <v>1.1599999999999999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5.27</v>
      </c>
      <c r="D25" s="1">
        <v>0.04</v>
      </c>
      <c r="E25" s="1">
        <v>0.02</v>
      </c>
      <c r="F25" s="1">
        <v>14.7</v>
      </c>
      <c r="G25" s="1">
        <v>79.97</v>
      </c>
      <c r="H25" s="1">
        <v>29</v>
      </c>
      <c r="I25" s="1">
        <v>4018710.94</v>
      </c>
      <c r="J25" s="1">
        <v>-22</v>
      </c>
      <c r="K25" s="1">
        <v>-88</v>
      </c>
      <c r="L25" s="1">
        <v>-118</v>
      </c>
      <c r="M25" s="1">
        <v>-36</v>
      </c>
      <c r="N25" s="1">
        <v>42</v>
      </c>
      <c r="O25" s="1">
        <v>321376</v>
      </c>
      <c r="P25" s="1">
        <v>-0.1</v>
      </c>
      <c r="Q25" s="1">
        <v>35.200000000000003</v>
      </c>
      <c r="R25" s="1">
        <v>35.200000000000003</v>
      </c>
      <c r="S25" s="1">
        <v>34.9</v>
      </c>
      <c r="T25" s="1">
        <v>35.1</v>
      </c>
      <c r="U25" s="1">
        <v>35.299999999999997</v>
      </c>
      <c r="V25" s="1">
        <v>-7.7712000000000003E-2</v>
      </c>
      <c r="W25" s="1">
        <v>0.43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0</v>
      </c>
      <c r="K26" s="1">
        <v>-10</v>
      </c>
      <c r="L26" s="1">
        <v>0</v>
      </c>
      <c r="M26" s="1">
        <v>0</v>
      </c>
      <c r="N26" s="1">
        <v>1</v>
      </c>
      <c r="O26" s="1">
        <v>54026</v>
      </c>
      <c r="P26" s="1">
        <v>0</v>
      </c>
      <c r="Q26" s="1">
        <v>32.299999999999997</v>
      </c>
      <c r="R26" s="1">
        <v>31.2</v>
      </c>
      <c r="S26" s="1">
        <v>31.2</v>
      </c>
      <c r="T26" s="1">
        <v>33.6</v>
      </c>
      <c r="U26" s="1">
        <v>33</v>
      </c>
      <c r="V26" s="1">
        <v>-2.7899999999999999E-3</v>
      </c>
      <c r="W26" s="1">
        <v>2.0099999999999998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0.01</v>
      </c>
      <c r="F27" s="1">
        <v>13.19</v>
      </c>
      <c r="G27" s="1">
        <v>86.57</v>
      </c>
      <c r="H27" s="1">
        <v>31</v>
      </c>
      <c r="I27" s="1">
        <v>1083425.1000000001</v>
      </c>
      <c r="J27" s="1">
        <v>20</v>
      </c>
      <c r="K27" s="1">
        <v>-14</v>
      </c>
      <c r="L27" s="1">
        <v>-25</v>
      </c>
      <c r="M27" s="1">
        <v>5</v>
      </c>
      <c r="N27" s="1">
        <v>5</v>
      </c>
      <c r="O27" s="1">
        <v>93792</v>
      </c>
      <c r="P27" s="1">
        <v>0</v>
      </c>
      <c r="Q27" s="1">
        <v>15.7</v>
      </c>
      <c r="R27" s="1">
        <v>15.65</v>
      </c>
      <c r="S27" s="1">
        <v>15.35</v>
      </c>
      <c r="T27" s="1">
        <v>15.45</v>
      </c>
      <c r="U27" s="1">
        <v>15.5</v>
      </c>
      <c r="V27" s="1">
        <v>-1.3410000000000002E-3</v>
      </c>
      <c r="W27" s="1">
        <v>-2.52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0.35</v>
      </c>
      <c r="D28" s="1">
        <v>0</v>
      </c>
      <c r="E28" s="1">
        <v>0</v>
      </c>
      <c r="F28" s="1">
        <v>11.03</v>
      </c>
      <c r="G28" s="1">
        <v>88.62</v>
      </c>
      <c r="H28" s="1">
        <v>32</v>
      </c>
      <c r="I28" s="1">
        <v>350097</v>
      </c>
      <c r="J28" s="1">
        <v>0</v>
      </c>
      <c r="K28" s="1">
        <v>-1</v>
      </c>
      <c r="L28" s="1">
        <v>-2</v>
      </c>
      <c r="M28" s="1">
        <v>-4</v>
      </c>
      <c r="N28" s="1">
        <v>-3</v>
      </c>
      <c r="O28" s="1">
        <v>31026</v>
      </c>
      <c r="P28" s="1">
        <v>0</v>
      </c>
      <c r="Q28" s="1">
        <v>53.4</v>
      </c>
      <c r="R28" s="1">
        <v>54.2</v>
      </c>
      <c r="S28" s="1">
        <v>54.3</v>
      </c>
      <c r="T28" s="1">
        <v>54.7</v>
      </c>
      <c r="U28" s="1">
        <v>54.7</v>
      </c>
      <c r="V28" s="1">
        <v>-5.457E-3</v>
      </c>
      <c r="W28" s="1">
        <v>2.82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4.3899999999999997</v>
      </c>
      <c r="D29" s="1">
        <v>0</v>
      </c>
      <c r="E29" s="1">
        <v>0.02</v>
      </c>
      <c r="F29" s="1">
        <v>54.39</v>
      </c>
      <c r="G29" s="1">
        <v>41.2</v>
      </c>
      <c r="H29" s="1">
        <v>33</v>
      </c>
      <c r="I29" s="1">
        <v>338421.6</v>
      </c>
      <c r="J29" s="1">
        <v>-4</v>
      </c>
      <c r="K29" s="1">
        <v>5</v>
      </c>
      <c r="L29" s="1">
        <v>-4</v>
      </c>
      <c r="M29" s="1">
        <v>-1</v>
      </c>
      <c r="N29" s="1">
        <v>-4</v>
      </c>
      <c r="O29" s="1">
        <v>13943</v>
      </c>
      <c r="P29" s="1">
        <v>-0.1</v>
      </c>
      <c r="Q29" s="1">
        <v>434</v>
      </c>
      <c r="R29" s="1">
        <v>447</v>
      </c>
      <c r="S29" s="1">
        <v>442.5</v>
      </c>
      <c r="T29" s="1">
        <v>441</v>
      </c>
      <c r="U29" s="1">
        <v>440.5</v>
      </c>
      <c r="V29" s="1">
        <v>-3.474E-2</v>
      </c>
      <c r="W29" s="1">
        <v>1.1499999999999999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0</v>
      </c>
      <c r="K30" s="1">
        <v>0</v>
      </c>
      <c r="L30" s="1">
        <v>-1</v>
      </c>
      <c r="M30" s="1">
        <v>0</v>
      </c>
      <c r="N30" s="1">
        <v>-2</v>
      </c>
      <c r="O30" s="1">
        <v>-5854</v>
      </c>
      <c r="P30" s="1">
        <v>0.1</v>
      </c>
      <c r="Q30" s="1">
        <v>15.6</v>
      </c>
      <c r="R30" s="1">
        <v>15.75</v>
      </c>
      <c r="S30" s="1">
        <v>15.7</v>
      </c>
      <c r="T30" s="1">
        <v>16.100000000000001</v>
      </c>
      <c r="U30" s="1">
        <v>16.100000000000001</v>
      </c>
      <c r="V30" s="1">
        <v>-4.7900000000000004E-4</v>
      </c>
      <c r="W30" s="1">
        <v>2.88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66.599999999999994</v>
      </c>
      <c r="R31" s="1">
        <v>66.3</v>
      </c>
      <c r="S31" s="1">
        <v>66.8</v>
      </c>
      <c r="T31" s="1">
        <v>66.599999999999994</v>
      </c>
      <c r="U31" s="1">
        <v>66.599999999999994</v>
      </c>
      <c r="V31" s="1">
        <v>0</v>
      </c>
      <c r="W31" s="1">
        <v>-0.3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6.54</v>
      </c>
      <c r="D32" s="1">
        <v>0</v>
      </c>
      <c r="E32" s="1">
        <v>1.96</v>
      </c>
      <c r="F32" s="1">
        <v>15.8</v>
      </c>
      <c r="G32" s="1">
        <v>75.7</v>
      </c>
      <c r="H32" s="1">
        <v>36</v>
      </c>
      <c r="I32" s="1">
        <v>336959.7</v>
      </c>
      <c r="J32" s="1">
        <v>1</v>
      </c>
      <c r="K32" s="1">
        <v>2</v>
      </c>
      <c r="L32" s="1">
        <v>1</v>
      </c>
      <c r="M32" s="1">
        <v>0</v>
      </c>
      <c r="N32" s="1">
        <v>-1</v>
      </c>
      <c r="O32" s="1">
        <v>25508</v>
      </c>
      <c r="P32" s="1">
        <v>0</v>
      </c>
      <c r="Q32" s="1">
        <v>302.5</v>
      </c>
      <c r="R32" s="1">
        <v>302.5</v>
      </c>
      <c r="S32" s="1">
        <v>304</v>
      </c>
      <c r="T32" s="1">
        <v>302.5</v>
      </c>
      <c r="U32" s="1">
        <v>303.5</v>
      </c>
      <c r="V32" s="1">
        <v>9.0799999999999995E-3</v>
      </c>
      <c r="W32" s="1">
        <v>0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-2</v>
      </c>
      <c r="L33" s="1">
        <v>2</v>
      </c>
      <c r="M33" s="1">
        <v>0</v>
      </c>
      <c r="N33" s="1">
        <v>-1</v>
      </c>
      <c r="O33" s="1">
        <v>31450</v>
      </c>
      <c r="P33" s="1">
        <v>0</v>
      </c>
      <c r="Q33" s="1">
        <v>132</v>
      </c>
      <c r="R33" s="1">
        <v>131.5</v>
      </c>
      <c r="S33" s="1">
        <v>133</v>
      </c>
      <c r="T33" s="1">
        <v>131</v>
      </c>
      <c r="U33" s="1">
        <v>130.5</v>
      </c>
      <c r="V33" s="1">
        <v>-1.2750000000000001E-3</v>
      </c>
      <c r="W33" s="1">
        <v>0.38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36.9</v>
      </c>
      <c r="D34" s="1">
        <v>0.26</v>
      </c>
      <c r="E34" s="1">
        <v>0.64</v>
      </c>
      <c r="F34" s="1">
        <v>14.93</v>
      </c>
      <c r="G34" s="1">
        <v>47.27</v>
      </c>
      <c r="H34" s="1">
        <v>38</v>
      </c>
      <c r="I34" s="1">
        <v>63657407.810000002</v>
      </c>
      <c r="J34" s="1">
        <v>24</v>
      </c>
      <c r="K34" s="1">
        <v>-3194</v>
      </c>
      <c r="L34" s="1">
        <v>-2259</v>
      </c>
      <c r="M34" s="1">
        <v>3941</v>
      </c>
      <c r="N34" s="1">
        <v>2643</v>
      </c>
      <c r="O34" s="1">
        <v>3009086</v>
      </c>
      <c r="P34" s="1">
        <v>0</v>
      </c>
      <c r="Q34" s="1">
        <v>103.5</v>
      </c>
      <c r="R34" s="1">
        <v>102</v>
      </c>
      <c r="S34" s="1">
        <v>100</v>
      </c>
      <c r="T34" s="1">
        <v>102</v>
      </c>
      <c r="U34" s="1">
        <v>103.5</v>
      </c>
      <c r="V34" s="1">
        <v>1.263285</v>
      </c>
      <c r="W34" s="1">
        <v>-0.96</v>
      </c>
      <c r="X34" s="1" t="s">
        <v>4369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31.58</v>
      </c>
      <c r="D35" s="1">
        <v>0.24</v>
      </c>
      <c r="E35" s="1">
        <v>0.47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-159</v>
      </c>
      <c r="K35" s="1">
        <v>-8977</v>
      </c>
      <c r="L35" s="1">
        <v>1386</v>
      </c>
      <c r="M35" s="1">
        <v>1076</v>
      </c>
      <c r="N35" s="1">
        <v>6368</v>
      </c>
      <c r="O35" s="1">
        <v>3922584</v>
      </c>
      <c r="P35" s="1">
        <v>0</v>
      </c>
      <c r="Q35" s="1">
        <v>84.9</v>
      </c>
      <c r="R35" s="1">
        <v>82.3</v>
      </c>
      <c r="S35" s="1">
        <v>81.400000000000006</v>
      </c>
      <c r="T35" s="1">
        <v>81.900000000000006</v>
      </c>
      <c r="U35" s="1">
        <v>82.8</v>
      </c>
      <c r="V35" s="1">
        <v>-0.24090999999999885</v>
      </c>
      <c r="W35" s="1">
        <v>-2.59</v>
      </c>
      <c r="X35" s="1" t="s">
        <v>4370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37.58</v>
      </c>
      <c r="D36" s="1">
        <v>0.17</v>
      </c>
      <c r="E36" s="1">
        <v>0.52</v>
      </c>
      <c r="F36" s="1">
        <v>24.41</v>
      </c>
      <c r="G36" s="1">
        <v>37.319999999999993</v>
      </c>
      <c r="H36" s="1">
        <v>40</v>
      </c>
      <c r="I36" s="1">
        <v>11887635</v>
      </c>
      <c r="J36" s="1">
        <v>-3818</v>
      </c>
      <c r="K36" s="1">
        <v>-2455</v>
      </c>
      <c r="L36" s="1">
        <v>86</v>
      </c>
      <c r="M36" s="1">
        <v>1974</v>
      </c>
      <c r="N36" s="1">
        <v>-2205</v>
      </c>
      <c r="O36" s="1">
        <v>443647</v>
      </c>
      <c r="P36" s="1">
        <v>-1.4</v>
      </c>
      <c r="Q36" s="1">
        <v>36.85</v>
      </c>
      <c r="R36" s="1">
        <v>35.799999999999997</v>
      </c>
      <c r="S36" s="1">
        <v>34.1</v>
      </c>
      <c r="T36" s="1">
        <v>35</v>
      </c>
      <c r="U36" s="1">
        <v>35.549999999999997</v>
      </c>
      <c r="V36" s="1">
        <v>-2.3494744999999999</v>
      </c>
      <c r="W36" s="1">
        <v>-2.0699999999999998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18.41</v>
      </c>
      <c r="D37" s="1">
        <v>3.53</v>
      </c>
      <c r="E37" s="1">
        <v>0.16</v>
      </c>
      <c r="F37" s="1">
        <v>24.97</v>
      </c>
      <c r="G37" s="1">
        <v>52.93</v>
      </c>
      <c r="H37" s="1">
        <v>41</v>
      </c>
      <c r="I37" s="1">
        <v>5533814.2300000004</v>
      </c>
      <c r="J37" s="1">
        <v>444</v>
      </c>
      <c r="K37" s="1">
        <v>-1500</v>
      </c>
      <c r="L37" s="1">
        <v>-675</v>
      </c>
      <c r="M37" s="1">
        <v>1819</v>
      </c>
      <c r="N37" s="1">
        <v>-1045</v>
      </c>
      <c r="O37" s="1">
        <v>292905</v>
      </c>
      <c r="P37" s="1">
        <v>-0.3</v>
      </c>
      <c r="Q37" s="1">
        <v>36.799999999999997</v>
      </c>
      <c r="R37" s="1">
        <v>36.200000000000003</v>
      </c>
      <c r="S37" s="1">
        <v>35.200000000000003</v>
      </c>
      <c r="T37" s="1">
        <v>36.15</v>
      </c>
      <c r="U37" s="1">
        <v>36.25</v>
      </c>
      <c r="V37" s="1">
        <v>-0.33845200000000025</v>
      </c>
      <c r="W37" s="1">
        <v>-0.68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11.27</v>
      </c>
      <c r="D38" s="1">
        <v>0</v>
      </c>
      <c r="E38" s="1">
        <v>0.03</v>
      </c>
      <c r="F38" s="1">
        <v>28.53</v>
      </c>
      <c r="G38" s="1">
        <v>60.17</v>
      </c>
      <c r="H38" s="1">
        <v>42</v>
      </c>
      <c r="I38" s="1">
        <v>3978181.26</v>
      </c>
      <c r="J38" s="1">
        <v>19</v>
      </c>
      <c r="K38" s="1">
        <v>-115</v>
      </c>
      <c r="L38" s="1">
        <v>-190</v>
      </c>
      <c r="M38" s="1">
        <v>21</v>
      </c>
      <c r="N38" s="1">
        <v>52</v>
      </c>
      <c r="O38" s="1">
        <v>239367</v>
      </c>
      <c r="P38" s="1">
        <v>-0.1</v>
      </c>
      <c r="Q38" s="1">
        <v>22.65</v>
      </c>
      <c r="R38" s="1">
        <v>22.9</v>
      </c>
      <c r="S38" s="1">
        <v>22.3</v>
      </c>
      <c r="T38" s="1">
        <v>22.5</v>
      </c>
      <c r="U38" s="1">
        <v>22.6</v>
      </c>
      <c r="V38" s="1">
        <v>-4.7924499999999995E-2</v>
      </c>
      <c r="W38" s="1">
        <v>-0.22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10.35</v>
      </c>
      <c r="D39" s="1">
        <v>0.06</v>
      </c>
      <c r="E39" s="1">
        <v>0.34</v>
      </c>
      <c r="F39" s="1">
        <v>39.86</v>
      </c>
      <c r="G39" s="1">
        <v>49.39</v>
      </c>
      <c r="H39" s="1">
        <v>43</v>
      </c>
      <c r="I39" s="1">
        <v>5821018.8200000003</v>
      </c>
      <c r="J39" s="1">
        <v>1549</v>
      </c>
      <c r="K39" s="1">
        <v>-2090</v>
      </c>
      <c r="L39" s="1">
        <v>3695</v>
      </c>
      <c r="M39" s="1">
        <v>4092</v>
      </c>
      <c r="N39" s="1">
        <v>-3019</v>
      </c>
      <c r="O39" s="1">
        <v>287500</v>
      </c>
      <c r="P39" s="1">
        <v>1.5</v>
      </c>
      <c r="Q39" s="1">
        <v>33</v>
      </c>
      <c r="R39" s="1">
        <v>31.9</v>
      </c>
      <c r="S39" s="1">
        <v>31.55</v>
      </c>
      <c r="T39" s="1">
        <v>33.25</v>
      </c>
      <c r="U39" s="1">
        <v>33.25</v>
      </c>
      <c r="V39" s="1">
        <v>1.367005</v>
      </c>
      <c r="W39" s="1">
        <v>1.84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5.49</v>
      </c>
      <c r="D40" s="1">
        <v>0.18</v>
      </c>
      <c r="E40" s="1">
        <v>0.56999999999999995</v>
      </c>
      <c r="F40" s="1">
        <v>41.2</v>
      </c>
      <c r="G40" s="1">
        <v>52.559999999999995</v>
      </c>
      <c r="H40" s="1">
        <v>44</v>
      </c>
      <c r="I40" s="1">
        <v>3442310.38</v>
      </c>
      <c r="J40" s="1">
        <v>164</v>
      </c>
      <c r="K40" s="1">
        <v>-1388</v>
      </c>
      <c r="L40" s="1">
        <v>-709</v>
      </c>
      <c r="M40" s="1">
        <v>2122</v>
      </c>
      <c r="N40" s="1">
        <v>920</v>
      </c>
      <c r="O40" s="1">
        <v>180928</v>
      </c>
      <c r="P40" s="1">
        <v>0.6</v>
      </c>
      <c r="Q40" s="1">
        <v>42.85</v>
      </c>
      <c r="R40" s="1">
        <v>42.1</v>
      </c>
      <c r="S40" s="1">
        <v>41.3</v>
      </c>
      <c r="T40" s="1">
        <v>41.3</v>
      </c>
      <c r="U40" s="1">
        <v>41</v>
      </c>
      <c r="V40" s="1">
        <v>0.44669499999999984</v>
      </c>
      <c r="W40" s="1">
        <v>-3.98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12.12</v>
      </c>
      <c r="D41" s="1">
        <v>0</v>
      </c>
      <c r="E41" s="1">
        <v>0.38</v>
      </c>
      <c r="F41" s="1">
        <v>4.53</v>
      </c>
      <c r="G41" s="1">
        <v>82.97</v>
      </c>
      <c r="H41" s="1">
        <v>45</v>
      </c>
      <c r="I41" s="1">
        <v>5278697.6399999997</v>
      </c>
      <c r="J41" s="1">
        <v>-126</v>
      </c>
      <c r="K41" s="1">
        <v>-1054</v>
      </c>
      <c r="L41" s="1">
        <v>-37</v>
      </c>
      <c r="M41" s="1">
        <v>782</v>
      </c>
      <c r="N41" s="1">
        <v>2341</v>
      </c>
      <c r="O41" s="1">
        <v>437974</v>
      </c>
      <c r="P41" s="1">
        <v>0.4</v>
      </c>
      <c r="Q41" s="1">
        <v>20.9</v>
      </c>
      <c r="R41" s="1">
        <v>20.3</v>
      </c>
      <c r="S41" s="1">
        <v>19.75</v>
      </c>
      <c r="T41" s="1">
        <v>20.2</v>
      </c>
      <c r="U41" s="1">
        <v>19.8</v>
      </c>
      <c r="V41" s="1">
        <v>0.37387850000000006</v>
      </c>
      <c r="W41" s="1">
        <v>-5.04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25.37</v>
      </c>
      <c r="D42" s="1">
        <v>0.05</v>
      </c>
      <c r="E42" s="1">
        <v>5.75</v>
      </c>
      <c r="F42" s="1">
        <v>5.26</v>
      </c>
      <c r="G42" s="1">
        <v>63.57</v>
      </c>
      <c r="H42" s="1">
        <v>46</v>
      </c>
      <c r="I42" s="1">
        <v>9266203.2799999993</v>
      </c>
      <c r="J42" s="1">
        <v>5533</v>
      </c>
      <c r="K42" s="1">
        <v>-3393</v>
      </c>
      <c r="L42" s="1">
        <v>3934</v>
      </c>
      <c r="M42" s="1">
        <v>-224</v>
      </c>
      <c r="N42" s="1">
        <v>-3363</v>
      </c>
      <c r="O42" s="1">
        <v>589053</v>
      </c>
      <c r="P42" s="1">
        <v>0.4</v>
      </c>
      <c r="Q42" s="1">
        <v>29.55</v>
      </c>
      <c r="R42" s="1">
        <v>29.1</v>
      </c>
      <c r="S42" s="1">
        <v>28.5</v>
      </c>
      <c r="T42" s="1">
        <v>29</v>
      </c>
      <c r="U42" s="1">
        <v>28.75</v>
      </c>
      <c r="V42" s="1">
        <v>0.73700599999999972</v>
      </c>
      <c r="W42" s="1">
        <v>-1.03</v>
      </c>
      <c r="X42" s="1" t="s">
        <v>4371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11.74</v>
      </c>
      <c r="D43" s="1">
        <v>0.01</v>
      </c>
      <c r="E43" s="1">
        <v>0.37</v>
      </c>
      <c r="F43" s="1">
        <v>32.76</v>
      </c>
      <c r="G43" s="1">
        <v>55.120000000000005</v>
      </c>
      <c r="H43" s="1">
        <v>47</v>
      </c>
      <c r="I43" s="1">
        <v>13323476.07</v>
      </c>
      <c r="J43" s="1">
        <v>424</v>
      </c>
      <c r="K43" s="1">
        <v>-1574</v>
      </c>
      <c r="L43" s="1">
        <v>2759</v>
      </c>
      <c r="M43" s="1">
        <v>1601</v>
      </c>
      <c r="N43" s="1">
        <v>-2763</v>
      </c>
      <c r="O43" s="1">
        <v>734390</v>
      </c>
      <c r="P43" s="1">
        <v>0.1</v>
      </c>
      <c r="Q43" s="1">
        <v>26.3</v>
      </c>
      <c r="R43" s="1">
        <v>25.6</v>
      </c>
      <c r="S43" s="1">
        <v>24.95</v>
      </c>
      <c r="T43" s="1">
        <v>25.95</v>
      </c>
      <c r="U43" s="1">
        <v>25.7</v>
      </c>
      <c r="V43" s="1">
        <v>0.10230700000000012</v>
      </c>
      <c r="W43" s="1">
        <v>-1.72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11.91</v>
      </c>
      <c r="D44" s="1">
        <v>0.35</v>
      </c>
      <c r="E44" s="1">
        <v>1.01</v>
      </c>
      <c r="F44" s="1">
        <v>2.44</v>
      </c>
      <c r="G44" s="1">
        <v>84.29</v>
      </c>
      <c r="H44" s="1">
        <v>48</v>
      </c>
      <c r="I44" s="1">
        <v>32848501.300000001</v>
      </c>
      <c r="J44" s="1">
        <v>-4076</v>
      </c>
      <c r="K44" s="1">
        <v>-7120</v>
      </c>
      <c r="L44" s="1">
        <v>8721</v>
      </c>
      <c r="M44" s="1">
        <v>11378</v>
      </c>
      <c r="N44" s="1">
        <v>-23133</v>
      </c>
      <c r="O44" s="1">
        <v>2768800</v>
      </c>
      <c r="P44" s="1">
        <v>-0.5</v>
      </c>
      <c r="Q44" s="1">
        <v>13.45</v>
      </c>
      <c r="R44" s="1">
        <v>13.15</v>
      </c>
      <c r="S44" s="1">
        <v>12.8</v>
      </c>
      <c r="T44" s="1">
        <v>13.6</v>
      </c>
      <c r="U44" s="1">
        <v>13.4</v>
      </c>
      <c r="V44" s="1">
        <v>-1.9206280000000004</v>
      </c>
      <c r="W44" s="1">
        <v>-1.1100000000000001</v>
      </c>
      <c r="X44" s="1" t="s">
        <v>4372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1.88</v>
      </c>
      <c r="D45" s="1">
        <v>7.0000000000000007E-2</v>
      </c>
      <c r="E45" s="1">
        <v>0.01</v>
      </c>
      <c r="F45" s="1">
        <v>17.510000000000002</v>
      </c>
      <c r="G45" s="1">
        <v>80.53</v>
      </c>
      <c r="H45" s="1">
        <v>49</v>
      </c>
      <c r="I45" s="1">
        <v>1386000</v>
      </c>
      <c r="J45" s="1">
        <v>3</v>
      </c>
      <c r="K45" s="1">
        <v>6</v>
      </c>
      <c r="L45" s="1">
        <v>7</v>
      </c>
      <c r="M45" s="1">
        <v>10</v>
      </c>
      <c r="N45" s="1">
        <v>8</v>
      </c>
      <c r="O45" s="1">
        <v>111615</v>
      </c>
      <c r="P45" s="1">
        <v>0</v>
      </c>
      <c r="Q45" s="1">
        <v>75.3</v>
      </c>
      <c r="R45" s="1">
        <v>75.3</v>
      </c>
      <c r="S45" s="1">
        <v>74.900000000000006</v>
      </c>
      <c r="T45" s="1">
        <v>75.2</v>
      </c>
      <c r="U45" s="1">
        <v>75.3</v>
      </c>
      <c r="V45" s="1">
        <v>2.5564E-2</v>
      </c>
      <c r="W45" s="1">
        <v>-0.13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1.1100000000000001</v>
      </c>
      <c r="D46" s="1">
        <v>0</v>
      </c>
      <c r="E46" s="1">
        <v>0.11</v>
      </c>
      <c r="F46" s="1">
        <v>14</v>
      </c>
      <c r="G46" s="1">
        <v>84.78</v>
      </c>
      <c r="H46" s="1">
        <v>50</v>
      </c>
      <c r="I46" s="1">
        <v>1798456.26</v>
      </c>
      <c r="J46" s="1">
        <v>260</v>
      </c>
      <c r="K46" s="1">
        <v>-172</v>
      </c>
      <c r="L46" s="1">
        <v>-83</v>
      </c>
      <c r="M46" s="1">
        <v>40</v>
      </c>
      <c r="N46" s="1">
        <v>13</v>
      </c>
      <c r="O46" s="1">
        <v>152473</v>
      </c>
      <c r="P46" s="1">
        <v>0</v>
      </c>
      <c r="Q46" s="1">
        <v>11.75</v>
      </c>
      <c r="R46" s="1">
        <v>11.55</v>
      </c>
      <c r="S46" s="1">
        <v>11.55</v>
      </c>
      <c r="T46" s="1">
        <v>11.65</v>
      </c>
      <c r="U46" s="1">
        <v>11.8</v>
      </c>
      <c r="V46" s="1">
        <v>7.2914999999999976E-3</v>
      </c>
      <c r="W46" s="1">
        <v>5.36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15.37</v>
      </c>
      <c r="D47" s="1">
        <v>0.03</v>
      </c>
      <c r="E47" s="1">
        <v>0.34</v>
      </c>
      <c r="F47" s="1">
        <v>25.67</v>
      </c>
      <c r="G47" s="1">
        <v>58.59</v>
      </c>
      <c r="H47" s="1">
        <v>51</v>
      </c>
      <c r="I47" s="1">
        <v>5914770.6799999997</v>
      </c>
      <c r="J47" s="1">
        <v>-2814</v>
      </c>
      <c r="K47" s="1">
        <v>-2002</v>
      </c>
      <c r="L47" s="1">
        <v>-1298</v>
      </c>
      <c r="M47" s="1">
        <v>365</v>
      </c>
      <c r="N47" s="1">
        <v>771</v>
      </c>
      <c r="O47" s="1">
        <v>346546</v>
      </c>
      <c r="P47" s="1">
        <v>-1.4</v>
      </c>
      <c r="Q47" s="1">
        <v>33.1</v>
      </c>
      <c r="R47" s="1">
        <v>32.6</v>
      </c>
      <c r="S47" s="1">
        <v>33</v>
      </c>
      <c r="T47" s="1">
        <v>33.75</v>
      </c>
      <c r="U47" s="1">
        <v>34.65</v>
      </c>
      <c r="V47" s="1">
        <v>-1.6220870000000001</v>
      </c>
      <c r="W47" s="1">
        <v>1.91</v>
      </c>
      <c r="X47" s="1" t="s">
        <v>4373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2.41</v>
      </c>
      <c r="D48" s="1">
        <v>0</v>
      </c>
      <c r="E48" s="1">
        <v>0</v>
      </c>
      <c r="F48" s="1">
        <v>6.19</v>
      </c>
      <c r="G48" s="1">
        <v>91.4</v>
      </c>
      <c r="H48" s="1">
        <v>52</v>
      </c>
      <c r="I48" s="1">
        <v>2272282.6800000002</v>
      </c>
      <c r="J48" s="1">
        <v>-28</v>
      </c>
      <c r="K48" s="1">
        <v>-110</v>
      </c>
      <c r="L48" s="1">
        <v>-27</v>
      </c>
      <c r="M48" s="1">
        <v>39</v>
      </c>
      <c r="N48" s="1">
        <v>-1</v>
      </c>
      <c r="O48" s="1">
        <v>207687</v>
      </c>
      <c r="P48" s="1">
        <v>-0.1</v>
      </c>
      <c r="Q48" s="1">
        <v>37.299999999999997</v>
      </c>
      <c r="R48" s="1">
        <v>37.4</v>
      </c>
      <c r="S48" s="1">
        <v>37</v>
      </c>
      <c r="T48" s="1">
        <v>37.200000000000003</v>
      </c>
      <c r="U48" s="1">
        <v>37.049999999999997</v>
      </c>
      <c r="V48" s="1">
        <v>-4.7436499999999999E-2</v>
      </c>
      <c r="W48" s="1">
        <v>-0.54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2.98</v>
      </c>
      <c r="D49" s="1">
        <v>0.24</v>
      </c>
      <c r="E49" s="1">
        <v>0</v>
      </c>
      <c r="F49" s="1">
        <v>12.47</v>
      </c>
      <c r="G49" s="1">
        <v>84.31</v>
      </c>
      <c r="H49" s="1">
        <v>53</v>
      </c>
      <c r="I49" s="1">
        <v>912745.54</v>
      </c>
      <c r="J49" s="1">
        <v>2</v>
      </c>
      <c r="K49" s="1">
        <v>-7</v>
      </c>
      <c r="L49" s="1">
        <v>-2</v>
      </c>
      <c r="M49" s="1">
        <v>1</v>
      </c>
      <c r="N49" s="1">
        <v>5</v>
      </c>
      <c r="O49" s="1">
        <v>76954</v>
      </c>
      <c r="P49" s="1">
        <v>0</v>
      </c>
      <c r="Q49" s="1">
        <v>34.25</v>
      </c>
      <c r="R49" s="1">
        <v>34.950000000000003</v>
      </c>
      <c r="S49" s="1">
        <v>34.6</v>
      </c>
      <c r="T49" s="1">
        <v>34.549999999999997</v>
      </c>
      <c r="U49" s="1">
        <v>34.25</v>
      </c>
      <c r="V49" s="1">
        <v>-3.9550000000000013E-4</v>
      </c>
      <c r="W49" s="1">
        <v>0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0</v>
      </c>
      <c r="K50" s="1">
        <v>0</v>
      </c>
      <c r="L50" s="1">
        <v>-1</v>
      </c>
      <c r="M50" s="1">
        <v>0</v>
      </c>
      <c r="N50" s="1">
        <v>3</v>
      </c>
      <c r="O50" s="1">
        <v>60759</v>
      </c>
      <c r="P50" s="1">
        <v>0</v>
      </c>
      <c r="Q50" s="1">
        <v>10.95</v>
      </c>
      <c r="R50" s="1">
        <v>11</v>
      </c>
      <c r="S50" s="1">
        <v>10.85</v>
      </c>
      <c r="T50" s="1">
        <v>10.9</v>
      </c>
      <c r="U50" s="1">
        <v>10.95</v>
      </c>
      <c r="V50" s="1">
        <v>2.1999999999999993E-4</v>
      </c>
      <c r="W50" s="1">
        <v>0.46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4.4000000000000004</v>
      </c>
      <c r="D51" s="1">
        <v>0.04</v>
      </c>
      <c r="E51" s="1">
        <v>3.73</v>
      </c>
      <c r="F51" s="1">
        <v>28.61</v>
      </c>
      <c r="G51" s="1">
        <v>63.22</v>
      </c>
      <c r="H51" s="1">
        <v>55</v>
      </c>
      <c r="I51" s="1">
        <v>852811.98</v>
      </c>
      <c r="J51" s="1">
        <v>-23</v>
      </c>
      <c r="K51" s="1">
        <v>-26</v>
      </c>
      <c r="L51" s="1">
        <v>-116</v>
      </c>
      <c r="M51" s="1">
        <v>-86</v>
      </c>
      <c r="N51" s="1">
        <v>189</v>
      </c>
      <c r="O51" s="1">
        <v>53915</v>
      </c>
      <c r="P51" s="1">
        <v>-0.1</v>
      </c>
      <c r="Q51" s="1">
        <v>87.9</v>
      </c>
      <c r="R51" s="1">
        <v>88.1</v>
      </c>
      <c r="S51" s="1">
        <v>87.2</v>
      </c>
      <c r="T51" s="1">
        <v>86.7</v>
      </c>
      <c r="U51" s="1">
        <v>87.5</v>
      </c>
      <c r="V51" s="1">
        <v>-5.346200000000001E-2</v>
      </c>
      <c r="W51" s="1">
        <v>-1.02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35.81</v>
      </c>
      <c r="D52" s="1">
        <v>0</v>
      </c>
      <c r="E52" s="1">
        <v>0.75</v>
      </c>
      <c r="F52" s="1">
        <v>5.72</v>
      </c>
      <c r="G52" s="1">
        <v>57.72</v>
      </c>
      <c r="H52" s="1">
        <v>56</v>
      </c>
      <c r="I52" s="1">
        <v>58611862.909999996</v>
      </c>
      <c r="J52" s="1">
        <v>-748</v>
      </c>
      <c r="K52" s="1">
        <v>-5050</v>
      </c>
      <c r="L52" s="1">
        <v>-1550</v>
      </c>
      <c r="M52" s="1">
        <v>-437</v>
      </c>
      <c r="N52" s="1">
        <v>1562</v>
      </c>
      <c r="O52" s="1">
        <v>3383077</v>
      </c>
      <c r="P52" s="1">
        <v>-0.2</v>
      </c>
      <c r="Q52" s="1">
        <v>85.3</v>
      </c>
      <c r="R52" s="1">
        <v>83.3</v>
      </c>
      <c r="S52" s="1">
        <v>82.8</v>
      </c>
      <c r="T52" s="1">
        <v>83.3</v>
      </c>
      <c r="U52" s="1">
        <v>84.5</v>
      </c>
      <c r="V52" s="1">
        <v>-5.1722250000000001</v>
      </c>
      <c r="W52" s="1">
        <v>-1.86</v>
      </c>
      <c r="X52" s="1" t="s">
        <v>4374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2.48</v>
      </c>
      <c r="D53" s="1">
        <v>0</v>
      </c>
      <c r="E53" s="1">
        <v>0.01</v>
      </c>
      <c r="F53" s="1">
        <v>20.39</v>
      </c>
      <c r="G53" s="1">
        <v>77.12</v>
      </c>
      <c r="H53" s="1">
        <v>57</v>
      </c>
      <c r="I53" s="1">
        <v>770984.19</v>
      </c>
      <c r="J53" s="1">
        <v>-10</v>
      </c>
      <c r="K53" s="1">
        <v>-2</v>
      </c>
      <c r="L53" s="1">
        <v>-31</v>
      </c>
      <c r="M53" s="1">
        <v>-14</v>
      </c>
      <c r="N53" s="1">
        <v>-10</v>
      </c>
      <c r="O53" s="1">
        <v>59458</v>
      </c>
      <c r="P53" s="1">
        <v>-0.1</v>
      </c>
      <c r="Q53" s="1">
        <v>23.35</v>
      </c>
      <c r="R53" s="1">
        <v>23.15</v>
      </c>
      <c r="S53" s="1">
        <v>22.65</v>
      </c>
      <c r="T53" s="1">
        <v>22.9</v>
      </c>
      <c r="U53" s="1">
        <v>23.05</v>
      </c>
      <c r="V53" s="1">
        <v>-1.53305E-2</v>
      </c>
      <c r="W53" s="1">
        <v>-1.5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25.24</v>
      </c>
      <c r="D54" s="1">
        <v>0</v>
      </c>
      <c r="E54" s="1">
        <v>0.05</v>
      </c>
      <c r="F54" s="1">
        <v>20.399999999999999</v>
      </c>
      <c r="G54" s="1">
        <v>54.31</v>
      </c>
      <c r="H54" s="1">
        <v>58</v>
      </c>
      <c r="I54" s="1">
        <v>2689547.29</v>
      </c>
      <c r="J54" s="1">
        <v>-198</v>
      </c>
      <c r="K54" s="1">
        <v>-122</v>
      </c>
      <c r="L54" s="1">
        <v>-317</v>
      </c>
      <c r="M54" s="1">
        <v>24</v>
      </c>
      <c r="N54" s="1">
        <v>588</v>
      </c>
      <c r="O54" s="1">
        <v>146069</v>
      </c>
      <c r="P54" s="1">
        <v>0</v>
      </c>
      <c r="Q54" s="1">
        <v>7.76</v>
      </c>
      <c r="R54" s="1">
        <v>7.7</v>
      </c>
      <c r="S54" s="1">
        <v>7.6</v>
      </c>
      <c r="T54" s="1">
        <v>7.62</v>
      </c>
      <c r="U54" s="1">
        <v>8</v>
      </c>
      <c r="V54" s="1">
        <v>1.800000000000182E-5</v>
      </c>
      <c r="W54" s="1">
        <v>2.04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10.23</v>
      </c>
      <c r="D55" s="1">
        <v>0.42</v>
      </c>
      <c r="E55" s="1">
        <v>0.1</v>
      </c>
      <c r="F55" s="1">
        <v>17.3</v>
      </c>
      <c r="G55" s="1">
        <v>71.95</v>
      </c>
      <c r="H55" s="1">
        <v>59</v>
      </c>
      <c r="I55" s="1">
        <v>838400</v>
      </c>
      <c r="J55" s="1">
        <v>7</v>
      </c>
      <c r="K55" s="1">
        <v>-17</v>
      </c>
      <c r="L55" s="1">
        <v>-41</v>
      </c>
      <c r="M55" s="1">
        <v>43</v>
      </c>
      <c r="N55" s="1">
        <v>263</v>
      </c>
      <c r="O55" s="1">
        <v>60323</v>
      </c>
      <c r="P55" s="1">
        <v>0.4</v>
      </c>
      <c r="Q55" s="1">
        <v>64.3</v>
      </c>
      <c r="R55" s="1">
        <v>63.9</v>
      </c>
      <c r="S55" s="1">
        <v>63.5</v>
      </c>
      <c r="T55" s="1">
        <v>63.7</v>
      </c>
      <c r="U55" s="1">
        <v>66.599999999999994</v>
      </c>
      <c r="V55" s="1">
        <v>0.170152</v>
      </c>
      <c r="W55" s="1">
        <v>4.3899999999999997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1.1599999999999999</v>
      </c>
      <c r="D56" s="1">
        <v>0</v>
      </c>
      <c r="E56" s="1">
        <v>0.12</v>
      </c>
      <c r="F56" s="1">
        <v>41.81</v>
      </c>
      <c r="G56" s="1">
        <v>56.91</v>
      </c>
      <c r="H56" s="1">
        <v>60</v>
      </c>
      <c r="I56" s="1">
        <v>741388.75</v>
      </c>
      <c r="J56" s="1">
        <v>-2</v>
      </c>
      <c r="K56" s="1">
        <v>20</v>
      </c>
      <c r="L56" s="1">
        <v>1</v>
      </c>
      <c r="M56" s="1">
        <v>15</v>
      </c>
      <c r="N56" s="1">
        <v>44</v>
      </c>
      <c r="O56" s="1">
        <v>42192</v>
      </c>
      <c r="P56" s="1">
        <v>0.2</v>
      </c>
      <c r="Q56" s="1">
        <v>37.75</v>
      </c>
      <c r="R56" s="1">
        <v>38</v>
      </c>
      <c r="S56" s="1">
        <v>37.85</v>
      </c>
      <c r="T56" s="1">
        <v>37.85</v>
      </c>
      <c r="U56" s="1">
        <v>38.4</v>
      </c>
      <c r="V56" s="1">
        <v>2.9796999999999997E-2</v>
      </c>
      <c r="W56" s="1">
        <v>1.99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28.56</v>
      </c>
      <c r="D57" s="1">
        <v>0</v>
      </c>
      <c r="E57" s="1">
        <v>0.24</v>
      </c>
      <c r="F57" s="1">
        <v>0</v>
      </c>
      <c r="G57" s="1">
        <v>71.2</v>
      </c>
      <c r="H57" s="1">
        <v>61</v>
      </c>
      <c r="I57" s="1">
        <v>1529228.55</v>
      </c>
      <c r="J57" s="1">
        <v>-15</v>
      </c>
      <c r="K57" s="1">
        <v>-28</v>
      </c>
      <c r="L57" s="1">
        <v>-157</v>
      </c>
      <c r="M57" s="1">
        <v>-30</v>
      </c>
      <c r="N57" s="1">
        <v>22</v>
      </c>
      <c r="O57" s="1">
        <v>108881</v>
      </c>
      <c r="P57" s="1">
        <v>-0.2</v>
      </c>
      <c r="Q57" s="1">
        <v>11.25</v>
      </c>
      <c r="R57" s="1">
        <v>11.15</v>
      </c>
      <c r="S57" s="1">
        <v>11.35</v>
      </c>
      <c r="T57" s="1">
        <v>11.55</v>
      </c>
      <c r="U57" s="1">
        <v>12.2</v>
      </c>
      <c r="V57" s="1">
        <v>-2.341E-2</v>
      </c>
      <c r="W57" s="1">
        <v>9.42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84.59</v>
      </c>
      <c r="D58" s="1">
        <v>0</v>
      </c>
      <c r="E58" s="1">
        <v>0</v>
      </c>
      <c r="F58" s="1">
        <v>1.56</v>
      </c>
      <c r="G58" s="1">
        <v>13.849999999999994</v>
      </c>
      <c r="H58" s="1">
        <v>62</v>
      </c>
      <c r="I58" s="1">
        <v>494000</v>
      </c>
      <c r="J58" s="1">
        <v>0</v>
      </c>
      <c r="K58" s="1">
        <v>3</v>
      </c>
      <c r="L58" s="1">
        <v>-3</v>
      </c>
      <c r="M58" s="1">
        <v>-2</v>
      </c>
      <c r="N58" s="1">
        <v>-3</v>
      </c>
      <c r="O58" s="1">
        <v>6842</v>
      </c>
      <c r="P58" s="1">
        <v>-0.1</v>
      </c>
      <c r="Q58" s="1">
        <v>79.599999999999994</v>
      </c>
      <c r="R58" s="1">
        <v>79.900000000000006</v>
      </c>
      <c r="S58" s="1">
        <v>79.5</v>
      </c>
      <c r="T58" s="1">
        <v>79</v>
      </c>
      <c r="U58" s="1">
        <v>80.099999999999994</v>
      </c>
      <c r="V58" s="1">
        <v>-3.9709999999999997E-3</v>
      </c>
      <c r="W58" s="1">
        <v>0.63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3</v>
      </c>
      <c r="K59" s="1">
        <v>-4</v>
      </c>
      <c r="L59" s="1">
        <v>11</v>
      </c>
      <c r="M59" s="1">
        <v>-6</v>
      </c>
      <c r="N59" s="1">
        <v>-1</v>
      </c>
      <c r="O59" s="1">
        <v>19356</v>
      </c>
      <c r="P59" s="1">
        <v>0</v>
      </c>
      <c r="Q59" s="1">
        <v>52.8</v>
      </c>
      <c r="R59" s="1">
        <v>53.7</v>
      </c>
      <c r="S59" s="1">
        <v>55.2</v>
      </c>
      <c r="T59" s="1">
        <v>55.7</v>
      </c>
      <c r="U59" s="1">
        <v>54.8</v>
      </c>
      <c r="V59" s="1">
        <v>1.617999999999999E-3</v>
      </c>
      <c r="W59" s="1">
        <v>5.18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17.260000000000002</v>
      </c>
      <c r="D60" s="1">
        <v>0.67</v>
      </c>
      <c r="E60" s="1">
        <v>0.4</v>
      </c>
      <c r="F60" s="1">
        <v>27.07</v>
      </c>
      <c r="G60" s="1">
        <v>54.599999999999994</v>
      </c>
      <c r="H60" s="1">
        <v>64</v>
      </c>
      <c r="I60" s="1">
        <v>53528752.270000003</v>
      </c>
      <c r="J60" s="1">
        <v>-842</v>
      </c>
      <c r="K60" s="1">
        <v>-5002</v>
      </c>
      <c r="L60" s="1">
        <v>-3513</v>
      </c>
      <c r="M60" s="1">
        <v>-110</v>
      </c>
      <c r="N60" s="1">
        <v>4486</v>
      </c>
      <c r="O60" s="1">
        <v>2922670</v>
      </c>
      <c r="P60" s="1">
        <v>-0.2</v>
      </c>
      <c r="Q60" s="1">
        <v>31.8</v>
      </c>
      <c r="R60" s="1">
        <v>31.05</v>
      </c>
      <c r="S60" s="1">
        <v>30.75</v>
      </c>
      <c r="T60" s="1">
        <v>30.85</v>
      </c>
      <c r="U60" s="1">
        <v>31.65</v>
      </c>
      <c r="V60" s="1">
        <v>-1.5152405000000002</v>
      </c>
      <c r="W60" s="1">
        <v>-0.63</v>
      </c>
      <c r="X60" s="1" t="s">
        <v>4375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12.38</v>
      </c>
      <c r="D61" s="1">
        <v>0.04</v>
      </c>
      <c r="E61" s="1">
        <v>0.26</v>
      </c>
      <c r="F61" s="1">
        <v>5.84</v>
      </c>
      <c r="G61" s="1">
        <v>81.48</v>
      </c>
      <c r="H61" s="1">
        <v>65</v>
      </c>
      <c r="I61" s="1">
        <v>16184092.91</v>
      </c>
      <c r="J61" s="1">
        <v>2634</v>
      </c>
      <c r="K61" s="1">
        <v>-4876</v>
      </c>
      <c r="L61" s="1">
        <v>2329</v>
      </c>
      <c r="M61" s="1">
        <v>5384</v>
      </c>
      <c r="N61" s="1">
        <v>-1694</v>
      </c>
      <c r="O61" s="1">
        <v>1318680</v>
      </c>
      <c r="P61" s="1">
        <v>0.3</v>
      </c>
      <c r="Q61" s="1">
        <v>21.75</v>
      </c>
      <c r="R61" s="1">
        <v>21.2</v>
      </c>
      <c r="S61" s="1">
        <v>20.9</v>
      </c>
      <c r="T61" s="1">
        <v>21.9</v>
      </c>
      <c r="U61" s="1">
        <v>21.7</v>
      </c>
      <c r="V61" s="1">
        <v>0.83744200000000013</v>
      </c>
      <c r="W61" s="1">
        <v>2.6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20.82</v>
      </c>
      <c r="D62" s="1">
        <v>0.11</v>
      </c>
      <c r="E62" s="1">
        <v>0</v>
      </c>
      <c r="F62" s="1">
        <v>26.49</v>
      </c>
      <c r="G62" s="1">
        <v>52.58</v>
      </c>
      <c r="H62" s="1">
        <v>66</v>
      </c>
      <c r="I62" s="1">
        <v>630000</v>
      </c>
      <c r="J62" s="1">
        <v>0</v>
      </c>
      <c r="K62" s="1">
        <v>1</v>
      </c>
      <c r="L62" s="1">
        <v>-7</v>
      </c>
      <c r="M62" s="1">
        <v>-1</v>
      </c>
      <c r="N62" s="1">
        <v>0</v>
      </c>
      <c r="O62" s="1">
        <v>33125</v>
      </c>
      <c r="P62" s="1">
        <v>0</v>
      </c>
      <c r="Q62" s="1">
        <v>34.65</v>
      </c>
      <c r="R62" s="1">
        <v>34.65</v>
      </c>
      <c r="S62" s="1">
        <v>34.6</v>
      </c>
      <c r="T62" s="1">
        <v>34.85</v>
      </c>
      <c r="U62" s="1">
        <v>34.950000000000003</v>
      </c>
      <c r="V62" s="1">
        <v>-2.4239999999999999E-3</v>
      </c>
      <c r="W62" s="1">
        <v>1.6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0.49</v>
      </c>
      <c r="D63" s="1">
        <v>0.01</v>
      </c>
      <c r="E63" s="1">
        <v>0</v>
      </c>
      <c r="F63" s="1">
        <v>35</v>
      </c>
      <c r="G63" s="1">
        <v>64.5</v>
      </c>
      <c r="H63" s="1">
        <v>67</v>
      </c>
      <c r="I63" s="1">
        <v>1321124.54</v>
      </c>
      <c r="J63" s="1">
        <v>0</v>
      </c>
      <c r="K63" s="1">
        <v>-100</v>
      </c>
      <c r="L63" s="1">
        <v>-10</v>
      </c>
      <c r="M63" s="1">
        <v>38</v>
      </c>
      <c r="N63" s="1">
        <v>-41</v>
      </c>
      <c r="O63" s="1">
        <v>85213</v>
      </c>
      <c r="P63" s="1">
        <v>-0.1</v>
      </c>
      <c r="Q63" s="1">
        <v>11.75</v>
      </c>
      <c r="R63" s="1">
        <v>11.35</v>
      </c>
      <c r="S63" s="1">
        <v>11.1</v>
      </c>
      <c r="T63" s="1">
        <v>11.05</v>
      </c>
      <c r="U63" s="1">
        <v>11.2</v>
      </c>
      <c r="V63" s="1">
        <v>-1.2853E-2</v>
      </c>
      <c r="W63" s="1">
        <v>-5.88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0.05</v>
      </c>
      <c r="E64" s="1">
        <v>0</v>
      </c>
      <c r="F64" s="1">
        <v>12.73</v>
      </c>
      <c r="G64" s="1">
        <v>86.34</v>
      </c>
      <c r="H64" s="1">
        <v>68</v>
      </c>
      <c r="I64" s="1">
        <v>2200000</v>
      </c>
      <c r="J64" s="1">
        <v>480</v>
      </c>
      <c r="K64" s="1">
        <v>-277</v>
      </c>
      <c r="L64" s="1">
        <v>-34</v>
      </c>
      <c r="M64" s="1">
        <v>559</v>
      </c>
      <c r="N64" s="1">
        <v>-378</v>
      </c>
      <c r="O64" s="1">
        <v>189948</v>
      </c>
      <c r="P64" s="1">
        <v>0.2</v>
      </c>
      <c r="Q64" s="1">
        <v>17.2</v>
      </c>
      <c r="R64" s="1">
        <v>17.05</v>
      </c>
      <c r="S64" s="1">
        <v>16.3</v>
      </c>
      <c r="T64" s="1">
        <v>17.2</v>
      </c>
      <c r="U64" s="1">
        <v>16.899999999999999</v>
      </c>
      <c r="V64" s="1">
        <v>6.20555E-2</v>
      </c>
      <c r="W64" s="1">
        <v>-1.46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9.3699999999999992</v>
      </c>
      <c r="D65" s="1">
        <v>0.14000000000000001</v>
      </c>
      <c r="E65" s="1">
        <v>0.05</v>
      </c>
      <c r="F65" s="1">
        <v>7.54</v>
      </c>
      <c r="G65" s="1">
        <v>82.9</v>
      </c>
      <c r="H65" s="1">
        <v>69</v>
      </c>
      <c r="I65" s="1">
        <v>1853421.68</v>
      </c>
      <c r="J65" s="1">
        <v>40</v>
      </c>
      <c r="K65" s="1">
        <v>19</v>
      </c>
      <c r="L65" s="1">
        <v>-82</v>
      </c>
      <c r="M65" s="1">
        <v>9</v>
      </c>
      <c r="N65" s="1">
        <v>20</v>
      </c>
      <c r="O65" s="1">
        <v>153649</v>
      </c>
      <c r="P65" s="1">
        <v>0</v>
      </c>
      <c r="Q65" s="1">
        <v>11.25</v>
      </c>
      <c r="R65" s="1">
        <v>11.15</v>
      </c>
      <c r="S65" s="1">
        <v>11</v>
      </c>
      <c r="T65" s="1">
        <v>11</v>
      </c>
      <c r="U65" s="1">
        <v>11</v>
      </c>
      <c r="V65" s="1">
        <v>7.8850000000000025E-4</v>
      </c>
      <c r="W65" s="1">
        <v>-1.79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3.4</v>
      </c>
      <c r="D66" s="1">
        <v>0</v>
      </c>
      <c r="E66" s="1">
        <v>0.08</v>
      </c>
      <c r="F66" s="1">
        <v>11.6</v>
      </c>
      <c r="G66" s="1">
        <v>84.92</v>
      </c>
      <c r="H66" s="1">
        <v>70</v>
      </c>
      <c r="I66" s="1">
        <v>1899418.4</v>
      </c>
      <c r="J66" s="1">
        <v>159</v>
      </c>
      <c r="K66" s="1">
        <v>-152</v>
      </c>
      <c r="L66" s="1">
        <v>172</v>
      </c>
      <c r="M66" s="1">
        <v>595</v>
      </c>
      <c r="N66" s="1">
        <v>19</v>
      </c>
      <c r="O66" s="1">
        <v>161299</v>
      </c>
      <c r="P66" s="1">
        <v>0.5</v>
      </c>
      <c r="Q66" s="1">
        <v>15.6</v>
      </c>
      <c r="R66" s="1">
        <v>15.3</v>
      </c>
      <c r="S66" s="1">
        <v>14.9</v>
      </c>
      <c r="T66" s="1">
        <v>15.35</v>
      </c>
      <c r="U66" s="1">
        <v>15.15</v>
      </c>
      <c r="V66" s="1">
        <v>0.12138700000000001</v>
      </c>
      <c r="W66" s="1">
        <v>-1.3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</v>
      </c>
      <c r="R67" s="1">
        <v>11.15</v>
      </c>
      <c r="S67" s="1">
        <v>11.1</v>
      </c>
      <c r="T67" s="1">
        <v>11.25</v>
      </c>
      <c r="U67" s="1">
        <v>11</v>
      </c>
      <c r="V67" s="1">
        <v>0</v>
      </c>
      <c r="W67" s="1">
        <v>1.38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3</v>
      </c>
      <c r="K68" s="1">
        <v>-49</v>
      </c>
      <c r="L68" s="1">
        <v>-28</v>
      </c>
      <c r="M68" s="1">
        <v>-13</v>
      </c>
      <c r="N68" s="1">
        <v>93</v>
      </c>
      <c r="O68" s="1">
        <v>273398</v>
      </c>
      <c r="P68" s="1">
        <v>0</v>
      </c>
      <c r="Q68" s="1">
        <v>39.9</v>
      </c>
      <c r="R68" s="1">
        <v>39.200000000000003</v>
      </c>
      <c r="S68" s="1">
        <v>39.200000000000003</v>
      </c>
      <c r="T68" s="1">
        <v>40.35</v>
      </c>
      <c r="U68" s="1">
        <v>42</v>
      </c>
      <c r="V68" s="1">
        <v>4.8274999999999959E-3</v>
      </c>
      <c r="W68" s="1">
        <v>6.46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2.12</v>
      </c>
      <c r="D69" s="1">
        <v>0.1</v>
      </c>
      <c r="E69" s="1">
        <v>0</v>
      </c>
      <c r="F69" s="1">
        <v>17.05</v>
      </c>
      <c r="G69" s="1">
        <v>80.73</v>
      </c>
      <c r="H69" s="1">
        <v>73</v>
      </c>
      <c r="I69" s="1">
        <v>1384000</v>
      </c>
      <c r="J69" s="1">
        <v>-22</v>
      </c>
      <c r="K69" s="1">
        <v>105</v>
      </c>
      <c r="L69" s="1">
        <v>-35</v>
      </c>
      <c r="M69" s="1">
        <v>11</v>
      </c>
      <c r="N69" s="1">
        <v>18</v>
      </c>
      <c r="O69" s="1">
        <v>111730</v>
      </c>
      <c r="P69" s="1">
        <v>0.1</v>
      </c>
      <c r="Q69" s="1">
        <v>21.6</v>
      </c>
      <c r="R69" s="1">
        <v>21.9</v>
      </c>
      <c r="S69" s="1">
        <v>21.65</v>
      </c>
      <c r="T69" s="1">
        <v>21.85</v>
      </c>
      <c r="U69" s="1">
        <v>22.3</v>
      </c>
      <c r="V69" s="1">
        <v>1.7083000000000001E-2</v>
      </c>
      <c r="W69" s="1">
        <v>3.72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0.45</v>
      </c>
      <c r="D70" s="1">
        <v>0</v>
      </c>
      <c r="E70" s="1">
        <v>0.01</v>
      </c>
      <c r="F70" s="1">
        <v>10.4</v>
      </c>
      <c r="G70" s="1">
        <v>89.14</v>
      </c>
      <c r="H70" s="1">
        <v>74</v>
      </c>
      <c r="I70" s="1">
        <v>750000</v>
      </c>
      <c r="J70" s="1">
        <v>3</v>
      </c>
      <c r="K70" s="1">
        <v>-5</v>
      </c>
      <c r="L70" s="1">
        <v>-38</v>
      </c>
      <c r="M70" s="1">
        <v>0</v>
      </c>
      <c r="N70" s="1">
        <v>14</v>
      </c>
      <c r="O70" s="1">
        <v>66855</v>
      </c>
      <c r="P70" s="1">
        <v>0</v>
      </c>
      <c r="Q70" s="1">
        <v>13.65</v>
      </c>
      <c r="R70" s="1">
        <v>13.7</v>
      </c>
      <c r="S70" s="1">
        <v>13.55</v>
      </c>
      <c r="T70" s="1">
        <v>13.7</v>
      </c>
      <c r="U70" s="1">
        <v>13.65</v>
      </c>
      <c r="V70" s="1">
        <v>-3.5134999999999993E-3</v>
      </c>
      <c r="W70" s="1">
        <v>0.37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9.67</v>
      </c>
      <c r="D71" s="1">
        <v>4.0199999999999996</v>
      </c>
      <c r="E71" s="1">
        <v>0.77</v>
      </c>
      <c r="F71" s="1">
        <v>38.57</v>
      </c>
      <c r="G71" s="1">
        <v>46.97</v>
      </c>
      <c r="H71" s="1">
        <v>75</v>
      </c>
      <c r="I71" s="1">
        <v>16846646.370000001</v>
      </c>
      <c r="J71" s="1">
        <v>-188</v>
      </c>
      <c r="K71" s="1">
        <v>891</v>
      </c>
      <c r="L71" s="1">
        <v>538</v>
      </c>
      <c r="M71" s="1">
        <v>-105</v>
      </c>
      <c r="N71" s="1">
        <v>394</v>
      </c>
      <c r="O71" s="1">
        <v>791287</v>
      </c>
      <c r="P71" s="1">
        <v>0.2</v>
      </c>
      <c r="Q71" s="1">
        <v>31.4</v>
      </c>
      <c r="R71" s="1">
        <v>31.35</v>
      </c>
      <c r="S71" s="1">
        <v>32</v>
      </c>
      <c r="T71" s="1">
        <v>32.15</v>
      </c>
      <c r="U71" s="1">
        <v>32.15</v>
      </c>
      <c r="V71" s="1">
        <v>0.48537000000000002</v>
      </c>
      <c r="W71" s="1">
        <v>1.58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21.61</v>
      </c>
      <c r="G72" s="1">
        <v>78.2</v>
      </c>
      <c r="H72" s="1">
        <v>76</v>
      </c>
      <c r="I72" s="1">
        <v>1397800.8</v>
      </c>
      <c r="J72" s="1">
        <v>-8</v>
      </c>
      <c r="K72" s="1">
        <v>-43</v>
      </c>
      <c r="L72" s="1">
        <v>-15</v>
      </c>
      <c r="M72" s="1">
        <v>0</v>
      </c>
      <c r="N72" s="1">
        <v>4</v>
      </c>
      <c r="O72" s="1">
        <v>109308</v>
      </c>
      <c r="P72" s="1">
        <v>-0.1</v>
      </c>
      <c r="Q72" s="1">
        <v>20.3</v>
      </c>
      <c r="R72" s="1">
        <v>19.899999999999999</v>
      </c>
      <c r="S72" s="1">
        <v>19.3</v>
      </c>
      <c r="T72" s="1">
        <v>19.350000000000001</v>
      </c>
      <c r="U72" s="1">
        <v>19.350000000000001</v>
      </c>
      <c r="V72" s="1">
        <v>-1.2301999999999999E-2</v>
      </c>
      <c r="W72" s="1">
        <v>-0.77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-6</v>
      </c>
      <c r="K73" s="1">
        <v>-7</v>
      </c>
      <c r="L73" s="1">
        <v>-4</v>
      </c>
      <c r="M73" s="1">
        <v>1</v>
      </c>
      <c r="N73" s="1">
        <v>4</v>
      </c>
      <c r="O73" s="1">
        <v>75465</v>
      </c>
      <c r="P73" s="1">
        <v>0</v>
      </c>
      <c r="Q73" s="1">
        <v>39.75</v>
      </c>
      <c r="R73" s="1">
        <v>39.85</v>
      </c>
      <c r="S73" s="1">
        <v>39.950000000000003</v>
      </c>
      <c r="T73" s="1">
        <v>39.950000000000003</v>
      </c>
      <c r="U73" s="1">
        <v>39.950000000000003</v>
      </c>
      <c r="V73" s="1">
        <v>-4.7749999999999997E-3</v>
      </c>
      <c r="W73" s="1">
        <v>0.38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5.57</v>
      </c>
      <c r="D74" s="1">
        <v>0.06</v>
      </c>
      <c r="E74" s="1">
        <v>0</v>
      </c>
      <c r="F74" s="1">
        <v>6.89</v>
      </c>
      <c r="G74" s="1">
        <v>87.48</v>
      </c>
      <c r="H74" s="1">
        <v>78</v>
      </c>
      <c r="I74" s="1">
        <v>2033712.84</v>
      </c>
      <c r="J74" s="1">
        <v>-15</v>
      </c>
      <c r="K74" s="1">
        <v>-21</v>
      </c>
      <c r="L74" s="1">
        <v>-63</v>
      </c>
      <c r="M74" s="1">
        <v>-47</v>
      </c>
      <c r="N74" s="1">
        <v>-13</v>
      </c>
      <c r="O74" s="1">
        <v>177909</v>
      </c>
      <c r="P74" s="1">
        <v>-0.1</v>
      </c>
      <c r="Q74" s="1">
        <v>25.15</v>
      </c>
      <c r="R74" s="1">
        <v>25.3</v>
      </c>
      <c r="S74" s="1">
        <v>25.1</v>
      </c>
      <c r="T74" s="1">
        <v>25.2</v>
      </c>
      <c r="U74" s="1">
        <v>25.2</v>
      </c>
      <c r="V74" s="1">
        <v>-4.0018499999999999E-2</v>
      </c>
      <c r="W74" s="1">
        <v>0.2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0.21</v>
      </c>
      <c r="D75" s="1">
        <v>0.34</v>
      </c>
      <c r="E75" s="1">
        <v>0</v>
      </c>
      <c r="F75" s="1">
        <v>11.9</v>
      </c>
      <c r="G75" s="1">
        <v>87.55</v>
      </c>
      <c r="H75" s="1">
        <v>79</v>
      </c>
      <c r="I75" s="1">
        <v>512057.59</v>
      </c>
      <c r="J75" s="1">
        <v>-2</v>
      </c>
      <c r="K75" s="1">
        <v>-1</v>
      </c>
      <c r="L75" s="1">
        <v>-1</v>
      </c>
      <c r="M75" s="1">
        <v>-1</v>
      </c>
      <c r="N75" s="1">
        <v>0</v>
      </c>
      <c r="O75" s="1">
        <v>44831</v>
      </c>
      <c r="P75" s="1">
        <v>0</v>
      </c>
      <c r="Q75" s="1">
        <v>30.9</v>
      </c>
      <c r="R75" s="1">
        <v>30.6</v>
      </c>
      <c r="S75" s="1">
        <v>30.6</v>
      </c>
      <c r="T75" s="1">
        <v>30.95</v>
      </c>
      <c r="U75" s="1">
        <v>30.2</v>
      </c>
      <c r="V75" s="1">
        <v>-1.5394999999999999E-3</v>
      </c>
      <c r="W75" s="1">
        <v>-0.33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0.53</v>
      </c>
      <c r="D76" s="1">
        <v>0</v>
      </c>
      <c r="E76" s="1">
        <v>0.09</v>
      </c>
      <c r="F76" s="1">
        <v>8</v>
      </c>
      <c r="G76" s="1">
        <v>91.38</v>
      </c>
      <c r="H76" s="1">
        <v>80</v>
      </c>
      <c r="I76" s="1">
        <v>920000</v>
      </c>
      <c r="J76" s="1">
        <v>2</v>
      </c>
      <c r="K76" s="1">
        <v>-12</v>
      </c>
      <c r="L76" s="1">
        <v>-1</v>
      </c>
      <c r="M76" s="1">
        <v>-4</v>
      </c>
      <c r="N76" s="1">
        <v>1</v>
      </c>
      <c r="O76" s="1">
        <v>84070</v>
      </c>
      <c r="P76" s="1">
        <v>0</v>
      </c>
      <c r="Q76" s="1">
        <v>25.25</v>
      </c>
      <c r="R76" s="1">
        <v>24.7</v>
      </c>
      <c r="S76" s="1">
        <v>24.6</v>
      </c>
      <c r="T76" s="1">
        <v>24.4</v>
      </c>
      <c r="U76" s="1">
        <v>24.5</v>
      </c>
      <c r="V76" s="1">
        <v>-3.4360000000000003E-3</v>
      </c>
      <c r="W76" s="1">
        <v>-2.58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6.79</v>
      </c>
      <c r="D77" s="1">
        <v>0.04</v>
      </c>
      <c r="E77" s="1">
        <v>0.27</v>
      </c>
      <c r="F77" s="1">
        <v>15.82</v>
      </c>
      <c r="G77" s="1">
        <v>77.08</v>
      </c>
      <c r="H77" s="1">
        <v>81</v>
      </c>
      <c r="I77" s="1">
        <v>16568158.57</v>
      </c>
      <c r="J77" s="1">
        <v>3887</v>
      </c>
      <c r="K77" s="1">
        <v>-6013</v>
      </c>
      <c r="L77" s="1">
        <v>144</v>
      </c>
      <c r="M77" s="1">
        <v>9845</v>
      </c>
      <c r="N77" s="1">
        <v>-1698</v>
      </c>
      <c r="O77" s="1">
        <v>1277074</v>
      </c>
      <c r="P77" s="1">
        <v>0.5</v>
      </c>
      <c r="Q77" s="1">
        <v>27.2</v>
      </c>
      <c r="R77" s="1">
        <v>26.75</v>
      </c>
      <c r="S77" s="1">
        <v>26.1</v>
      </c>
      <c r="T77" s="1">
        <v>27.5</v>
      </c>
      <c r="U77" s="1">
        <v>27</v>
      </c>
      <c r="V77" s="1">
        <v>1.7352854999999998</v>
      </c>
      <c r="W77" s="1">
        <v>3.25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1.64</v>
      </c>
      <c r="D78" s="1">
        <v>0</v>
      </c>
      <c r="E78" s="1">
        <v>0.02</v>
      </c>
      <c r="F78" s="1">
        <v>27.17</v>
      </c>
      <c r="G78" s="1">
        <v>71.17</v>
      </c>
      <c r="H78" s="1">
        <v>82</v>
      </c>
      <c r="I78" s="1">
        <v>1008000</v>
      </c>
      <c r="J78" s="1">
        <v>58</v>
      </c>
      <c r="K78" s="1">
        <v>-114</v>
      </c>
      <c r="L78" s="1">
        <v>23</v>
      </c>
      <c r="M78" s="1">
        <v>-45</v>
      </c>
      <c r="N78" s="1">
        <v>13</v>
      </c>
      <c r="O78" s="1">
        <v>71739</v>
      </c>
      <c r="P78" s="1">
        <v>-0.1</v>
      </c>
      <c r="Q78" s="1">
        <v>11.7</v>
      </c>
      <c r="R78" s="1">
        <v>11.55</v>
      </c>
      <c r="S78" s="1">
        <v>11.05</v>
      </c>
      <c r="T78" s="1">
        <v>11.2</v>
      </c>
      <c r="U78" s="1">
        <v>11.15</v>
      </c>
      <c r="V78" s="1">
        <v>-7.43E-3</v>
      </c>
      <c r="W78" s="1">
        <v>0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2.67</v>
      </c>
      <c r="D79" s="1">
        <v>0</v>
      </c>
      <c r="E79" s="1">
        <v>0</v>
      </c>
      <c r="F79" s="1">
        <v>4.2300000000000004</v>
      </c>
      <c r="G79" s="1">
        <v>93.1</v>
      </c>
      <c r="H79" s="1">
        <v>83</v>
      </c>
      <c r="I79" s="1">
        <v>3662113.58</v>
      </c>
      <c r="J79" s="1">
        <v>20</v>
      </c>
      <c r="K79" s="1">
        <v>-14</v>
      </c>
      <c r="L79" s="1">
        <v>18</v>
      </c>
      <c r="M79" s="1">
        <v>19</v>
      </c>
      <c r="N79" s="1">
        <v>-84</v>
      </c>
      <c r="O79" s="1">
        <v>340943</v>
      </c>
      <c r="P79" s="1">
        <v>0</v>
      </c>
      <c r="Q79" s="1">
        <v>17.649999999999999</v>
      </c>
      <c r="R79" s="1">
        <v>17.5</v>
      </c>
      <c r="S79" s="1">
        <v>17.350000000000001</v>
      </c>
      <c r="T79" s="1">
        <v>18</v>
      </c>
      <c r="U79" s="1">
        <v>19.75</v>
      </c>
      <c r="V79" s="1">
        <v>-8.967000000000001E-3</v>
      </c>
      <c r="W79" s="1">
        <v>12.86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0.25</v>
      </c>
      <c r="D80" s="1">
        <v>0</v>
      </c>
      <c r="E80" s="1">
        <v>0</v>
      </c>
      <c r="F80" s="1">
        <v>17.93</v>
      </c>
      <c r="G80" s="1">
        <v>81.819999999999993</v>
      </c>
      <c r="H80" s="1">
        <v>84</v>
      </c>
      <c r="I80" s="1">
        <v>1353430.11</v>
      </c>
      <c r="J80" s="1">
        <v>-3</v>
      </c>
      <c r="K80" s="1">
        <v>-17</v>
      </c>
      <c r="L80" s="1">
        <v>65</v>
      </c>
      <c r="M80" s="1">
        <v>11</v>
      </c>
      <c r="N80" s="1">
        <v>34</v>
      </c>
      <c r="O80" s="1">
        <v>110738</v>
      </c>
      <c r="P80" s="1">
        <v>0.1</v>
      </c>
      <c r="Q80" s="1">
        <v>14.55</v>
      </c>
      <c r="R80" s="1">
        <v>14.5</v>
      </c>
      <c r="S80" s="1">
        <v>15.95</v>
      </c>
      <c r="T80" s="1">
        <v>17.5</v>
      </c>
      <c r="U80" s="1">
        <v>16.7</v>
      </c>
      <c r="V80" s="1">
        <v>1.5069000000000001E-2</v>
      </c>
      <c r="W80" s="1">
        <v>15.57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8.1999999999999993</v>
      </c>
      <c r="D81" s="1">
        <v>0.32</v>
      </c>
      <c r="E81" s="1">
        <v>0.11</v>
      </c>
      <c r="F81" s="1">
        <v>19.559999999999999</v>
      </c>
      <c r="G81" s="1">
        <v>71.81</v>
      </c>
      <c r="H81" s="1">
        <v>85</v>
      </c>
      <c r="I81" s="1">
        <v>9573029.4199999999</v>
      </c>
      <c r="J81" s="1">
        <v>690</v>
      </c>
      <c r="K81" s="1">
        <v>-51</v>
      </c>
      <c r="L81" s="1">
        <v>-563</v>
      </c>
      <c r="M81" s="1">
        <v>1787</v>
      </c>
      <c r="N81" s="1">
        <v>-81</v>
      </c>
      <c r="O81" s="1">
        <v>687439</v>
      </c>
      <c r="P81" s="1">
        <v>0.3</v>
      </c>
      <c r="Q81" s="1">
        <v>12.65</v>
      </c>
      <c r="R81" s="1">
        <v>12.55</v>
      </c>
      <c r="S81" s="1">
        <v>12.1</v>
      </c>
      <c r="T81" s="1">
        <v>12.3</v>
      </c>
      <c r="U81" s="1">
        <v>12.3</v>
      </c>
      <c r="V81" s="1">
        <v>0.22259950000000001</v>
      </c>
      <c r="W81" s="1">
        <v>-1.6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1.42</v>
      </c>
      <c r="D82" s="1">
        <v>0.02</v>
      </c>
      <c r="E82" s="1">
        <v>0.1</v>
      </c>
      <c r="F82" s="1">
        <v>13.39</v>
      </c>
      <c r="G82" s="1">
        <v>85.07</v>
      </c>
      <c r="H82" s="1">
        <v>86</v>
      </c>
      <c r="I82" s="1">
        <v>1306660.3400000001</v>
      </c>
      <c r="J82" s="1">
        <v>0</v>
      </c>
      <c r="K82" s="1">
        <v>-15</v>
      </c>
      <c r="L82" s="1">
        <v>-19</v>
      </c>
      <c r="M82" s="1">
        <v>-36</v>
      </c>
      <c r="N82" s="1">
        <v>-36</v>
      </c>
      <c r="O82" s="1">
        <v>111158</v>
      </c>
      <c r="P82" s="1">
        <v>-0.1</v>
      </c>
      <c r="Q82" s="1">
        <v>12.15</v>
      </c>
      <c r="R82" s="1">
        <v>12.05</v>
      </c>
      <c r="S82" s="1">
        <v>11.95</v>
      </c>
      <c r="T82" s="1">
        <v>12</v>
      </c>
      <c r="U82" s="1">
        <v>11.95</v>
      </c>
      <c r="V82" s="1">
        <v>-1.2699999999999999E-2</v>
      </c>
      <c r="W82" s="1">
        <v>-1.24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53</v>
      </c>
      <c r="K83" s="1">
        <v>-3</v>
      </c>
      <c r="L83" s="1">
        <v>-27</v>
      </c>
      <c r="M83" s="1">
        <v>0</v>
      </c>
      <c r="N83" s="1">
        <v>12</v>
      </c>
      <c r="O83" s="1">
        <v>123195</v>
      </c>
      <c r="P83" s="1">
        <v>0</v>
      </c>
      <c r="Q83" s="1">
        <v>32</v>
      </c>
      <c r="R83" s="1">
        <v>31.55</v>
      </c>
      <c r="S83" s="1">
        <v>30.2</v>
      </c>
      <c r="T83" s="1">
        <v>30.25</v>
      </c>
      <c r="U83" s="1">
        <v>30.8</v>
      </c>
      <c r="V83" s="1">
        <v>1.15555E-2</v>
      </c>
      <c r="W83" s="1">
        <v>-2.99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6.55</v>
      </c>
      <c r="D84" s="1">
        <v>0</v>
      </c>
      <c r="E84" s="1">
        <v>0.74</v>
      </c>
      <c r="F84" s="1">
        <v>22.06</v>
      </c>
      <c r="G84" s="1">
        <v>70.650000000000006</v>
      </c>
      <c r="H84" s="1">
        <v>88</v>
      </c>
      <c r="I84" s="1">
        <v>9144872.4199999999</v>
      </c>
      <c r="J84" s="1">
        <v>3537</v>
      </c>
      <c r="K84" s="1">
        <v>-768</v>
      </c>
      <c r="L84" s="1">
        <v>-1518</v>
      </c>
      <c r="M84" s="1">
        <v>6876</v>
      </c>
      <c r="N84" s="1">
        <v>-7</v>
      </c>
      <c r="O84" s="1">
        <v>646085</v>
      </c>
      <c r="P84" s="1">
        <v>1.3</v>
      </c>
      <c r="Q84" s="1">
        <v>12.65</v>
      </c>
      <c r="R84" s="1">
        <v>12.5</v>
      </c>
      <c r="S84" s="1">
        <v>12</v>
      </c>
      <c r="T84" s="1">
        <v>12.45</v>
      </c>
      <c r="U84" s="1">
        <v>12.35</v>
      </c>
      <c r="V84" s="1">
        <v>1.0244679999999999</v>
      </c>
      <c r="W84" s="1">
        <v>0.82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0.45</v>
      </c>
      <c r="D85" s="1">
        <v>0</v>
      </c>
      <c r="E85" s="1">
        <v>0.01</v>
      </c>
      <c r="F85" s="1">
        <v>15.85</v>
      </c>
      <c r="G85" s="1">
        <v>83.69</v>
      </c>
      <c r="H85" s="1">
        <v>89</v>
      </c>
      <c r="I85" s="1">
        <v>880825</v>
      </c>
      <c r="J85" s="1">
        <v>-15</v>
      </c>
      <c r="K85" s="1">
        <v>-39</v>
      </c>
      <c r="L85" s="1">
        <v>-18</v>
      </c>
      <c r="M85" s="1">
        <v>10</v>
      </c>
      <c r="N85" s="1">
        <v>-4</v>
      </c>
      <c r="O85" s="1">
        <v>73716</v>
      </c>
      <c r="P85" s="1">
        <v>-0.1</v>
      </c>
      <c r="Q85" s="1">
        <v>15.95</v>
      </c>
      <c r="R85" s="1">
        <v>15.5</v>
      </c>
      <c r="S85" s="1">
        <v>15.8</v>
      </c>
      <c r="T85" s="1">
        <v>15.8</v>
      </c>
      <c r="U85" s="1">
        <v>15.5</v>
      </c>
      <c r="V85" s="1">
        <v>-1.0321500000000001E-2</v>
      </c>
      <c r="W85" s="1">
        <v>-2.82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7.57</v>
      </c>
      <c r="D86" s="1">
        <v>7.0000000000000007E-2</v>
      </c>
      <c r="E86" s="1">
        <v>0.16</v>
      </c>
      <c r="F86" s="1">
        <v>9.26</v>
      </c>
      <c r="G86" s="1">
        <v>82.94</v>
      </c>
      <c r="H86" s="1">
        <v>90</v>
      </c>
      <c r="I86" s="1">
        <v>1980000</v>
      </c>
      <c r="J86" s="1">
        <v>41</v>
      </c>
      <c r="K86" s="1">
        <v>-54</v>
      </c>
      <c r="L86" s="1">
        <v>354</v>
      </c>
      <c r="M86" s="1">
        <v>25</v>
      </c>
      <c r="N86" s="1">
        <v>-10</v>
      </c>
      <c r="O86" s="1">
        <v>164221</v>
      </c>
      <c r="P86" s="1">
        <v>0.2</v>
      </c>
      <c r="Q86" s="1">
        <v>21.4</v>
      </c>
      <c r="R86" s="1">
        <v>21</v>
      </c>
      <c r="S86" s="1">
        <v>21.2</v>
      </c>
      <c r="T86" s="1">
        <v>21.15</v>
      </c>
      <c r="U86" s="1">
        <v>21.05</v>
      </c>
      <c r="V86" s="1">
        <v>7.5664499999999996E-2</v>
      </c>
      <c r="W86" s="1">
        <v>-1.64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2.4700000000000002</v>
      </c>
      <c r="D87" s="1">
        <v>0</v>
      </c>
      <c r="E87" s="1">
        <v>0.32</v>
      </c>
      <c r="F87" s="1">
        <v>11.42</v>
      </c>
      <c r="G87" s="1">
        <v>85.789999999999992</v>
      </c>
      <c r="H87" s="1">
        <v>91</v>
      </c>
      <c r="I87" s="1">
        <v>1326414</v>
      </c>
      <c r="J87" s="1">
        <v>849</v>
      </c>
      <c r="K87" s="1">
        <v>-5</v>
      </c>
      <c r="L87" s="1">
        <v>-46</v>
      </c>
      <c r="M87" s="1">
        <v>109</v>
      </c>
      <c r="N87" s="1">
        <v>-108</v>
      </c>
      <c r="O87" s="1">
        <v>113793</v>
      </c>
      <c r="P87" s="1">
        <v>0.7</v>
      </c>
      <c r="Q87" s="1">
        <v>25.85</v>
      </c>
      <c r="R87" s="1">
        <v>25.4</v>
      </c>
      <c r="S87" s="1">
        <v>24.3</v>
      </c>
      <c r="T87" s="1">
        <v>24.8</v>
      </c>
      <c r="U87" s="1">
        <v>24.5</v>
      </c>
      <c r="V87" s="1">
        <v>0.20759050000000004</v>
      </c>
      <c r="W87" s="1">
        <v>-3.92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0</v>
      </c>
      <c r="K88" s="1">
        <v>-11</v>
      </c>
      <c r="L88" s="1">
        <v>-9</v>
      </c>
      <c r="M88" s="1">
        <v>2</v>
      </c>
      <c r="N88" s="1">
        <v>14</v>
      </c>
      <c r="O88" s="1">
        <v>72755</v>
      </c>
      <c r="P88" s="1">
        <v>0</v>
      </c>
      <c r="Q88" s="1">
        <v>9.36</v>
      </c>
      <c r="R88" s="1">
        <v>9.25</v>
      </c>
      <c r="S88" s="1">
        <v>9.11</v>
      </c>
      <c r="T88" s="1">
        <v>9.27</v>
      </c>
      <c r="U88" s="1">
        <v>9.16</v>
      </c>
      <c r="V88" s="1">
        <v>-3.6960000000000009E-4</v>
      </c>
      <c r="W88" s="1">
        <v>-0.97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0.55000000000000004</v>
      </c>
      <c r="D89" s="1">
        <v>0</v>
      </c>
      <c r="E89" s="1">
        <v>0</v>
      </c>
      <c r="F89" s="1">
        <v>18.23</v>
      </c>
      <c r="G89" s="1">
        <v>81.22</v>
      </c>
      <c r="H89" s="1">
        <v>93</v>
      </c>
      <c r="I89" s="1">
        <v>1298338.48</v>
      </c>
      <c r="J89" s="1">
        <v>21</v>
      </c>
      <c r="K89" s="1">
        <v>-15</v>
      </c>
      <c r="L89" s="1">
        <v>-11</v>
      </c>
      <c r="M89" s="1">
        <v>-13</v>
      </c>
      <c r="N89" s="1">
        <v>-7</v>
      </c>
      <c r="O89" s="1">
        <v>105451</v>
      </c>
      <c r="P89" s="1">
        <v>0</v>
      </c>
      <c r="Q89" s="1">
        <v>10.25</v>
      </c>
      <c r="R89" s="1">
        <v>10.25</v>
      </c>
      <c r="S89" s="1">
        <v>10.1</v>
      </c>
      <c r="T89" s="1">
        <v>10.1</v>
      </c>
      <c r="U89" s="1">
        <v>9.94</v>
      </c>
      <c r="V89" s="1">
        <v>-2.5047999999999997E-3</v>
      </c>
      <c r="W89" s="1">
        <v>-0.4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3.78</v>
      </c>
      <c r="D90" s="1">
        <v>0</v>
      </c>
      <c r="E90" s="1">
        <v>0.52</v>
      </c>
      <c r="F90" s="1">
        <v>19.48</v>
      </c>
      <c r="G90" s="1">
        <v>76.22</v>
      </c>
      <c r="H90" s="1">
        <v>94</v>
      </c>
      <c r="I90" s="1">
        <v>5316883.8</v>
      </c>
      <c r="J90" s="1">
        <v>162</v>
      </c>
      <c r="K90" s="1">
        <v>221</v>
      </c>
      <c r="L90" s="1">
        <v>-10423</v>
      </c>
      <c r="M90" s="1">
        <v>3687</v>
      </c>
      <c r="N90" s="1">
        <v>1631</v>
      </c>
      <c r="O90" s="1">
        <v>405253</v>
      </c>
      <c r="P90" s="1">
        <v>-1.2</v>
      </c>
      <c r="Q90" s="1">
        <v>26</v>
      </c>
      <c r="R90" s="1">
        <v>26.4</v>
      </c>
      <c r="S90" s="1">
        <v>24.7</v>
      </c>
      <c r="T90" s="1">
        <v>24.95</v>
      </c>
      <c r="U90" s="1">
        <v>24.3</v>
      </c>
      <c r="V90" s="1">
        <v>-1.1577775000000001</v>
      </c>
      <c r="W90" s="1">
        <v>-5.81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0.47</v>
      </c>
      <c r="D91" s="1">
        <v>0</v>
      </c>
      <c r="E91" s="1">
        <v>0.2</v>
      </c>
      <c r="F91" s="1">
        <v>47.64</v>
      </c>
      <c r="G91" s="1">
        <v>51.69</v>
      </c>
      <c r="H91" s="1">
        <v>95</v>
      </c>
      <c r="I91" s="1">
        <v>937200</v>
      </c>
      <c r="J91" s="1">
        <v>-2</v>
      </c>
      <c r="K91" s="1">
        <v>184</v>
      </c>
      <c r="L91" s="1">
        <v>-146</v>
      </c>
      <c r="M91" s="1">
        <v>-26</v>
      </c>
      <c r="N91" s="1">
        <v>-8</v>
      </c>
      <c r="O91" s="1">
        <v>48444</v>
      </c>
      <c r="P91" s="1">
        <v>0</v>
      </c>
      <c r="Q91" s="1">
        <v>18.649999999999999</v>
      </c>
      <c r="R91" s="1">
        <v>19.2</v>
      </c>
      <c r="S91" s="1">
        <v>18.7</v>
      </c>
      <c r="T91" s="1">
        <v>18.8</v>
      </c>
      <c r="U91" s="1">
        <v>18.649999999999999</v>
      </c>
      <c r="V91" s="1">
        <v>1.2729999999999972E-3</v>
      </c>
      <c r="W91" s="1">
        <v>-1.32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1.97</v>
      </c>
      <c r="D92" s="1">
        <v>0</v>
      </c>
      <c r="E92" s="1">
        <v>0</v>
      </c>
      <c r="F92" s="1">
        <v>10.26</v>
      </c>
      <c r="G92" s="1">
        <v>87.77</v>
      </c>
      <c r="H92" s="1">
        <v>96</v>
      </c>
      <c r="I92" s="1">
        <v>3016476.4</v>
      </c>
      <c r="J92" s="1">
        <v>-112</v>
      </c>
      <c r="K92" s="1">
        <v>-59</v>
      </c>
      <c r="L92" s="1">
        <v>-241</v>
      </c>
      <c r="M92" s="1">
        <v>237</v>
      </c>
      <c r="N92" s="1">
        <v>-206</v>
      </c>
      <c r="O92" s="1">
        <v>264756</v>
      </c>
      <c r="P92" s="1">
        <v>-0.1</v>
      </c>
      <c r="Q92" s="1">
        <v>18.350000000000001</v>
      </c>
      <c r="R92" s="1">
        <v>18.100000000000001</v>
      </c>
      <c r="S92" s="1">
        <v>17.649999999999999</v>
      </c>
      <c r="T92" s="1">
        <v>18.149999999999999</v>
      </c>
      <c r="U92" s="1">
        <v>18.149999999999999</v>
      </c>
      <c r="V92" s="1">
        <v>-6.8141000000000007E-2</v>
      </c>
      <c r="W92" s="1">
        <v>-0.27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1.79</v>
      </c>
      <c r="D93" s="1">
        <v>0.1</v>
      </c>
      <c r="E93" s="1">
        <v>0.02</v>
      </c>
      <c r="F93" s="1">
        <v>14.96</v>
      </c>
      <c r="G93" s="1">
        <v>83.13</v>
      </c>
      <c r="H93" s="1">
        <v>97</v>
      </c>
      <c r="I93" s="1">
        <v>3586289.07</v>
      </c>
      <c r="J93" s="1">
        <v>96</v>
      </c>
      <c r="K93" s="1">
        <v>-136</v>
      </c>
      <c r="L93" s="1">
        <v>-57</v>
      </c>
      <c r="M93" s="1">
        <v>204</v>
      </c>
      <c r="N93" s="1">
        <v>-155</v>
      </c>
      <c r="O93" s="1">
        <v>298128</v>
      </c>
      <c r="P93" s="1">
        <v>0</v>
      </c>
      <c r="Q93" s="1">
        <v>14.25</v>
      </c>
      <c r="R93" s="1">
        <v>13.95</v>
      </c>
      <c r="S93" s="1">
        <v>13.6</v>
      </c>
      <c r="T93" s="1">
        <v>14</v>
      </c>
      <c r="U93" s="1">
        <v>13.75</v>
      </c>
      <c r="V93" s="1">
        <v>-5.7964999999999961E-3</v>
      </c>
      <c r="W93" s="1">
        <v>-3.85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>
        <v>3.83</v>
      </c>
      <c r="D94" s="1">
        <v>0</v>
      </c>
      <c r="E94" s="1">
        <v>0.02</v>
      </c>
      <c r="F94" s="1">
        <v>28.68</v>
      </c>
      <c r="G94" s="1">
        <v>67.47</v>
      </c>
      <c r="H94" s="1">
        <v>98</v>
      </c>
      <c r="I94" s="1">
        <v>3946434.84</v>
      </c>
      <c r="J94" s="1">
        <v>-198</v>
      </c>
      <c r="K94" s="1">
        <v>-529</v>
      </c>
      <c r="L94" s="1">
        <v>-113</v>
      </c>
      <c r="M94" s="1">
        <v>-3</v>
      </c>
      <c r="N94" s="1">
        <v>239</v>
      </c>
      <c r="O94" s="1">
        <v>266266</v>
      </c>
      <c r="P94" s="1">
        <v>-0.2</v>
      </c>
      <c r="Q94" s="1">
        <v>11.1</v>
      </c>
      <c r="R94" s="1">
        <v>10.7</v>
      </c>
      <c r="S94" s="1">
        <v>10.45</v>
      </c>
      <c r="T94" s="1">
        <v>10.55</v>
      </c>
      <c r="U94" s="1">
        <v>10.5</v>
      </c>
      <c r="V94" s="1">
        <v>-6.5610999999999989E-2</v>
      </c>
      <c r="W94" s="1">
        <v>0.96</v>
      </c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2.37</v>
      </c>
      <c r="D95" s="1">
        <v>0</v>
      </c>
      <c r="E95" s="1">
        <v>0</v>
      </c>
      <c r="F95" s="1">
        <v>13.95</v>
      </c>
      <c r="G95" s="1">
        <v>83.68</v>
      </c>
      <c r="H95" s="1">
        <v>99</v>
      </c>
      <c r="I95" s="1">
        <v>1732683.81</v>
      </c>
      <c r="J95" s="1">
        <v>74</v>
      </c>
      <c r="K95" s="1">
        <v>-157</v>
      </c>
      <c r="L95" s="1">
        <v>120</v>
      </c>
      <c r="M95" s="1">
        <v>-12</v>
      </c>
      <c r="N95" s="1">
        <v>-2</v>
      </c>
      <c r="O95" s="1">
        <v>144991</v>
      </c>
      <c r="P95" s="1">
        <v>0</v>
      </c>
      <c r="Q95" s="1">
        <v>15.7</v>
      </c>
      <c r="R95" s="1">
        <v>15.4</v>
      </c>
      <c r="S95" s="1">
        <v>14.55</v>
      </c>
      <c r="T95" s="1">
        <v>14.95</v>
      </c>
      <c r="U95" s="1">
        <v>14.9</v>
      </c>
      <c r="V95" s="1">
        <v>2.807999999999998E-3</v>
      </c>
      <c r="W95" s="1">
        <v>-2.61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1.45</v>
      </c>
      <c r="D96" s="1">
        <v>0</v>
      </c>
      <c r="E96" s="1">
        <v>0</v>
      </c>
      <c r="F96" s="1">
        <v>8.67</v>
      </c>
      <c r="G96" s="1">
        <v>89.88</v>
      </c>
      <c r="H96" s="1">
        <v>100</v>
      </c>
      <c r="I96" s="1">
        <v>3845656.52</v>
      </c>
      <c r="J96" s="1">
        <v>192</v>
      </c>
      <c r="K96" s="1">
        <v>81</v>
      </c>
      <c r="L96" s="1">
        <v>-16</v>
      </c>
      <c r="M96" s="1">
        <v>283</v>
      </c>
      <c r="N96" s="1">
        <v>0</v>
      </c>
      <c r="O96" s="1">
        <v>345648</v>
      </c>
      <c r="P96" s="1">
        <v>0.2</v>
      </c>
      <c r="Q96" s="1">
        <v>17.350000000000001</v>
      </c>
      <c r="R96" s="1">
        <v>17.399999999999999</v>
      </c>
      <c r="S96" s="1">
        <v>17.100000000000001</v>
      </c>
      <c r="T96" s="1">
        <v>17.25</v>
      </c>
      <c r="U96" s="1">
        <v>17.2</v>
      </c>
      <c r="V96" s="1">
        <v>9.3487500000000001E-2</v>
      </c>
      <c r="W96" s="1">
        <v>-0.28999999999999998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2</v>
      </c>
      <c r="K97" s="1">
        <v>-3</v>
      </c>
      <c r="L97" s="1">
        <v>2</v>
      </c>
      <c r="M97" s="1">
        <v>3</v>
      </c>
      <c r="N97" s="1">
        <v>2</v>
      </c>
      <c r="O97" s="1">
        <v>85673</v>
      </c>
      <c r="P97" s="1">
        <v>0</v>
      </c>
      <c r="Q97" s="1">
        <v>12.95</v>
      </c>
      <c r="R97" s="1">
        <v>12.95</v>
      </c>
      <c r="S97" s="1">
        <v>12.85</v>
      </c>
      <c r="T97" s="1">
        <v>12.9</v>
      </c>
      <c r="U97" s="1">
        <v>12.95</v>
      </c>
      <c r="V97" s="1">
        <v>7.7349999999999999E-4</v>
      </c>
      <c r="W97" s="1">
        <v>0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0.6</v>
      </c>
      <c r="D98" s="1">
        <v>0</v>
      </c>
      <c r="E98" s="1">
        <v>0.25</v>
      </c>
      <c r="F98" s="1">
        <v>18.14</v>
      </c>
      <c r="G98" s="1">
        <v>81.009999999999991</v>
      </c>
      <c r="H98" s="1">
        <v>102</v>
      </c>
      <c r="I98" s="1">
        <v>1111573.2</v>
      </c>
      <c r="J98" s="1">
        <v>272</v>
      </c>
      <c r="K98" s="1">
        <v>-233</v>
      </c>
      <c r="L98" s="1">
        <v>-358</v>
      </c>
      <c r="M98" s="1">
        <v>-26</v>
      </c>
      <c r="N98" s="1">
        <v>-73</v>
      </c>
      <c r="O98" s="1">
        <v>90049</v>
      </c>
      <c r="P98" s="1">
        <v>-0.5</v>
      </c>
      <c r="Q98" s="1">
        <v>18.399999999999999</v>
      </c>
      <c r="R98" s="1">
        <v>18.850000000000001</v>
      </c>
      <c r="S98" s="1">
        <v>18.3</v>
      </c>
      <c r="T98" s="1">
        <v>18.45</v>
      </c>
      <c r="U98" s="1">
        <v>18.149999999999999</v>
      </c>
      <c r="V98" s="1">
        <v>-7.7433000000000016E-2</v>
      </c>
      <c r="W98" s="1">
        <v>0.55000000000000004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18.7</v>
      </c>
      <c r="D99" s="1">
        <v>0.12</v>
      </c>
      <c r="E99" s="1">
        <v>7.0000000000000007E-2</v>
      </c>
      <c r="F99" s="1">
        <v>33.799999999999997</v>
      </c>
      <c r="G99" s="1">
        <v>47.31</v>
      </c>
      <c r="H99" s="1">
        <v>103</v>
      </c>
      <c r="I99" s="1">
        <v>2336246.67</v>
      </c>
      <c r="J99" s="1">
        <v>49</v>
      </c>
      <c r="K99" s="1">
        <v>15</v>
      </c>
      <c r="L99" s="1">
        <v>-45</v>
      </c>
      <c r="M99" s="1">
        <v>48</v>
      </c>
      <c r="N99" s="1">
        <v>65</v>
      </c>
      <c r="O99" s="1">
        <v>110528</v>
      </c>
      <c r="P99" s="1">
        <v>0.1</v>
      </c>
      <c r="Q99" s="1">
        <v>16.7</v>
      </c>
      <c r="R99" s="1">
        <v>16.600000000000001</v>
      </c>
      <c r="S99" s="1">
        <v>16.3</v>
      </c>
      <c r="T99" s="1">
        <v>16.25</v>
      </c>
      <c r="U99" s="1">
        <v>16.399999999999999</v>
      </c>
      <c r="V99" s="1">
        <v>2.1798000000000001E-2</v>
      </c>
      <c r="W99" s="1">
        <v>-1.2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-1</v>
      </c>
      <c r="K100" s="1">
        <v>1</v>
      </c>
      <c r="L100" s="1">
        <v>-12</v>
      </c>
      <c r="M100" s="1">
        <v>3</v>
      </c>
      <c r="N100" s="1">
        <v>5</v>
      </c>
      <c r="O100" s="1">
        <v>113102</v>
      </c>
      <c r="P100" s="1">
        <v>0</v>
      </c>
      <c r="Q100" s="1">
        <v>12.2</v>
      </c>
      <c r="R100" s="1">
        <v>12.05</v>
      </c>
      <c r="S100" s="1">
        <v>11.9</v>
      </c>
      <c r="T100" s="1">
        <v>12.15</v>
      </c>
      <c r="U100" s="1">
        <v>12.2</v>
      </c>
      <c r="V100" s="1">
        <v>-4.5500000000000016E-4</v>
      </c>
      <c r="W100" s="1">
        <v>1.24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0</v>
      </c>
      <c r="K101" s="1">
        <v>12</v>
      </c>
      <c r="L101" s="1">
        <v>0</v>
      </c>
      <c r="M101" s="1">
        <v>0</v>
      </c>
      <c r="N101" s="1">
        <v>0</v>
      </c>
      <c r="O101" s="1">
        <v>67319</v>
      </c>
      <c r="P101" s="1">
        <v>0</v>
      </c>
      <c r="Q101" s="1">
        <v>16.2</v>
      </c>
      <c r="R101" s="1">
        <v>16.25</v>
      </c>
      <c r="S101" s="1">
        <v>16</v>
      </c>
      <c r="T101" s="1">
        <v>16.05</v>
      </c>
      <c r="U101" s="1">
        <v>16</v>
      </c>
      <c r="V101" s="1">
        <v>1.9499999999999999E-3</v>
      </c>
      <c r="W101" s="1">
        <v>-1.23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0.97</v>
      </c>
      <c r="D102" s="1">
        <v>0.01</v>
      </c>
      <c r="E102" s="1">
        <v>0.03</v>
      </c>
      <c r="F102" s="1">
        <v>12.75</v>
      </c>
      <c r="G102" s="1">
        <v>86.24</v>
      </c>
      <c r="H102" s="1">
        <v>106</v>
      </c>
      <c r="I102" s="1">
        <v>1504145.36</v>
      </c>
      <c r="J102" s="1">
        <v>-266</v>
      </c>
      <c r="K102" s="1">
        <v>189</v>
      </c>
      <c r="L102" s="1">
        <v>-855</v>
      </c>
      <c r="M102" s="1">
        <v>8</v>
      </c>
      <c r="N102" s="1">
        <v>-179</v>
      </c>
      <c r="O102" s="1">
        <v>129717</v>
      </c>
      <c r="P102" s="1">
        <v>-0.9</v>
      </c>
      <c r="Q102" s="1">
        <v>9.2100000000000009</v>
      </c>
      <c r="R102" s="1">
        <v>10.1</v>
      </c>
      <c r="S102" s="1">
        <v>10.65</v>
      </c>
      <c r="T102" s="1">
        <v>11.7</v>
      </c>
      <c r="U102" s="1">
        <v>11.3</v>
      </c>
      <c r="V102" s="1">
        <v>-0.11575810000000002</v>
      </c>
      <c r="W102" s="1">
        <v>21.11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10.3</v>
      </c>
      <c r="R103" s="1">
        <v>10</v>
      </c>
      <c r="S103" s="1">
        <v>10.3</v>
      </c>
      <c r="T103" s="1">
        <v>10.25</v>
      </c>
      <c r="U103" s="1">
        <v>10.25</v>
      </c>
      <c r="V103" s="1">
        <v>0</v>
      </c>
      <c r="W103" s="1">
        <v>0.49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9.34</v>
      </c>
      <c r="D104" s="1">
        <v>0</v>
      </c>
      <c r="E104" s="1">
        <v>0.05</v>
      </c>
      <c r="F104" s="1">
        <v>21.29</v>
      </c>
      <c r="G104" s="1">
        <v>69.319999999999993</v>
      </c>
      <c r="H104" s="1">
        <v>108</v>
      </c>
      <c r="I104" s="1">
        <v>1471535.34</v>
      </c>
      <c r="J104" s="1">
        <v>3</v>
      </c>
      <c r="K104" s="1">
        <v>-4</v>
      </c>
      <c r="L104" s="1">
        <v>-44</v>
      </c>
      <c r="M104" s="1">
        <v>20</v>
      </c>
      <c r="N104" s="1">
        <v>14</v>
      </c>
      <c r="O104" s="1">
        <v>102007</v>
      </c>
      <c r="P104" s="1">
        <v>0</v>
      </c>
      <c r="Q104" s="1">
        <v>18.149999999999999</v>
      </c>
      <c r="R104" s="1">
        <v>18.2</v>
      </c>
      <c r="S104" s="1">
        <v>18.100000000000001</v>
      </c>
      <c r="T104" s="1">
        <v>18.149999999999999</v>
      </c>
      <c r="U104" s="1">
        <v>18.149999999999999</v>
      </c>
      <c r="V104" s="1">
        <v>-1.9765000000000017E-3</v>
      </c>
      <c r="W104" s="1">
        <v>0.55000000000000004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1.29</v>
      </c>
      <c r="D105" s="1">
        <v>0</v>
      </c>
      <c r="E105" s="1">
        <v>0.03</v>
      </c>
      <c r="F105" s="1">
        <v>9.35</v>
      </c>
      <c r="G105" s="1">
        <v>89.33</v>
      </c>
      <c r="H105" s="1">
        <v>109</v>
      </c>
      <c r="I105" s="1">
        <v>1298969.69</v>
      </c>
      <c r="J105" s="1">
        <v>333</v>
      </c>
      <c r="K105" s="1">
        <v>-163</v>
      </c>
      <c r="L105" s="1">
        <v>-380</v>
      </c>
      <c r="M105" s="1">
        <v>437</v>
      </c>
      <c r="N105" s="1">
        <v>-23</v>
      </c>
      <c r="O105" s="1">
        <v>116037</v>
      </c>
      <c r="P105" s="1">
        <v>0.2</v>
      </c>
      <c r="Q105" s="1">
        <v>16.149999999999999</v>
      </c>
      <c r="R105" s="1">
        <v>16.149999999999999</v>
      </c>
      <c r="S105" s="1">
        <v>15.3</v>
      </c>
      <c r="T105" s="1">
        <v>15.35</v>
      </c>
      <c r="U105" s="1">
        <v>15.45</v>
      </c>
      <c r="V105" s="1">
        <v>3.2841000000000002E-2</v>
      </c>
      <c r="W105" s="1">
        <v>-4.63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560167.49</v>
      </c>
      <c r="J106" s="1">
        <v>-3</v>
      </c>
      <c r="K106" s="1">
        <v>-1</v>
      </c>
      <c r="L106" s="1">
        <v>-11</v>
      </c>
      <c r="M106" s="1">
        <v>-3</v>
      </c>
      <c r="N106" s="1">
        <v>0</v>
      </c>
      <c r="O106" s="1">
        <v>43430</v>
      </c>
      <c r="P106" s="1">
        <v>0</v>
      </c>
      <c r="Q106" s="1">
        <v>37.5</v>
      </c>
      <c r="R106" s="1">
        <v>37.9</v>
      </c>
      <c r="S106" s="1">
        <v>36.75</v>
      </c>
      <c r="T106" s="1">
        <v>37.5</v>
      </c>
      <c r="U106" s="1">
        <v>38</v>
      </c>
      <c r="V106" s="1">
        <v>-6.6714999999999995E-3</v>
      </c>
      <c r="W106" s="1">
        <v>2.7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42.54</v>
      </c>
      <c r="D107" s="1">
        <v>1.67</v>
      </c>
      <c r="E107" s="1">
        <v>1.89</v>
      </c>
      <c r="F107" s="1">
        <v>24.07</v>
      </c>
      <c r="G107" s="1">
        <v>29.83</v>
      </c>
      <c r="H107" s="1">
        <v>111</v>
      </c>
      <c r="I107" s="1">
        <v>2743671.11</v>
      </c>
      <c r="J107" s="1">
        <v>497</v>
      </c>
      <c r="K107" s="1">
        <v>-4</v>
      </c>
      <c r="L107" s="1">
        <v>-164</v>
      </c>
      <c r="M107" s="1">
        <v>322</v>
      </c>
      <c r="N107" s="1">
        <v>-65</v>
      </c>
      <c r="O107" s="1">
        <v>81844</v>
      </c>
      <c r="P107" s="1">
        <v>0.7</v>
      </c>
      <c r="Q107" s="1">
        <v>629</v>
      </c>
      <c r="R107" s="1">
        <v>624</v>
      </c>
      <c r="S107" s="1">
        <v>619</v>
      </c>
      <c r="T107" s="1">
        <v>636</v>
      </c>
      <c r="U107" s="1">
        <v>640</v>
      </c>
      <c r="V107" s="1">
        <v>3.71793</v>
      </c>
      <c r="W107" s="1">
        <v>5.61</v>
      </c>
      <c r="X107" s="1" t="s">
        <v>4376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31.27</v>
      </c>
      <c r="D108" s="1">
        <v>5.74</v>
      </c>
      <c r="E108" s="1">
        <v>1.41</v>
      </c>
      <c r="F108" s="1">
        <v>9.8699999999999992</v>
      </c>
      <c r="G108" s="1">
        <v>51.710000000000008</v>
      </c>
      <c r="H108" s="1">
        <v>112</v>
      </c>
      <c r="I108" s="1">
        <v>2418565.81</v>
      </c>
      <c r="J108" s="1">
        <v>646</v>
      </c>
      <c r="K108" s="1">
        <v>-494</v>
      </c>
      <c r="L108" s="1">
        <v>-229</v>
      </c>
      <c r="M108" s="1">
        <v>1935</v>
      </c>
      <c r="N108" s="1">
        <v>371</v>
      </c>
      <c r="O108" s="1">
        <v>125064</v>
      </c>
      <c r="P108" s="1">
        <v>1.8</v>
      </c>
      <c r="Q108" s="1">
        <v>264.5</v>
      </c>
      <c r="R108" s="1">
        <v>261.5</v>
      </c>
      <c r="S108" s="1">
        <v>256.5</v>
      </c>
      <c r="T108" s="1">
        <v>269</v>
      </c>
      <c r="U108" s="1">
        <v>271</v>
      </c>
      <c r="V108" s="1">
        <v>6.0400349999999996</v>
      </c>
      <c r="W108" s="1">
        <v>4.2300000000000004</v>
      </c>
      <c r="X108" s="1" t="s">
        <v>4377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0.57999999999999996</v>
      </c>
      <c r="F109" s="1">
        <v>26.28</v>
      </c>
      <c r="G109" s="1">
        <v>41.03</v>
      </c>
      <c r="H109" s="1">
        <v>113</v>
      </c>
      <c r="I109" s="1">
        <v>5209722.2300000004</v>
      </c>
      <c r="J109" s="1">
        <v>83</v>
      </c>
      <c r="K109" s="1">
        <v>-50</v>
      </c>
      <c r="L109" s="1">
        <v>0</v>
      </c>
      <c r="M109" s="1">
        <v>-38</v>
      </c>
      <c r="N109" s="1">
        <v>263</v>
      </c>
      <c r="O109" s="1">
        <v>213755</v>
      </c>
      <c r="P109" s="1">
        <v>0.1</v>
      </c>
      <c r="Q109" s="1">
        <v>52.2</v>
      </c>
      <c r="R109" s="1">
        <v>53</v>
      </c>
      <c r="S109" s="1">
        <v>52.8</v>
      </c>
      <c r="T109" s="1">
        <v>52.7</v>
      </c>
      <c r="U109" s="1">
        <v>54.5</v>
      </c>
      <c r="V109" s="1">
        <v>0.14013500000000001</v>
      </c>
      <c r="W109" s="1">
        <v>4.21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24.42</v>
      </c>
      <c r="D110" s="1">
        <v>0.14000000000000001</v>
      </c>
      <c r="E110" s="1">
        <v>0.13</v>
      </c>
      <c r="F110" s="1">
        <v>7.05</v>
      </c>
      <c r="G110" s="1">
        <v>68.259999999999991</v>
      </c>
      <c r="H110" s="1">
        <v>114</v>
      </c>
      <c r="I110" s="1">
        <v>21387966.16</v>
      </c>
      <c r="J110" s="1">
        <v>-1291</v>
      </c>
      <c r="K110" s="1">
        <v>-564</v>
      </c>
      <c r="L110" s="1">
        <v>-413</v>
      </c>
      <c r="M110" s="1">
        <v>-154</v>
      </c>
      <c r="N110" s="1">
        <v>846</v>
      </c>
      <c r="O110" s="1">
        <v>1459943</v>
      </c>
      <c r="P110" s="1">
        <v>-0.1</v>
      </c>
      <c r="Q110" s="1">
        <v>32.950000000000003</v>
      </c>
      <c r="R110" s="1">
        <v>32.4</v>
      </c>
      <c r="S110" s="1">
        <v>33.6</v>
      </c>
      <c r="T110" s="1">
        <v>33.200000000000003</v>
      </c>
      <c r="U110" s="1">
        <v>33.5</v>
      </c>
      <c r="V110" s="1">
        <v>-0.51460650000000008</v>
      </c>
      <c r="W110" s="1">
        <v>-0.3</v>
      </c>
      <c r="X110" s="1" t="s">
        <v>4378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-8</v>
      </c>
      <c r="K111" s="1">
        <v>-3</v>
      </c>
      <c r="L111" s="1">
        <v>-37</v>
      </c>
      <c r="M111" s="1">
        <v>-71</v>
      </c>
      <c r="N111" s="1">
        <v>6</v>
      </c>
      <c r="O111" s="1">
        <v>153682</v>
      </c>
      <c r="P111" s="1">
        <v>-0.1</v>
      </c>
      <c r="Q111" s="1">
        <v>9.8000000000000007</v>
      </c>
      <c r="R111" s="1">
        <v>10.3</v>
      </c>
      <c r="S111" s="1">
        <v>11.05</v>
      </c>
      <c r="T111" s="1">
        <v>11.35</v>
      </c>
      <c r="U111" s="1">
        <v>10.9</v>
      </c>
      <c r="V111" s="1">
        <v>-1.2585999999999998E-2</v>
      </c>
      <c r="W111" s="1">
        <v>13.54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7.0000000000000007E-2</v>
      </c>
      <c r="F112" s="1">
        <v>8.2899999999999991</v>
      </c>
      <c r="G112" s="1">
        <v>77.990000000000009</v>
      </c>
      <c r="H112" s="1">
        <v>116</v>
      </c>
      <c r="I112" s="1">
        <v>4108200</v>
      </c>
      <c r="J112" s="1">
        <v>-10</v>
      </c>
      <c r="K112" s="1">
        <v>-31</v>
      </c>
      <c r="L112" s="1">
        <v>-44</v>
      </c>
      <c r="M112" s="1">
        <v>2</v>
      </c>
      <c r="N112" s="1">
        <v>191</v>
      </c>
      <c r="O112" s="1">
        <v>320399</v>
      </c>
      <c r="P112" s="1">
        <v>0</v>
      </c>
      <c r="Q112" s="1">
        <v>62.1</v>
      </c>
      <c r="R112" s="1">
        <v>61.8</v>
      </c>
      <c r="S112" s="1">
        <v>61.6</v>
      </c>
      <c r="T112" s="1">
        <v>61.4</v>
      </c>
      <c r="U112" s="1">
        <v>62.8</v>
      </c>
      <c r="V112" s="1">
        <v>6.8703999999999987E-2</v>
      </c>
      <c r="W112" s="1">
        <v>0.48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4.4000000000000004</v>
      </c>
      <c r="R113" s="1">
        <v>4.4800000000000004</v>
      </c>
      <c r="S113" s="1">
        <v>4.49</v>
      </c>
      <c r="T113" s="1">
        <v>4.4000000000000004</v>
      </c>
      <c r="U113" s="1">
        <v>4.37</v>
      </c>
      <c r="V113" s="1">
        <v>0</v>
      </c>
      <c r="W113" s="1">
        <v>-0.68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9.18</v>
      </c>
      <c r="D114" s="1">
        <v>0.39</v>
      </c>
      <c r="E114" s="1">
        <v>0.28999999999999998</v>
      </c>
      <c r="F114" s="1">
        <v>9.9700000000000006</v>
      </c>
      <c r="G114" s="1">
        <v>80.17</v>
      </c>
      <c r="H114" s="1">
        <v>118</v>
      </c>
      <c r="I114" s="1">
        <v>4761343.0999999996</v>
      </c>
      <c r="J114" s="1">
        <v>1837</v>
      </c>
      <c r="K114" s="1">
        <v>-1361</v>
      </c>
      <c r="L114" s="1">
        <v>162</v>
      </c>
      <c r="M114" s="1">
        <v>2672</v>
      </c>
      <c r="N114" s="1">
        <v>-966</v>
      </c>
      <c r="O114" s="1">
        <v>381717</v>
      </c>
      <c r="P114" s="1">
        <v>0.6</v>
      </c>
      <c r="Q114" s="1">
        <v>51.3</v>
      </c>
      <c r="R114" s="1">
        <v>50.4</v>
      </c>
      <c r="S114" s="1">
        <v>50.2</v>
      </c>
      <c r="T114" s="1">
        <v>53</v>
      </c>
      <c r="U114" s="1">
        <v>53</v>
      </c>
      <c r="V114" s="1">
        <v>1.241941</v>
      </c>
      <c r="W114" s="1">
        <v>6.11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7.94</v>
      </c>
      <c r="D115" s="1">
        <v>0.01</v>
      </c>
      <c r="E115" s="1">
        <v>0.1</v>
      </c>
      <c r="F115" s="1">
        <v>15.13</v>
      </c>
      <c r="G115" s="1">
        <v>76.819999999999993</v>
      </c>
      <c r="H115" s="1">
        <v>119</v>
      </c>
      <c r="I115" s="1">
        <v>2174539.7400000002</v>
      </c>
      <c r="J115" s="1">
        <v>-36</v>
      </c>
      <c r="K115" s="1">
        <v>-71</v>
      </c>
      <c r="L115" s="1">
        <v>21</v>
      </c>
      <c r="M115" s="1">
        <v>256</v>
      </c>
      <c r="N115" s="1">
        <v>244</v>
      </c>
      <c r="O115" s="1">
        <v>167048</v>
      </c>
      <c r="P115" s="1">
        <v>0.2</v>
      </c>
      <c r="Q115" s="1">
        <v>25.05</v>
      </c>
      <c r="R115" s="1">
        <v>25.05</v>
      </c>
      <c r="S115" s="1">
        <v>24.5</v>
      </c>
      <c r="T115" s="1">
        <v>24.85</v>
      </c>
      <c r="U115" s="1">
        <v>25.15</v>
      </c>
      <c r="V115" s="1">
        <v>0.10332349999999998</v>
      </c>
      <c r="W115" s="1">
        <v>0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11.36</v>
      </c>
      <c r="D116" s="1">
        <v>0.37</v>
      </c>
      <c r="E116" s="1">
        <v>0.53</v>
      </c>
      <c r="F116" s="1">
        <v>1.78</v>
      </c>
      <c r="G116" s="1">
        <v>85.960000000000008</v>
      </c>
      <c r="H116" s="1">
        <v>120</v>
      </c>
      <c r="I116" s="1">
        <v>1814735</v>
      </c>
      <c r="J116" s="1">
        <v>313</v>
      </c>
      <c r="K116" s="1">
        <v>411</v>
      </c>
      <c r="L116" s="1">
        <v>-317</v>
      </c>
      <c r="M116" s="1">
        <v>-144</v>
      </c>
      <c r="N116" s="1">
        <v>639</v>
      </c>
      <c r="O116" s="1">
        <v>155995</v>
      </c>
      <c r="P116" s="1">
        <v>0.6</v>
      </c>
      <c r="Q116" s="1">
        <v>77.400000000000006</v>
      </c>
      <c r="R116" s="1">
        <v>78.900000000000006</v>
      </c>
      <c r="S116" s="1">
        <v>77.3</v>
      </c>
      <c r="T116" s="1">
        <v>76.599999999999994</v>
      </c>
      <c r="U116" s="1">
        <v>78.599999999999994</v>
      </c>
      <c r="V116" s="1">
        <v>0.71345000000000003</v>
      </c>
      <c r="W116" s="1">
        <v>2.61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0.49</v>
      </c>
      <c r="D117" s="1">
        <v>0</v>
      </c>
      <c r="E117" s="1">
        <v>0.01</v>
      </c>
      <c r="F117" s="1">
        <v>22.3</v>
      </c>
      <c r="G117" s="1">
        <v>77.2</v>
      </c>
      <c r="H117" s="1">
        <v>121</v>
      </c>
      <c r="I117" s="1">
        <v>343947.94</v>
      </c>
      <c r="J117" s="1">
        <v>0</v>
      </c>
      <c r="K117" s="1">
        <v>-8</v>
      </c>
      <c r="L117" s="1">
        <v>0</v>
      </c>
      <c r="M117" s="1">
        <v>-10</v>
      </c>
      <c r="N117" s="1">
        <v>0</v>
      </c>
      <c r="O117" s="1">
        <v>26553</v>
      </c>
      <c r="P117" s="1">
        <v>-0.1</v>
      </c>
      <c r="Q117" s="1">
        <v>22</v>
      </c>
      <c r="R117" s="1">
        <v>21.8</v>
      </c>
      <c r="S117" s="1">
        <v>21.8</v>
      </c>
      <c r="T117" s="1">
        <v>21.7</v>
      </c>
      <c r="U117" s="1">
        <v>21.55</v>
      </c>
      <c r="V117" s="1">
        <v>-3.9139999999999999E-3</v>
      </c>
      <c r="W117" s="1">
        <v>-2.71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5.25</v>
      </c>
      <c r="D118" s="1">
        <v>0.4</v>
      </c>
      <c r="E118" s="1">
        <v>0.4</v>
      </c>
      <c r="F118" s="1">
        <v>10.45</v>
      </c>
      <c r="G118" s="1">
        <v>83.5</v>
      </c>
      <c r="H118" s="1">
        <v>122</v>
      </c>
      <c r="I118" s="1">
        <v>2278250.0699999998</v>
      </c>
      <c r="J118" s="1">
        <v>471</v>
      </c>
      <c r="K118" s="1">
        <v>-304</v>
      </c>
      <c r="L118" s="1">
        <v>-506</v>
      </c>
      <c r="M118" s="1">
        <v>506</v>
      </c>
      <c r="N118" s="1">
        <v>174</v>
      </c>
      <c r="O118" s="1">
        <v>190234</v>
      </c>
      <c r="P118" s="1">
        <v>0.2</v>
      </c>
      <c r="Q118" s="1">
        <v>26.15</v>
      </c>
      <c r="R118" s="1">
        <v>25.6</v>
      </c>
      <c r="S118" s="1">
        <v>24.4</v>
      </c>
      <c r="T118" s="1">
        <v>24.7</v>
      </c>
      <c r="U118" s="1">
        <v>24.7</v>
      </c>
      <c r="V118" s="1">
        <v>8.9838499999999988E-2</v>
      </c>
      <c r="W118" s="1">
        <v>-4.45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7.12</v>
      </c>
      <c r="D119" s="1">
        <v>0.12</v>
      </c>
      <c r="E119" s="1">
        <v>0.02</v>
      </c>
      <c r="F119" s="1">
        <v>19.010000000000002</v>
      </c>
      <c r="G119" s="1">
        <v>73.72999999999999</v>
      </c>
      <c r="H119" s="1">
        <v>123</v>
      </c>
      <c r="I119" s="1">
        <v>2610585.48</v>
      </c>
      <c r="J119" s="1">
        <v>162</v>
      </c>
      <c r="K119" s="1">
        <v>-50</v>
      </c>
      <c r="L119" s="1">
        <v>-318</v>
      </c>
      <c r="M119" s="1">
        <v>307</v>
      </c>
      <c r="N119" s="1">
        <v>168</v>
      </c>
      <c r="O119" s="1">
        <v>192478</v>
      </c>
      <c r="P119" s="1">
        <v>0.1</v>
      </c>
      <c r="Q119" s="1">
        <v>42.7</v>
      </c>
      <c r="R119" s="1">
        <v>42.3</v>
      </c>
      <c r="S119" s="1">
        <v>41.05</v>
      </c>
      <c r="T119" s="1">
        <v>42.2</v>
      </c>
      <c r="U119" s="1">
        <v>42.75</v>
      </c>
      <c r="V119" s="1">
        <v>0.11885900000000002</v>
      </c>
      <c r="W119" s="1">
        <v>0.47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33.450000000000003</v>
      </c>
      <c r="D120" s="1">
        <v>0.24</v>
      </c>
      <c r="E120" s="1">
        <v>0</v>
      </c>
      <c r="F120" s="1">
        <v>32.56</v>
      </c>
      <c r="G120" s="1">
        <v>33.75</v>
      </c>
      <c r="H120" s="1">
        <v>124</v>
      </c>
      <c r="I120" s="1">
        <v>762300</v>
      </c>
      <c r="J120" s="1">
        <v>-12</v>
      </c>
      <c r="K120" s="1">
        <v>-5</v>
      </c>
      <c r="L120" s="1">
        <v>-4</v>
      </c>
      <c r="M120" s="1">
        <v>-3</v>
      </c>
      <c r="N120" s="1">
        <v>15</v>
      </c>
      <c r="O120" s="1">
        <v>25728</v>
      </c>
      <c r="P120" s="1">
        <v>0</v>
      </c>
      <c r="Q120" s="1">
        <v>45.7</v>
      </c>
      <c r="R120" s="1">
        <v>45.8</v>
      </c>
      <c r="S120" s="1">
        <v>44.9</v>
      </c>
      <c r="T120" s="1">
        <v>44.65</v>
      </c>
      <c r="U120" s="1">
        <v>45.1</v>
      </c>
      <c r="V120" s="1">
        <v>-4.1445000000000006E-3</v>
      </c>
      <c r="W120" s="1">
        <v>-2.17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5.89</v>
      </c>
      <c r="D121" s="1">
        <v>0.03</v>
      </c>
      <c r="E121" s="1">
        <v>0</v>
      </c>
      <c r="F121" s="1">
        <v>8.34</v>
      </c>
      <c r="G121" s="1">
        <v>85.74</v>
      </c>
      <c r="H121" s="1">
        <v>125</v>
      </c>
      <c r="I121" s="1">
        <v>3128978.81</v>
      </c>
      <c r="J121" s="1">
        <v>67</v>
      </c>
      <c r="K121" s="1">
        <v>13</v>
      </c>
      <c r="L121" s="1">
        <v>-41</v>
      </c>
      <c r="M121" s="1">
        <v>223</v>
      </c>
      <c r="N121" s="1">
        <v>199</v>
      </c>
      <c r="O121" s="1">
        <v>268279</v>
      </c>
      <c r="P121" s="1">
        <v>0.2</v>
      </c>
      <c r="Q121" s="1">
        <v>21.5</v>
      </c>
      <c r="R121" s="1">
        <v>21.5</v>
      </c>
      <c r="S121" s="1">
        <v>21.45</v>
      </c>
      <c r="T121" s="1">
        <v>21.7</v>
      </c>
      <c r="U121" s="1">
        <v>22.2</v>
      </c>
      <c r="V121" s="1">
        <v>0.10097450000000001</v>
      </c>
      <c r="W121" s="1">
        <v>3.74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1.2</v>
      </c>
      <c r="D122" s="1">
        <v>0.23</v>
      </c>
      <c r="E122" s="1">
        <v>0.02</v>
      </c>
      <c r="F122" s="1">
        <v>26.28</v>
      </c>
      <c r="G122" s="1">
        <v>72.27</v>
      </c>
      <c r="H122" s="1">
        <v>126</v>
      </c>
      <c r="I122" s="1">
        <v>1653103.97</v>
      </c>
      <c r="J122" s="1">
        <v>72</v>
      </c>
      <c r="K122" s="1">
        <v>-100</v>
      </c>
      <c r="L122" s="1">
        <v>-110</v>
      </c>
      <c r="M122" s="1">
        <v>130</v>
      </c>
      <c r="N122" s="1">
        <v>250</v>
      </c>
      <c r="O122" s="1">
        <v>119470</v>
      </c>
      <c r="P122" s="1">
        <v>0.2</v>
      </c>
      <c r="Q122" s="1">
        <v>10.5</v>
      </c>
      <c r="R122" s="1">
        <v>10.35</v>
      </c>
      <c r="S122" s="1">
        <v>10.1</v>
      </c>
      <c r="T122" s="1">
        <v>10.199999999999999</v>
      </c>
      <c r="U122" s="1">
        <v>10.4</v>
      </c>
      <c r="V122" s="1">
        <v>2.5360000000000001E-2</v>
      </c>
      <c r="W122" s="1">
        <v>1.46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0.88</v>
      </c>
      <c r="D123" s="1">
        <v>0.01</v>
      </c>
      <c r="E123" s="1">
        <v>0</v>
      </c>
      <c r="F123" s="1">
        <v>77.84</v>
      </c>
      <c r="G123" s="1">
        <v>21.269999999999996</v>
      </c>
      <c r="H123" s="1">
        <v>127</v>
      </c>
      <c r="I123" s="1">
        <v>734001.35</v>
      </c>
      <c r="J123" s="1">
        <v>-7</v>
      </c>
      <c r="K123" s="1">
        <v>-15</v>
      </c>
      <c r="L123" s="1">
        <v>-7</v>
      </c>
      <c r="M123" s="1">
        <v>10</v>
      </c>
      <c r="N123" s="1">
        <v>65</v>
      </c>
      <c r="O123" s="1">
        <v>15612</v>
      </c>
      <c r="P123" s="1">
        <v>0.3</v>
      </c>
      <c r="Q123" s="1">
        <v>68.8</v>
      </c>
      <c r="R123" s="1">
        <v>68.400000000000006</v>
      </c>
      <c r="S123" s="1">
        <v>68.599999999999994</v>
      </c>
      <c r="T123" s="1">
        <v>68.5</v>
      </c>
      <c r="U123" s="1">
        <v>72.8</v>
      </c>
      <c r="V123" s="1">
        <v>3.4292000000000003E-2</v>
      </c>
      <c r="W123" s="1">
        <v>6.59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5.76</v>
      </c>
      <c r="D124" s="1">
        <v>0</v>
      </c>
      <c r="E124" s="1">
        <v>0.13</v>
      </c>
      <c r="F124" s="1">
        <v>29.15</v>
      </c>
      <c r="G124" s="1">
        <v>64.960000000000008</v>
      </c>
      <c r="H124" s="1">
        <v>128</v>
      </c>
      <c r="I124" s="1">
        <v>600000</v>
      </c>
      <c r="J124" s="1">
        <v>234</v>
      </c>
      <c r="K124" s="1">
        <v>-19</v>
      </c>
      <c r="L124" s="1">
        <v>-91</v>
      </c>
      <c r="M124" s="1">
        <v>0</v>
      </c>
      <c r="N124" s="1">
        <v>102</v>
      </c>
      <c r="O124" s="1">
        <v>38976</v>
      </c>
      <c r="P124" s="1">
        <v>0.6</v>
      </c>
      <c r="Q124" s="1">
        <v>50.1</v>
      </c>
      <c r="R124" s="1">
        <v>49.7</v>
      </c>
      <c r="S124" s="1">
        <v>48.5</v>
      </c>
      <c r="T124" s="1">
        <v>49.15</v>
      </c>
      <c r="U124" s="1">
        <v>49.5</v>
      </c>
      <c r="V124" s="1">
        <v>0.114146</v>
      </c>
      <c r="W124" s="1">
        <v>0.41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11.13</v>
      </c>
      <c r="D125" s="1">
        <v>1.95</v>
      </c>
      <c r="E125" s="1">
        <v>0.43</v>
      </c>
      <c r="F125" s="1">
        <v>15.43</v>
      </c>
      <c r="G125" s="1">
        <v>71.06</v>
      </c>
      <c r="H125" s="1">
        <v>129</v>
      </c>
      <c r="I125" s="1">
        <v>1385706.4</v>
      </c>
      <c r="J125" s="1">
        <v>-194</v>
      </c>
      <c r="K125" s="1">
        <v>-391</v>
      </c>
      <c r="L125" s="1">
        <v>-222</v>
      </c>
      <c r="M125" s="1">
        <v>16</v>
      </c>
      <c r="N125" s="1">
        <v>366</v>
      </c>
      <c r="O125" s="1">
        <v>98468</v>
      </c>
      <c r="P125" s="1">
        <v>-0.4</v>
      </c>
      <c r="Q125" s="1">
        <v>48.75</v>
      </c>
      <c r="R125" s="1">
        <v>48</v>
      </c>
      <c r="S125" s="1">
        <v>46.7</v>
      </c>
      <c r="T125" s="1">
        <v>46.8</v>
      </c>
      <c r="U125" s="1">
        <v>47.6</v>
      </c>
      <c r="V125" s="1">
        <v>-0.20422499999999996</v>
      </c>
      <c r="W125" s="1">
        <v>-2.56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1.58</v>
      </c>
      <c r="D126" s="1">
        <v>0</v>
      </c>
      <c r="E126" s="1">
        <v>0.02</v>
      </c>
      <c r="F126" s="1">
        <v>10.039999999999999</v>
      </c>
      <c r="G126" s="1">
        <v>88.36</v>
      </c>
      <c r="H126" s="1">
        <v>130</v>
      </c>
      <c r="I126" s="1">
        <v>1993310</v>
      </c>
      <c r="J126" s="1">
        <v>-65</v>
      </c>
      <c r="K126" s="1">
        <v>-10</v>
      </c>
      <c r="L126" s="1">
        <v>-430</v>
      </c>
      <c r="M126" s="1">
        <v>498</v>
      </c>
      <c r="N126" s="1">
        <v>475</v>
      </c>
      <c r="O126" s="1">
        <v>176129</v>
      </c>
      <c r="P126" s="1">
        <v>0.3</v>
      </c>
      <c r="Q126" s="1">
        <v>11.6</v>
      </c>
      <c r="R126" s="1">
        <v>11.25</v>
      </c>
      <c r="S126" s="1">
        <v>11.2</v>
      </c>
      <c r="T126" s="1">
        <v>11.45</v>
      </c>
      <c r="U126" s="1">
        <v>11.85</v>
      </c>
      <c r="V126" s="1">
        <v>5.6483499999999992E-2</v>
      </c>
      <c r="W126" s="1">
        <v>4.87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0.48</v>
      </c>
      <c r="D127" s="1">
        <v>0</v>
      </c>
      <c r="E127" s="1">
        <v>4.88</v>
      </c>
      <c r="F127" s="1">
        <v>28.28</v>
      </c>
      <c r="G127" s="1">
        <v>66.36</v>
      </c>
      <c r="H127" s="1">
        <v>131</v>
      </c>
      <c r="I127" s="1">
        <v>959679.82</v>
      </c>
      <c r="J127" s="1">
        <v>5</v>
      </c>
      <c r="K127" s="1">
        <v>-7</v>
      </c>
      <c r="L127" s="1">
        <v>1</v>
      </c>
      <c r="M127" s="1">
        <v>-11</v>
      </c>
      <c r="N127" s="1">
        <v>7</v>
      </c>
      <c r="O127" s="1">
        <v>63684</v>
      </c>
      <c r="P127" s="1">
        <v>0</v>
      </c>
      <c r="Q127" s="1">
        <v>17</v>
      </c>
      <c r="R127" s="1">
        <v>16.850000000000001</v>
      </c>
      <c r="S127" s="1">
        <v>16.850000000000001</v>
      </c>
      <c r="T127" s="1">
        <v>17.100000000000001</v>
      </c>
      <c r="U127" s="1">
        <v>17.149999999999999</v>
      </c>
      <c r="V127" s="1">
        <v>-8.4150000000000067E-4</v>
      </c>
      <c r="W127" s="1">
        <v>0.88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0.71</v>
      </c>
      <c r="D128" s="1">
        <v>0.22</v>
      </c>
      <c r="E128" s="1">
        <v>0</v>
      </c>
      <c r="F128" s="1">
        <v>57.54</v>
      </c>
      <c r="G128" s="1">
        <v>41.53</v>
      </c>
      <c r="H128" s="1">
        <v>132</v>
      </c>
      <c r="I128" s="1">
        <v>965941.71</v>
      </c>
      <c r="J128" s="1">
        <v>-22</v>
      </c>
      <c r="K128" s="1">
        <v>-2</v>
      </c>
      <c r="L128" s="1">
        <v>-4</v>
      </c>
      <c r="M128" s="1">
        <v>-18</v>
      </c>
      <c r="N128" s="1">
        <v>83</v>
      </c>
      <c r="O128" s="1">
        <v>40116</v>
      </c>
      <c r="P128" s="1">
        <v>0.1</v>
      </c>
      <c r="Q128" s="1">
        <v>35.9</v>
      </c>
      <c r="R128" s="1">
        <v>36</v>
      </c>
      <c r="S128" s="1">
        <v>36.4</v>
      </c>
      <c r="T128" s="1">
        <v>36.9</v>
      </c>
      <c r="U128" s="1">
        <v>40.549999999999997</v>
      </c>
      <c r="V128" s="1">
        <v>1.6940499999999997E-2</v>
      </c>
      <c r="W128" s="1">
        <v>13.27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3.74</v>
      </c>
      <c r="D129" s="1">
        <v>0.42</v>
      </c>
      <c r="E129" s="1">
        <v>0</v>
      </c>
      <c r="F129" s="1">
        <v>23.56</v>
      </c>
      <c r="G129" s="1">
        <v>72.28</v>
      </c>
      <c r="H129" s="1">
        <v>133</v>
      </c>
      <c r="I129" s="1">
        <v>1836080.8</v>
      </c>
      <c r="J129" s="1">
        <v>-112</v>
      </c>
      <c r="K129" s="1">
        <v>-101</v>
      </c>
      <c r="L129" s="1">
        <v>-116</v>
      </c>
      <c r="M129" s="1">
        <v>-32</v>
      </c>
      <c r="N129" s="1">
        <v>-32</v>
      </c>
      <c r="O129" s="1">
        <v>132712</v>
      </c>
      <c r="P129" s="1">
        <v>-0.3</v>
      </c>
      <c r="Q129" s="1">
        <v>14.75</v>
      </c>
      <c r="R129" s="1">
        <v>14.65</v>
      </c>
      <c r="S129" s="1">
        <v>14.2</v>
      </c>
      <c r="T129" s="1">
        <v>14.45</v>
      </c>
      <c r="U129" s="1">
        <v>14.45</v>
      </c>
      <c r="V129" s="1">
        <v>-5.7036499999999997E-2</v>
      </c>
      <c r="W129" s="1">
        <v>-1.7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13</v>
      </c>
      <c r="D130" s="1">
        <v>0.05</v>
      </c>
      <c r="E130" s="1">
        <v>0.15</v>
      </c>
      <c r="F130" s="1">
        <v>19.190000000000001</v>
      </c>
      <c r="G130" s="1">
        <v>67.61</v>
      </c>
      <c r="H130" s="1">
        <v>134</v>
      </c>
      <c r="I130" s="1">
        <v>3761221.12</v>
      </c>
      <c r="J130" s="1">
        <v>-87</v>
      </c>
      <c r="K130" s="1">
        <v>-221</v>
      </c>
      <c r="L130" s="1">
        <v>-426</v>
      </c>
      <c r="M130" s="1">
        <v>-170</v>
      </c>
      <c r="N130" s="1">
        <v>-98</v>
      </c>
      <c r="O130" s="1">
        <v>254296</v>
      </c>
      <c r="P130" s="1">
        <v>-0.4</v>
      </c>
      <c r="Q130" s="1">
        <v>32.6</v>
      </c>
      <c r="R130" s="1">
        <v>32.65</v>
      </c>
      <c r="S130" s="1">
        <v>32.1</v>
      </c>
      <c r="T130" s="1">
        <v>32.15</v>
      </c>
      <c r="U130" s="1">
        <v>32.299999999999997</v>
      </c>
      <c r="V130" s="1">
        <v>-0.32357349999999996</v>
      </c>
      <c r="W130" s="1">
        <v>-1.07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8.26</v>
      </c>
      <c r="D131" s="1">
        <v>0.04</v>
      </c>
      <c r="E131" s="1">
        <v>0</v>
      </c>
      <c r="F131" s="1">
        <v>33.049999999999997</v>
      </c>
      <c r="G131" s="1">
        <v>58.650000000000006</v>
      </c>
      <c r="H131" s="1">
        <v>135</v>
      </c>
      <c r="I131" s="1">
        <v>985474.86</v>
      </c>
      <c r="J131" s="1">
        <v>11</v>
      </c>
      <c r="K131" s="1">
        <v>-125</v>
      </c>
      <c r="L131" s="1">
        <v>-132</v>
      </c>
      <c r="M131" s="1">
        <v>13</v>
      </c>
      <c r="N131" s="1">
        <v>87</v>
      </c>
      <c r="O131" s="1">
        <v>57798</v>
      </c>
      <c r="P131" s="1">
        <v>-0.3</v>
      </c>
      <c r="Q131" s="1">
        <v>53.1</v>
      </c>
      <c r="R131" s="1">
        <v>52.4</v>
      </c>
      <c r="S131" s="1">
        <v>51.9</v>
      </c>
      <c r="T131" s="1">
        <v>52.2</v>
      </c>
      <c r="U131" s="1">
        <v>57.4</v>
      </c>
      <c r="V131" s="1">
        <v>-7.1443000000000006E-2</v>
      </c>
      <c r="W131" s="1">
        <v>9.33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2</v>
      </c>
      <c r="K132" s="1">
        <v>-7</v>
      </c>
      <c r="L132" s="1">
        <v>1</v>
      </c>
      <c r="M132" s="1">
        <v>-9</v>
      </c>
      <c r="N132" s="1">
        <v>-2</v>
      </c>
      <c r="O132" s="1">
        <v>47319</v>
      </c>
      <c r="P132" s="1">
        <v>0</v>
      </c>
      <c r="Q132" s="1">
        <v>37.35</v>
      </c>
      <c r="R132" s="1">
        <v>37.4</v>
      </c>
      <c r="S132" s="1">
        <v>37</v>
      </c>
      <c r="T132" s="1">
        <v>36.950000000000003</v>
      </c>
      <c r="U132" s="1">
        <v>37.049999999999997</v>
      </c>
      <c r="V132" s="1">
        <v>-5.5675000000000004E-3</v>
      </c>
      <c r="W132" s="1">
        <v>-0.13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12.55</v>
      </c>
      <c r="D133" s="1">
        <v>0.66</v>
      </c>
      <c r="E133" s="1">
        <v>0.79</v>
      </c>
      <c r="F133" s="1">
        <v>12.12</v>
      </c>
      <c r="G133" s="1">
        <v>73.88</v>
      </c>
      <c r="H133" s="1">
        <v>137</v>
      </c>
      <c r="I133" s="1">
        <v>2795175.13</v>
      </c>
      <c r="J133" s="1">
        <v>-122</v>
      </c>
      <c r="K133" s="1">
        <v>500</v>
      </c>
      <c r="L133" s="1">
        <v>192</v>
      </c>
      <c r="M133" s="1">
        <v>-324</v>
      </c>
      <c r="N133" s="1">
        <v>755</v>
      </c>
      <c r="O133" s="1">
        <v>206508</v>
      </c>
      <c r="P133" s="1">
        <v>0.5</v>
      </c>
      <c r="Q133" s="1">
        <v>97</v>
      </c>
      <c r="R133" s="1">
        <v>98.9</v>
      </c>
      <c r="S133" s="1">
        <v>100.5</v>
      </c>
      <c r="T133" s="1">
        <v>100.5</v>
      </c>
      <c r="U133" s="1">
        <v>109</v>
      </c>
      <c r="V133" s="1">
        <v>1.0664499999999999</v>
      </c>
      <c r="W133" s="1">
        <v>12.37</v>
      </c>
      <c r="X133" s="1" t="s">
        <v>4379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19.760000000000002</v>
      </c>
      <c r="D134" s="1">
        <v>0.1</v>
      </c>
      <c r="E134" s="1">
        <v>0.67</v>
      </c>
      <c r="F134" s="1">
        <v>18.45</v>
      </c>
      <c r="G134" s="1">
        <v>61.019999999999996</v>
      </c>
      <c r="H134" s="1">
        <v>138</v>
      </c>
      <c r="I134" s="1">
        <v>820663.94</v>
      </c>
      <c r="J134" s="1">
        <v>-3</v>
      </c>
      <c r="K134" s="1">
        <v>54</v>
      </c>
      <c r="L134" s="1">
        <v>70</v>
      </c>
      <c r="M134" s="1">
        <v>17</v>
      </c>
      <c r="N134" s="1">
        <v>30</v>
      </c>
      <c r="O134" s="1">
        <v>50077</v>
      </c>
      <c r="P134" s="1">
        <v>0.3</v>
      </c>
      <c r="Q134" s="1">
        <v>149</v>
      </c>
      <c r="R134" s="1">
        <v>149.5</v>
      </c>
      <c r="S134" s="1">
        <v>148</v>
      </c>
      <c r="T134" s="1">
        <v>149</v>
      </c>
      <c r="U134" s="1">
        <v>149</v>
      </c>
      <c r="V134" s="1">
        <v>0.24989</v>
      </c>
      <c r="W134" s="1">
        <v>0.68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13</v>
      </c>
      <c r="R135" s="1">
        <v>12.15</v>
      </c>
      <c r="S135" s="1">
        <v>12.15</v>
      </c>
      <c r="T135" s="1">
        <v>12.95</v>
      </c>
      <c r="U135" s="1">
        <v>12.85</v>
      </c>
      <c r="V135" s="1">
        <v>0</v>
      </c>
      <c r="W135" s="1">
        <v>0.78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-1</v>
      </c>
      <c r="K136" s="1">
        <v>-5</v>
      </c>
      <c r="L136" s="1">
        <v>0</v>
      </c>
      <c r="M136" s="1">
        <v>4</v>
      </c>
      <c r="N136" s="1">
        <v>2</v>
      </c>
      <c r="O136" s="1">
        <v>55257</v>
      </c>
      <c r="P136" s="1">
        <v>0</v>
      </c>
      <c r="Q136" s="1">
        <v>18.45</v>
      </c>
      <c r="R136" s="1">
        <v>18.45</v>
      </c>
      <c r="S136" s="1">
        <v>18.149999999999999</v>
      </c>
      <c r="T136" s="1">
        <v>17.850000000000001</v>
      </c>
      <c r="U136" s="1">
        <v>17.600000000000001</v>
      </c>
      <c r="V136" s="1">
        <v>-4.0999999999999946E-5</v>
      </c>
      <c r="W136" s="1">
        <v>-2.4900000000000002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0.59</v>
      </c>
      <c r="D137" s="1">
        <v>0.1</v>
      </c>
      <c r="E137" s="1">
        <v>0.02</v>
      </c>
      <c r="F137" s="1">
        <v>20.76</v>
      </c>
      <c r="G137" s="1">
        <v>78.53</v>
      </c>
      <c r="H137" s="1">
        <v>141</v>
      </c>
      <c r="I137" s="1">
        <v>854736.12</v>
      </c>
      <c r="J137" s="1">
        <v>26</v>
      </c>
      <c r="K137" s="1">
        <v>41</v>
      </c>
      <c r="L137" s="1">
        <v>-2</v>
      </c>
      <c r="M137" s="1">
        <v>2</v>
      </c>
      <c r="N137" s="1">
        <v>-5</v>
      </c>
      <c r="O137" s="1">
        <v>67122</v>
      </c>
      <c r="P137" s="1">
        <v>0.1</v>
      </c>
      <c r="Q137" s="1">
        <v>16.25</v>
      </c>
      <c r="R137" s="1">
        <v>16.600000000000001</v>
      </c>
      <c r="S137" s="1">
        <v>16.5</v>
      </c>
      <c r="T137" s="1">
        <v>16.55</v>
      </c>
      <c r="U137" s="1">
        <v>16.8</v>
      </c>
      <c r="V137" s="1">
        <v>1.0191999999999998E-2</v>
      </c>
      <c r="W137" s="1">
        <v>5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9.76</v>
      </c>
      <c r="D138" s="1">
        <v>0</v>
      </c>
      <c r="E138" s="1">
        <v>0.11</v>
      </c>
      <c r="F138" s="1">
        <v>38.64</v>
      </c>
      <c r="G138" s="1">
        <v>51.49</v>
      </c>
      <c r="H138" s="1">
        <v>142</v>
      </c>
      <c r="I138" s="1">
        <v>788000</v>
      </c>
      <c r="J138" s="1">
        <v>-1</v>
      </c>
      <c r="K138" s="1">
        <v>-23</v>
      </c>
      <c r="L138" s="1">
        <v>-33</v>
      </c>
      <c r="M138" s="1">
        <v>6</v>
      </c>
      <c r="N138" s="1">
        <v>3</v>
      </c>
      <c r="O138" s="1">
        <v>40574</v>
      </c>
      <c r="P138" s="1">
        <v>-0.1</v>
      </c>
      <c r="Q138" s="1">
        <v>50.1</v>
      </c>
      <c r="R138" s="1">
        <v>50</v>
      </c>
      <c r="S138" s="1">
        <v>50.4</v>
      </c>
      <c r="T138" s="1">
        <v>50.7</v>
      </c>
      <c r="U138" s="1">
        <v>51.1</v>
      </c>
      <c r="V138" s="1">
        <v>-2.4058000000000003E-2</v>
      </c>
      <c r="W138" s="1">
        <v>3.13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11.66</v>
      </c>
      <c r="D139" s="1">
        <v>0.33</v>
      </c>
      <c r="E139" s="1">
        <v>0.28000000000000003</v>
      </c>
      <c r="F139" s="1">
        <v>10.95</v>
      </c>
      <c r="G139" s="1">
        <v>76.78</v>
      </c>
      <c r="H139" s="1">
        <v>143</v>
      </c>
      <c r="I139" s="1">
        <v>605356.31000000006</v>
      </c>
      <c r="J139" s="1">
        <v>-3</v>
      </c>
      <c r="K139" s="1">
        <v>-22</v>
      </c>
      <c r="L139" s="1">
        <v>-19</v>
      </c>
      <c r="M139" s="1">
        <v>-12</v>
      </c>
      <c r="N139" s="1">
        <v>-8</v>
      </c>
      <c r="O139" s="1">
        <v>46479</v>
      </c>
      <c r="P139" s="1">
        <v>-0.1</v>
      </c>
      <c r="Q139" s="1">
        <v>168.5</v>
      </c>
      <c r="R139" s="1">
        <v>168.5</v>
      </c>
      <c r="S139" s="1">
        <v>167.5</v>
      </c>
      <c r="T139" s="1">
        <v>167</v>
      </c>
      <c r="U139" s="1">
        <v>167.5</v>
      </c>
      <c r="V139" s="1">
        <v>-0.10739</v>
      </c>
      <c r="W139" s="1">
        <v>0.3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11.92</v>
      </c>
      <c r="D140" s="1">
        <v>0.35</v>
      </c>
      <c r="E140" s="1">
        <v>0.12</v>
      </c>
      <c r="F140" s="1">
        <v>14.5</v>
      </c>
      <c r="G140" s="1">
        <v>73.11</v>
      </c>
      <c r="H140" s="1">
        <v>144</v>
      </c>
      <c r="I140" s="1">
        <v>1414690</v>
      </c>
      <c r="J140" s="1">
        <v>63</v>
      </c>
      <c r="K140" s="1">
        <v>-6</v>
      </c>
      <c r="L140" s="1">
        <v>-3</v>
      </c>
      <c r="M140" s="1">
        <v>32</v>
      </c>
      <c r="N140" s="1">
        <v>131</v>
      </c>
      <c r="O140" s="1">
        <v>103428</v>
      </c>
      <c r="P140" s="1">
        <v>0.2</v>
      </c>
      <c r="Q140" s="1">
        <v>66.400000000000006</v>
      </c>
      <c r="R140" s="1">
        <v>67.099999999999994</v>
      </c>
      <c r="S140" s="1">
        <v>65.599999999999994</v>
      </c>
      <c r="T140" s="1">
        <v>65.8</v>
      </c>
      <c r="U140" s="1">
        <v>66.900000000000006</v>
      </c>
      <c r="V140" s="1">
        <v>0.14453300000000002</v>
      </c>
      <c r="W140" s="1">
        <v>1.06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25.28</v>
      </c>
      <c r="D141" s="1">
        <v>1.36</v>
      </c>
      <c r="E141" s="1">
        <v>1.68</v>
      </c>
      <c r="F141" s="1">
        <v>9.19</v>
      </c>
      <c r="G141" s="1">
        <v>62.49</v>
      </c>
      <c r="H141" s="1">
        <v>145</v>
      </c>
      <c r="I141" s="1">
        <v>504165.16</v>
      </c>
      <c r="J141" s="1">
        <v>28</v>
      </c>
      <c r="K141" s="1">
        <v>149</v>
      </c>
      <c r="L141" s="1">
        <v>9</v>
      </c>
      <c r="M141" s="1">
        <v>84</v>
      </c>
      <c r="N141" s="1">
        <v>-41</v>
      </c>
      <c r="O141" s="1">
        <v>31505</v>
      </c>
      <c r="P141" s="1">
        <v>0.7</v>
      </c>
      <c r="Q141" s="1">
        <v>304.5</v>
      </c>
      <c r="R141" s="1">
        <v>307.5</v>
      </c>
      <c r="S141" s="1">
        <v>322.5</v>
      </c>
      <c r="T141" s="1">
        <v>337</v>
      </c>
      <c r="U141" s="1">
        <v>333.5</v>
      </c>
      <c r="V141" s="1">
        <v>0.71880500000000003</v>
      </c>
      <c r="W141" s="1">
        <v>9.17</v>
      </c>
      <c r="X141" s="1" t="s">
        <v>4380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2.89</v>
      </c>
      <c r="D142" s="1">
        <v>0.24</v>
      </c>
      <c r="E142" s="1">
        <v>0.04</v>
      </c>
      <c r="F142" s="1">
        <v>18.559999999999999</v>
      </c>
      <c r="G142" s="1">
        <v>78.27000000000001</v>
      </c>
      <c r="H142" s="1">
        <v>146</v>
      </c>
      <c r="I142" s="1">
        <v>1030865.59</v>
      </c>
      <c r="J142" s="1">
        <v>29</v>
      </c>
      <c r="K142" s="1">
        <v>42</v>
      </c>
      <c r="L142" s="1">
        <v>-481</v>
      </c>
      <c r="M142" s="1">
        <v>-90</v>
      </c>
      <c r="N142" s="1">
        <v>112</v>
      </c>
      <c r="O142" s="1">
        <v>80686</v>
      </c>
      <c r="P142" s="1">
        <v>-0.5</v>
      </c>
      <c r="Q142" s="1">
        <v>24.55</v>
      </c>
      <c r="R142" s="1">
        <v>25.7</v>
      </c>
      <c r="S142" s="1">
        <v>24.45</v>
      </c>
      <c r="T142" s="1">
        <v>24.35</v>
      </c>
      <c r="U142" s="1">
        <v>26.75</v>
      </c>
      <c r="V142" s="1">
        <v>-9.1645999999999991E-2</v>
      </c>
      <c r="W142" s="1">
        <v>9.41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1.42</v>
      </c>
      <c r="D143" s="1">
        <v>0</v>
      </c>
      <c r="E143" s="1">
        <v>0.12</v>
      </c>
      <c r="F143" s="1">
        <v>15.16</v>
      </c>
      <c r="G143" s="1">
        <v>83.3</v>
      </c>
      <c r="H143" s="1">
        <v>147</v>
      </c>
      <c r="I143" s="1">
        <v>1206783.8700000001</v>
      </c>
      <c r="J143" s="1">
        <v>32</v>
      </c>
      <c r="K143" s="1">
        <v>23</v>
      </c>
      <c r="L143" s="1">
        <v>-277</v>
      </c>
      <c r="M143" s="1">
        <v>-154</v>
      </c>
      <c r="N143" s="1">
        <v>71</v>
      </c>
      <c r="O143" s="1">
        <v>100525</v>
      </c>
      <c r="P143" s="1">
        <v>-0.3</v>
      </c>
      <c r="Q143" s="1">
        <v>25</v>
      </c>
      <c r="R143" s="1">
        <v>25.6</v>
      </c>
      <c r="S143" s="1">
        <v>24.95</v>
      </c>
      <c r="T143" s="1">
        <v>25.05</v>
      </c>
      <c r="U143" s="1">
        <v>25.15</v>
      </c>
      <c r="V143" s="1">
        <v>-7.5943999999999998E-2</v>
      </c>
      <c r="W143" s="1">
        <v>1.82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1.72</v>
      </c>
      <c r="D144" s="1">
        <v>0</v>
      </c>
      <c r="E144" s="1">
        <v>0.26</v>
      </c>
      <c r="F144" s="1">
        <v>13.4</v>
      </c>
      <c r="G144" s="1">
        <v>84.62</v>
      </c>
      <c r="H144" s="1">
        <v>148</v>
      </c>
      <c r="I144" s="1">
        <v>515008.39</v>
      </c>
      <c r="J144" s="1">
        <v>39</v>
      </c>
      <c r="K144" s="1">
        <v>2</v>
      </c>
      <c r="L144" s="1">
        <v>-28</v>
      </c>
      <c r="M144" s="1">
        <v>20</v>
      </c>
      <c r="N144" s="1">
        <v>2</v>
      </c>
      <c r="O144" s="1">
        <v>43580</v>
      </c>
      <c r="P144" s="1">
        <v>0.1</v>
      </c>
      <c r="Q144" s="1">
        <v>16.100000000000001</v>
      </c>
      <c r="R144" s="1">
        <v>16</v>
      </c>
      <c r="S144" s="1">
        <v>15.75</v>
      </c>
      <c r="T144" s="1">
        <v>15.7</v>
      </c>
      <c r="U144" s="1">
        <v>15.85</v>
      </c>
      <c r="V144" s="1">
        <v>5.6460000000000017E-3</v>
      </c>
      <c r="W144" s="1">
        <v>-1.55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12.11</v>
      </c>
      <c r="D145" s="1">
        <v>1.1299999999999999</v>
      </c>
      <c r="E145" s="1">
        <v>0.03</v>
      </c>
      <c r="F145" s="1">
        <v>12.76</v>
      </c>
      <c r="G145" s="1">
        <v>73.97</v>
      </c>
      <c r="H145" s="1">
        <v>149</v>
      </c>
      <c r="I145" s="1">
        <v>502302.42</v>
      </c>
      <c r="J145" s="1">
        <v>2</v>
      </c>
      <c r="K145" s="1">
        <v>37</v>
      </c>
      <c r="L145" s="1">
        <v>-2</v>
      </c>
      <c r="M145" s="1">
        <v>-42</v>
      </c>
      <c r="N145" s="1">
        <v>-23</v>
      </c>
      <c r="O145" s="1">
        <v>37155</v>
      </c>
      <c r="P145" s="1">
        <v>-0.1</v>
      </c>
      <c r="Q145" s="1">
        <v>105</v>
      </c>
      <c r="R145" s="1">
        <v>106</v>
      </c>
      <c r="S145" s="1">
        <v>106</v>
      </c>
      <c r="T145" s="1">
        <v>105</v>
      </c>
      <c r="U145" s="1">
        <v>105</v>
      </c>
      <c r="V145" s="1">
        <v>-2.9049999999999999E-2</v>
      </c>
      <c r="W145" s="1">
        <v>0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15.03</v>
      </c>
      <c r="D146" s="1">
        <v>0.19</v>
      </c>
      <c r="E146" s="1">
        <v>0.15</v>
      </c>
      <c r="F146" s="1">
        <v>10.37</v>
      </c>
      <c r="G146" s="1">
        <v>74.260000000000005</v>
      </c>
      <c r="H146" s="1">
        <v>150</v>
      </c>
      <c r="I146" s="1">
        <v>1237241.71</v>
      </c>
      <c r="J146" s="1">
        <v>-61</v>
      </c>
      <c r="K146" s="1">
        <v>-37</v>
      </c>
      <c r="L146" s="1">
        <v>-278</v>
      </c>
      <c r="M146" s="1">
        <v>-301</v>
      </c>
      <c r="N146" s="1">
        <v>72</v>
      </c>
      <c r="O146" s="1">
        <v>91878</v>
      </c>
      <c r="P146" s="1">
        <v>-0.7</v>
      </c>
      <c r="Q146" s="1">
        <v>84.6</v>
      </c>
      <c r="R146" s="1">
        <v>84.8</v>
      </c>
      <c r="S146" s="1">
        <v>82.6</v>
      </c>
      <c r="T146" s="1">
        <v>81.900000000000006</v>
      </c>
      <c r="U146" s="1">
        <v>82.2</v>
      </c>
      <c r="V146" s="1">
        <v>-0.49994499999999997</v>
      </c>
      <c r="W146" s="1">
        <v>-2.84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0.22</v>
      </c>
      <c r="D147" s="1">
        <v>0.04</v>
      </c>
      <c r="E147" s="1">
        <v>0.02</v>
      </c>
      <c r="F147" s="1">
        <v>42.16</v>
      </c>
      <c r="G147" s="1">
        <v>57.56</v>
      </c>
      <c r="H147" s="1">
        <v>151</v>
      </c>
      <c r="I147" s="1">
        <v>1104003.72</v>
      </c>
      <c r="J147" s="1">
        <v>1</v>
      </c>
      <c r="K147" s="1">
        <v>0</v>
      </c>
      <c r="L147" s="1">
        <v>-17</v>
      </c>
      <c r="M147" s="1">
        <v>61</v>
      </c>
      <c r="N147" s="1">
        <v>42</v>
      </c>
      <c r="O147" s="1">
        <v>63546</v>
      </c>
      <c r="P147" s="1">
        <v>0.1</v>
      </c>
      <c r="Q147" s="1">
        <v>63.2</v>
      </c>
      <c r="R147" s="1">
        <v>63.7</v>
      </c>
      <c r="S147" s="1">
        <v>66.8</v>
      </c>
      <c r="T147" s="1">
        <v>68.099999999999994</v>
      </c>
      <c r="U147" s="1">
        <v>73.8</v>
      </c>
      <c r="V147" s="1">
        <v>6.1812999999999993E-2</v>
      </c>
      <c r="W147" s="1">
        <v>17.52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1.23</v>
      </c>
      <c r="D148" s="1">
        <v>0</v>
      </c>
      <c r="E148" s="1">
        <v>0</v>
      </c>
      <c r="F148" s="1">
        <v>25.95</v>
      </c>
      <c r="G148" s="1">
        <v>72.819999999999993</v>
      </c>
      <c r="H148" s="1">
        <v>152</v>
      </c>
      <c r="I148" s="1">
        <v>1224705.33</v>
      </c>
      <c r="J148" s="1">
        <v>-2</v>
      </c>
      <c r="K148" s="1">
        <v>-34</v>
      </c>
      <c r="L148" s="1">
        <v>-19</v>
      </c>
      <c r="M148" s="1">
        <v>-35</v>
      </c>
      <c r="N148" s="1">
        <v>-26</v>
      </c>
      <c r="O148" s="1">
        <v>89183</v>
      </c>
      <c r="P148" s="1">
        <v>-0.1</v>
      </c>
      <c r="Q148" s="1">
        <v>11.95</v>
      </c>
      <c r="R148" s="1">
        <v>12.1</v>
      </c>
      <c r="S148" s="1">
        <v>11.8</v>
      </c>
      <c r="T148" s="1">
        <v>12</v>
      </c>
      <c r="U148" s="1">
        <v>12</v>
      </c>
      <c r="V148" s="1">
        <v>-1.3915E-2</v>
      </c>
      <c r="W148" s="1">
        <v>0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2.2799999999999998</v>
      </c>
      <c r="D149" s="1">
        <v>0</v>
      </c>
      <c r="E149" s="1">
        <v>0.45</v>
      </c>
      <c r="F149" s="1">
        <v>14.32</v>
      </c>
      <c r="G149" s="1">
        <v>82.95</v>
      </c>
      <c r="H149" s="1">
        <v>153</v>
      </c>
      <c r="I149" s="1">
        <v>841572.25</v>
      </c>
      <c r="J149" s="1">
        <v>-4</v>
      </c>
      <c r="K149" s="1">
        <v>16</v>
      </c>
      <c r="L149" s="1">
        <v>-51</v>
      </c>
      <c r="M149" s="1">
        <v>4</v>
      </c>
      <c r="N149" s="1">
        <v>38</v>
      </c>
      <c r="O149" s="1">
        <v>69808</v>
      </c>
      <c r="P149" s="1">
        <v>0</v>
      </c>
      <c r="Q149" s="1">
        <v>42</v>
      </c>
      <c r="R149" s="1">
        <v>42.05</v>
      </c>
      <c r="S149" s="1">
        <v>42</v>
      </c>
      <c r="T149" s="1">
        <v>42</v>
      </c>
      <c r="U149" s="1">
        <v>42.1</v>
      </c>
      <c r="V149" s="1">
        <v>1.305999999999999E-3</v>
      </c>
      <c r="W149" s="1">
        <v>0.48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25.22</v>
      </c>
      <c r="D150" s="1">
        <v>0.02</v>
      </c>
      <c r="E150" s="1">
        <v>0</v>
      </c>
      <c r="F150" s="1">
        <v>31.15</v>
      </c>
      <c r="G150" s="1">
        <v>43.61</v>
      </c>
      <c r="H150" s="1">
        <v>154</v>
      </c>
      <c r="I150" s="1">
        <v>653566.18000000005</v>
      </c>
      <c r="J150" s="1">
        <v>15</v>
      </c>
      <c r="K150" s="1">
        <v>-1</v>
      </c>
      <c r="L150" s="1">
        <v>-63</v>
      </c>
      <c r="M150" s="1">
        <v>-34</v>
      </c>
      <c r="N150" s="1">
        <v>-4</v>
      </c>
      <c r="O150" s="1">
        <v>28502</v>
      </c>
      <c r="P150" s="1">
        <v>-0.3</v>
      </c>
      <c r="Q150" s="1">
        <v>28.3</v>
      </c>
      <c r="R150" s="1">
        <v>28.1</v>
      </c>
      <c r="S150" s="1">
        <v>28.25</v>
      </c>
      <c r="T150" s="1">
        <v>27.9</v>
      </c>
      <c r="U150" s="1">
        <v>28.4</v>
      </c>
      <c r="V150" s="1">
        <v>-2.4455499999999998E-2</v>
      </c>
      <c r="W150" s="1">
        <v>1.61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6.78</v>
      </c>
      <c r="D151" s="1">
        <v>0</v>
      </c>
      <c r="E151" s="1">
        <v>0.79</v>
      </c>
      <c r="F151" s="1">
        <v>22.81</v>
      </c>
      <c r="G151" s="1">
        <v>69.62</v>
      </c>
      <c r="H151" s="1">
        <v>155</v>
      </c>
      <c r="I151" s="1">
        <v>1106175.19</v>
      </c>
      <c r="J151" s="1">
        <v>-167</v>
      </c>
      <c r="K151" s="1">
        <v>-122</v>
      </c>
      <c r="L151" s="1">
        <v>-287</v>
      </c>
      <c r="M151" s="1">
        <v>248</v>
      </c>
      <c r="N151" s="1">
        <v>66</v>
      </c>
      <c r="O151" s="1">
        <v>77012</v>
      </c>
      <c r="P151" s="1">
        <v>-0.3</v>
      </c>
      <c r="Q151" s="1">
        <v>74.3</v>
      </c>
      <c r="R151" s="1">
        <v>73.900000000000006</v>
      </c>
      <c r="S151" s="1">
        <v>72.099999999999994</v>
      </c>
      <c r="T151" s="1">
        <v>73.099999999999994</v>
      </c>
      <c r="U151" s="1">
        <v>73.7</v>
      </c>
      <c r="V151" s="1">
        <v>-0.19123599999999999</v>
      </c>
      <c r="W151" s="1">
        <v>-1.47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75.14</v>
      </c>
      <c r="D152" s="1">
        <v>1.22</v>
      </c>
      <c r="E152" s="1">
        <v>0.32</v>
      </c>
      <c r="F152" s="1">
        <v>4.12</v>
      </c>
      <c r="G152" s="1">
        <v>19.200000000000003</v>
      </c>
      <c r="H152" s="1">
        <v>156</v>
      </c>
      <c r="I152" s="1">
        <v>1890249.98</v>
      </c>
      <c r="J152" s="1">
        <v>154</v>
      </c>
      <c r="K152" s="1">
        <v>58</v>
      </c>
      <c r="L152" s="1">
        <v>135</v>
      </c>
      <c r="M152" s="1">
        <v>97</v>
      </c>
      <c r="N152" s="1">
        <v>-88</v>
      </c>
      <c r="O152" s="1">
        <v>36293</v>
      </c>
      <c r="P152" s="1">
        <v>1</v>
      </c>
      <c r="Q152" s="1">
        <v>995</v>
      </c>
      <c r="R152" s="1">
        <v>987</v>
      </c>
      <c r="S152" s="1">
        <v>998</v>
      </c>
      <c r="T152" s="1">
        <v>1035</v>
      </c>
      <c r="U152" s="1">
        <v>1045</v>
      </c>
      <c r="V152" s="1">
        <v>3.5364100000000001</v>
      </c>
      <c r="W152" s="1">
        <v>8.2899999999999991</v>
      </c>
      <c r="X152" s="1" t="s">
        <v>4381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15.59</v>
      </c>
      <c r="D153" s="1">
        <v>0</v>
      </c>
      <c r="E153" s="1">
        <v>0.28999999999999998</v>
      </c>
      <c r="F153" s="1">
        <v>19.11</v>
      </c>
      <c r="G153" s="1">
        <v>65.010000000000005</v>
      </c>
      <c r="H153" s="1">
        <v>157</v>
      </c>
      <c r="I153" s="1">
        <v>331648.07</v>
      </c>
      <c r="J153" s="1">
        <v>-2</v>
      </c>
      <c r="K153" s="1">
        <v>-2</v>
      </c>
      <c r="L153" s="1">
        <v>-1</v>
      </c>
      <c r="M153" s="1">
        <v>0</v>
      </c>
      <c r="N153" s="1">
        <v>-2</v>
      </c>
      <c r="O153" s="1">
        <v>21560</v>
      </c>
      <c r="P153" s="1">
        <v>0</v>
      </c>
      <c r="Q153" s="1">
        <v>16.7</v>
      </c>
      <c r="R153" s="1">
        <v>16.8</v>
      </c>
      <c r="S153" s="1">
        <v>16.7</v>
      </c>
      <c r="T153" s="1">
        <v>16.75</v>
      </c>
      <c r="U153" s="1">
        <v>16.649999999999999</v>
      </c>
      <c r="V153" s="1">
        <v>-1.17E-3</v>
      </c>
      <c r="W153" s="1">
        <v>-1.19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1.76</v>
      </c>
      <c r="D155" s="1">
        <v>0</v>
      </c>
      <c r="E155" s="1">
        <v>0.24</v>
      </c>
      <c r="F155" s="1">
        <v>14.06</v>
      </c>
      <c r="G155" s="1">
        <v>83.94</v>
      </c>
      <c r="H155" s="1">
        <v>159</v>
      </c>
      <c r="I155" s="1">
        <v>352178.99</v>
      </c>
      <c r="J155" s="1">
        <v>-3</v>
      </c>
      <c r="K155" s="1">
        <v>-2</v>
      </c>
      <c r="L155" s="1">
        <v>-5</v>
      </c>
      <c r="M155" s="1">
        <v>-18</v>
      </c>
      <c r="N155" s="1">
        <v>12</v>
      </c>
      <c r="O155" s="1">
        <v>29562</v>
      </c>
      <c r="P155" s="1">
        <v>-0.1</v>
      </c>
      <c r="Q155" s="1">
        <v>92.1</v>
      </c>
      <c r="R155" s="1">
        <v>92.3</v>
      </c>
      <c r="S155" s="1">
        <v>91.3</v>
      </c>
      <c r="T155" s="1">
        <v>90.5</v>
      </c>
      <c r="U155" s="1">
        <v>97.1</v>
      </c>
      <c r="V155" s="1">
        <v>-1.3812000000000003E-2</v>
      </c>
      <c r="W155" s="1">
        <v>4.8600000000000003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0</v>
      </c>
      <c r="L156" s="1">
        <v>-2</v>
      </c>
      <c r="M156" s="1">
        <v>0</v>
      </c>
      <c r="N156" s="1">
        <v>0</v>
      </c>
      <c r="O156" s="1">
        <v>39586</v>
      </c>
      <c r="P156" s="1">
        <v>0</v>
      </c>
      <c r="Q156" s="1">
        <v>29.45</v>
      </c>
      <c r="R156" s="1">
        <v>29.25</v>
      </c>
      <c r="S156" s="1">
        <v>29.05</v>
      </c>
      <c r="T156" s="1">
        <v>29.35</v>
      </c>
      <c r="U156" s="1">
        <v>29.2</v>
      </c>
      <c r="V156" s="1">
        <v>-5.8100000000000003E-4</v>
      </c>
      <c r="W156" s="1">
        <v>0.34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4.4800000000000004</v>
      </c>
      <c r="D157" s="1">
        <v>1.1399999999999999</v>
      </c>
      <c r="E157" s="1">
        <v>0.54</v>
      </c>
      <c r="F157" s="1">
        <v>14.1</v>
      </c>
      <c r="G157" s="1">
        <v>79.740000000000009</v>
      </c>
      <c r="H157" s="1">
        <v>161</v>
      </c>
      <c r="I157" s="1">
        <v>811875.49</v>
      </c>
      <c r="J157" s="1">
        <v>60</v>
      </c>
      <c r="K157" s="1">
        <v>298</v>
      </c>
      <c r="L157" s="1">
        <v>104</v>
      </c>
      <c r="M157" s="1">
        <v>-649</v>
      </c>
      <c r="N157" s="1">
        <v>-117</v>
      </c>
      <c r="O157" s="1">
        <v>64739</v>
      </c>
      <c r="P157" s="1">
        <v>-0.5</v>
      </c>
      <c r="Q157" s="1">
        <v>103</v>
      </c>
      <c r="R157" s="1">
        <v>108</v>
      </c>
      <c r="S157" s="1">
        <v>114</v>
      </c>
      <c r="T157" s="1">
        <v>116</v>
      </c>
      <c r="U157" s="1">
        <v>123.5</v>
      </c>
      <c r="V157" s="1">
        <v>-0.39513500000000001</v>
      </c>
      <c r="W157" s="1">
        <v>21.67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5.88</v>
      </c>
      <c r="D158" s="1">
        <v>0.45</v>
      </c>
      <c r="E158" s="1">
        <v>0.67</v>
      </c>
      <c r="F158" s="1">
        <v>9.1300000000000008</v>
      </c>
      <c r="G158" s="1">
        <v>83.87</v>
      </c>
      <c r="H158" s="1">
        <v>162</v>
      </c>
      <c r="I158" s="1">
        <v>1334442.54</v>
      </c>
      <c r="J158" s="1">
        <v>643</v>
      </c>
      <c r="K158" s="1">
        <v>171</v>
      </c>
      <c r="L158" s="1">
        <v>-678</v>
      </c>
      <c r="M158" s="1">
        <v>-307</v>
      </c>
      <c r="N158" s="1">
        <v>-48</v>
      </c>
      <c r="O158" s="1">
        <v>111920</v>
      </c>
      <c r="P158" s="1">
        <v>-0.2</v>
      </c>
      <c r="Q158" s="1">
        <v>102.5</v>
      </c>
      <c r="R158" s="1">
        <v>108.5</v>
      </c>
      <c r="S158" s="1">
        <v>106</v>
      </c>
      <c r="T158" s="1">
        <v>104</v>
      </c>
      <c r="U158" s="1">
        <v>103.5</v>
      </c>
      <c r="V158" s="1">
        <v>-0.24303</v>
      </c>
      <c r="W158" s="1">
        <v>4.12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12.73</v>
      </c>
      <c r="D159" s="1">
        <v>0</v>
      </c>
      <c r="E159" s="1">
        <v>0.42</v>
      </c>
      <c r="F159" s="1">
        <v>8.52</v>
      </c>
      <c r="G159" s="1">
        <v>78.33</v>
      </c>
      <c r="H159" s="1">
        <v>163</v>
      </c>
      <c r="I159" s="1">
        <v>754997.64</v>
      </c>
      <c r="J159" s="1">
        <v>18</v>
      </c>
      <c r="K159" s="1">
        <v>4</v>
      </c>
      <c r="L159" s="1">
        <v>-20</v>
      </c>
      <c r="M159" s="1">
        <v>-2</v>
      </c>
      <c r="N159" s="1">
        <v>51</v>
      </c>
      <c r="O159" s="1">
        <v>59139</v>
      </c>
      <c r="P159" s="1">
        <v>0.1</v>
      </c>
      <c r="Q159" s="1">
        <v>41.75</v>
      </c>
      <c r="R159" s="1">
        <v>42.45</v>
      </c>
      <c r="S159" s="1">
        <v>41.9</v>
      </c>
      <c r="T159" s="1">
        <v>42</v>
      </c>
      <c r="U159" s="1">
        <v>43.15</v>
      </c>
      <c r="V159" s="1">
        <v>2.1999499999999998E-2</v>
      </c>
      <c r="W159" s="1">
        <v>2.86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0.7</v>
      </c>
      <c r="D160" s="1">
        <v>0</v>
      </c>
      <c r="E160" s="1">
        <v>0</v>
      </c>
      <c r="F160" s="1">
        <v>16.46</v>
      </c>
      <c r="G160" s="1">
        <v>82.84</v>
      </c>
      <c r="H160" s="1">
        <v>164</v>
      </c>
      <c r="I160" s="1">
        <v>1916880</v>
      </c>
      <c r="J160" s="1">
        <v>48</v>
      </c>
      <c r="K160" s="1">
        <v>-30</v>
      </c>
      <c r="L160" s="1">
        <v>-264</v>
      </c>
      <c r="M160" s="1">
        <v>263</v>
      </c>
      <c r="N160" s="1">
        <v>31</v>
      </c>
      <c r="O160" s="1">
        <v>158794</v>
      </c>
      <c r="P160" s="1">
        <v>0</v>
      </c>
      <c r="Q160" s="1">
        <v>30.8</v>
      </c>
      <c r="R160" s="1">
        <v>30.4</v>
      </c>
      <c r="S160" s="1">
        <v>28.55</v>
      </c>
      <c r="T160" s="1">
        <v>29.3</v>
      </c>
      <c r="U160" s="1">
        <v>29.4</v>
      </c>
      <c r="V160" s="1">
        <v>1.6465000000000014E-2</v>
      </c>
      <c r="W160" s="1">
        <v>-3.61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10.94</v>
      </c>
      <c r="D161" s="1">
        <v>0.21</v>
      </c>
      <c r="E161" s="1">
        <v>0</v>
      </c>
      <c r="F161" s="1">
        <v>5.57</v>
      </c>
      <c r="G161" s="1">
        <v>83.28</v>
      </c>
      <c r="H161" s="1">
        <v>165</v>
      </c>
      <c r="I161" s="1">
        <v>3872000</v>
      </c>
      <c r="J161" s="1">
        <v>35</v>
      </c>
      <c r="K161" s="1">
        <v>-192</v>
      </c>
      <c r="L161" s="1">
        <v>-651</v>
      </c>
      <c r="M161" s="1">
        <v>-200</v>
      </c>
      <c r="N161" s="1">
        <v>-169</v>
      </c>
      <c r="O161" s="1">
        <v>322460</v>
      </c>
      <c r="P161" s="1">
        <v>-0.4</v>
      </c>
      <c r="Q161" s="1">
        <v>29.7</v>
      </c>
      <c r="R161" s="1">
        <v>29.6</v>
      </c>
      <c r="S161" s="1">
        <v>29.4</v>
      </c>
      <c r="T161" s="1">
        <v>29.45</v>
      </c>
      <c r="U161" s="1">
        <v>29.5</v>
      </c>
      <c r="V161" s="1">
        <v>-0.34658600000000001</v>
      </c>
      <c r="W161" s="1">
        <v>-0.34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21.39</v>
      </c>
      <c r="D162" s="1">
        <v>0.04</v>
      </c>
      <c r="E162" s="1">
        <v>3.25</v>
      </c>
      <c r="F162" s="1">
        <v>13.47</v>
      </c>
      <c r="G162" s="1">
        <v>61.85</v>
      </c>
      <c r="H162" s="1">
        <v>166</v>
      </c>
      <c r="I162" s="1">
        <v>34313329.479999997</v>
      </c>
      <c r="J162" s="1">
        <v>-8822</v>
      </c>
      <c r="K162" s="1">
        <v>-2411</v>
      </c>
      <c r="L162" s="1">
        <v>5965</v>
      </c>
      <c r="M162" s="1">
        <v>-6259</v>
      </c>
      <c r="N162" s="1">
        <v>5717</v>
      </c>
      <c r="O162" s="1">
        <v>2122279</v>
      </c>
      <c r="P162" s="1">
        <v>-0.3</v>
      </c>
      <c r="Q162" s="1">
        <v>25.35</v>
      </c>
      <c r="R162" s="1">
        <v>24.75</v>
      </c>
      <c r="S162" s="1">
        <v>24.9</v>
      </c>
      <c r="T162" s="1">
        <v>25.35</v>
      </c>
      <c r="U162" s="1">
        <v>25.55</v>
      </c>
      <c r="V162" s="1">
        <v>-1.4737775000000002</v>
      </c>
      <c r="W162" s="1">
        <v>-1.35</v>
      </c>
      <c r="X162" s="1" t="s">
        <v>4382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3.43</v>
      </c>
      <c r="D163" s="1">
        <v>0.11</v>
      </c>
      <c r="E163" s="1">
        <v>0.1</v>
      </c>
      <c r="F163" s="1">
        <v>33.58</v>
      </c>
      <c r="G163" s="1">
        <v>62.78</v>
      </c>
      <c r="H163" s="1">
        <v>167</v>
      </c>
      <c r="I163" s="1">
        <v>6327735.0599999996</v>
      </c>
      <c r="J163" s="1">
        <v>1926</v>
      </c>
      <c r="K163" s="1">
        <v>-1873</v>
      </c>
      <c r="L163" s="1">
        <v>3454</v>
      </c>
      <c r="M163" s="1">
        <v>369</v>
      </c>
      <c r="N163" s="1">
        <v>-5273</v>
      </c>
      <c r="O163" s="1">
        <v>397255</v>
      </c>
      <c r="P163" s="1">
        <v>-0.4</v>
      </c>
      <c r="Q163" s="1">
        <v>25.95</v>
      </c>
      <c r="R163" s="1">
        <v>25</v>
      </c>
      <c r="S163" s="1">
        <v>24.65</v>
      </c>
      <c r="T163" s="1">
        <v>27.1</v>
      </c>
      <c r="U163" s="1">
        <v>26.15</v>
      </c>
      <c r="V163" s="1">
        <v>-0.39593250000000002</v>
      </c>
      <c r="W163" s="1">
        <v>0.57999999999999996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9.48</v>
      </c>
      <c r="D164" s="1">
        <v>0</v>
      </c>
      <c r="E164" s="1">
        <v>0.65</v>
      </c>
      <c r="F164" s="1">
        <v>5.35</v>
      </c>
      <c r="G164" s="1">
        <v>84.52</v>
      </c>
      <c r="H164" s="1">
        <v>168</v>
      </c>
      <c r="I164" s="1">
        <v>5950680.2199999997</v>
      </c>
      <c r="J164" s="1">
        <v>2670</v>
      </c>
      <c r="K164" s="1">
        <v>-3716</v>
      </c>
      <c r="L164" s="1">
        <v>5948</v>
      </c>
      <c r="M164" s="1">
        <v>-2584</v>
      </c>
      <c r="N164" s="1">
        <v>473</v>
      </c>
      <c r="O164" s="1">
        <v>502951</v>
      </c>
      <c r="P164" s="1">
        <v>0.6</v>
      </c>
      <c r="Q164" s="1">
        <v>28.45</v>
      </c>
      <c r="R164" s="1">
        <v>27.55</v>
      </c>
      <c r="S164" s="1">
        <v>26.75</v>
      </c>
      <c r="T164" s="1">
        <v>27.7</v>
      </c>
      <c r="U164" s="1">
        <v>27.45</v>
      </c>
      <c r="V164" s="1">
        <v>0.74101750000000011</v>
      </c>
      <c r="W164" s="1">
        <v>-3.17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10.9</v>
      </c>
      <c r="D165" s="1">
        <v>0</v>
      </c>
      <c r="E165" s="1">
        <v>0.04</v>
      </c>
      <c r="F165" s="1">
        <v>8.52</v>
      </c>
      <c r="G165" s="1">
        <v>80.539999999999992</v>
      </c>
      <c r="H165" s="1">
        <v>169</v>
      </c>
      <c r="I165" s="1">
        <v>3227357.42</v>
      </c>
      <c r="J165" s="1">
        <v>182</v>
      </c>
      <c r="K165" s="1">
        <v>8</v>
      </c>
      <c r="L165" s="1">
        <v>-262</v>
      </c>
      <c r="M165" s="1">
        <v>23</v>
      </c>
      <c r="N165" s="1">
        <v>287</v>
      </c>
      <c r="O165" s="1">
        <v>259931</v>
      </c>
      <c r="P165" s="1">
        <v>0.1</v>
      </c>
      <c r="Q165" s="1">
        <v>11.5</v>
      </c>
      <c r="R165" s="1">
        <v>11.5</v>
      </c>
      <c r="S165" s="1">
        <v>11.25</v>
      </c>
      <c r="T165" s="1">
        <v>11.2</v>
      </c>
      <c r="U165" s="1">
        <v>11.3</v>
      </c>
      <c r="V165" s="1">
        <v>2.7382000000000004E-2</v>
      </c>
      <c r="W165" s="1">
        <v>-2.59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11.31</v>
      </c>
      <c r="D166" s="1">
        <v>0.02</v>
      </c>
      <c r="E166" s="1">
        <v>0.27</v>
      </c>
      <c r="F166" s="1">
        <v>12.41</v>
      </c>
      <c r="G166" s="1">
        <v>75.990000000000009</v>
      </c>
      <c r="H166" s="1">
        <v>170</v>
      </c>
      <c r="I166" s="1">
        <v>3160800.63</v>
      </c>
      <c r="J166" s="1">
        <v>-1184</v>
      </c>
      <c r="K166" s="1">
        <v>-1678</v>
      </c>
      <c r="L166" s="1">
        <v>-360</v>
      </c>
      <c r="M166" s="1">
        <v>-301</v>
      </c>
      <c r="N166" s="1">
        <v>-169</v>
      </c>
      <c r="O166" s="1">
        <v>240189</v>
      </c>
      <c r="P166" s="1">
        <v>-1.5</v>
      </c>
      <c r="Q166" s="1">
        <v>26.75</v>
      </c>
      <c r="R166" s="1">
        <v>26.15</v>
      </c>
      <c r="S166" s="1">
        <v>24.4</v>
      </c>
      <c r="T166" s="1">
        <v>24.8</v>
      </c>
      <c r="U166" s="1">
        <v>24.65</v>
      </c>
      <c r="V166" s="1">
        <v>-0.95966350000000011</v>
      </c>
      <c r="W166" s="1">
        <v>-9.0399999999999991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2.13</v>
      </c>
      <c r="D167" s="1">
        <v>0.02</v>
      </c>
      <c r="E167" s="1">
        <v>0</v>
      </c>
      <c r="F167" s="1">
        <v>34.21</v>
      </c>
      <c r="G167" s="1">
        <v>63.64</v>
      </c>
      <c r="H167" s="1">
        <v>171</v>
      </c>
      <c r="I167" s="1">
        <v>2691134.06</v>
      </c>
      <c r="J167" s="1">
        <v>-1</v>
      </c>
      <c r="K167" s="1">
        <v>-23</v>
      </c>
      <c r="L167" s="1">
        <v>-22</v>
      </c>
      <c r="M167" s="1">
        <v>-5</v>
      </c>
      <c r="N167" s="1">
        <v>47</v>
      </c>
      <c r="O167" s="1">
        <v>171264</v>
      </c>
      <c r="P167" s="1">
        <v>0</v>
      </c>
      <c r="Q167" s="1">
        <v>34.200000000000003</v>
      </c>
      <c r="R167" s="1">
        <v>34.15</v>
      </c>
      <c r="S167" s="1">
        <v>33.9</v>
      </c>
      <c r="T167" s="1">
        <v>34.049999999999997</v>
      </c>
      <c r="U167" s="1">
        <v>34.35</v>
      </c>
      <c r="V167" s="1">
        <v>-1.2124999999999977E-3</v>
      </c>
      <c r="W167" s="1">
        <v>0.44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1.61</v>
      </c>
      <c r="D168" s="1">
        <v>0.1</v>
      </c>
      <c r="E168" s="1">
        <v>0.1</v>
      </c>
      <c r="F168" s="1">
        <v>23.34</v>
      </c>
      <c r="G168" s="1">
        <v>74.849999999999994</v>
      </c>
      <c r="H168" s="1">
        <v>172</v>
      </c>
      <c r="I168" s="1">
        <v>1230479.6200000001</v>
      </c>
      <c r="J168" s="1">
        <v>341</v>
      </c>
      <c r="K168" s="1">
        <v>33</v>
      </c>
      <c r="L168" s="1">
        <v>132</v>
      </c>
      <c r="M168" s="1">
        <v>338</v>
      </c>
      <c r="N168" s="1">
        <v>-532</v>
      </c>
      <c r="O168" s="1">
        <v>92101</v>
      </c>
      <c r="P168" s="1">
        <v>0.3</v>
      </c>
      <c r="Q168" s="1">
        <v>40.549999999999997</v>
      </c>
      <c r="R168" s="1">
        <v>40.200000000000003</v>
      </c>
      <c r="S168" s="1">
        <v>40.450000000000003</v>
      </c>
      <c r="T168" s="1">
        <v>42.4</v>
      </c>
      <c r="U168" s="1">
        <v>41</v>
      </c>
      <c r="V168" s="1">
        <v>0.13012750000000001</v>
      </c>
      <c r="W168" s="1">
        <v>2.5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0.53</v>
      </c>
      <c r="D169" s="1">
        <v>0</v>
      </c>
      <c r="E169" s="1">
        <v>0</v>
      </c>
      <c r="F169" s="1">
        <v>10.81</v>
      </c>
      <c r="G169" s="1">
        <v>88.66</v>
      </c>
      <c r="H169" s="1">
        <v>173</v>
      </c>
      <c r="I169" s="1">
        <v>1941485.15</v>
      </c>
      <c r="J169" s="1">
        <v>119</v>
      </c>
      <c r="K169" s="1">
        <v>-83</v>
      </c>
      <c r="L169" s="1">
        <v>223</v>
      </c>
      <c r="M169" s="1">
        <v>298</v>
      </c>
      <c r="N169" s="1">
        <v>-408</v>
      </c>
      <c r="O169" s="1">
        <v>172132</v>
      </c>
      <c r="P169" s="1">
        <v>0.1</v>
      </c>
      <c r="Q169" s="1">
        <v>9.1199999999999992</v>
      </c>
      <c r="R169" s="1">
        <v>9</v>
      </c>
      <c r="S169" s="1">
        <v>8.8000000000000007</v>
      </c>
      <c r="T169" s="1">
        <v>9.4600000000000009</v>
      </c>
      <c r="U169" s="1">
        <v>9.0500000000000007</v>
      </c>
      <c r="V169" s="1">
        <v>1.4273600000000001E-2</v>
      </c>
      <c r="W169" s="1">
        <v>-1.52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62</v>
      </c>
      <c r="K170" s="1">
        <v>-58</v>
      </c>
      <c r="L170" s="1">
        <v>21</v>
      </c>
      <c r="M170" s="1">
        <v>70</v>
      </c>
      <c r="N170" s="1">
        <v>-7</v>
      </c>
      <c r="O170" s="1">
        <v>41496</v>
      </c>
      <c r="P170" s="1">
        <v>0.2</v>
      </c>
      <c r="Q170" s="1">
        <v>19</v>
      </c>
      <c r="R170" s="1">
        <v>18.399999999999999</v>
      </c>
      <c r="S170" s="1">
        <v>17.75</v>
      </c>
      <c r="T170" s="1">
        <v>18.25</v>
      </c>
      <c r="U170" s="1">
        <v>17.95</v>
      </c>
      <c r="V170" s="1">
        <v>1.6354E-2</v>
      </c>
      <c r="W170" s="1">
        <v>-5.53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4.07</v>
      </c>
      <c r="D171" s="1">
        <v>0.02</v>
      </c>
      <c r="E171" s="1">
        <v>0.1</v>
      </c>
      <c r="F171" s="1">
        <v>35.369999999999997</v>
      </c>
      <c r="G171" s="1">
        <v>60.440000000000005</v>
      </c>
      <c r="H171" s="1">
        <v>175</v>
      </c>
      <c r="I171" s="1">
        <v>2408646.84</v>
      </c>
      <c r="J171" s="1">
        <v>-644</v>
      </c>
      <c r="K171" s="1">
        <v>-698</v>
      </c>
      <c r="L171" s="1">
        <v>-49</v>
      </c>
      <c r="M171" s="1">
        <v>212</v>
      </c>
      <c r="N171" s="1">
        <v>-319</v>
      </c>
      <c r="O171" s="1">
        <v>145579</v>
      </c>
      <c r="P171" s="1">
        <v>-1</v>
      </c>
      <c r="Q171" s="1">
        <v>17.7</v>
      </c>
      <c r="R171" s="1">
        <v>17</v>
      </c>
      <c r="S171" s="1">
        <v>16.399999999999999</v>
      </c>
      <c r="T171" s="1">
        <v>16.850000000000001</v>
      </c>
      <c r="U171" s="1">
        <v>16.649999999999999</v>
      </c>
      <c r="V171" s="1">
        <v>-0.25807549999999996</v>
      </c>
      <c r="W171" s="1">
        <v>-8.77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45.17</v>
      </c>
      <c r="D172" s="1">
        <v>0</v>
      </c>
      <c r="E172" s="1">
        <v>0.13</v>
      </c>
      <c r="F172" s="1">
        <v>9.36</v>
      </c>
      <c r="G172" s="1">
        <v>45.339999999999996</v>
      </c>
      <c r="H172" s="1">
        <v>176</v>
      </c>
      <c r="I172" s="1">
        <v>1396098.71</v>
      </c>
      <c r="J172" s="1">
        <v>12</v>
      </c>
      <c r="K172" s="1">
        <v>-22</v>
      </c>
      <c r="L172" s="1">
        <v>-35</v>
      </c>
      <c r="M172" s="1">
        <v>0</v>
      </c>
      <c r="N172" s="1">
        <v>5</v>
      </c>
      <c r="O172" s="1">
        <v>63299</v>
      </c>
      <c r="P172" s="1">
        <v>-0.1</v>
      </c>
      <c r="Q172" s="1">
        <v>25.2</v>
      </c>
      <c r="R172" s="1">
        <v>25.15</v>
      </c>
      <c r="S172" s="1">
        <v>24.8</v>
      </c>
      <c r="T172" s="1">
        <v>25</v>
      </c>
      <c r="U172" s="1">
        <v>25.2</v>
      </c>
      <c r="V172" s="1">
        <v>-9.9290000000000003E-3</v>
      </c>
      <c r="W172" s="1">
        <v>0.6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11.59</v>
      </c>
      <c r="D173" s="1">
        <v>0</v>
      </c>
      <c r="E173" s="1">
        <v>0.01</v>
      </c>
      <c r="F173" s="1">
        <v>14.27</v>
      </c>
      <c r="G173" s="1">
        <v>74.13</v>
      </c>
      <c r="H173" s="1">
        <v>177</v>
      </c>
      <c r="I173" s="1">
        <v>2980810.8</v>
      </c>
      <c r="J173" s="1">
        <v>346</v>
      </c>
      <c r="K173" s="1">
        <v>602</v>
      </c>
      <c r="L173" s="1">
        <v>-323</v>
      </c>
      <c r="M173" s="1">
        <v>63</v>
      </c>
      <c r="N173" s="1">
        <v>39</v>
      </c>
      <c r="O173" s="1">
        <v>220968</v>
      </c>
      <c r="P173" s="1">
        <v>0.3</v>
      </c>
      <c r="Q173" s="1">
        <v>24.1</v>
      </c>
      <c r="R173" s="1">
        <v>24.6</v>
      </c>
      <c r="S173" s="1">
        <v>24.25</v>
      </c>
      <c r="T173" s="1">
        <v>24.25</v>
      </c>
      <c r="U173" s="1">
        <v>24.2</v>
      </c>
      <c r="V173" s="1">
        <v>0.17786600000000002</v>
      </c>
      <c r="W173" s="1">
        <v>1.26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16.010000000000002</v>
      </c>
      <c r="D174" s="1">
        <v>1.53</v>
      </c>
      <c r="E174" s="1">
        <v>0.14000000000000001</v>
      </c>
      <c r="F174" s="1">
        <v>41.88</v>
      </c>
      <c r="G174" s="1">
        <v>40.44</v>
      </c>
      <c r="H174" s="1">
        <v>178</v>
      </c>
      <c r="I174" s="1">
        <v>2941329.62</v>
      </c>
      <c r="J174" s="1">
        <v>-54</v>
      </c>
      <c r="K174" s="1">
        <v>-142</v>
      </c>
      <c r="L174" s="1">
        <v>-9</v>
      </c>
      <c r="M174" s="1">
        <v>-19</v>
      </c>
      <c r="N174" s="1">
        <v>-178</v>
      </c>
      <c r="O174" s="1">
        <v>118947</v>
      </c>
      <c r="P174" s="1">
        <v>-0.3</v>
      </c>
      <c r="Q174" s="1">
        <v>52.1</v>
      </c>
      <c r="R174" s="1">
        <v>51.5</v>
      </c>
      <c r="S174" s="1">
        <v>51.8</v>
      </c>
      <c r="T174" s="1">
        <v>51.7</v>
      </c>
      <c r="U174" s="1">
        <v>52.3</v>
      </c>
      <c r="V174" s="1">
        <v>-0.208843</v>
      </c>
      <c r="W174" s="1">
        <v>0.77</v>
      </c>
      <c r="X174" s="1" t="s">
        <v>4383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10.61</v>
      </c>
      <c r="D175" s="1">
        <v>0.11</v>
      </c>
      <c r="E175" s="1">
        <v>0.15</v>
      </c>
      <c r="F175" s="1">
        <v>12.72</v>
      </c>
      <c r="G175" s="1">
        <v>76.41</v>
      </c>
      <c r="H175" s="1">
        <v>179</v>
      </c>
      <c r="I175" s="1">
        <v>1481373.73</v>
      </c>
      <c r="J175" s="1">
        <v>13</v>
      </c>
      <c r="K175" s="1">
        <v>-42</v>
      </c>
      <c r="L175" s="1">
        <v>3</v>
      </c>
      <c r="M175" s="1">
        <v>37</v>
      </c>
      <c r="N175" s="1">
        <v>106</v>
      </c>
      <c r="O175" s="1">
        <v>113192</v>
      </c>
      <c r="P175" s="1">
        <v>0.1</v>
      </c>
      <c r="Q175" s="1">
        <v>170</v>
      </c>
      <c r="R175" s="1">
        <v>168.5</v>
      </c>
      <c r="S175" s="1">
        <v>167.5</v>
      </c>
      <c r="T175" s="1">
        <v>168.5</v>
      </c>
      <c r="U175" s="1">
        <v>173</v>
      </c>
      <c r="V175" s="1">
        <v>0.20208000000000001</v>
      </c>
      <c r="W175" s="1">
        <v>1.76</v>
      </c>
      <c r="X175" s="1" t="s">
        <v>4384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6.82</v>
      </c>
      <c r="D176" s="1">
        <v>0</v>
      </c>
      <c r="E176" s="1">
        <v>0.01</v>
      </c>
      <c r="F176" s="1">
        <v>14.46</v>
      </c>
      <c r="G176" s="1">
        <v>78.710000000000008</v>
      </c>
      <c r="H176" s="1">
        <v>180</v>
      </c>
      <c r="I176" s="1">
        <v>2284418.81</v>
      </c>
      <c r="J176" s="1">
        <v>469</v>
      </c>
      <c r="K176" s="1">
        <v>-1055</v>
      </c>
      <c r="L176" s="1">
        <v>-179</v>
      </c>
      <c r="M176" s="1">
        <v>264</v>
      </c>
      <c r="N176" s="1">
        <v>-1367</v>
      </c>
      <c r="O176" s="1">
        <v>179807</v>
      </c>
      <c r="P176" s="1">
        <v>-1</v>
      </c>
      <c r="Q176" s="1">
        <v>28.2</v>
      </c>
      <c r="R176" s="1">
        <v>30.2</v>
      </c>
      <c r="S176" s="1">
        <v>33.200000000000003</v>
      </c>
      <c r="T176" s="1">
        <v>36.5</v>
      </c>
      <c r="U176" s="1">
        <v>33.1</v>
      </c>
      <c r="V176" s="1">
        <v>-0.60189700000000002</v>
      </c>
      <c r="W176" s="1">
        <v>18.43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4.66</v>
      </c>
      <c r="D177" s="1">
        <v>0</v>
      </c>
      <c r="E177" s="1">
        <v>0</v>
      </c>
      <c r="F177" s="1">
        <v>18.41</v>
      </c>
      <c r="G177" s="1">
        <v>76.930000000000007</v>
      </c>
      <c r="H177" s="1">
        <v>181</v>
      </c>
      <c r="I177" s="1">
        <v>4770162.72</v>
      </c>
      <c r="J177" s="1">
        <v>1382</v>
      </c>
      <c r="K177" s="1">
        <v>-991</v>
      </c>
      <c r="L177" s="1">
        <v>682</v>
      </c>
      <c r="M177" s="1">
        <v>1045</v>
      </c>
      <c r="N177" s="1">
        <v>-2150</v>
      </c>
      <c r="O177" s="1">
        <v>366969</v>
      </c>
      <c r="P177" s="1">
        <v>0</v>
      </c>
      <c r="Q177" s="1">
        <v>20.8</v>
      </c>
      <c r="R177" s="1">
        <v>20.25</v>
      </c>
      <c r="S177" s="1">
        <v>20.149999999999999</v>
      </c>
      <c r="T177" s="1">
        <v>20.95</v>
      </c>
      <c r="U177" s="1">
        <v>20.5</v>
      </c>
      <c r="V177" s="1">
        <v>2.3790000000000143E-3</v>
      </c>
      <c r="W177" s="1">
        <v>0.99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10.19</v>
      </c>
      <c r="D178" s="1">
        <v>0.02</v>
      </c>
      <c r="E178" s="1">
        <v>0.34</v>
      </c>
      <c r="F178" s="1">
        <v>10.32</v>
      </c>
      <c r="G178" s="1">
        <v>79.13</v>
      </c>
      <c r="H178" s="1">
        <v>182</v>
      </c>
      <c r="I178" s="1">
        <v>8857030.2899999991</v>
      </c>
      <c r="J178" s="1">
        <v>-501</v>
      </c>
      <c r="K178" s="1">
        <v>-2730</v>
      </c>
      <c r="L178" s="1">
        <v>-64</v>
      </c>
      <c r="M178" s="1">
        <v>-188</v>
      </c>
      <c r="N178" s="1">
        <v>-599</v>
      </c>
      <c r="O178" s="1">
        <v>700857</v>
      </c>
      <c r="P178" s="1">
        <v>-0.6</v>
      </c>
      <c r="Q178" s="1">
        <v>21.95</v>
      </c>
      <c r="R178" s="1">
        <v>20.95</v>
      </c>
      <c r="S178" s="1">
        <v>20.85</v>
      </c>
      <c r="T178" s="1">
        <v>21</v>
      </c>
      <c r="U178" s="1">
        <v>21.1</v>
      </c>
      <c r="V178" s="1">
        <v>-0.86111749999999998</v>
      </c>
      <c r="W178" s="1">
        <v>-2.99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6.42</v>
      </c>
      <c r="D179" s="1">
        <v>0.22</v>
      </c>
      <c r="E179" s="1">
        <v>0.13</v>
      </c>
      <c r="F179" s="1">
        <v>19.11</v>
      </c>
      <c r="G179" s="1">
        <v>74.12</v>
      </c>
      <c r="H179" s="1">
        <v>183</v>
      </c>
      <c r="I179" s="1">
        <v>5477522.2599999998</v>
      </c>
      <c r="J179" s="1">
        <v>-53</v>
      </c>
      <c r="K179" s="1">
        <v>-299</v>
      </c>
      <c r="L179" s="1">
        <v>-200</v>
      </c>
      <c r="M179" s="1">
        <v>942</v>
      </c>
      <c r="N179" s="1">
        <v>145</v>
      </c>
      <c r="O179" s="1">
        <v>405994</v>
      </c>
      <c r="P179" s="1">
        <v>0.1</v>
      </c>
      <c r="Q179" s="1">
        <v>19.25</v>
      </c>
      <c r="R179" s="1">
        <v>19.100000000000001</v>
      </c>
      <c r="S179" s="1">
        <v>18.600000000000001</v>
      </c>
      <c r="T179" s="1">
        <v>18.850000000000001</v>
      </c>
      <c r="U179" s="1">
        <v>18.899999999999999</v>
      </c>
      <c r="V179" s="1">
        <v>0.10046049999999999</v>
      </c>
      <c r="W179" s="1">
        <v>-2.58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10.38</v>
      </c>
      <c r="D180" s="1">
        <v>0.02</v>
      </c>
      <c r="E180" s="1">
        <v>0.1</v>
      </c>
      <c r="F180" s="1">
        <v>13.07</v>
      </c>
      <c r="G180" s="1">
        <v>76.430000000000007</v>
      </c>
      <c r="H180" s="1">
        <v>184</v>
      </c>
      <c r="I180" s="1">
        <v>4204925.8499999996</v>
      </c>
      <c r="J180" s="1">
        <v>-11</v>
      </c>
      <c r="K180" s="1">
        <v>-78</v>
      </c>
      <c r="L180" s="1">
        <v>-46</v>
      </c>
      <c r="M180" s="1">
        <v>30</v>
      </c>
      <c r="N180" s="1">
        <v>-16</v>
      </c>
      <c r="O180" s="1">
        <v>321382</v>
      </c>
      <c r="P180" s="1">
        <v>0</v>
      </c>
      <c r="Q180" s="1">
        <v>22.15</v>
      </c>
      <c r="R180" s="1">
        <v>22.05</v>
      </c>
      <c r="S180" s="1">
        <v>22.1</v>
      </c>
      <c r="T180" s="1">
        <v>22.4</v>
      </c>
      <c r="U180" s="1">
        <v>22.4</v>
      </c>
      <c r="V180" s="1">
        <v>-2.6665500000000002E-2</v>
      </c>
      <c r="W180" s="1">
        <v>0.9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4.26</v>
      </c>
      <c r="D181" s="1">
        <v>0.01</v>
      </c>
      <c r="E181" s="1">
        <v>0.01</v>
      </c>
      <c r="F181" s="1">
        <v>12.99</v>
      </c>
      <c r="G181" s="1">
        <v>82.73</v>
      </c>
      <c r="H181" s="1">
        <v>185</v>
      </c>
      <c r="I181" s="1">
        <v>1509517</v>
      </c>
      <c r="J181" s="1">
        <v>-3</v>
      </c>
      <c r="K181" s="1">
        <v>-38</v>
      </c>
      <c r="L181" s="1">
        <v>161</v>
      </c>
      <c r="M181" s="1">
        <v>27</v>
      </c>
      <c r="N181" s="1">
        <v>2</v>
      </c>
      <c r="O181" s="1">
        <v>124882</v>
      </c>
      <c r="P181" s="1">
        <v>0.1</v>
      </c>
      <c r="Q181" s="1">
        <v>25.4</v>
      </c>
      <c r="R181" s="1">
        <v>24.9</v>
      </c>
      <c r="S181" s="1">
        <v>23.85</v>
      </c>
      <c r="T181" s="1">
        <v>24.2</v>
      </c>
      <c r="U181" s="1">
        <v>24.4</v>
      </c>
      <c r="V181" s="1">
        <v>3.5196500000000012E-2</v>
      </c>
      <c r="W181" s="1">
        <v>-3.56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17.649999999999999</v>
      </c>
      <c r="D182" s="1">
        <v>0</v>
      </c>
      <c r="E182" s="1">
        <v>0.32</v>
      </c>
      <c r="F182" s="1">
        <v>10.01</v>
      </c>
      <c r="G182" s="1">
        <v>72.02000000000001</v>
      </c>
      <c r="H182" s="1">
        <v>186</v>
      </c>
      <c r="I182" s="1">
        <v>10168248.08</v>
      </c>
      <c r="J182" s="1">
        <v>1401</v>
      </c>
      <c r="K182" s="1">
        <v>-1965</v>
      </c>
      <c r="L182" s="1">
        <v>-1921</v>
      </c>
      <c r="M182" s="1">
        <v>9748</v>
      </c>
      <c r="N182" s="1">
        <v>-3819</v>
      </c>
      <c r="O182" s="1">
        <v>732317</v>
      </c>
      <c r="P182" s="1">
        <v>0.5</v>
      </c>
      <c r="Q182" s="1">
        <v>11.8</v>
      </c>
      <c r="R182" s="1">
        <v>11.7</v>
      </c>
      <c r="S182" s="1">
        <v>11.4</v>
      </c>
      <c r="T182" s="1">
        <v>11.9</v>
      </c>
      <c r="U182" s="1">
        <v>11.75</v>
      </c>
      <c r="V182" s="1">
        <v>0.42769849999999993</v>
      </c>
      <c r="W182" s="1">
        <v>1.29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12.71</v>
      </c>
      <c r="D183" s="1">
        <v>0.41</v>
      </c>
      <c r="E183" s="1">
        <v>0.14000000000000001</v>
      </c>
      <c r="F183" s="1">
        <v>17.37</v>
      </c>
      <c r="G183" s="1">
        <v>69.37</v>
      </c>
      <c r="H183" s="1">
        <v>187</v>
      </c>
      <c r="I183" s="1">
        <v>12402794.550000001</v>
      </c>
      <c r="J183" s="1">
        <v>154</v>
      </c>
      <c r="K183" s="1">
        <v>-242</v>
      </c>
      <c r="L183" s="1">
        <v>-1361</v>
      </c>
      <c r="M183" s="1">
        <v>442</v>
      </c>
      <c r="N183" s="1">
        <v>1958</v>
      </c>
      <c r="O183" s="1">
        <v>860382</v>
      </c>
      <c r="P183" s="1">
        <v>0.1</v>
      </c>
      <c r="Q183" s="1">
        <v>40.1</v>
      </c>
      <c r="R183" s="1">
        <v>40</v>
      </c>
      <c r="S183" s="1">
        <v>38.799999999999997</v>
      </c>
      <c r="T183" s="1">
        <v>38.9</v>
      </c>
      <c r="U183" s="1">
        <v>39.65</v>
      </c>
      <c r="V183" s="1">
        <v>0.38517100000000004</v>
      </c>
      <c r="W183" s="1">
        <v>-0.63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8.14</v>
      </c>
      <c r="D184" s="1">
        <v>0.2</v>
      </c>
      <c r="E184" s="1">
        <v>0.41</v>
      </c>
      <c r="F184" s="1">
        <v>5.71</v>
      </c>
      <c r="G184" s="1">
        <v>85.539999999999992</v>
      </c>
      <c r="H184" s="1">
        <v>188</v>
      </c>
      <c r="I184" s="1">
        <v>16213672.17</v>
      </c>
      <c r="J184" s="1">
        <v>1676</v>
      </c>
      <c r="K184" s="1">
        <v>-3902</v>
      </c>
      <c r="L184" s="1">
        <v>1844</v>
      </c>
      <c r="M184" s="1">
        <v>5368</v>
      </c>
      <c r="N184" s="1">
        <v>-366</v>
      </c>
      <c r="O184" s="1">
        <v>1386918</v>
      </c>
      <c r="P184" s="1">
        <v>0.3</v>
      </c>
      <c r="Q184" s="1">
        <v>11</v>
      </c>
      <c r="R184" s="1">
        <v>10.75</v>
      </c>
      <c r="S184" s="1">
        <v>10.4</v>
      </c>
      <c r="T184" s="1">
        <v>10.75</v>
      </c>
      <c r="U184" s="1">
        <v>10.85</v>
      </c>
      <c r="V184" s="1">
        <v>0.49402000000000007</v>
      </c>
      <c r="W184" s="1">
        <v>0</v>
      </c>
      <c r="X184" s="1" t="s">
        <v>4385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2.39</v>
      </c>
      <c r="D185" s="1">
        <v>0.02</v>
      </c>
      <c r="E185" s="1">
        <v>0.04</v>
      </c>
      <c r="F185" s="1">
        <v>19.84</v>
      </c>
      <c r="G185" s="1">
        <v>77.710000000000008</v>
      </c>
      <c r="H185" s="1">
        <v>189</v>
      </c>
      <c r="I185" s="1">
        <v>1786960.89</v>
      </c>
      <c r="J185" s="1">
        <v>193</v>
      </c>
      <c r="K185" s="1">
        <v>56</v>
      </c>
      <c r="L185" s="1">
        <v>-19</v>
      </c>
      <c r="M185" s="1">
        <v>-27</v>
      </c>
      <c r="N185" s="1">
        <v>52</v>
      </c>
      <c r="O185" s="1">
        <v>138865</v>
      </c>
      <c r="P185" s="1">
        <v>0.2</v>
      </c>
      <c r="Q185" s="1">
        <v>39.700000000000003</v>
      </c>
      <c r="R185" s="1">
        <v>39.6</v>
      </c>
      <c r="S185" s="1">
        <v>39.200000000000003</v>
      </c>
      <c r="T185" s="1">
        <v>39.200000000000003</v>
      </c>
      <c r="U185" s="1">
        <v>39.25</v>
      </c>
      <c r="V185" s="1">
        <v>0.10117500000000001</v>
      </c>
      <c r="W185" s="1">
        <v>-0.63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3.4</v>
      </c>
      <c r="D186" s="1">
        <v>0</v>
      </c>
      <c r="E186" s="1">
        <v>0</v>
      </c>
      <c r="F186" s="1">
        <v>9.17</v>
      </c>
      <c r="G186" s="1">
        <v>87.43</v>
      </c>
      <c r="H186" s="1">
        <v>190</v>
      </c>
      <c r="I186" s="1">
        <v>1889952.42</v>
      </c>
      <c r="J186" s="1">
        <v>27</v>
      </c>
      <c r="K186" s="1">
        <v>-87</v>
      </c>
      <c r="L186" s="1">
        <v>-267</v>
      </c>
      <c r="M186" s="1">
        <v>-69</v>
      </c>
      <c r="N186" s="1">
        <v>-38</v>
      </c>
      <c r="O186" s="1">
        <v>165239</v>
      </c>
      <c r="P186" s="1">
        <v>-0.3</v>
      </c>
      <c r="Q186" s="1">
        <v>9.9700000000000006</v>
      </c>
      <c r="R186" s="1">
        <v>9.91</v>
      </c>
      <c r="S186" s="1">
        <v>9.7100000000000009</v>
      </c>
      <c r="T186" s="1">
        <v>9.6999999999999993</v>
      </c>
      <c r="U186" s="1">
        <v>9.8000000000000007</v>
      </c>
      <c r="V186" s="1">
        <v>-4.2272499999999998E-2</v>
      </c>
      <c r="W186" s="1">
        <v>-1.51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9.67</v>
      </c>
      <c r="D187" s="1">
        <v>0.42</v>
      </c>
      <c r="E187" s="1">
        <v>0.88</v>
      </c>
      <c r="F187" s="1">
        <v>24.08</v>
      </c>
      <c r="G187" s="1">
        <v>64.95</v>
      </c>
      <c r="H187" s="1">
        <v>191</v>
      </c>
      <c r="I187" s="1">
        <v>9800000</v>
      </c>
      <c r="J187" s="1">
        <v>-104</v>
      </c>
      <c r="K187" s="1">
        <v>-1145</v>
      </c>
      <c r="L187" s="1">
        <v>-449</v>
      </c>
      <c r="M187" s="1">
        <v>-184</v>
      </c>
      <c r="N187" s="1">
        <v>600</v>
      </c>
      <c r="O187" s="1">
        <v>636510</v>
      </c>
      <c r="P187" s="1">
        <v>-0.2</v>
      </c>
      <c r="Q187" s="1">
        <v>58.5</v>
      </c>
      <c r="R187" s="1">
        <v>57.1</v>
      </c>
      <c r="S187" s="1">
        <v>57.1</v>
      </c>
      <c r="T187" s="1">
        <v>57.3</v>
      </c>
      <c r="U187" s="1">
        <v>58.3</v>
      </c>
      <c r="V187" s="1">
        <v>-0.7266459999999999</v>
      </c>
      <c r="W187" s="1">
        <v>2.1</v>
      </c>
      <c r="X187" s="1" t="s">
        <v>4386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8.4700000000000006</v>
      </c>
      <c r="D188" s="1">
        <v>0.03</v>
      </c>
      <c r="E188" s="1">
        <v>0.34</v>
      </c>
      <c r="F188" s="1">
        <v>34</v>
      </c>
      <c r="G188" s="1">
        <v>57.16</v>
      </c>
      <c r="H188" s="1">
        <v>192</v>
      </c>
      <c r="I188" s="1">
        <v>2369044.7999999998</v>
      </c>
      <c r="J188" s="1">
        <v>-19</v>
      </c>
      <c r="K188" s="1">
        <v>-70</v>
      </c>
      <c r="L188" s="1">
        <v>-63</v>
      </c>
      <c r="M188" s="1">
        <v>-9</v>
      </c>
      <c r="N188" s="1">
        <v>163</v>
      </c>
      <c r="O188" s="1">
        <v>135415</v>
      </c>
      <c r="P188" s="1">
        <v>0</v>
      </c>
      <c r="Q188" s="1">
        <v>109</v>
      </c>
      <c r="R188" s="1">
        <v>108.5</v>
      </c>
      <c r="S188" s="1">
        <v>108</v>
      </c>
      <c r="T188" s="1">
        <v>108</v>
      </c>
      <c r="U188" s="1">
        <v>110.5</v>
      </c>
      <c r="V188" s="1">
        <v>5.6950000000000004E-3</v>
      </c>
      <c r="W188" s="1">
        <v>0.45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-7</v>
      </c>
      <c r="K189" s="1">
        <v>-28</v>
      </c>
      <c r="L189" s="1">
        <v>1</v>
      </c>
      <c r="M189" s="1">
        <v>31</v>
      </c>
      <c r="N189" s="1">
        <v>5</v>
      </c>
      <c r="O189" s="1">
        <v>61683</v>
      </c>
      <c r="P189" s="1">
        <v>0</v>
      </c>
      <c r="Q189" s="1">
        <v>15.8</v>
      </c>
      <c r="R189" s="1">
        <v>15.75</v>
      </c>
      <c r="S189" s="1">
        <v>15.8</v>
      </c>
      <c r="T189" s="1">
        <v>15.8</v>
      </c>
      <c r="U189" s="1">
        <v>15.8</v>
      </c>
      <c r="V189" s="1">
        <v>3.2999999999999946E-4</v>
      </c>
      <c r="W189" s="1">
        <v>0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0.39</v>
      </c>
      <c r="D190" s="1">
        <v>0</v>
      </c>
      <c r="E190" s="1">
        <v>0.01</v>
      </c>
      <c r="F190" s="1">
        <v>14.7</v>
      </c>
      <c r="G190" s="1">
        <v>84.9</v>
      </c>
      <c r="H190" s="1">
        <v>194</v>
      </c>
      <c r="I190" s="1">
        <v>1818299.78</v>
      </c>
      <c r="J190" s="1">
        <v>-4</v>
      </c>
      <c r="K190" s="1">
        <v>-45</v>
      </c>
      <c r="L190" s="1">
        <v>-17</v>
      </c>
      <c r="M190" s="1">
        <v>47</v>
      </c>
      <c r="N190" s="1">
        <v>-5</v>
      </c>
      <c r="O190" s="1">
        <v>154374</v>
      </c>
      <c r="P190" s="1">
        <v>0</v>
      </c>
      <c r="Q190" s="1">
        <v>20.7</v>
      </c>
      <c r="R190" s="1">
        <v>20.149999999999999</v>
      </c>
      <c r="S190" s="1">
        <v>19.899999999999999</v>
      </c>
      <c r="T190" s="1">
        <v>21.1</v>
      </c>
      <c r="U190" s="1">
        <v>21.2</v>
      </c>
      <c r="V190" s="1">
        <v>-4.4214999999999983E-3</v>
      </c>
      <c r="W190" s="1">
        <v>2.91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14.51</v>
      </c>
      <c r="D191" s="1">
        <v>0</v>
      </c>
      <c r="E191" s="1">
        <v>0.03</v>
      </c>
      <c r="F191" s="1">
        <v>21.08</v>
      </c>
      <c r="G191" s="1">
        <v>64.38</v>
      </c>
      <c r="H191" s="1">
        <v>195</v>
      </c>
      <c r="I191" s="1">
        <v>1620000</v>
      </c>
      <c r="J191" s="1">
        <v>-2</v>
      </c>
      <c r="K191" s="1">
        <v>-15</v>
      </c>
      <c r="L191" s="1">
        <v>-16</v>
      </c>
      <c r="M191" s="1">
        <v>1</v>
      </c>
      <c r="N191" s="1">
        <v>2</v>
      </c>
      <c r="O191" s="1">
        <v>104296</v>
      </c>
      <c r="P191" s="1">
        <v>0</v>
      </c>
      <c r="Q191" s="1">
        <v>74.400000000000006</v>
      </c>
      <c r="R191" s="1">
        <v>74.5</v>
      </c>
      <c r="S191" s="1">
        <v>74</v>
      </c>
      <c r="T191" s="1">
        <v>74.400000000000006</v>
      </c>
      <c r="U191" s="1">
        <v>74.099999999999994</v>
      </c>
      <c r="V191" s="1">
        <v>-2.2277000000000002E-2</v>
      </c>
      <c r="W191" s="1">
        <v>-0.4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1.3</v>
      </c>
      <c r="D192" s="1">
        <v>4.7699999999999996</v>
      </c>
      <c r="E192" s="1">
        <v>0.01</v>
      </c>
      <c r="F192" s="1">
        <v>17.41</v>
      </c>
      <c r="G192" s="1">
        <v>76.510000000000005</v>
      </c>
      <c r="H192" s="1">
        <v>196</v>
      </c>
      <c r="I192" s="1">
        <v>1082500</v>
      </c>
      <c r="J192" s="1">
        <v>-3</v>
      </c>
      <c r="K192" s="1">
        <v>-19</v>
      </c>
      <c r="L192" s="1">
        <v>-18</v>
      </c>
      <c r="M192" s="1">
        <v>33</v>
      </c>
      <c r="N192" s="1">
        <v>16</v>
      </c>
      <c r="O192" s="1">
        <v>82822</v>
      </c>
      <c r="P192" s="1">
        <v>0</v>
      </c>
      <c r="Q192" s="1">
        <v>14.7</v>
      </c>
      <c r="R192" s="1">
        <v>14.7</v>
      </c>
      <c r="S192" s="1">
        <v>14.5</v>
      </c>
      <c r="T192" s="1">
        <v>14.75</v>
      </c>
      <c r="U192" s="1">
        <v>14.7</v>
      </c>
      <c r="V192" s="1">
        <v>1.3755000000000002E-3</v>
      </c>
      <c r="W192" s="1">
        <v>1.73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8.4600000000000009</v>
      </c>
      <c r="D193" s="1">
        <v>0</v>
      </c>
      <c r="E193" s="1">
        <v>0.17</v>
      </c>
      <c r="F193" s="1">
        <v>22.96</v>
      </c>
      <c r="G193" s="1">
        <v>68.41</v>
      </c>
      <c r="H193" s="1">
        <v>197</v>
      </c>
      <c r="I193" s="1">
        <v>632338.51</v>
      </c>
      <c r="J193" s="1">
        <v>-21</v>
      </c>
      <c r="K193" s="1">
        <v>-100</v>
      </c>
      <c r="L193" s="1">
        <v>-66</v>
      </c>
      <c r="M193" s="1">
        <v>-51</v>
      </c>
      <c r="N193" s="1">
        <v>-53</v>
      </c>
      <c r="O193" s="1">
        <v>43258</v>
      </c>
      <c r="P193" s="1">
        <v>-0.7</v>
      </c>
      <c r="Q193" s="1">
        <v>68.5</v>
      </c>
      <c r="R193" s="1">
        <v>68.7</v>
      </c>
      <c r="S193" s="1">
        <v>68</v>
      </c>
      <c r="T193" s="1">
        <v>68.2</v>
      </c>
      <c r="U193" s="1">
        <v>68</v>
      </c>
      <c r="V193" s="1">
        <v>-0.19878700000000002</v>
      </c>
      <c r="W193" s="1">
        <v>-1.31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0.95</v>
      </c>
      <c r="D194" s="1">
        <v>0</v>
      </c>
      <c r="E194" s="1">
        <v>0.01</v>
      </c>
      <c r="F194" s="1">
        <v>31.96</v>
      </c>
      <c r="G194" s="1">
        <v>67.08</v>
      </c>
      <c r="H194" s="1">
        <v>198</v>
      </c>
      <c r="I194" s="1">
        <v>1329152.44</v>
      </c>
      <c r="J194" s="1">
        <v>35</v>
      </c>
      <c r="K194" s="1">
        <v>29</v>
      </c>
      <c r="L194" s="1">
        <v>-77</v>
      </c>
      <c r="M194" s="1">
        <v>61</v>
      </c>
      <c r="N194" s="1">
        <v>-33</v>
      </c>
      <c r="O194" s="1">
        <v>89160</v>
      </c>
      <c r="P194" s="1">
        <v>0</v>
      </c>
      <c r="Q194" s="1">
        <v>20.350000000000001</v>
      </c>
      <c r="R194" s="1">
        <v>20.25</v>
      </c>
      <c r="S194" s="1">
        <v>19.95</v>
      </c>
      <c r="T194" s="1">
        <v>20.05</v>
      </c>
      <c r="U194" s="1">
        <v>20</v>
      </c>
      <c r="V194" s="1">
        <v>3.2640000000000008E-3</v>
      </c>
      <c r="W194" s="1">
        <v>-1.48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0.52</v>
      </c>
      <c r="D195" s="1">
        <v>0</v>
      </c>
      <c r="E195" s="1">
        <v>2</v>
      </c>
      <c r="F195" s="1">
        <v>18.29</v>
      </c>
      <c r="G195" s="1">
        <v>79.19</v>
      </c>
      <c r="H195" s="1">
        <v>199</v>
      </c>
      <c r="I195" s="1">
        <v>424439.57</v>
      </c>
      <c r="J195" s="1">
        <v>-221</v>
      </c>
      <c r="K195" s="1">
        <v>-31</v>
      </c>
      <c r="L195" s="1">
        <v>-19</v>
      </c>
      <c r="M195" s="1">
        <v>4</v>
      </c>
      <c r="N195" s="1">
        <v>54</v>
      </c>
      <c r="O195" s="1">
        <v>33611</v>
      </c>
      <c r="P195" s="1">
        <v>-0.6</v>
      </c>
      <c r="Q195" s="1">
        <v>36.4</v>
      </c>
      <c r="R195" s="1">
        <v>35.950000000000003</v>
      </c>
      <c r="S195" s="1">
        <v>34.6</v>
      </c>
      <c r="T195" s="1">
        <v>34.950000000000003</v>
      </c>
      <c r="U195" s="1">
        <v>34.9</v>
      </c>
      <c r="V195" s="1">
        <v>-7.7918500000000002E-2</v>
      </c>
      <c r="W195" s="1">
        <v>-5.68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2.86</v>
      </c>
      <c r="D196" s="1">
        <v>0.17</v>
      </c>
      <c r="E196" s="1">
        <v>1.39</v>
      </c>
      <c r="F196" s="1">
        <v>10.029999999999999</v>
      </c>
      <c r="G196" s="1">
        <v>85.55</v>
      </c>
      <c r="H196" s="1">
        <v>200</v>
      </c>
      <c r="I196" s="1">
        <v>999501.92</v>
      </c>
      <c r="J196" s="1">
        <v>-97</v>
      </c>
      <c r="K196" s="1">
        <v>-30</v>
      </c>
      <c r="L196" s="1">
        <v>-75</v>
      </c>
      <c r="M196" s="1">
        <v>-24</v>
      </c>
      <c r="N196" s="1">
        <v>-17</v>
      </c>
      <c r="O196" s="1">
        <v>85507</v>
      </c>
      <c r="P196" s="1">
        <v>-0.3</v>
      </c>
      <c r="Q196" s="1">
        <v>24.8</v>
      </c>
      <c r="R196" s="1">
        <v>24.55</v>
      </c>
      <c r="S196" s="1">
        <v>24.2</v>
      </c>
      <c r="T196" s="1">
        <v>24.15</v>
      </c>
      <c r="U196" s="1">
        <v>24.1</v>
      </c>
      <c r="V196" s="1">
        <v>-5.9464000000000003E-2</v>
      </c>
      <c r="W196" s="1">
        <v>-2.23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1.74</v>
      </c>
      <c r="D197" s="1">
        <v>0.15</v>
      </c>
      <c r="E197" s="1">
        <v>0.26</v>
      </c>
      <c r="F197" s="1">
        <v>15.21</v>
      </c>
      <c r="G197" s="1">
        <v>82.64</v>
      </c>
      <c r="H197" s="1">
        <v>201</v>
      </c>
      <c r="I197" s="1">
        <v>1677220.22</v>
      </c>
      <c r="J197" s="1">
        <v>-26</v>
      </c>
      <c r="K197" s="1">
        <v>-83</v>
      </c>
      <c r="L197" s="1">
        <v>-285</v>
      </c>
      <c r="M197" s="1">
        <v>-291</v>
      </c>
      <c r="N197" s="1">
        <v>55</v>
      </c>
      <c r="O197" s="1">
        <v>138605</v>
      </c>
      <c r="P197" s="1">
        <v>-0.5</v>
      </c>
      <c r="Q197" s="1">
        <v>30.25</v>
      </c>
      <c r="R197" s="1">
        <v>30.05</v>
      </c>
      <c r="S197" s="1">
        <v>29.65</v>
      </c>
      <c r="T197" s="1">
        <v>29.4</v>
      </c>
      <c r="U197" s="1">
        <v>29.6</v>
      </c>
      <c r="V197" s="1">
        <v>-0.186583</v>
      </c>
      <c r="W197" s="1">
        <v>-1.99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-2</v>
      </c>
      <c r="K198" s="1">
        <v>5</v>
      </c>
      <c r="L198" s="1">
        <v>7</v>
      </c>
      <c r="M198" s="1">
        <v>0</v>
      </c>
      <c r="N198" s="1">
        <v>0</v>
      </c>
      <c r="O198" s="1">
        <v>-15206</v>
      </c>
      <c r="P198" s="1">
        <v>-0.1</v>
      </c>
      <c r="Q198" s="1">
        <v>18.3</v>
      </c>
      <c r="R198" s="1">
        <v>18.149999999999999</v>
      </c>
      <c r="S198" s="1">
        <v>18.25</v>
      </c>
      <c r="T198" s="1">
        <v>18.05</v>
      </c>
      <c r="U198" s="1">
        <v>18.100000000000001</v>
      </c>
      <c r="V198" s="1">
        <v>1.8190000000000001E-3</v>
      </c>
      <c r="W198" s="1">
        <v>-0.82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9.02</v>
      </c>
      <c r="D199" s="1">
        <v>7.0000000000000007E-2</v>
      </c>
      <c r="E199" s="1">
        <v>0.1</v>
      </c>
      <c r="F199" s="1">
        <v>62.94</v>
      </c>
      <c r="G199" s="1">
        <v>27.870000000000005</v>
      </c>
      <c r="H199" s="1">
        <v>203</v>
      </c>
      <c r="I199" s="1">
        <v>3036166.17</v>
      </c>
      <c r="J199" s="1">
        <v>-272</v>
      </c>
      <c r="K199" s="1">
        <v>-47</v>
      </c>
      <c r="L199" s="1">
        <v>-80</v>
      </c>
      <c r="M199" s="1">
        <v>90</v>
      </c>
      <c r="N199" s="1">
        <v>264</v>
      </c>
      <c r="O199" s="1">
        <v>84618</v>
      </c>
      <c r="P199" s="1">
        <v>-0.1</v>
      </c>
      <c r="Q199" s="1">
        <v>79.900000000000006</v>
      </c>
      <c r="R199" s="1">
        <v>79.599999999999994</v>
      </c>
      <c r="S199" s="1">
        <v>77.8</v>
      </c>
      <c r="T199" s="1">
        <v>78</v>
      </c>
      <c r="U199" s="1">
        <v>80</v>
      </c>
      <c r="V199" s="1">
        <v>-3.5580000000000035E-2</v>
      </c>
      <c r="W199" s="1">
        <v>-0.99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8.8800000000000008</v>
      </c>
      <c r="D200" s="1">
        <v>0.01</v>
      </c>
      <c r="E200" s="1">
        <v>0.98</v>
      </c>
      <c r="F200" s="1">
        <v>42.15</v>
      </c>
      <c r="G200" s="1">
        <v>47.980000000000004</v>
      </c>
      <c r="H200" s="1">
        <v>204</v>
      </c>
      <c r="I200" s="1">
        <v>2000000</v>
      </c>
      <c r="J200" s="1">
        <v>-29</v>
      </c>
      <c r="K200" s="1">
        <v>0</v>
      </c>
      <c r="L200" s="1">
        <v>-22</v>
      </c>
      <c r="M200" s="1">
        <v>16</v>
      </c>
      <c r="N200" s="1">
        <v>58</v>
      </c>
      <c r="O200" s="1">
        <v>95960</v>
      </c>
      <c r="P200" s="1">
        <v>0</v>
      </c>
      <c r="Q200" s="1">
        <v>32.450000000000003</v>
      </c>
      <c r="R200" s="1">
        <v>32.65</v>
      </c>
      <c r="S200" s="1">
        <v>32.299999999999997</v>
      </c>
      <c r="T200" s="1">
        <v>32.450000000000003</v>
      </c>
      <c r="U200" s="1">
        <v>32.6</v>
      </c>
      <c r="V200" s="1">
        <v>7.5835000000000017E-3</v>
      </c>
      <c r="W200" s="1">
        <v>0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-1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16.100000000000001</v>
      </c>
      <c r="R201" s="1">
        <v>15.7</v>
      </c>
      <c r="S201" s="1">
        <v>15.7</v>
      </c>
      <c r="T201" s="1">
        <v>15.65</v>
      </c>
      <c r="U201" s="1">
        <v>15.6</v>
      </c>
      <c r="V201" s="1">
        <v>-1.6100000000000001E-4</v>
      </c>
      <c r="W201" s="1">
        <v>-0.64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1.22</v>
      </c>
      <c r="D202" s="1">
        <v>0</v>
      </c>
      <c r="E202" s="1">
        <v>0</v>
      </c>
      <c r="F202" s="1">
        <v>14.15</v>
      </c>
      <c r="G202" s="1">
        <v>84.63</v>
      </c>
      <c r="H202" s="1">
        <v>206</v>
      </c>
      <c r="I202" s="1">
        <v>1009884.72</v>
      </c>
      <c r="J202" s="1">
        <v>3</v>
      </c>
      <c r="K202" s="1">
        <v>21</v>
      </c>
      <c r="L202" s="1">
        <v>2</v>
      </c>
      <c r="M202" s="1">
        <v>28</v>
      </c>
      <c r="N202" s="1">
        <v>9</v>
      </c>
      <c r="O202" s="1">
        <v>85467</v>
      </c>
      <c r="P202" s="1">
        <v>0.1</v>
      </c>
      <c r="Q202" s="1">
        <v>38.85</v>
      </c>
      <c r="R202" s="1">
        <v>38.799999999999997</v>
      </c>
      <c r="S202" s="1">
        <v>38.75</v>
      </c>
      <c r="T202" s="1">
        <v>38.75</v>
      </c>
      <c r="U202" s="1">
        <v>38.799999999999997</v>
      </c>
      <c r="V202" s="1">
        <v>2.4430499999999997E-2</v>
      </c>
      <c r="W202" s="1">
        <v>0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2.02</v>
      </c>
      <c r="D203" s="1">
        <v>0</v>
      </c>
      <c r="E203" s="1">
        <v>0.56999999999999995</v>
      </c>
      <c r="F203" s="1">
        <v>21.13</v>
      </c>
      <c r="G203" s="1">
        <v>76.28</v>
      </c>
      <c r="H203" s="1">
        <v>207</v>
      </c>
      <c r="I203" s="1">
        <v>767390.13</v>
      </c>
      <c r="J203" s="1">
        <v>-117</v>
      </c>
      <c r="K203" s="1">
        <v>219</v>
      </c>
      <c r="L203" s="1">
        <v>-109</v>
      </c>
      <c r="M203" s="1">
        <v>733</v>
      </c>
      <c r="N203" s="1">
        <v>-96</v>
      </c>
      <c r="O203" s="1">
        <v>58537</v>
      </c>
      <c r="P203" s="1">
        <v>1.1000000000000001</v>
      </c>
      <c r="Q203" s="1">
        <v>112</v>
      </c>
      <c r="R203" s="1">
        <v>114</v>
      </c>
      <c r="S203" s="1">
        <v>104.5</v>
      </c>
      <c r="T203" s="1">
        <v>101.5</v>
      </c>
      <c r="U203" s="1">
        <v>108.5</v>
      </c>
      <c r="V203" s="1">
        <v>0.64454999999999996</v>
      </c>
      <c r="W203" s="1">
        <v>-5.65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7.26</v>
      </c>
      <c r="D204" s="1">
        <v>0.03</v>
      </c>
      <c r="E204" s="1">
        <v>0.8</v>
      </c>
      <c r="F204" s="1">
        <v>26.98</v>
      </c>
      <c r="G204" s="1">
        <v>64.930000000000007</v>
      </c>
      <c r="H204" s="1">
        <v>208</v>
      </c>
      <c r="I204" s="1">
        <v>775600</v>
      </c>
      <c r="J204" s="1">
        <v>132</v>
      </c>
      <c r="K204" s="1">
        <v>261</v>
      </c>
      <c r="L204" s="1">
        <v>-884</v>
      </c>
      <c r="M204" s="1">
        <v>1062</v>
      </c>
      <c r="N204" s="1">
        <v>153</v>
      </c>
      <c r="O204" s="1">
        <v>50360</v>
      </c>
      <c r="P204" s="1">
        <v>1.4</v>
      </c>
      <c r="Q204" s="1">
        <v>64.7</v>
      </c>
      <c r="R204" s="1">
        <v>64.7</v>
      </c>
      <c r="S204" s="1">
        <v>62.5</v>
      </c>
      <c r="T204" s="1">
        <v>65.099999999999994</v>
      </c>
      <c r="U204" s="1">
        <v>65.3</v>
      </c>
      <c r="V204" s="1">
        <v>0.49304199999999998</v>
      </c>
      <c r="W204" s="1">
        <v>1.56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2.88</v>
      </c>
      <c r="D205" s="1">
        <v>0.05</v>
      </c>
      <c r="E205" s="1">
        <v>0.13</v>
      </c>
      <c r="F205" s="1">
        <v>45.85</v>
      </c>
      <c r="G205" s="1">
        <v>51.089999999999996</v>
      </c>
      <c r="H205" s="1">
        <v>209</v>
      </c>
      <c r="I205" s="1">
        <v>1800000</v>
      </c>
      <c r="J205" s="1">
        <v>156</v>
      </c>
      <c r="K205" s="1">
        <v>-45</v>
      </c>
      <c r="L205" s="1">
        <v>1</v>
      </c>
      <c r="M205" s="1">
        <v>72</v>
      </c>
      <c r="N205" s="1">
        <v>31</v>
      </c>
      <c r="O205" s="1">
        <v>91962</v>
      </c>
      <c r="P205" s="1">
        <v>0.2</v>
      </c>
      <c r="Q205" s="1">
        <v>126</v>
      </c>
      <c r="R205" s="1">
        <v>124</v>
      </c>
      <c r="S205" s="1">
        <v>122</v>
      </c>
      <c r="T205" s="1">
        <v>122.5</v>
      </c>
      <c r="U205" s="1">
        <v>124.5</v>
      </c>
      <c r="V205" s="1">
        <v>0.26877499999999999</v>
      </c>
      <c r="W205" s="1">
        <v>2.4700000000000002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0</v>
      </c>
      <c r="K206" s="1">
        <v>1</v>
      </c>
      <c r="L206" s="1">
        <v>-1</v>
      </c>
      <c r="M206" s="1">
        <v>0</v>
      </c>
      <c r="N206" s="1">
        <v>0</v>
      </c>
      <c r="O206" s="1">
        <v>64220</v>
      </c>
      <c r="P206" s="1">
        <v>0</v>
      </c>
      <c r="Q206" s="1">
        <v>17.8</v>
      </c>
      <c r="R206" s="1">
        <v>17.75</v>
      </c>
      <c r="S206" s="1">
        <v>17.75</v>
      </c>
      <c r="T206" s="1">
        <v>17.75</v>
      </c>
      <c r="U206" s="1">
        <v>17.75</v>
      </c>
      <c r="V206" s="1">
        <v>0</v>
      </c>
      <c r="W206" s="1">
        <v>-0.56000000000000005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0.28000000000000003</v>
      </c>
      <c r="D207" s="1">
        <v>0</v>
      </c>
      <c r="E207" s="1">
        <v>0</v>
      </c>
      <c r="F207" s="1">
        <v>28.36</v>
      </c>
      <c r="G207" s="1">
        <v>71.36</v>
      </c>
      <c r="H207" s="1">
        <v>211</v>
      </c>
      <c r="I207" s="1">
        <v>300595.5</v>
      </c>
      <c r="J207" s="1">
        <v>-18</v>
      </c>
      <c r="K207" s="1">
        <v>-6</v>
      </c>
      <c r="L207" s="1">
        <v>-83</v>
      </c>
      <c r="M207" s="1">
        <v>-29</v>
      </c>
      <c r="N207" s="1">
        <v>13</v>
      </c>
      <c r="O207" s="1">
        <v>21450</v>
      </c>
      <c r="P207" s="1">
        <v>-0.6</v>
      </c>
      <c r="Q207" s="1">
        <v>79.400000000000006</v>
      </c>
      <c r="R207" s="1">
        <v>79.3</v>
      </c>
      <c r="S207" s="1">
        <v>77.5</v>
      </c>
      <c r="T207" s="1">
        <v>77.5</v>
      </c>
      <c r="U207" s="1">
        <v>77.900000000000006</v>
      </c>
      <c r="V207" s="1">
        <v>-9.5722999999999989E-2</v>
      </c>
      <c r="W207" s="1">
        <v>-2.38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0.23</v>
      </c>
      <c r="D208" s="1">
        <v>0</v>
      </c>
      <c r="E208" s="1">
        <v>0</v>
      </c>
      <c r="F208" s="1">
        <v>13.28</v>
      </c>
      <c r="G208" s="1">
        <v>86.49</v>
      </c>
      <c r="H208" s="1">
        <v>212</v>
      </c>
      <c r="I208" s="1">
        <v>474076.05</v>
      </c>
      <c r="J208" s="1">
        <v>2</v>
      </c>
      <c r="K208" s="1">
        <v>21</v>
      </c>
      <c r="L208" s="1">
        <v>-31</v>
      </c>
      <c r="M208" s="1">
        <v>-4</v>
      </c>
      <c r="N208" s="1">
        <v>0</v>
      </c>
      <c r="O208" s="1">
        <v>41003</v>
      </c>
      <c r="P208" s="1">
        <v>0</v>
      </c>
      <c r="Q208" s="1">
        <v>22.2</v>
      </c>
      <c r="R208" s="1">
        <v>23</v>
      </c>
      <c r="S208" s="1">
        <v>22.2</v>
      </c>
      <c r="T208" s="1">
        <v>21.9</v>
      </c>
      <c r="U208" s="1">
        <v>22</v>
      </c>
      <c r="V208" s="1">
        <v>-2.4839999999999997E-3</v>
      </c>
      <c r="W208" s="1">
        <v>-0.9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8.14</v>
      </c>
      <c r="D209" s="1">
        <v>0</v>
      </c>
      <c r="E209" s="1">
        <v>0.19</v>
      </c>
      <c r="F209" s="1">
        <v>6.86</v>
      </c>
      <c r="G209" s="1">
        <v>84.81</v>
      </c>
      <c r="H209" s="1">
        <v>213</v>
      </c>
      <c r="I209" s="1">
        <v>694650</v>
      </c>
      <c r="J209" s="1">
        <v>-9</v>
      </c>
      <c r="K209" s="1">
        <v>86</v>
      </c>
      <c r="L209" s="1">
        <v>40</v>
      </c>
      <c r="M209" s="1">
        <v>-108</v>
      </c>
      <c r="N209" s="1">
        <v>-15</v>
      </c>
      <c r="O209" s="1">
        <v>58913</v>
      </c>
      <c r="P209" s="1">
        <v>0</v>
      </c>
      <c r="Q209" s="1">
        <v>34.35</v>
      </c>
      <c r="R209" s="1">
        <v>35</v>
      </c>
      <c r="S209" s="1">
        <v>35.049999999999997</v>
      </c>
      <c r="T209" s="1">
        <v>34.1</v>
      </c>
      <c r="U209" s="1">
        <v>35</v>
      </c>
      <c r="V209" s="1">
        <v>-1.0494999999999981E-3</v>
      </c>
      <c r="W209" s="1">
        <v>1.89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3.25</v>
      </c>
      <c r="D210" s="1">
        <v>0</v>
      </c>
      <c r="E210" s="1">
        <v>0.13</v>
      </c>
      <c r="F210" s="1">
        <v>10.77</v>
      </c>
      <c r="G210" s="1">
        <v>85.85</v>
      </c>
      <c r="H210" s="1">
        <v>214</v>
      </c>
      <c r="I210" s="1">
        <v>496269.24</v>
      </c>
      <c r="J210" s="1">
        <v>176</v>
      </c>
      <c r="K210" s="1">
        <v>66</v>
      </c>
      <c r="L210" s="1">
        <v>-66</v>
      </c>
      <c r="M210" s="1">
        <v>52</v>
      </c>
      <c r="N210" s="1">
        <v>128</v>
      </c>
      <c r="O210" s="1">
        <v>42605</v>
      </c>
      <c r="P210" s="1">
        <v>0.8</v>
      </c>
      <c r="Q210" s="1">
        <v>43.5</v>
      </c>
      <c r="R210" s="1">
        <v>43.15</v>
      </c>
      <c r="S210" s="1">
        <v>42</v>
      </c>
      <c r="T210" s="1">
        <v>41.85</v>
      </c>
      <c r="U210" s="1">
        <v>42.4</v>
      </c>
      <c r="V210" s="1">
        <v>0.15335299999999999</v>
      </c>
      <c r="W210" s="1">
        <v>-3.2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11.36</v>
      </c>
      <c r="D211" s="1">
        <v>0.61</v>
      </c>
      <c r="E211" s="1">
        <v>0</v>
      </c>
      <c r="F211" s="1">
        <v>3.36</v>
      </c>
      <c r="G211" s="1">
        <v>84.67</v>
      </c>
      <c r="H211" s="1">
        <v>215</v>
      </c>
      <c r="I211" s="1">
        <v>5919312.4299999997</v>
      </c>
      <c r="J211" s="1">
        <v>-1448</v>
      </c>
      <c r="K211" s="1">
        <v>-2769</v>
      </c>
      <c r="L211" s="1">
        <v>-1210</v>
      </c>
      <c r="M211" s="1">
        <v>-993</v>
      </c>
      <c r="N211" s="1">
        <v>-25</v>
      </c>
      <c r="O211" s="1">
        <v>501188</v>
      </c>
      <c r="P211" s="1">
        <v>-1.3</v>
      </c>
      <c r="Q211" s="1">
        <v>48.1</v>
      </c>
      <c r="R211" s="1">
        <v>46.5</v>
      </c>
      <c r="S211" s="1">
        <v>44.9</v>
      </c>
      <c r="T211" s="1">
        <v>44.6</v>
      </c>
      <c r="U211" s="1">
        <v>45.3</v>
      </c>
      <c r="V211" s="1">
        <v>-2.9815659999999999</v>
      </c>
      <c r="W211" s="1">
        <v>-4.53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0.51</v>
      </c>
      <c r="D212" s="1">
        <v>0</v>
      </c>
      <c r="E212" s="1">
        <v>0.12</v>
      </c>
      <c r="F212" s="1">
        <v>13.73</v>
      </c>
      <c r="G212" s="1">
        <v>85.64</v>
      </c>
      <c r="H212" s="1">
        <v>216</v>
      </c>
      <c r="I212" s="1">
        <v>610050</v>
      </c>
      <c r="J212" s="1">
        <v>-2</v>
      </c>
      <c r="K212" s="1">
        <v>-10</v>
      </c>
      <c r="L212" s="1">
        <v>-6</v>
      </c>
      <c r="M212" s="1">
        <v>-8</v>
      </c>
      <c r="N212" s="1">
        <v>-5</v>
      </c>
      <c r="O212" s="1">
        <v>52245</v>
      </c>
      <c r="P212" s="1">
        <v>-0.1</v>
      </c>
      <c r="Q212" s="1">
        <v>53.9</v>
      </c>
      <c r="R212" s="1">
        <v>53.8</v>
      </c>
      <c r="S212" s="1">
        <v>53.2</v>
      </c>
      <c r="T212" s="1">
        <v>53.5</v>
      </c>
      <c r="U212" s="1">
        <v>54</v>
      </c>
      <c r="V212" s="1">
        <v>-1.6629999999999999E-2</v>
      </c>
      <c r="W212" s="1">
        <v>0.37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0</v>
      </c>
      <c r="K213" s="1">
        <v>3</v>
      </c>
      <c r="L213" s="1">
        <v>-1</v>
      </c>
      <c r="M213" s="1">
        <v>0</v>
      </c>
      <c r="N213" s="1">
        <v>1</v>
      </c>
      <c r="O213" s="1">
        <v>23401</v>
      </c>
      <c r="P213" s="1">
        <v>0</v>
      </c>
      <c r="Q213" s="1">
        <v>135.5</v>
      </c>
      <c r="R213" s="1">
        <v>136</v>
      </c>
      <c r="S213" s="1">
        <v>135.5</v>
      </c>
      <c r="T213" s="1">
        <v>135.5</v>
      </c>
      <c r="U213" s="1">
        <v>135.5</v>
      </c>
      <c r="V213" s="1">
        <v>4.0800000000000003E-3</v>
      </c>
      <c r="W213" s="1">
        <v>-0.37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3.63</v>
      </c>
      <c r="D214" s="1">
        <v>0.03</v>
      </c>
      <c r="E214" s="1">
        <v>0.11</v>
      </c>
      <c r="F214" s="1">
        <v>64.400000000000006</v>
      </c>
      <c r="G214" s="1">
        <v>31.83</v>
      </c>
      <c r="H214" s="1">
        <v>218</v>
      </c>
      <c r="I214" s="1">
        <v>7907392.2199999997</v>
      </c>
      <c r="J214" s="1">
        <v>-77</v>
      </c>
      <c r="K214" s="1">
        <v>-345</v>
      </c>
      <c r="L214" s="1">
        <v>-265</v>
      </c>
      <c r="M214" s="1">
        <v>-398</v>
      </c>
      <c r="N214" s="1">
        <v>520</v>
      </c>
      <c r="O214" s="1">
        <v>251692</v>
      </c>
      <c r="P214" s="1">
        <v>-0.2</v>
      </c>
      <c r="Q214" s="1">
        <v>27.35</v>
      </c>
      <c r="R214" s="1">
        <v>26.6</v>
      </c>
      <c r="S214" s="1">
        <v>25.9</v>
      </c>
      <c r="T214" s="1">
        <v>25.8</v>
      </c>
      <c r="U214" s="1">
        <v>26.35</v>
      </c>
      <c r="V214" s="1">
        <v>-0.1471285</v>
      </c>
      <c r="W214" s="1">
        <v>-4.3600000000000003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74.599999999999994</v>
      </c>
      <c r="D215" s="1">
        <v>0.28000000000000003</v>
      </c>
      <c r="E215" s="1">
        <v>0.06</v>
      </c>
      <c r="F215" s="1">
        <v>57.48</v>
      </c>
      <c r="G215" s="1">
        <v>-32.419999999999987</v>
      </c>
      <c r="H215" s="1">
        <v>219</v>
      </c>
      <c r="I215" s="1">
        <v>2628713.12</v>
      </c>
      <c r="J215" s="1">
        <v>-177</v>
      </c>
      <c r="K215" s="1">
        <v>-97</v>
      </c>
      <c r="L215" s="1">
        <v>-229</v>
      </c>
      <c r="M215" s="1">
        <v>339</v>
      </c>
      <c r="N215" s="1">
        <v>-41</v>
      </c>
      <c r="O215" s="1">
        <v>-85223</v>
      </c>
      <c r="P215" s="1">
        <v>0.2</v>
      </c>
      <c r="Q215" s="1">
        <v>85.6</v>
      </c>
      <c r="R215" s="1">
        <v>84.9</v>
      </c>
      <c r="S215" s="1">
        <v>82.6</v>
      </c>
      <c r="T215" s="1">
        <v>84.9</v>
      </c>
      <c r="U215" s="1">
        <v>85.3</v>
      </c>
      <c r="V215" s="1">
        <v>-0.17018099999999992</v>
      </c>
      <c r="W215" s="1">
        <v>0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</v>
      </c>
      <c r="F216" s="1">
        <v>15.9</v>
      </c>
      <c r="G216" s="1">
        <v>83.56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-2</v>
      </c>
      <c r="N216" s="1">
        <v>0</v>
      </c>
      <c r="O216" s="1">
        <v>33439</v>
      </c>
      <c r="P216" s="1">
        <v>0</v>
      </c>
      <c r="Q216" s="1">
        <v>33.049999999999997</v>
      </c>
      <c r="R216" s="1">
        <v>33.15</v>
      </c>
      <c r="S216" s="1">
        <v>33.5</v>
      </c>
      <c r="T216" s="1">
        <v>34.200000000000003</v>
      </c>
      <c r="U216" s="1">
        <v>32.799999999999997</v>
      </c>
      <c r="V216" s="1">
        <v>-6.8400000000000004E-4</v>
      </c>
      <c r="W216" s="1">
        <v>-0.76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-4</v>
      </c>
      <c r="K217" s="1">
        <v>0</v>
      </c>
      <c r="L217" s="1">
        <v>-4</v>
      </c>
      <c r="M217" s="1">
        <v>8</v>
      </c>
      <c r="N217" s="1">
        <v>14</v>
      </c>
      <c r="O217" s="1">
        <v>69467</v>
      </c>
      <c r="P217" s="1">
        <v>0</v>
      </c>
      <c r="Q217" s="1">
        <v>16.350000000000001</v>
      </c>
      <c r="R217" s="1">
        <v>16.149999999999999</v>
      </c>
      <c r="S217" s="1">
        <v>15.7</v>
      </c>
      <c r="T217" s="1">
        <v>15.55</v>
      </c>
      <c r="U217" s="1">
        <v>15.75</v>
      </c>
      <c r="V217" s="1">
        <v>2.1670000000000001E-3</v>
      </c>
      <c r="W217" s="1">
        <v>-4.26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8.4700000000000006</v>
      </c>
      <c r="D218" s="1">
        <v>1.72</v>
      </c>
      <c r="E218" s="1">
        <v>0.53</v>
      </c>
      <c r="F218" s="1">
        <v>43.36</v>
      </c>
      <c r="G218" s="1">
        <v>45.92</v>
      </c>
      <c r="H218" s="1">
        <v>222</v>
      </c>
      <c r="I218" s="1">
        <v>29080608</v>
      </c>
      <c r="J218" s="1">
        <v>3579</v>
      </c>
      <c r="K218" s="1">
        <v>-1477</v>
      </c>
      <c r="L218" s="1">
        <v>7325</v>
      </c>
      <c r="M218" s="1">
        <v>1463</v>
      </c>
      <c r="N218" s="1">
        <v>-2289</v>
      </c>
      <c r="O218" s="1">
        <v>1335382</v>
      </c>
      <c r="P218" s="1">
        <v>0.6</v>
      </c>
      <c r="Q218" s="1">
        <v>33.35</v>
      </c>
      <c r="R218" s="1">
        <v>32.5</v>
      </c>
      <c r="S218" s="1">
        <v>30.8</v>
      </c>
      <c r="T218" s="1">
        <v>32.200000000000003</v>
      </c>
      <c r="U218" s="1">
        <v>33.049999999999997</v>
      </c>
      <c r="V218" s="1">
        <v>2.6842429999999999</v>
      </c>
      <c r="W218" s="1">
        <v>-0.3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0.49</v>
      </c>
      <c r="D219" s="1">
        <v>0</v>
      </c>
      <c r="E219" s="1">
        <v>0</v>
      </c>
      <c r="F219" s="1">
        <v>13.15</v>
      </c>
      <c r="G219" s="1">
        <v>86.36</v>
      </c>
      <c r="H219" s="1">
        <v>223</v>
      </c>
      <c r="I219" s="1">
        <v>1002654</v>
      </c>
      <c r="J219" s="1">
        <v>0</v>
      </c>
      <c r="K219" s="1">
        <v>-28</v>
      </c>
      <c r="L219" s="1">
        <v>-19</v>
      </c>
      <c r="M219" s="1">
        <v>-23</v>
      </c>
      <c r="N219" s="1">
        <v>-5</v>
      </c>
      <c r="O219" s="1">
        <v>86589</v>
      </c>
      <c r="P219" s="1">
        <v>-0.1</v>
      </c>
      <c r="Q219" s="1">
        <v>13.65</v>
      </c>
      <c r="R219" s="1">
        <v>13.55</v>
      </c>
      <c r="S219" s="1">
        <v>13.35</v>
      </c>
      <c r="T219" s="1">
        <v>13.2</v>
      </c>
      <c r="U219" s="1">
        <v>13.6</v>
      </c>
      <c r="V219" s="1">
        <v>-1.0046500000000002E-2</v>
      </c>
      <c r="W219" s="1">
        <v>-1.0900000000000001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10.52</v>
      </c>
      <c r="D220" s="1">
        <v>7.0000000000000007E-2</v>
      </c>
      <c r="E220" s="1">
        <v>0</v>
      </c>
      <c r="F220" s="1">
        <v>6.93</v>
      </c>
      <c r="G220" s="1">
        <v>82.48</v>
      </c>
      <c r="H220" s="1">
        <v>224</v>
      </c>
      <c r="I220" s="1">
        <v>4337820.78</v>
      </c>
      <c r="J220" s="1">
        <v>760</v>
      </c>
      <c r="K220" s="1">
        <v>-268</v>
      </c>
      <c r="L220" s="1">
        <v>351</v>
      </c>
      <c r="M220" s="1">
        <v>-307</v>
      </c>
      <c r="N220" s="1">
        <v>1415</v>
      </c>
      <c r="O220" s="1">
        <v>357783</v>
      </c>
      <c r="P220" s="1">
        <v>0.5</v>
      </c>
      <c r="Q220" s="1">
        <v>12.35</v>
      </c>
      <c r="R220" s="1">
        <v>12</v>
      </c>
      <c r="S220" s="1">
        <v>11.8</v>
      </c>
      <c r="T220" s="1">
        <v>12.1</v>
      </c>
      <c r="U220" s="1">
        <v>12.4</v>
      </c>
      <c r="V220" s="1">
        <v>0.24143099999999998</v>
      </c>
      <c r="W220" s="1">
        <v>2.48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4.8499999999999996</v>
      </c>
      <c r="D221" s="1">
        <v>0.02</v>
      </c>
      <c r="E221" s="1">
        <v>0.13</v>
      </c>
      <c r="F221" s="1">
        <v>9.5299999999999994</v>
      </c>
      <c r="G221" s="1">
        <v>85.47</v>
      </c>
      <c r="H221" s="1">
        <v>225</v>
      </c>
      <c r="I221" s="1">
        <v>3699966.37</v>
      </c>
      <c r="J221" s="1">
        <v>-9</v>
      </c>
      <c r="K221" s="1">
        <v>6</v>
      </c>
      <c r="L221" s="1">
        <v>-60</v>
      </c>
      <c r="M221" s="1">
        <v>3</v>
      </c>
      <c r="N221" s="1">
        <v>196</v>
      </c>
      <c r="O221" s="1">
        <v>316236</v>
      </c>
      <c r="P221" s="1">
        <v>0</v>
      </c>
      <c r="Q221" s="1">
        <v>56</v>
      </c>
      <c r="R221" s="1">
        <v>57.9</v>
      </c>
      <c r="S221" s="1">
        <v>55.7</v>
      </c>
      <c r="T221" s="1">
        <v>56</v>
      </c>
      <c r="U221" s="1">
        <v>57</v>
      </c>
      <c r="V221" s="1">
        <v>7.8413999999999998E-2</v>
      </c>
      <c r="W221" s="1">
        <v>0.88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2.67</v>
      </c>
      <c r="D222" s="1">
        <v>0.16</v>
      </c>
      <c r="E222" s="1">
        <v>0.01</v>
      </c>
      <c r="F222" s="1">
        <v>12.15</v>
      </c>
      <c r="G222" s="1">
        <v>85.01</v>
      </c>
      <c r="H222" s="1">
        <v>226</v>
      </c>
      <c r="I222" s="1">
        <v>1670419.37</v>
      </c>
      <c r="J222" s="1">
        <v>656</v>
      </c>
      <c r="K222" s="1">
        <v>-807</v>
      </c>
      <c r="L222" s="1">
        <v>-174</v>
      </c>
      <c r="M222" s="1">
        <v>477</v>
      </c>
      <c r="N222" s="1">
        <v>567</v>
      </c>
      <c r="O222" s="1">
        <v>142002</v>
      </c>
      <c r="P222" s="1">
        <v>0.5</v>
      </c>
      <c r="Q222" s="1">
        <v>15.45</v>
      </c>
      <c r="R222" s="1">
        <v>15</v>
      </c>
      <c r="S222" s="1">
        <v>14.2</v>
      </c>
      <c r="T222" s="1">
        <v>14.4</v>
      </c>
      <c r="U222" s="1">
        <v>14.6</v>
      </c>
      <c r="V222" s="1">
        <v>0.10706399999999998</v>
      </c>
      <c r="W222" s="1">
        <v>-2.67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4.05</v>
      </c>
      <c r="D223" s="1">
        <v>0.08</v>
      </c>
      <c r="E223" s="1">
        <v>0.01</v>
      </c>
      <c r="F223" s="1">
        <v>8.6300000000000008</v>
      </c>
      <c r="G223" s="1">
        <v>87.23</v>
      </c>
      <c r="H223" s="1">
        <v>227</v>
      </c>
      <c r="I223" s="1">
        <v>3698536.1</v>
      </c>
      <c r="J223" s="1">
        <v>594</v>
      </c>
      <c r="K223" s="1">
        <v>-77</v>
      </c>
      <c r="L223" s="1">
        <v>-90</v>
      </c>
      <c r="M223" s="1">
        <v>851</v>
      </c>
      <c r="N223" s="1">
        <v>315</v>
      </c>
      <c r="O223" s="1">
        <v>322623</v>
      </c>
      <c r="P223" s="1">
        <v>0.5</v>
      </c>
      <c r="Q223" s="1">
        <v>11.85</v>
      </c>
      <c r="R223" s="1">
        <v>11.65</v>
      </c>
      <c r="S223" s="1">
        <v>11.25</v>
      </c>
      <c r="T223" s="1">
        <v>11.7</v>
      </c>
      <c r="U223" s="1">
        <v>11.75</v>
      </c>
      <c r="V223" s="1">
        <v>0.18787299999999998</v>
      </c>
      <c r="W223" s="1">
        <v>1.29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-1</v>
      </c>
      <c r="O224" s="1">
        <v>34426</v>
      </c>
      <c r="P224" s="1">
        <v>0</v>
      </c>
      <c r="Q224" s="1">
        <v>18.5</v>
      </c>
      <c r="R224" s="1">
        <v>18.8</v>
      </c>
      <c r="S224" s="1">
        <v>18.75</v>
      </c>
      <c r="T224" s="1">
        <v>18.899999999999999</v>
      </c>
      <c r="U224" s="1">
        <v>18.95</v>
      </c>
      <c r="V224" s="1">
        <v>-1.895E-4</v>
      </c>
      <c r="W224" s="1">
        <v>1.34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2.75</v>
      </c>
      <c r="D225" s="1">
        <v>0.04</v>
      </c>
      <c r="E225" s="1">
        <v>0.67</v>
      </c>
      <c r="F225" s="1">
        <v>16.489999999999998</v>
      </c>
      <c r="G225" s="1">
        <v>80.05</v>
      </c>
      <c r="H225" s="1">
        <v>229</v>
      </c>
      <c r="I225" s="1">
        <v>4178964.98</v>
      </c>
      <c r="J225" s="1">
        <v>-289</v>
      </c>
      <c r="K225" s="1">
        <v>-1872</v>
      </c>
      <c r="L225" s="1">
        <v>1726</v>
      </c>
      <c r="M225" s="1">
        <v>-1826</v>
      </c>
      <c r="N225" s="1">
        <v>1562</v>
      </c>
      <c r="O225" s="1">
        <v>334526</v>
      </c>
      <c r="P225" s="1">
        <v>-0.2</v>
      </c>
      <c r="Q225" s="1">
        <v>17.600000000000001</v>
      </c>
      <c r="R225" s="1">
        <v>17.25</v>
      </c>
      <c r="S225" s="1">
        <v>17.3</v>
      </c>
      <c r="T225" s="1">
        <v>16.8</v>
      </c>
      <c r="U225" s="1">
        <v>17.100000000000001</v>
      </c>
      <c r="V225" s="1">
        <v>-0.11485200000000001</v>
      </c>
      <c r="W225" s="1">
        <v>-2.84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1.86</v>
      </c>
      <c r="D226" s="1">
        <v>0.41</v>
      </c>
      <c r="E226" s="1">
        <v>0.3</v>
      </c>
      <c r="F226" s="1">
        <v>18.96</v>
      </c>
      <c r="G226" s="1">
        <v>78.47</v>
      </c>
      <c r="H226" s="1">
        <v>230</v>
      </c>
      <c r="I226" s="1">
        <v>726000</v>
      </c>
      <c r="J226" s="1">
        <v>-25</v>
      </c>
      <c r="K226" s="1">
        <v>3</v>
      </c>
      <c r="L226" s="1">
        <v>-9</v>
      </c>
      <c r="M226" s="1">
        <v>-14</v>
      </c>
      <c r="N226" s="1">
        <v>7</v>
      </c>
      <c r="O226" s="1">
        <v>56969</v>
      </c>
      <c r="P226" s="1">
        <v>-0.1</v>
      </c>
      <c r="Q226" s="1">
        <v>38</v>
      </c>
      <c r="R226" s="1">
        <v>37.450000000000003</v>
      </c>
      <c r="S226" s="1">
        <v>37.65</v>
      </c>
      <c r="T226" s="1">
        <v>38.049999999999997</v>
      </c>
      <c r="U226" s="1">
        <v>38.15</v>
      </c>
      <c r="V226" s="1">
        <v>-1.4421499999999999E-2</v>
      </c>
      <c r="W226" s="1">
        <v>0.66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14.59</v>
      </c>
      <c r="D227" s="1">
        <v>0</v>
      </c>
      <c r="E227" s="1">
        <v>0.02</v>
      </c>
      <c r="F227" s="1">
        <v>5.85</v>
      </c>
      <c r="G227" s="1">
        <v>79.539999999999992</v>
      </c>
      <c r="H227" s="1">
        <v>231</v>
      </c>
      <c r="I227" s="1">
        <v>2600391.21</v>
      </c>
      <c r="J227" s="1">
        <v>35</v>
      </c>
      <c r="K227" s="1">
        <v>197</v>
      </c>
      <c r="L227" s="1">
        <v>-216</v>
      </c>
      <c r="M227" s="1">
        <v>-4</v>
      </c>
      <c r="N227" s="1">
        <v>168</v>
      </c>
      <c r="O227" s="1">
        <v>206835</v>
      </c>
      <c r="P227" s="1">
        <v>0.1</v>
      </c>
      <c r="Q227" s="1">
        <v>56.4</v>
      </c>
      <c r="R227" s="1">
        <v>57.5</v>
      </c>
      <c r="S227" s="1">
        <v>63.2</v>
      </c>
      <c r="T227" s="1">
        <v>69.5</v>
      </c>
      <c r="U227" s="1">
        <v>72.2</v>
      </c>
      <c r="V227" s="1">
        <v>0.115019</v>
      </c>
      <c r="W227" s="1">
        <v>29.16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14.04</v>
      </c>
      <c r="D228" s="1">
        <v>1.22</v>
      </c>
      <c r="E228" s="1">
        <v>0.15</v>
      </c>
      <c r="F228" s="1">
        <v>12.09</v>
      </c>
      <c r="G228" s="1">
        <v>72.5</v>
      </c>
      <c r="H228" s="1">
        <v>232</v>
      </c>
      <c r="I228" s="1">
        <v>11082745.220000001</v>
      </c>
      <c r="J228" s="1">
        <v>-511</v>
      </c>
      <c r="K228" s="1">
        <v>494</v>
      </c>
      <c r="L228" s="1">
        <v>-480</v>
      </c>
      <c r="M228" s="1">
        <v>-4481</v>
      </c>
      <c r="N228" s="1">
        <v>303</v>
      </c>
      <c r="O228" s="1">
        <v>803499</v>
      </c>
      <c r="P228" s="1">
        <v>-0.6</v>
      </c>
      <c r="Q228" s="1">
        <v>44.05</v>
      </c>
      <c r="R228" s="1">
        <v>44.3</v>
      </c>
      <c r="S228" s="1">
        <v>45.8</v>
      </c>
      <c r="T228" s="1">
        <v>45.25</v>
      </c>
      <c r="U228" s="1">
        <v>44.8</v>
      </c>
      <c r="V228" s="1">
        <v>-2.1180020000000002</v>
      </c>
      <c r="W228" s="1">
        <v>2.17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2.91</v>
      </c>
      <c r="D229" s="1">
        <v>0.38</v>
      </c>
      <c r="E229" s="1">
        <v>0.11</v>
      </c>
      <c r="F229" s="1">
        <v>57.63</v>
      </c>
      <c r="G229" s="1">
        <v>38.97</v>
      </c>
      <c r="H229" s="1">
        <v>233</v>
      </c>
      <c r="I229" s="1">
        <v>11028353.16</v>
      </c>
      <c r="J229" s="1">
        <v>-950</v>
      </c>
      <c r="K229" s="1">
        <v>-339</v>
      </c>
      <c r="L229" s="1">
        <v>1420</v>
      </c>
      <c r="M229" s="1">
        <v>-1471</v>
      </c>
      <c r="N229" s="1">
        <v>2747</v>
      </c>
      <c r="O229" s="1">
        <v>429775</v>
      </c>
      <c r="P229" s="1">
        <v>0.3</v>
      </c>
      <c r="Q229" s="1">
        <v>27.5</v>
      </c>
      <c r="R229" s="1">
        <v>27.2</v>
      </c>
      <c r="S229" s="1">
        <v>28</v>
      </c>
      <c r="T229" s="1">
        <v>28.3</v>
      </c>
      <c r="U229" s="1">
        <v>28.7</v>
      </c>
      <c r="V229" s="1">
        <v>0.41623799999999989</v>
      </c>
      <c r="W229" s="1">
        <v>6.1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1.1399999999999999</v>
      </c>
      <c r="D230" s="1">
        <v>0</v>
      </c>
      <c r="E230" s="1">
        <v>0</v>
      </c>
      <c r="F230" s="1">
        <v>34.99</v>
      </c>
      <c r="G230" s="1">
        <v>63.87</v>
      </c>
      <c r="H230" s="1">
        <v>234</v>
      </c>
      <c r="I230" s="1">
        <v>1510000</v>
      </c>
      <c r="J230" s="1">
        <v>96</v>
      </c>
      <c r="K230" s="1">
        <v>50</v>
      </c>
      <c r="L230" s="1">
        <v>379</v>
      </c>
      <c r="M230" s="1">
        <v>677</v>
      </c>
      <c r="N230" s="1">
        <v>-869</v>
      </c>
      <c r="O230" s="1">
        <v>96444</v>
      </c>
      <c r="P230" s="1">
        <v>0.3</v>
      </c>
      <c r="Q230" s="1">
        <v>20.350000000000001</v>
      </c>
      <c r="R230" s="1">
        <v>20.399999999999999</v>
      </c>
      <c r="S230" s="1">
        <v>20.85</v>
      </c>
      <c r="T230" s="1">
        <v>21.65</v>
      </c>
      <c r="U230" s="1">
        <v>21.35</v>
      </c>
      <c r="V230" s="1">
        <v>6.9796499999999984E-2</v>
      </c>
      <c r="W230" s="1">
        <v>5.96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16.82</v>
      </c>
      <c r="D231" s="1">
        <v>1.1499999999999999</v>
      </c>
      <c r="E231" s="1">
        <v>0.28999999999999998</v>
      </c>
      <c r="F231" s="1">
        <v>5.79</v>
      </c>
      <c r="G231" s="1">
        <v>75.95</v>
      </c>
      <c r="H231" s="1">
        <v>235</v>
      </c>
      <c r="I231" s="1">
        <v>16603714.949999999</v>
      </c>
      <c r="J231" s="1">
        <v>-4495</v>
      </c>
      <c r="K231" s="1">
        <v>-2393</v>
      </c>
      <c r="L231" s="1">
        <v>-46</v>
      </c>
      <c r="M231" s="1">
        <v>-8523</v>
      </c>
      <c r="N231" s="1">
        <v>-2461</v>
      </c>
      <c r="O231" s="1">
        <v>1261052</v>
      </c>
      <c r="P231" s="1">
        <v>-1.4</v>
      </c>
      <c r="Q231" s="1">
        <v>44.3</v>
      </c>
      <c r="R231" s="1">
        <v>43.25</v>
      </c>
      <c r="S231" s="1">
        <v>44.45</v>
      </c>
      <c r="T231" s="1">
        <v>44.45</v>
      </c>
      <c r="U231" s="1">
        <v>44</v>
      </c>
      <c r="V231" s="1">
        <v>-7.9180180000000009</v>
      </c>
      <c r="W231" s="1">
        <v>0.11</v>
      </c>
      <c r="X231" s="1" t="s">
        <v>4387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11.12</v>
      </c>
      <c r="D232" s="1">
        <v>1.69</v>
      </c>
      <c r="E232" s="1">
        <v>0.55000000000000004</v>
      </c>
      <c r="F232" s="1">
        <v>36.49</v>
      </c>
      <c r="G232" s="1">
        <v>50.15</v>
      </c>
      <c r="H232" s="1">
        <v>236</v>
      </c>
      <c r="I232" s="1">
        <v>12776857.27</v>
      </c>
      <c r="J232" s="1">
        <v>1435</v>
      </c>
      <c r="K232" s="1">
        <v>2786</v>
      </c>
      <c r="L232" s="1">
        <v>6448</v>
      </c>
      <c r="M232" s="1">
        <v>3387</v>
      </c>
      <c r="N232" s="1">
        <v>-2883</v>
      </c>
      <c r="O232" s="1">
        <v>640759</v>
      </c>
      <c r="P232" s="1">
        <v>1.7</v>
      </c>
      <c r="Q232" s="1">
        <v>26.05</v>
      </c>
      <c r="R232" s="1">
        <v>26.2</v>
      </c>
      <c r="S232" s="1">
        <v>27.2</v>
      </c>
      <c r="T232" s="1">
        <v>28.35</v>
      </c>
      <c r="U232" s="1">
        <v>28</v>
      </c>
      <c r="V232" s="1">
        <v>3.01058</v>
      </c>
      <c r="W232" s="1">
        <v>8.74</v>
      </c>
      <c r="X232" s="1" t="s">
        <v>4388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19.309999999999999</v>
      </c>
      <c r="D233" s="1">
        <v>1.07</v>
      </c>
      <c r="E233" s="1">
        <v>0.75</v>
      </c>
      <c r="F233" s="1">
        <v>20.100000000000001</v>
      </c>
      <c r="G233" s="1">
        <v>58.769999999999996</v>
      </c>
      <c r="H233" s="1">
        <v>237</v>
      </c>
      <c r="I233" s="1">
        <v>157731289.96000001</v>
      </c>
      <c r="J233" s="1">
        <v>-20041</v>
      </c>
      <c r="K233" s="1">
        <v>-37526</v>
      </c>
      <c r="L233" s="1">
        <v>-24190</v>
      </c>
      <c r="M233" s="1">
        <v>3147</v>
      </c>
      <c r="N233" s="1">
        <v>7061</v>
      </c>
      <c r="O233" s="1">
        <v>9269868</v>
      </c>
      <c r="P233" s="1">
        <v>-0.8</v>
      </c>
      <c r="Q233" s="1">
        <v>35.450000000000003</v>
      </c>
      <c r="R233" s="1">
        <v>35</v>
      </c>
      <c r="S233" s="1">
        <v>34.299999999999997</v>
      </c>
      <c r="T233" s="1">
        <v>36.15</v>
      </c>
      <c r="U233" s="1">
        <v>35.4</v>
      </c>
      <c r="V233" s="1">
        <v>-24.898570000000003</v>
      </c>
      <c r="W233" s="1">
        <v>-0.28000000000000003</v>
      </c>
      <c r="X233" s="1" t="s">
        <v>4389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22.18</v>
      </c>
      <c r="D234" s="1">
        <v>3.44</v>
      </c>
      <c r="E234" s="1">
        <v>0.66</v>
      </c>
      <c r="F234" s="1">
        <v>21.18</v>
      </c>
      <c r="G234" s="1">
        <v>52.54</v>
      </c>
      <c r="H234" s="1">
        <v>238</v>
      </c>
      <c r="I234" s="1">
        <v>10898713.699999999</v>
      </c>
      <c r="J234" s="1">
        <v>-1573</v>
      </c>
      <c r="K234" s="1">
        <v>1205</v>
      </c>
      <c r="L234" s="1">
        <v>-3195</v>
      </c>
      <c r="M234" s="1">
        <v>-133</v>
      </c>
      <c r="N234" s="1">
        <v>-3722</v>
      </c>
      <c r="O234" s="1">
        <v>572618</v>
      </c>
      <c r="P234" s="1">
        <v>-1.3</v>
      </c>
      <c r="Q234" s="1">
        <v>48.1</v>
      </c>
      <c r="R234" s="1">
        <v>47.95</v>
      </c>
      <c r="S234" s="1">
        <v>46.5</v>
      </c>
      <c r="T234" s="1">
        <v>49</v>
      </c>
      <c r="U234" s="1">
        <v>47.35</v>
      </c>
      <c r="V234" s="1">
        <v>-3.4920274999999998</v>
      </c>
      <c r="W234" s="1">
        <v>-2.37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0.22</v>
      </c>
      <c r="D235" s="1">
        <v>0</v>
      </c>
      <c r="E235" s="1">
        <v>0</v>
      </c>
      <c r="F235" s="1">
        <v>73.56</v>
      </c>
      <c r="G235" s="1">
        <v>26.22</v>
      </c>
      <c r="H235" s="1">
        <v>239</v>
      </c>
      <c r="I235" s="1">
        <v>5306516.13</v>
      </c>
      <c r="J235" s="1">
        <v>-232</v>
      </c>
      <c r="K235" s="1">
        <v>-179</v>
      </c>
      <c r="L235" s="1">
        <v>-541</v>
      </c>
      <c r="M235" s="1">
        <v>3033</v>
      </c>
      <c r="N235" s="1">
        <v>-3308</v>
      </c>
      <c r="O235" s="1">
        <v>139137</v>
      </c>
      <c r="P235" s="1">
        <v>-0.9</v>
      </c>
      <c r="Q235" s="1">
        <v>14.55</v>
      </c>
      <c r="R235" s="1">
        <v>14.35</v>
      </c>
      <c r="S235" s="1">
        <v>13.85</v>
      </c>
      <c r="T235" s="1">
        <v>15.2</v>
      </c>
      <c r="U235" s="1">
        <v>14.55</v>
      </c>
      <c r="V235" s="1">
        <v>-0.154669</v>
      </c>
      <c r="W235" s="1">
        <v>1.39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7.29</v>
      </c>
      <c r="D236" s="1">
        <v>1.9</v>
      </c>
      <c r="E236" s="1">
        <v>0</v>
      </c>
      <c r="F236" s="1">
        <v>34.44</v>
      </c>
      <c r="G236" s="1">
        <v>56.370000000000005</v>
      </c>
      <c r="H236" s="1">
        <v>240</v>
      </c>
      <c r="I236" s="1">
        <v>2008522.93</v>
      </c>
      <c r="J236" s="1">
        <v>29</v>
      </c>
      <c r="K236" s="1">
        <v>-44</v>
      </c>
      <c r="L236" s="1">
        <v>-72</v>
      </c>
      <c r="M236" s="1">
        <v>672</v>
      </c>
      <c r="N236" s="1">
        <v>-756</v>
      </c>
      <c r="O236" s="1">
        <v>113220</v>
      </c>
      <c r="P236" s="1">
        <v>-0.2</v>
      </c>
      <c r="Q236" s="1">
        <v>18.5</v>
      </c>
      <c r="R236" s="1">
        <v>18.600000000000001</v>
      </c>
      <c r="S236" s="1">
        <v>18.2</v>
      </c>
      <c r="T236" s="1">
        <v>20</v>
      </c>
      <c r="U236" s="1">
        <v>19.350000000000001</v>
      </c>
      <c r="V236" s="1">
        <v>-2.7808999999999997E-2</v>
      </c>
      <c r="W236" s="1">
        <v>5.16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1.37</v>
      </c>
      <c r="D237" s="1">
        <v>0.05</v>
      </c>
      <c r="E237" s="1">
        <v>0.4</v>
      </c>
      <c r="F237" s="1">
        <v>39.44</v>
      </c>
      <c r="G237" s="1">
        <v>58.74</v>
      </c>
      <c r="H237" s="1">
        <v>241</v>
      </c>
      <c r="I237" s="1">
        <v>3596221.65</v>
      </c>
      <c r="J237" s="1">
        <v>612</v>
      </c>
      <c r="K237" s="1">
        <v>-63</v>
      </c>
      <c r="L237" s="1">
        <v>-205</v>
      </c>
      <c r="M237" s="1">
        <v>564</v>
      </c>
      <c r="N237" s="1">
        <v>-472</v>
      </c>
      <c r="O237" s="1">
        <v>211242</v>
      </c>
      <c r="P237" s="1">
        <v>0.2</v>
      </c>
      <c r="Q237" s="1">
        <v>61.3</v>
      </c>
      <c r="R237" s="1">
        <v>59.4</v>
      </c>
      <c r="S237" s="1">
        <v>55.5</v>
      </c>
      <c r="T237" s="1">
        <v>61</v>
      </c>
      <c r="U237" s="1">
        <v>61.4</v>
      </c>
      <c r="V237" s="1">
        <v>0.27819100000000002</v>
      </c>
      <c r="W237" s="1">
        <v>-0.16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1.89</v>
      </c>
      <c r="D238" s="1">
        <v>0.04</v>
      </c>
      <c r="E238" s="1">
        <v>0.18</v>
      </c>
      <c r="F238" s="1">
        <v>21.04</v>
      </c>
      <c r="G238" s="1">
        <v>76.849999999999994</v>
      </c>
      <c r="H238" s="1">
        <v>242</v>
      </c>
      <c r="I238" s="1">
        <v>6476553.9000000004</v>
      </c>
      <c r="J238" s="1">
        <v>-4864</v>
      </c>
      <c r="K238" s="1">
        <v>3642</v>
      </c>
      <c r="L238" s="1">
        <v>-7186</v>
      </c>
      <c r="M238" s="1">
        <v>3866</v>
      </c>
      <c r="N238" s="1">
        <v>-3310</v>
      </c>
      <c r="O238" s="1">
        <v>497723</v>
      </c>
      <c r="P238" s="1">
        <v>-1.6</v>
      </c>
      <c r="Q238" s="1">
        <v>22.4</v>
      </c>
      <c r="R238" s="1">
        <v>23.65</v>
      </c>
      <c r="S238" s="1">
        <v>22.85</v>
      </c>
      <c r="T238" s="1">
        <v>25.1</v>
      </c>
      <c r="U238" s="1">
        <v>23.9</v>
      </c>
      <c r="V238" s="1">
        <v>-1.6909280000000002</v>
      </c>
      <c r="W238" s="1">
        <v>6.46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1.07</v>
      </c>
      <c r="D239" s="1">
        <v>0.04</v>
      </c>
      <c r="E239" s="1">
        <v>0</v>
      </c>
      <c r="F239" s="1">
        <v>29.33</v>
      </c>
      <c r="G239" s="1">
        <v>69.56</v>
      </c>
      <c r="H239" s="1">
        <v>243</v>
      </c>
      <c r="I239" s="1">
        <v>2877740</v>
      </c>
      <c r="J239" s="1">
        <v>-251</v>
      </c>
      <c r="K239" s="1">
        <v>-254</v>
      </c>
      <c r="L239" s="1">
        <v>-339</v>
      </c>
      <c r="M239" s="1">
        <v>1038</v>
      </c>
      <c r="N239" s="1">
        <v>-1006</v>
      </c>
      <c r="O239" s="1">
        <v>200176</v>
      </c>
      <c r="P239" s="1">
        <v>-0.4</v>
      </c>
      <c r="Q239" s="1">
        <v>28.45</v>
      </c>
      <c r="R239" s="1">
        <v>27.9</v>
      </c>
      <c r="S239" s="1">
        <v>26.15</v>
      </c>
      <c r="T239" s="1">
        <v>28.75</v>
      </c>
      <c r="U239" s="1">
        <v>27.75</v>
      </c>
      <c r="V239" s="1">
        <v>-0.21166400000000002</v>
      </c>
      <c r="W239" s="1">
        <v>-0.18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9.42</v>
      </c>
      <c r="D240" s="1">
        <v>0.05</v>
      </c>
      <c r="E240" s="1">
        <v>0.46</v>
      </c>
      <c r="F240" s="1">
        <v>43.02</v>
      </c>
      <c r="G240" s="1">
        <v>47.05</v>
      </c>
      <c r="H240" s="1">
        <v>244</v>
      </c>
      <c r="I240" s="1">
        <v>2000000</v>
      </c>
      <c r="J240" s="1">
        <v>64</v>
      </c>
      <c r="K240" s="1">
        <v>60</v>
      </c>
      <c r="L240" s="1">
        <v>-452</v>
      </c>
      <c r="M240" s="1">
        <v>-387</v>
      </c>
      <c r="N240" s="1">
        <v>-488</v>
      </c>
      <c r="O240" s="1">
        <v>94100</v>
      </c>
      <c r="P240" s="1">
        <v>-1.3</v>
      </c>
      <c r="Q240" s="1">
        <v>42.25</v>
      </c>
      <c r="R240" s="1">
        <v>42.2</v>
      </c>
      <c r="S240" s="1">
        <v>41.75</v>
      </c>
      <c r="T240" s="1">
        <v>42.75</v>
      </c>
      <c r="U240" s="1">
        <v>42.7</v>
      </c>
      <c r="V240" s="1">
        <v>-0.51016850000000002</v>
      </c>
      <c r="W240" s="1">
        <v>1.43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7.3</v>
      </c>
      <c r="D241" s="1">
        <v>0.19</v>
      </c>
      <c r="E241" s="1">
        <v>0.89</v>
      </c>
      <c r="F241" s="1">
        <v>40.590000000000003</v>
      </c>
      <c r="G241" s="1">
        <v>51.029999999999994</v>
      </c>
      <c r="H241" s="1">
        <v>245</v>
      </c>
      <c r="I241" s="1">
        <v>14355444.460000001</v>
      </c>
      <c r="J241" s="1">
        <v>-14023</v>
      </c>
      <c r="K241" s="1">
        <v>-9451</v>
      </c>
      <c r="L241" s="1">
        <v>-4903</v>
      </c>
      <c r="M241" s="1">
        <v>17818</v>
      </c>
      <c r="N241" s="1">
        <v>-14020</v>
      </c>
      <c r="O241" s="1">
        <v>732558</v>
      </c>
      <c r="P241" s="1">
        <v>-3.4</v>
      </c>
      <c r="Q241" s="1">
        <v>50.8</v>
      </c>
      <c r="R241" s="1">
        <v>50</v>
      </c>
      <c r="S241" s="1">
        <v>47</v>
      </c>
      <c r="T241" s="1">
        <v>51.7</v>
      </c>
      <c r="U241" s="1">
        <v>48.25</v>
      </c>
      <c r="V241" s="1">
        <v>-11.706337999999999</v>
      </c>
      <c r="W241" s="1">
        <v>-4.2699999999999996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9.83</v>
      </c>
      <c r="D242" s="1">
        <v>0.14000000000000001</v>
      </c>
      <c r="E242" s="1">
        <v>0.12</v>
      </c>
      <c r="F242" s="1">
        <v>12.99</v>
      </c>
      <c r="G242" s="1">
        <v>76.92</v>
      </c>
      <c r="H242" s="1">
        <v>246</v>
      </c>
      <c r="I242" s="1">
        <v>5815994.2400000002</v>
      </c>
      <c r="J242" s="1">
        <v>-715</v>
      </c>
      <c r="K242" s="1">
        <v>-814</v>
      </c>
      <c r="L242" s="1">
        <v>-612</v>
      </c>
      <c r="M242" s="1">
        <v>-199</v>
      </c>
      <c r="N242" s="1">
        <v>148</v>
      </c>
      <c r="O242" s="1">
        <v>447366</v>
      </c>
      <c r="P242" s="1">
        <v>-0.5</v>
      </c>
      <c r="Q242" s="1">
        <v>73.099999999999994</v>
      </c>
      <c r="R242" s="1">
        <v>74.3</v>
      </c>
      <c r="S242" s="1">
        <v>71.5</v>
      </c>
      <c r="T242" s="1">
        <v>74</v>
      </c>
      <c r="U242" s="1">
        <v>74.099999999999994</v>
      </c>
      <c r="V242" s="1">
        <v>-1.6026389999999999</v>
      </c>
      <c r="W242" s="1">
        <v>0.41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1.1000000000000001</v>
      </c>
      <c r="D243" s="1">
        <v>0</v>
      </c>
      <c r="E243" s="1">
        <v>8.7200000000000006</v>
      </c>
      <c r="F243" s="1">
        <v>31.71</v>
      </c>
      <c r="G243" s="1">
        <v>58.47</v>
      </c>
      <c r="H243" s="1">
        <v>247</v>
      </c>
      <c r="I243" s="1">
        <v>3418674.62</v>
      </c>
      <c r="J243" s="1">
        <v>-226</v>
      </c>
      <c r="K243" s="1">
        <v>-840</v>
      </c>
      <c r="L243" s="1">
        <v>-321</v>
      </c>
      <c r="M243" s="1">
        <v>654</v>
      </c>
      <c r="N243" s="1">
        <v>-1055</v>
      </c>
      <c r="O243" s="1">
        <v>199890</v>
      </c>
      <c r="P243" s="1">
        <v>-0.9</v>
      </c>
      <c r="Q243" s="1">
        <v>22.6</v>
      </c>
      <c r="R243" s="1">
        <v>22.25</v>
      </c>
      <c r="S243" s="1">
        <v>21</v>
      </c>
      <c r="T243" s="1">
        <v>23.1</v>
      </c>
      <c r="U243" s="1">
        <v>22.5</v>
      </c>
      <c r="V243" s="1">
        <v>-0.39168699999999995</v>
      </c>
      <c r="W243" s="1">
        <v>0.67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1.54</v>
      </c>
      <c r="D244" s="1">
        <v>0.03</v>
      </c>
      <c r="E244" s="1">
        <v>0.9</v>
      </c>
      <c r="F244" s="1">
        <v>16.71</v>
      </c>
      <c r="G244" s="1">
        <v>80.819999999999993</v>
      </c>
      <c r="H244" s="1">
        <v>248</v>
      </c>
      <c r="I244" s="1">
        <v>2225261</v>
      </c>
      <c r="J244" s="1">
        <v>71</v>
      </c>
      <c r="K244" s="1">
        <v>-329</v>
      </c>
      <c r="L244" s="1">
        <v>680</v>
      </c>
      <c r="M244" s="1">
        <v>-158</v>
      </c>
      <c r="N244" s="1">
        <v>-1546</v>
      </c>
      <c r="O244" s="1">
        <v>179846</v>
      </c>
      <c r="P244" s="1">
        <v>-0.7</v>
      </c>
      <c r="Q244" s="1">
        <v>31.4</v>
      </c>
      <c r="R244" s="1">
        <v>30.9</v>
      </c>
      <c r="S244" s="1">
        <v>30.1</v>
      </c>
      <c r="T244" s="1">
        <v>32.85</v>
      </c>
      <c r="U244" s="1">
        <v>31.75</v>
      </c>
      <c r="V244" s="1">
        <v>-0.41744500000000001</v>
      </c>
      <c r="W244" s="1">
        <v>1.1100000000000001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4</v>
      </c>
      <c r="D245" s="1">
        <v>0</v>
      </c>
      <c r="E245" s="1">
        <v>0.01</v>
      </c>
      <c r="F245" s="1">
        <v>5.67</v>
      </c>
      <c r="G245" s="1">
        <v>90.32</v>
      </c>
      <c r="H245" s="1">
        <v>249</v>
      </c>
      <c r="I245" s="1">
        <v>4797519.76</v>
      </c>
      <c r="J245" s="1">
        <v>124</v>
      </c>
      <c r="K245" s="1">
        <v>371</v>
      </c>
      <c r="L245" s="1">
        <v>212</v>
      </c>
      <c r="M245" s="1">
        <v>4633</v>
      </c>
      <c r="N245" s="1">
        <v>-1695</v>
      </c>
      <c r="O245" s="1">
        <v>433312</v>
      </c>
      <c r="P245" s="1">
        <v>0.8</v>
      </c>
      <c r="Q245" s="1">
        <v>15.4</v>
      </c>
      <c r="R245" s="1">
        <v>15.1</v>
      </c>
      <c r="S245" s="1">
        <v>14.8</v>
      </c>
      <c r="T245" s="1">
        <v>16.25</v>
      </c>
      <c r="U245" s="1">
        <v>16.600000000000001</v>
      </c>
      <c r="V245" s="1">
        <v>0.57798550000000004</v>
      </c>
      <c r="W245" s="1">
        <v>10.67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6.98</v>
      </c>
      <c r="D246" s="1">
        <v>0</v>
      </c>
      <c r="E246" s="1">
        <v>0.38</v>
      </c>
      <c r="F246" s="1">
        <v>3.27</v>
      </c>
      <c r="G246" s="1">
        <v>89.37</v>
      </c>
      <c r="H246" s="1">
        <v>250</v>
      </c>
      <c r="I246" s="1">
        <v>18905695.18</v>
      </c>
      <c r="J246" s="1">
        <v>-1562</v>
      </c>
      <c r="K246" s="1">
        <v>875</v>
      </c>
      <c r="L246" s="1">
        <v>73</v>
      </c>
      <c r="M246" s="1">
        <v>20982</v>
      </c>
      <c r="N246" s="1">
        <v>-11341</v>
      </c>
      <c r="O246" s="1">
        <v>1689602</v>
      </c>
      <c r="P246" s="1">
        <v>0.5</v>
      </c>
      <c r="Q246" s="1">
        <v>23.2</v>
      </c>
      <c r="R246" s="1">
        <v>23.1</v>
      </c>
      <c r="S246" s="1">
        <v>22.1</v>
      </c>
      <c r="T246" s="1">
        <v>24.3</v>
      </c>
      <c r="U246" s="1">
        <v>23.75</v>
      </c>
      <c r="V246" s="1">
        <v>2.2610125000000005</v>
      </c>
      <c r="W246" s="1">
        <v>2.81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0.27</v>
      </c>
      <c r="D247" s="1">
        <v>0</v>
      </c>
      <c r="E247" s="1">
        <v>0.05</v>
      </c>
      <c r="F247" s="1">
        <v>26.61</v>
      </c>
      <c r="G247" s="1">
        <v>73.069999999999993</v>
      </c>
      <c r="H247" s="1">
        <v>251</v>
      </c>
      <c r="I247" s="1">
        <v>975000</v>
      </c>
      <c r="J247" s="1">
        <v>-15</v>
      </c>
      <c r="K247" s="1">
        <v>-44</v>
      </c>
      <c r="L247" s="1">
        <v>-31</v>
      </c>
      <c r="M247" s="1">
        <v>149</v>
      </c>
      <c r="N247" s="1">
        <v>-169</v>
      </c>
      <c r="O247" s="1">
        <v>71243</v>
      </c>
      <c r="P247" s="1">
        <v>-0.2</v>
      </c>
      <c r="Q247" s="1">
        <v>17.55</v>
      </c>
      <c r="R247" s="1">
        <v>17.100000000000001</v>
      </c>
      <c r="S247" s="1">
        <v>16.75</v>
      </c>
      <c r="T247" s="1">
        <v>18.399999999999999</v>
      </c>
      <c r="U247" s="1">
        <v>18.649999999999999</v>
      </c>
      <c r="V247" s="1">
        <v>-1.94515E-2</v>
      </c>
      <c r="W247" s="1">
        <v>5.97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0.64</v>
      </c>
      <c r="D248" s="1">
        <v>0</v>
      </c>
      <c r="E248" s="1">
        <v>0</v>
      </c>
      <c r="F248" s="1">
        <v>12.59</v>
      </c>
      <c r="G248" s="1">
        <v>86.77</v>
      </c>
      <c r="H248" s="1">
        <v>252</v>
      </c>
      <c r="I248" s="1">
        <v>2811672.62</v>
      </c>
      <c r="J248" s="1">
        <v>-38</v>
      </c>
      <c r="K248" s="1">
        <v>-62</v>
      </c>
      <c r="L248" s="1">
        <v>-58</v>
      </c>
      <c r="M248" s="1">
        <v>-52</v>
      </c>
      <c r="N248" s="1">
        <v>-32</v>
      </c>
      <c r="O248" s="1">
        <v>243969</v>
      </c>
      <c r="P248" s="1">
        <v>-0.1</v>
      </c>
      <c r="Q248" s="1">
        <v>3.9</v>
      </c>
      <c r="R248" s="1">
        <v>3.8</v>
      </c>
      <c r="S248" s="1">
        <v>3.6</v>
      </c>
      <c r="T248" s="1">
        <v>3.71</v>
      </c>
      <c r="U248" s="1">
        <v>3.67</v>
      </c>
      <c r="V248" s="1">
        <v>-9.0295999999999987E-3</v>
      </c>
      <c r="W248" s="1">
        <v>-4.68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19.399999999999999</v>
      </c>
      <c r="D249" s="1">
        <v>1.49</v>
      </c>
      <c r="E249" s="1">
        <v>3.9</v>
      </c>
      <c r="F249" s="1">
        <v>8</v>
      </c>
      <c r="G249" s="1">
        <v>67.210000000000008</v>
      </c>
      <c r="H249" s="1">
        <v>253</v>
      </c>
      <c r="I249" s="1">
        <v>16584658.529999999</v>
      </c>
      <c r="J249" s="1">
        <v>1053</v>
      </c>
      <c r="K249" s="1">
        <v>-550</v>
      </c>
      <c r="L249" s="1">
        <v>625</v>
      </c>
      <c r="M249" s="1">
        <v>8793</v>
      </c>
      <c r="N249" s="1">
        <v>-10124</v>
      </c>
      <c r="O249" s="1">
        <v>1114655</v>
      </c>
      <c r="P249" s="1">
        <v>0</v>
      </c>
      <c r="Q249" s="1">
        <v>45.95</v>
      </c>
      <c r="R249" s="1">
        <v>45.5</v>
      </c>
      <c r="S249" s="1">
        <v>43.8</v>
      </c>
      <c r="T249" s="1">
        <v>48</v>
      </c>
      <c r="U249" s="1">
        <v>45.8</v>
      </c>
      <c r="V249" s="1">
        <v>9.1201500000000227E-2</v>
      </c>
      <c r="W249" s="1">
        <v>0.11</v>
      </c>
      <c r="X249" s="1" t="s">
        <v>4390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1.02</v>
      </c>
      <c r="D250" s="1">
        <v>0.13</v>
      </c>
      <c r="E250" s="1">
        <v>0.17</v>
      </c>
      <c r="F250" s="1">
        <v>13.22</v>
      </c>
      <c r="G250" s="1">
        <v>85.46</v>
      </c>
      <c r="H250" s="1">
        <v>254</v>
      </c>
      <c r="I250" s="1">
        <v>3257148</v>
      </c>
      <c r="J250" s="1">
        <v>-126</v>
      </c>
      <c r="K250" s="1">
        <v>57</v>
      </c>
      <c r="L250" s="1">
        <v>223</v>
      </c>
      <c r="M250" s="1">
        <v>34</v>
      </c>
      <c r="N250" s="1">
        <v>-1849</v>
      </c>
      <c r="O250" s="1">
        <v>278356</v>
      </c>
      <c r="P250" s="1">
        <v>-0.6</v>
      </c>
      <c r="Q250" s="1">
        <v>46.3</v>
      </c>
      <c r="R250" s="1">
        <v>47.2</v>
      </c>
      <c r="S250" s="1">
        <v>51.9</v>
      </c>
      <c r="T250" s="1">
        <v>57</v>
      </c>
      <c r="U250" s="1">
        <v>51.8</v>
      </c>
      <c r="V250" s="1">
        <v>-0.85409899999999994</v>
      </c>
      <c r="W250" s="1">
        <v>13.85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69.650000000000006</v>
      </c>
      <c r="D251" s="1">
        <v>1.07</v>
      </c>
      <c r="E251" s="1">
        <v>0.09</v>
      </c>
      <c r="F251" s="1">
        <v>65.760000000000005</v>
      </c>
      <c r="G251" s="1">
        <v>-36.569999999999993</v>
      </c>
      <c r="H251" s="1">
        <v>255</v>
      </c>
      <c r="I251" s="1">
        <v>3211800</v>
      </c>
      <c r="J251" s="1">
        <v>1286</v>
      </c>
      <c r="K251" s="1">
        <v>343</v>
      </c>
      <c r="L251" s="1">
        <v>-273</v>
      </c>
      <c r="M251" s="1">
        <v>1499</v>
      </c>
      <c r="N251" s="1">
        <v>-2855</v>
      </c>
      <c r="O251" s="1">
        <v>-117456</v>
      </c>
      <c r="P251" s="1">
        <v>0</v>
      </c>
      <c r="Q251" s="1">
        <v>37.15</v>
      </c>
      <c r="R251" s="1">
        <v>37</v>
      </c>
      <c r="S251" s="1">
        <v>35.200000000000003</v>
      </c>
      <c r="T251" s="1">
        <v>38.700000000000003</v>
      </c>
      <c r="U251" s="1">
        <v>37.15</v>
      </c>
      <c r="V251" s="1">
        <v>2.8043500000000058E-2</v>
      </c>
      <c r="W251" s="1">
        <v>2.48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1.25</v>
      </c>
      <c r="D252" s="1">
        <v>0.16</v>
      </c>
      <c r="E252" s="1">
        <v>0.12</v>
      </c>
      <c r="F252" s="1">
        <v>17</v>
      </c>
      <c r="G252" s="1">
        <v>81.47</v>
      </c>
      <c r="H252" s="1">
        <v>256</v>
      </c>
      <c r="I252" s="1">
        <v>2805260.27</v>
      </c>
      <c r="J252" s="1">
        <v>-445</v>
      </c>
      <c r="K252" s="1">
        <v>276</v>
      </c>
      <c r="L252" s="1">
        <v>250</v>
      </c>
      <c r="M252" s="1">
        <v>1949</v>
      </c>
      <c r="N252" s="1">
        <v>-2618</v>
      </c>
      <c r="O252" s="1">
        <v>228545</v>
      </c>
      <c r="P252" s="1">
        <v>-0.3</v>
      </c>
      <c r="Q252" s="1">
        <v>23.65</v>
      </c>
      <c r="R252" s="1">
        <v>22.8</v>
      </c>
      <c r="S252" s="1">
        <v>22.25</v>
      </c>
      <c r="T252" s="1">
        <v>24.45</v>
      </c>
      <c r="U252" s="1">
        <v>23.3</v>
      </c>
      <c r="V252" s="1">
        <v>-0.12015300000000002</v>
      </c>
      <c r="W252" s="1">
        <v>-2.1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10.48</v>
      </c>
      <c r="D253" s="1">
        <v>2.96</v>
      </c>
      <c r="E253" s="1">
        <v>0.89</v>
      </c>
      <c r="F253" s="1">
        <v>15.91</v>
      </c>
      <c r="G253" s="1">
        <v>69.759999999999991</v>
      </c>
      <c r="H253" s="1">
        <v>257</v>
      </c>
      <c r="I253" s="1">
        <v>3082861.07</v>
      </c>
      <c r="J253" s="1">
        <v>-711</v>
      </c>
      <c r="K253" s="1">
        <v>806</v>
      </c>
      <c r="L253" s="1">
        <v>-228</v>
      </c>
      <c r="M253" s="1">
        <v>2784</v>
      </c>
      <c r="N253" s="1">
        <v>-5543</v>
      </c>
      <c r="O253" s="1">
        <v>215060</v>
      </c>
      <c r="P253" s="1">
        <v>-1.3</v>
      </c>
      <c r="Q253" s="1">
        <v>64.7</v>
      </c>
      <c r="R253" s="1">
        <v>64.3</v>
      </c>
      <c r="S253" s="1">
        <v>63.2</v>
      </c>
      <c r="T253" s="1">
        <v>69.5</v>
      </c>
      <c r="U253" s="1">
        <v>65.599999999999994</v>
      </c>
      <c r="V253" s="1">
        <v>-1.787183</v>
      </c>
      <c r="W253" s="1">
        <v>2.02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1</v>
      </c>
      <c r="D254" s="1">
        <v>0</v>
      </c>
      <c r="E254" s="1">
        <v>0.01</v>
      </c>
      <c r="F254" s="1">
        <v>24.53</v>
      </c>
      <c r="G254" s="1">
        <v>74.459999999999994</v>
      </c>
      <c r="H254" s="1">
        <v>258</v>
      </c>
      <c r="I254" s="1">
        <v>1305215.45</v>
      </c>
      <c r="J254" s="1">
        <v>97</v>
      </c>
      <c r="K254" s="1">
        <v>12</v>
      </c>
      <c r="L254" s="1">
        <v>-276</v>
      </c>
      <c r="M254" s="1">
        <v>1325</v>
      </c>
      <c r="N254" s="1">
        <v>-2317</v>
      </c>
      <c r="O254" s="1">
        <v>97186</v>
      </c>
      <c r="P254" s="1">
        <v>-1.2</v>
      </c>
      <c r="Q254" s="1">
        <v>20.25</v>
      </c>
      <c r="R254" s="1">
        <v>19.95</v>
      </c>
      <c r="S254" s="1">
        <v>18.95</v>
      </c>
      <c r="T254" s="1">
        <v>20.8</v>
      </c>
      <c r="U254" s="1">
        <v>20.149999999999999</v>
      </c>
      <c r="V254" s="1">
        <v>-0.22154099999999996</v>
      </c>
      <c r="W254" s="1">
        <v>0.75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0.27</v>
      </c>
      <c r="D255" s="1">
        <v>0</v>
      </c>
      <c r="E255" s="1">
        <v>0.02</v>
      </c>
      <c r="F255" s="1">
        <v>11.78</v>
      </c>
      <c r="G255" s="1">
        <v>87.93</v>
      </c>
      <c r="H255" s="1">
        <v>259</v>
      </c>
      <c r="I255" s="1">
        <v>806945.36</v>
      </c>
      <c r="J255" s="1">
        <v>22</v>
      </c>
      <c r="K255" s="1">
        <v>139</v>
      </c>
      <c r="L255" s="1">
        <v>-75</v>
      </c>
      <c r="M255" s="1">
        <v>841</v>
      </c>
      <c r="N255" s="1">
        <v>-1542</v>
      </c>
      <c r="O255" s="1">
        <v>70955</v>
      </c>
      <c r="P255" s="1">
        <v>-0.9</v>
      </c>
      <c r="Q255" s="1">
        <v>17.899999999999999</v>
      </c>
      <c r="R255" s="1">
        <v>17.75</v>
      </c>
      <c r="S255" s="1">
        <v>17</v>
      </c>
      <c r="T255" s="1">
        <v>18.7</v>
      </c>
      <c r="U255" s="1">
        <v>17.8</v>
      </c>
      <c r="V255" s="1">
        <v>-0.10134850000000002</v>
      </c>
      <c r="W255" s="1">
        <v>0.85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7.01</v>
      </c>
      <c r="D256" s="1">
        <v>0.99</v>
      </c>
      <c r="E256" s="1">
        <v>0.28999999999999998</v>
      </c>
      <c r="F256" s="1">
        <v>16.91</v>
      </c>
      <c r="G256" s="1">
        <v>74.8</v>
      </c>
      <c r="H256" s="1">
        <v>260</v>
      </c>
      <c r="I256" s="1">
        <v>4371307.43</v>
      </c>
      <c r="J256" s="1">
        <v>-541</v>
      </c>
      <c r="K256" s="1">
        <v>-1243</v>
      </c>
      <c r="L256" s="1">
        <v>-1338</v>
      </c>
      <c r="M256" s="1">
        <v>1361</v>
      </c>
      <c r="N256" s="1">
        <v>-401</v>
      </c>
      <c r="O256" s="1">
        <v>326974</v>
      </c>
      <c r="P256" s="1">
        <v>-0.7</v>
      </c>
      <c r="Q256" s="1">
        <v>30.65</v>
      </c>
      <c r="R256" s="1">
        <v>30.3</v>
      </c>
      <c r="S256" s="1">
        <v>29.5</v>
      </c>
      <c r="T256" s="1">
        <v>30.9</v>
      </c>
      <c r="U256" s="1">
        <v>30.6</v>
      </c>
      <c r="V256" s="1">
        <v>-0.63931249999999995</v>
      </c>
      <c r="W256" s="1">
        <v>-0.49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1</v>
      </c>
      <c r="N257" s="1">
        <v>1</v>
      </c>
      <c r="O257" s="1">
        <v>191660</v>
      </c>
      <c r="P257" s="1">
        <v>0</v>
      </c>
      <c r="Q257" s="1">
        <v>37.6</v>
      </c>
      <c r="R257" s="1">
        <v>37.85</v>
      </c>
      <c r="S257" s="1">
        <v>37.299999999999997</v>
      </c>
      <c r="T257" s="1">
        <v>37.450000000000003</v>
      </c>
      <c r="U257" s="1">
        <v>36.9</v>
      </c>
      <c r="V257" s="1">
        <v>7.4349999999999991E-4</v>
      </c>
      <c r="W257" s="1">
        <v>-1.86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1.18</v>
      </c>
      <c r="D258" s="1">
        <v>0</v>
      </c>
      <c r="E258" s="1">
        <v>0.26</v>
      </c>
      <c r="F258" s="1">
        <v>32.590000000000003</v>
      </c>
      <c r="G258" s="1">
        <v>65.97</v>
      </c>
      <c r="H258" s="1">
        <v>262</v>
      </c>
      <c r="I258" s="1">
        <v>1812645.22</v>
      </c>
      <c r="J258" s="1">
        <v>-486</v>
      </c>
      <c r="K258" s="1">
        <v>88</v>
      </c>
      <c r="L258" s="1">
        <v>124</v>
      </c>
      <c r="M258" s="1">
        <v>-299</v>
      </c>
      <c r="N258" s="1">
        <v>-5131</v>
      </c>
      <c r="O258" s="1">
        <v>119580</v>
      </c>
      <c r="P258" s="1">
        <v>-4.8</v>
      </c>
      <c r="Q258" s="1">
        <v>47.2</v>
      </c>
      <c r="R258" s="1">
        <v>48.15</v>
      </c>
      <c r="S258" s="1">
        <v>52.9</v>
      </c>
      <c r="T258" s="1">
        <v>58.1</v>
      </c>
      <c r="U258" s="1">
        <v>52.3</v>
      </c>
      <c r="V258" s="1">
        <v>-2.978656</v>
      </c>
      <c r="W258" s="1">
        <v>12.47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48.43</v>
      </c>
      <c r="D259" s="1">
        <v>1.42</v>
      </c>
      <c r="E259" s="1">
        <v>2.84</v>
      </c>
      <c r="F259" s="1">
        <v>12.29</v>
      </c>
      <c r="G259" s="1">
        <v>35.02000000000001</v>
      </c>
      <c r="H259" s="1">
        <v>263</v>
      </c>
      <c r="I259" s="1">
        <v>3308662.52</v>
      </c>
      <c r="J259" s="1">
        <v>-68</v>
      </c>
      <c r="K259" s="1">
        <v>1093</v>
      </c>
      <c r="L259" s="1">
        <v>-44</v>
      </c>
      <c r="M259" s="1">
        <v>10</v>
      </c>
      <c r="N259" s="1">
        <v>814</v>
      </c>
      <c r="O259" s="1">
        <v>115869</v>
      </c>
      <c r="P259" s="1">
        <v>1.6</v>
      </c>
      <c r="Q259" s="1">
        <v>383.5</v>
      </c>
      <c r="R259" s="1">
        <v>400</v>
      </c>
      <c r="S259" s="1">
        <v>392</v>
      </c>
      <c r="T259" s="1">
        <v>392</v>
      </c>
      <c r="U259" s="1">
        <v>400.5</v>
      </c>
      <c r="V259" s="1">
        <v>7.2380100000000001</v>
      </c>
      <c r="W259" s="1">
        <v>3.76</v>
      </c>
      <c r="X259" s="1" t="s">
        <v>4391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18.68</v>
      </c>
      <c r="D260" s="1">
        <v>1.27</v>
      </c>
      <c r="E260" s="1">
        <v>0.51</v>
      </c>
      <c r="F260" s="1">
        <v>17.46</v>
      </c>
      <c r="G260" s="1">
        <v>62.08</v>
      </c>
      <c r="H260" s="1">
        <v>264</v>
      </c>
      <c r="I260" s="1">
        <v>952970.72</v>
      </c>
      <c r="J260" s="1">
        <v>-148</v>
      </c>
      <c r="K260" s="1">
        <v>-74</v>
      </c>
      <c r="L260" s="1">
        <v>6</v>
      </c>
      <c r="M260" s="1">
        <v>116</v>
      </c>
      <c r="N260" s="1">
        <v>33</v>
      </c>
      <c r="O260" s="1">
        <v>59160</v>
      </c>
      <c r="P260" s="1">
        <v>-0.1</v>
      </c>
      <c r="Q260" s="1">
        <v>402.5</v>
      </c>
      <c r="R260" s="1">
        <v>395.5</v>
      </c>
      <c r="S260" s="1">
        <v>397.5</v>
      </c>
      <c r="T260" s="1">
        <v>401</v>
      </c>
      <c r="U260" s="1">
        <v>405.5</v>
      </c>
      <c r="V260" s="1">
        <v>-0.26554499999999998</v>
      </c>
      <c r="W260" s="1">
        <v>-1.46</v>
      </c>
      <c r="X260" s="1" t="s">
        <v>4392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0.41</v>
      </c>
      <c r="D261" s="1">
        <v>0</v>
      </c>
      <c r="E261" s="1">
        <v>0.01</v>
      </c>
      <c r="F261" s="1">
        <v>19.68</v>
      </c>
      <c r="G261" s="1">
        <v>79.900000000000006</v>
      </c>
      <c r="H261" s="1">
        <v>265</v>
      </c>
      <c r="I261" s="1">
        <v>469287.58</v>
      </c>
      <c r="J261" s="1">
        <v>-14</v>
      </c>
      <c r="K261" s="1">
        <v>-11</v>
      </c>
      <c r="L261" s="1">
        <v>-11</v>
      </c>
      <c r="M261" s="1">
        <v>-3</v>
      </c>
      <c r="N261" s="1">
        <v>5</v>
      </c>
      <c r="O261" s="1">
        <v>37496</v>
      </c>
      <c r="P261" s="1">
        <v>-0.1</v>
      </c>
      <c r="Q261" s="1">
        <v>19.649999999999999</v>
      </c>
      <c r="R261" s="1">
        <v>19.7</v>
      </c>
      <c r="S261" s="1">
        <v>18.899999999999999</v>
      </c>
      <c r="T261" s="1">
        <v>19.149999999999999</v>
      </c>
      <c r="U261" s="1">
        <v>18.8</v>
      </c>
      <c r="V261" s="1">
        <v>-6.6314999999999994E-3</v>
      </c>
      <c r="W261" s="1">
        <v>-3.59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10.92</v>
      </c>
      <c r="D262" s="1">
        <v>0</v>
      </c>
      <c r="E262" s="1">
        <v>0.16</v>
      </c>
      <c r="F262" s="1">
        <v>18.399999999999999</v>
      </c>
      <c r="G262" s="1">
        <v>70.52000000000001</v>
      </c>
      <c r="H262" s="1">
        <v>266</v>
      </c>
      <c r="I262" s="1">
        <v>1630141.52</v>
      </c>
      <c r="J262" s="1">
        <v>-2</v>
      </c>
      <c r="K262" s="1">
        <v>-30</v>
      </c>
      <c r="L262" s="1">
        <v>-56</v>
      </c>
      <c r="M262" s="1">
        <v>2</v>
      </c>
      <c r="N262" s="1">
        <v>-19</v>
      </c>
      <c r="O262" s="1">
        <v>114958</v>
      </c>
      <c r="P262" s="1">
        <v>-0.1</v>
      </c>
      <c r="Q262" s="1">
        <v>27.45</v>
      </c>
      <c r="R262" s="1">
        <v>27.7</v>
      </c>
      <c r="S262" s="1">
        <v>27.15</v>
      </c>
      <c r="T262" s="1">
        <v>26.8</v>
      </c>
      <c r="U262" s="1">
        <v>26.6</v>
      </c>
      <c r="V262" s="1">
        <v>-2.8580999999999999E-2</v>
      </c>
      <c r="W262" s="1">
        <v>-4.32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1.25</v>
      </c>
      <c r="D263" s="1">
        <v>0</v>
      </c>
      <c r="E263" s="1">
        <v>0.05</v>
      </c>
      <c r="F263" s="1">
        <v>13.7</v>
      </c>
      <c r="G263" s="1">
        <v>85</v>
      </c>
      <c r="H263" s="1">
        <v>267</v>
      </c>
      <c r="I263" s="1">
        <v>450000</v>
      </c>
      <c r="J263" s="1">
        <v>0</v>
      </c>
      <c r="K263" s="1">
        <v>0</v>
      </c>
      <c r="L263" s="1">
        <v>0</v>
      </c>
      <c r="M263" s="1">
        <v>-5</v>
      </c>
      <c r="N263" s="1">
        <v>0</v>
      </c>
      <c r="O263" s="1">
        <v>38250</v>
      </c>
      <c r="P263" s="1">
        <v>0</v>
      </c>
      <c r="Q263" s="1">
        <v>34.950000000000003</v>
      </c>
      <c r="R263" s="1">
        <v>34.6</v>
      </c>
      <c r="S263" s="1">
        <v>34.549999999999997</v>
      </c>
      <c r="T263" s="1">
        <v>34.85</v>
      </c>
      <c r="U263" s="1">
        <v>35.049999999999997</v>
      </c>
      <c r="V263" s="1">
        <v>-1.7424999999999999E-3</v>
      </c>
      <c r="W263" s="1">
        <v>0.14000000000000001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0</v>
      </c>
      <c r="K264" s="1">
        <v>1</v>
      </c>
      <c r="L264" s="1">
        <v>-1</v>
      </c>
      <c r="M264" s="1">
        <v>10</v>
      </c>
      <c r="N264" s="1">
        <v>1</v>
      </c>
      <c r="O264" s="1">
        <v>58190</v>
      </c>
      <c r="P264" s="1">
        <v>0</v>
      </c>
      <c r="Q264" s="1">
        <v>16</v>
      </c>
      <c r="R264" s="1">
        <v>15.95</v>
      </c>
      <c r="S264" s="1">
        <v>15.8</v>
      </c>
      <c r="T264" s="1">
        <v>16.149999999999999</v>
      </c>
      <c r="U264" s="1">
        <v>16</v>
      </c>
      <c r="V264" s="1">
        <v>1.7765000000000001E-3</v>
      </c>
      <c r="W264" s="1">
        <v>-0.31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1.86</v>
      </c>
      <c r="D265" s="1">
        <v>0</v>
      </c>
      <c r="E265" s="1">
        <v>0</v>
      </c>
      <c r="F265" s="1">
        <v>10.92</v>
      </c>
      <c r="G265" s="1">
        <v>87.22</v>
      </c>
      <c r="H265" s="1">
        <v>269</v>
      </c>
      <c r="I265" s="1">
        <v>453235</v>
      </c>
      <c r="J265" s="1">
        <v>7</v>
      </c>
      <c r="K265" s="1">
        <v>13</v>
      </c>
      <c r="L265" s="1">
        <v>-6</v>
      </c>
      <c r="M265" s="1">
        <v>27</v>
      </c>
      <c r="N265" s="1">
        <v>4</v>
      </c>
      <c r="O265" s="1">
        <v>39531</v>
      </c>
      <c r="P265" s="1">
        <v>0.1</v>
      </c>
      <c r="Q265" s="1">
        <v>49.05</v>
      </c>
      <c r="R265" s="1">
        <v>48.8</v>
      </c>
      <c r="S265" s="1">
        <v>47.9</v>
      </c>
      <c r="T265" s="1">
        <v>48.2</v>
      </c>
      <c r="U265" s="1">
        <v>48.5</v>
      </c>
      <c r="V265" s="1">
        <v>2.1857499999999998E-2</v>
      </c>
      <c r="W265" s="1">
        <v>-0.61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0</v>
      </c>
      <c r="K266" s="1">
        <v>-1</v>
      </c>
      <c r="L266" s="1">
        <v>-1</v>
      </c>
      <c r="M266" s="1">
        <v>1</v>
      </c>
      <c r="N266" s="1">
        <v>3</v>
      </c>
      <c r="O266" s="1">
        <v>22511</v>
      </c>
      <c r="P266" s="1">
        <v>0</v>
      </c>
      <c r="Q266" s="1">
        <v>52.6</v>
      </c>
      <c r="R266" s="1">
        <v>53.2</v>
      </c>
      <c r="S266" s="1">
        <v>51.8</v>
      </c>
      <c r="T266" s="1">
        <v>52.5</v>
      </c>
      <c r="U266" s="1">
        <v>53</v>
      </c>
      <c r="V266" s="1">
        <v>1.065E-3</v>
      </c>
      <c r="W266" s="1">
        <v>0.76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12.02</v>
      </c>
      <c r="D267" s="1">
        <v>0</v>
      </c>
      <c r="E267" s="1">
        <v>0</v>
      </c>
      <c r="F267" s="1">
        <v>27.35</v>
      </c>
      <c r="G267" s="1">
        <v>60.629999999999995</v>
      </c>
      <c r="H267" s="1">
        <v>271</v>
      </c>
      <c r="I267" s="1">
        <v>451381.77</v>
      </c>
      <c r="J267" s="1">
        <v>-2</v>
      </c>
      <c r="K267" s="1">
        <v>-10</v>
      </c>
      <c r="L267" s="1">
        <v>-2</v>
      </c>
      <c r="M267" s="1">
        <v>-2</v>
      </c>
      <c r="N267" s="1">
        <v>-4</v>
      </c>
      <c r="O267" s="1">
        <v>27367</v>
      </c>
      <c r="P267" s="1">
        <v>-0.1</v>
      </c>
      <c r="Q267" s="1">
        <v>12.25</v>
      </c>
      <c r="R267" s="1">
        <v>12.3</v>
      </c>
      <c r="S267" s="1">
        <v>12</v>
      </c>
      <c r="T267" s="1">
        <v>12.25</v>
      </c>
      <c r="U267" s="1">
        <v>12.15</v>
      </c>
      <c r="V267" s="1">
        <v>-2.4459999999999998E-3</v>
      </c>
      <c r="W267" s="1">
        <v>-1.62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0.79</v>
      </c>
      <c r="D268" s="1">
        <v>0</v>
      </c>
      <c r="E268" s="1">
        <v>0.05</v>
      </c>
      <c r="F268" s="1">
        <v>29.9</v>
      </c>
      <c r="G268" s="1">
        <v>69.260000000000005</v>
      </c>
      <c r="H268" s="1">
        <v>272</v>
      </c>
      <c r="I268" s="1">
        <v>1563868.36</v>
      </c>
      <c r="J268" s="1">
        <v>-1171</v>
      </c>
      <c r="K268" s="1">
        <v>-100</v>
      </c>
      <c r="L268" s="1">
        <v>-193</v>
      </c>
      <c r="M268" s="1">
        <v>1958</v>
      </c>
      <c r="N268" s="1">
        <v>-1492</v>
      </c>
      <c r="O268" s="1">
        <v>108314</v>
      </c>
      <c r="P268" s="1">
        <v>-0.9</v>
      </c>
      <c r="Q268" s="1">
        <v>28.1</v>
      </c>
      <c r="R268" s="1">
        <v>27.05</v>
      </c>
      <c r="S268" s="1">
        <v>25.9</v>
      </c>
      <c r="T268" s="1">
        <v>28.2</v>
      </c>
      <c r="U268" s="1">
        <v>26.65</v>
      </c>
      <c r="V268" s="1">
        <v>-0.25154999999999994</v>
      </c>
      <c r="W268" s="1">
        <v>-4.4800000000000004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0.12</v>
      </c>
      <c r="D269" s="1">
        <v>0</v>
      </c>
      <c r="E269" s="1">
        <v>0</v>
      </c>
      <c r="F269" s="1">
        <v>23.82</v>
      </c>
      <c r="G269" s="1">
        <v>76.06</v>
      </c>
      <c r="H269" s="1">
        <v>273</v>
      </c>
      <c r="I269" s="1">
        <v>357828</v>
      </c>
      <c r="J269" s="1">
        <v>0</v>
      </c>
      <c r="K269" s="1">
        <v>9</v>
      </c>
      <c r="L269" s="1">
        <v>1</v>
      </c>
      <c r="M269" s="1">
        <v>0</v>
      </c>
      <c r="N269" s="1">
        <v>-1</v>
      </c>
      <c r="O269" s="1">
        <v>27216</v>
      </c>
      <c r="P269" s="1">
        <v>0</v>
      </c>
      <c r="Q269" s="1">
        <v>30.1</v>
      </c>
      <c r="R269" s="1">
        <v>29.7</v>
      </c>
      <c r="S269" s="1">
        <v>28.2</v>
      </c>
      <c r="T269" s="1">
        <v>28.8</v>
      </c>
      <c r="U269" s="1">
        <v>27.95</v>
      </c>
      <c r="V269" s="1">
        <v>2.6754999999999999E-3</v>
      </c>
      <c r="W269" s="1">
        <v>-4.12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6.16</v>
      </c>
      <c r="D270" s="1">
        <v>0.62</v>
      </c>
      <c r="E270" s="1">
        <v>0.31</v>
      </c>
      <c r="F270" s="1">
        <v>4.07</v>
      </c>
      <c r="G270" s="1">
        <v>88.84</v>
      </c>
      <c r="H270" s="1">
        <v>274</v>
      </c>
      <c r="I270" s="1">
        <v>8339349.04</v>
      </c>
      <c r="J270" s="1">
        <v>98</v>
      </c>
      <c r="K270" s="1">
        <v>80</v>
      </c>
      <c r="L270" s="1">
        <v>-33</v>
      </c>
      <c r="M270" s="1">
        <v>868</v>
      </c>
      <c r="N270" s="1">
        <v>527</v>
      </c>
      <c r="O270" s="1">
        <v>740868</v>
      </c>
      <c r="P270" s="1">
        <v>0.2</v>
      </c>
      <c r="Q270" s="1">
        <v>38.299999999999997</v>
      </c>
      <c r="R270" s="1">
        <v>38.450000000000003</v>
      </c>
      <c r="S270" s="1">
        <v>38.15</v>
      </c>
      <c r="T270" s="1">
        <v>38</v>
      </c>
      <c r="U270" s="1">
        <v>38.299999999999997</v>
      </c>
      <c r="V270" s="1">
        <v>0.5873855</v>
      </c>
      <c r="W270" s="1">
        <v>0.26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4.58</v>
      </c>
      <c r="D271" s="1">
        <v>0.62</v>
      </c>
      <c r="E271" s="1">
        <v>0.18</v>
      </c>
      <c r="F271" s="1">
        <v>27.47</v>
      </c>
      <c r="G271" s="1">
        <v>67.150000000000006</v>
      </c>
      <c r="H271" s="1">
        <v>275</v>
      </c>
      <c r="I271" s="1">
        <v>4733292.07</v>
      </c>
      <c r="J271" s="1">
        <v>80</v>
      </c>
      <c r="K271" s="1">
        <v>445</v>
      </c>
      <c r="L271" s="1">
        <v>-374</v>
      </c>
      <c r="M271" s="1">
        <v>378</v>
      </c>
      <c r="N271" s="1">
        <v>798</v>
      </c>
      <c r="O271" s="1">
        <v>317841</v>
      </c>
      <c r="P271" s="1">
        <v>0.4</v>
      </c>
      <c r="Q271" s="1">
        <v>28.3</v>
      </c>
      <c r="R271" s="1">
        <v>28.65</v>
      </c>
      <c r="S271" s="1">
        <v>28.1</v>
      </c>
      <c r="T271" s="1">
        <v>28.25</v>
      </c>
      <c r="U271" s="1">
        <v>28.55</v>
      </c>
      <c r="V271" s="1">
        <v>0.3796525</v>
      </c>
      <c r="W271" s="1">
        <v>-3.55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30.39</v>
      </c>
      <c r="D272" s="1">
        <v>2</v>
      </c>
      <c r="E272" s="1">
        <v>0.27</v>
      </c>
      <c r="F272" s="1">
        <v>14.15</v>
      </c>
      <c r="G272" s="1">
        <v>53.19</v>
      </c>
      <c r="H272" s="1">
        <v>276</v>
      </c>
      <c r="I272" s="1">
        <v>8257099.7800000003</v>
      </c>
      <c r="J272" s="1">
        <v>3261</v>
      </c>
      <c r="K272" s="1">
        <v>-3707</v>
      </c>
      <c r="L272" s="1">
        <v>411</v>
      </c>
      <c r="M272" s="1">
        <v>5009</v>
      </c>
      <c r="N272" s="1">
        <v>-503</v>
      </c>
      <c r="O272" s="1">
        <v>439195</v>
      </c>
      <c r="P272" s="1">
        <v>1</v>
      </c>
      <c r="Q272" s="1">
        <v>35.5</v>
      </c>
      <c r="R272" s="1">
        <v>34.049999999999997</v>
      </c>
      <c r="S272" s="1">
        <v>33.1</v>
      </c>
      <c r="T272" s="1">
        <v>34.799999999999997</v>
      </c>
      <c r="U272" s="1">
        <v>34.9</v>
      </c>
      <c r="V272" s="1">
        <v>1.5990474999999997</v>
      </c>
      <c r="W272" s="1">
        <v>1.45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12.91</v>
      </c>
      <c r="D273" s="1">
        <v>0</v>
      </c>
      <c r="E273" s="1">
        <v>0.02</v>
      </c>
      <c r="F273" s="1">
        <v>25.22</v>
      </c>
      <c r="G273" s="1">
        <v>61.85</v>
      </c>
      <c r="H273" s="1">
        <v>277</v>
      </c>
      <c r="I273" s="1">
        <v>9847336.25</v>
      </c>
      <c r="J273" s="1">
        <v>-890</v>
      </c>
      <c r="K273" s="1">
        <v>-939</v>
      </c>
      <c r="L273" s="1">
        <v>-772</v>
      </c>
      <c r="M273" s="1">
        <v>1089</v>
      </c>
      <c r="N273" s="1">
        <v>481</v>
      </c>
      <c r="O273" s="1">
        <v>609058</v>
      </c>
      <c r="P273" s="1">
        <v>-0.2</v>
      </c>
      <c r="Q273" s="1">
        <v>25.55</v>
      </c>
      <c r="R273" s="1">
        <v>25.4</v>
      </c>
      <c r="S273" s="1">
        <v>24.55</v>
      </c>
      <c r="T273" s="1">
        <v>24.95</v>
      </c>
      <c r="U273" s="1">
        <v>25.8</v>
      </c>
      <c r="V273" s="1">
        <v>-0.2596234999999999</v>
      </c>
      <c r="W273" s="1">
        <v>1.18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18.13</v>
      </c>
      <c r="D274" s="1">
        <v>0.63</v>
      </c>
      <c r="E274" s="1">
        <v>0.87</v>
      </c>
      <c r="F274" s="1">
        <v>8.1</v>
      </c>
      <c r="G274" s="1">
        <v>72.27000000000001</v>
      </c>
      <c r="H274" s="1">
        <v>278</v>
      </c>
      <c r="I274" s="1">
        <v>32414155.359999999</v>
      </c>
      <c r="J274" s="1">
        <v>144</v>
      </c>
      <c r="K274" s="1">
        <v>-3232</v>
      </c>
      <c r="L274" s="1">
        <v>-131</v>
      </c>
      <c r="M274" s="1">
        <v>911</v>
      </c>
      <c r="N274" s="1">
        <v>2973</v>
      </c>
      <c r="O274" s="1">
        <v>2342571</v>
      </c>
      <c r="P274" s="1">
        <v>0</v>
      </c>
      <c r="Q274" s="1">
        <v>45.3</v>
      </c>
      <c r="R274" s="1">
        <v>44.45</v>
      </c>
      <c r="S274" s="1">
        <v>44.3</v>
      </c>
      <c r="T274" s="1">
        <v>44.95</v>
      </c>
      <c r="U274" s="1">
        <v>46</v>
      </c>
      <c r="V274" s="1">
        <v>0.34764950000000011</v>
      </c>
      <c r="W274" s="1">
        <v>1.1000000000000001</v>
      </c>
      <c r="X274" s="1" t="s">
        <v>4393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8.51</v>
      </c>
      <c r="D275" s="1">
        <v>0.51</v>
      </c>
      <c r="E275" s="1">
        <v>1.21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-406</v>
      </c>
      <c r="K275" s="1">
        <v>-303</v>
      </c>
      <c r="L275" s="1">
        <v>-291</v>
      </c>
      <c r="M275" s="1">
        <v>-99</v>
      </c>
      <c r="N275" s="1">
        <v>1093</v>
      </c>
      <c r="O275" s="1">
        <v>589480</v>
      </c>
      <c r="P275" s="1">
        <v>0</v>
      </c>
      <c r="Q275" s="1">
        <v>40.200000000000003</v>
      </c>
      <c r="R275" s="1">
        <v>40.049999999999997</v>
      </c>
      <c r="S275" s="1">
        <v>39.1</v>
      </c>
      <c r="T275" s="1">
        <v>39.200000000000003</v>
      </c>
      <c r="U275" s="1">
        <v>40.700000000000003</v>
      </c>
      <c r="V275" s="1">
        <v>7.6985000000000586E-3</v>
      </c>
      <c r="W275" s="1">
        <v>0.87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11.75</v>
      </c>
      <c r="D276" s="1">
        <v>0.11</v>
      </c>
      <c r="E276" s="1">
        <v>0.49</v>
      </c>
      <c r="F276" s="1">
        <v>17.23</v>
      </c>
      <c r="G276" s="1">
        <v>70.42</v>
      </c>
      <c r="H276" s="1">
        <v>280</v>
      </c>
      <c r="I276" s="1">
        <v>3423260</v>
      </c>
      <c r="J276" s="1">
        <v>-86</v>
      </c>
      <c r="K276" s="1">
        <v>-182</v>
      </c>
      <c r="L276" s="1">
        <v>-268</v>
      </c>
      <c r="M276" s="1">
        <v>-160</v>
      </c>
      <c r="N276" s="1">
        <v>-7</v>
      </c>
      <c r="O276" s="1">
        <v>241066</v>
      </c>
      <c r="P276" s="1">
        <v>-0.3</v>
      </c>
      <c r="Q276" s="1">
        <v>24.55</v>
      </c>
      <c r="R276" s="1">
        <v>24.45</v>
      </c>
      <c r="S276" s="1">
        <v>24.3</v>
      </c>
      <c r="T276" s="1">
        <v>24.35</v>
      </c>
      <c r="U276" s="1">
        <v>24.55</v>
      </c>
      <c r="V276" s="1">
        <v>-0.17141449999999997</v>
      </c>
      <c r="W276" s="1">
        <v>0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12</v>
      </c>
      <c r="D277" s="1">
        <v>3.54</v>
      </c>
      <c r="E277" s="1">
        <v>0.23</v>
      </c>
      <c r="F277" s="1">
        <v>39.25</v>
      </c>
      <c r="G277" s="1">
        <v>44.980000000000004</v>
      </c>
      <c r="H277" s="1">
        <v>281</v>
      </c>
      <c r="I277" s="1">
        <v>4924166.59</v>
      </c>
      <c r="J277" s="1">
        <v>2339</v>
      </c>
      <c r="K277" s="1">
        <v>41</v>
      </c>
      <c r="L277" s="1">
        <v>3109</v>
      </c>
      <c r="M277" s="1">
        <v>3792</v>
      </c>
      <c r="N277" s="1">
        <v>1584</v>
      </c>
      <c r="O277" s="1">
        <v>221489</v>
      </c>
      <c r="P277" s="1">
        <v>4.9000000000000004</v>
      </c>
      <c r="Q277" s="1">
        <v>141</v>
      </c>
      <c r="R277" s="1">
        <v>144</v>
      </c>
      <c r="S277" s="1">
        <v>144.5</v>
      </c>
      <c r="T277" s="1">
        <v>148.5</v>
      </c>
      <c r="U277" s="1">
        <v>150</v>
      </c>
      <c r="V277" s="1">
        <v>15.856655</v>
      </c>
      <c r="W277" s="1">
        <v>8.6999999999999993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14.98</v>
      </c>
      <c r="D278" s="1">
        <v>0</v>
      </c>
      <c r="E278" s="1">
        <v>0</v>
      </c>
      <c r="F278" s="1">
        <v>14.81</v>
      </c>
      <c r="G278" s="1">
        <v>70.210000000000008</v>
      </c>
      <c r="H278" s="1">
        <v>282</v>
      </c>
      <c r="I278" s="1">
        <v>2793491.34</v>
      </c>
      <c r="J278" s="1">
        <v>-46</v>
      </c>
      <c r="K278" s="1">
        <v>0</v>
      </c>
      <c r="L278" s="1">
        <v>-197</v>
      </c>
      <c r="M278" s="1">
        <v>78</v>
      </c>
      <c r="N278" s="1">
        <v>142</v>
      </c>
      <c r="O278" s="1">
        <v>196131</v>
      </c>
      <c r="P278" s="1">
        <v>0</v>
      </c>
      <c r="Q278" s="1">
        <v>18.3</v>
      </c>
      <c r="R278" s="1">
        <v>18.25</v>
      </c>
      <c r="S278" s="1">
        <v>18</v>
      </c>
      <c r="T278" s="1">
        <v>18.2</v>
      </c>
      <c r="U278" s="1">
        <v>18.399999999999999</v>
      </c>
      <c r="V278" s="1">
        <v>-3.5540000000000055E-3</v>
      </c>
      <c r="W278" s="1">
        <v>0.55000000000000004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2.21</v>
      </c>
      <c r="D279" s="1">
        <v>0</v>
      </c>
      <c r="E279" s="1">
        <v>0.02</v>
      </c>
      <c r="F279" s="1">
        <v>15.5</v>
      </c>
      <c r="G279" s="1">
        <v>82.27</v>
      </c>
      <c r="H279" s="1">
        <v>283</v>
      </c>
      <c r="I279" s="1">
        <v>709015.52</v>
      </c>
      <c r="J279" s="1">
        <v>-4</v>
      </c>
      <c r="K279" s="1">
        <v>0</v>
      </c>
      <c r="L279" s="1">
        <v>-8</v>
      </c>
      <c r="M279" s="1">
        <v>-12</v>
      </c>
      <c r="N279" s="1">
        <v>5</v>
      </c>
      <c r="O279" s="1">
        <v>58331</v>
      </c>
      <c r="P279" s="1">
        <v>0</v>
      </c>
      <c r="Q279" s="1">
        <v>131.5</v>
      </c>
      <c r="R279" s="1">
        <v>130.5</v>
      </c>
      <c r="S279" s="1">
        <v>130.5</v>
      </c>
      <c r="T279" s="1">
        <v>129.5</v>
      </c>
      <c r="U279" s="1">
        <v>130</v>
      </c>
      <c r="V279" s="1">
        <v>-2.4740000000000002E-2</v>
      </c>
      <c r="W279" s="1">
        <v>-1.1399999999999999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45.15</v>
      </c>
      <c r="D280" s="1">
        <v>0</v>
      </c>
      <c r="E280" s="1">
        <v>0.02</v>
      </c>
      <c r="F280" s="1">
        <v>7.69</v>
      </c>
      <c r="G280" s="1">
        <v>47.14</v>
      </c>
      <c r="H280" s="1">
        <v>284</v>
      </c>
      <c r="I280" s="1">
        <v>903663.75</v>
      </c>
      <c r="J280" s="1">
        <v>-6</v>
      </c>
      <c r="K280" s="1">
        <v>-6</v>
      </c>
      <c r="L280" s="1">
        <v>-15</v>
      </c>
      <c r="M280" s="1">
        <v>1</v>
      </c>
      <c r="N280" s="1">
        <v>9</v>
      </c>
      <c r="O280" s="1">
        <v>42599</v>
      </c>
      <c r="P280" s="1">
        <v>0</v>
      </c>
      <c r="Q280" s="1">
        <v>46.8</v>
      </c>
      <c r="R280" s="1">
        <v>46.8</v>
      </c>
      <c r="S280" s="1">
        <v>46.4</v>
      </c>
      <c r="T280" s="1">
        <v>46.65</v>
      </c>
      <c r="U280" s="1">
        <v>47.25</v>
      </c>
      <c r="V280" s="1">
        <v>-7.8569999999999977E-3</v>
      </c>
      <c r="W280" s="1">
        <v>1.07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8.32</v>
      </c>
      <c r="D281" s="1">
        <v>0.43</v>
      </c>
      <c r="E281" s="1">
        <v>0.57999999999999996</v>
      </c>
      <c r="F281" s="1">
        <v>35.880000000000003</v>
      </c>
      <c r="G281" s="1">
        <v>54.79</v>
      </c>
      <c r="H281" s="1">
        <v>285</v>
      </c>
      <c r="I281" s="1">
        <v>10000000</v>
      </c>
      <c r="J281" s="1">
        <v>-184</v>
      </c>
      <c r="K281" s="1">
        <v>-341</v>
      </c>
      <c r="L281" s="1">
        <v>-2347</v>
      </c>
      <c r="M281" s="1">
        <v>710</v>
      </c>
      <c r="N281" s="1">
        <v>3596</v>
      </c>
      <c r="O281" s="1">
        <v>547900</v>
      </c>
      <c r="P281" s="1">
        <v>0.3</v>
      </c>
      <c r="Q281" s="1">
        <v>40.200000000000003</v>
      </c>
      <c r="R281" s="1">
        <v>40.5</v>
      </c>
      <c r="S281" s="1">
        <v>39.5</v>
      </c>
      <c r="T281" s="1">
        <v>40</v>
      </c>
      <c r="U281" s="1">
        <v>41.6</v>
      </c>
      <c r="V281" s="1">
        <v>0.64079799999999998</v>
      </c>
      <c r="W281" s="1">
        <v>3.87</v>
      </c>
      <c r="X281" s="1" t="s">
        <v>4394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29.57</v>
      </c>
      <c r="D282" s="1">
        <v>7.0000000000000007E-2</v>
      </c>
      <c r="E282" s="1">
        <v>0.23</v>
      </c>
      <c r="F282" s="1">
        <v>52.44</v>
      </c>
      <c r="G282" s="1">
        <v>17.689999999999998</v>
      </c>
      <c r="H282" s="1">
        <v>286</v>
      </c>
      <c r="I282" s="1">
        <v>5536203.4199999999</v>
      </c>
      <c r="J282" s="1">
        <v>41</v>
      </c>
      <c r="K282" s="1">
        <v>-510</v>
      </c>
      <c r="L282" s="1">
        <v>-567</v>
      </c>
      <c r="M282" s="1">
        <v>-43</v>
      </c>
      <c r="N282" s="1">
        <v>383</v>
      </c>
      <c r="O282" s="1">
        <v>97935</v>
      </c>
      <c r="P282" s="1">
        <v>-0.7</v>
      </c>
      <c r="Q282" s="1">
        <v>72.8</v>
      </c>
      <c r="R282" s="1">
        <v>72.3</v>
      </c>
      <c r="S282" s="1">
        <v>71.900000000000006</v>
      </c>
      <c r="T282" s="1">
        <v>72</v>
      </c>
      <c r="U282" s="1">
        <v>72.3</v>
      </c>
      <c r="V282" s="1">
        <v>-0.50060600000000011</v>
      </c>
      <c r="W282" s="1">
        <v>-0.28000000000000003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10.43</v>
      </c>
      <c r="D283" s="1">
        <v>0.06</v>
      </c>
      <c r="E283" s="1">
        <v>0.68</v>
      </c>
      <c r="F283" s="1">
        <v>7.96</v>
      </c>
      <c r="G283" s="1">
        <v>80.87</v>
      </c>
      <c r="H283" s="1">
        <v>287</v>
      </c>
      <c r="I283" s="1">
        <v>8030776.04</v>
      </c>
      <c r="J283" s="1">
        <v>249</v>
      </c>
      <c r="K283" s="1">
        <v>141</v>
      </c>
      <c r="L283" s="1">
        <v>-53</v>
      </c>
      <c r="M283" s="1">
        <v>136</v>
      </c>
      <c r="N283" s="1">
        <v>234</v>
      </c>
      <c r="O283" s="1">
        <v>649449</v>
      </c>
      <c r="P283" s="1">
        <v>0.1</v>
      </c>
      <c r="Q283" s="1">
        <v>29.3</v>
      </c>
      <c r="R283" s="1">
        <v>29.5</v>
      </c>
      <c r="S283" s="1">
        <v>29.55</v>
      </c>
      <c r="T283" s="1">
        <v>29.55</v>
      </c>
      <c r="U283" s="1">
        <v>29.8</v>
      </c>
      <c r="V283" s="1">
        <v>0.20881050000000004</v>
      </c>
      <c r="W283" s="1">
        <v>2.76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23.59</v>
      </c>
      <c r="D284" s="1">
        <v>0.81</v>
      </c>
      <c r="E284" s="1">
        <v>0.04</v>
      </c>
      <c r="F284" s="1">
        <v>19.21</v>
      </c>
      <c r="G284" s="1">
        <v>56.35</v>
      </c>
      <c r="H284" s="1">
        <v>288</v>
      </c>
      <c r="I284" s="1">
        <v>5461791.8399999999</v>
      </c>
      <c r="J284" s="1">
        <v>-123</v>
      </c>
      <c r="K284" s="1">
        <v>-56</v>
      </c>
      <c r="L284" s="1">
        <v>-151</v>
      </c>
      <c r="M284" s="1">
        <v>80</v>
      </c>
      <c r="N284" s="1">
        <v>648</v>
      </c>
      <c r="O284" s="1">
        <v>307772</v>
      </c>
      <c r="P284" s="1">
        <v>0.1</v>
      </c>
      <c r="Q284" s="1">
        <v>581</v>
      </c>
      <c r="R284" s="1">
        <v>576</v>
      </c>
      <c r="S284" s="1">
        <v>571</v>
      </c>
      <c r="T284" s="1">
        <v>574</v>
      </c>
      <c r="U284" s="1">
        <v>608</v>
      </c>
      <c r="V284" s="1">
        <v>2.4996399999999999</v>
      </c>
      <c r="W284" s="1">
        <v>2.7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4.17</v>
      </c>
      <c r="D285" s="1">
        <v>0</v>
      </c>
      <c r="E285" s="1">
        <v>0.13</v>
      </c>
      <c r="F285" s="1">
        <v>42.88</v>
      </c>
      <c r="G285" s="1">
        <v>52.82</v>
      </c>
      <c r="H285" s="1">
        <v>289</v>
      </c>
      <c r="I285" s="1">
        <v>9230554.9299999997</v>
      </c>
      <c r="J285" s="1">
        <v>624</v>
      </c>
      <c r="K285" s="1">
        <v>2579</v>
      </c>
      <c r="L285" s="1">
        <v>4567</v>
      </c>
      <c r="M285" s="1">
        <v>80</v>
      </c>
      <c r="N285" s="1">
        <v>-6836</v>
      </c>
      <c r="O285" s="1">
        <v>487558</v>
      </c>
      <c r="P285" s="1">
        <v>0.2</v>
      </c>
      <c r="Q285" s="1">
        <v>27.1</v>
      </c>
      <c r="R285" s="1">
        <v>28.3</v>
      </c>
      <c r="S285" s="1">
        <v>31.1</v>
      </c>
      <c r="T285" s="1">
        <v>31.25</v>
      </c>
      <c r="U285" s="1">
        <v>28.15</v>
      </c>
      <c r="V285" s="1">
        <v>0.41996400000000023</v>
      </c>
      <c r="W285" s="1">
        <v>5.63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0.74</v>
      </c>
      <c r="D286" s="1">
        <v>0</v>
      </c>
      <c r="E286" s="1">
        <v>0</v>
      </c>
      <c r="F286" s="1">
        <v>24.77</v>
      </c>
      <c r="G286" s="1">
        <v>74.490000000000009</v>
      </c>
      <c r="H286" s="1">
        <v>290</v>
      </c>
      <c r="I286" s="1">
        <v>4199819.63</v>
      </c>
      <c r="J286" s="1">
        <v>-35</v>
      </c>
      <c r="K286" s="1">
        <v>-268</v>
      </c>
      <c r="L286" s="1">
        <v>69</v>
      </c>
      <c r="M286" s="1">
        <v>164</v>
      </c>
      <c r="N286" s="1">
        <v>-148</v>
      </c>
      <c r="O286" s="1">
        <v>312845</v>
      </c>
      <c r="P286" s="1">
        <v>-0.1</v>
      </c>
      <c r="Q286" s="1">
        <v>56.4</v>
      </c>
      <c r="R286" s="1">
        <v>55.4</v>
      </c>
      <c r="S286" s="1">
        <v>60.9</v>
      </c>
      <c r="T286" s="1">
        <v>66.900000000000006</v>
      </c>
      <c r="U286" s="1">
        <v>69.8</v>
      </c>
      <c r="V286" s="1">
        <v>-0.11977899999999998</v>
      </c>
      <c r="W286" s="1">
        <v>30.47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0.28999999999999998</v>
      </c>
      <c r="D287" s="1">
        <v>0.04</v>
      </c>
      <c r="E287" s="1">
        <v>0</v>
      </c>
      <c r="F287" s="1">
        <v>40.909999999999997</v>
      </c>
      <c r="G287" s="1">
        <v>58.760000000000005</v>
      </c>
      <c r="H287" s="1">
        <v>291</v>
      </c>
      <c r="I287" s="1">
        <v>423250</v>
      </c>
      <c r="J287" s="1">
        <v>0</v>
      </c>
      <c r="K287" s="1">
        <v>0</v>
      </c>
      <c r="L287" s="1">
        <v>-2</v>
      </c>
      <c r="M287" s="1">
        <v>-1</v>
      </c>
      <c r="N287" s="1">
        <v>-3</v>
      </c>
      <c r="O287" s="1">
        <v>24870</v>
      </c>
      <c r="P287" s="1">
        <v>0</v>
      </c>
      <c r="Q287" s="1">
        <v>25.3</v>
      </c>
      <c r="R287" s="1">
        <v>25.1</v>
      </c>
      <c r="S287" s="1">
        <v>25.1</v>
      </c>
      <c r="T287" s="1">
        <v>25.8</v>
      </c>
      <c r="U287" s="1">
        <v>25.8</v>
      </c>
      <c r="V287" s="1">
        <v>-1.534E-3</v>
      </c>
      <c r="W287" s="1">
        <v>1.98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0.12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-21</v>
      </c>
      <c r="K288" s="1">
        <v>-68</v>
      </c>
      <c r="L288" s="1">
        <v>-39</v>
      </c>
      <c r="M288" s="1">
        <v>-4</v>
      </c>
      <c r="N288" s="1">
        <v>147</v>
      </c>
      <c r="O288" s="1">
        <v>-87210</v>
      </c>
      <c r="P288" s="1">
        <v>0</v>
      </c>
      <c r="Q288" s="1">
        <v>271.5</v>
      </c>
      <c r="R288" s="1">
        <v>266</v>
      </c>
      <c r="S288" s="1">
        <v>266</v>
      </c>
      <c r="T288" s="1">
        <v>267</v>
      </c>
      <c r="U288" s="1">
        <v>273</v>
      </c>
      <c r="V288" s="1">
        <v>4.8994999999999997E-2</v>
      </c>
      <c r="W288" s="1">
        <v>-0.36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5.71</v>
      </c>
      <c r="D289" s="1">
        <v>0</v>
      </c>
      <c r="E289" s="1">
        <v>0.62</v>
      </c>
      <c r="F289" s="1">
        <v>25.58</v>
      </c>
      <c r="G289" s="1">
        <v>68.09</v>
      </c>
      <c r="H289" s="1">
        <v>293</v>
      </c>
      <c r="I289" s="1">
        <v>757802.81</v>
      </c>
      <c r="J289" s="1">
        <v>-27</v>
      </c>
      <c r="K289" s="1">
        <v>-19</v>
      </c>
      <c r="L289" s="1">
        <v>4</v>
      </c>
      <c r="M289" s="1">
        <v>27</v>
      </c>
      <c r="N289" s="1">
        <v>169</v>
      </c>
      <c r="O289" s="1">
        <v>51599</v>
      </c>
      <c r="P289" s="1">
        <v>0.3</v>
      </c>
      <c r="Q289" s="1">
        <v>70</v>
      </c>
      <c r="R289" s="1">
        <v>69.7</v>
      </c>
      <c r="S289" s="1">
        <v>69.7</v>
      </c>
      <c r="T289" s="1">
        <v>70</v>
      </c>
      <c r="U289" s="1">
        <v>73.3</v>
      </c>
      <c r="V289" s="1">
        <v>0.113422</v>
      </c>
      <c r="W289" s="1">
        <v>5.16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0.57999999999999996</v>
      </c>
      <c r="D290" s="1">
        <v>0</v>
      </c>
      <c r="E290" s="1">
        <v>0</v>
      </c>
      <c r="F290" s="1">
        <v>19.41</v>
      </c>
      <c r="G290" s="1">
        <v>80.010000000000005</v>
      </c>
      <c r="H290" s="1">
        <v>294</v>
      </c>
      <c r="I290" s="1">
        <v>399131.94</v>
      </c>
      <c r="J290" s="1">
        <v>43</v>
      </c>
      <c r="K290" s="1">
        <v>-1</v>
      </c>
      <c r="L290" s="1">
        <v>-7</v>
      </c>
      <c r="M290" s="1">
        <v>-6</v>
      </c>
      <c r="N290" s="1">
        <v>3</v>
      </c>
      <c r="O290" s="1">
        <v>31935</v>
      </c>
      <c r="P290" s="1">
        <v>0.1</v>
      </c>
      <c r="Q290" s="1">
        <v>15.95</v>
      </c>
      <c r="R290" s="1">
        <v>15.75</v>
      </c>
      <c r="S290" s="1">
        <v>15.4</v>
      </c>
      <c r="T290" s="1">
        <v>15.3</v>
      </c>
      <c r="U290" s="1">
        <v>15.6</v>
      </c>
      <c r="V290" s="1">
        <v>5.1730000000000005E-3</v>
      </c>
      <c r="W290" s="1">
        <v>-0.64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9.01</v>
      </c>
      <c r="D291" s="1">
        <v>1.85</v>
      </c>
      <c r="E291" s="1">
        <v>0.28000000000000003</v>
      </c>
      <c r="F291" s="1">
        <v>23.46</v>
      </c>
      <c r="G291" s="1">
        <v>65.400000000000006</v>
      </c>
      <c r="H291" s="1">
        <v>295</v>
      </c>
      <c r="I291" s="1">
        <v>1219166.6499999999</v>
      </c>
      <c r="J291" s="1">
        <v>48</v>
      </c>
      <c r="K291" s="1">
        <v>73</v>
      </c>
      <c r="L291" s="1">
        <v>-424</v>
      </c>
      <c r="M291" s="1">
        <v>662</v>
      </c>
      <c r="N291" s="1">
        <v>144</v>
      </c>
      <c r="O291" s="1">
        <v>79733</v>
      </c>
      <c r="P291" s="1">
        <v>0.6</v>
      </c>
      <c r="Q291" s="1">
        <v>190</v>
      </c>
      <c r="R291" s="1">
        <v>193</v>
      </c>
      <c r="S291" s="1">
        <v>184.5</v>
      </c>
      <c r="T291" s="1">
        <v>198</v>
      </c>
      <c r="U291" s="1">
        <v>217.5</v>
      </c>
      <c r="V291" s="1">
        <v>1.0737699999999999</v>
      </c>
      <c r="W291" s="1">
        <v>15.38</v>
      </c>
      <c r="X291" s="1" t="s">
        <v>4395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15.86</v>
      </c>
      <c r="D292" s="1">
        <v>10.97</v>
      </c>
      <c r="E292" s="1">
        <v>1.1299999999999999</v>
      </c>
      <c r="F292" s="1">
        <v>9.67</v>
      </c>
      <c r="G292" s="1">
        <v>62.370000000000005</v>
      </c>
      <c r="H292" s="1">
        <v>296</v>
      </c>
      <c r="I292" s="1">
        <v>602880.89</v>
      </c>
      <c r="J292" s="1">
        <v>110</v>
      </c>
      <c r="K292" s="1">
        <v>47</v>
      </c>
      <c r="L292" s="1">
        <v>430</v>
      </c>
      <c r="M292" s="1">
        <v>605</v>
      </c>
      <c r="N292" s="1">
        <v>209</v>
      </c>
      <c r="O292" s="1">
        <v>37602</v>
      </c>
      <c r="P292" s="1">
        <v>3.7</v>
      </c>
      <c r="Q292" s="1">
        <v>126.5</v>
      </c>
      <c r="R292" s="1">
        <v>125</v>
      </c>
      <c r="S292" s="1">
        <v>125</v>
      </c>
      <c r="T292" s="1">
        <v>129</v>
      </c>
      <c r="U292" s="1">
        <v>137</v>
      </c>
      <c r="V292" s="1">
        <v>1.8021799999999999</v>
      </c>
      <c r="W292" s="1">
        <v>7.03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1</v>
      </c>
      <c r="N293" s="1">
        <v>-1</v>
      </c>
      <c r="O293" s="1">
        <v>21674</v>
      </c>
      <c r="P293" s="1">
        <v>0</v>
      </c>
      <c r="Q293" s="1">
        <v>42.25</v>
      </c>
      <c r="R293" s="1">
        <v>42.15</v>
      </c>
      <c r="S293" s="1">
        <v>41.7</v>
      </c>
      <c r="T293" s="1">
        <v>42.2</v>
      </c>
      <c r="U293" s="1">
        <v>42.2</v>
      </c>
      <c r="V293" s="1">
        <v>5.4999999999999719E-6</v>
      </c>
      <c r="W293" s="1">
        <v>0.96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34.18</v>
      </c>
      <c r="D294" s="1">
        <v>0.67</v>
      </c>
      <c r="E294" s="1">
        <v>0.02</v>
      </c>
      <c r="F294" s="1">
        <v>24.39</v>
      </c>
      <c r="G294" s="1">
        <v>40.739999999999995</v>
      </c>
      <c r="H294" s="1">
        <v>298</v>
      </c>
      <c r="I294" s="1">
        <v>457597.03</v>
      </c>
      <c r="J294" s="1">
        <v>-1</v>
      </c>
      <c r="K294" s="1">
        <v>-5</v>
      </c>
      <c r="L294" s="1">
        <v>4</v>
      </c>
      <c r="M294" s="1">
        <v>11</v>
      </c>
      <c r="N294" s="1">
        <v>-10</v>
      </c>
      <c r="O294" s="1">
        <v>18643</v>
      </c>
      <c r="P294" s="1">
        <v>0</v>
      </c>
      <c r="Q294" s="1">
        <v>27.05</v>
      </c>
      <c r="R294" s="1">
        <v>27.7</v>
      </c>
      <c r="S294" s="1">
        <v>27.5</v>
      </c>
      <c r="T294" s="1">
        <v>27.6</v>
      </c>
      <c r="U294" s="1">
        <v>26.75</v>
      </c>
      <c r="V294" s="1">
        <v>-1.9449999999999988E-4</v>
      </c>
      <c r="W294" s="1">
        <v>-5.14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76.75</v>
      </c>
      <c r="D295" s="1">
        <v>1.04</v>
      </c>
      <c r="E295" s="1">
        <v>0.04</v>
      </c>
      <c r="F295" s="1">
        <v>39.07</v>
      </c>
      <c r="G295" s="1">
        <v>-16.900000000000006</v>
      </c>
      <c r="H295" s="1">
        <v>299</v>
      </c>
      <c r="I295" s="1">
        <v>1180070</v>
      </c>
      <c r="J295" s="1">
        <v>-32</v>
      </c>
      <c r="K295" s="1">
        <v>-210</v>
      </c>
      <c r="L295" s="1">
        <v>-59</v>
      </c>
      <c r="M295" s="1">
        <v>29</v>
      </c>
      <c r="N295" s="1">
        <v>6</v>
      </c>
      <c r="O295" s="1">
        <v>-19943</v>
      </c>
      <c r="P295" s="1">
        <v>1.3</v>
      </c>
      <c r="Q295" s="1">
        <v>93.8</v>
      </c>
      <c r="R295" s="1">
        <v>90</v>
      </c>
      <c r="S295" s="1">
        <v>87.4</v>
      </c>
      <c r="T295" s="1">
        <v>85.8</v>
      </c>
      <c r="U295" s="1">
        <v>87.4</v>
      </c>
      <c r="V295" s="1">
        <v>-0.24045599999999995</v>
      </c>
      <c r="W295" s="1">
        <v>-3.43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22.4</v>
      </c>
      <c r="D296" s="1">
        <v>0.03</v>
      </c>
      <c r="E296" s="1">
        <v>0</v>
      </c>
      <c r="F296" s="1">
        <v>12.57</v>
      </c>
      <c r="G296" s="1">
        <v>65</v>
      </c>
      <c r="H296" s="1">
        <v>300</v>
      </c>
      <c r="I296" s="1">
        <v>896023.06</v>
      </c>
      <c r="J296" s="1">
        <v>8</v>
      </c>
      <c r="K296" s="1">
        <v>0</v>
      </c>
      <c r="L296" s="1">
        <v>5</v>
      </c>
      <c r="M296" s="1">
        <v>-3</v>
      </c>
      <c r="N296" s="1">
        <v>28</v>
      </c>
      <c r="O296" s="1">
        <v>58241</v>
      </c>
      <c r="P296" s="1">
        <v>0.1</v>
      </c>
      <c r="Q296" s="1">
        <v>55.1</v>
      </c>
      <c r="R296" s="1">
        <v>54.9</v>
      </c>
      <c r="S296" s="1">
        <v>54.7</v>
      </c>
      <c r="T296" s="1">
        <v>54.2</v>
      </c>
      <c r="U296" s="1">
        <v>54.9</v>
      </c>
      <c r="V296" s="1">
        <v>2.0889000000000001E-2</v>
      </c>
      <c r="W296" s="1">
        <v>0.55000000000000004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</v>
      </c>
      <c r="D297" s="1">
        <v>0</v>
      </c>
      <c r="E297" s="1">
        <v>0.05</v>
      </c>
      <c r="F297" s="1">
        <v>26.75</v>
      </c>
      <c r="G297" s="1">
        <v>29.200000000000003</v>
      </c>
      <c r="H297" s="1">
        <v>301</v>
      </c>
      <c r="I297" s="1">
        <v>456685.29</v>
      </c>
      <c r="J297" s="1">
        <v>0</v>
      </c>
      <c r="K297" s="1">
        <v>5</v>
      </c>
      <c r="L297" s="1">
        <v>6</v>
      </c>
      <c r="M297" s="1">
        <v>-51</v>
      </c>
      <c r="N297" s="1">
        <v>30</v>
      </c>
      <c r="O297" s="1">
        <v>13335</v>
      </c>
      <c r="P297" s="1">
        <v>-0.1</v>
      </c>
      <c r="Q297" s="1">
        <v>11.6</v>
      </c>
      <c r="R297" s="1">
        <v>11.4</v>
      </c>
      <c r="S297" s="1">
        <v>11.5</v>
      </c>
      <c r="T297" s="1">
        <v>11.95</v>
      </c>
      <c r="U297" s="1">
        <v>11.8</v>
      </c>
      <c r="V297" s="1">
        <v>-1.2944999999999992E-3</v>
      </c>
      <c r="W297" s="1">
        <v>-0.84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0.52</v>
      </c>
      <c r="D298" s="1">
        <v>0</v>
      </c>
      <c r="E298" s="1">
        <v>0</v>
      </c>
      <c r="F298" s="1">
        <v>27.02</v>
      </c>
      <c r="G298" s="1">
        <v>72.460000000000008</v>
      </c>
      <c r="H298" s="1">
        <v>302</v>
      </c>
      <c r="I298" s="1">
        <v>807087.35</v>
      </c>
      <c r="J298" s="1">
        <v>-7</v>
      </c>
      <c r="K298" s="1">
        <v>29</v>
      </c>
      <c r="L298" s="1">
        <v>-2</v>
      </c>
      <c r="M298" s="1">
        <v>6</v>
      </c>
      <c r="N298" s="1">
        <v>19</v>
      </c>
      <c r="O298" s="1">
        <v>58482</v>
      </c>
      <c r="P298" s="1">
        <v>0.1</v>
      </c>
      <c r="Q298" s="1">
        <v>225</v>
      </c>
      <c r="R298" s="1">
        <v>227</v>
      </c>
      <c r="S298" s="1">
        <v>225.5</v>
      </c>
      <c r="T298" s="1">
        <v>225</v>
      </c>
      <c r="U298" s="1">
        <v>226.5</v>
      </c>
      <c r="V298" s="1">
        <v>0.102105</v>
      </c>
      <c r="W298" s="1">
        <v>1.1200000000000001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51.01</v>
      </c>
      <c r="D299" s="1">
        <v>1.03</v>
      </c>
      <c r="E299" s="1">
        <v>3.11</v>
      </c>
      <c r="F299" s="1">
        <v>6.12</v>
      </c>
      <c r="G299" s="1">
        <v>38.730000000000004</v>
      </c>
      <c r="H299" s="1">
        <v>303</v>
      </c>
      <c r="I299" s="1">
        <v>23508670.32</v>
      </c>
      <c r="J299" s="1">
        <v>292</v>
      </c>
      <c r="K299" s="1">
        <v>-2530</v>
      </c>
      <c r="L299" s="1">
        <v>-3131</v>
      </c>
      <c r="M299" s="1">
        <v>-2297</v>
      </c>
      <c r="N299" s="1">
        <v>-913</v>
      </c>
      <c r="O299" s="1">
        <v>910491</v>
      </c>
      <c r="P299" s="1">
        <v>-0.9</v>
      </c>
      <c r="Q299" s="1">
        <v>66.3</v>
      </c>
      <c r="R299" s="1">
        <v>64.900000000000006</v>
      </c>
      <c r="S299" s="1">
        <v>64.5</v>
      </c>
      <c r="T299" s="1">
        <v>63.6</v>
      </c>
      <c r="U299" s="1">
        <v>64.099999999999994</v>
      </c>
      <c r="V299" s="1">
        <v>-5.5139940000000003</v>
      </c>
      <c r="W299" s="1">
        <v>-3.17</v>
      </c>
      <c r="X299" s="1" t="s">
        <v>4396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5.99</v>
      </c>
      <c r="D300" s="1">
        <v>0</v>
      </c>
      <c r="E300" s="1">
        <v>0</v>
      </c>
      <c r="F300" s="1">
        <v>26.63</v>
      </c>
      <c r="G300" s="1">
        <v>67.38</v>
      </c>
      <c r="H300" s="1">
        <v>304</v>
      </c>
      <c r="I300" s="1">
        <v>1663028.81</v>
      </c>
      <c r="J300" s="1">
        <v>141</v>
      </c>
      <c r="K300" s="1">
        <v>-45</v>
      </c>
      <c r="L300" s="1">
        <v>-163</v>
      </c>
      <c r="M300" s="1">
        <v>-38</v>
      </c>
      <c r="N300" s="1">
        <v>121</v>
      </c>
      <c r="O300" s="1">
        <v>112055</v>
      </c>
      <c r="P300" s="1">
        <v>0</v>
      </c>
      <c r="Q300" s="1">
        <v>17.75</v>
      </c>
      <c r="R300" s="1">
        <v>17.649999999999999</v>
      </c>
      <c r="S300" s="1">
        <v>17.100000000000001</v>
      </c>
      <c r="T300" s="1">
        <v>17.05</v>
      </c>
      <c r="U300" s="1">
        <v>17.399999999999999</v>
      </c>
      <c r="V300" s="1">
        <v>3.7869999999999935E-3</v>
      </c>
      <c r="W300" s="1">
        <v>0.87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37.01</v>
      </c>
      <c r="D301" s="1">
        <v>3.46</v>
      </c>
      <c r="E301" s="1">
        <v>1.41</v>
      </c>
      <c r="F301" s="1">
        <v>6.35</v>
      </c>
      <c r="G301" s="1">
        <v>51.77</v>
      </c>
      <c r="H301" s="1">
        <v>305</v>
      </c>
      <c r="I301" s="1">
        <v>124232694.93000001</v>
      </c>
      <c r="J301" s="1">
        <v>12862</v>
      </c>
      <c r="K301" s="1">
        <v>-15622</v>
      </c>
      <c r="L301" s="1">
        <v>-22224</v>
      </c>
      <c r="M301" s="1">
        <v>-9187</v>
      </c>
      <c r="N301" s="1">
        <v>46046</v>
      </c>
      <c r="O301" s="1">
        <v>6431527</v>
      </c>
      <c r="P301" s="1">
        <v>0.2</v>
      </c>
      <c r="Q301" s="1">
        <v>53.3</v>
      </c>
      <c r="R301" s="1">
        <v>52.2</v>
      </c>
      <c r="S301" s="1">
        <v>51.2</v>
      </c>
      <c r="T301" s="1">
        <v>51</v>
      </c>
      <c r="U301" s="1">
        <v>53</v>
      </c>
      <c r="V301" s="1">
        <v>7.0410839999999988</v>
      </c>
      <c r="W301" s="1">
        <v>1.1499999999999999</v>
      </c>
      <c r="X301" s="1" t="s">
        <v>4397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7.07</v>
      </c>
      <c r="D302" s="1">
        <v>0</v>
      </c>
      <c r="E302" s="1">
        <v>0.06</v>
      </c>
      <c r="F302" s="1">
        <v>21.53</v>
      </c>
      <c r="G302" s="1">
        <v>71.34</v>
      </c>
      <c r="H302" s="1">
        <v>306</v>
      </c>
      <c r="I302" s="1">
        <v>2056608.27</v>
      </c>
      <c r="J302" s="1">
        <v>69</v>
      </c>
      <c r="K302" s="1">
        <v>-115</v>
      </c>
      <c r="L302" s="1">
        <v>-366</v>
      </c>
      <c r="M302" s="1">
        <v>137</v>
      </c>
      <c r="N302" s="1">
        <v>142</v>
      </c>
      <c r="O302" s="1">
        <v>146718</v>
      </c>
      <c r="P302" s="1">
        <v>-0.1</v>
      </c>
      <c r="Q302" s="1">
        <v>8.6999999999999993</v>
      </c>
      <c r="R302" s="1">
        <v>8.69</v>
      </c>
      <c r="S302" s="1">
        <v>8.27</v>
      </c>
      <c r="T302" s="1">
        <v>8.4</v>
      </c>
      <c r="U302" s="1">
        <v>8.48</v>
      </c>
      <c r="V302" s="1">
        <v>-1.0709099999999996E-2</v>
      </c>
      <c r="W302" s="1">
        <v>-1.51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69.849999999999994</v>
      </c>
      <c r="D303" s="1">
        <v>0.54</v>
      </c>
      <c r="E303" s="1">
        <v>0.28000000000000003</v>
      </c>
      <c r="F303" s="1">
        <v>7.37</v>
      </c>
      <c r="G303" s="1">
        <v>21.959999999999994</v>
      </c>
      <c r="H303" s="1">
        <v>307</v>
      </c>
      <c r="I303" s="1">
        <v>25975433.289999999</v>
      </c>
      <c r="J303" s="1">
        <v>515</v>
      </c>
      <c r="K303" s="1">
        <v>2000</v>
      </c>
      <c r="L303" s="1">
        <v>-116</v>
      </c>
      <c r="M303" s="1">
        <v>2390</v>
      </c>
      <c r="N303" s="1">
        <v>-647</v>
      </c>
      <c r="O303" s="1">
        <v>570421</v>
      </c>
      <c r="P303" s="1">
        <v>0.7</v>
      </c>
      <c r="Q303" s="1">
        <v>299.5</v>
      </c>
      <c r="R303" s="1">
        <v>299.5</v>
      </c>
      <c r="S303" s="1">
        <v>294</v>
      </c>
      <c r="T303" s="1">
        <v>296</v>
      </c>
      <c r="U303" s="1">
        <v>296</v>
      </c>
      <c r="V303" s="1">
        <v>12.350664999999999</v>
      </c>
      <c r="W303" s="1">
        <v>-2.31</v>
      </c>
      <c r="X303" s="1" t="s">
        <v>4398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11.74</v>
      </c>
      <c r="D304" s="1">
        <v>0.02</v>
      </c>
      <c r="E304" s="1">
        <v>1.48</v>
      </c>
      <c r="F304" s="1">
        <v>9.24</v>
      </c>
      <c r="G304" s="1">
        <v>77.52</v>
      </c>
      <c r="H304" s="1">
        <v>308</v>
      </c>
      <c r="I304" s="1">
        <v>14685182.109999999</v>
      </c>
      <c r="J304" s="1">
        <v>1142</v>
      </c>
      <c r="K304" s="1">
        <v>-2495</v>
      </c>
      <c r="L304" s="1">
        <v>-4740</v>
      </c>
      <c r="M304" s="1">
        <v>-1292</v>
      </c>
      <c r="N304" s="1">
        <v>-1047</v>
      </c>
      <c r="O304" s="1">
        <v>1138395</v>
      </c>
      <c r="P304" s="1">
        <v>-0.7</v>
      </c>
      <c r="Q304" s="1">
        <v>13.1</v>
      </c>
      <c r="R304" s="1">
        <v>13</v>
      </c>
      <c r="S304" s="1">
        <v>12.71</v>
      </c>
      <c r="T304" s="1">
        <v>12.75</v>
      </c>
      <c r="U304" s="1">
        <v>12.9</v>
      </c>
      <c r="V304" s="1">
        <v>-1.0769950000000001</v>
      </c>
      <c r="W304" s="1">
        <v>0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12.96</v>
      </c>
      <c r="D305" s="1">
        <v>0.51</v>
      </c>
      <c r="E305" s="1">
        <v>1.84</v>
      </c>
      <c r="F305" s="1">
        <v>9.34</v>
      </c>
      <c r="G305" s="1">
        <v>75.349999999999994</v>
      </c>
      <c r="H305" s="1">
        <v>309</v>
      </c>
      <c r="I305" s="1">
        <v>11918205.890000001</v>
      </c>
      <c r="J305" s="1">
        <v>-7373</v>
      </c>
      <c r="K305" s="1">
        <v>-4241</v>
      </c>
      <c r="L305" s="1">
        <v>-2284</v>
      </c>
      <c r="M305" s="1">
        <v>2119</v>
      </c>
      <c r="N305" s="1">
        <v>12472</v>
      </c>
      <c r="O305" s="1">
        <v>898037</v>
      </c>
      <c r="P305" s="1">
        <v>0.1</v>
      </c>
      <c r="Q305" s="1">
        <v>41</v>
      </c>
      <c r="R305" s="1">
        <v>40.549999999999997</v>
      </c>
      <c r="S305" s="1">
        <v>39.4</v>
      </c>
      <c r="T305" s="1">
        <v>40.200000000000003</v>
      </c>
      <c r="U305" s="1">
        <v>43.4</v>
      </c>
      <c r="V305" s="1">
        <v>0.62213449999999892</v>
      </c>
      <c r="W305" s="1">
        <v>5.72</v>
      </c>
      <c r="X305" s="1" t="s">
        <v>4399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7.24</v>
      </c>
      <c r="D306" s="1">
        <v>0.15</v>
      </c>
      <c r="E306" s="1">
        <v>0.52</v>
      </c>
      <c r="F306" s="1">
        <v>26.91</v>
      </c>
      <c r="G306" s="1">
        <v>65.180000000000007</v>
      </c>
      <c r="H306" s="1">
        <v>310</v>
      </c>
      <c r="I306" s="1">
        <v>2280283.2000000002</v>
      </c>
      <c r="J306" s="1">
        <v>133</v>
      </c>
      <c r="K306" s="1">
        <v>1303</v>
      </c>
      <c r="L306" s="1">
        <v>550</v>
      </c>
      <c r="M306" s="1">
        <v>2023</v>
      </c>
      <c r="N306" s="1">
        <v>-935</v>
      </c>
      <c r="O306" s="1">
        <v>148629</v>
      </c>
      <c r="P306" s="1">
        <v>2.1</v>
      </c>
      <c r="Q306" s="1">
        <v>53.5</v>
      </c>
      <c r="R306" s="1">
        <v>52.2</v>
      </c>
      <c r="S306" s="1">
        <v>50.3</v>
      </c>
      <c r="T306" s="1">
        <v>52</v>
      </c>
      <c r="U306" s="1">
        <v>51.5</v>
      </c>
      <c r="V306" s="1">
        <v>1.598406</v>
      </c>
      <c r="W306" s="1">
        <v>-3.01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25.63</v>
      </c>
      <c r="D307" s="1">
        <v>0</v>
      </c>
      <c r="E307" s="1">
        <v>0.01</v>
      </c>
      <c r="F307" s="1">
        <v>18.8</v>
      </c>
      <c r="G307" s="1">
        <v>55.56</v>
      </c>
      <c r="H307" s="1">
        <v>311</v>
      </c>
      <c r="I307" s="1">
        <v>1827405.36</v>
      </c>
      <c r="J307" s="1">
        <v>-3</v>
      </c>
      <c r="K307" s="1">
        <v>-172</v>
      </c>
      <c r="L307" s="1">
        <v>-129</v>
      </c>
      <c r="M307" s="1">
        <v>3</v>
      </c>
      <c r="N307" s="1">
        <v>459</v>
      </c>
      <c r="O307" s="1">
        <v>101531</v>
      </c>
      <c r="P307" s="1">
        <v>0.2</v>
      </c>
      <c r="Q307" s="1">
        <v>29.95</v>
      </c>
      <c r="R307" s="1">
        <v>29.3</v>
      </c>
      <c r="S307" s="1">
        <v>28.85</v>
      </c>
      <c r="T307" s="1">
        <v>28.75</v>
      </c>
      <c r="U307" s="1">
        <v>30.1</v>
      </c>
      <c r="V307" s="1">
        <v>5.0510500000000014E-2</v>
      </c>
      <c r="W307" s="1">
        <v>0.84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48.84</v>
      </c>
      <c r="D308" s="1">
        <v>0.54</v>
      </c>
      <c r="E308" s="1">
        <v>0.88</v>
      </c>
      <c r="F308" s="1">
        <v>9.75</v>
      </c>
      <c r="G308" s="1">
        <v>39.989999999999995</v>
      </c>
      <c r="H308" s="1">
        <v>312</v>
      </c>
      <c r="I308" s="1">
        <v>138629906.09</v>
      </c>
      <c r="J308" s="1">
        <v>-4342</v>
      </c>
      <c r="K308" s="1">
        <v>-6722</v>
      </c>
      <c r="L308" s="1">
        <v>-14703</v>
      </c>
      <c r="M308" s="1">
        <v>687</v>
      </c>
      <c r="N308" s="1">
        <v>10303</v>
      </c>
      <c r="O308" s="1">
        <v>5543810</v>
      </c>
      <c r="P308" s="1">
        <v>-0.3</v>
      </c>
      <c r="Q308" s="1">
        <v>113</v>
      </c>
      <c r="R308" s="1">
        <v>111.5</v>
      </c>
      <c r="S308" s="1">
        <v>108.5</v>
      </c>
      <c r="T308" s="1">
        <v>108.5</v>
      </c>
      <c r="U308" s="1">
        <v>111.5</v>
      </c>
      <c r="V308" s="1">
        <v>-16.121005</v>
      </c>
      <c r="W308" s="1">
        <v>0</v>
      </c>
      <c r="X308" s="1" t="s">
        <v>4400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7.5</v>
      </c>
      <c r="R309" s="1">
        <v>7.23</v>
      </c>
      <c r="S309" s="1">
        <v>7.08</v>
      </c>
      <c r="T309" s="1">
        <v>7.06</v>
      </c>
      <c r="U309" s="1">
        <v>7.04</v>
      </c>
      <c r="V309" s="1">
        <v>0</v>
      </c>
      <c r="W309" s="1">
        <v>-0.28000000000000003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11.25</v>
      </c>
      <c r="D310" s="1">
        <v>0.04</v>
      </c>
      <c r="E310" s="1">
        <v>0.35</v>
      </c>
      <c r="F310" s="1">
        <v>9.6</v>
      </c>
      <c r="G310" s="1">
        <v>78.760000000000005</v>
      </c>
      <c r="H310" s="1">
        <v>314</v>
      </c>
      <c r="I310" s="1">
        <v>11588812</v>
      </c>
      <c r="J310" s="1">
        <v>1173</v>
      </c>
      <c r="K310" s="1">
        <v>-3453</v>
      </c>
      <c r="L310" s="1">
        <v>-4388</v>
      </c>
      <c r="M310" s="1">
        <v>-2054</v>
      </c>
      <c r="N310" s="1">
        <v>1374</v>
      </c>
      <c r="O310" s="1">
        <v>912735</v>
      </c>
      <c r="P310" s="1">
        <v>-0.8</v>
      </c>
      <c r="Q310" s="1">
        <v>10.15</v>
      </c>
      <c r="R310" s="1">
        <v>9.9499999999999993</v>
      </c>
      <c r="S310" s="1">
        <v>9.75</v>
      </c>
      <c r="T310" s="1">
        <v>9.7799999999999994</v>
      </c>
      <c r="U310" s="1">
        <v>9.9600000000000009</v>
      </c>
      <c r="V310" s="1">
        <v>-0.71637479999999987</v>
      </c>
      <c r="W310" s="1">
        <v>-0.3</v>
      </c>
      <c r="X310" s="1" t="s">
        <v>4401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47.83</v>
      </c>
      <c r="D311" s="1">
        <v>2.16</v>
      </c>
      <c r="E311" s="1">
        <v>2.96</v>
      </c>
      <c r="F311" s="1">
        <v>5.39</v>
      </c>
      <c r="G311" s="1">
        <v>41.660000000000004</v>
      </c>
      <c r="H311" s="1">
        <v>315</v>
      </c>
      <c r="I311" s="1">
        <v>44071466.25</v>
      </c>
      <c r="J311" s="1">
        <v>1843</v>
      </c>
      <c r="K311" s="1">
        <v>1091</v>
      </c>
      <c r="L311" s="1">
        <v>-1500</v>
      </c>
      <c r="M311" s="1">
        <v>-14579</v>
      </c>
      <c r="N311" s="1">
        <v>-5951</v>
      </c>
      <c r="O311" s="1">
        <v>1836017</v>
      </c>
      <c r="P311" s="1">
        <v>-1</v>
      </c>
      <c r="Q311" s="1">
        <v>23.05</v>
      </c>
      <c r="R311" s="1">
        <v>23.05</v>
      </c>
      <c r="S311" s="1">
        <v>22.6</v>
      </c>
      <c r="T311" s="1">
        <v>22.3</v>
      </c>
      <c r="U311" s="1">
        <v>22.1</v>
      </c>
      <c r="V311" s="1">
        <v>-4.2290009999999993</v>
      </c>
      <c r="W311" s="1">
        <v>-3.91</v>
      </c>
      <c r="X311" s="1" t="s">
        <v>4402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44.26</v>
      </c>
      <c r="D312" s="1">
        <v>1.47</v>
      </c>
      <c r="E312" s="1">
        <v>2.97</v>
      </c>
      <c r="F312" s="1">
        <v>8.2200000000000006</v>
      </c>
      <c r="G312" s="1">
        <v>43.080000000000005</v>
      </c>
      <c r="H312" s="1">
        <v>316</v>
      </c>
      <c r="I312" s="1">
        <v>4988838.57</v>
      </c>
      <c r="J312" s="1">
        <v>1611</v>
      </c>
      <c r="K312" s="1">
        <v>-136</v>
      </c>
      <c r="L312" s="1">
        <v>649</v>
      </c>
      <c r="M312" s="1">
        <v>339</v>
      </c>
      <c r="N312" s="1">
        <v>793</v>
      </c>
      <c r="O312" s="1">
        <v>214919</v>
      </c>
      <c r="P312" s="1">
        <v>1.5</v>
      </c>
      <c r="Q312" s="1">
        <v>545</v>
      </c>
      <c r="R312" s="1">
        <v>540</v>
      </c>
      <c r="S312" s="1">
        <v>527</v>
      </c>
      <c r="T312" s="1">
        <v>525</v>
      </c>
      <c r="U312" s="1">
        <v>534</v>
      </c>
      <c r="V312" s="1">
        <v>17.480149999999998</v>
      </c>
      <c r="W312" s="1">
        <v>0.56000000000000005</v>
      </c>
      <c r="X312" s="1" t="s">
        <v>4403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9.52</v>
      </c>
      <c r="D313" s="1">
        <v>0.02</v>
      </c>
      <c r="E313" s="1">
        <v>1.6</v>
      </c>
      <c r="F313" s="1">
        <v>3.92</v>
      </c>
      <c r="G313" s="1">
        <v>84.94</v>
      </c>
      <c r="H313" s="1">
        <v>317</v>
      </c>
      <c r="I313" s="1">
        <v>5183462.82</v>
      </c>
      <c r="J313" s="1">
        <v>-6605</v>
      </c>
      <c r="K313" s="1">
        <v>916</v>
      </c>
      <c r="L313" s="1">
        <v>-4316</v>
      </c>
      <c r="M313" s="1">
        <v>-1862</v>
      </c>
      <c r="N313" s="1">
        <v>1145</v>
      </c>
      <c r="O313" s="1">
        <v>440283</v>
      </c>
      <c r="P313" s="1">
        <v>-2.4</v>
      </c>
      <c r="Q313" s="1">
        <v>40.450000000000003</v>
      </c>
      <c r="R313" s="1">
        <v>42.4</v>
      </c>
      <c r="S313" s="1">
        <v>40.6</v>
      </c>
      <c r="T313" s="1">
        <v>39.75</v>
      </c>
      <c r="U313" s="1">
        <v>41.5</v>
      </c>
      <c r="V313" s="1">
        <v>-4.3006045000000004</v>
      </c>
      <c r="W313" s="1">
        <v>-0.48</v>
      </c>
      <c r="X313" s="1" t="s">
        <v>4404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15.13</v>
      </c>
      <c r="D314" s="1">
        <v>0.04</v>
      </c>
      <c r="E314" s="1">
        <v>0.34</v>
      </c>
      <c r="F314" s="1">
        <v>1.07</v>
      </c>
      <c r="G314" s="1">
        <v>83.42</v>
      </c>
      <c r="H314" s="1">
        <v>318</v>
      </c>
      <c r="I314" s="1">
        <v>5568610.3300000001</v>
      </c>
      <c r="J314" s="1">
        <v>6770</v>
      </c>
      <c r="K314" s="1">
        <v>-4055</v>
      </c>
      <c r="L314" s="1">
        <v>1183</v>
      </c>
      <c r="M314" s="1">
        <v>300</v>
      </c>
      <c r="N314" s="1">
        <v>5381</v>
      </c>
      <c r="O314" s="1">
        <v>464533</v>
      </c>
      <c r="P314" s="1">
        <v>2.1</v>
      </c>
      <c r="Q314" s="1">
        <v>20.7</v>
      </c>
      <c r="R314" s="1">
        <v>21.15</v>
      </c>
      <c r="S314" s="1">
        <v>21.1</v>
      </c>
      <c r="T314" s="1">
        <v>20.85</v>
      </c>
      <c r="U314" s="1">
        <v>21.2</v>
      </c>
      <c r="V314" s="1">
        <v>1.9966925</v>
      </c>
      <c r="W314" s="1">
        <v>8.44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74.61</v>
      </c>
      <c r="D315" s="1">
        <v>0.34</v>
      </c>
      <c r="E315" s="1">
        <v>0.66</v>
      </c>
      <c r="F315" s="1">
        <v>6.59</v>
      </c>
      <c r="G315" s="1">
        <v>17.799999999999997</v>
      </c>
      <c r="H315" s="1">
        <v>319</v>
      </c>
      <c r="I315" s="1">
        <v>259303804.58000001</v>
      </c>
      <c r="J315" s="1">
        <v>2108</v>
      </c>
      <c r="K315" s="1">
        <v>40</v>
      </c>
      <c r="L315" s="1">
        <v>-28802</v>
      </c>
      <c r="M315" s="1">
        <v>-10239</v>
      </c>
      <c r="N315" s="1">
        <v>17775</v>
      </c>
      <c r="O315" s="1">
        <v>4615608</v>
      </c>
      <c r="P315" s="1">
        <v>-0.4</v>
      </c>
      <c r="Q315" s="1">
        <v>606</v>
      </c>
      <c r="R315" s="1">
        <v>603</v>
      </c>
      <c r="S315" s="1">
        <v>583</v>
      </c>
      <c r="T315" s="1">
        <v>578</v>
      </c>
      <c r="U315" s="1">
        <v>595</v>
      </c>
      <c r="V315" s="1">
        <v>-108.32015</v>
      </c>
      <c r="W315" s="1">
        <v>-1.24</v>
      </c>
      <c r="X315" s="1" t="s">
        <v>4405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8.65</v>
      </c>
      <c r="D316" s="1">
        <v>0.02</v>
      </c>
      <c r="E316" s="1">
        <v>0.35</v>
      </c>
      <c r="F316" s="1">
        <v>12.36</v>
      </c>
      <c r="G316" s="1">
        <v>78.62</v>
      </c>
      <c r="H316" s="1">
        <v>320</v>
      </c>
      <c r="I316" s="1">
        <v>5574029.6799999997</v>
      </c>
      <c r="J316" s="1">
        <v>535</v>
      </c>
      <c r="K316" s="1">
        <v>-321</v>
      </c>
      <c r="L316" s="1">
        <v>-974</v>
      </c>
      <c r="M316" s="1">
        <v>-200</v>
      </c>
      <c r="N316" s="1">
        <v>1081</v>
      </c>
      <c r="O316" s="1">
        <v>438230</v>
      </c>
      <c r="P316" s="1">
        <v>0</v>
      </c>
      <c r="Q316" s="1">
        <v>22.6</v>
      </c>
      <c r="R316" s="1">
        <v>22.5</v>
      </c>
      <c r="S316" s="1">
        <v>21.85</v>
      </c>
      <c r="T316" s="1">
        <v>21.7</v>
      </c>
      <c r="U316" s="1">
        <v>23</v>
      </c>
      <c r="V316" s="1">
        <v>4.1095999999999987E-2</v>
      </c>
      <c r="W316" s="1">
        <v>2.91</v>
      </c>
      <c r="X316" s="1" t="s">
        <v>4406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9.02</v>
      </c>
      <c r="D317" s="1">
        <v>0</v>
      </c>
      <c r="E317" s="1">
        <v>0.25</v>
      </c>
      <c r="F317" s="1">
        <v>5.25</v>
      </c>
      <c r="G317" s="1">
        <v>85.48</v>
      </c>
      <c r="H317" s="1">
        <v>321</v>
      </c>
      <c r="I317" s="1">
        <v>6519961.6600000001</v>
      </c>
      <c r="J317" s="1">
        <v>721</v>
      </c>
      <c r="K317" s="1">
        <v>-108</v>
      </c>
      <c r="L317" s="1">
        <v>-1578</v>
      </c>
      <c r="M317" s="1">
        <v>-977</v>
      </c>
      <c r="N317" s="1">
        <v>1350</v>
      </c>
      <c r="O317" s="1">
        <v>557326</v>
      </c>
      <c r="P317" s="1">
        <v>-0.1</v>
      </c>
      <c r="Q317" s="1">
        <v>19.149999999999999</v>
      </c>
      <c r="R317" s="1">
        <v>18.8</v>
      </c>
      <c r="S317" s="1">
        <v>18.399999999999999</v>
      </c>
      <c r="T317" s="1">
        <v>18.100000000000001</v>
      </c>
      <c r="U317" s="1">
        <v>18.95</v>
      </c>
      <c r="V317" s="1">
        <v>-9.3596499999999944E-2</v>
      </c>
      <c r="W317" s="1">
        <v>0.53</v>
      </c>
      <c r="X317" s="1" t="s">
        <v>4407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15.05</v>
      </c>
      <c r="D318" s="1">
        <v>3.33</v>
      </c>
      <c r="E318" s="1">
        <v>1.28</v>
      </c>
      <c r="F318" s="1">
        <v>2.74</v>
      </c>
      <c r="G318" s="1">
        <v>77.599999999999994</v>
      </c>
      <c r="H318" s="1">
        <v>322</v>
      </c>
      <c r="I318" s="1">
        <v>18561270.02</v>
      </c>
      <c r="J318" s="1">
        <v>7713</v>
      </c>
      <c r="K318" s="1">
        <v>3888</v>
      </c>
      <c r="L318" s="1">
        <v>-5993</v>
      </c>
      <c r="M318" s="1">
        <v>-4120</v>
      </c>
      <c r="N318" s="1">
        <v>4089</v>
      </c>
      <c r="O318" s="1">
        <v>1440355</v>
      </c>
      <c r="P318" s="1">
        <v>0.4</v>
      </c>
      <c r="Q318" s="1">
        <v>44.7</v>
      </c>
      <c r="R318" s="1">
        <v>45.1</v>
      </c>
      <c r="S318" s="1">
        <v>43.55</v>
      </c>
      <c r="T318" s="1">
        <v>42.3</v>
      </c>
      <c r="U318" s="1">
        <v>42.85</v>
      </c>
      <c r="V318" s="1">
        <v>2.6006240000000003</v>
      </c>
      <c r="W318" s="1">
        <v>-2.39</v>
      </c>
      <c r="X318" s="1" t="s">
        <v>4408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3.67</v>
      </c>
      <c r="D319" s="1">
        <v>2.09</v>
      </c>
      <c r="E319" s="1">
        <v>1.6</v>
      </c>
      <c r="F319" s="1">
        <v>6.81</v>
      </c>
      <c r="G319" s="1">
        <v>85.83</v>
      </c>
      <c r="H319" s="1">
        <v>323</v>
      </c>
      <c r="I319" s="1">
        <v>2527136.11</v>
      </c>
      <c r="J319" s="1">
        <v>1363</v>
      </c>
      <c r="K319" s="1">
        <v>-1301</v>
      </c>
      <c r="L319" s="1">
        <v>-433</v>
      </c>
      <c r="M319" s="1">
        <v>517</v>
      </c>
      <c r="N319" s="1">
        <v>489</v>
      </c>
      <c r="O319" s="1">
        <v>216904</v>
      </c>
      <c r="P319" s="1">
        <v>0.3</v>
      </c>
      <c r="Q319" s="1">
        <v>89.6</v>
      </c>
      <c r="R319" s="1">
        <v>87.5</v>
      </c>
      <c r="S319" s="1">
        <v>82.4</v>
      </c>
      <c r="T319" s="1">
        <v>82.1</v>
      </c>
      <c r="U319" s="1">
        <v>84.3</v>
      </c>
      <c r="V319" s="1">
        <v>0.56276499999999974</v>
      </c>
      <c r="W319" s="1">
        <v>-3.66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14.09</v>
      </c>
      <c r="D320" s="1">
        <v>0.22</v>
      </c>
      <c r="E320" s="1">
        <v>0.65</v>
      </c>
      <c r="F320" s="1">
        <v>8.2899999999999991</v>
      </c>
      <c r="G320" s="1">
        <v>76.75</v>
      </c>
      <c r="H320" s="1">
        <v>324</v>
      </c>
      <c r="I320" s="1">
        <v>3786228.46</v>
      </c>
      <c r="J320" s="1">
        <v>497</v>
      </c>
      <c r="K320" s="1">
        <v>-2735</v>
      </c>
      <c r="L320" s="1">
        <v>-1593</v>
      </c>
      <c r="M320" s="1">
        <v>-3256</v>
      </c>
      <c r="N320" s="1">
        <v>764</v>
      </c>
      <c r="O320" s="1">
        <v>290593</v>
      </c>
      <c r="P320" s="1">
        <v>-2.2000000000000002</v>
      </c>
      <c r="Q320" s="1">
        <v>25.75</v>
      </c>
      <c r="R320" s="1">
        <v>25.55</v>
      </c>
      <c r="S320" s="1">
        <v>25.8</v>
      </c>
      <c r="T320" s="1">
        <v>25.75</v>
      </c>
      <c r="U320" s="1">
        <v>26.45</v>
      </c>
      <c r="V320" s="1">
        <v>-1.6181510000000001</v>
      </c>
      <c r="W320" s="1">
        <v>3.52</v>
      </c>
      <c r="X320" s="1" t="s">
        <v>4409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4.5599999999999996</v>
      </c>
      <c r="D321" s="1">
        <v>0</v>
      </c>
      <c r="E321" s="1">
        <v>0</v>
      </c>
      <c r="F321" s="1">
        <v>31.34</v>
      </c>
      <c r="G321" s="1">
        <v>64.099999999999994</v>
      </c>
      <c r="H321" s="1">
        <v>325</v>
      </c>
      <c r="I321" s="1">
        <v>1561651.44</v>
      </c>
      <c r="J321" s="1">
        <v>232</v>
      </c>
      <c r="K321" s="1">
        <v>-634</v>
      </c>
      <c r="L321" s="1">
        <v>-649</v>
      </c>
      <c r="M321" s="1">
        <v>-88</v>
      </c>
      <c r="N321" s="1">
        <v>842</v>
      </c>
      <c r="O321" s="1">
        <v>100102</v>
      </c>
      <c r="P321" s="1">
        <v>-0.3</v>
      </c>
      <c r="Q321" s="1">
        <v>34.200000000000003</v>
      </c>
      <c r="R321" s="1">
        <v>35.25</v>
      </c>
      <c r="S321" s="1">
        <v>33.450000000000003</v>
      </c>
      <c r="T321" s="1">
        <v>32.799999999999997</v>
      </c>
      <c r="U321" s="1">
        <v>36.049999999999997</v>
      </c>
      <c r="V321" s="1">
        <v>-8.6554500000000048E-2</v>
      </c>
      <c r="W321" s="1">
        <v>6.66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21.77</v>
      </c>
      <c r="D322" s="1">
        <v>1.7</v>
      </c>
      <c r="E322" s="1">
        <v>0.33</v>
      </c>
      <c r="F322" s="1">
        <v>30.12</v>
      </c>
      <c r="G322" s="1">
        <v>46.08</v>
      </c>
      <c r="H322" s="1">
        <v>326</v>
      </c>
      <c r="I322" s="1">
        <v>39800001.93</v>
      </c>
      <c r="J322" s="1">
        <v>800</v>
      </c>
      <c r="K322" s="1">
        <v>8900</v>
      </c>
      <c r="L322" s="1">
        <v>-34245</v>
      </c>
      <c r="M322" s="1">
        <v>-11875</v>
      </c>
      <c r="N322" s="1">
        <v>-9187</v>
      </c>
      <c r="O322" s="1">
        <v>1833984</v>
      </c>
      <c r="P322" s="1">
        <v>-2.5</v>
      </c>
      <c r="Q322" s="1">
        <v>34.450000000000003</v>
      </c>
      <c r="R322" s="1">
        <v>34.549999999999997</v>
      </c>
      <c r="S322" s="1">
        <v>33.1</v>
      </c>
      <c r="T322" s="1">
        <v>32.5</v>
      </c>
      <c r="U322" s="1">
        <v>33.5</v>
      </c>
      <c r="V322" s="1">
        <v>-14.921564999999999</v>
      </c>
      <c r="W322" s="1">
        <v>-0.45</v>
      </c>
      <c r="X322" s="1" t="s">
        <v>4410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70.599999999999994</v>
      </c>
      <c r="D323" s="1">
        <v>0.8</v>
      </c>
      <c r="E323" s="1">
        <v>1.61</v>
      </c>
      <c r="F323" s="1">
        <v>1.68</v>
      </c>
      <c r="G323" s="1">
        <v>25.310000000000002</v>
      </c>
      <c r="H323" s="1">
        <v>327</v>
      </c>
      <c r="I323" s="1">
        <v>5594673.9699999997</v>
      </c>
      <c r="J323" s="1">
        <v>-137</v>
      </c>
      <c r="K323" s="1">
        <v>-525</v>
      </c>
      <c r="L323" s="1">
        <v>162</v>
      </c>
      <c r="M323" s="1">
        <v>131</v>
      </c>
      <c r="N323" s="1">
        <v>972</v>
      </c>
      <c r="O323" s="1">
        <v>141601</v>
      </c>
      <c r="P323" s="1">
        <v>0.4</v>
      </c>
      <c r="Q323" s="1">
        <v>293</v>
      </c>
      <c r="R323" s="1">
        <v>295</v>
      </c>
      <c r="S323" s="1">
        <v>298</v>
      </c>
      <c r="T323" s="1">
        <v>300</v>
      </c>
      <c r="U323" s="1">
        <v>315.5</v>
      </c>
      <c r="V323" s="1">
        <v>1.9922599999999999</v>
      </c>
      <c r="W323" s="1">
        <v>6.95</v>
      </c>
      <c r="X323" s="1" t="s">
        <v>4411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35.64</v>
      </c>
      <c r="D324" s="1">
        <v>0</v>
      </c>
      <c r="E324" s="1">
        <v>3.48</v>
      </c>
      <c r="F324" s="1">
        <v>19.489999999999998</v>
      </c>
      <c r="G324" s="1">
        <v>41.39</v>
      </c>
      <c r="H324" s="1">
        <v>328</v>
      </c>
      <c r="I324" s="1">
        <v>16679469.68</v>
      </c>
      <c r="J324" s="1">
        <v>-450</v>
      </c>
      <c r="K324" s="1">
        <v>-5273</v>
      </c>
      <c r="L324" s="1">
        <v>-5191</v>
      </c>
      <c r="M324" s="1">
        <v>-4185</v>
      </c>
      <c r="N324" s="1">
        <v>-3898</v>
      </c>
      <c r="O324" s="1">
        <v>690363</v>
      </c>
      <c r="P324" s="1">
        <v>-2.8</v>
      </c>
      <c r="Q324" s="1">
        <v>53</v>
      </c>
      <c r="R324" s="1">
        <v>51.5</v>
      </c>
      <c r="S324" s="1">
        <v>49.85</v>
      </c>
      <c r="T324" s="1">
        <v>49.8</v>
      </c>
      <c r="U324" s="1">
        <v>50.4</v>
      </c>
      <c r="V324" s="1">
        <v>-9.5905304999999998</v>
      </c>
      <c r="W324" s="1">
        <v>-5.08</v>
      </c>
      <c r="X324" s="1" t="s">
        <v>4412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1.17</v>
      </c>
      <c r="D325" s="1">
        <v>0</v>
      </c>
      <c r="E325" s="1">
        <v>0.02</v>
      </c>
      <c r="F325" s="1">
        <v>19.260000000000002</v>
      </c>
      <c r="G325" s="1">
        <v>79.55</v>
      </c>
      <c r="H325" s="1">
        <v>329</v>
      </c>
      <c r="I325" s="1">
        <v>967835.68</v>
      </c>
      <c r="J325" s="1">
        <v>66</v>
      </c>
      <c r="K325" s="1">
        <v>-24</v>
      </c>
      <c r="L325" s="1">
        <v>30</v>
      </c>
      <c r="M325" s="1">
        <v>107</v>
      </c>
      <c r="N325" s="1">
        <v>-50</v>
      </c>
      <c r="O325" s="1">
        <v>76991</v>
      </c>
      <c r="P325" s="1">
        <v>0.2</v>
      </c>
      <c r="Q325" s="1">
        <v>97.4</v>
      </c>
      <c r="R325" s="1">
        <v>97.2</v>
      </c>
      <c r="S325" s="1">
        <v>97.2</v>
      </c>
      <c r="T325" s="1">
        <v>98.2</v>
      </c>
      <c r="U325" s="1">
        <v>97.9</v>
      </c>
      <c r="V325" s="1">
        <v>0.12623999999999999</v>
      </c>
      <c r="W325" s="1">
        <v>1.98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12.21</v>
      </c>
      <c r="D326" s="1">
        <v>0.02</v>
      </c>
      <c r="E326" s="1">
        <v>0.05</v>
      </c>
      <c r="F326" s="1">
        <v>3.27</v>
      </c>
      <c r="G326" s="1">
        <v>84.45</v>
      </c>
      <c r="H326" s="1">
        <v>330</v>
      </c>
      <c r="I326" s="1">
        <v>6936796.6299999999</v>
      </c>
      <c r="J326" s="1">
        <v>71</v>
      </c>
      <c r="K326" s="1">
        <v>-579</v>
      </c>
      <c r="L326" s="1">
        <v>-1143</v>
      </c>
      <c r="M326" s="1">
        <v>-220</v>
      </c>
      <c r="N326" s="1">
        <v>125</v>
      </c>
      <c r="O326" s="1">
        <v>585812</v>
      </c>
      <c r="P326" s="1">
        <v>-0.3</v>
      </c>
      <c r="Q326" s="1">
        <v>9.77</v>
      </c>
      <c r="R326" s="1">
        <v>9.64</v>
      </c>
      <c r="S326" s="1">
        <v>9.31</v>
      </c>
      <c r="T326" s="1">
        <v>9.32</v>
      </c>
      <c r="U326" s="1">
        <v>9.43</v>
      </c>
      <c r="V326" s="1">
        <v>-0.16400870000000004</v>
      </c>
      <c r="W326" s="1">
        <v>-2.58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17.239999999999998</v>
      </c>
      <c r="D327" s="1">
        <v>12.79</v>
      </c>
      <c r="E327" s="1">
        <v>1.06</v>
      </c>
      <c r="F327" s="1">
        <v>12.15</v>
      </c>
      <c r="G327" s="1">
        <v>56.760000000000005</v>
      </c>
      <c r="H327" s="1">
        <v>331</v>
      </c>
      <c r="I327" s="1">
        <v>1821402.49</v>
      </c>
      <c r="J327" s="1">
        <v>365</v>
      </c>
      <c r="K327" s="1">
        <v>330</v>
      </c>
      <c r="L327" s="1">
        <v>364</v>
      </c>
      <c r="M327" s="1">
        <v>998</v>
      </c>
      <c r="N327" s="1">
        <v>115</v>
      </c>
      <c r="O327" s="1">
        <v>103383</v>
      </c>
      <c r="P327" s="1">
        <v>2.1</v>
      </c>
      <c r="Q327" s="1">
        <v>110</v>
      </c>
      <c r="R327" s="1">
        <v>111</v>
      </c>
      <c r="S327" s="1">
        <v>110.5</v>
      </c>
      <c r="T327" s="1">
        <v>119</v>
      </c>
      <c r="U327" s="1">
        <v>127</v>
      </c>
      <c r="V327" s="1">
        <v>2.5036900000000002</v>
      </c>
      <c r="W327" s="1">
        <v>27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24.62</v>
      </c>
      <c r="D328" s="1">
        <v>1.08</v>
      </c>
      <c r="E328" s="1">
        <v>2.33</v>
      </c>
      <c r="F328" s="1">
        <v>17.59</v>
      </c>
      <c r="G328" s="1">
        <v>54.379999999999995</v>
      </c>
      <c r="H328" s="1">
        <v>332</v>
      </c>
      <c r="I328" s="1">
        <v>19667819.579999998</v>
      </c>
      <c r="J328" s="1">
        <v>2135</v>
      </c>
      <c r="K328" s="1">
        <v>1032</v>
      </c>
      <c r="L328" s="1">
        <v>-1621</v>
      </c>
      <c r="M328" s="1">
        <v>-970</v>
      </c>
      <c r="N328" s="1">
        <v>978</v>
      </c>
      <c r="O328" s="1">
        <v>1069536</v>
      </c>
      <c r="P328" s="1">
        <v>0.1</v>
      </c>
      <c r="Q328" s="1">
        <v>30.1</v>
      </c>
      <c r="R328" s="1">
        <v>30.1</v>
      </c>
      <c r="S328" s="1">
        <v>29.75</v>
      </c>
      <c r="T328" s="1">
        <v>29.9</v>
      </c>
      <c r="U328" s="1">
        <v>30.25</v>
      </c>
      <c r="V328" s="1">
        <v>0.47683449999999999</v>
      </c>
      <c r="W328" s="1">
        <v>2.37</v>
      </c>
      <c r="X328" s="1" t="s">
        <v>4413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41.77</v>
      </c>
      <c r="D329" s="1">
        <v>0.13</v>
      </c>
      <c r="E329" s="1">
        <v>1.34</v>
      </c>
      <c r="F329" s="1">
        <v>3.67</v>
      </c>
      <c r="G329" s="1">
        <v>53.089999999999989</v>
      </c>
      <c r="H329" s="1">
        <v>333</v>
      </c>
      <c r="I329" s="1">
        <v>30478538.280000001</v>
      </c>
      <c r="J329" s="1">
        <v>-4511</v>
      </c>
      <c r="K329" s="1">
        <v>7056</v>
      </c>
      <c r="L329" s="1">
        <v>-1612</v>
      </c>
      <c r="M329" s="1">
        <v>-28127</v>
      </c>
      <c r="N329" s="1">
        <v>-6723</v>
      </c>
      <c r="O329" s="1">
        <v>1618106</v>
      </c>
      <c r="P329" s="1">
        <v>-2.1</v>
      </c>
      <c r="Q329" s="1">
        <v>31.6</v>
      </c>
      <c r="R329" s="1">
        <v>32.049999999999997</v>
      </c>
      <c r="S329" s="1">
        <v>31.55</v>
      </c>
      <c r="T329" s="1">
        <v>30.8</v>
      </c>
      <c r="U329" s="1">
        <v>30.8</v>
      </c>
      <c r="V329" s="1">
        <v>-10.406414</v>
      </c>
      <c r="W329" s="1">
        <v>-2.84</v>
      </c>
      <c r="X329" s="1" t="s">
        <v>4414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20.18</v>
      </c>
      <c r="D330" s="1">
        <v>1.53</v>
      </c>
      <c r="E330" s="1">
        <v>0.8</v>
      </c>
      <c r="F330" s="1">
        <v>6.01</v>
      </c>
      <c r="G330" s="1">
        <v>71.47999999999999</v>
      </c>
      <c r="H330" s="1">
        <v>334</v>
      </c>
      <c r="I330" s="1">
        <v>14144851.92</v>
      </c>
      <c r="J330" s="1">
        <v>700</v>
      </c>
      <c r="K330" s="1">
        <v>1623</v>
      </c>
      <c r="L330" s="1">
        <v>-1655</v>
      </c>
      <c r="M330" s="1">
        <v>238</v>
      </c>
      <c r="N330" s="1">
        <v>1926</v>
      </c>
      <c r="O330" s="1">
        <v>1011074</v>
      </c>
      <c r="P330" s="1">
        <v>0.3</v>
      </c>
      <c r="Q330" s="1">
        <v>65</v>
      </c>
      <c r="R330" s="1">
        <v>65.7</v>
      </c>
      <c r="S330" s="1">
        <v>64.2</v>
      </c>
      <c r="T330" s="1">
        <v>63.9</v>
      </c>
      <c r="U330" s="1">
        <v>65.099999999999994</v>
      </c>
      <c r="V330" s="1">
        <v>1.8647089999999999</v>
      </c>
      <c r="W330" s="1">
        <v>0.77</v>
      </c>
      <c r="X330" s="1" t="s">
        <v>4415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18.260000000000002</v>
      </c>
      <c r="D331" s="1">
        <v>0.5</v>
      </c>
      <c r="E331" s="1">
        <v>0.09</v>
      </c>
      <c r="F331" s="1">
        <v>11.7</v>
      </c>
      <c r="G331" s="1">
        <v>69.45</v>
      </c>
      <c r="H331" s="1">
        <v>335</v>
      </c>
      <c r="I331" s="1">
        <v>3974954.2</v>
      </c>
      <c r="J331" s="1">
        <v>267</v>
      </c>
      <c r="K331" s="1">
        <v>26</v>
      </c>
      <c r="L331" s="1">
        <v>-50</v>
      </c>
      <c r="M331" s="1">
        <v>338</v>
      </c>
      <c r="N331" s="1">
        <v>-451</v>
      </c>
      <c r="O331" s="1">
        <v>276061</v>
      </c>
      <c r="P331" s="1">
        <v>0</v>
      </c>
      <c r="Q331" s="1">
        <v>30.5</v>
      </c>
      <c r="R331" s="1">
        <v>31.1</v>
      </c>
      <c r="S331" s="1">
        <v>30.4</v>
      </c>
      <c r="T331" s="1">
        <v>31.1</v>
      </c>
      <c r="U331" s="1">
        <v>34.200000000000003</v>
      </c>
      <c r="V331" s="1">
        <v>2.5197000000000008E-2</v>
      </c>
      <c r="W331" s="1">
        <v>12.69</v>
      </c>
      <c r="X331" s="1" t="s">
        <v>4416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22.94</v>
      </c>
      <c r="D332" s="1">
        <v>1.98</v>
      </c>
      <c r="E332" s="1">
        <v>2.92</v>
      </c>
      <c r="F332" s="1">
        <v>12.46</v>
      </c>
      <c r="G332" s="1">
        <v>59.699999999999996</v>
      </c>
      <c r="H332" s="1">
        <v>336</v>
      </c>
      <c r="I332" s="1">
        <v>35874750.659999996</v>
      </c>
      <c r="J332" s="1">
        <v>4027</v>
      </c>
      <c r="K332" s="1">
        <v>-6214</v>
      </c>
      <c r="L332" s="1">
        <v>-9402</v>
      </c>
      <c r="M332" s="1">
        <v>-5225</v>
      </c>
      <c r="N332" s="1">
        <v>-2122</v>
      </c>
      <c r="O332" s="1">
        <v>2141723</v>
      </c>
      <c r="P332" s="1">
        <v>-0.9</v>
      </c>
      <c r="Q332" s="1">
        <v>26.1</v>
      </c>
      <c r="R332" s="1">
        <v>26.15</v>
      </c>
      <c r="S332" s="1">
        <v>25.5</v>
      </c>
      <c r="T332" s="1">
        <v>25.35</v>
      </c>
      <c r="U332" s="1">
        <v>25.7</v>
      </c>
      <c r="V332" s="1">
        <v>-4.8413155000000003</v>
      </c>
      <c r="W332" s="1">
        <v>1.38</v>
      </c>
      <c r="X332" s="1" t="s">
        <v>4417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55.25</v>
      </c>
      <c r="D333" s="1">
        <v>1.56</v>
      </c>
      <c r="E333" s="1">
        <v>2.44</v>
      </c>
      <c r="F333" s="1">
        <v>5.52</v>
      </c>
      <c r="G333" s="1">
        <v>35.230000000000004</v>
      </c>
      <c r="H333" s="1">
        <v>337</v>
      </c>
      <c r="I333" s="1">
        <v>7427602.7999999998</v>
      </c>
      <c r="J333" s="1">
        <v>-538</v>
      </c>
      <c r="K333" s="1">
        <v>-1080</v>
      </c>
      <c r="L333" s="1">
        <v>194</v>
      </c>
      <c r="M333" s="1">
        <v>-2559</v>
      </c>
      <c r="N333" s="1">
        <v>-742</v>
      </c>
      <c r="O333" s="1">
        <v>261674</v>
      </c>
      <c r="P333" s="1">
        <v>-1.8</v>
      </c>
      <c r="Q333" s="1">
        <v>388</v>
      </c>
      <c r="R333" s="1">
        <v>385</v>
      </c>
      <c r="S333" s="1">
        <v>383</v>
      </c>
      <c r="T333" s="1">
        <v>375</v>
      </c>
      <c r="U333" s="1">
        <v>374</v>
      </c>
      <c r="V333" s="1">
        <v>-17.873750000000001</v>
      </c>
      <c r="W333" s="1">
        <v>-3.61</v>
      </c>
      <c r="X333" s="1" t="s">
        <v>4418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0.68</v>
      </c>
      <c r="D334" s="1">
        <v>0</v>
      </c>
      <c r="E334" s="1">
        <v>0</v>
      </c>
      <c r="F334" s="1">
        <v>11.43</v>
      </c>
      <c r="G334" s="1">
        <v>87.89</v>
      </c>
      <c r="H334" s="1">
        <v>338</v>
      </c>
      <c r="I334" s="1">
        <v>946161.72</v>
      </c>
      <c r="J334" s="1">
        <v>173</v>
      </c>
      <c r="K334" s="1">
        <v>-468</v>
      </c>
      <c r="L334" s="1">
        <v>-136</v>
      </c>
      <c r="M334" s="1">
        <v>36</v>
      </c>
      <c r="N334" s="1">
        <v>136</v>
      </c>
      <c r="O334" s="1">
        <v>83158</v>
      </c>
      <c r="P334" s="1">
        <v>-0.3</v>
      </c>
      <c r="Q334" s="1">
        <v>14.6</v>
      </c>
      <c r="R334" s="1">
        <v>14.75</v>
      </c>
      <c r="S334" s="1">
        <v>14.15</v>
      </c>
      <c r="T334" s="1">
        <v>14.05</v>
      </c>
      <c r="U334" s="1">
        <v>14.1</v>
      </c>
      <c r="V334" s="1">
        <v>-3.8782000000000004E-2</v>
      </c>
      <c r="W334" s="1">
        <v>1.44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1.9</v>
      </c>
      <c r="D335" s="1">
        <v>0</v>
      </c>
      <c r="E335" s="1">
        <v>0</v>
      </c>
      <c r="F335" s="1">
        <v>18.59</v>
      </c>
      <c r="G335" s="1">
        <v>79.510000000000005</v>
      </c>
      <c r="H335" s="1">
        <v>339</v>
      </c>
      <c r="I335" s="1">
        <v>1714710.52</v>
      </c>
      <c r="J335" s="1">
        <v>-39</v>
      </c>
      <c r="K335" s="1">
        <v>-25</v>
      </c>
      <c r="L335" s="1">
        <v>-162</v>
      </c>
      <c r="M335" s="1">
        <v>-20</v>
      </c>
      <c r="N335" s="1">
        <v>32</v>
      </c>
      <c r="O335" s="1">
        <v>136337</v>
      </c>
      <c r="P335" s="1">
        <v>-0.2</v>
      </c>
      <c r="Q335" s="1">
        <v>17.399999999999999</v>
      </c>
      <c r="R335" s="1">
        <v>17.350000000000001</v>
      </c>
      <c r="S335" s="1">
        <v>17.05</v>
      </c>
      <c r="T335" s="1">
        <v>17.100000000000001</v>
      </c>
      <c r="U335" s="1">
        <v>17.399999999999999</v>
      </c>
      <c r="V335" s="1">
        <v>-3.6596499999999997E-2</v>
      </c>
      <c r="W335" s="1">
        <v>0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70.08</v>
      </c>
      <c r="D336" s="1">
        <v>0.38</v>
      </c>
      <c r="E336" s="1">
        <v>0.16</v>
      </c>
      <c r="F336" s="1">
        <v>5.04</v>
      </c>
      <c r="G336" s="1">
        <v>24.340000000000003</v>
      </c>
      <c r="H336" s="1">
        <v>340</v>
      </c>
      <c r="I336" s="1">
        <v>4216315.37</v>
      </c>
      <c r="J336" s="1">
        <v>-5</v>
      </c>
      <c r="K336" s="1">
        <v>-121</v>
      </c>
      <c r="L336" s="1">
        <v>7</v>
      </c>
      <c r="M336" s="1">
        <v>-132</v>
      </c>
      <c r="N336" s="1">
        <v>17</v>
      </c>
      <c r="O336" s="1">
        <v>102625</v>
      </c>
      <c r="P336" s="1">
        <v>-0.2</v>
      </c>
      <c r="Q336" s="1">
        <v>193.38</v>
      </c>
      <c r="R336" s="1">
        <v>189.97</v>
      </c>
      <c r="S336" s="1">
        <v>190.45</v>
      </c>
      <c r="T336" s="1">
        <v>188.5</v>
      </c>
      <c r="U336" s="1">
        <v>191</v>
      </c>
      <c r="V336" s="1">
        <v>-0.44255119999999998</v>
      </c>
      <c r="W336" s="1">
        <v>-2.2200000000000002</v>
      </c>
      <c r="X336" s="1" t="s">
        <v>4419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10.42</v>
      </c>
      <c r="D337" s="1">
        <v>0.16</v>
      </c>
      <c r="E337" s="1">
        <v>0.06</v>
      </c>
      <c r="F337" s="1">
        <v>9.6199999999999992</v>
      </c>
      <c r="G337" s="1">
        <v>79.740000000000009</v>
      </c>
      <c r="H337" s="1">
        <v>341</v>
      </c>
      <c r="I337" s="1">
        <v>6597630</v>
      </c>
      <c r="J337" s="1">
        <v>-99</v>
      </c>
      <c r="K337" s="1">
        <v>54</v>
      </c>
      <c r="L337" s="1">
        <v>100</v>
      </c>
      <c r="M337" s="1">
        <v>208</v>
      </c>
      <c r="N337" s="1">
        <v>320</v>
      </c>
      <c r="O337" s="1">
        <v>526095</v>
      </c>
      <c r="P337" s="1">
        <v>0.1</v>
      </c>
      <c r="Q337" s="1">
        <v>30.15</v>
      </c>
      <c r="R337" s="1">
        <v>30.25</v>
      </c>
      <c r="S337" s="1">
        <v>30.15</v>
      </c>
      <c r="T337" s="1">
        <v>30.2</v>
      </c>
      <c r="U337" s="1">
        <v>30.85</v>
      </c>
      <c r="V337" s="1">
        <v>0.17817250000000001</v>
      </c>
      <c r="W337" s="1">
        <v>2.4900000000000002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5.46</v>
      </c>
      <c r="D338" s="1">
        <v>0</v>
      </c>
      <c r="E338" s="1">
        <v>1.07</v>
      </c>
      <c r="F338" s="1">
        <v>25.93</v>
      </c>
      <c r="G338" s="1">
        <v>67.539999999999992</v>
      </c>
      <c r="H338" s="1">
        <v>342</v>
      </c>
      <c r="I338" s="1">
        <v>6309674.7300000004</v>
      </c>
      <c r="J338" s="1">
        <v>5167</v>
      </c>
      <c r="K338" s="1">
        <v>-3862</v>
      </c>
      <c r="L338" s="1">
        <v>-894</v>
      </c>
      <c r="M338" s="1">
        <v>2338</v>
      </c>
      <c r="N338" s="1">
        <v>1833</v>
      </c>
      <c r="O338" s="1">
        <v>426155</v>
      </c>
      <c r="P338" s="1">
        <v>1.1000000000000001</v>
      </c>
      <c r="Q338" s="1">
        <v>21.9</v>
      </c>
      <c r="R338" s="1">
        <v>21.4</v>
      </c>
      <c r="S338" s="1">
        <v>20.65</v>
      </c>
      <c r="T338" s="1">
        <v>20.85</v>
      </c>
      <c r="U338" s="1">
        <v>21.3</v>
      </c>
      <c r="V338" s="1">
        <v>0.99839600000000006</v>
      </c>
      <c r="W338" s="1">
        <v>0.24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3.07</v>
      </c>
      <c r="R339" s="1">
        <v>3.11</v>
      </c>
      <c r="S339" s="1">
        <v>3.15</v>
      </c>
      <c r="T339" s="1">
        <v>3.17</v>
      </c>
      <c r="U339" s="1">
        <v>3.13</v>
      </c>
      <c r="V339" s="1">
        <v>0</v>
      </c>
      <c r="W339" s="1">
        <v>-0.95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5.86</v>
      </c>
      <c r="D340" s="1">
        <v>1.33</v>
      </c>
      <c r="E340" s="1">
        <v>0.02</v>
      </c>
      <c r="F340" s="1">
        <v>8.06</v>
      </c>
      <c r="G340" s="1">
        <v>84.73</v>
      </c>
      <c r="H340" s="1">
        <v>344</v>
      </c>
      <c r="I340" s="1">
        <v>2245284.96</v>
      </c>
      <c r="J340" s="1">
        <v>648</v>
      </c>
      <c r="K340" s="1">
        <v>-623</v>
      </c>
      <c r="L340" s="1">
        <v>-377</v>
      </c>
      <c r="M340" s="1">
        <v>-661</v>
      </c>
      <c r="N340" s="1">
        <v>158</v>
      </c>
      <c r="O340" s="1">
        <v>190243</v>
      </c>
      <c r="P340" s="1">
        <v>-0.4</v>
      </c>
      <c r="Q340" s="1">
        <v>12.5</v>
      </c>
      <c r="R340" s="1">
        <v>12.2</v>
      </c>
      <c r="S340" s="1">
        <v>12</v>
      </c>
      <c r="T340" s="1">
        <v>11.85</v>
      </c>
      <c r="U340" s="1">
        <v>11.95</v>
      </c>
      <c r="V340" s="1">
        <v>-9.969349999999999E-2</v>
      </c>
      <c r="W340" s="1">
        <v>-2.0499999999999998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11.49</v>
      </c>
      <c r="D341" s="1">
        <v>0.02</v>
      </c>
      <c r="E341" s="1">
        <v>0.6</v>
      </c>
      <c r="F341" s="1">
        <v>6.44</v>
      </c>
      <c r="G341" s="1">
        <v>81.45</v>
      </c>
      <c r="H341" s="1">
        <v>345</v>
      </c>
      <c r="I341" s="1">
        <v>6194071.75</v>
      </c>
      <c r="J341" s="1">
        <v>1519</v>
      </c>
      <c r="K341" s="1">
        <v>-333</v>
      </c>
      <c r="L341" s="1">
        <v>317</v>
      </c>
      <c r="M341" s="1">
        <v>3053</v>
      </c>
      <c r="N341" s="1">
        <v>-1859</v>
      </c>
      <c r="O341" s="1">
        <v>504507</v>
      </c>
      <c r="P341" s="1">
        <v>0.5</v>
      </c>
      <c r="Q341" s="1">
        <v>22.25</v>
      </c>
      <c r="R341" s="1">
        <v>22.15</v>
      </c>
      <c r="S341" s="1">
        <v>21.85</v>
      </c>
      <c r="T341" s="1">
        <v>22.25</v>
      </c>
      <c r="U341" s="1">
        <v>22.65</v>
      </c>
      <c r="V341" s="1">
        <v>0.59171150000000006</v>
      </c>
      <c r="W341" s="1">
        <v>3.66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13.63</v>
      </c>
      <c r="D342" s="1">
        <v>7.47</v>
      </c>
      <c r="E342" s="1">
        <v>2.0699999999999998</v>
      </c>
      <c r="F342" s="1">
        <v>26.1</v>
      </c>
      <c r="G342" s="1">
        <v>50.73</v>
      </c>
      <c r="H342" s="1">
        <v>346</v>
      </c>
      <c r="I342" s="1">
        <v>5464878.4100000001</v>
      </c>
      <c r="J342" s="1">
        <v>1207</v>
      </c>
      <c r="K342" s="1">
        <v>-593</v>
      </c>
      <c r="L342" s="1">
        <v>17419</v>
      </c>
      <c r="M342" s="1">
        <v>-8205</v>
      </c>
      <c r="N342" s="1">
        <v>4731</v>
      </c>
      <c r="O342" s="1">
        <v>277233</v>
      </c>
      <c r="P342" s="1">
        <v>5.3</v>
      </c>
      <c r="Q342" s="1">
        <v>59.3</v>
      </c>
      <c r="R342" s="1">
        <v>58.2</v>
      </c>
      <c r="S342" s="1">
        <v>62.2</v>
      </c>
      <c r="T342" s="1">
        <v>61.2</v>
      </c>
      <c r="U342" s="1">
        <v>67.3</v>
      </c>
      <c r="V342" s="1">
        <v>9.3677460000000004</v>
      </c>
      <c r="W342" s="1">
        <v>14.26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16.18</v>
      </c>
      <c r="D343" s="1">
        <v>0.27</v>
      </c>
      <c r="E343" s="1">
        <v>7.0000000000000007E-2</v>
      </c>
      <c r="F343" s="1">
        <v>4.5999999999999996</v>
      </c>
      <c r="G343" s="1">
        <v>78.88</v>
      </c>
      <c r="H343" s="1">
        <v>347</v>
      </c>
      <c r="I343" s="1">
        <v>3801023.44</v>
      </c>
      <c r="J343" s="1">
        <v>1080</v>
      </c>
      <c r="K343" s="1">
        <v>-11642</v>
      </c>
      <c r="L343" s="1">
        <v>-3794</v>
      </c>
      <c r="M343" s="1">
        <v>-1980</v>
      </c>
      <c r="N343" s="1">
        <v>1026</v>
      </c>
      <c r="O343" s="1">
        <v>299825</v>
      </c>
      <c r="P343" s="1">
        <v>-5.0999999999999996</v>
      </c>
      <c r="Q343" s="1">
        <v>20.8</v>
      </c>
      <c r="R343" s="1">
        <v>19.45</v>
      </c>
      <c r="S343" s="1">
        <v>18.5</v>
      </c>
      <c r="T343" s="1">
        <v>18.45</v>
      </c>
      <c r="U343" s="1">
        <v>18.95</v>
      </c>
      <c r="V343" s="1">
        <v>-2.9125019999999999</v>
      </c>
      <c r="W343" s="1">
        <v>-0.26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19.190000000000001</v>
      </c>
      <c r="D344" s="1">
        <v>0.69</v>
      </c>
      <c r="E344" s="1">
        <v>1.1299999999999999</v>
      </c>
      <c r="F344" s="1">
        <v>2.78</v>
      </c>
      <c r="G344" s="1">
        <v>76.209999999999994</v>
      </c>
      <c r="H344" s="1">
        <v>348</v>
      </c>
      <c r="I344" s="1">
        <v>23395366.850000001</v>
      </c>
      <c r="J344" s="1">
        <v>-1128</v>
      </c>
      <c r="K344" s="1">
        <v>-1464</v>
      </c>
      <c r="L344" s="1">
        <v>-4198</v>
      </c>
      <c r="M344" s="1">
        <v>1769</v>
      </c>
      <c r="N344" s="1">
        <v>3901</v>
      </c>
      <c r="O344" s="1">
        <v>1782961</v>
      </c>
      <c r="P344" s="1">
        <v>-0.1</v>
      </c>
      <c r="Q344" s="1">
        <v>25.35</v>
      </c>
      <c r="R344" s="1">
        <v>24.9</v>
      </c>
      <c r="S344" s="1">
        <v>23.7</v>
      </c>
      <c r="T344" s="1">
        <v>23.85</v>
      </c>
      <c r="U344" s="1">
        <v>24.3</v>
      </c>
      <c r="V344" s="1">
        <v>-0.27556050000000004</v>
      </c>
      <c r="W344" s="1">
        <v>-4.5199999999999996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0</v>
      </c>
      <c r="K345" s="1">
        <v>-30</v>
      </c>
      <c r="L345" s="1">
        <v>-18</v>
      </c>
      <c r="M345" s="1">
        <v>-1</v>
      </c>
      <c r="N345" s="1">
        <v>73</v>
      </c>
      <c r="O345" s="1">
        <v>107401</v>
      </c>
      <c r="P345" s="1">
        <v>0</v>
      </c>
      <c r="Q345" s="1">
        <v>92.5</v>
      </c>
      <c r="R345" s="1">
        <v>91.9</v>
      </c>
      <c r="S345" s="1">
        <v>91.4</v>
      </c>
      <c r="T345" s="1">
        <v>92.2</v>
      </c>
      <c r="U345" s="1">
        <v>93.3</v>
      </c>
      <c r="V345" s="1">
        <v>2.3165000000000002E-2</v>
      </c>
      <c r="W345" s="1">
        <v>0.86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8.61</v>
      </c>
      <c r="D346" s="1">
        <v>0.32</v>
      </c>
      <c r="E346" s="1">
        <v>0.26</v>
      </c>
      <c r="F346" s="1">
        <v>9.7799999999999994</v>
      </c>
      <c r="G346" s="1">
        <v>81.03</v>
      </c>
      <c r="H346" s="1">
        <v>350</v>
      </c>
      <c r="I346" s="1">
        <v>2823628.12</v>
      </c>
      <c r="J346" s="1">
        <v>18</v>
      </c>
      <c r="K346" s="1">
        <v>-37</v>
      </c>
      <c r="L346" s="1">
        <v>-108</v>
      </c>
      <c r="M346" s="1">
        <v>-33</v>
      </c>
      <c r="N346" s="1">
        <v>-35</v>
      </c>
      <c r="O346" s="1">
        <v>228799</v>
      </c>
      <c r="P346" s="1">
        <v>-0.1</v>
      </c>
      <c r="Q346" s="1">
        <v>15.45</v>
      </c>
      <c r="R346" s="1">
        <v>15.45</v>
      </c>
      <c r="S346" s="1">
        <v>15.35</v>
      </c>
      <c r="T346" s="1">
        <v>15.35</v>
      </c>
      <c r="U346" s="1">
        <v>15.55</v>
      </c>
      <c r="V346" s="1">
        <v>-3.00215E-2</v>
      </c>
      <c r="W346" s="1">
        <v>0.65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6.07</v>
      </c>
      <c r="D347" s="1">
        <v>1.28</v>
      </c>
      <c r="E347" s="1">
        <v>0.85</v>
      </c>
      <c r="F347" s="1">
        <v>6.63</v>
      </c>
      <c r="G347" s="1">
        <v>85.17</v>
      </c>
      <c r="H347" s="1">
        <v>351</v>
      </c>
      <c r="I347" s="1">
        <v>1358441.68</v>
      </c>
      <c r="J347" s="1">
        <v>1562</v>
      </c>
      <c r="K347" s="1">
        <v>-1363</v>
      </c>
      <c r="L347" s="1">
        <v>887</v>
      </c>
      <c r="M347" s="1">
        <v>-1114</v>
      </c>
      <c r="N347" s="1">
        <v>440</v>
      </c>
      <c r="O347" s="1">
        <v>115698</v>
      </c>
      <c r="P347" s="1">
        <v>0.4</v>
      </c>
      <c r="Q347" s="1">
        <v>117.5</v>
      </c>
      <c r="R347" s="1">
        <v>117</v>
      </c>
      <c r="S347" s="1">
        <v>113.5</v>
      </c>
      <c r="T347" s="1">
        <v>112</v>
      </c>
      <c r="U347" s="1">
        <v>115.5</v>
      </c>
      <c r="V347" s="1">
        <v>0.50790500000000005</v>
      </c>
      <c r="W347" s="1">
        <v>7.94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30.41</v>
      </c>
      <c r="D348" s="1">
        <v>3.19</v>
      </c>
      <c r="E348" s="1">
        <v>5.81</v>
      </c>
      <c r="F348" s="1">
        <v>10.77</v>
      </c>
      <c r="G348" s="1">
        <v>49.819999999999993</v>
      </c>
      <c r="H348" s="1">
        <v>352</v>
      </c>
      <c r="I348" s="1">
        <v>6356888.8600000003</v>
      </c>
      <c r="J348" s="1">
        <v>2702</v>
      </c>
      <c r="K348" s="1">
        <v>670</v>
      </c>
      <c r="L348" s="1">
        <v>-5729</v>
      </c>
      <c r="M348" s="1">
        <v>-6526</v>
      </c>
      <c r="N348" s="1">
        <v>-2989</v>
      </c>
      <c r="O348" s="1">
        <v>316700</v>
      </c>
      <c r="P348" s="1">
        <v>-3.7</v>
      </c>
      <c r="Q348" s="1">
        <v>116</v>
      </c>
      <c r="R348" s="1">
        <v>125</v>
      </c>
      <c r="S348" s="1">
        <v>118</v>
      </c>
      <c r="T348" s="1">
        <v>111</v>
      </c>
      <c r="U348" s="1">
        <v>110.5</v>
      </c>
      <c r="V348" s="1">
        <v>-13.335105</v>
      </c>
      <c r="W348" s="1">
        <v>-1.34</v>
      </c>
      <c r="X348" s="1" t="s">
        <v>4420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46.26</v>
      </c>
      <c r="D349" s="1">
        <v>1.6</v>
      </c>
      <c r="E349" s="1">
        <v>3.81</v>
      </c>
      <c r="F349" s="1">
        <v>13.89</v>
      </c>
      <c r="G349" s="1">
        <v>34.44</v>
      </c>
      <c r="H349" s="1">
        <v>353</v>
      </c>
      <c r="I349" s="1">
        <v>8448561.9900000002</v>
      </c>
      <c r="J349" s="1">
        <v>1011</v>
      </c>
      <c r="K349" s="1">
        <v>1400</v>
      </c>
      <c r="L349" s="1">
        <v>27</v>
      </c>
      <c r="M349" s="1">
        <v>-3237</v>
      </c>
      <c r="N349" s="1">
        <v>-1876</v>
      </c>
      <c r="O349" s="1">
        <v>290968</v>
      </c>
      <c r="P349" s="1">
        <v>-0.9</v>
      </c>
      <c r="Q349" s="1">
        <v>172</v>
      </c>
      <c r="R349" s="1">
        <v>181</v>
      </c>
      <c r="S349" s="1">
        <v>178.5</v>
      </c>
      <c r="T349" s="1">
        <v>169.5</v>
      </c>
      <c r="U349" s="1">
        <v>165</v>
      </c>
      <c r="V349" s="1">
        <v>-4.2610000000000001</v>
      </c>
      <c r="W349" s="1">
        <v>-3.23</v>
      </c>
      <c r="X349" s="1" t="s">
        <v>4421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61.99</v>
      </c>
      <c r="D350" s="1">
        <v>2.46</v>
      </c>
      <c r="E350" s="1">
        <v>1.48</v>
      </c>
      <c r="F350" s="1">
        <v>6.68</v>
      </c>
      <c r="G350" s="1">
        <v>27.389999999999986</v>
      </c>
      <c r="H350" s="1">
        <v>354</v>
      </c>
      <c r="I350" s="1">
        <v>5106848.75</v>
      </c>
      <c r="J350" s="1">
        <v>95</v>
      </c>
      <c r="K350" s="1">
        <v>-161</v>
      </c>
      <c r="L350" s="1">
        <v>-292</v>
      </c>
      <c r="M350" s="1">
        <v>-587</v>
      </c>
      <c r="N350" s="1">
        <v>-1760</v>
      </c>
      <c r="O350" s="1">
        <v>139877</v>
      </c>
      <c r="P350" s="1">
        <v>-1.9</v>
      </c>
      <c r="Q350" s="1">
        <v>519</v>
      </c>
      <c r="R350" s="1">
        <v>516</v>
      </c>
      <c r="S350" s="1">
        <v>499.5</v>
      </c>
      <c r="T350" s="1">
        <v>487</v>
      </c>
      <c r="U350" s="1">
        <v>484</v>
      </c>
      <c r="V350" s="1">
        <v>-13.17334</v>
      </c>
      <c r="W350" s="1">
        <v>-6.2</v>
      </c>
      <c r="X350" s="1" t="s">
        <v>4422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1.78</v>
      </c>
      <c r="D351" s="1">
        <v>0.11</v>
      </c>
      <c r="E351" s="1">
        <v>0.11</v>
      </c>
      <c r="F351" s="1">
        <v>6.78</v>
      </c>
      <c r="G351" s="1">
        <v>91.22</v>
      </c>
      <c r="H351" s="1">
        <v>355</v>
      </c>
      <c r="I351" s="1">
        <v>1794440.84</v>
      </c>
      <c r="J351" s="1">
        <v>119</v>
      </c>
      <c r="K351" s="1">
        <v>97</v>
      </c>
      <c r="L351" s="1">
        <v>-691</v>
      </c>
      <c r="M351" s="1">
        <v>-61</v>
      </c>
      <c r="N351" s="1">
        <v>-156</v>
      </c>
      <c r="O351" s="1">
        <v>163689</v>
      </c>
      <c r="P351" s="1">
        <v>-0.4</v>
      </c>
      <c r="Q351" s="1">
        <v>12.25</v>
      </c>
      <c r="R351" s="1">
        <v>12.5</v>
      </c>
      <c r="S351" s="1">
        <v>12.15</v>
      </c>
      <c r="T351" s="1">
        <v>12.05</v>
      </c>
      <c r="U351" s="1">
        <v>11.95</v>
      </c>
      <c r="V351" s="1">
        <v>-8.3246500000000001E-2</v>
      </c>
      <c r="W351" s="1">
        <v>-1.24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27.66</v>
      </c>
      <c r="D352" s="1">
        <v>1.4</v>
      </c>
      <c r="E352" s="1">
        <v>2.0099999999999998</v>
      </c>
      <c r="F352" s="1">
        <v>13.04</v>
      </c>
      <c r="G352" s="1">
        <v>55.89</v>
      </c>
      <c r="H352" s="1">
        <v>356</v>
      </c>
      <c r="I352" s="1">
        <v>38626274.32</v>
      </c>
      <c r="J352" s="1">
        <v>-8049</v>
      </c>
      <c r="K352" s="1">
        <v>-5653</v>
      </c>
      <c r="L352" s="1">
        <v>-2296</v>
      </c>
      <c r="M352" s="1">
        <v>-7275</v>
      </c>
      <c r="N352" s="1">
        <v>299</v>
      </c>
      <c r="O352" s="1">
        <v>2158822</v>
      </c>
      <c r="P352" s="1">
        <v>-1.1000000000000001</v>
      </c>
      <c r="Q352" s="1">
        <v>87.6</v>
      </c>
      <c r="R352" s="1">
        <v>87</v>
      </c>
      <c r="S352" s="1">
        <v>87.1</v>
      </c>
      <c r="T352" s="1">
        <v>86.2</v>
      </c>
      <c r="U352" s="1">
        <v>87</v>
      </c>
      <c r="V352" s="1">
        <v>-19.979769999999998</v>
      </c>
      <c r="W352" s="1">
        <v>-1.47</v>
      </c>
      <c r="X352" s="1" t="s">
        <v>4423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30.29</v>
      </c>
      <c r="D353" s="1">
        <v>5.73</v>
      </c>
      <c r="E353" s="1">
        <v>0.42</v>
      </c>
      <c r="F353" s="1">
        <v>9.23</v>
      </c>
      <c r="G353" s="1">
        <v>54.33</v>
      </c>
      <c r="H353" s="1">
        <v>357</v>
      </c>
      <c r="I353" s="1">
        <v>3329182.99</v>
      </c>
      <c r="J353" s="1">
        <v>-508</v>
      </c>
      <c r="K353" s="1">
        <v>1432</v>
      </c>
      <c r="L353" s="1">
        <v>1013</v>
      </c>
      <c r="M353" s="1">
        <v>-1280</v>
      </c>
      <c r="N353" s="1">
        <v>2386</v>
      </c>
      <c r="O353" s="1">
        <v>180875</v>
      </c>
      <c r="P353" s="1">
        <v>1.7</v>
      </c>
      <c r="Q353" s="1">
        <v>214</v>
      </c>
      <c r="R353" s="1">
        <v>212</v>
      </c>
      <c r="S353" s="1">
        <v>213.5</v>
      </c>
      <c r="T353" s="1">
        <v>204.5</v>
      </c>
      <c r="U353" s="1">
        <v>213.5</v>
      </c>
      <c r="V353" s="1">
        <v>6.5879849999999998</v>
      </c>
      <c r="W353" s="1">
        <v>1.67</v>
      </c>
      <c r="X353" s="1" t="s">
        <v>4424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37.76</v>
      </c>
      <c r="D354" s="1">
        <v>1.72</v>
      </c>
      <c r="E354" s="1">
        <v>3.16</v>
      </c>
      <c r="F354" s="1">
        <v>11.16</v>
      </c>
      <c r="G354" s="1">
        <v>46.2</v>
      </c>
      <c r="H354" s="1">
        <v>358</v>
      </c>
      <c r="I354" s="1">
        <v>7452927.4900000002</v>
      </c>
      <c r="J354" s="1">
        <v>-1422</v>
      </c>
      <c r="K354" s="1">
        <v>74</v>
      </c>
      <c r="L354" s="1">
        <v>-1940</v>
      </c>
      <c r="M354" s="1">
        <v>-980</v>
      </c>
      <c r="N354" s="1">
        <v>607</v>
      </c>
      <c r="O354" s="1">
        <v>344325</v>
      </c>
      <c r="P354" s="1">
        <v>-1.1000000000000001</v>
      </c>
      <c r="Q354" s="1">
        <v>78.7</v>
      </c>
      <c r="R354" s="1">
        <v>80.3</v>
      </c>
      <c r="S354" s="1">
        <v>79</v>
      </c>
      <c r="T354" s="1">
        <v>79</v>
      </c>
      <c r="U354" s="1">
        <v>80.3</v>
      </c>
      <c r="V354" s="1">
        <v>-2.8790710000000002</v>
      </c>
      <c r="W354" s="1">
        <v>1.77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1.94</v>
      </c>
      <c r="D355" s="1">
        <v>5.96</v>
      </c>
      <c r="E355" s="1">
        <v>0.04</v>
      </c>
      <c r="F355" s="1">
        <v>33.18</v>
      </c>
      <c r="G355" s="1">
        <v>58.88</v>
      </c>
      <c r="H355" s="1">
        <v>359</v>
      </c>
      <c r="I355" s="1">
        <v>1962979.52</v>
      </c>
      <c r="J355" s="1">
        <v>181</v>
      </c>
      <c r="K355" s="1">
        <v>-47</v>
      </c>
      <c r="L355" s="1">
        <v>-334</v>
      </c>
      <c r="M355" s="1">
        <v>-110</v>
      </c>
      <c r="N355" s="1">
        <v>227</v>
      </c>
      <c r="O355" s="1">
        <v>115580</v>
      </c>
      <c r="P355" s="1">
        <v>-0.1</v>
      </c>
      <c r="Q355" s="1">
        <v>54.5</v>
      </c>
      <c r="R355" s="1">
        <v>54.2</v>
      </c>
      <c r="S355" s="1">
        <v>52.9</v>
      </c>
      <c r="T355" s="1">
        <v>52.4</v>
      </c>
      <c r="U355" s="1">
        <v>54.6</v>
      </c>
      <c r="V355" s="1">
        <v>-3.7212999999999975E-2</v>
      </c>
      <c r="W355" s="1">
        <v>-0.18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7.74</v>
      </c>
      <c r="D356" s="1">
        <v>0.02</v>
      </c>
      <c r="E356" s="1">
        <v>0.06</v>
      </c>
      <c r="F356" s="1">
        <v>9.4499999999999993</v>
      </c>
      <c r="G356" s="1">
        <v>82.73</v>
      </c>
      <c r="H356" s="1">
        <v>360</v>
      </c>
      <c r="I356" s="1">
        <v>4943959.41</v>
      </c>
      <c r="J356" s="1">
        <v>199</v>
      </c>
      <c r="K356" s="1">
        <v>-1718</v>
      </c>
      <c r="L356" s="1">
        <v>-988</v>
      </c>
      <c r="M356" s="1">
        <v>-888</v>
      </c>
      <c r="N356" s="1">
        <v>205</v>
      </c>
      <c r="O356" s="1">
        <v>409014</v>
      </c>
      <c r="P356" s="1">
        <v>-0.8</v>
      </c>
      <c r="Q356" s="1">
        <v>53.7</v>
      </c>
      <c r="R356" s="1">
        <v>52.1</v>
      </c>
      <c r="S356" s="1">
        <v>54.7</v>
      </c>
      <c r="T356" s="1">
        <v>54.7</v>
      </c>
      <c r="U356" s="1">
        <v>55.3</v>
      </c>
      <c r="V356" s="1">
        <v>-1.701022</v>
      </c>
      <c r="W356" s="1">
        <v>5.53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2.72</v>
      </c>
      <c r="D357" s="1">
        <v>0.01</v>
      </c>
      <c r="E357" s="1">
        <v>0.08</v>
      </c>
      <c r="F357" s="1">
        <v>29.28</v>
      </c>
      <c r="G357" s="1">
        <v>67.91</v>
      </c>
      <c r="H357" s="1">
        <v>361</v>
      </c>
      <c r="I357" s="1">
        <v>2140216.02</v>
      </c>
      <c r="J357" s="1">
        <v>-2818</v>
      </c>
      <c r="K357" s="1">
        <v>129</v>
      </c>
      <c r="L357" s="1">
        <v>-438</v>
      </c>
      <c r="M357" s="1">
        <v>-69</v>
      </c>
      <c r="N357" s="1">
        <v>92</v>
      </c>
      <c r="O357" s="1">
        <v>145342</v>
      </c>
      <c r="P357" s="1">
        <v>-2.1</v>
      </c>
      <c r="Q357" s="1">
        <v>28.25</v>
      </c>
      <c r="R357" s="1">
        <v>28.9</v>
      </c>
      <c r="S357" s="1">
        <v>28.55</v>
      </c>
      <c r="T357" s="1">
        <v>27.95</v>
      </c>
      <c r="U357" s="1">
        <v>28.15</v>
      </c>
      <c r="V357" s="1">
        <v>-0.87724049999999987</v>
      </c>
      <c r="W357" s="1">
        <v>0.36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12.89</v>
      </c>
      <c r="D358" s="1">
        <v>2.84</v>
      </c>
      <c r="E358" s="1">
        <v>0.84</v>
      </c>
      <c r="F358" s="1">
        <v>20.25</v>
      </c>
      <c r="G358" s="1">
        <v>63.18</v>
      </c>
      <c r="H358" s="1">
        <v>362</v>
      </c>
      <c r="I358" s="1">
        <v>5123269.4000000004</v>
      </c>
      <c r="J358" s="1">
        <v>-209</v>
      </c>
      <c r="K358" s="1">
        <v>-602</v>
      </c>
      <c r="L358" s="1">
        <v>-786</v>
      </c>
      <c r="M358" s="1">
        <v>-218</v>
      </c>
      <c r="N358" s="1">
        <v>577</v>
      </c>
      <c r="O358" s="1">
        <v>323688</v>
      </c>
      <c r="P358" s="1">
        <v>-0.4</v>
      </c>
      <c r="Q358" s="1">
        <v>41.15</v>
      </c>
      <c r="R358" s="1">
        <v>40.9</v>
      </c>
      <c r="S358" s="1">
        <v>40.1</v>
      </c>
      <c r="T358" s="1">
        <v>40.200000000000003</v>
      </c>
      <c r="U358" s="1">
        <v>41.05</v>
      </c>
      <c r="V358" s="1">
        <v>-0.4981850000000001</v>
      </c>
      <c r="W358" s="1">
        <v>1.23</v>
      </c>
      <c r="X358" s="1" t="s">
        <v>4425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40.880000000000003</v>
      </c>
      <c r="D359" s="1">
        <v>2.2400000000000002</v>
      </c>
      <c r="E359" s="1">
        <v>1.66</v>
      </c>
      <c r="F359" s="1">
        <v>7.81</v>
      </c>
      <c r="G359" s="1">
        <v>47.41</v>
      </c>
      <c r="H359" s="1">
        <v>363</v>
      </c>
      <c r="I359" s="1">
        <v>4433930.8600000003</v>
      </c>
      <c r="J359" s="1">
        <v>3439</v>
      </c>
      <c r="K359" s="1">
        <v>25</v>
      </c>
      <c r="L359" s="1">
        <v>3702</v>
      </c>
      <c r="M359" s="1">
        <v>-515</v>
      </c>
      <c r="N359" s="1">
        <v>3262</v>
      </c>
      <c r="O359" s="1">
        <v>210213</v>
      </c>
      <c r="P359" s="1">
        <v>4.7</v>
      </c>
      <c r="Q359" s="1">
        <v>50.5</v>
      </c>
      <c r="R359" s="1">
        <v>50.1</v>
      </c>
      <c r="S359" s="1">
        <v>50.5</v>
      </c>
      <c r="T359" s="1">
        <v>50.2</v>
      </c>
      <c r="U359" s="1">
        <v>51.7</v>
      </c>
      <c r="V359" s="1">
        <v>5.0466540000000002</v>
      </c>
      <c r="W359" s="1">
        <v>4.55</v>
      </c>
      <c r="X359" s="1" t="s">
        <v>4426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40.92</v>
      </c>
      <c r="D360" s="1">
        <v>0.69</v>
      </c>
      <c r="E360" s="1">
        <v>0.11</v>
      </c>
      <c r="F360" s="1">
        <v>30.05</v>
      </c>
      <c r="G360" s="1">
        <v>28.230000000000004</v>
      </c>
      <c r="H360" s="1">
        <v>364</v>
      </c>
      <c r="I360" s="1">
        <v>7726405.1100000003</v>
      </c>
      <c r="J360" s="1">
        <v>29</v>
      </c>
      <c r="K360" s="1">
        <v>-19</v>
      </c>
      <c r="L360" s="1">
        <v>-189</v>
      </c>
      <c r="M360" s="1">
        <v>-243</v>
      </c>
      <c r="N360" s="1">
        <v>193</v>
      </c>
      <c r="O360" s="1">
        <v>218116</v>
      </c>
      <c r="P360" s="1">
        <v>-0.1</v>
      </c>
      <c r="Q360" s="1">
        <v>334.5</v>
      </c>
      <c r="R360" s="1">
        <v>338.5</v>
      </c>
      <c r="S360" s="1">
        <v>332</v>
      </c>
      <c r="T360" s="1">
        <v>327.5</v>
      </c>
      <c r="U360" s="1">
        <v>341.5</v>
      </c>
      <c r="V360" s="1">
        <v>-0.73151999999999995</v>
      </c>
      <c r="W360" s="1">
        <v>3.8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2.42</v>
      </c>
      <c r="F361" s="1">
        <v>44.99</v>
      </c>
      <c r="G361" s="1">
        <v>31.099999999999994</v>
      </c>
      <c r="H361" s="1">
        <v>365</v>
      </c>
      <c r="I361" s="1">
        <v>1146888.57</v>
      </c>
      <c r="J361" s="1">
        <v>-1</v>
      </c>
      <c r="K361" s="1">
        <v>-8</v>
      </c>
      <c r="L361" s="1">
        <v>1</v>
      </c>
      <c r="M361" s="1">
        <v>4</v>
      </c>
      <c r="N361" s="1">
        <v>31</v>
      </c>
      <c r="O361" s="1">
        <v>35668</v>
      </c>
      <c r="P361" s="1">
        <v>0.1</v>
      </c>
      <c r="Q361" s="1">
        <v>64.900000000000006</v>
      </c>
      <c r="R361" s="1">
        <v>64.900000000000006</v>
      </c>
      <c r="S361" s="1">
        <v>64.400000000000006</v>
      </c>
      <c r="T361" s="1">
        <v>64.400000000000006</v>
      </c>
      <c r="U361" s="1">
        <v>65</v>
      </c>
      <c r="V361" s="1">
        <v>1.7528999999999999E-2</v>
      </c>
      <c r="W361" s="1">
        <v>0.46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16.54</v>
      </c>
      <c r="D362" s="1">
        <v>0.14000000000000001</v>
      </c>
      <c r="E362" s="1">
        <v>0.44</v>
      </c>
      <c r="F362" s="1">
        <v>12.29</v>
      </c>
      <c r="G362" s="1">
        <v>70.59</v>
      </c>
      <c r="H362" s="1">
        <v>366</v>
      </c>
      <c r="I362" s="1">
        <v>1781000</v>
      </c>
      <c r="J362" s="1">
        <v>-155</v>
      </c>
      <c r="K362" s="1">
        <v>183</v>
      </c>
      <c r="L362" s="1">
        <v>-773</v>
      </c>
      <c r="M362" s="1">
        <v>-89</v>
      </c>
      <c r="N362" s="1">
        <v>271</v>
      </c>
      <c r="O362" s="1">
        <v>125721</v>
      </c>
      <c r="P362" s="1">
        <v>-0.4</v>
      </c>
      <c r="Q362" s="1">
        <v>28</v>
      </c>
      <c r="R362" s="1">
        <v>28.95</v>
      </c>
      <c r="S362" s="1">
        <v>27.25</v>
      </c>
      <c r="T362" s="1">
        <v>26.75</v>
      </c>
      <c r="U362" s="1">
        <v>26.4</v>
      </c>
      <c r="V362" s="1">
        <v>-0.15332750000000001</v>
      </c>
      <c r="W362" s="1">
        <v>-6.71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12.93</v>
      </c>
      <c r="D363" s="1">
        <v>0.04</v>
      </c>
      <c r="E363" s="1">
        <v>1.1100000000000001</v>
      </c>
      <c r="F363" s="1">
        <v>17.36</v>
      </c>
      <c r="G363" s="1">
        <v>68.56</v>
      </c>
      <c r="H363" s="1">
        <v>367</v>
      </c>
      <c r="I363" s="1">
        <v>5919949.1900000004</v>
      </c>
      <c r="J363" s="1">
        <v>5755</v>
      </c>
      <c r="K363" s="1">
        <v>-2052</v>
      </c>
      <c r="L363" s="1">
        <v>3984</v>
      </c>
      <c r="M363" s="1">
        <v>-3222</v>
      </c>
      <c r="N363" s="1">
        <v>6907</v>
      </c>
      <c r="O363" s="1">
        <v>405872</v>
      </c>
      <c r="P363" s="1">
        <v>2.8</v>
      </c>
      <c r="Q363" s="1">
        <v>32.4</v>
      </c>
      <c r="R363" s="1">
        <v>31.85</v>
      </c>
      <c r="S363" s="1">
        <v>31.6</v>
      </c>
      <c r="T363" s="1">
        <v>30.9</v>
      </c>
      <c r="U363" s="1">
        <v>31.95</v>
      </c>
      <c r="V363" s="1">
        <v>3.6811905000000005</v>
      </c>
      <c r="W363" s="1">
        <v>1.91</v>
      </c>
      <c r="X363" s="1" t="s">
        <v>4427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10.72</v>
      </c>
      <c r="D364" s="1">
        <v>0.01</v>
      </c>
      <c r="E364" s="1">
        <v>1.02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289</v>
      </c>
      <c r="K364" s="1">
        <v>601</v>
      </c>
      <c r="L364" s="1">
        <v>-2155</v>
      </c>
      <c r="M364" s="1">
        <v>-1858</v>
      </c>
      <c r="N364" s="1">
        <v>767</v>
      </c>
      <c r="O364" s="1">
        <v>228623</v>
      </c>
      <c r="P364" s="1">
        <v>-1</v>
      </c>
      <c r="Q364" s="1">
        <v>18.3</v>
      </c>
      <c r="R364" s="1">
        <v>18.899999999999999</v>
      </c>
      <c r="S364" s="1">
        <v>19.55</v>
      </c>
      <c r="T364" s="1">
        <v>19.100000000000001</v>
      </c>
      <c r="U364" s="1">
        <v>19.95</v>
      </c>
      <c r="V364" s="1">
        <v>-0.45668800000000004</v>
      </c>
      <c r="W364" s="1">
        <v>10.83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23.06</v>
      </c>
      <c r="D365" s="1">
        <v>1.74</v>
      </c>
      <c r="E365" s="1">
        <v>4.1399999999999997</v>
      </c>
      <c r="F365" s="1">
        <v>6.3</v>
      </c>
      <c r="G365" s="1">
        <v>64.760000000000005</v>
      </c>
      <c r="H365" s="1">
        <v>369</v>
      </c>
      <c r="I365" s="1">
        <v>1905866.98</v>
      </c>
      <c r="J365" s="1">
        <v>513</v>
      </c>
      <c r="K365" s="1">
        <v>1029</v>
      </c>
      <c r="L365" s="1">
        <v>-372</v>
      </c>
      <c r="M365" s="1">
        <v>-224</v>
      </c>
      <c r="N365" s="1">
        <v>-107</v>
      </c>
      <c r="O365" s="1">
        <v>123424</v>
      </c>
      <c r="P365" s="1">
        <v>0.7</v>
      </c>
      <c r="Q365" s="1">
        <v>220.5</v>
      </c>
      <c r="R365" s="1">
        <v>222</v>
      </c>
      <c r="S365" s="1">
        <v>216</v>
      </c>
      <c r="T365" s="1">
        <v>210</v>
      </c>
      <c r="U365" s="1">
        <v>211.5</v>
      </c>
      <c r="V365" s="1">
        <v>1.9153199999999999</v>
      </c>
      <c r="W365" s="1">
        <v>-4.88</v>
      </c>
      <c r="X365" s="1" t="s">
        <v>4428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9.31</v>
      </c>
      <c r="D366" s="1">
        <v>0.05</v>
      </c>
      <c r="E366" s="1">
        <v>0.05</v>
      </c>
      <c r="F366" s="1">
        <v>6.7</v>
      </c>
      <c r="G366" s="1">
        <v>83.89</v>
      </c>
      <c r="H366" s="1">
        <v>370</v>
      </c>
      <c r="I366" s="1">
        <v>3434273.03</v>
      </c>
      <c r="J366" s="1">
        <v>71</v>
      </c>
      <c r="K366" s="1">
        <v>28</v>
      </c>
      <c r="L366" s="1">
        <v>-244</v>
      </c>
      <c r="M366" s="1">
        <v>-203</v>
      </c>
      <c r="N366" s="1">
        <v>185</v>
      </c>
      <c r="O366" s="1">
        <v>288101</v>
      </c>
      <c r="P366" s="1">
        <v>-0.1</v>
      </c>
      <c r="Q366" s="1">
        <v>12.85</v>
      </c>
      <c r="R366" s="1">
        <v>12.75</v>
      </c>
      <c r="S366" s="1">
        <v>12.3</v>
      </c>
      <c r="T366" s="1">
        <v>12.2</v>
      </c>
      <c r="U366" s="1">
        <v>12.25</v>
      </c>
      <c r="V366" s="1">
        <v>-1.9422000000000009E-2</v>
      </c>
      <c r="W366" s="1">
        <v>-4.3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4.37</v>
      </c>
      <c r="D367" s="1">
        <v>0.04</v>
      </c>
      <c r="E367" s="1">
        <v>0</v>
      </c>
      <c r="F367" s="1">
        <v>5.61</v>
      </c>
      <c r="G367" s="1">
        <v>89.98</v>
      </c>
      <c r="H367" s="1">
        <v>371</v>
      </c>
      <c r="I367" s="1">
        <v>2859056.89</v>
      </c>
      <c r="J367" s="1">
        <v>-3520</v>
      </c>
      <c r="K367" s="1">
        <v>-542</v>
      </c>
      <c r="L367" s="1">
        <v>-256</v>
      </c>
      <c r="M367" s="1">
        <v>-154</v>
      </c>
      <c r="N367" s="1">
        <v>750</v>
      </c>
      <c r="O367" s="1">
        <v>257258</v>
      </c>
      <c r="P367" s="1">
        <v>-1.4</v>
      </c>
      <c r="Q367" s="1">
        <v>20.7</v>
      </c>
      <c r="R367" s="1">
        <v>20.05</v>
      </c>
      <c r="S367" s="1">
        <v>20.8</v>
      </c>
      <c r="T367" s="1">
        <v>20.5</v>
      </c>
      <c r="U367" s="1">
        <v>21.4</v>
      </c>
      <c r="V367" s="1">
        <v>-0.76162900000000011</v>
      </c>
      <c r="W367" s="1">
        <v>3.63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19.37</v>
      </c>
      <c r="D368" s="1">
        <v>0.74</v>
      </c>
      <c r="E368" s="1">
        <v>0.64</v>
      </c>
      <c r="F368" s="1">
        <v>29.58</v>
      </c>
      <c r="G368" s="1">
        <v>49.67</v>
      </c>
      <c r="H368" s="1">
        <v>372</v>
      </c>
      <c r="I368" s="1">
        <v>30970118.940000001</v>
      </c>
      <c r="J368" s="1">
        <v>-1985</v>
      </c>
      <c r="K368" s="1">
        <v>1403</v>
      </c>
      <c r="L368" s="1">
        <v>-11839</v>
      </c>
      <c r="M368" s="1">
        <v>3512</v>
      </c>
      <c r="N368" s="1">
        <v>3807</v>
      </c>
      <c r="O368" s="1">
        <v>1538286</v>
      </c>
      <c r="P368" s="1">
        <v>-0.3</v>
      </c>
      <c r="Q368" s="1">
        <v>78.900000000000006</v>
      </c>
      <c r="R368" s="1">
        <v>78.900000000000006</v>
      </c>
      <c r="S368" s="1">
        <v>74.7</v>
      </c>
      <c r="T368" s="1">
        <v>75.2</v>
      </c>
      <c r="U368" s="1">
        <v>76.599999999999994</v>
      </c>
      <c r="V368" s="1">
        <v>-3.7457450000000012</v>
      </c>
      <c r="W368" s="1">
        <v>-3.16</v>
      </c>
      <c r="X368" s="1" t="s">
        <v>4429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28.74</v>
      </c>
      <c r="D369" s="1">
        <v>3.86</v>
      </c>
      <c r="E369" s="1">
        <v>1.66</v>
      </c>
      <c r="F369" s="1">
        <v>0.18</v>
      </c>
      <c r="G369" s="1">
        <v>65.56</v>
      </c>
      <c r="H369" s="1">
        <v>373</v>
      </c>
      <c r="I369" s="1">
        <v>96242451.150000006</v>
      </c>
      <c r="J369" s="1">
        <v>-32101</v>
      </c>
      <c r="K369" s="1">
        <v>-2899</v>
      </c>
      <c r="L369" s="1">
        <v>14593</v>
      </c>
      <c r="M369" s="1">
        <v>13189</v>
      </c>
      <c r="N369" s="1">
        <v>66078</v>
      </c>
      <c r="O369" s="1">
        <v>6309655</v>
      </c>
      <c r="P369" s="1">
        <v>0.9</v>
      </c>
      <c r="Q369" s="1">
        <v>22.85</v>
      </c>
      <c r="R369" s="1">
        <v>22.5</v>
      </c>
      <c r="S369" s="1">
        <v>23.1</v>
      </c>
      <c r="T369" s="1">
        <v>23.5</v>
      </c>
      <c r="U369" s="1">
        <v>24.2</v>
      </c>
      <c r="V369" s="1">
        <v>14.473920499999998</v>
      </c>
      <c r="W369" s="1">
        <v>16.350000000000001</v>
      </c>
      <c r="X369" s="1" t="s">
        <v>4430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15.53</v>
      </c>
      <c r="D370" s="1">
        <v>0.36</v>
      </c>
      <c r="E370" s="1">
        <v>0.8</v>
      </c>
      <c r="F370" s="1">
        <v>35.29</v>
      </c>
      <c r="G370" s="1">
        <v>48.02</v>
      </c>
      <c r="H370" s="1">
        <v>374</v>
      </c>
      <c r="I370" s="1">
        <v>77574465.450000003</v>
      </c>
      <c r="J370" s="1">
        <v>-1622</v>
      </c>
      <c r="K370" s="1">
        <v>-2365</v>
      </c>
      <c r="L370" s="1">
        <v>-794</v>
      </c>
      <c r="M370" s="1">
        <v>1758</v>
      </c>
      <c r="N370" s="1">
        <v>1995</v>
      </c>
      <c r="O370" s="1">
        <v>3725126</v>
      </c>
      <c r="P370" s="1">
        <v>0</v>
      </c>
      <c r="Q370" s="1">
        <v>114.5</v>
      </c>
      <c r="R370" s="1">
        <v>113.5</v>
      </c>
      <c r="S370" s="1">
        <v>113.5</v>
      </c>
      <c r="T370" s="1">
        <v>114</v>
      </c>
      <c r="U370" s="1">
        <v>114.5</v>
      </c>
      <c r="V370" s="1">
        <v>-1.1542600000000001</v>
      </c>
      <c r="W370" s="1">
        <v>-0.43</v>
      </c>
      <c r="X370" s="1" t="s">
        <v>4431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3.8</v>
      </c>
      <c r="D371" s="1">
        <v>0.09</v>
      </c>
      <c r="E371" s="1">
        <v>0.32</v>
      </c>
      <c r="F371" s="1">
        <v>37.49</v>
      </c>
      <c r="G371" s="1">
        <v>58.3</v>
      </c>
      <c r="H371" s="1">
        <v>375</v>
      </c>
      <c r="I371" s="1">
        <v>1273592</v>
      </c>
      <c r="J371" s="1">
        <v>-276</v>
      </c>
      <c r="K371" s="1">
        <v>-71</v>
      </c>
      <c r="L371" s="1">
        <v>-240</v>
      </c>
      <c r="M371" s="1">
        <v>30</v>
      </c>
      <c r="N371" s="1">
        <v>150</v>
      </c>
      <c r="O371" s="1">
        <v>74250</v>
      </c>
      <c r="P371" s="1">
        <v>-0.5</v>
      </c>
      <c r="Q371" s="1">
        <v>21.55</v>
      </c>
      <c r="R371" s="1">
        <v>21.25</v>
      </c>
      <c r="S371" s="1">
        <v>20.2</v>
      </c>
      <c r="T371" s="1">
        <v>20.100000000000001</v>
      </c>
      <c r="U371" s="1">
        <v>21</v>
      </c>
      <c r="V371" s="1">
        <v>-8.5515499999999994E-2</v>
      </c>
      <c r="W371" s="1">
        <v>-3.45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3.95</v>
      </c>
      <c r="D372" s="1">
        <v>0</v>
      </c>
      <c r="E372" s="1">
        <v>0.01</v>
      </c>
      <c r="F372" s="1">
        <v>13.76</v>
      </c>
      <c r="G372" s="1">
        <v>82.28</v>
      </c>
      <c r="H372" s="1">
        <v>376</v>
      </c>
      <c r="I372" s="1">
        <v>1617358.46</v>
      </c>
      <c r="J372" s="1">
        <v>21</v>
      </c>
      <c r="K372" s="1">
        <v>77</v>
      </c>
      <c r="L372" s="1">
        <v>-33</v>
      </c>
      <c r="M372" s="1">
        <v>-42</v>
      </c>
      <c r="N372" s="1">
        <v>-15</v>
      </c>
      <c r="O372" s="1">
        <v>133076</v>
      </c>
      <c r="P372" s="1">
        <v>0</v>
      </c>
      <c r="Q372" s="1">
        <v>29.25</v>
      </c>
      <c r="R372" s="1">
        <v>29.4</v>
      </c>
      <c r="S372" s="1">
        <v>29.15</v>
      </c>
      <c r="T372" s="1">
        <v>29.1</v>
      </c>
      <c r="U372" s="1">
        <v>29.05</v>
      </c>
      <c r="V372" s="1">
        <v>2.5814999999999987E-3</v>
      </c>
      <c r="W372" s="1">
        <v>-0.34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4.97</v>
      </c>
      <c r="D373" s="1">
        <v>0</v>
      </c>
      <c r="E373" s="1">
        <v>0.11</v>
      </c>
      <c r="F373" s="1">
        <v>14.28</v>
      </c>
      <c r="G373" s="1">
        <v>80.64</v>
      </c>
      <c r="H373" s="1">
        <v>377</v>
      </c>
      <c r="I373" s="1">
        <v>800000</v>
      </c>
      <c r="J373" s="1">
        <v>202</v>
      </c>
      <c r="K373" s="1">
        <v>-42</v>
      </c>
      <c r="L373" s="1">
        <v>25</v>
      </c>
      <c r="M373" s="1">
        <v>-1259</v>
      </c>
      <c r="N373" s="1">
        <v>349</v>
      </c>
      <c r="O373" s="1">
        <v>64512</v>
      </c>
      <c r="P373" s="1">
        <v>-1.1000000000000001</v>
      </c>
      <c r="Q373" s="1">
        <v>39.450000000000003</v>
      </c>
      <c r="R373" s="1">
        <v>40</v>
      </c>
      <c r="S373" s="1">
        <v>42.8</v>
      </c>
      <c r="T373" s="1">
        <v>41.9</v>
      </c>
      <c r="U373" s="1">
        <v>43.65</v>
      </c>
      <c r="V373" s="1">
        <v>-0.30159349999999996</v>
      </c>
      <c r="W373" s="1">
        <v>12.21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1.56</v>
      </c>
      <c r="D374" s="1">
        <v>0</v>
      </c>
      <c r="E374" s="1">
        <v>0.93</v>
      </c>
      <c r="F374" s="1">
        <v>5.0599999999999996</v>
      </c>
      <c r="G374" s="1">
        <v>92.45</v>
      </c>
      <c r="H374" s="1">
        <v>378</v>
      </c>
      <c r="I374" s="1">
        <v>1928923.3</v>
      </c>
      <c r="J374" s="1">
        <v>307</v>
      </c>
      <c r="K374" s="1">
        <v>-110</v>
      </c>
      <c r="L374" s="1">
        <v>-143</v>
      </c>
      <c r="M374" s="1">
        <v>68</v>
      </c>
      <c r="N374" s="1">
        <v>183</v>
      </c>
      <c r="O374" s="1">
        <v>178329</v>
      </c>
      <c r="P374" s="1">
        <v>0.2</v>
      </c>
      <c r="Q374" s="1">
        <v>41.1</v>
      </c>
      <c r="R374" s="1">
        <v>40.700000000000003</v>
      </c>
      <c r="S374" s="1">
        <v>39.85</v>
      </c>
      <c r="T374" s="1">
        <v>39.799999999999997</v>
      </c>
      <c r="U374" s="1">
        <v>40.200000000000003</v>
      </c>
      <c r="V374" s="1">
        <v>0.12505150000000001</v>
      </c>
      <c r="W374" s="1">
        <v>-0.25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3.23</v>
      </c>
      <c r="D375" s="1">
        <v>0.02</v>
      </c>
      <c r="E375" s="1">
        <v>0</v>
      </c>
      <c r="F375" s="1">
        <v>61.02</v>
      </c>
      <c r="G375" s="1">
        <v>35.72999999999999</v>
      </c>
      <c r="H375" s="1">
        <v>379</v>
      </c>
      <c r="I375" s="1">
        <v>3289862.29</v>
      </c>
      <c r="J375" s="1">
        <v>22</v>
      </c>
      <c r="K375" s="1">
        <v>-50</v>
      </c>
      <c r="L375" s="1">
        <v>-169</v>
      </c>
      <c r="M375" s="1">
        <v>-47</v>
      </c>
      <c r="N375" s="1">
        <v>192</v>
      </c>
      <c r="O375" s="1">
        <v>117547</v>
      </c>
      <c r="P375" s="1">
        <v>0</v>
      </c>
      <c r="Q375" s="1">
        <v>20.7</v>
      </c>
      <c r="R375" s="1">
        <v>20.65</v>
      </c>
      <c r="S375" s="1">
        <v>20.2</v>
      </c>
      <c r="T375" s="1">
        <v>20.25</v>
      </c>
      <c r="U375" s="1">
        <v>20.85</v>
      </c>
      <c r="V375" s="1">
        <v>-9.3944999999999931E-3</v>
      </c>
      <c r="W375" s="1">
        <v>1.46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3.97</v>
      </c>
      <c r="D376" s="1">
        <v>0.02</v>
      </c>
      <c r="E376" s="1">
        <v>0</v>
      </c>
      <c r="F376" s="1">
        <v>23.23</v>
      </c>
      <c r="G376" s="1">
        <v>72.78</v>
      </c>
      <c r="H376" s="1">
        <v>380</v>
      </c>
      <c r="I376" s="1">
        <v>1526486.88</v>
      </c>
      <c r="J376" s="1">
        <v>-174</v>
      </c>
      <c r="K376" s="1">
        <v>-21</v>
      </c>
      <c r="L376" s="1">
        <v>-161</v>
      </c>
      <c r="M376" s="1">
        <v>-40</v>
      </c>
      <c r="N376" s="1">
        <v>-80</v>
      </c>
      <c r="O376" s="1">
        <v>111098</v>
      </c>
      <c r="P376" s="1">
        <v>-0.4</v>
      </c>
      <c r="Q376" s="1">
        <v>38</v>
      </c>
      <c r="R376" s="1">
        <v>37.950000000000003</v>
      </c>
      <c r="S376" s="1">
        <v>37.549999999999997</v>
      </c>
      <c r="T376" s="1">
        <v>37.65</v>
      </c>
      <c r="U376" s="1">
        <v>37.75</v>
      </c>
      <c r="V376" s="1">
        <v>-0.17980499999999999</v>
      </c>
      <c r="W376" s="1">
        <v>-1.44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21.25</v>
      </c>
      <c r="D377" s="1">
        <v>0</v>
      </c>
      <c r="E377" s="1">
        <v>0.06</v>
      </c>
      <c r="F377" s="1">
        <v>7.51</v>
      </c>
      <c r="G377" s="1">
        <v>71.180000000000007</v>
      </c>
      <c r="H377" s="1">
        <v>381</v>
      </c>
      <c r="I377" s="1">
        <v>2509297.3199999998</v>
      </c>
      <c r="J377" s="1">
        <v>-141</v>
      </c>
      <c r="K377" s="1">
        <v>514</v>
      </c>
      <c r="L377" s="1">
        <v>-403</v>
      </c>
      <c r="M377" s="1">
        <v>-220</v>
      </c>
      <c r="N377" s="1">
        <v>1002</v>
      </c>
      <c r="O377" s="1">
        <v>178612</v>
      </c>
      <c r="P377" s="1">
        <v>0.4</v>
      </c>
      <c r="Q377" s="1">
        <v>44.8</v>
      </c>
      <c r="R377" s="1">
        <v>46.5</v>
      </c>
      <c r="S377" s="1">
        <v>45.5</v>
      </c>
      <c r="T377" s="1">
        <v>45.2</v>
      </c>
      <c r="U377" s="1">
        <v>46.75</v>
      </c>
      <c r="V377" s="1">
        <v>0.36147199999999996</v>
      </c>
      <c r="W377" s="1">
        <v>4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2.04</v>
      </c>
      <c r="D378" s="1">
        <v>0.01</v>
      </c>
      <c r="E378" s="1">
        <v>0</v>
      </c>
      <c r="F378" s="1">
        <v>17.079999999999998</v>
      </c>
      <c r="G378" s="1">
        <v>80.87</v>
      </c>
      <c r="H378" s="1">
        <v>382</v>
      </c>
      <c r="I378" s="1">
        <v>1450472.89</v>
      </c>
      <c r="J378" s="1">
        <v>22</v>
      </c>
      <c r="K378" s="1">
        <v>-8</v>
      </c>
      <c r="L378" s="1">
        <v>-10</v>
      </c>
      <c r="M378" s="1">
        <v>-12</v>
      </c>
      <c r="N378" s="1">
        <v>7</v>
      </c>
      <c r="O378" s="1">
        <v>117300</v>
      </c>
      <c r="P378" s="1">
        <v>0</v>
      </c>
      <c r="Q378" s="1">
        <v>24.35</v>
      </c>
      <c r="R378" s="1">
        <v>24.4</v>
      </c>
      <c r="S378" s="1">
        <v>24</v>
      </c>
      <c r="T378" s="1">
        <v>24</v>
      </c>
      <c r="U378" s="1">
        <v>24.05</v>
      </c>
      <c r="V378" s="1">
        <v>-1.9149999999999948E-4</v>
      </c>
      <c r="W378" s="1">
        <v>-0.82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26.75</v>
      </c>
      <c r="R379" s="1">
        <v>26.7</v>
      </c>
      <c r="S379" s="1">
        <v>26.65</v>
      </c>
      <c r="T379" s="1">
        <v>25.5</v>
      </c>
      <c r="U379" s="1">
        <v>25.5</v>
      </c>
      <c r="V379" s="1">
        <v>0</v>
      </c>
      <c r="W379" s="1">
        <v>-1.54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20.16</v>
      </c>
      <c r="D380" s="1">
        <v>0</v>
      </c>
      <c r="E380" s="1">
        <v>0</v>
      </c>
      <c r="F380" s="1">
        <v>29.27</v>
      </c>
      <c r="G380" s="1">
        <v>50.57</v>
      </c>
      <c r="H380" s="1">
        <v>384</v>
      </c>
      <c r="I380" s="1">
        <v>1014988.31</v>
      </c>
      <c r="J380" s="1">
        <v>4</v>
      </c>
      <c r="K380" s="1">
        <v>-105</v>
      </c>
      <c r="L380" s="1">
        <v>-199</v>
      </c>
      <c r="M380" s="1">
        <v>-181</v>
      </c>
      <c r="N380" s="1">
        <v>106</v>
      </c>
      <c r="O380" s="1">
        <v>51328</v>
      </c>
      <c r="P380" s="1">
        <v>-0.7</v>
      </c>
      <c r="Q380" s="1">
        <v>30.75</v>
      </c>
      <c r="R380" s="1">
        <v>31.05</v>
      </c>
      <c r="S380" s="1">
        <v>29.95</v>
      </c>
      <c r="T380" s="1">
        <v>29.1</v>
      </c>
      <c r="U380" s="1">
        <v>29.2</v>
      </c>
      <c r="V380" s="1">
        <v>-0.112692</v>
      </c>
      <c r="W380" s="1">
        <v>-4.58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11.48</v>
      </c>
      <c r="D381" s="1">
        <v>0.27</v>
      </c>
      <c r="E381" s="1">
        <v>0.18</v>
      </c>
      <c r="F381" s="1">
        <v>7.38</v>
      </c>
      <c r="G381" s="1">
        <v>80.69</v>
      </c>
      <c r="H381" s="1">
        <v>385</v>
      </c>
      <c r="I381" s="1">
        <v>3006222.52</v>
      </c>
      <c r="J381" s="1">
        <v>896</v>
      </c>
      <c r="K381" s="1">
        <v>-1406</v>
      </c>
      <c r="L381" s="1">
        <v>-306</v>
      </c>
      <c r="M381" s="1">
        <v>-76</v>
      </c>
      <c r="N381" s="1">
        <v>756</v>
      </c>
      <c r="O381" s="1">
        <v>242572</v>
      </c>
      <c r="P381" s="1">
        <v>-0.1</v>
      </c>
      <c r="Q381" s="1">
        <v>26.1</v>
      </c>
      <c r="R381" s="1">
        <v>25.2</v>
      </c>
      <c r="S381" s="1">
        <v>24.95</v>
      </c>
      <c r="T381" s="1">
        <v>24.8</v>
      </c>
      <c r="U381" s="1">
        <v>25.35</v>
      </c>
      <c r="V381" s="1">
        <v>-2.4004999999999926E-2</v>
      </c>
      <c r="W381" s="1">
        <v>-0.59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2.56</v>
      </c>
      <c r="D382" s="1">
        <v>0.01</v>
      </c>
      <c r="E382" s="1">
        <v>0.01</v>
      </c>
      <c r="F382" s="1">
        <v>53.47</v>
      </c>
      <c r="G382" s="1">
        <v>43.95</v>
      </c>
      <c r="H382" s="1">
        <v>386</v>
      </c>
      <c r="I382" s="1">
        <v>1843144.63</v>
      </c>
      <c r="J382" s="1">
        <v>57</v>
      </c>
      <c r="K382" s="1">
        <v>7</v>
      </c>
      <c r="L382" s="1">
        <v>-77</v>
      </c>
      <c r="M382" s="1">
        <v>-29</v>
      </c>
      <c r="N382" s="1">
        <v>10</v>
      </c>
      <c r="O382" s="1">
        <v>81006</v>
      </c>
      <c r="P382" s="1">
        <v>0</v>
      </c>
      <c r="Q382" s="1">
        <v>11.35</v>
      </c>
      <c r="R382" s="1">
        <v>11.35</v>
      </c>
      <c r="S382" s="1">
        <v>11.1</v>
      </c>
      <c r="T382" s="1">
        <v>11.1</v>
      </c>
      <c r="U382" s="1">
        <v>11.15</v>
      </c>
      <c r="V382" s="1">
        <v>-3.3869999999999994E-3</v>
      </c>
      <c r="W382" s="1">
        <v>-0.45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15.14</v>
      </c>
      <c r="D383" s="1">
        <v>0.24</v>
      </c>
      <c r="E383" s="1">
        <v>0.09</v>
      </c>
      <c r="F383" s="1">
        <v>21.26</v>
      </c>
      <c r="G383" s="1">
        <v>63.269999999999996</v>
      </c>
      <c r="H383" s="1">
        <v>387</v>
      </c>
      <c r="I383" s="1">
        <v>1281127.26</v>
      </c>
      <c r="J383" s="1">
        <v>-210</v>
      </c>
      <c r="K383" s="1">
        <v>-383</v>
      </c>
      <c r="L383" s="1">
        <v>-229</v>
      </c>
      <c r="M383" s="1">
        <v>-167</v>
      </c>
      <c r="N383" s="1">
        <v>-270</v>
      </c>
      <c r="O383" s="1">
        <v>81057</v>
      </c>
      <c r="P383" s="1">
        <v>-1.6</v>
      </c>
      <c r="Q383" s="1">
        <v>183</v>
      </c>
      <c r="R383" s="1">
        <v>179.5</v>
      </c>
      <c r="S383" s="1">
        <v>177</v>
      </c>
      <c r="T383" s="1">
        <v>184.5</v>
      </c>
      <c r="U383" s="1">
        <v>184</v>
      </c>
      <c r="V383" s="1">
        <v>-2.2820299999999998</v>
      </c>
      <c r="W383" s="1">
        <v>8.8800000000000008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0</v>
      </c>
      <c r="L384" s="1">
        <v>-2</v>
      </c>
      <c r="M384" s="1">
        <v>0</v>
      </c>
      <c r="N384" s="1">
        <v>1</v>
      </c>
      <c r="O384" s="1">
        <v>25081</v>
      </c>
      <c r="P384" s="1">
        <v>0</v>
      </c>
      <c r="Q384" s="1">
        <v>16.399999999999999</v>
      </c>
      <c r="R384" s="1">
        <v>16.100000000000001</v>
      </c>
      <c r="S384" s="1">
        <v>15.8</v>
      </c>
      <c r="T384" s="1">
        <v>16</v>
      </c>
      <c r="U384" s="1">
        <v>15.8</v>
      </c>
      <c r="V384" s="1">
        <v>-1.5800000000000002E-4</v>
      </c>
      <c r="W384" s="1">
        <v>-1.25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2.86</v>
      </c>
      <c r="D385" s="1">
        <v>0.04</v>
      </c>
      <c r="E385" s="1">
        <v>0.47</v>
      </c>
      <c r="F385" s="1">
        <v>31.49</v>
      </c>
      <c r="G385" s="1">
        <v>65.14</v>
      </c>
      <c r="H385" s="1">
        <v>389</v>
      </c>
      <c r="I385" s="1">
        <v>1664688.25</v>
      </c>
      <c r="J385" s="1">
        <v>18</v>
      </c>
      <c r="K385" s="1">
        <v>9</v>
      </c>
      <c r="L385" s="1">
        <v>654</v>
      </c>
      <c r="M385" s="1">
        <v>-1852</v>
      </c>
      <c r="N385" s="1">
        <v>51</v>
      </c>
      <c r="O385" s="1">
        <v>108438</v>
      </c>
      <c r="P385" s="1">
        <v>-1</v>
      </c>
      <c r="Q385" s="1">
        <v>30.6</v>
      </c>
      <c r="R385" s="1">
        <v>31.7</v>
      </c>
      <c r="S385" s="1">
        <v>34.85</v>
      </c>
      <c r="T385" s="1">
        <v>33.299999999999997</v>
      </c>
      <c r="U385" s="1">
        <v>33.15</v>
      </c>
      <c r="V385" s="1">
        <v>-0.36352949999999989</v>
      </c>
      <c r="W385" s="1">
        <v>7.8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6.19</v>
      </c>
      <c r="D386" s="1">
        <v>0.01</v>
      </c>
      <c r="E386" s="1">
        <v>0.28000000000000003</v>
      </c>
      <c r="F386" s="1">
        <v>34.799999999999997</v>
      </c>
      <c r="G386" s="1">
        <v>58.72</v>
      </c>
      <c r="H386" s="1">
        <v>390</v>
      </c>
      <c r="I386" s="1">
        <v>1109270.1399999999</v>
      </c>
      <c r="J386" s="1">
        <v>67</v>
      </c>
      <c r="K386" s="1">
        <v>-93</v>
      </c>
      <c r="L386" s="1">
        <v>-272</v>
      </c>
      <c r="M386" s="1">
        <v>-89</v>
      </c>
      <c r="N386" s="1">
        <v>175</v>
      </c>
      <c r="O386" s="1">
        <v>65136</v>
      </c>
      <c r="P386" s="1">
        <v>-0.3</v>
      </c>
      <c r="Q386" s="1">
        <v>13.55</v>
      </c>
      <c r="R386" s="1">
        <v>13.45</v>
      </c>
      <c r="S386" s="1">
        <v>13.2</v>
      </c>
      <c r="T386" s="1">
        <v>13.3</v>
      </c>
      <c r="U386" s="1">
        <v>14.05</v>
      </c>
      <c r="V386" s="1">
        <v>-2.6583499999999996E-2</v>
      </c>
      <c r="W386" s="1">
        <v>4.46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7</v>
      </c>
      <c r="K387" s="1">
        <v>-5</v>
      </c>
      <c r="L387" s="1">
        <v>-17</v>
      </c>
      <c r="M387" s="1">
        <v>-13</v>
      </c>
      <c r="N387" s="1">
        <v>12</v>
      </c>
      <c r="O387" s="1">
        <v>56859</v>
      </c>
      <c r="P387" s="1">
        <v>0</v>
      </c>
      <c r="Q387" s="1">
        <v>53.3</v>
      </c>
      <c r="R387" s="1">
        <v>53.8</v>
      </c>
      <c r="S387" s="1">
        <v>53.5</v>
      </c>
      <c r="T387" s="1">
        <v>53.6</v>
      </c>
      <c r="U387" s="1">
        <v>53.3</v>
      </c>
      <c r="V387" s="1">
        <v>-8.6260000000000035E-3</v>
      </c>
      <c r="W387" s="1">
        <v>0.19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1.01</v>
      </c>
      <c r="D388" s="1">
        <v>0</v>
      </c>
      <c r="E388" s="1">
        <v>0</v>
      </c>
      <c r="F388" s="1">
        <v>15.32</v>
      </c>
      <c r="G388" s="1">
        <v>83.67</v>
      </c>
      <c r="H388" s="1">
        <v>392</v>
      </c>
      <c r="I388" s="1">
        <v>370000</v>
      </c>
      <c r="J388" s="1">
        <v>-2</v>
      </c>
      <c r="K388" s="1">
        <v>-4</v>
      </c>
      <c r="L388" s="1">
        <v>-1</v>
      </c>
      <c r="M388" s="1">
        <v>4</v>
      </c>
      <c r="N388" s="1">
        <v>10</v>
      </c>
      <c r="O388" s="1">
        <v>30958</v>
      </c>
      <c r="P388" s="1">
        <v>0</v>
      </c>
      <c r="Q388" s="1">
        <v>37.799999999999997</v>
      </c>
      <c r="R388" s="1">
        <v>37.85</v>
      </c>
      <c r="S388" s="1">
        <v>37.9</v>
      </c>
      <c r="T388" s="1">
        <v>40.049999999999997</v>
      </c>
      <c r="U388" s="1">
        <v>39.700000000000003</v>
      </c>
      <c r="V388" s="1">
        <v>2.9230000000000003E-3</v>
      </c>
      <c r="W388" s="1">
        <v>5.44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6.29</v>
      </c>
      <c r="D389" s="1">
        <v>1.22</v>
      </c>
      <c r="E389" s="1">
        <v>0.79</v>
      </c>
      <c r="F389" s="1">
        <v>7.86</v>
      </c>
      <c r="G389" s="1">
        <v>83.84</v>
      </c>
      <c r="H389" s="1">
        <v>393</v>
      </c>
      <c r="I389" s="1">
        <v>1780099.61</v>
      </c>
      <c r="J389" s="1">
        <v>744</v>
      </c>
      <c r="K389" s="1">
        <v>-990</v>
      </c>
      <c r="L389" s="1">
        <v>-67</v>
      </c>
      <c r="M389" s="1">
        <v>-707</v>
      </c>
      <c r="N389" s="1">
        <v>2330</v>
      </c>
      <c r="O389" s="1">
        <v>149244</v>
      </c>
      <c r="P389" s="1">
        <v>0.9</v>
      </c>
      <c r="Q389" s="1">
        <v>73</v>
      </c>
      <c r="R389" s="1">
        <v>72.400000000000006</v>
      </c>
      <c r="S389" s="1">
        <v>70</v>
      </c>
      <c r="T389" s="1">
        <v>68.5</v>
      </c>
      <c r="U389" s="1">
        <v>74.3</v>
      </c>
      <c r="V389" s="1">
        <v>1.0263549999999999</v>
      </c>
      <c r="W389" s="1">
        <v>2.77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0.22</v>
      </c>
      <c r="D390" s="1">
        <v>0</v>
      </c>
      <c r="E390" s="1">
        <v>0</v>
      </c>
      <c r="F390" s="1">
        <v>39.35</v>
      </c>
      <c r="G390" s="1">
        <v>60.43</v>
      </c>
      <c r="H390" s="1">
        <v>394</v>
      </c>
      <c r="I390" s="1">
        <v>601956.41</v>
      </c>
      <c r="J390" s="1">
        <v>-6</v>
      </c>
      <c r="K390" s="1">
        <v>13</v>
      </c>
      <c r="L390" s="1">
        <v>-32</v>
      </c>
      <c r="M390" s="1">
        <v>-8</v>
      </c>
      <c r="N390" s="1">
        <v>-4</v>
      </c>
      <c r="O390" s="1">
        <v>36376</v>
      </c>
      <c r="P390" s="1">
        <v>-0.1</v>
      </c>
      <c r="Q390" s="1">
        <v>10.199999999999999</v>
      </c>
      <c r="R390" s="1">
        <v>10.1</v>
      </c>
      <c r="S390" s="1">
        <v>10.050000000000001</v>
      </c>
      <c r="T390" s="1">
        <v>10.050000000000001</v>
      </c>
      <c r="U390" s="1">
        <v>10</v>
      </c>
      <c r="V390" s="1">
        <v>-3.7190000000000005E-3</v>
      </c>
      <c r="W390" s="1">
        <v>-2.44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0.91</v>
      </c>
      <c r="D391" s="1">
        <v>0</v>
      </c>
      <c r="E391" s="1">
        <v>6.02</v>
      </c>
      <c r="F391" s="1">
        <v>8.3699999999999992</v>
      </c>
      <c r="G391" s="1">
        <v>84.7</v>
      </c>
      <c r="H391" s="1">
        <v>395</v>
      </c>
      <c r="I391" s="1">
        <v>2096936.42</v>
      </c>
      <c r="J391" s="1">
        <v>239</v>
      </c>
      <c r="K391" s="1">
        <v>347</v>
      </c>
      <c r="L391" s="1">
        <v>-271</v>
      </c>
      <c r="M391" s="1">
        <v>-90</v>
      </c>
      <c r="N391" s="1">
        <v>669</v>
      </c>
      <c r="O391" s="1">
        <v>177611</v>
      </c>
      <c r="P391" s="1">
        <v>0.5</v>
      </c>
      <c r="Q391" s="1">
        <v>107</v>
      </c>
      <c r="R391" s="1">
        <v>108</v>
      </c>
      <c r="S391" s="1">
        <v>105.5</v>
      </c>
      <c r="T391" s="1">
        <v>105</v>
      </c>
      <c r="U391" s="1">
        <v>107.5</v>
      </c>
      <c r="V391" s="1">
        <v>0.96926000000000001</v>
      </c>
      <c r="W391" s="1">
        <v>1.9</v>
      </c>
      <c r="X391" s="1" t="s">
        <v>4432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0.46</v>
      </c>
      <c r="D392" s="1">
        <v>0</v>
      </c>
      <c r="E392" s="1">
        <v>0</v>
      </c>
      <c r="F392" s="1">
        <v>40.19</v>
      </c>
      <c r="G392" s="1">
        <v>59.35</v>
      </c>
      <c r="H392" s="1">
        <v>396</v>
      </c>
      <c r="I392" s="1">
        <v>1391172.71</v>
      </c>
      <c r="J392" s="1">
        <v>34</v>
      </c>
      <c r="K392" s="1">
        <v>-53</v>
      </c>
      <c r="L392" s="1">
        <v>57</v>
      </c>
      <c r="M392" s="1">
        <v>40</v>
      </c>
      <c r="N392" s="1">
        <v>161</v>
      </c>
      <c r="O392" s="1">
        <v>82566</v>
      </c>
      <c r="P392" s="1">
        <v>0.3</v>
      </c>
      <c r="Q392" s="1">
        <v>19.45</v>
      </c>
      <c r="R392" s="1">
        <v>18.8</v>
      </c>
      <c r="S392" s="1">
        <v>18.149999999999999</v>
      </c>
      <c r="T392" s="1">
        <v>18.100000000000001</v>
      </c>
      <c r="U392" s="1">
        <v>18.45</v>
      </c>
      <c r="V392" s="1">
        <v>4.3938999999999999E-2</v>
      </c>
      <c r="W392" s="1">
        <v>-1.86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19.75</v>
      </c>
      <c r="D393" s="1">
        <v>4.37</v>
      </c>
      <c r="E393" s="1">
        <v>0.42</v>
      </c>
      <c r="F393" s="1">
        <v>43.93</v>
      </c>
      <c r="G393" s="1">
        <v>31.53</v>
      </c>
      <c r="H393" s="1">
        <v>397</v>
      </c>
      <c r="I393" s="1">
        <v>5688459.21</v>
      </c>
      <c r="J393" s="1">
        <v>3238</v>
      </c>
      <c r="K393" s="1">
        <v>-296</v>
      </c>
      <c r="L393" s="1">
        <v>-513</v>
      </c>
      <c r="M393" s="1">
        <v>1845</v>
      </c>
      <c r="N393" s="1">
        <v>3086</v>
      </c>
      <c r="O393" s="1">
        <v>179357</v>
      </c>
      <c r="P393" s="1">
        <v>4.0999999999999996</v>
      </c>
      <c r="Q393" s="1">
        <v>76.5</v>
      </c>
      <c r="R393" s="1">
        <v>76.8</v>
      </c>
      <c r="S393" s="1">
        <v>76.8</v>
      </c>
      <c r="T393" s="1">
        <v>78</v>
      </c>
      <c r="U393" s="1">
        <v>84.1</v>
      </c>
      <c r="V393" s="1">
        <v>5.8901840000000005</v>
      </c>
      <c r="W393" s="1">
        <v>13.8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1.07</v>
      </c>
      <c r="D394" s="1">
        <v>0.1</v>
      </c>
      <c r="E394" s="1">
        <v>0.04</v>
      </c>
      <c r="F394" s="1">
        <v>26.95</v>
      </c>
      <c r="G394" s="1">
        <v>71.84</v>
      </c>
      <c r="H394" s="1">
        <v>398</v>
      </c>
      <c r="I394" s="1">
        <v>2399693.5099999998</v>
      </c>
      <c r="J394" s="1">
        <v>79</v>
      </c>
      <c r="K394" s="1">
        <v>56</v>
      </c>
      <c r="L394" s="1">
        <v>-324</v>
      </c>
      <c r="M394" s="1">
        <v>99</v>
      </c>
      <c r="N394" s="1">
        <v>160</v>
      </c>
      <c r="O394" s="1">
        <v>172394</v>
      </c>
      <c r="P394" s="1">
        <v>0</v>
      </c>
      <c r="Q394" s="1">
        <v>9.9499999999999993</v>
      </c>
      <c r="R394" s="1">
        <v>9.9499999999999993</v>
      </c>
      <c r="S394" s="1">
        <v>9.7799999999999994</v>
      </c>
      <c r="T394" s="1">
        <v>9.84</v>
      </c>
      <c r="U394" s="1">
        <v>10</v>
      </c>
      <c r="V394" s="1">
        <v>7.4869000000000021E-3</v>
      </c>
      <c r="W394" s="1">
        <v>2.04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-1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2.88</v>
      </c>
      <c r="R395" s="1">
        <v>2.82</v>
      </c>
      <c r="S395" s="1">
        <v>2.83</v>
      </c>
      <c r="T395" s="1">
        <v>2.81</v>
      </c>
      <c r="U395" s="1">
        <v>2.83</v>
      </c>
      <c r="V395" s="1">
        <v>6.000000000000005E-7</v>
      </c>
      <c r="W395" s="1">
        <v>0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0.8</v>
      </c>
      <c r="D396" s="1">
        <v>0.06</v>
      </c>
      <c r="E396" s="1">
        <v>0.19</v>
      </c>
      <c r="F396" s="1">
        <v>0.06</v>
      </c>
      <c r="G396" s="1">
        <v>98.89</v>
      </c>
      <c r="H396" s="1">
        <v>400</v>
      </c>
      <c r="I396" s="1">
        <v>1055575.73</v>
      </c>
      <c r="J396" s="1">
        <v>-1</v>
      </c>
      <c r="K396" s="1">
        <v>-36</v>
      </c>
      <c r="L396" s="1">
        <v>-57</v>
      </c>
      <c r="M396" s="1">
        <v>-12</v>
      </c>
      <c r="N396" s="1">
        <v>50</v>
      </c>
      <c r="O396" s="1">
        <v>104386</v>
      </c>
      <c r="P396" s="1">
        <v>-0.1</v>
      </c>
      <c r="Q396" s="1">
        <v>12.6</v>
      </c>
      <c r="R396" s="1">
        <v>12.25</v>
      </c>
      <c r="S396" s="1">
        <v>11.75</v>
      </c>
      <c r="T396" s="1">
        <v>11.75</v>
      </c>
      <c r="U396" s="1">
        <v>12</v>
      </c>
      <c r="V396" s="1">
        <v>-6.6434999999999992E-3</v>
      </c>
      <c r="W396" s="1">
        <v>-2.83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36.369999999999997</v>
      </c>
      <c r="D397" s="1">
        <v>0.56999999999999995</v>
      </c>
      <c r="E397" s="1">
        <v>5.49</v>
      </c>
      <c r="F397" s="1">
        <v>8.27</v>
      </c>
      <c r="G397" s="1">
        <v>49.3</v>
      </c>
      <c r="H397" s="1">
        <v>401</v>
      </c>
      <c r="I397" s="1">
        <v>12227450.65</v>
      </c>
      <c r="J397" s="1">
        <v>3334</v>
      </c>
      <c r="K397" s="1">
        <v>-4184</v>
      </c>
      <c r="L397" s="1">
        <v>-5121</v>
      </c>
      <c r="M397" s="1">
        <v>-1980</v>
      </c>
      <c r="N397" s="1">
        <v>3048</v>
      </c>
      <c r="O397" s="1">
        <v>602813</v>
      </c>
      <c r="P397" s="1">
        <v>-0.8</v>
      </c>
      <c r="Q397" s="1">
        <v>43.15</v>
      </c>
      <c r="R397" s="1">
        <v>42.25</v>
      </c>
      <c r="S397" s="1">
        <v>41.5</v>
      </c>
      <c r="T397" s="1">
        <v>41.5</v>
      </c>
      <c r="U397" s="1">
        <v>42.9</v>
      </c>
      <c r="V397" s="1">
        <v>-1.968442</v>
      </c>
      <c r="W397" s="1">
        <v>1.9</v>
      </c>
      <c r="X397" s="1" t="s">
        <v>4433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3.7</v>
      </c>
      <c r="D398" s="1">
        <v>0</v>
      </c>
      <c r="E398" s="1">
        <v>0.18</v>
      </c>
      <c r="F398" s="1">
        <v>33.53</v>
      </c>
      <c r="G398" s="1">
        <v>62.589999999999996</v>
      </c>
      <c r="H398" s="1">
        <v>402</v>
      </c>
      <c r="I398" s="1">
        <v>2582526.5699999998</v>
      </c>
      <c r="J398" s="1">
        <v>-49</v>
      </c>
      <c r="K398" s="1">
        <v>30</v>
      </c>
      <c r="L398" s="1">
        <v>18</v>
      </c>
      <c r="M398" s="1">
        <v>33</v>
      </c>
      <c r="N398" s="1">
        <v>-89</v>
      </c>
      <c r="O398" s="1">
        <v>161640</v>
      </c>
      <c r="P398" s="1">
        <v>0</v>
      </c>
      <c r="Q398" s="1">
        <v>31.69</v>
      </c>
      <c r="R398" s="1">
        <v>32.17</v>
      </c>
      <c r="S398" s="1">
        <v>32.36</v>
      </c>
      <c r="T398" s="1">
        <v>32.5</v>
      </c>
      <c r="U398" s="1">
        <v>32.049999999999997</v>
      </c>
      <c r="V398" s="1">
        <v>-1.7851799999999998E-2</v>
      </c>
      <c r="W398" s="1">
        <v>0.98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8.92</v>
      </c>
      <c r="D399" s="1">
        <v>0.12</v>
      </c>
      <c r="E399" s="1">
        <v>4.79</v>
      </c>
      <c r="F399" s="1">
        <v>3.9</v>
      </c>
      <c r="G399" s="1">
        <v>82.27000000000001</v>
      </c>
      <c r="H399" s="1">
        <v>403</v>
      </c>
      <c r="I399" s="1">
        <v>4290616.75</v>
      </c>
      <c r="J399" s="1">
        <v>-44</v>
      </c>
      <c r="K399" s="1">
        <v>-223</v>
      </c>
      <c r="L399" s="1">
        <v>-198</v>
      </c>
      <c r="M399" s="1">
        <v>-95</v>
      </c>
      <c r="N399" s="1">
        <v>335</v>
      </c>
      <c r="O399" s="1">
        <v>352989</v>
      </c>
      <c r="P399" s="1">
        <v>-0.1</v>
      </c>
      <c r="Q399" s="1">
        <v>72.8</v>
      </c>
      <c r="R399" s="1">
        <v>72</v>
      </c>
      <c r="S399" s="1">
        <v>70.900000000000006</v>
      </c>
      <c r="T399" s="1">
        <v>71.2</v>
      </c>
      <c r="U399" s="1">
        <v>72.2</v>
      </c>
      <c r="V399" s="1">
        <v>-0.15874400000000002</v>
      </c>
      <c r="W399" s="1">
        <v>-0.55000000000000004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4.9800000000000004</v>
      </c>
      <c r="D400" s="1">
        <v>0</v>
      </c>
      <c r="E400" s="1">
        <v>0.02</v>
      </c>
      <c r="F400" s="1">
        <v>21.94</v>
      </c>
      <c r="G400" s="1">
        <v>73.06</v>
      </c>
      <c r="H400" s="1">
        <v>404</v>
      </c>
      <c r="I400" s="1">
        <v>1000000</v>
      </c>
      <c r="J400" s="1">
        <v>24</v>
      </c>
      <c r="K400" s="1">
        <v>-51</v>
      </c>
      <c r="L400" s="1">
        <v>-567</v>
      </c>
      <c r="M400" s="1">
        <v>42</v>
      </c>
      <c r="N400" s="1">
        <v>-542</v>
      </c>
      <c r="O400" s="1">
        <v>73060</v>
      </c>
      <c r="P400" s="1">
        <v>-1.5</v>
      </c>
      <c r="Q400" s="1">
        <v>24.75</v>
      </c>
      <c r="R400" s="1">
        <v>24.5</v>
      </c>
      <c r="S400" s="1">
        <v>23.7</v>
      </c>
      <c r="T400" s="1">
        <v>23.65</v>
      </c>
      <c r="U400" s="1">
        <v>24.65</v>
      </c>
      <c r="V400" s="1">
        <v>-0.26460400000000001</v>
      </c>
      <c r="W400" s="1">
        <v>0.41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65.680000000000007</v>
      </c>
      <c r="D401" s="1">
        <v>1.35</v>
      </c>
      <c r="E401" s="1">
        <v>1.1399999999999999</v>
      </c>
      <c r="F401" s="1">
        <v>2.9</v>
      </c>
      <c r="G401" s="1">
        <v>28.929999999999993</v>
      </c>
      <c r="H401" s="1">
        <v>405</v>
      </c>
      <c r="I401" s="1">
        <v>15903357.880000001</v>
      </c>
      <c r="J401" s="1">
        <v>-711</v>
      </c>
      <c r="K401" s="1">
        <v>-795</v>
      </c>
      <c r="L401" s="1">
        <v>-3617</v>
      </c>
      <c r="M401" s="1">
        <v>-3494</v>
      </c>
      <c r="N401" s="1">
        <v>595</v>
      </c>
      <c r="O401" s="1">
        <v>460084</v>
      </c>
      <c r="P401" s="1">
        <v>-1.7</v>
      </c>
      <c r="Q401" s="1">
        <v>978</v>
      </c>
      <c r="R401" s="1">
        <v>965</v>
      </c>
      <c r="S401" s="1">
        <v>918</v>
      </c>
      <c r="T401" s="1">
        <v>903</v>
      </c>
      <c r="U401" s="1">
        <v>941</v>
      </c>
      <c r="V401" s="1">
        <v>-73.781260000000003</v>
      </c>
      <c r="W401" s="1">
        <v>-4.47</v>
      </c>
      <c r="X401" s="1" t="s">
        <v>4434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36.81</v>
      </c>
      <c r="D402" s="1">
        <v>4.1900000000000004</v>
      </c>
      <c r="E402" s="1">
        <v>2.13</v>
      </c>
      <c r="F402" s="1">
        <v>6.14</v>
      </c>
      <c r="G402" s="1">
        <v>50.73</v>
      </c>
      <c r="H402" s="1">
        <v>406</v>
      </c>
      <c r="I402" s="1">
        <v>1849059.18</v>
      </c>
      <c r="J402" s="1">
        <v>1291</v>
      </c>
      <c r="K402" s="1">
        <v>76</v>
      </c>
      <c r="L402" s="1">
        <v>1032</v>
      </c>
      <c r="M402" s="1">
        <v>272</v>
      </c>
      <c r="N402" s="1">
        <v>534</v>
      </c>
      <c r="O402" s="1">
        <v>93803</v>
      </c>
      <c r="P402" s="1">
        <v>3.4</v>
      </c>
      <c r="Q402" s="1">
        <v>122.5</v>
      </c>
      <c r="R402" s="1">
        <v>121.5</v>
      </c>
      <c r="S402" s="1">
        <v>122</v>
      </c>
      <c r="T402" s="1">
        <v>123</v>
      </c>
      <c r="U402" s="1">
        <v>127</v>
      </c>
      <c r="V402" s="1">
        <v>3.945595</v>
      </c>
      <c r="W402" s="1">
        <v>6.72</v>
      </c>
      <c r="X402" s="1" t="s">
        <v>4435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9.82</v>
      </c>
      <c r="D403" s="1">
        <v>0.12</v>
      </c>
      <c r="E403" s="1">
        <v>0.14000000000000001</v>
      </c>
      <c r="F403" s="1">
        <v>10.24</v>
      </c>
      <c r="G403" s="1">
        <v>79.680000000000007</v>
      </c>
      <c r="H403" s="1">
        <v>407</v>
      </c>
      <c r="I403" s="1">
        <v>2634531.9300000002</v>
      </c>
      <c r="J403" s="1">
        <v>586</v>
      </c>
      <c r="K403" s="1">
        <v>-876</v>
      </c>
      <c r="L403" s="1">
        <v>141</v>
      </c>
      <c r="M403" s="1">
        <v>-404</v>
      </c>
      <c r="N403" s="1">
        <v>757</v>
      </c>
      <c r="O403" s="1">
        <v>209920</v>
      </c>
      <c r="P403" s="1">
        <v>0.1</v>
      </c>
      <c r="Q403" s="1">
        <v>101.5</v>
      </c>
      <c r="R403" s="1">
        <v>100</v>
      </c>
      <c r="S403" s="1">
        <v>97.7</v>
      </c>
      <c r="T403" s="1">
        <v>98.5</v>
      </c>
      <c r="U403" s="1">
        <v>100.5</v>
      </c>
      <c r="V403" s="1">
        <v>0.21939199999999998</v>
      </c>
      <c r="W403" s="1">
        <v>2.5499999999999998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6.5</v>
      </c>
      <c r="D404" s="1">
        <v>0.04</v>
      </c>
      <c r="E404" s="1">
        <v>0.33</v>
      </c>
      <c r="F404" s="1">
        <v>17.21</v>
      </c>
      <c r="G404" s="1">
        <v>75.92</v>
      </c>
      <c r="H404" s="1">
        <v>408</v>
      </c>
      <c r="I404" s="1">
        <v>3376884.16</v>
      </c>
      <c r="J404" s="1">
        <v>579</v>
      </c>
      <c r="K404" s="1">
        <v>-1395</v>
      </c>
      <c r="L404" s="1">
        <v>-1015</v>
      </c>
      <c r="M404" s="1">
        <v>-384</v>
      </c>
      <c r="N404" s="1">
        <v>204</v>
      </c>
      <c r="O404" s="1">
        <v>256373</v>
      </c>
      <c r="P404" s="1">
        <v>-0.8</v>
      </c>
      <c r="Q404" s="1">
        <v>36.299999999999997</v>
      </c>
      <c r="R404" s="1">
        <v>35.85</v>
      </c>
      <c r="S404" s="1">
        <v>34.049999999999997</v>
      </c>
      <c r="T404" s="1">
        <v>33.4</v>
      </c>
      <c r="U404" s="1">
        <v>35.799999999999997</v>
      </c>
      <c r="V404" s="1">
        <v>-0.69076199999999999</v>
      </c>
      <c r="W404" s="1">
        <v>1.56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31.17</v>
      </c>
      <c r="D405" s="1">
        <v>8</v>
      </c>
      <c r="E405" s="1">
        <v>2.41</v>
      </c>
      <c r="F405" s="1">
        <v>4</v>
      </c>
      <c r="G405" s="1">
        <v>54.42</v>
      </c>
      <c r="H405" s="1">
        <v>409</v>
      </c>
      <c r="I405" s="1">
        <v>3038803.92</v>
      </c>
      <c r="J405" s="1">
        <v>198</v>
      </c>
      <c r="K405" s="1">
        <v>313</v>
      </c>
      <c r="L405" s="1">
        <v>-517</v>
      </c>
      <c r="M405" s="1">
        <v>-1934</v>
      </c>
      <c r="N405" s="1">
        <v>-1219</v>
      </c>
      <c r="O405" s="1">
        <v>165372</v>
      </c>
      <c r="P405" s="1">
        <v>-1.9</v>
      </c>
      <c r="Q405" s="1">
        <v>212</v>
      </c>
      <c r="R405" s="1">
        <v>214</v>
      </c>
      <c r="S405" s="1">
        <v>206.5</v>
      </c>
      <c r="T405" s="1">
        <v>198</v>
      </c>
      <c r="U405" s="1">
        <v>194.5</v>
      </c>
      <c r="V405" s="1">
        <v>-6.1783000000000001</v>
      </c>
      <c r="W405" s="1">
        <v>-7.16</v>
      </c>
      <c r="X405" s="1" t="s">
        <v>4436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17.29</v>
      </c>
      <c r="D406" s="1">
        <v>0.06</v>
      </c>
      <c r="E406" s="1">
        <v>0.36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-14</v>
      </c>
      <c r="K406" s="1">
        <v>-4</v>
      </c>
      <c r="L406" s="1">
        <v>-30</v>
      </c>
      <c r="M406" s="1">
        <v>-21</v>
      </c>
      <c r="N406" s="1">
        <v>22</v>
      </c>
      <c r="O406" s="1">
        <v>59778</v>
      </c>
      <c r="P406" s="1">
        <v>-0.1</v>
      </c>
      <c r="Q406" s="1">
        <v>54.2</v>
      </c>
      <c r="R406" s="1">
        <v>56</v>
      </c>
      <c r="S406" s="1">
        <v>56.5</v>
      </c>
      <c r="T406" s="1">
        <v>55.9</v>
      </c>
      <c r="U406" s="1">
        <v>56.3</v>
      </c>
      <c r="V406" s="1">
        <v>-2.6130999999999998E-2</v>
      </c>
      <c r="W406" s="1">
        <v>3.49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4.5</v>
      </c>
      <c r="D407" s="1">
        <v>0.02</v>
      </c>
      <c r="E407" s="1">
        <v>0</v>
      </c>
      <c r="F407" s="1">
        <v>34.130000000000003</v>
      </c>
      <c r="G407" s="1">
        <v>61.349999999999994</v>
      </c>
      <c r="H407" s="1">
        <v>411</v>
      </c>
      <c r="I407" s="1">
        <v>1692000</v>
      </c>
      <c r="J407" s="1">
        <v>215</v>
      </c>
      <c r="K407" s="1">
        <v>-79</v>
      </c>
      <c r="L407" s="1">
        <v>543</v>
      </c>
      <c r="M407" s="1">
        <v>173</v>
      </c>
      <c r="N407" s="1">
        <v>99</v>
      </c>
      <c r="O407" s="1">
        <v>103804</v>
      </c>
      <c r="P407" s="1">
        <v>0.9</v>
      </c>
      <c r="Q407" s="1">
        <v>34.9</v>
      </c>
      <c r="R407" s="1">
        <v>33.450000000000003</v>
      </c>
      <c r="S407" s="1">
        <v>31.1</v>
      </c>
      <c r="T407" s="1">
        <v>31.5</v>
      </c>
      <c r="U407" s="1">
        <v>31.65</v>
      </c>
      <c r="V407" s="1">
        <v>0.303311</v>
      </c>
      <c r="W407" s="1">
        <v>-9.18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11.25</v>
      </c>
      <c r="D408" s="1">
        <v>0.06</v>
      </c>
      <c r="E408" s="1">
        <v>0.03</v>
      </c>
      <c r="F408" s="1">
        <v>8.11</v>
      </c>
      <c r="G408" s="1">
        <v>80.55</v>
      </c>
      <c r="H408" s="1">
        <v>412</v>
      </c>
      <c r="I408" s="1">
        <v>1593246.31</v>
      </c>
      <c r="J408" s="1">
        <v>8</v>
      </c>
      <c r="K408" s="1">
        <v>-766</v>
      </c>
      <c r="L408" s="1">
        <v>-233</v>
      </c>
      <c r="M408" s="1">
        <v>-421</v>
      </c>
      <c r="N408" s="1">
        <v>-161</v>
      </c>
      <c r="O408" s="1">
        <v>128336</v>
      </c>
      <c r="P408" s="1">
        <v>-1.2</v>
      </c>
      <c r="Q408" s="1">
        <v>20.2</v>
      </c>
      <c r="R408" s="1">
        <v>19.95</v>
      </c>
      <c r="S408" s="1">
        <v>20.100000000000001</v>
      </c>
      <c r="T408" s="1">
        <v>19.95</v>
      </c>
      <c r="U408" s="1">
        <v>20.05</v>
      </c>
      <c r="V408" s="1">
        <v>-0.31430399999999997</v>
      </c>
      <c r="W408" s="1">
        <v>0.75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0.87</v>
      </c>
      <c r="D409" s="1">
        <v>0</v>
      </c>
      <c r="E409" s="1">
        <v>0</v>
      </c>
      <c r="F409" s="1">
        <v>38.69</v>
      </c>
      <c r="G409" s="1">
        <v>60.440000000000005</v>
      </c>
      <c r="H409" s="1">
        <v>413</v>
      </c>
      <c r="I409" s="1">
        <v>1419345.96</v>
      </c>
      <c r="J409" s="1">
        <v>16</v>
      </c>
      <c r="K409" s="1">
        <v>-93</v>
      </c>
      <c r="L409" s="1">
        <v>-185</v>
      </c>
      <c r="M409" s="1">
        <v>52</v>
      </c>
      <c r="N409" s="1">
        <v>23</v>
      </c>
      <c r="O409" s="1">
        <v>85785</v>
      </c>
      <c r="P409" s="1">
        <v>-0.2</v>
      </c>
      <c r="Q409" s="1">
        <v>31.4</v>
      </c>
      <c r="R409" s="1">
        <v>31.25</v>
      </c>
      <c r="S409" s="1">
        <v>30.2</v>
      </c>
      <c r="T409" s="1">
        <v>30.3</v>
      </c>
      <c r="U409" s="1">
        <v>30.75</v>
      </c>
      <c r="V409" s="1">
        <v>-5.7079999999999999E-2</v>
      </c>
      <c r="W409" s="1">
        <v>0.65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5.21</v>
      </c>
      <c r="D410" s="1">
        <v>0</v>
      </c>
      <c r="E410" s="1">
        <v>0.23</v>
      </c>
      <c r="F410" s="1">
        <v>13.36</v>
      </c>
      <c r="G410" s="1">
        <v>81.2</v>
      </c>
      <c r="H410" s="1">
        <v>414</v>
      </c>
      <c r="I410" s="1">
        <v>1955312.26</v>
      </c>
      <c r="J410" s="1">
        <v>104</v>
      </c>
      <c r="K410" s="1">
        <v>-342</v>
      </c>
      <c r="L410" s="1">
        <v>-329</v>
      </c>
      <c r="M410" s="1">
        <v>-421</v>
      </c>
      <c r="N410" s="1">
        <v>-27</v>
      </c>
      <c r="O410" s="1">
        <v>158771</v>
      </c>
      <c r="P410" s="1">
        <v>-0.6</v>
      </c>
      <c r="Q410" s="1">
        <v>44.8</v>
      </c>
      <c r="R410" s="1">
        <v>44.3</v>
      </c>
      <c r="S410" s="1">
        <v>43.2</v>
      </c>
      <c r="T410" s="1">
        <v>42.85</v>
      </c>
      <c r="U410" s="1">
        <v>43.3</v>
      </c>
      <c r="V410" s="1">
        <v>-0.43913150000000001</v>
      </c>
      <c r="W410" s="1">
        <v>-2.81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6.41</v>
      </c>
      <c r="D411" s="1">
        <v>0</v>
      </c>
      <c r="E411" s="1">
        <v>0.01</v>
      </c>
      <c r="F411" s="1">
        <v>1.78</v>
      </c>
      <c r="G411" s="1">
        <v>91.8</v>
      </c>
      <c r="H411" s="1">
        <v>415</v>
      </c>
      <c r="I411" s="1">
        <v>535873.01</v>
      </c>
      <c r="J411" s="1">
        <v>178</v>
      </c>
      <c r="K411" s="1">
        <v>-340</v>
      </c>
      <c r="L411" s="1">
        <v>-154</v>
      </c>
      <c r="M411" s="1">
        <v>-959</v>
      </c>
      <c r="N411" s="1">
        <v>593</v>
      </c>
      <c r="O411" s="1">
        <v>49193</v>
      </c>
      <c r="P411" s="1">
        <v>-1.4</v>
      </c>
      <c r="Q411" s="1">
        <v>89.3</v>
      </c>
      <c r="R411" s="1">
        <v>92.1</v>
      </c>
      <c r="S411" s="1">
        <v>95.8</v>
      </c>
      <c r="T411" s="1">
        <v>87</v>
      </c>
      <c r="U411" s="1">
        <v>79</v>
      </c>
      <c r="V411" s="1">
        <v>-0.66757799999999989</v>
      </c>
      <c r="W411" s="1">
        <v>-2.71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9.9700000000000006</v>
      </c>
      <c r="D412" s="1">
        <v>0.21</v>
      </c>
      <c r="E412" s="1">
        <v>0.01</v>
      </c>
      <c r="F412" s="1">
        <v>10.31</v>
      </c>
      <c r="G412" s="1">
        <v>79.5</v>
      </c>
      <c r="H412" s="1">
        <v>416</v>
      </c>
      <c r="I412" s="1">
        <v>1563342.26</v>
      </c>
      <c r="J412" s="1">
        <v>-10</v>
      </c>
      <c r="K412" s="1">
        <v>0</v>
      </c>
      <c r="L412" s="1">
        <v>9</v>
      </c>
      <c r="M412" s="1">
        <v>35</v>
      </c>
      <c r="N412" s="1">
        <v>35</v>
      </c>
      <c r="O412" s="1">
        <v>124286</v>
      </c>
      <c r="P412" s="1">
        <v>0.1</v>
      </c>
      <c r="Q412" s="1">
        <v>33</v>
      </c>
      <c r="R412" s="1">
        <v>33.15</v>
      </c>
      <c r="S412" s="1">
        <v>33.200000000000003</v>
      </c>
      <c r="T412" s="1">
        <v>33.799999999999997</v>
      </c>
      <c r="U412" s="1">
        <v>34.950000000000003</v>
      </c>
      <c r="V412" s="1">
        <v>2.3750500000000001E-2</v>
      </c>
      <c r="W412" s="1">
        <v>4.33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13.99</v>
      </c>
      <c r="D413" s="1">
        <v>0.18</v>
      </c>
      <c r="E413" s="1">
        <v>0.04</v>
      </c>
      <c r="F413" s="1">
        <v>4.22</v>
      </c>
      <c r="G413" s="1">
        <v>81.569999999999993</v>
      </c>
      <c r="H413" s="1">
        <v>417</v>
      </c>
      <c r="I413" s="1">
        <v>1492055.48</v>
      </c>
      <c r="J413" s="1">
        <v>172</v>
      </c>
      <c r="K413" s="1">
        <v>-53</v>
      </c>
      <c r="L413" s="1">
        <v>-121</v>
      </c>
      <c r="M413" s="1">
        <v>145</v>
      </c>
      <c r="N413" s="1">
        <v>516</v>
      </c>
      <c r="O413" s="1">
        <v>121707</v>
      </c>
      <c r="P413" s="1">
        <v>0.5</v>
      </c>
      <c r="Q413" s="1">
        <v>54.3</v>
      </c>
      <c r="R413" s="1">
        <v>53.9</v>
      </c>
      <c r="S413" s="1">
        <v>52.8</v>
      </c>
      <c r="T413" s="1">
        <v>53.5</v>
      </c>
      <c r="U413" s="1">
        <v>56</v>
      </c>
      <c r="V413" s="1">
        <v>0.36747599999999997</v>
      </c>
      <c r="W413" s="1">
        <v>4.09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0.49</v>
      </c>
      <c r="D414" s="1">
        <v>0.19</v>
      </c>
      <c r="E414" s="1">
        <v>0</v>
      </c>
      <c r="F414" s="1">
        <v>67.47</v>
      </c>
      <c r="G414" s="1">
        <v>31.849999999999994</v>
      </c>
      <c r="H414" s="1">
        <v>418</v>
      </c>
      <c r="I414" s="1">
        <v>699612.49</v>
      </c>
      <c r="J414" s="1">
        <v>14</v>
      </c>
      <c r="K414" s="1">
        <v>-8</v>
      </c>
      <c r="L414" s="1">
        <v>31</v>
      </c>
      <c r="M414" s="1">
        <v>23</v>
      </c>
      <c r="N414" s="1">
        <v>-8</v>
      </c>
      <c r="O414" s="1">
        <v>22283</v>
      </c>
      <c r="P414" s="1">
        <v>0.2</v>
      </c>
      <c r="Q414" s="1">
        <v>13.55</v>
      </c>
      <c r="R414" s="1">
        <v>13.5</v>
      </c>
      <c r="S414" s="1">
        <v>13.4</v>
      </c>
      <c r="T414" s="1">
        <v>13.35</v>
      </c>
      <c r="U414" s="1">
        <v>13.4</v>
      </c>
      <c r="V414" s="1">
        <v>6.9695000000000009E-3</v>
      </c>
      <c r="W414" s="1">
        <v>-0.74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4.4000000000000004</v>
      </c>
      <c r="D415" s="1">
        <v>0</v>
      </c>
      <c r="E415" s="1">
        <v>0.01</v>
      </c>
      <c r="F415" s="1">
        <v>15.99</v>
      </c>
      <c r="G415" s="1">
        <v>79.599999999999994</v>
      </c>
      <c r="H415" s="1">
        <v>419</v>
      </c>
      <c r="I415" s="1">
        <v>472538.9</v>
      </c>
      <c r="J415" s="1">
        <v>0</v>
      </c>
      <c r="K415" s="1">
        <v>-11</v>
      </c>
      <c r="L415" s="1">
        <v>-17</v>
      </c>
      <c r="M415" s="1">
        <v>-19</v>
      </c>
      <c r="N415" s="1">
        <v>23</v>
      </c>
      <c r="O415" s="1">
        <v>37614</v>
      </c>
      <c r="P415" s="1">
        <v>-0.1</v>
      </c>
      <c r="Q415" s="1">
        <v>26.1</v>
      </c>
      <c r="R415" s="1">
        <v>26.1</v>
      </c>
      <c r="S415" s="1">
        <v>25.7</v>
      </c>
      <c r="T415" s="1">
        <v>25.5</v>
      </c>
      <c r="U415" s="1">
        <v>25.85</v>
      </c>
      <c r="V415" s="1">
        <v>-6.1394999999999991E-3</v>
      </c>
      <c r="W415" s="1">
        <v>-0.57999999999999996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2.69</v>
      </c>
      <c r="D416" s="1">
        <v>0.39</v>
      </c>
      <c r="E416" s="1">
        <v>0.06</v>
      </c>
      <c r="F416" s="1">
        <v>13.7</v>
      </c>
      <c r="G416" s="1">
        <v>83.16</v>
      </c>
      <c r="H416" s="1">
        <v>420</v>
      </c>
      <c r="I416" s="1">
        <v>1594201.7</v>
      </c>
      <c r="J416" s="1">
        <v>279</v>
      </c>
      <c r="K416" s="1">
        <v>-410</v>
      </c>
      <c r="L416" s="1">
        <v>-122</v>
      </c>
      <c r="M416" s="1">
        <v>-130</v>
      </c>
      <c r="N416" s="1">
        <v>236</v>
      </c>
      <c r="O416" s="1">
        <v>132574</v>
      </c>
      <c r="P416" s="1">
        <v>-0.1</v>
      </c>
      <c r="Q416" s="1">
        <v>67</v>
      </c>
      <c r="R416" s="1">
        <v>66.2</v>
      </c>
      <c r="S416" s="1">
        <v>64.3</v>
      </c>
      <c r="T416" s="1">
        <v>63.5</v>
      </c>
      <c r="U416" s="1">
        <v>64.599999999999994</v>
      </c>
      <c r="V416" s="1">
        <v>-9.3030000000000002E-2</v>
      </c>
      <c r="W416" s="1">
        <v>-1.52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47.99</v>
      </c>
      <c r="D417" s="1">
        <v>1.23</v>
      </c>
      <c r="E417" s="1">
        <v>0.32</v>
      </c>
      <c r="F417" s="1">
        <v>4.16</v>
      </c>
      <c r="G417" s="1">
        <v>46.3</v>
      </c>
      <c r="H417" s="1">
        <v>421</v>
      </c>
      <c r="I417" s="1">
        <v>7616180.6900000004</v>
      </c>
      <c r="J417" s="1">
        <v>63</v>
      </c>
      <c r="K417" s="1">
        <v>-2493</v>
      </c>
      <c r="L417" s="1">
        <v>-325</v>
      </c>
      <c r="M417" s="1">
        <v>72</v>
      </c>
      <c r="N417" s="1">
        <v>622</v>
      </c>
      <c r="O417" s="1">
        <v>352629</v>
      </c>
      <c r="P417" s="1">
        <v>-0.6</v>
      </c>
      <c r="Q417" s="1">
        <v>182</v>
      </c>
      <c r="R417" s="1">
        <v>178.5</v>
      </c>
      <c r="S417" s="1">
        <v>178</v>
      </c>
      <c r="T417" s="1">
        <v>178.5</v>
      </c>
      <c r="U417" s="1">
        <v>182.5</v>
      </c>
      <c r="V417" s="1">
        <v>-3.6501749999999999</v>
      </c>
      <c r="W417" s="1">
        <v>0.55000000000000004</v>
      </c>
      <c r="X417" s="1" t="s">
        <v>4437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6</v>
      </c>
      <c r="D418" s="1">
        <v>0</v>
      </c>
      <c r="E418" s="1">
        <v>0.14000000000000001</v>
      </c>
      <c r="F418" s="1">
        <v>9.9499999999999993</v>
      </c>
      <c r="G418" s="1">
        <v>83.91</v>
      </c>
      <c r="H418" s="1">
        <v>422</v>
      </c>
      <c r="I418" s="1">
        <v>1849682.98</v>
      </c>
      <c r="J418" s="1">
        <v>-361</v>
      </c>
      <c r="K418" s="1">
        <v>271</v>
      </c>
      <c r="L418" s="1">
        <v>-926</v>
      </c>
      <c r="M418" s="1">
        <v>417</v>
      </c>
      <c r="N418" s="1">
        <v>1378</v>
      </c>
      <c r="O418" s="1">
        <v>155207</v>
      </c>
      <c r="P418" s="1">
        <v>0.5</v>
      </c>
      <c r="Q418" s="1">
        <v>34.700000000000003</v>
      </c>
      <c r="R418" s="1">
        <v>35.549999999999997</v>
      </c>
      <c r="S418" s="1">
        <v>35</v>
      </c>
      <c r="T418" s="1">
        <v>35.6</v>
      </c>
      <c r="U418" s="1">
        <v>38</v>
      </c>
      <c r="V418" s="1">
        <v>0.3190655</v>
      </c>
      <c r="W418" s="1">
        <v>9.51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22.52</v>
      </c>
      <c r="D419" s="1">
        <v>0.27</v>
      </c>
      <c r="E419" s="1">
        <v>0.05</v>
      </c>
      <c r="F419" s="1">
        <v>30.15</v>
      </c>
      <c r="G419" s="1">
        <v>47.010000000000005</v>
      </c>
      <c r="H419" s="1">
        <v>423</v>
      </c>
      <c r="I419" s="1">
        <v>1982165.55</v>
      </c>
      <c r="J419" s="1">
        <v>512</v>
      </c>
      <c r="K419" s="1">
        <v>-494</v>
      </c>
      <c r="L419" s="1">
        <v>-56</v>
      </c>
      <c r="M419" s="1">
        <v>405</v>
      </c>
      <c r="N419" s="1">
        <v>130</v>
      </c>
      <c r="O419" s="1">
        <v>93182</v>
      </c>
      <c r="P419" s="1">
        <v>0.5</v>
      </c>
      <c r="Q419" s="1">
        <v>37.1</v>
      </c>
      <c r="R419" s="1">
        <v>36.9</v>
      </c>
      <c r="S419" s="1">
        <v>34.75</v>
      </c>
      <c r="T419" s="1">
        <v>34.6</v>
      </c>
      <c r="U419" s="1">
        <v>35.15</v>
      </c>
      <c r="V419" s="1">
        <v>0.17403100000000002</v>
      </c>
      <c r="W419" s="1">
        <v>-4.09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6.67</v>
      </c>
      <c r="D420" s="1">
        <v>0</v>
      </c>
      <c r="E420" s="1">
        <v>0.12</v>
      </c>
      <c r="F420" s="1">
        <v>14.52</v>
      </c>
      <c r="G420" s="1">
        <v>78.69</v>
      </c>
      <c r="H420" s="1">
        <v>424</v>
      </c>
      <c r="I420" s="1">
        <v>1447376.39</v>
      </c>
      <c r="J420" s="1">
        <v>-320</v>
      </c>
      <c r="K420" s="1">
        <v>-299</v>
      </c>
      <c r="L420" s="1">
        <v>-204</v>
      </c>
      <c r="M420" s="1">
        <v>-100</v>
      </c>
      <c r="N420" s="1">
        <v>-68</v>
      </c>
      <c r="O420" s="1">
        <v>113894</v>
      </c>
      <c r="P420" s="1">
        <v>-0.9</v>
      </c>
      <c r="Q420" s="1">
        <v>71.099999999999994</v>
      </c>
      <c r="R420" s="1">
        <v>69.5</v>
      </c>
      <c r="S420" s="1">
        <v>68</v>
      </c>
      <c r="T420" s="1">
        <v>67.5</v>
      </c>
      <c r="U420" s="1">
        <v>68.400000000000006</v>
      </c>
      <c r="V420" s="1">
        <v>-0.68805699999999992</v>
      </c>
      <c r="W420" s="1">
        <v>-2.7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4.83</v>
      </c>
      <c r="D421" s="1">
        <v>0.33</v>
      </c>
      <c r="E421" s="1">
        <v>0.98</v>
      </c>
      <c r="F421" s="1">
        <v>8.0299999999999994</v>
      </c>
      <c r="G421" s="1">
        <v>85.83</v>
      </c>
      <c r="H421" s="1">
        <v>425</v>
      </c>
      <c r="I421" s="1">
        <v>1063602.9099999999</v>
      </c>
      <c r="J421" s="1">
        <v>190</v>
      </c>
      <c r="K421" s="1">
        <v>-117</v>
      </c>
      <c r="L421" s="1">
        <v>-38</v>
      </c>
      <c r="M421" s="1">
        <v>-194</v>
      </c>
      <c r="N421" s="1">
        <v>13</v>
      </c>
      <c r="O421" s="1">
        <v>91289</v>
      </c>
      <c r="P421" s="1">
        <v>-0.2</v>
      </c>
      <c r="Q421" s="1">
        <v>72.7</v>
      </c>
      <c r="R421" s="1">
        <v>72.2</v>
      </c>
      <c r="S421" s="1">
        <v>71.5</v>
      </c>
      <c r="T421" s="1">
        <v>71.099999999999994</v>
      </c>
      <c r="U421" s="1">
        <v>71.5</v>
      </c>
      <c r="V421" s="1">
        <v>-0.10215299999999999</v>
      </c>
      <c r="W421" s="1">
        <v>-1.24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20.329999999999998</v>
      </c>
      <c r="D422" s="1">
        <v>4.34</v>
      </c>
      <c r="E422" s="1">
        <v>0.88</v>
      </c>
      <c r="F422" s="1">
        <v>18.57</v>
      </c>
      <c r="G422" s="1">
        <v>55.88</v>
      </c>
      <c r="H422" s="1">
        <v>426</v>
      </c>
      <c r="I422" s="1">
        <v>3328149.27</v>
      </c>
      <c r="J422" s="1">
        <v>3268</v>
      </c>
      <c r="K422" s="1">
        <v>6580</v>
      </c>
      <c r="L422" s="1">
        <v>-146</v>
      </c>
      <c r="M422" s="1">
        <v>1635</v>
      </c>
      <c r="N422" s="1">
        <v>400</v>
      </c>
      <c r="O422" s="1">
        <v>185977</v>
      </c>
      <c r="P422" s="1">
        <v>6.3</v>
      </c>
      <c r="Q422" s="1">
        <v>65.2</v>
      </c>
      <c r="R422" s="1">
        <v>68.900000000000006</v>
      </c>
      <c r="S422" s="1">
        <v>66.2</v>
      </c>
      <c r="T422" s="1">
        <v>69.900000000000006</v>
      </c>
      <c r="U422" s="1">
        <v>74.5</v>
      </c>
      <c r="V422" s="1">
        <v>8.0085690000000014</v>
      </c>
      <c r="W422" s="1">
        <v>22.13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0.89</v>
      </c>
      <c r="D423" s="1">
        <v>0</v>
      </c>
      <c r="E423" s="1">
        <v>0</v>
      </c>
      <c r="F423" s="1">
        <v>23.41</v>
      </c>
      <c r="G423" s="1">
        <v>75.7</v>
      </c>
      <c r="H423" s="1">
        <v>427</v>
      </c>
      <c r="I423" s="1">
        <v>620725.49</v>
      </c>
      <c r="J423" s="1">
        <v>6</v>
      </c>
      <c r="K423" s="1">
        <v>5</v>
      </c>
      <c r="L423" s="1">
        <v>-33</v>
      </c>
      <c r="M423" s="1">
        <v>30</v>
      </c>
      <c r="N423" s="1">
        <v>15</v>
      </c>
      <c r="O423" s="1">
        <v>46989</v>
      </c>
      <c r="P423" s="1">
        <v>0</v>
      </c>
      <c r="Q423" s="1">
        <v>12.5</v>
      </c>
      <c r="R423" s="1">
        <v>12.15</v>
      </c>
      <c r="S423" s="1">
        <v>11.8</v>
      </c>
      <c r="T423" s="1">
        <v>12.4</v>
      </c>
      <c r="U423" s="1">
        <v>12.5</v>
      </c>
      <c r="V423" s="1">
        <v>3.0584999999999996E-3</v>
      </c>
      <c r="W423" s="1">
        <v>-1.57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0.77</v>
      </c>
      <c r="D424" s="1">
        <v>0</v>
      </c>
      <c r="E424" s="1">
        <v>0.01</v>
      </c>
      <c r="F424" s="1">
        <v>18.96</v>
      </c>
      <c r="G424" s="1">
        <v>80.259999999999991</v>
      </c>
      <c r="H424" s="1">
        <v>428</v>
      </c>
      <c r="I424" s="1">
        <v>1090938.07</v>
      </c>
      <c r="J424" s="1">
        <v>3</v>
      </c>
      <c r="K424" s="1">
        <v>-23</v>
      </c>
      <c r="L424" s="1">
        <v>-19</v>
      </c>
      <c r="M424" s="1">
        <v>-5</v>
      </c>
      <c r="N424" s="1">
        <v>5</v>
      </c>
      <c r="O424" s="1">
        <v>87559</v>
      </c>
      <c r="P424" s="1">
        <v>0</v>
      </c>
      <c r="Q424" s="1">
        <v>20.45</v>
      </c>
      <c r="R424" s="1">
        <v>20.5</v>
      </c>
      <c r="S424" s="1">
        <v>20.2</v>
      </c>
      <c r="T424" s="1">
        <v>20.25</v>
      </c>
      <c r="U424" s="1">
        <v>20.399999999999999</v>
      </c>
      <c r="V424" s="1">
        <v>-7.9319999999999998E-3</v>
      </c>
      <c r="W424" s="1">
        <v>0.49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4.6500000000000004</v>
      </c>
      <c r="D425" s="1">
        <v>0</v>
      </c>
      <c r="E425" s="1">
        <v>0</v>
      </c>
      <c r="F425" s="1">
        <v>8.84</v>
      </c>
      <c r="G425" s="1">
        <v>86.51</v>
      </c>
      <c r="H425" s="1">
        <v>429</v>
      </c>
      <c r="I425" s="1">
        <v>1594210.22</v>
      </c>
      <c r="J425" s="1">
        <v>585</v>
      </c>
      <c r="K425" s="1">
        <v>-1044</v>
      </c>
      <c r="L425" s="1">
        <v>-656</v>
      </c>
      <c r="M425" s="1">
        <v>-346</v>
      </c>
      <c r="N425" s="1">
        <v>769</v>
      </c>
      <c r="O425" s="1">
        <v>137915</v>
      </c>
      <c r="P425" s="1">
        <v>-0.5</v>
      </c>
      <c r="Q425" s="1">
        <v>31.8</v>
      </c>
      <c r="R425" s="1">
        <v>32.25</v>
      </c>
      <c r="S425" s="1">
        <v>31.9</v>
      </c>
      <c r="T425" s="1">
        <v>31.45</v>
      </c>
      <c r="U425" s="1">
        <v>32.25</v>
      </c>
      <c r="V425" s="1">
        <v>-0.22073849999999992</v>
      </c>
      <c r="W425" s="1">
        <v>4.2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4.92</v>
      </c>
      <c r="D426" s="1">
        <v>0.49</v>
      </c>
      <c r="E426" s="1">
        <v>0.36</v>
      </c>
      <c r="F426" s="1">
        <v>11.4</v>
      </c>
      <c r="G426" s="1">
        <v>82.83</v>
      </c>
      <c r="H426" s="1">
        <v>430</v>
      </c>
      <c r="I426" s="1">
        <v>3176890.37</v>
      </c>
      <c r="J426" s="1">
        <v>552</v>
      </c>
      <c r="K426" s="1">
        <v>-6333</v>
      </c>
      <c r="L426" s="1">
        <v>-1806</v>
      </c>
      <c r="M426" s="1">
        <v>-1511</v>
      </c>
      <c r="N426" s="1">
        <v>773</v>
      </c>
      <c r="O426" s="1">
        <v>263142</v>
      </c>
      <c r="P426" s="1">
        <v>-3.2</v>
      </c>
      <c r="Q426" s="1">
        <v>22.6</v>
      </c>
      <c r="R426" s="1">
        <v>22.05</v>
      </c>
      <c r="S426" s="1">
        <v>21.9</v>
      </c>
      <c r="T426" s="1">
        <v>21.2</v>
      </c>
      <c r="U426" s="1">
        <v>21.4</v>
      </c>
      <c r="V426" s="1">
        <v>-1.8220984999999998</v>
      </c>
      <c r="W426" s="1">
        <v>4.1399999999999997</v>
      </c>
      <c r="X426" s="1" t="s">
        <v>4438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2.87</v>
      </c>
      <c r="D427" s="1">
        <v>0</v>
      </c>
      <c r="E427" s="1">
        <v>0.17</v>
      </c>
      <c r="F427" s="1">
        <v>18.5</v>
      </c>
      <c r="G427" s="1">
        <v>78.460000000000008</v>
      </c>
      <c r="H427" s="1">
        <v>431</v>
      </c>
      <c r="I427" s="1">
        <v>2019585.79</v>
      </c>
      <c r="J427" s="1">
        <v>-3250</v>
      </c>
      <c r="K427" s="1">
        <v>-2368</v>
      </c>
      <c r="L427" s="1">
        <v>-531</v>
      </c>
      <c r="M427" s="1">
        <v>-832</v>
      </c>
      <c r="N427" s="1">
        <v>241</v>
      </c>
      <c r="O427" s="1">
        <v>158457</v>
      </c>
      <c r="P427" s="1">
        <v>-4.3</v>
      </c>
      <c r="Q427" s="1">
        <v>33.049999999999997</v>
      </c>
      <c r="R427" s="1">
        <v>32.5</v>
      </c>
      <c r="S427" s="1">
        <v>31.9</v>
      </c>
      <c r="T427" s="1">
        <v>31.4</v>
      </c>
      <c r="U427" s="1">
        <v>32.200000000000003</v>
      </c>
      <c r="V427" s="1">
        <v>-2.1967599999999998</v>
      </c>
      <c r="W427" s="1">
        <v>-2.2799999999999998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2.93</v>
      </c>
      <c r="D428" s="1">
        <v>7.0000000000000007E-2</v>
      </c>
      <c r="E428" s="1">
        <v>0.16</v>
      </c>
      <c r="F428" s="1">
        <v>19.45</v>
      </c>
      <c r="G428" s="1">
        <v>77.39</v>
      </c>
      <c r="H428" s="1">
        <v>432</v>
      </c>
      <c r="I428" s="1">
        <v>799994.33</v>
      </c>
      <c r="J428" s="1">
        <v>15</v>
      </c>
      <c r="K428" s="1">
        <v>16</v>
      </c>
      <c r="L428" s="1">
        <v>-77</v>
      </c>
      <c r="M428" s="1">
        <v>-19</v>
      </c>
      <c r="N428" s="1">
        <v>-60</v>
      </c>
      <c r="O428" s="1">
        <v>61912</v>
      </c>
      <c r="P428" s="1">
        <v>-0.2</v>
      </c>
      <c r="Q428" s="1">
        <v>30</v>
      </c>
      <c r="R428" s="1">
        <v>30.4</v>
      </c>
      <c r="S428" s="1">
        <v>29.85</v>
      </c>
      <c r="T428" s="1">
        <v>29.9</v>
      </c>
      <c r="U428" s="1">
        <v>30</v>
      </c>
      <c r="V428" s="1">
        <v>-3.7301500000000001E-2</v>
      </c>
      <c r="W428" s="1">
        <v>-0.17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9.18</v>
      </c>
      <c r="D429" s="1">
        <v>0.08</v>
      </c>
      <c r="E429" s="1">
        <v>0.48</v>
      </c>
      <c r="F429" s="1">
        <v>8.77</v>
      </c>
      <c r="G429" s="1">
        <v>81.490000000000009</v>
      </c>
      <c r="H429" s="1">
        <v>433</v>
      </c>
      <c r="I429" s="1">
        <v>8093620.4500000002</v>
      </c>
      <c r="J429" s="1">
        <v>1517</v>
      </c>
      <c r="K429" s="1">
        <v>-3104</v>
      </c>
      <c r="L429" s="1">
        <v>-1337</v>
      </c>
      <c r="M429" s="1">
        <v>-280</v>
      </c>
      <c r="N429" s="1">
        <v>1818</v>
      </c>
      <c r="O429" s="1">
        <v>659549</v>
      </c>
      <c r="P429" s="1">
        <v>-0.2</v>
      </c>
      <c r="Q429" s="1">
        <v>17.45</v>
      </c>
      <c r="R429" s="1">
        <v>17.2</v>
      </c>
      <c r="S429" s="1">
        <v>16.7</v>
      </c>
      <c r="T429" s="1">
        <v>16.600000000000001</v>
      </c>
      <c r="U429" s="1">
        <v>16.899999999999999</v>
      </c>
      <c r="V429" s="1">
        <v>-0.23168849999999999</v>
      </c>
      <c r="W429" s="1">
        <v>0.6</v>
      </c>
      <c r="X429" s="1" t="s">
        <v>4439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10.09</v>
      </c>
      <c r="D430" s="1">
        <v>0</v>
      </c>
      <c r="E430" s="1">
        <v>0.21</v>
      </c>
      <c r="F430" s="1">
        <v>25.98</v>
      </c>
      <c r="G430" s="1">
        <v>63.72</v>
      </c>
      <c r="H430" s="1">
        <v>434</v>
      </c>
      <c r="I430" s="1">
        <v>820080</v>
      </c>
      <c r="J430" s="1">
        <v>60</v>
      </c>
      <c r="K430" s="1">
        <v>-270</v>
      </c>
      <c r="L430" s="1">
        <v>-44</v>
      </c>
      <c r="M430" s="1">
        <v>-14</v>
      </c>
      <c r="N430" s="1">
        <v>-529</v>
      </c>
      <c r="O430" s="1">
        <v>52255</v>
      </c>
      <c r="P430" s="1">
        <v>-1.5</v>
      </c>
      <c r="Q430" s="1">
        <v>26.15</v>
      </c>
      <c r="R430" s="1">
        <v>25.4</v>
      </c>
      <c r="S430" s="1">
        <v>24.25</v>
      </c>
      <c r="T430" s="1">
        <v>26.4</v>
      </c>
      <c r="U430" s="1">
        <v>24.9</v>
      </c>
      <c r="V430" s="1">
        <v>-0.19897699999999996</v>
      </c>
      <c r="W430" s="1">
        <v>-3.86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20.77</v>
      </c>
      <c r="D431" s="1">
        <v>0</v>
      </c>
      <c r="E431" s="1">
        <v>3.02</v>
      </c>
      <c r="F431" s="1">
        <v>28.61</v>
      </c>
      <c r="G431" s="1">
        <v>47.6</v>
      </c>
      <c r="H431" s="1">
        <v>435</v>
      </c>
      <c r="I431" s="1">
        <v>4858042.99</v>
      </c>
      <c r="J431" s="1">
        <v>203</v>
      </c>
      <c r="K431" s="1">
        <v>-1174</v>
      </c>
      <c r="L431" s="1">
        <v>-321</v>
      </c>
      <c r="M431" s="1">
        <v>336</v>
      </c>
      <c r="N431" s="1">
        <v>2269</v>
      </c>
      <c r="O431" s="1">
        <v>231243</v>
      </c>
      <c r="P431" s="1">
        <v>0.6</v>
      </c>
      <c r="Q431" s="1">
        <v>217</v>
      </c>
      <c r="R431" s="1">
        <v>213.5</v>
      </c>
      <c r="S431" s="1">
        <v>207</v>
      </c>
      <c r="T431" s="1">
        <v>206</v>
      </c>
      <c r="U431" s="1">
        <v>212</v>
      </c>
      <c r="V431" s="1">
        <v>2.7719900000000002</v>
      </c>
      <c r="W431" s="1">
        <v>-0.24</v>
      </c>
      <c r="X431" s="1" t="s">
        <v>4440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5.29</v>
      </c>
      <c r="D432" s="1">
        <v>0</v>
      </c>
      <c r="E432" s="1">
        <v>0.01</v>
      </c>
      <c r="F432" s="1">
        <v>12.92</v>
      </c>
      <c r="G432" s="1">
        <v>81.78</v>
      </c>
      <c r="H432" s="1">
        <v>436</v>
      </c>
      <c r="I432" s="1">
        <v>1144373.8999999999</v>
      </c>
      <c r="J432" s="1">
        <v>-2</v>
      </c>
      <c r="K432" s="1">
        <v>-90</v>
      </c>
      <c r="L432" s="1">
        <v>-16</v>
      </c>
      <c r="M432" s="1">
        <v>-84</v>
      </c>
      <c r="N432" s="1">
        <v>28</v>
      </c>
      <c r="O432" s="1">
        <v>93587</v>
      </c>
      <c r="P432" s="1">
        <v>-0.2</v>
      </c>
      <c r="Q432" s="1">
        <v>39</v>
      </c>
      <c r="R432" s="1">
        <v>38.9</v>
      </c>
      <c r="S432" s="1">
        <v>38.549999999999997</v>
      </c>
      <c r="T432" s="1">
        <v>38.65</v>
      </c>
      <c r="U432" s="1">
        <v>38.700000000000003</v>
      </c>
      <c r="V432" s="1">
        <v>-6.3587999999999992E-2</v>
      </c>
      <c r="W432" s="1">
        <v>-0.26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16.350000000000001</v>
      </c>
      <c r="D433" s="1">
        <v>0.2</v>
      </c>
      <c r="E433" s="1">
        <v>0.01</v>
      </c>
      <c r="F433" s="1">
        <v>14.33</v>
      </c>
      <c r="G433" s="1">
        <v>69.11</v>
      </c>
      <c r="H433" s="1">
        <v>437</v>
      </c>
      <c r="I433" s="1">
        <v>2735515.38</v>
      </c>
      <c r="J433" s="1">
        <v>-55</v>
      </c>
      <c r="K433" s="1">
        <v>-1325</v>
      </c>
      <c r="L433" s="1">
        <v>-201</v>
      </c>
      <c r="M433" s="1">
        <v>-632</v>
      </c>
      <c r="N433" s="1">
        <v>-200</v>
      </c>
      <c r="O433" s="1">
        <v>189051</v>
      </c>
      <c r="P433" s="1">
        <v>-1.3</v>
      </c>
      <c r="Q433" s="1">
        <v>20.95</v>
      </c>
      <c r="R433" s="1">
        <v>21.15</v>
      </c>
      <c r="S433" s="1">
        <v>19.5</v>
      </c>
      <c r="T433" s="1">
        <v>19.2</v>
      </c>
      <c r="U433" s="1">
        <v>19.350000000000001</v>
      </c>
      <c r="V433" s="1">
        <v>-0.49099900000000002</v>
      </c>
      <c r="W433" s="1">
        <v>-8.08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33.07</v>
      </c>
      <c r="D434" s="1">
        <v>0</v>
      </c>
      <c r="E434" s="1">
        <v>0.01</v>
      </c>
      <c r="F434" s="1">
        <v>23.84</v>
      </c>
      <c r="G434" s="1">
        <v>43.08</v>
      </c>
      <c r="H434" s="1">
        <v>438</v>
      </c>
      <c r="I434" s="1">
        <v>191854.4</v>
      </c>
      <c r="J434" s="1">
        <v>1</v>
      </c>
      <c r="K434" s="1">
        <v>2</v>
      </c>
      <c r="L434" s="1">
        <v>1</v>
      </c>
      <c r="M434" s="1">
        <v>-7</v>
      </c>
      <c r="N434" s="1">
        <v>-1</v>
      </c>
      <c r="O434" s="1">
        <v>8265</v>
      </c>
      <c r="P434" s="1">
        <v>0</v>
      </c>
      <c r="Q434" s="1">
        <v>55.3</v>
      </c>
      <c r="R434" s="1">
        <v>56.2</v>
      </c>
      <c r="S434" s="1">
        <v>56.1</v>
      </c>
      <c r="T434" s="1">
        <v>56.3</v>
      </c>
      <c r="U434" s="1">
        <v>55.7</v>
      </c>
      <c r="V434" s="1">
        <v>-2.2599999999999999E-3</v>
      </c>
      <c r="W434" s="1">
        <v>0.36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2.0699999999999998</v>
      </c>
      <c r="D435" s="1">
        <v>0.04</v>
      </c>
      <c r="E435" s="1">
        <v>0.16</v>
      </c>
      <c r="F435" s="1">
        <v>24.44</v>
      </c>
      <c r="G435" s="1">
        <v>73.289999999999992</v>
      </c>
      <c r="H435" s="1">
        <v>439</v>
      </c>
      <c r="I435" s="1">
        <v>1187984.6299999999</v>
      </c>
      <c r="J435" s="1">
        <v>41</v>
      </c>
      <c r="K435" s="1">
        <v>100</v>
      </c>
      <c r="L435" s="1">
        <v>-140</v>
      </c>
      <c r="M435" s="1">
        <v>-29</v>
      </c>
      <c r="N435" s="1">
        <v>14</v>
      </c>
      <c r="O435" s="1">
        <v>87067</v>
      </c>
      <c r="P435" s="1">
        <v>0</v>
      </c>
      <c r="Q435" s="1">
        <v>28.8</v>
      </c>
      <c r="R435" s="1">
        <v>29.7</v>
      </c>
      <c r="S435" s="1">
        <v>28.6</v>
      </c>
      <c r="T435" s="1">
        <v>28.65</v>
      </c>
      <c r="U435" s="1">
        <v>31.5</v>
      </c>
      <c r="V435" s="1">
        <v>-2.4304999999999973E-3</v>
      </c>
      <c r="W435" s="1">
        <v>11.31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14.99</v>
      </c>
      <c r="D436" s="1">
        <v>0.08</v>
      </c>
      <c r="E436" s="1">
        <v>6.09</v>
      </c>
      <c r="F436" s="1">
        <v>6.75</v>
      </c>
      <c r="G436" s="1">
        <v>72.09</v>
      </c>
      <c r="H436" s="1">
        <v>440</v>
      </c>
      <c r="I436" s="1">
        <v>8186443.8499999996</v>
      </c>
      <c r="J436" s="1">
        <v>-84</v>
      </c>
      <c r="K436" s="1">
        <v>314</v>
      </c>
      <c r="L436" s="1">
        <v>1488</v>
      </c>
      <c r="M436" s="1">
        <v>-1488</v>
      </c>
      <c r="N436" s="1">
        <v>1982</v>
      </c>
      <c r="O436" s="1">
        <v>590161</v>
      </c>
      <c r="P436" s="1">
        <v>0.4</v>
      </c>
      <c r="Q436" s="1">
        <v>40.6</v>
      </c>
      <c r="R436" s="1">
        <v>39.950000000000003</v>
      </c>
      <c r="S436" s="1">
        <v>40.35</v>
      </c>
      <c r="T436" s="1">
        <v>39.5</v>
      </c>
      <c r="U436" s="1">
        <v>40.799999999999997</v>
      </c>
      <c r="V436" s="1">
        <v>0.91264299999999998</v>
      </c>
      <c r="W436" s="1">
        <v>1.75</v>
      </c>
      <c r="X436" s="1" t="s">
        <v>4441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8.1999999999999993</v>
      </c>
      <c r="D437" s="1">
        <v>0.2</v>
      </c>
      <c r="E437" s="1">
        <v>0.12</v>
      </c>
      <c r="F437" s="1">
        <v>2.85</v>
      </c>
      <c r="G437" s="1">
        <v>88.63</v>
      </c>
      <c r="H437" s="1">
        <v>441</v>
      </c>
      <c r="I437" s="1">
        <v>11595610.59</v>
      </c>
      <c r="J437" s="1">
        <v>-191</v>
      </c>
      <c r="K437" s="1">
        <v>-149</v>
      </c>
      <c r="L437" s="1">
        <v>-418</v>
      </c>
      <c r="M437" s="1">
        <v>-16</v>
      </c>
      <c r="N437" s="1">
        <v>804</v>
      </c>
      <c r="O437" s="1">
        <v>1027719</v>
      </c>
      <c r="P437" s="1">
        <v>0</v>
      </c>
      <c r="Q437" s="1">
        <v>19.75</v>
      </c>
      <c r="R437" s="1">
        <v>19.75</v>
      </c>
      <c r="S437" s="1">
        <v>19.649999999999999</v>
      </c>
      <c r="T437" s="1">
        <v>19.7</v>
      </c>
      <c r="U437" s="1">
        <v>20.25</v>
      </c>
      <c r="V437" s="1">
        <v>1.0371000000000003E-2</v>
      </c>
      <c r="W437" s="1">
        <v>2.5299999999999998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12.42</v>
      </c>
      <c r="D438" s="1">
        <v>0.1</v>
      </c>
      <c r="E438" s="1">
        <v>2.4900000000000002</v>
      </c>
      <c r="F438" s="1">
        <v>10.3</v>
      </c>
      <c r="G438" s="1">
        <v>74.69</v>
      </c>
      <c r="H438" s="1">
        <v>442</v>
      </c>
      <c r="I438" s="1">
        <v>11800000</v>
      </c>
      <c r="J438" s="1">
        <v>481</v>
      </c>
      <c r="K438" s="1">
        <v>-541</v>
      </c>
      <c r="L438" s="1">
        <v>-724</v>
      </c>
      <c r="M438" s="1">
        <v>687</v>
      </c>
      <c r="N438" s="1">
        <v>1684</v>
      </c>
      <c r="O438" s="1">
        <v>881342</v>
      </c>
      <c r="P438" s="1">
        <v>0.2</v>
      </c>
      <c r="Q438" s="1">
        <v>24.8</v>
      </c>
      <c r="R438" s="1">
        <v>24.7</v>
      </c>
      <c r="S438" s="1">
        <v>24.1</v>
      </c>
      <c r="T438" s="1">
        <v>24.2</v>
      </c>
      <c r="U438" s="1">
        <v>24.65</v>
      </c>
      <c r="V438" s="1">
        <v>0.39253699999999997</v>
      </c>
      <c r="W438" s="1">
        <v>0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6.08</v>
      </c>
      <c r="D439" s="1">
        <v>0</v>
      </c>
      <c r="E439" s="1">
        <v>0.06</v>
      </c>
      <c r="F439" s="1">
        <v>7.43</v>
      </c>
      <c r="G439" s="1">
        <v>86.43</v>
      </c>
      <c r="H439" s="1">
        <v>443</v>
      </c>
      <c r="I439" s="1">
        <v>3800000</v>
      </c>
      <c r="J439" s="1">
        <v>-168</v>
      </c>
      <c r="K439" s="1">
        <v>-94</v>
      </c>
      <c r="L439" s="1">
        <v>-389</v>
      </c>
      <c r="M439" s="1">
        <v>-114</v>
      </c>
      <c r="N439" s="1">
        <v>68</v>
      </c>
      <c r="O439" s="1">
        <v>328434</v>
      </c>
      <c r="P439" s="1">
        <v>-0.2</v>
      </c>
      <c r="Q439" s="1">
        <v>30.45</v>
      </c>
      <c r="R439" s="1">
        <v>30.45</v>
      </c>
      <c r="S439" s="1">
        <v>30</v>
      </c>
      <c r="T439" s="1">
        <v>29.75</v>
      </c>
      <c r="U439" s="1">
        <v>30.15</v>
      </c>
      <c r="V439" s="1">
        <v>-0.209892</v>
      </c>
      <c r="W439" s="1">
        <v>-0.99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3.42</v>
      </c>
      <c r="D440" s="1">
        <v>0</v>
      </c>
      <c r="E440" s="1">
        <v>0.03</v>
      </c>
      <c r="F440" s="1">
        <v>5.29</v>
      </c>
      <c r="G440" s="1">
        <v>91.26</v>
      </c>
      <c r="H440" s="1">
        <v>444</v>
      </c>
      <c r="I440" s="1">
        <v>3870000</v>
      </c>
      <c r="J440" s="1">
        <v>-49</v>
      </c>
      <c r="K440" s="1">
        <v>-71</v>
      </c>
      <c r="L440" s="1">
        <v>-2</v>
      </c>
      <c r="M440" s="1">
        <v>161</v>
      </c>
      <c r="N440" s="1">
        <v>110</v>
      </c>
      <c r="O440" s="1">
        <v>353176</v>
      </c>
      <c r="P440" s="1">
        <v>0</v>
      </c>
      <c r="Q440" s="1">
        <v>10.3</v>
      </c>
      <c r="R440" s="1">
        <v>10.25</v>
      </c>
      <c r="S440" s="1">
        <v>10.25</v>
      </c>
      <c r="T440" s="1">
        <v>10.4</v>
      </c>
      <c r="U440" s="1">
        <v>10.55</v>
      </c>
      <c r="V440" s="1">
        <v>1.58195E-2</v>
      </c>
      <c r="W440" s="1">
        <v>3.94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1.27</v>
      </c>
      <c r="D441" s="1">
        <v>0.59</v>
      </c>
      <c r="E441" s="1">
        <v>0</v>
      </c>
      <c r="F441" s="1">
        <v>15.78</v>
      </c>
      <c r="G441" s="1">
        <v>82.36</v>
      </c>
      <c r="H441" s="1">
        <v>445</v>
      </c>
      <c r="I441" s="1">
        <v>2245505.2999999998</v>
      </c>
      <c r="J441" s="1">
        <v>-3</v>
      </c>
      <c r="K441" s="1">
        <v>-9</v>
      </c>
      <c r="L441" s="1">
        <v>-87</v>
      </c>
      <c r="M441" s="1">
        <v>52</v>
      </c>
      <c r="N441" s="1">
        <v>59</v>
      </c>
      <c r="O441" s="1">
        <v>184940</v>
      </c>
      <c r="P441" s="1">
        <v>0</v>
      </c>
      <c r="Q441" s="1">
        <v>20</v>
      </c>
      <c r="R441" s="1">
        <v>20</v>
      </c>
      <c r="S441" s="1">
        <v>19.7</v>
      </c>
      <c r="T441" s="1">
        <v>19.649999999999999</v>
      </c>
      <c r="U441" s="1">
        <v>19.75</v>
      </c>
      <c r="V441" s="1">
        <v>2.3315000000000011E-3</v>
      </c>
      <c r="W441" s="1">
        <v>-1.5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8.68</v>
      </c>
      <c r="D442" s="1">
        <v>0</v>
      </c>
      <c r="E442" s="1">
        <v>0.08</v>
      </c>
      <c r="F442" s="1">
        <v>28.84</v>
      </c>
      <c r="G442" s="1">
        <v>62.4</v>
      </c>
      <c r="H442" s="1">
        <v>446</v>
      </c>
      <c r="I442" s="1">
        <v>16233261.470000001</v>
      </c>
      <c r="J442" s="1">
        <v>130</v>
      </c>
      <c r="K442" s="1">
        <v>-89</v>
      </c>
      <c r="L442" s="1">
        <v>-426</v>
      </c>
      <c r="M442" s="1">
        <v>254</v>
      </c>
      <c r="N442" s="1">
        <v>21</v>
      </c>
      <c r="O442" s="1">
        <v>1012956</v>
      </c>
      <c r="P442" s="1">
        <v>0</v>
      </c>
      <c r="Q442" s="1">
        <v>12</v>
      </c>
      <c r="R442" s="1">
        <v>11.9</v>
      </c>
      <c r="S442" s="1">
        <v>11.65</v>
      </c>
      <c r="T442" s="1">
        <v>11.9</v>
      </c>
      <c r="U442" s="1">
        <v>12</v>
      </c>
      <c r="V442" s="1">
        <v>-1.187400000000001E-2</v>
      </c>
      <c r="W442" s="1">
        <v>1.27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1.62</v>
      </c>
      <c r="D443" s="1">
        <v>0.03</v>
      </c>
      <c r="E443" s="1">
        <v>1</v>
      </c>
      <c r="F443" s="1">
        <v>26.94</v>
      </c>
      <c r="G443" s="1">
        <v>70.41</v>
      </c>
      <c r="H443" s="1">
        <v>447</v>
      </c>
      <c r="I443" s="1">
        <v>3947292.78</v>
      </c>
      <c r="J443" s="1">
        <v>-4</v>
      </c>
      <c r="K443" s="1">
        <v>-86</v>
      </c>
      <c r="L443" s="1">
        <v>-94</v>
      </c>
      <c r="M443" s="1">
        <v>-53</v>
      </c>
      <c r="N443" s="1">
        <v>-20</v>
      </c>
      <c r="O443" s="1">
        <v>277929</v>
      </c>
      <c r="P443" s="1">
        <v>-0.1</v>
      </c>
      <c r="Q443" s="1">
        <v>17.600000000000001</v>
      </c>
      <c r="R443" s="1">
        <v>17.5</v>
      </c>
      <c r="S443" s="1">
        <v>17.3</v>
      </c>
      <c r="T443" s="1">
        <v>17.399999999999999</v>
      </c>
      <c r="U443" s="1">
        <v>17.25</v>
      </c>
      <c r="V443" s="1">
        <v>-4.4687999999999999E-2</v>
      </c>
      <c r="W443" s="1">
        <v>-1.71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11.15</v>
      </c>
      <c r="D444" s="1">
        <v>0.03</v>
      </c>
      <c r="E444" s="1">
        <v>0.2</v>
      </c>
      <c r="F444" s="1">
        <v>11.68</v>
      </c>
      <c r="G444" s="1">
        <v>76.94</v>
      </c>
      <c r="H444" s="1">
        <v>448</v>
      </c>
      <c r="I444" s="1">
        <v>15308998.220000001</v>
      </c>
      <c r="J444" s="1">
        <v>-165</v>
      </c>
      <c r="K444" s="1">
        <v>-1714</v>
      </c>
      <c r="L444" s="1">
        <v>-3608</v>
      </c>
      <c r="M444" s="1">
        <v>984</v>
      </c>
      <c r="N444" s="1">
        <v>742</v>
      </c>
      <c r="O444" s="1">
        <v>1177874</v>
      </c>
      <c r="P444" s="1">
        <v>-0.3</v>
      </c>
      <c r="Q444" s="1">
        <v>9.09</v>
      </c>
      <c r="R444" s="1">
        <v>9.02</v>
      </c>
      <c r="S444" s="1">
        <v>8.89</v>
      </c>
      <c r="T444" s="1">
        <v>8.9700000000000006</v>
      </c>
      <c r="U444" s="1">
        <v>9</v>
      </c>
      <c r="V444" s="1">
        <v>-0.33530769999999999</v>
      </c>
      <c r="W444" s="1">
        <v>-0.66</v>
      </c>
      <c r="X444" s="1" t="s">
        <v>4442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35</v>
      </c>
      <c r="K445" s="1">
        <v>-31</v>
      </c>
      <c r="L445" s="1">
        <v>18</v>
      </c>
      <c r="M445" s="1">
        <v>38</v>
      </c>
      <c r="N445" s="1">
        <v>69</v>
      </c>
      <c r="O445" s="1">
        <v>205597</v>
      </c>
      <c r="P445" s="1">
        <v>0.1</v>
      </c>
      <c r="Q445" s="1">
        <v>6.16</v>
      </c>
      <c r="R445" s="1">
        <v>6.1</v>
      </c>
      <c r="S445" s="1">
        <v>6.03</v>
      </c>
      <c r="T445" s="1">
        <v>6.1</v>
      </c>
      <c r="U445" s="1">
        <v>6.1</v>
      </c>
      <c r="V445" s="1">
        <v>7.8773999999999997E-3</v>
      </c>
      <c r="W445" s="1">
        <v>-0.97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16.989999999999998</v>
      </c>
      <c r="D446" s="1">
        <v>0.23</v>
      </c>
      <c r="E446" s="1">
        <v>0.19</v>
      </c>
      <c r="F446" s="1">
        <v>19.12</v>
      </c>
      <c r="G446" s="1">
        <v>63.47</v>
      </c>
      <c r="H446" s="1">
        <v>450</v>
      </c>
      <c r="I446" s="1">
        <v>5037910</v>
      </c>
      <c r="J446" s="1">
        <v>148</v>
      </c>
      <c r="K446" s="1">
        <v>-425</v>
      </c>
      <c r="L446" s="1">
        <v>-51</v>
      </c>
      <c r="M446" s="1">
        <v>14</v>
      </c>
      <c r="N446" s="1">
        <v>242</v>
      </c>
      <c r="O446" s="1">
        <v>319756</v>
      </c>
      <c r="P446" s="1">
        <v>0</v>
      </c>
      <c r="Q446" s="1">
        <v>37.65</v>
      </c>
      <c r="R446" s="1">
        <v>37.4</v>
      </c>
      <c r="S446" s="1">
        <v>37.15</v>
      </c>
      <c r="T446" s="1">
        <v>37.450000000000003</v>
      </c>
      <c r="U446" s="1">
        <v>38.049999999999997</v>
      </c>
      <c r="V446" s="1">
        <v>-2.4850500000000011E-2</v>
      </c>
      <c r="W446" s="1">
        <v>1.2</v>
      </c>
      <c r="X446" s="1" t="s">
        <v>4443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-5</v>
      </c>
      <c r="K447" s="1">
        <v>7</v>
      </c>
      <c r="L447" s="1">
        <v>-35</v>
      </c>
      <c r="M447" s="1">
        <v>6</v>
      </c>
      <c r="N447" s="1">
        <v>22</v>
      </c>
      <c r="O447" s="1">
        <v>314735</v>
      </c>
      <c r="P447" s="1">
        <v>0</v>
      </c>
      <c r="Q447" s="1">
        <v>34.799999999999997</v>
      </c>
      <c r="R447" s="1">
        <v>34.9</v>
      </c>
      <c r="S447" s="1">
        <v>34.15</v>
      </c>
      <c r="T447" s="1">
        <v>34.15</v>
      </c>
      <c r="U447" s="1">
        <v>35</v>
      </c>
      <c r="V447" s="1">
        <v>-1.5005000000000007E-3</v>
      </c>
      <c r="W447" s="1">
        <v>1.74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41.76</v>
      </c>
      <c r="D448" s="1">
        <v>0</v>
      </c>
      <c r="E448" s="1">
        <v>0.06</v>
      </c>
      <c r="F448" s="1">
        <v>25.43</v>
      </c>
      <c r="G448" s="1">
        <v>32.75</v>
      </c>
      <c r="H448" s="1">
        <v>452</v>
      </c>
      <c r="I448" s="1">
        <v>2703060</v>
      </c>
      <c r="J448" s="1">
        <v>6241</v>
      </c>
      <c r="K448" s="1">
        <v>6036</v>
      </c>
      <c r="L448" s="1">
        <v>11407</v>
      </c>
      <c r="M448" s="1">
        <v>11096</v>
      </c>
      <c r="N448" s="1">
        <v>191</v>
      </c>
      <c r="O448" s="1">
        <v>88525</v>
      </c>
      <c r="P448" s="1">
        <v>39.5</v>
      </c>
      <c r="Q448" s="1">
        <v>27.05</v>
      </c>
      <c r="R448" s="1">
        <v>26.9</v>
      </c>
      <c r="S448" s="1">
        <v>28.15</v>
      </c>
      <c r="T448" s="1">
        <v>28</v>
      </c>
      <c r="U448" s="1">
        <v>27.85</v>
      </c>
      <c r="V448" s="1">
        <v>9.6830184999999993</v>
      </c>
      <c r="W448" s="1">
        <v>5.69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0.16</v>
      </c>
      <c r="D449" s="1">
        <v>0</v>
      </c>
      <c r="E449" s="1">
        <v>0.04</v>
      </c>
      <c r="F449" s="1">
        <v>41.08</v>
      </c>
      <c r="G449" s="1">
        <v>58.72</v>
      </c>
      <c r="H449" s="1">
        <v>453</v>
      </c>
      <c r="I449" s="1">
        <v>3299974.09</v>
      </c>
      <c r="J449" s="1">
        <v>10</v>
      </c>
      <c r="K449" s="1">
        <v>-12</v>
      </c>
      <c r="L449" s="1">
        <v>-49</v>
      </c>
      <c r="M449" s="1">
        <v>5</v>
      </c>
      <c r="N449" s="1">
        <v>14</v>
      </c>
      <c r="O449" s="1">
        <v>193774</v>
      </c>
      <c r="P449" s="1">
        <v>0</v>
      </c>
      <c r="Q449" s="1">
        <v>21.8</v>
      </c>
      <c r="R449" s="1">
        <v>21.9</v>
      </c>
      <c r="S449" s="1">
        <v>22</v>
      </c>
      <c r="T449" s="1">
        <v>21.8</v>
      </c>
      <c r="U449" s="1">
        <v>22.2</v>
      </c>
      <c r="V449" s="1">
        <v>-7.0299999999999998E-3</v>
      </c>
      <c r="W449" s="1">
        <v>1.83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0.57999999999999996</v>
      </c>
      <c r="D450" s="1">
        <v>0</v>
      </c>
      <c r="E450" s="1">
        <v>0</v>
      </c>
      <c r="F450" s="1">
        <v>3.34</v>
      </c>
      <c r="G450" s="1">
        <v>96.08</v>
      </c>
      <c r="H450" s="1">
        <v>454</v>
      </c>
      <c r="I450" s="1">
        <v>5207524.66</v>
      </c>
      <c r="J450" s="1">
        <v>7</v>
      </c>
      <c r="K450" s="1">
        <v>-20</v>
      </c>
      <c r="L450" s="1">
        <v>4</v>
      </c>
      <c r="M450" s="1">
        <v>16</v>
      </c>
      <c r="N450" s="1">
        <v>80</v>
      </c>
      <c r="O450" s="1">
        <v>500339</v>
      </c>
      <c r="P450" s="1">
        <v>0</v>
      </c>
      <c r="Q450" s="1">
        <v>13.9</v>
      </c>
      <c r="R450" s="1">
        <v>13.9</v>
      </c>
      <c r="S450" s="1">
        <v>13.9</v>
      </c>
      <c r="T450" s="1">
        <v>13.8</v>
      </c>
      <c r="U450" s="1">
        <v>13.8</v>
      </c>
      <c r="V450" s="1">
        <v>1.1997000000000001E-2</v>
      </c>
      <c r="W450" s="1">
        <v>-0.72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10.31</v>
      </c>
      <c r="D451" s="1">
        <v>0.67</v>
      </c>
      <c r="E451" s="1">
        <v>0</v>
      </c>
      <c r="F451" s="1">
        <v>6.75</v>
      </c>
      <c r="G451" s="1">
        <v>82.27</v>
      </c>
      <c r="H451" s="1">
        <v>455</v>
      </c>
      <c r="I451" s="1">
        <v>4742279.7</v>
      </c>
      <c r="J451" s="1">
        <v>7</v>
      </c>
      <c r="K451" s="1">
        <v>-76</v>
      </c>
      <c r="L451" s="1">
        <v>-166</v>
      </c>
      <c r="M451" s="1">
        <v>-12</v>
      </c>
      <c r="N451" s="1">
        <v>12</v>
      </c>
      <c r="O451" s="1">
        <v>390147</v>
      </c>
      <c r="P451" s="1">
        <v>-0.1</v>
      </c>
      <c r="Q451" s="1">
        <v>19.7</v>
      </c>
      <c r="R451" s="1">
        <v>19.649999999999999</v>
      </c>
      <c r="S451" s="1">
        <v>19.3</v>
      </c>
      <c r="T451" s="1">
        <v>19.350000000000001</v>
      </c>
      <c r="U451" s="1">
        <v>19.55</v>
      </c>
      <c r="V451" s="1">
        <v>-4.5568999999999998E-2</v>
      </c>
      <c r="W451" s="1">
        <v>-0.26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10.56</v>
      </c>
      <c r="D452" s="1">
        <v>0.05</v>
      </c>
      <c r="E452" s="1">
        <v>6.68</v>
      </c>
      <c r="F452" s="1">
        <v>15.94</v>
      </c>
      <c r="G452" s="1">
        <v>66.77000000000001</v>
      </c>
      <c r="H452" s="1">
        <v>456</v>
      </c>
      <c r="I452" s="1">
        <v>3370377.27</v>
      </c>
      <c r="J452" s="1">
        <v>-95</v>
      </c>
      <c r="K452" s="1">
        <v>-106</v>
      </c>
      <c r="L452" s="1">
        <v>-412</v>
      </c>
      <c r="M452" s="1">
        <v>-196</v>
      </c>
      <c r="N452" s="1">
        <v>-352</v>
      </c>
      <c r="O452" s="1">
        <v>225040</v>
      </c>
      <c r="P452" s="1">
        <v>-0.5</v>
      </c>
      <c r="Q452" s="1">
        <v>33.700000000000003</v>
      </c>
      <c r="R452" s="1">
        <v>33.700000000000003</v>
      </c>
      <c r="S452" s="1">
        <v>33.4</v>
      </c>
      <c r="T452" s="1">
        <v>33.35</v>
      </c>
      <c r="U452" s="1">
        <v>33.35</v>
      </c>
      <c r="V452" s="1">
        <v>-0.38810300000000003</v>
      </c>
      <c r="W452" s="1">
        <v>-0.89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10.06</v>
      </c>
      <c r="D453" s="1">
        <v>0.78</v>
      </c>
      <c r="E453" s="1">
        <v>0.26</v>
      </c>
      <c r="F453" s="1">
        <v>35.83</v>
      </c>
      <c r="G453" s="1">
        <v>53.07</v>
      </c>
      <c r="H453" s="1">
        <v>457</v>
      </c>
      <c r="I453" s="1">
        <v>3328086.52</v>
      </c>
      <c r="J453" s="1">
        <v>7</v>
      </c>
      <c r="K453" s="1">
        <v>-22</v>
      </c>
      <c r="L453" s="1">
        <v>-27</v>
      </c>
      <c r="M453" s="1">
        <v>36</v>
      </c>
      <c r="N453" s="1">
        <v>63</v>
      </c>
      <c r="O453" s="1">
        <v>176622</v>
      </c>
      <c r="P453" s="1">
        <v>0</v>
      </c>
      <c r="Q453" s="1">
        <v>21.8</v>
      </c>
      <c r="R453" s="1">
        <v>21.75</v>
      </c>
      <c r="S453" s="1">
        <v>21.6</v>
      </c>
      <c r="T453" s="1">
        <v>21.5</v>
      </c>
      <c r="U453" s="1">
        <v>21.7</v>
      </c>
      <c r="V453" s="1">
        <v>1.2319999999999999E-2</v>
      </c>
      <c r="W453" s="1">
        <v>-0.91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1.7</v>
      </c>
      <c r="D454" s="1">
        <v>0</v>
      </c>
      <c r="E454" s="1">
        <v>0.08</v>
      </c>
      <c r="F454" s="1">
        <v>22.83</v>
      </c>
      <c r="G454" s="1">
        <v>75.39</v>
      </c>
      <c r="H454" s="1">
        <v>458</v>
      </c>
      <c r="I454" s="1">
        <v>3005577.95</v>
      </c>
      <c r="J454" s="1">
        <v>-7</v>
      </c>
      <c r="K454" s="1">
        <v>206</v>
      </c>
      <c r="L454" s="1">
        <v>-139</v>
      </c>
      <c r="M454" s="1">
        <v>42</v>
      </c>
      <c r="N454" s="1">
        <v>156</v>
      </c>
      <c r="O454" s="1">
        <v>226591</v>
      </c>
      <c r="P454" s="1">
        <v>0.1</v>
      </c>
      <c r="Q454" s="1">
        <v>9.75</v>
      </c>
      <c r="R454" s="1">
        <v>9.8800000000000008</v>
      </c>
      <c r="S454" s="1">
        <v>9.65</v>
      </c>
      <c r="T454" s="1">
        <v>9.65</v>
      </c>
      <c r="U454" s="1">
        <v>10</v>
      </c>
      <c r="V454" s="1">
        <v>2.59098E-2</v>
      </c>
      <c r="W454" s="1">
        <v>3.09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12.4</v>
      </c>
      <c r="D455" s="1">
        <v>0.16</v>
      </c>
      <c r="E455" s="1">
        <v>0.05</v>
      </c>
      <c r="F455" s="1">
        <v>6.14</v>
      </c>
      <c r="G455" s="1">
        <v>81.25</v>
      </c>
      <c r="H455" s="1">
        <v>459</v>
      </c>
      <c r="I455" s="1">
        <v>4384487.6399999997</v>
      </c>
      <c r="J455" s="1">
        <v>-5</v>
      </c>
      <c r="K455" s="1">
        <v>-65</v>
      </c>
      <c r="L455" s="1">
        <v>-170</v>
      </c>
      <c r="M455" s="1">
        <v>-6</v>
      </c>
      <c r="N455" s="1">
        <v>59</v>
      </c>
      <c r="O455" s="1">
        <v>356240</v>
      </c>
      <c r="P455" s="1">
        <v>-0.1</v>
      </c>
      <c r="Q455" s="1">
        <v>9.9600000000000009</v>
      </c>
      <c r="R455" s="1">
        <v>10</v>
      </c>
      <c r="S455" s="1">
        <v>9.93</v>
      </c>
      <c r="T455" s="1">
        <v>9.9499999999999993</v>
      </c>
      <c r="U455" s="1">
        <v>9.9499999999999993</v>
      </c>
      <c r="V455" s="1">
        <v>-1.8605499999999994E-2</v>
      </c>
      <c r="W455" s="1">
        <v>0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4</v>
      </c>
      <c r="K456" s="1">
        <v>-55</v>
      </c>
      <c r="L456" s="1">
        <v>-61</v>
      </c>
      <c r="M456" s="1">
        <v>7</v>
      </c>
      <c r="N456" s="1">
        <v>76</v>
      </c>
      <c r="O456" s="1">
        <v>443826</v>
      </c>
      <c r="P456" s="1">
        <v>0</v>
      </c>
      <c r="Q456" s="1">
        <v>31.65</v>
      </c>
      <c r="R456" s="1">
        <v>31.6</v>
      </c>
      <c r="S456" s="1">
        <v>31.5</v>
      </c>
      <c r="T456" s="1">
        <v>31.65</v>
      </c>
      <c r="U456" s="1">
        <v>31.75</v>
      </c>
      <c r="V456" s="1">
        <v>-8.9834999999999984E-3</v>
      </c>
      <c r="W456" s="1">
        <v>0.32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0.24</v>
      </c>
      <c r="D457" s="1">
        <v>0</v>
      </c>
      <c r="E457" s="1">
        <v>0.02</v>
      </c>
      <c r="F457" s="1">
        <v>43.6</v>
      </c>
      <c r="G457" s="1">
        <v>56.14</v>
      </c>
      <c r="H457" s="1">
        <v>461</v>
      </c>
      <c r="I457" s="1">
        <v>1466000</v>
      </c>
      <c r="J457" s="1">
        <v>-17</v>
      </c>
      <c r="K457" s="1">
        <v>-15</v>
      </c>
      <c r="L457" s="1">
        <v>-6</v>
      </c>
      <c r="M457" s="1">
        <v>4</v>
      </c>
      <c r="N457" s="1">
        <v>19</v>
      </c>
      <c r="O457" s="1">
        <v>82301</v>
      </c>
      <c r="P457" s="1">
        <v>0</v>
      </c>
      <c r="Q457" s="1">
        <v>71.099999999999994</v>
      </c>
      <c r="R457" s="1">
        <v>71.400000000000006</v>
      </c>
      <c r="S457" s="1">
        <v>71.8</v>
      </c>
      <c r="T457" s="1">
        <v>71.900000000000006</v>
      </c>
      <c r="U457" s="1">
        <v>72.099999999999994</v>
      </c>
      <c r="V457" s="1">
        <v>-1.0530000000000003E-2</v>
      </c>
      <c r="W457" s="1">
        <v>1.26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9.91</v>
      </c>
      <c r="D458" s="1">
        <v>4.32</v>
      </c>
      <c r="E458" s="1">
        <v>3.62</v>
      </c>
      <c r="F458" s="1">
        <v>5.15</v>
      </c>
      <c r="G458" s="1">
        <v>77</v>
      </c>
      <c r="H458" s="1">
        <v>462</v>
      </c>
      <c r="I458" s="1">
        <v>12909636.17</v>
      </c>
      <c r="J458" s="1">
        <v>-660</v>
      </c>
      <c r="K458" s="1">
        <v>-2103</v>
      </c>
      <c r="L458" s="1">
        <v>-742</v>
      </c>
      <c r="M458" s="1">
        <v>156</v>
      </c>
      <c r="N458" s="1">
        <v>306</v>
      </c>
      <c r="O458" s="1">
        <v>994042</v>
      </c>
      <c r="P458" s="1">
        <v>-0.3</v>
      </c>
      <c r="Q458" s="1">
        <v>42.75</v>
      </c>
      <c r="R458" s="1">
        <v>42.2</v>
      </c>
      <c r="S458" s="1">
        <v>42.2</v>
      </c>
      <c r="T458" s="1">
        <v>42.35</v>
      </c>
      <c r="U458" s="1">
        <v>42.7</v>
      </c>
      <c r="V458" s="1">
        <v>-1.2860119999999999</v>
      </c>
      <c r="W458" s="1">
        <v>0.47</v>
      </c>
      <c r="X458" s="1" t="s">
        <v>4444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0.15</v>
      </c>
      <c r="D459" s="1">
        <v>0.17</v>
      </c>
      <c r="E459" s="1">
        <v>0</v>
      </c>
      <c r="F459" s="1">
        <v>49.47</v>
      </c>
      <c r="G459" s="1">
        <v>50.21</v>
      </c>
      <c r="H459" s="1">
        <v>463</v>
      </c>
      <c r="I459" s="1">
        <v>2419837.88</v>
      </c>
      <c r="J459" s="1">
        <v>-1</v>
      </c>
      <c r="K459" s="1">
        <v>-22</v>
      </c>
      <c r="L459" s="1">
        <v>-31</v>
      </c>
      <c r="M459" s="1">
        <v>1</v>
      </c>
      <c r="N459" s="1">
        <v>7</v>
      </c>
      <c r="O459" s="1">
        <v>121500</v>
      </c>
      <c r="P459" s="1">
        <v>0</v>
      </c>
      <c r="Q459" s="1">
        <v>7.48</v>
      </c>
      <c r="R459" s="1">
        <v>7.55</v>
      </c>
      <c r="S459" s="1">
        <v>7.52</v>
      </c>
      <c r="T459" s="1">
        <v>7.44</v>
      </c>
      <c r="U459" s="1">
        <v>7.5</v>
      </c>
      <c r="V459" s="1">
        <v>-3.4675999999999995E-3</v>
      </c>
      <c r="W459" s="1">
        <v>0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4.3499999999999996</v>
      </c>
      <c r="D460" s="1">
        <v>0.33</v>
      </c>
      <c r="E460" s="1">
        <v>0.17</v>
      </c>
      <c r="F460" s="1">
        <v>30.67</v>
      </c>
      <c r="G460" s="1">
        <v>64.47999999999999</v>
      </c>
      <c r="H460" s="1">
        <v>464</v>
      </c>
      <c r="I460" s="1">
        <v>3277348.08</v>
      </c>
      <c r="J460" s="1">
        <v>-43</v>
      </c>
      <c r="K460" s="1">
        <v>-133</v>
      </c>
      <c r="L460" s="1">
        <v>-119</v>
      </c>
      <c r="M460" s="1">
        <v>-64</v>
      </c>
      <c r="N460" s="1">
        <v>737</v>
      </c>
      <c r="O460" s="1">
        <v>211323</v>
      </c>
      <c r="P460" s="1">
        <v>0.2</v>
      </c>
      <c r="Q460" s="1">
        <v>42.1</v>
      </c>
      <c r="R460" s="1">
        <v>42.1</v>
      </c>
      <c r="S460" s="1">
        <v>42.05</v>
      </c>
      <c r="T460" s="1">
        <v>41.9</v>
      </c>
      <c r="U460" s="1">
        <v>42.8</v>
      </c>
      <c r="V460" s="1">
        <v>0.16448449999999998</v>
      </c>
      <c r="W460" s="1">
        <v>1.54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3.65</v>
      </c>
      <c r="D461" s="1">
        <v>0</v>
      </c>
      <c r="E461" s="1">
        <v>0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0</v>
      </c>
      <c r="K461" s="1">
        <v>-6</v>
      </c>
      <c r="L461" s="1">
        <v>-20</v>
      </c>
      <c r="M461" s="1">
        <v>0</v>
      </c>
      <c r="N461" s="1">
        <v>1</v>
      </c>
      <c r="O461" s="1">
        <v>65901</v>
      </c>
      <c r="P461" s="1">
        <v>0</v>
      </c>
      <c r="Q461" s="1">
        <v>47.2</v>
      </c>
      <c r="R461" s="1">
        <v>47.2</v>
      </c>
      <c r="S461" s="1">
        <v>47.05</v>
      </c>
      <c r="T461" s="1">
        <v>47.15</v>
      </c>
      <c r="U461" s="1">
        <v>47.35</v>
      </c>
      <c r="V461" s="1">
        <v>-1.1768500000000001E-2</v>
      </c>
      <c r="W461" s="1">
        <v>0.53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19.760000000000002</v>
      </c>
      <c r="D462" s="1">
        <v>0</v>
      </c>
      <c r="E462" s="1">
        <v>0</v>
      </c>
      <c r="F462" s="1">
        <v>12.98</v>
      </c>
      <c r="G462" s="1">
        <v>67.259999999999991</v>
      </c>
      <c r="H462" s="1">
        <v>466</v>
      </c>
      <c r="I462" s="1">
        <v>9000946.4900000002</v>
      </c>
      <c r="J462" s="1">
        <v>36</v>
      </c>
      <c r="K462" s="1">
        <v>-151</v>
      </c>
      <c r="L462" s="1">
        <v>-759</v>
      </c>
      <c r="M462" s="1">
        <v>275</v>
      </c>
      <c r="N462" s="1">
        <v>195</v>
      </c>
      <c r="O462" s="1">
        <v>605404</v>
      </c>
      <c r="P462" s="1">
        <v>-0.1</v>
      </c>
      <c r="Q462" s="1">
        <v>11.1</v>
      </c>
      <c r="R462" s="1">
        <v>11.05</v>
      </c>
      <c r="S462" s="1">
        <v>10.9</v>
      </c>
      <c r="T462" s="1">
        <v>10.95</v>
      </c>
      <c r="U462" s="1">
        <v>10.95</v>
      </c>
      <c r="V462" s="1">
        <v>-4.3955500000000008E-2</v>
      </c>
      <c r="W462" s="1">
        <v>-0.45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21.67</v>
      </c>
      <c r="D463" s="1">
        <v>1.94</v>
      </c>
      <c r="E463" s="1">
        <v>2.3199999999999998</v>
      </c>
      <c r="F463" s="1">
        <v>15.27</v>
      </c>
      <c r="G463" s="1">
        <v>58.8</v>
      </c>
      <c r="H463" s="1">
        <v>467</v>
      </c>
      <c r="I463" s="1">
        <v>2768127.26</v>
      </c>
      <c r="J463" s="1">
        <v>-174</v>
      </c>
      <c r="K463" s="1">
        <v>-146</v>
      </c>
      <c r="L463" s="1">
        <v>-145</v>
      </c>
      <c r="M463" s="1">
        <v>-207</v>
      </c>
      <c r="N463" s="1">
        <v>50</v>
      </c>
      <c r="O463" s="1">
        <v>162766</v>
      </c>
      <c r="P463" s="1">
        <v>-0.4</v>
      </c>
      <c r="Q463" s="1">
        <v>86</v>
      </c>
      <c r="R463" s="1">
        <v>85.9</v>
      </c>
      <c r="S463" s="1">
        <v>85.2</v>
      </c>
      <c r="T463" s="1">
        <v>84.9</v>
      </c>
      <c r="U463" s="1">
        <v>85.4</v>
      </c>
      <c r="V463" s="1">
        <v>-0.53163700000000003</v>
      </c>
      <c r="W463" s="1">
        <v>-0.81</v>
      </c>
      <c r="X463" s="1" t="s">
        <v>4445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0</v>
      </c>
      <c r="K464" s="1">
        <v>-1</v>
      </c>
      <c r="L464" s="1">
        <v>-1</v>
      </c>
      <c r="M464" s="1">
        <v>6</v>
      </c>
      <c r="N464" s="1">
        <v>2</v>
      </c>
      <c r="O464" s="1">
        <v>50490</v>
      </c>
      <c r="P464" s="1">
        <v>0</v>
      </c>
      <c r="Q464" s="1">
        <v>22.15</v>
      </c>
      <c r="R464" s="1">
        <v>22.1</v>
      </c>
      <c r="S464" s="1">
        <v>22</v>
      </c>
      <c r="T464" s="1">
        <v>22.05</v>
      </c>
      <c r="U464" s="1">
        <v>22.1</v>
      </c>
      <c r="V464" s="1">
        <v>1.3240000000000003E-3</v>
      </c>
      <c r="W464" s="1">
        <v>0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1.82</v>
      </c>
      <c r="D465" s="1">
        <v>0.01</v>
      </c>
      <c r="E465" s="1">
        <v>0.01</v>
      </c>
      <c r="F465" s="1">
        <v>47.57</v>
      </c>
      <c r="G465" s="1">
        <v>50.589999999999996</v>
      </c>
      <c r="H465" s="1">
        <v>469</v>
      </c>
      <c r="I465" s="1">
        <v>1350000</v>
      </c>
      <c r="J465" s="1">
        <v>2</v>
      </c>
      <c r="K465" s="1">
        <v>-48</v>
      </c>
      <c r="L465" s="1">
        <v>-17</v>
      </c>
      <c r="M465" s="1">
        <v>-35</v>
      </c>
      <c r="N465" s="1">
        <v>-7</v>
      </c>
      <c r="O465" s="1">
        <v>68297</v>
      </c>
      <c r="P465" s="1">
        <v>-0.2</v>
      </c>
      <c r="Q465" s="1">
        <v>140</v>
      </c>
      <c r="R465" s="1">
        <v>139</v>
      </c>
      <c r="S465" s="1">
        <v>139</v>
      </c>
      <c r="T465" s="1">
        <v>138.5</v>
      </c>
      <c r="U465" s="1">
        <v>139</v>
      </c>
      <c r="V465" s="1">
        <v>-0.145755</v>
      </c>
      <c r="W465" s="1">
        <v>0.36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4.6500000000000004</v>
      </c>
      <c r="D466" s="1">
        <v>0.09</v>
      </c>
      <c r="E466" s="1">
        <v>0.36</v>
      </c>
      <c r="F466" s="1">
        <v>12.81</v>
      </c>
      <c r="G466" s="1">
        <v>82.09</v>
      </c>
      <c r="H466" s="1">
        <v>470</v>
      </c>
      <c r="I466" s="1">
        <v>7459680.0800000001</v>
      </c>
      <c r="J466" s="1">
        <v>1121</v>
      </c>
      <c r="K466" s="1">
        <v>637</v>
      </c>
      <c r="L466" s="1">
        <v>1394</v>
      </c>
      <c r="M466" s="1">
        <v>1643</v>
      </c>
      <c r="N466" s="1">
        <v>7866</v>
      </c>
      <c r="O466" s="1">
        <v>612365</v>
      </c>
      <c r="P466" s="1">
        <v>2.1</v>
      </c>
      <c r="Q466" s="1">
        <v>14.45</v>
      </c>
      <c r="R466" s="1">
        <v>15.85</v>
      </c>
      <c r="S466" s="1">
        <v>17.399999999999999</v>
      </c>
      <c r="T466" s="1">
        <v>19.100000000000001</v>
      </c>
      <c r="U466" s="1">
        <v>19</v>
      </c>
      <c r="V466" s="1">
        <v>2.3138579999999997</v>
      </c>
      <c r="W466" s="1">
        <v>34.28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29.33</v>
      </c>
      <c r="D467" s="1">
        <v>2.6</v>
      </c>
      <c r="E467" s="1">
        <v>1.83</v>
      </c>
      <c r="F467" s="1">
        <v>14.38</v>
      </c>
      <c r="G467" s="1">
        <v>51.86</v>
      </c>
      <c r="H467" s="1">
        <v>471</v>
      </c>
      <c r="I467" s="1">
        <v>52709359.710000001</v>
      </c>
      <c r="J467" s="1">
        <v>-39559</v>
      </c>
      <c r="K467" s="1">
        <v>-9305</v>
      </c>
      <c r="L467" s="1">
        <v>-2320</v>
      </c>
      <c r="M467" s="1">
        <v>8804</v>
      </c>
      <c r="N467" s="1">
        <v>-6133</v>
      </c>
      <c r="O467" s="1">
        <v>2733507</v>
      </c>
      <c r="P467" s="1">
        <v>-1.8</v>
      </c>
      <c r="Q467" s="1">
        <v>136.5</v>
      </c>
      <c r="R467" s="1">
        <v>140</v>
      </c>
      <c r="S467" s="1">
        <v>152</v>
      </c>
      <c r="T467" s="1">
        <v>153.5</v>
      </c>
      <c r="U467" s="1">
        <v>138.5</v>
      </c>
      <c r="V467" s="1">
        <v>-65.531499999999994</v>
      </c>
      <c r="W467" s="1">
        <v>3.75</v>
      </c>
      <c r="X467" s="1" t="s">
        <v>4446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37.76</v>
      </c>
      <c r="D468" s="1">
        <v>0.03</v>
      </c>
      <c r="E468" s="1">
        <v>1.02</v>
      </c>
      <c r="F468" s="1">
        <v>5.61</v>
      </c>
      <c r="G468" s="1">
        <v>55.58</v>
      </c>
      <c r="H468" s="1">
        <v>472</v>
      </c>
      <c r="I468" s="1">
        <v>5853532.9699999997</v>
      </c>
      <c r="J468" s="1">
        <v>4908</v>
      </c>
      <c r="K468" s="1">
        <v>148</v>
      </c>
      <c r="L468" s="1">
        <v>530</v>
      </c>
      <c r="M468" s="1">
        <v>5955</v>
      </c>
      <c r="N468" s="1">
        <v>-902</v>
      </c>
      <c r="O468" s="1">
        <v>325339</v>
      </c>
      <c r="P468" s="1">
        <v>3.3</v>
      </c>
      <c r="Q468" s="1">
        <v>30</v>
      </c>
      <c r="R468" s="1">
        <v>33</v>
      </c>
      <c r="S468" s="1">
        <v>36.299999999999997</v>
      </c>
      <c r="T468" s="1">
        <v>39.9</v>
      </c>
      <c r="U468" s="1">
        <v>37.549999999999997</v>
      </c>
      <c r="V468" s="1">
        <v>3.7509740000000003</v>
      </c>
      <c r="W468" s="1">
        <v>31.75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10.94</v>
      </c>
      <c r="D469" s="1">
        <v>2.31</v>
      </c>
      <c r="E469" s="1">
        <v>0.69</v>
      </c>
      <c r="F469" s="1">
        <v>40.44</v>
      </c>
      <c r="G469" s="1">
        <v>45.620000000000005</v>
      </c>
      <c r="H469" s="1">
        <v>473</v>
      </c>
      <c r="I469" s="1">
        <v>8450557.1199999992</v>
      </c>
      <c r="J469" s="1">
        <v>7200</v>
      </c>
      <c r="K469" s="1">
        <v>-2901</v>
      </c>
      <c r="L469" s="1">
        <v>-2584</v>
      </c>
      <c r="M469" s="1">
        <v>8196</v>
      </c>
      <c r="N469" s="1">
        <v>-9505</v>
      </c>
      <c r="O469" s="1">
        <v>385514</v>
      </c>
      <c r="P469" s="1">
        <v>0.1</v>
      </c>
      <c r="Q469" s="1">
        <v>62.6</v>
      </c>
      <c r="R469" s="1">
        <v>68.8</v>
      </c>
      <c r="S469" s="1">
        <v>75.599999999999994</v>
      </c>
      <c r="T469" s="1">
        <v>82.7</v>
      </c>
      <c r="U469" s="1">
        <v>74.5</v>
      </c>
      <c r="V469" s="1">
        <v>0.25467500000000115</v>
      </c>
      <c r="W469" s="1">
        <v>27.13</v>
      </c>
      <c r="X469" s="1" t="s">
        <v>4447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7.84</v>
      </c>
      <c r="D470" s="1">
        <v>0</v>
      </c>
      <c r="E470" s="1">
        <v>0.79</v>
      </c>
      <c r="F470" s="1">
        <v>48.83</v>
      </c>
      <c r="G470" s="1">
        <v>42.540000000000006</v>
      </c>
      <c r="H470" s="1">
        <v>474</v>
      </c>
      <c r="I470" s="1">
        <v>10671410.939999999</v>
      </c>
      <c r="J470" s="1">
        <v>2836</v>
      </c>
      <c r="K470" s="1">
        <v>-484</v>
      </c>
      <c r="L470" s="1">
        <v>414</v>
      </c>
      <c r="M470" s="1">
        <v>4010</v>
      </c>
      <c r="N470" s="1">
        <v>-2896</v>
      </c>
      <c r="O470" s="1">
        <v>453962</v>
      </c>
      <c r="P470" s="1">
        <v>0.9</v>
      </c>
      <c r="Q470" s="1">
        <v>26.25</v>
      </c>
      <c r="R470" s="1">
        <v>28.85</v>
      </c>
      <c r="S470" s="1">
        <v>31.7</v>
      </c>
      <c r="T470" s="1">
        <v>34.85</v>
      </c>
      <c r="U470" s="1">
        <v>31.4</v>
      </c>
      <c r="V470" s="1">
        <v>1.2241949999999999</v>
      </c>
      <c r="W470" s="1">
        <v>31.38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6.18</v>
      </c>
      <c r="D471" s="1">
        <v>0.03</v>
      </c>
      <c r="E471" s="1">
        <v>0.35</v>
      </c>
      <c r="F471" s="1">
        <v>9.11</v>
      </c>
      <c r="G471" s="1">
        <v>84.33</v>
      </c>
      <c r="H471" s="1">
        <v>475</v>
      </c>
      <c r="I471" s="1">
        <v>4670004.9800000004</v>
      </c>
      <c r="J471" s="1">
        <v>-3223</v>
      </c>
      <c r="K471" s="1">
        <v>-3550</v>
      </c>
      <c r="L471" s="1">
        <v>1385</v>
      </c>
      <c r="M471" s="1">
        <v>-6724</v>
      </c>
      <c r="N471" s="1">
        <v>1197</v>
      </c>
      <c r="O471" s="1">
        <v>393822</v>
      </c>
      <c r="P471" s="1">
        <v>-2.8</v>
      </c>
      <c r="Q471" s="1">
        <v>65.3</v>
      </c>
      <c r="R471" s="1">
        <v>67.3</v>
      </c>
      <c r="S471" s="1">
        <v>74</v>
      </c>
      <c r="T471" s="1">
        <v>71</v>
      </c>
      <c r="U471" s="1">
        <v>67.599999999999994</v>
      </c>
      <c r="V471" s="1">
        <v>-7.4337370000000007</v>
      </c>
      <c r="W471" s="1">
        <v>10.28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13.12</v>
      </c>
      <c r="D472" s="1">
        <v>1.8</v>
      </c>
      <c r="E472" s="1">
        <v>0.02</v>
      </c>
      <c r="F472" s="1">
        <v>34.86</v>
      </c>
      <c r="G472" s="1">
        <v>50.2</v>
      </c>
      <c r="H472" s="1">
        <v>476</v>
      </c>
      <c r="I472" s="1">
        <v>33321042.699999999</v>
      </c>
      <c r="J472" s="1">
        <v>-735</v>
      </c>
      <c r="K472" s="1">
        <v>12944</v>
      </c>
      <c r="L472" s="1">
        <v>-3772</v>
      </c>
      <c r="M472" s="1">
        <v>-2453</v>
      </c>
      <c r="N472" s="1">
        <v>-18886</v>
      </c>
      <c r="O472" s="1">
        <v>1672716</v>
      </c>
      <c r="P472" s="1">
        <v>-0.8</v>
      </c>
      <c r="Q472" s="1">
        <v>140.5</v>
      </c>
      <c r="R472" s="1">
        <v>149.5</v>
      </c>
      <c r="S472" s="1">
        <v>158.5</v>
      </c>
      <c r="T472" s="1">
        <v>154.5</v>
      </c>
      <c r="U472" s="1">
        <v>139.5</v>
      </c>
      <c r="V472" s="1">
        <v>-17.795870000000001</v>
      </c>
      <c r="W472" s="1">
        <v>7.31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8.73</v>
      </c>
      <c r="D473" s="1">
        <v>0.74</v>
      </c>
      <c r="E473" s="1">
        <v>0.23</v>
      </c>
      <c r="F473" s="1">
        <v>43.72</v>
      </c>
      <c r="G473" s="1">
        <v>46.58</v>
      </c>
      <c r="H473" s="1">
        <v>477</v>
      </c>
      <c r="I473" s="1">
        <v>54209846.5</v>
      </c>
      <c r="J473" s="1">
        <v>3636</v>
      </c>
      <c r="K473" s="1">
        <v>-3004</v>
      </c>
      <c r="L473" s="1">
        <v>4739</v>
      </c>
      <c r="M473" s="1">
        <v>-7787</v>
      </c>
      <c r="N473" s="1">
        <v>-12637</v>
      </c>
      <c r="O473" s="1">
        <v>2525095</v>
      </c>
      <c r="P473" s="1">
        <v>-0.6</v>
      </c>
      <c r="Q473" s="1">
        <v>19.149999999999999</v>
      </c>
      <c r="R473" s="1">
        <v>19.350000000000001</v>
      </c>
      <c r="S473" s="1">
        <v>21.15</v>
      </c>
      <c r="T473" s="1">
        <v>19.899999999999999</v>
      </c>
      <c r="U473" s="1">
        <v>19.5</v>
      </c>
      <c r="V473" s="1">
        <v>-2.8965095000000001</v>
      </c>
      <c r="W473" s="1">
        <v>4.28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3.27</v>
      </c>
      <c r="D474" s="1">
        <v>0.02</v>
      </c>
      <c r="E474" s="1">
        <v>0.01</v>
      </c>
      <c r="F474" s="1">
        <v>33.020000000000003</v>
      </c>
      <c r="G474" s="1">
        <v>63.68</v>
      </c>
      <c r="H474" s="1">
        <v>478</v>
      </c>
      <c r="I474" s="1">
        <v>1718202.47</v>
      </c>
      <c r="J474" s="1">
        <v>-596</v>
      </c>
      <c r="K474" s="1">
        <v>206</v>
      </c>
      <c r="L474" s="1">
        <v>515</v>
      </c>
      <c r="M474" s="1">
        <v>1482</v>
      </c>
      <c r="N474" s="1">
        <v>-1248</v>
      </c>
      <c r="O474" s="1">
        <v>109415</v>
      </c>
      <c r="P474" s="1">
        <v>0.3</v>
      </c>
      <c r="Q474" s="1">
        <v>22.05</v>
      </c>
      <c r="R474" s="1">
        <v>24.25</v>
      </c>
      <c r="S474" s="1">
        <v>26.65</v>
      </c>
      <c r="T474" s="1">
        <v>29.3</v>
      </c>
      <c r="U474" s="1">
        <v>26.4</v>
      </c>
      <c r="V474" s="1">
        <v>0.16053849999999997</v>
      </c>
      <c r="W474" s="1">
        <v>31.67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2.86</v>
      </c>
      <c r="D475" s="1">
        <v>0.91</v>
      </c>
      <c r="E475" s="1">
        <v>0.01</v>
      </c>
      <c r="F475" s="1">
        <v>21.73</v>
      </c>
      <c r="G475" s="1">
        <v>74.489999999999995</v>
      </c>
      <c r="H475" s="1">
        <v>479</v>
      </c>
      <c r="I475" s="1">
        <v>1974845.93</v>
      </c>
      <c r="J475" s="1">
        <v>1626</v>
      </c>
      <c r="K475" s="1">
        <v>-256</v>
      </c>
      <c r="L475" s="1">
        <v>-219</v>
      </c>
      <c r="M475" s="1">
        <v>1394</v>
      </c>
      <c r="N475" s="1">
        <v>-505</v>
      </c>
      <c r="O475" s="1">
        <v>147106</v>
      </c>
      <c r="P475" s="1">
        <v>1.4</v>
      </c>
      <c r="Q475" s="1">
        <v>49.45</v>
      </c>
      <c r="R475" s="1">
        <v>54.3</v>
      </c>
      <c r="S475" s="1">
        <v>59.7</v>
      </c>
      <c r="T475" s="1">
        <v>65.599999999999994</v>
      </c>
      <c r="U475" s="1">
        <v>60.5</v>
      </c>
      <c r="V475" s="1">
        <v>1.1432450000000001</v>
      </c>
      <c r="W475" s="1">
        <v>27.64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0.76</v>
      </c>
      <c r="D476" s="1">
        <v>0</v>
      </c>
      <c r="E476" s="1">
        <v>0.01</v>
      </c>
      <c r="F476" s="1">
        <v>48.52</v>
      </c>
      <c r="G476" s="1">
        <v>50.709999999999994</v>
      </c>
      <c r="H476" s="1">
        <v>480</v>
      </c>
      <c r="I476" s="1">
        <v>1484234.58</v>
      </c>
      <c r="J476" s="1">
        <v>259</v>
      </c>
      <c r="K476" s="1">
        <v>274</v>
      </c>
      <c r="L476" s="1">
        <v>347</v>
      </c>
      <c r="M476" s="1">
        <v>726</v>
      </c>
      <c r="N476" s="1">
        <v>-1777</v>
      </c>
      <c r="O476" s="1">
        <v>75266</v>
      </c>
      <c r="P476" s="1">
        <v>-0.2</v>
      </c>
      <c r="Q476" s="1">
        <v>32.200000000000003</v>
      </c>
      <c r="R476" s="1">
        <v>35.4</v>
      </c>
      <c r="S476" s="1">
        <v>38.9</v>
      </c>
      <c r="T476" s="1">
        <v>42.75</v>
      </c>
      <c r="U476" s="1">
        <v>38.5</v>
      </c>
      <c r="V476" s="1">
        <v>-5.8403000000000031E-2</v>
      </c>
      <c r="W476" s="1">
        <v>31.4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3.75</v>
      </c>
      <c r="D477" s="1">
        <v>0</v>
      </c>
      <c r="E477" s="1">
        <v>1.41</v>
      </c>
      <c r="F477" s="1">
        <v>5.56</v>
      </c>
      <c r="G477" s="1">
        <v>89.28</v>
      </c>
      <c r="H477" s="1">
        <v>481</v>
      </c>
      <c r="I477" s="1">
        <v>5567898.8899999997</v>
      </c>
      <c r="J477" s="1">
        <v>1365</v>
      </c>
      <c r="K477" s="1">
        <v>1347</v>
      </c>
      <c r="L477" s="1">
        <v>-1859</v>
      </c>
      <c r="M477" s="1">
        <v>1156</v>
      </c>
      <c r="N477" s="1">
        <v>167</v>
      </c>
      <c r="O477" s="1">
        <v>497102</v>
      </c>
      <c r="P477" s="1">
        <v>0.4</v>
      </c>
      <c r="Q477" s="1">
        <v>28.6</v>
      </c>
      <c r="R477" s="1">
        <v>31.45</v>
      </c>
      <c r="S477" s="1">
        <v>34.549999999999997</v>
      </c>
      <c r="T477" s="1">
        <v>37.75</v>
      </c>
      <c r="U477" s="1">
        <v>34</v>
      </c>
      <c r="V477" s="1">
        <v>0.66490700000000003</v>
      </c>
      <c r="W477" s="1">
        <v>19.3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43.64</v>
      </c>
      <c r="D478" s="1">
        <v>0.67</v>
      </c>
      <c r="E478" s="1">
        <v>0.28999999999999998</v>
      </c>
      <c r="F478" s="1">
        <v>3.01</v>
      </c>
      <c r="G478" s="1">
        <v>52.39</v>
      </c>
      <c r="H478" s="1">
        <v>482</v>
      </c>
      <c r="I478" s="1">
        <v>22182974.66</v>
      </c>
      <c r="J478" s="1">
        <v>-20108</v>
      </c>
      <c r="K478" s="1">
        <v>7943</v>
      </c>
      <c r="L478" s="1">
        <v>4036</v>
      </c>
      <c r="M478" s="1">
        <v>-20146</v>
      </c>
      <c r="N478" s="1">
        <v>-7353</v>
      </c>
      <c r="O478" s="1">
        <v>1162166</v>
      </c>
      <c r="P478" s="1">
        <v>-3.1</v>
      </c>
      <c r="Q478" s="1">
        <v>206</v>
      </c>
      <c r="R478" s="1">
        <v>226.5</v>
      </c>
      <c r="S478" s="1">
        <v>249</v>
      </c>
      <c r="T478" s="1">
        <v>251</v>
      </c>
      <c r="U478" s="1">
        <v>226</v>
      </c>
      <c r="V478" s="1">
        <v>-80.566185000000004</v>
      </c>
      <c r="W478" s="1">
        <v>9.98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3.12</v>
      </c>
      <c r="D479" s="1">
        <v>0</v>
      </c>
      <c r="E479" s="1">
        <v>0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-10</v>
      </c>
      <c r="K479" s="1">
        <v>-42</v>
      </c>
      <c r="L479" s="1">
        <v>-104</v>
      </c>
      <c r="M479" s="1">
        <v>-316</v>
      </c>
      <c r="N479" s="1">
        <v>-32</v>
      </c>
      <c r="O479" s="1">
        <v>98719</v>
      </c>
      <c r="P479" s="1">
        <v>-0.5</v>
      </c>
      <c r="Q479" s="1">
        <v>36.85</v>
      </c>
      <c r="R479" s="1">
        <v>36.9</v>
      </c>
      <c r="S479" s="1">
        <v>39.200000000000003</v>
      </c>
      <c r="T479" s="1">
        <v>38.1</v>
      </c>
      <c r="U479" s="1">
        <v>37.799999999999997</v>
      </c>
      <c r="V479" s="1">
        <v>-0.192443</v>
      </c>
      <c r="W479" s="1">
        <v>2.44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4.79</v>
      </c>
      <c r="D480" s="1">
        <v>0.31</v>
      </c>
      <c r="E480" s="1">
        <v>0.36</v>
      </c>
      <c r="F480" s="1">
        <v>31.36</v>
      </c>
      <c r="G480" s="1">
        <v>63.18</v>
      </c>
      <c r="H480" s="1">
        <v>484</v>
      </c>
      <c r="I480" s="1">
        <v>4172944.87</v>
      </c>
      <c r="J480" s="1">
        <v>3545</v>
      </c>
      <c r="K480" s="1">
        <v>84</v>
      </c>
      <c r="L480" s="1">
        <v>-10</v>
      </c>
      <c r="M480" s="1">
        <v>455</v>
      </c>
      <c r="N480" s="1">
        <v>-2590</v>
      </c>
      <c r="O480" s="1">
        <v>263647</v>
      </c>
      <c r="P480" s="1">
        <v>0.6</v>
      </c>
      <c r="Q480" s="1">
        <v>47.4</v>
      </c>
      <c r="R480" s="1">
        <v>52.1</v>
      </c>
      <c r="S480" s="1">
        <v>57.3</v>
      </c>
      <c r="T480" s="1">
        <v>62.1</v>
      </c>
      <c r="U480" s="1">
        <v>55.9</v>
      </c>
      <c r="V480" s="1">
        <v>0.55310899999999996</v>
      </c>
      <c r="W480" s="1">
        <v>24.64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19.5</v>
      </c>
      <c r="D481" s="1">
        <v>0.4</v>
      </c>
      <c r="E481" s="1">
        <v>0.65</v>
      </c>
      <c r="F481" s="1">
        <v>26.36</v>
      </c>
      <c r="G481" s="1">
        <v>53.09</v>
      </c>
      <c r="H481" s="1">
        <v>485</v>
      </c>
      <c r="I481" s="1">
        <v>50302208.75</v>
      </c>
      <c r="J481" s="1">
        <v>4091</v>
      </c>
      <c r="K481" s="1">
        <v>-3920</v>
      </c>
      <c r="L481" s="1">
        <v>48975</v>
      </c>
      <c r="M481" s="1">
        <v>-32288</v>
      </c>
      <c r="N481" s="1">
        <v>-10188</v>
      </c>
      <c r="O481" s="1">
        <v>2670544</v>
      </c>
      <c r="P481" s="1">
        <v>0.2</v>
      </c>
      <c r="Q481" s="1">
        <v>20.3</v>
      </c>
      <c r="R481" s="1">
        <v>20.100000000000001</v>
      </c>
      <c r="S481" s="1">
        <v>22.1</v>
      </c>
      <c r="T481" s="1">
        <v>21.15</v>
      </c>
      <c r="U481" s="1">
        <v>20.95</v>
      </c>
      <c r="V481" s="1">
        <v>1.9027300000000009</v>
      </c>
      <c r="W481" s="1">
        <v>6.62</v>
      </c>
      <c r="X481" s="1" t="s">
        <v>4448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167</v>
      </c>
      <c r="K482" s="1">
        <v>124</v>
      </c>
      <c r="L482" s="1">
        <v>-117</v>
      </c>
      <c r="M482" s="1">
        <v>328</v>
      </c>
      <c r="N482" s="1">
        <v>-459</v>
      </c>
      <c r="O482" s="1">
        <v>23493</v>
      </c>
      <c r="P482" s="1">
        <v>0.2</v>
      </c>
      <c r="Q482" s="1">
        <v>20.5</v>
      </c>
      <c r="R482" s="1">
        <v>22.55</v>
      </c>
      <c r="S482" s="1">
        <v>24.8</v>
      </c>
      <c r="T482" s="1">
        <v>27.25</v>
      </c>
      <c r="U482" s="1">
        <v>24.55</v>
      </c>
      <c r="V482" s="1">
        <v>9.8764999999999964E-3</v>
      </c>
      <c r="W482" s="1">
        <v>29.21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9.58</v>
      </c>
      <c r="D483" s="1">
        <v>0</v>
      </c>
      <c r="E483" s="1">
        <v>0.09</v>
      </c>
      <c r="F483" s="1">
        <v>61.34</v>
      </c>
      <c r="G483" s="1">
        <v>28.989999999999995</v>
      </c>
      <c r="H483" s="1">
        <v>487</v>
      </c>
      <c r="I483" s="1">
        <v>56282930.579999998</v>
      </c>
      <c r="J483" s="1">
        <v>-921</v>
      </c>
      <c r="K483" s="1">
        <v>-5343</v>
      </c>
      <c r="L483" s="1">
        <v>-145</v>
      </c>
      <c r="M483" s="1">
        <v>2088</v>
      </c>
      <c r="N483" s="1">
        <v>2619</v>
      </c>
      <c r="O483" s="1">
        <v>1631642</v>
      </c>
      <c r="P483" s="1">
        <v>-0.1</v>
      </c>
      <c r="Q483" s="1">
        <v>29.4</v>
      </c>
      <c r="R483" s="1">
        <v>29</v>
      </c>
      <c r="S483" s="1">
        <v>29.45</v>
      </c>
      <c r="T483" s="1">
        <v>29.7</v>
      </c>
      <c r="U483" s="1">
        <v>30</v>
      </c>
      <c r="V483" s="1">
        <v>-0.45711049999999986</v>
      </c>
      <c r="W483" s="1">
        <v>1.52</v>
      </c>
      <c r="X483" s="1" t="s">
        <v>4449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1.4</v>
      </c>
      <c r="D484" s="1">
        <v>0.03</v>
      </c>
      <c r="E484" s="1">
        <v>0.05</v>
      </c>
      <c r="F484" s="1">
        <v>36.35</v>
      </c>
      <c r="G484" s="1">
        <v>62.17</v>
      </c>
      <c r="H484" s="1">
        <v>488</v>
      </c>
      <c r="I484" s="1">
        <v>9418671.0099999998</v>
      </c>
      <c r="J484" s="1">
        <v>286</v>
      </c>
      <c r="K484" s="1">
        <v>-162</v>
      </c>
      <c r="L484" s="1">
        <v>463</v>
      </c>
      <c r="M484" s="1">
        <v>389</v>
      </c>
      <c r="N484" s="1">
        <v>620</v>
      </c>
      <c r="O484" s="1">
        <v>585559</v>
      </c>
      <c r="P484" s="1">
        <v>0.3</v>
      </c>
      <c r="Q484" s="1">
        <v>28.85</v>
      </c>
      <c r="R484" s="1">
        <v>29.2</v>
      </c>
      <c r="S484" s="1">
        <v>29.55</v>
      </c>
      <c r="T484" s="1">
        <v>29.85</v>
      </c>
      <c r="U484" s="1">
        <v>29.7</v>
      </c>
      <c r="V484" s="1">
        <v>0.47227999999999998</v>
      </c>
      <c r="W484" s="1">
        <v>4.21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18.88</v>
      </c>
      <c r="D485" s="1">
        <v>0.81</v>
      </c>
      <c r="E485" s="1">
        <v>1.1000000000000001</v>
      </c>
      <c r="F485" s="1">
        <v>10.75</v>
      </c>
      <c r="G485" s="1">
        <v>68.460000000000008</v>
      </c>
      <c r="H485" s="1">
        <v>489</v>
      </c>
      <c r="I485" s="1">
        <v>1272358.82</v>
      </c>
      <c r="J485" s="1">
        <v>-514</v>
      </c>
      <c r="K485" s="1">
        <v>-311</v>
      </c>
      <c r="L485" s="1">
        <v>-2556</v>
      </c>
      <c r="M485" s="1">
        <v>-2103</v>
      </c>
      <c r="N485" s="1">
        <v>3903</v>
      </c>
      <c r="O485" s="1">
        <v>87106</v>
      </c>
      <c r="P485" s="1">
        <v>-1.8</v>
      </c>
      <c r="Q485" s="1">
        <v>172.5</v>
      </c>
      <c r="R485" s="1">
        <v>189.5</v>
      </c>
      <c r="S485" s="1">
        <v>205.5</v>
      </c>
      <c r="T485" s="1">
        <v>197</v>
      </c>
      <c r="U485" s="1">
        <v>184</v>
      </c>
      <c r="V485" s="1">
        <v>-3.6899649999999999</v>
      </c>
      <c r="W485" s="1">
        <v>17.2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9.67</v>
      </c>
      <c r="D486" s="1">
        <v>1.28</v>
      </c>
      <c r="E486" s="1">
        <v>0.88</v>
      </c>
      <c r="F486" s="1">
        <v>27.63</v>
      </c>
      <c r="G486" s="1">
        <v>60.54</v>
      </c>
      <c r="H486" s="1">
        <v>490</v>
      </c>
      <c r="I486" s="1">
        <v>7464091.9900000002</v>
      </c>
      <c r="J486" s="1">
        <v>995</v>
      </c>
      <c r="K486" s="1">
        <v>-1998</v>
      </c>
      <c r="L486" s="1">
        <v>-538</v>
      </c>
      <c r="M486" s="1">
        <v>7258</v>
      </c>
      <c r="N486" s="1">
        <v>-6838</v>
      </c>
      <c r="O486" s="1">
        <v>451876</v>
      </c>
      <c r="P486" s="1">
        <v>-0.2</v>
      </c>
      <c r="Q486" s="1">
        <v>75</v>
      </c>
      <c r="R486" s="1">
        <v>82.5</v>
      </c>
      <c r="S486" s="1">
        <v>90.7</v>
      </c>
      <c r="T486" s="1">
        <v>99.7</v>
      </c>
      <c r="U486" s="1">
        <v>89.8</v>
      </c>
      <c r="V486" s="1">
        <v>-0.29436400000000024</v>
      </c>
      <c r="W486" s="1">
        <v>25.24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28.9</v>
      </c>
      <c r="G487" s="1">
        <v>64.25</v>
      </c>
      <c r="H487" s="1">
        <v>491</v>
      </c>
      <c r="I487" s="1">
        <v>564428.15</v>
      </c>
      <c r="J487" s="1">
        <v>0</v>
      </c>
      <c r="K487" s="1">
        <v>0</v>
      </c>
      <c r="L487" s="1">
        <v>-1</v>
      </c>
      <c r="M487" s="1">
        <v>-4</v>
      </c>
      <c r="N487" s="1">
        <v>-2</v>
      </c>
      <c r="O487" s="1">
        <v>36265</v>
      </c>
      <c r="P487" s="1">
        <v>0</v>
      </c>
      <c r="Q487" s="1">
        <v>79.3</v>
      </c>
      <c r="R487" s="1">
        <v>79.8</v>
      </c>
      <c r="S487" s="1">
        <v>79.2</v>
      </c>
      <c r="T487" s="1">
        <v>80.400000000000006</v>
      </c>
      <c r="U487" s="1">
        <v>80</v>
      </c>
      <c r="V487" s="1">
        <v>-5.6079999999999993E-3</v>
      </c>
      <c r="W487" s="1">
        <v>0.63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5.88</v>
      </c>
      <c r="D488" s="1">
        <v>0</v>
      </c>
      <c r="E488" s="1">
        <v>0.08</v>
      </c>
      <c r="F488" s="1">
        <v>22.22</v>
      </c>
      <c r="G488" s="1">
        <v>71.819999999999993</v>
      </c>
      <c r="H488" s="1">
        <v>492</v>
      </c>
      <c r="I488" s="1">
        <v>1526358.88</v>
      </c>
      <c r="J488" s="1">
        <v>6322</v>
      </c>
      <c r="K488" s="1">
        <v>196</v>
      </c>
      <c r="L488" s="1">
        <v>-4</v>
      </c>
      <c r="M488" s="1">
        <v>-487</v>
      </c>
      <c r="N488" s="1">
        <v>114</v>
      </c>
      <c r="O488" s="1">
        <v>109623</v>
      </c>
      <c r="P488" s="1">
        <v>5.6</v>
      </c>
      <c r="Q488" s="1">
        <v>31</v>
      </c>
      <c r="R488" s="1">
        <v>34.1</v>
      </c>
      <c r="S488" s="1">
        <v>37.5</v>
      </c>
      <c r="T488" s="1">
        <v>41.25</v>
      </c>
      <c r="U488" s="1">
        <v>37.15</v>
      </c>
      <c r="V488" s="1">
        <v>1.8666195000000001</v>
      </c>
      <c r="W488" s="1">
        <v>31.74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5.56</v>
      </c>
      <c r="D489" s="1">
        <v>0</v>
      </c>
      <c r="E489" s="1">
        <v>0.53</v>
      </c>
      <c r="F489" s="1">
        <v>46.12</v>
      </c>
      <c r="G489" s="1">
        <v>47.790000000000006</v>
      </c>
      <c r="H489" s="1">
        <v>493</v>
      </c>
      <c r="I489" s="1">
        <v>954670</v>
      </c>
      <c r="J489" s="1">
        <v>74</v>
      </c>
      <c r="K489" s="1">
        <v>785</v>
      </c>
      <c r="L489" s="1">
        <v>-1884</v>
      </c>
      <c r="M489" s="1">
        <v>-1003</v>
      </c>
      <c r="N489" s="1">
        <v>299</v>
      </c>
      <c r="O489" s="1">
        <v>45624</v>
      </c>
      <c r="P489" s="1">
        <v>-3.8</v>
      </c>
      <c r="Q489" s="1">
        <v>89.1</v>
      </c>
      <c r="R489" s="1">
        <v>98</v>
      </c>
      <c r="S489" s="1">
        <v>107.5</v>
      </c>
      <c r="T489" s="1">
        <v>106</v>
      </c>
      <c r="U489" s="1">
        <v>97.6</v>
      </c>
      <c r="V489" s="1">
        <v>-1.9614220000000002</v>
      </c>
      <c r="W489" s="1">
        <v>20.49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0.97</v>
      </c>
      <c r="D490" s="1">
        <v>0</v>
      </c>
      <c r="E490" s="1">
        <v>0</v>
      </c>
      <c r="F490" s="1">
        <v>39.79</v>
      </c>
      <c r="G490" s="1">
        <v>59.24</v>
      </c>
      <c r="H490" s="1">
        <v>494</v>
      </c>
      <c r="I490" s="1">
        <v>300000</v>
      </c>
      <c r="J490" s="1">
        <v>196</v>
      </c>
      <c r="K490" s="1">
        <v>-20</v>
      </c>
      <c r="L490" s="1">
        <v>-8</v>
      </c>
      <c r="M490" s="1">
        <v>183</v>
      </c>
      <c r="N490" s="1">
        <v>-292</v>
      </c>
      <c r="O490" s="1">
        <v>17772</v>
      </c>
      <c r="P490" s="1">
        <v>0.3</v>
      </c>
      <c r="Q490" s="1">
        <v>91.9</v>
      </c>
      <c r="R490" s="1">
        <v>101</v>
      </c>
      <c r="S490" s="1">
        <v>111</v>
      </c>
      <c r="T490" s="1">
        <v>122</v>
      </c>
      <c r="U490" s="1">
        <v>110</v>
      </c>
      <c r="V490" s="1">
        <v>5.3104000000000012E-2</v>
      </c>
      <c r="W490" s="1">
        <v>31.58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0.41</v>
      </c>
      <c r="D491" s="1">
        <v>0</v>
      </c>
      <c r="E491" s="1">
        <v>0</v>
      </c>
      <c r="F491" s="1">
        <v>19.96</v>
      </c>
      <c r="G491" s="1">
        <v>79.63</v>
      </c>
      <c r="H491" s="1">
        <v>495</v>
      </c>
      <c r="I491" s="1">
        <v>4499678.38</v>
      </c>
      <c r="J491" s="1">
        <v>-7</v>
      </c>
      <c r="K491" s="1">
        <v>-84</v>
      </c>
      <c r="L491" s="1">
        <v>-38</v>
      </c>
      <c r="M491" s="1">
        <v>-193</v>
      </c>
      <c r="N491" s="1">
        <v>89</v>
      </c>
      <c r="O491" s="1">
        <v>358309</v>
      </c>
      <c r="P491" s="1">
        <v>-0.1</v>
      </c>
      <c r="Q491" s="1">
        <v>12.65</v>
      </c>
      <c r="R491" s="1">
        <v>12.6</v>
      </c>
      <c r="S491" s="1">
        <v>13.15</v>
      </c>
      <c r="T491" s="1">
        <v>12.85</v>
      </c>
      <c r="U491" s="1">
        <v>12.55</v>
      </c>
      <c r="V491" s="1">
        <v>-3.0097499999999999E-2</v>
      </c>
      <c r="W491" s="1">
        <v>-0.4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37.229999999999997</v>
      </c>
      <c r="D492" s="1">
        <v>0</v>
      </c>
      <c r="E492" s="1">
        <v>0.02</v>
      </c>
      <c r="F492" s="1">
        <v>19.48</v>
      </c>
      <c r="G492" s="1">
        <v>43.269999999999996</v>
      </c>
      <c r="H492" s="1">
        <v>496</v>
      </c>
      <c r="I492" s="1">
        <v>1104855.3799999999</v>
      </c>
      <c r="J492" s="1">
        <v>207</v>
      </c>
      <c r="K492" s="1">
        <v>-170</v>
      </c>
      <c r="L492" s="1">
        <v>115</v>
      </c>
      <c r="M492" s="1">
        <v>-76</v>
      </c>
      <c r="N492" s="1">
        <v>37</v>
      </c>
      <c r="O492" s="1">
        <v>47807</v>
      </c>
      <c r="P492" s="1">
        <v>0.2</v>
      </c>
      <c r="Q492" s="1">
        <v>26.2</v>
      </c>
      <c r="R492" s="1">
        <v>26.2</v>
      </c>
      <c r="S492" s="1">
        <v>28.8</v>
      </c>
      <c r="T492" s="1">
        <v>29.25</v>
      </c>
      <c r="U492" s="1">
        <v>26.9</v>
      </c>
      <c r="V492" s="1">
        <v>3.0536999999999998E-2</v>
      </c>
      <c r="W492" s="1">
        <v>9.35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9.68</v>
      </c>
      <c r="D493" s="1">
        <v>0.09</v>
      </c>
      <c r="E493" s="1">
        <v>0.6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2</v>
      </c>
      <c r="K493" s="1">
        <v>85</v>
      </c>
      <c r="L493" s="1">
        <v>-129</v>
      </c>
      <c r="M493" s="1">
        <v>-79</v>
      </c>
      <c r="N493" s="1">
        <v>67</v>
      </c>
      <c r="O493" s="1">
        <v>254902</v>
      </c>
      <c r="P493" s="1">
        <v>0</v>
      </c>
      <c r="Q493" s="1">
        <v>29.2</v>
      </c>
      <c r="R493" s="1">
        <v>29.75</v>
      </c>
      <c r="S493" s="1">
        <v>30.35</v>
      </c>
      <c r="T493" s="1">
        <v>29.85</v>
      </c>
      <c r="U493" s="1">
        <v>29.5</v>
      </c>
      <c r="V493" s="1">
        <v>-1.7096500000000001E-2</v>
      </c>
      <c r="W493" s="1">
        <v>1.72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16</v>
      </c>
      <c r="K494" s="1">
        <v>-33</v>
      </c>
      <c r="L494" s="1">
        <v>-1</v>
      </c>
      <c r="M494" s="1">
        <v>-76</v>
      </c>
      <c r="N494" s="1">
        <v>-15</v>
      </c>
      <c r="O494" s="1">
        <v>162138</v>
      </c>
      <c r="P494" s="1">
        <v>-0.1</v>
      </c>
      <c r="Q494" s="1">
        <v>18</v>
      </c>
      <c r="R494" s="1">
        <v>18.05</v>
      </c>
      <c r="S494" s="1">
        <v>18.95</v>
      </c>
      <c r="T494" s="1">
        <v>18.850000000000001</v>
      </c>
      <c r="U494" s="1">
        <v>18.350000000000001</v>
      </c>
      <c r="V494" s="1">
        <v>-2.0344500000000001E-2</v>
      </c>
      <c r="W494" s="1">
        <v>4.26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18</v>
      </c>
      <c r="K495" s="1">
        <v>-233</v>
      </c>
      <c r="L495" s="1">
        <v>252</v>
      </c>
      <c r="M495" s="1">
        <v>-356</v>
      </c>
      <c r="N495" s="1">
        <v>90</v>
      </c>
      <c r="O495" s="1">
        <v>388449</v>
      </c>
      <c r="P495" s="1">
        <v>-0.1</v>
      </c>
      <c r="Q495" s="1">
        <v>15.3</v>
      </c>
      <c r="R495" s="1">
        <v>14.95</v>
      </c>
      <c r="S495" s="1">
        <v>16.399999999999999</v>
      </c>
      <c r="T495" s="1">
        <v>15.8</v>
      </c>
      <c r="U495" s="1">
        <v>14.9</v>
      </c>
      <c r="V495" s="1">
        <v>-3.3589500000000008E-2</v>
      </c>
      <c r="W495" s="1">
        <v>-1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12.64</v>
      </c>
      <c r="D496" s="1">
        <v>0</v>
      </c>
      <c r="E496" s="1">
        <v>0.21</v>
      </c>
      <c r="F496" s="1">
        <v>11.2</v>
      </c>
      <c r="G496" s="1">
        <v>75.95</v>
      </c>
      <c r="H496" s="1">
        <v>500</v>
      </c>
      <c r="I496" s="1">
        <v>1274019.72</v>
      </c>
      <c r="J496" s="1">
        <v>36</v>
      </c>
      <c r="K496" s="1">
        <v>-27</v>
      </c>
      <c r="L496" s="1">
        <v>-8</v>
      </c>
      <c r="M496" s="1">
        <v>-70</v>
      </c>
      <c r="N496" s="1">
        <v>5</v>
      </c>
      <c r="O496" s="1">
        <v>96762</v>
      </c>
      <c r="P496" s="1">
        <v>-0.1</v>
      </c>
      <c r="Q496" s="1">
        <v>143.5</v>
      </c>
      <c r="R496" s="1">
        <v>142.5</v>
      </c>
      <c r="S496" s="1">
        <v>151</v>
      </c>
      <c r="T496" s="1">
        <v>149</v>
      </c>
      <c r="U496" s="1">
        <v>150.5</v>
      </c>
      <c r="V496" s="1">
        <v>-9.5670000000000005E-2</v>
      </c>
      <c r="W496" s="1">
        <v>4.88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-1</v>
      </c>
      <c r="L497" s="1">
        <v>-9</v>
      </c>
      <c r="M497" s="1">
        <v>0</v>
      </c>
      <c r="N497" s="1">
        <v>3</v>
      </c>
      <c r="O497" s="1">
        <v>51167</v>
      </c>
      <c r="P497" s="1">
        <v>0</v>
      </c>
      <c r="Q497" s="1">
        <v>36</v>
      </c>
      <c r="R497" s="1">
        <v>36</v>
      </c>
      <c r="S497" s="1">
        <v>36.4</v>
      </c>
      <c r="T497" s="1">
        <v>37.35</v>
      </c>
      <c r="U497" s="1">
        <v>37.25</v>
      </c>
      <c r="V497" s="1">
        <v>-2.8784999999999995E-3</v>
      </c>
      <c r="W497" s="1">
        <v>3.47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29.4</v>
      </c>
      <c r="R498" s="1">
        <v>29</v>
      </c>
      <c r="S498" s="1">
        <v>28.75</v>
      </c>
      <c r="T498" s="1">
        <v>27.35</v>
      </c>
      <c r="U498" s="1">
        <v>27.95</v>
      </c>
      <c r="V498" s="1">
        <v>0</v>
      </c>
      <c r="W498" s="1">
        <v>3.52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11.2</v>
      </c>
      <c r="R499" s="1">
        <v>11.3</v>
      </c>
      <c r="S499" s="1">
        <v>12.25</v>
      </c>
      <c r="T499" s="1">
        <v>12.35</v>
      </c>
      <c r="U499" s="1">
        <v>12.75</v>
      </c>
      <c r="V499" s="1">
        <v>0</v>
      </c>
      <c r="W499" s="1">
        <v>13.84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0.14000000000000001</v>
      </c>
      <c r="D500" s="1">
        <v>0</v>
      </c>
      <c r="E500" s="1">
        <v>0.33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-2</v>
      </c>
      <c r="K500" s="1">
        <v>-2</v>
      </c>
      <c r="L500" s="1">
        <v>9</v>
      </c>
      <c r="M500" s="1">
        <v>-51</v>
      </c>
      <c r="N500" s="1">
        <v>-3</v>
      </c>
      <c r="O500" s="1">
        <v>46304</v>
      </c>
      <c r="P500" s="1">
        <v>-0.1</v>
      </c>
      <c r="Q500" s="1">
        <v>29.15</v>
      </c>
      <c r="R500" s="1">
        <v>29.1</v>
      </c>
      <c r="S500" s="1">
        <v>31.4</v>
      </c>
      <c r="T500" s="1">
        <v>32.5</v>
      </c>
      <c r="U500" s="1">
        <v>31.8</v>
      </c>
      <c r="V500" s="1">
        <v>-1.5868E-2</v>
      </c>
      <c r="W500" s="1">
        <v>9.66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64.75</v>
      </c>
      <c r="D501" s="1">
        <v>0.21</v>
      </c>
      <c r="E501" s="1">
        <v>0.22</v>
      </c>
      <c r="F501" s="1">
        <v>45.74</v>
      </c>
      <c r="G501" s="1">
        <v>-10.919999999999987</v>
      </c>
      <c r="H501" s="1">
        <v>505</v>
      </c>
      <c r="I501" s="1">
        <v>1800000</v>
      </c>
      <c r="J501" s="1">
        <v>-65</v>
      </c>
      <c r="K501" s="1">
        <v>-1</v>
      </c>
      <c r="L501" s="1">
        <v>206</v>
      </c>
      <c r="M501" s="1">
        <v>-470</v>
      </c>
      <c r="N501" s="1">
        <v>-21</v>
      </c>
      <c r="O501" s="1">
        <v>-19656</v>
      </c>
      <c r="P501" s="1">
        <v>1.8</v>
      </c>
      <c r="Q501" s="1">
        <v>177</v>
      </c>
      <c r="R501" s="1">
        <v>177</v>
      </c>
      <c r="S501" s="1">
        <v>181.5</v>
      </c>
      <c r="T501" s="1">
        <v>174</v>
      </c>
      <c r="U501" s="1">
        <v>175</v>
      </c>
      <c r="V501" s="1">
        <v>-0.59748000000000001</v>
      </c>
      <c r="W501" s="1">
        <v>-2.23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5.35</v>
      </c>
      <c r="R502" s="1">
        <v>5.5</v>
      </c>
      <c r="S502" s="1">
        <v>6</v>
      </c>
      <c r="T502" s="1">
        <v>6</v>
      </c>
      <c r="U502" s="1">
        <v>6</v>
      </c>
      <c r="V502" s="1">
        <v>0</v>
      </c>
      <c r="W502" s="1">
        <v>5.26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38.36</v>
      </c>
      <c r="D503" s="1">
        <v>0.24</v>
      </c>
      <c r="E503" s="1">
        <v>2.75</v>
      </c>
      <c r="F503" s="1">
        <v>34.630000000000003</v>
      </c>
      <c r="G503" s="1">
        <v>24.019999999999996</v>
      </c>
      <c r="H503" s="1">
        <v>507</v>
      </c>
      <c r="I503" s="1">
        <v>365544.12</v>
      </c>
      <c r="J503" s="1">
        <v>1</v>
      </c>
      <c r="K503" s="1">
        <v>-2</v>
      </c>
      <c r="L503" s="1">
        <v>-1</v>
      </c>
      <c r="M503" s="1">
        <v>-5</v>
      </c>
      <c r="N503" s="1">
        <v>-6</v>
      </c>
      <c r="O503" s="1">
        <v>8780</v>
      </c>
      <c r="P503" s="1">
        <v>-0.1</v>
      </c>
      <c r="Q503" s="1">
        <v>72</v>
      </c>
      <c r="R503" s="1">
        <v>70.599999999999994</v>
      </c>
      <c r="S503" s="1">
        <v>71.5</v>
      </c>
      <c r="T503" s="1">
        <v>71.2</v>
      </c>
      <c r="U503" s="1">
        <v>71.2</v>
      </c>
      <c r="V503" s="1">
        <v>-9.2390000000000007E-3</v>
      </c>
      <c r="W503" s="1">
        <v>-1.66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14.57</v>
      </c>
      <c r="D504" s="1">
        <v>1.1299999999999999</v>
      </c>
      <c r="E504" s="1">
        <v>0.56000000000000005</v>
      </c>
      <c r="F504" s="1">
        <v>8.02</v>
      </c>
      <c r="G504" s="1">
        <v>75.72</v>
      </c>
      <c r="H504" s="1">
        <v>508</v>
      </c>
      <c r="I504" s="1">
        <v>769878.83</v>
      </c>
      <c r="J504" s="1">
        <v>-454</v>
      </c>
      <c r="K504" s="1">
        <v>-185</v>
      </c>
      <c r="L504" s="1">
        <v>-334</v>
      </c>
      <c r="M504" s="1">
        <v>-929</v>
      </c>
      <c r="N504" s="1">
        <v>-403</v>
      </c>
      <c r="O504" s="1">
        <v>58295</v>
      </c>
      <c r="P504" s="1">
        <v>-4</v>
      </c>
      <c r="Q504" s="1">
        <v>147</v>
      </c>
      <c r="R504" s="1">
        <v>148</v>
      </c>
      <c r="S504" s="1">
        <v>155.5</v>
      </c>
      <c r="T504" s="1">
        <v>153</v>
      </c>
      <c r="U504" s="1">
        <v>149</v>
      </c>
      <c r="V504" s="1">
        <v>-3.4823900000000001</v>
      </c>
      <c r="W504" s="1">
        <v>1.02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2.4</v>
      </c>
      <c r="D505" s="1">
        <v>0</v>
      </c>
      <c r="E505" s="1">
        <v>0.1</v>
      </c>
      <c r="F505" s="1">
        <v>46.25</v>
      </c>
      <c r="G505" s="1">
        <v>51.25</v>
      </c>
      <c r="H505" s="1">
        <v>509</v>
      </c>
      <c r="I505" s="1">
        <v>232663.33</v>
      </c>
      <c r="J505" s="1">
        <v>-2</v>
      </c>
      <c r="K505" s="1">
        <v>0</v>
      </c>
      <c r="L505" s="1">
        <v>7</v>
      </c>
      <c r="M505" s="1">
        <v>3</v>
      </c>
      <c r="N505" s="1">
        <v>8</v>
      </c>
      <c r="O505" s="1">
        <v>11924</v>
      </c>
      <c r="P505" s="1">
        <v>0.1</v>
      </c>
      <c r="Q505" s="1">
        <v>243</v>
      </c>
      <c r="R505" s="1">
        <v>241.5</v>
      </c>
      <c r="S505" s="1">
        <v>243.5</v>
      </c>
      <c r="T505" s="1">
        <v>244</v>
      </c>
      <c r="U505" s="1">
        <v>241.5</v>
      </c>
      <c r="V505" s="1">
        <v>3.8824999999999998E-2</v>
      </c>
      <c r="W505" s="1">
        <v>0.21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1.1000000000000001</v>
      </c>
      <c r="D506" s="1">
        <v>0</v>
      </c>
      <c r="E506" s="1">
        <v>0</v>
      </c>
      <c r="F506" s="1">
        <v>20.5</v>
      </c>
      <c r="G506" s="1">
        <v>78.400000000000006</v>
      </c>
      <c r="H506" s="1">
        <v>510</v>
      </c>
      <c r="I506" s="1">
        <v>722124.27</v>
      </c>
      <c r="J506" s="1">
        <v>54</v>
      </c>
      <c r="K506" s="1">
        <v>-27</v>
      </c>
      <c r="L506" s="1">
        <v>98</v>
      </c>
      <c r="M506" s="1">
        <v>-130</v>
      </c>
      <c r="N506" s="1">
        <v>-3</v>
      </c>
      <c r="O506" s="1">
        <v>56615</v>
      </c>
      <c r="P506" s="1">
        <v>0</v>
      </c>
      <c r="Q506" s="1">
        <v>91</v>
      </c>
      <c r="R506" s="1">
        <v>90.3</v>
      </c>
      <c r="S506" s="1">
        <v>92.9</v>
      </c>
      <c r="T506" s="1">
        <v>92</v>
      </c>
      <c r="U506" s="1">
        <v>92</v>
      </c>
      <c r="V506" s="1">
        <v>-6.5589999999999963E-3</v>
      </c>
      <c r="W506" s="1">
        <v>1.88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6.43</v>
      </c>
      <c r="D507" s="1">
        <v>0.92</v>
      </c>
      <c r="E507" s="1">
        <v>0.04</v>
      </c>
      <c r="F507" s="1">
        <v>28.38</v>
      </c>
      <c r="G507" s="1">
        <v>64.23</v>
      </c>
      <c r="H507" s="1">
        <v>511</v>
      </c>
      <c r="I507" s="1">
        <v>434043.77</v>
      </c>
      <c r="J507" s="1">
        <v>-50</v>
      </c>
      <c r="K507" s="1">
        <v>-5</v>
      </c>
      <c r="L507" s="1">
        <v>-21</v>
      </c>
      <c r="M507" s="1">
        <v>-8</v>
      </c>
      <c r="N507" s="1">
        <v>-1</v>
      </c>
      <c r="O507" s="1">
        <v>27879</v>
      </c>
      <c r="P507" s="1">
        <v>-0.3</v>
      </c>
      <c r="Q507" s="1">
        <v>119.5</v>
      </c>
      <c r="R507" s="1">
        <v>118.5</v>
      </c>
      <c r="S507" s="1">
        <v>119.5</v>
      </c>
      <c r="T507" s="1">
        <v>117.5</v>
      </c>
      <c r="U507" s="1">
        <v>117.5</v>
      </c>
      <c r="V507" s="1">
        <v>-0.101345</v>
      </c>
      <c r="W507" s="1">
        <v>-2.89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8.4700000000000006</v>
      </c>
      <c r="D508" s="1">
        <v>0</v>
      </c>
      <c r="E508" s="1">
        <v>0</v>
      </c>
      <c r="F508" s="1">
        <v>42.42</v>
      </c>
      <c r="G508" s="1">
        <v>49.11</v>
      </c>
      <c r="H508" s="1">
        <v>512</v>
      </c>
      <c r="I508" s="1">
        <v>302597.59999999998</v>
      </c>
      <c r="J508" s="1">
        <v>-67</v>
      </c>
      <c r="K508" s="1">
        <v>-44</v>
      </c>
      <c r="L508" s="1">
        <v>117</v>
      </c>
      <c r="M508" s="1">
        <v>-176</v>
      </c>
      <c r="N508" s="1">
        <v>-33</v>
      </c>
      <c r="O508" s="1">
        <v>14861</v>
      </c>
      <c r="P508" s="1">
        <v>-1.4</v>
      </c>
      <c r="Q508" s="1">
        <v>28.25</v>
      </c>
      <c r="R508" s="1">
        <v>28.45</v>
      </c>
      <c r="S508" s="1">
        <v>31.25</v>
      </c>
      <c r="T508" s="1">
        <v>30.3</v>
      </c>
      <c r="U508" s="1">
        <v>28.7</v>
      </c>
      <c r="V508" s="1">
        <v>-5.7682000000000004E-2</v>
      </c>
      <c r="W508" s="1">
        <v>5.9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0.33</v>
      </c>
      <c r="D509" s="1">
        <v>0</v>
      </c>
      <c r="E509" s="1">
        <v>0.04</v>
      </c>
      <c r="F509" s="1">
        <v>27.09</v>
      </c>
      <c r="G509" s="1">
        <v>72.539999999999992</v>
      </c>
      <c r="H509" s="1">
        <v>513</v>
      </c>
      <c r="I509" s="1">
        <v>489923.83</v>
      </c>
      <c r="J509" s="1">
        <v>3</v>
      </c>
      <c r="K509" s="1">
        <v>-5</v>
      </c>
      <c r="L509" s="1">
        <v>64</v>
      </c>
      <c r="M509" s="1">
        <v>-49</v>
      </c>
      <c r="N509" s="1">
        <v>-47</v>
      </c>
      <c r="O509" s="1">
        <v>35539</v>
      </c>
      <c r="P509" s="1">
        <v>-0.1</v>
      </c>
      <c r="Q509" s="1">
        <v>15.8</v>
      </c>
      <c r="R509" s="1">
        <v>15.65</v>
      </c>
      <c r="S509" s="1">
        <v>17.2</v>
      </c>
      <c r="T509" s="1">
        <v>17.899999999999999</v>
      </c>
      <c r="U509" s="1">
        <v>16.95</v>
      </c>
      <c r="V509" s="1">
        <v>-6.0379999999999982E-3</v>
      </c>
      <c r="W509" s="1">
        <v>5.61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-9</v>
      </c>
      <c r="K510" s="1">
        <v>-6</v>
      </c>
      <c r="L510" s="1">
        <v>20</v>
      </c>
      <c r="M510" s="1">
        <v>3</v>
      </c>
      <c r="N510" s="1">
        <v>-3</v>
      </c>
      <c r="O510" s="1">
        <v>62232</v>
      </c>
      <c r="P510" s="1">
        <v>0</v>
      </c>
      <c r="Q510" s="1">
        <v>24</v>
      </c>
      <c r="R510" s="1">
        <v>23.95</v>
      </c>
      <c r="S510" s="1">
        <v>24.3</v>
      </c>
      <c r="T510" s="1">
        <v>24.35</v>
      </c>
      <c r="U510" s="1">
        <v>24.5</v>
      </c>
      <c r="V510" s="1">
        <v>1.2585000000000003E-3</v>
      </c>
      <c r="W510" s="1">
        <v>2.08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22.5</v>
      </c>
      <c r="S511" s="1">
        <v>22.3</v>
      </c>
      <c r="T511" s="1">
        <v>22.3</v>
      </c>
      <c r="U511" s="1">
        <v>22</v>
      </c>
      <c r="V511" s="1">
        <v>0</v>
      </c>
      <c r="W511" s="1">
        <v>-2.2200000000000002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0.85</v>
      </c>
      <c r="D512" s="1">
        <v>0</v>
      </c>
      <c r="E512" s="1">
        <v>0</v>
      </c>
      <c r="F512" s="1">
        <v>38.83</v>
      </c>
      <c r="G512" s="1">
        <v>60.32</v>
      </c>
      <c r="H512" s="1">
        <v>516</v>
      </c>
      <c r="I512" s="1">
        <v>320317</v>
      </c>
      <c r="J512" s="1">
        <v>15</v>
      </c>
      <c r="K512" s="1">
        <v>3</v>
      </c>
      <c r="L512" s="1">
        <v>-73</v>
      </c>
      <c r="M512" s="1">
        <v>-90</v>
      </c>
      <c r="N512" s="1">
        <v>-9</v>
      </c>
      <c r="O512" s="1">
        <v>19322</v>
      </c>
      <c r="P512" s="1">
        <v>-0.8</v>
      </c>
      <c r="Q512" s="1">
        <v>23.95</v>
      </c>
      <c r="R512" s="1">
        <v>24</v>
      </c>
      <c r="S512" s="1">
        <v>25.1</v>
      </c>
      <c r="T512" s="1">
        <v>24.35</v>
      </c>
      <c r="U512" s="1">
        <v>23.55</v>
      </c>
      <c r="V512" s="1">
        <v>-3.8045000000000002E-2</v>
      </c>
      <c r="W512" s="1">
        <v>-0.42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0.34</v>
      </c>
      <c r="D513" s="1">
        <v>0</v>
      </c>
      <c r="E513" s="1">
        <v>0</v>
      </c>
      <c r="F513" s="1">
        <v>39.35</v>
      </c>
      <c r="G513" s="1">
        <v>60.309999999999995</v>
      </c>
      <c r="H513" s="1">
        <v>517</v>
      </c>
      <c r="I513" s="1">
        <v>293085.26</v>
      </c>
      <c r="J513" s="1">
        <v>8</v>
      </c>
      <c r="K513" s="1">
        <v>2</v>
      </c>
      <c r="L513" s="1">
        <v>43</v>
      </c>
      <c r="M513" s="1">
        <v>-34</v>
      </c>
      <c r="N513" s="1">
        <v>-15</v>
      </c>
      <c r="O513" s="1">
        <v>17676</v>
      </c>
      <c r="P513" s="1">
        <v>0</v>
      </c>
      <c r="Q513" s="1">
        <v>25.3</v>
      </c>
      <c r="R513" s="1">
        <v>25.5</v>
      </c>
      <c r="S513" s="1">
        <v>26.4</v>
      </c>
      <c r="T513" s="1">
        <v>25.8</v>
      </c>
      <c r="U513" s="1">
        <v>25.3</v>
      </c>
      <c r="V513" s="1">
        <v>1.3190000000000009E-3</v>
      </c>
      <c r="W513" s="1">
        <v>1.61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0.42</v>
      </c>
      <c r="D514" s="1">
        <v>0.27</v>
      </c>
      <c r="E514" s="1">
        <v>0</v>
      </c>
      <c r="F514" s="1">
        <v>69.31</v>
      </c>
      <c r="G514" s="1">
        <v>30</v>
      </c>
      <c r="H514" s="1">
        <v>518</v>
      </c>
      <c r="I514" s="1">
        <v>754825.5</v>
      </c>
      <c r="J514" s="1">
        <v>2</v>
      </c>
      <c r="K514" s="1">
        <v>-5</v>
      </c>
      <c r="L514" s="1">
        <v>17</v>
      </c>
      <c r="M514" s="1">
        <v>-2</v>
      </c>
      <c r="N514" s="1">
        <v>3</v>
      </c>
      <c r="O514" s="1">
        <v>22645</v>
      </c>
      <c r="P514" s="1">
        <v>0.1</v>
      </c>
      <c r="Q514" s="1">
        <v>41.5</v>
      </c>
      <c r="R514" s="1">
        <v>41.05</v>
      </c>
      <c r="S514" s="1">
        <v>42.1</v>
      </c>
      <c r="T514" s="1">
        <v>42.55</v>
      </c>
      <c r="U514" s="1">
        <v>42.75</v>
      </c>
      <c r="V514" s="1">
        <v>6.3660000000000001E-3</v>
      </c>
      <c r="W514" s="1">
        <v>4.2699999999999996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2.42</v>
      </c>
      <c r="D515" s="1">
        <v>0</v>
      </c>
      <c r="E515" s="1">
        <v>0.21</v>
      </c>
      <c r="F515" s="1">
        <v>24.75</v>
      </c>
      <c r="G515" s="1">
        <v>72.62</v>
      </c>
      <c r="H515" s="1">
        <v>519</v>
      </c>
      <c r="I515" s="1">
        <v>230199.84</v>
      </c>
      <c r="J515" s="1">
        <v>5</v>
      </c>
      <c r="K515" s="1">
        <v>7</v>
      </c>
      <c r="L515" s="1">
        <v>0</v>
      </c>
      <c r="M515" s="1">
        <v>-3</v>
      </c>
      <c r="N515" s="1">
        <v>21</v>
      </c>
      <c r="O515" s="1">
        <v>16717</v>
      </c>
      <c r="P515" s="1">
        <v>0.2</v>
      </c>
      <c r="Q515" s="1">
        <v>151.5</v>
      </c>
      <c r="R515" s="1">
        <v>153</v>
      </c>
      <c r="S515" s="1">
        <v>151</v>
      </c>
      <c r="T515" s="1">
        <v>145.5</v>
      </c>
      <c r="U515" s="1">
        <v>145</v>
      </c>
      <c r="V515" s="1">
        <v>4.437E-2</v>
      </c>
      <c r="W515" s="1">
        <v>-4.6100000000000003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71.41</v>
      </c>
      <c r="D516" s="1">
        <v>0</v>
      </c>
      <c r="E516" s="1">
        <v>0.02</v>
      </c>
      <c r="F516" s="1">
        <v>68.12</v>
      </c>
      <c r="G516" s="1">
        <v>-39.550000000000011</v>
      </c>
      <c r="H516" s="1">
        <v>520</v>
      </c>
      <c r="I516" s="1">
        <v>458360</v>
      </c>
      <c r="J516" s="1">
        <v>-34</v>
      </c>
      <c r="K516" s="1">
        <v>-14</v>
      </c>
      <c r="L516" s="1">
        <v>12</v>
      </c>
      <c r="M516" s="1">
        <v>-90</v>
      </c>
      <c r="N516" s="1">
        <v>-25</v>
      </c>
      <c r="O516" s="1">
        <v>-18128</v>
      </c>
      <c r="P516" s="1">
        <v>0.8</v>
      </c>
      <c r="Q516" s="1">
        <v>70.900000000000006</v>
      </c>
      <c r="R516" s="1">
        <v>70.400000000000006</v>
      </c>
      <c r="S516" s="1">
        <v>72.900000000000006</v>
      </c>
      <c r="T516" s="1">
        <v>71.8</v>
      </c>
      <c r="U516" s="1">
        <v>70.8</v>
      </c>
      <c r="V516" s="1">
        <v>-0.10753400000000002</v>
      </c>
      <c r="W516" s="1">
        <v>3.51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51.7</v>
      </c>
      <c r="R517" s="1">
        <v>51.7</v>
      </c>
      <c r="S517" s="1">
        <v>52.1</v>
      </c>
      <c r="T517" s="1">
        <v>52.3</v>
      </c>
      <c r="U517" s="1">
        <v>52.1</v>
      </c>
      <c r="V517" s="1">
        <v>0</v>
      </c>
      <c r="W517" s="1">
        <v>0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11.65</v>
      </c>
      <c r="D518" s="1">
        <v>0.25</v>
      </c>
      <c r="E518" s="1">
        <v>0.53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-6385</v>
      </c>
      <c r="K518" s="1">
        <v>-21593</v>
      </c>
      <c r="L518" s="1">
        <v>-5309</v>
      </c>
      <c r="M518" s="1">
        <v>-2335</v>
      </c>
      <c r="N518" s="1">
        <v>-3013</v>
      </c>
      <c r="O518" s="1">
        <v>6919341</v>
      </c>
      <c r="P518" s="1">
        <v>-0.6</v>
      </c>
      <c r="Q518" s="1">
        <v>16.100000000000001</v>
      </c>
      <c r="R518" s="1">
        <v>15.95</v>
      </c>
      <c r="S518" s="1">
        <v>15.95</v>
      </c>
      <c r="T518" s="1">
        <v>16.05</v>
      </c>
      <c r="U518" s="1">
        <v>16.100000000000001</v>
      </c>
      <c r="V518" s="1">
        <v>-6.1787145000000008</v>
      </c>
      <c r="W518" s="1">
        <v>0</v>
      </c>
      <c r="X518" s="1" t="s">
        <v>4450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15.48</v>
      </c>
      <c r="D519" s="1">
        <v>3.54</v>
      </c>
      <c r="E519" s="1">
        <v>0.82</v>
      </c>
      <c r="F519" s="1">
        <v>3.96</v>
      </c>
      <c r="G519" s="1">
        <v>76.2</v>
      </c>
      <c r="H519" s="1">
        <v>523</v>
      </c>
      <c r="I519" s="1">
        <v>11212342.65</v>
      </c>
      <c r="J519" s="1">
        <v>452</v>
      </c>
      <c r="K519" s="1">
        <v>-618</v>
      </c>
      <c r="L519" s="1">
        <v>-889</v>
      </c>
      <c r="M519" s="1">
        <v>-554</v>
      </c>
      <c r="N519" s="1">
        <v>-391</v>
      </c>
      <c r="O519" s="1">
        <v>854381</v>
      </c>
      <c r="P519" s="1">
        <v>-0.2</v>
      </c>
      <c r="Q519" s="1">
        <v>40.5</v>
      </c>
      <c r="R519" s="1">
        <v>40.25</v>
      </c>
      <c r="S519" s="1">
        <v>39.549999999999997</v>
      </c>
      <c r="T519" s="1">
        <v>39.5</v>
      </c>
      <c r="U519" s="1">
        <v>39.549999999999997</v>
      </c>
      <c r="V519" s="1">
        <v>-0.79075499999999999</v>
      </c>
      <c r="W519" s="1">
        <v>-1.1299999999999999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10.41</v>
      </c>
      <c r="D520" s="1">
        <v>0.13</v>
      </c>
      <c r="E520" s="1">
        <v>0.08</v>
      </c>
      <c r="F520" s="1">
        <v>3.21</v>
      </c>
      <c r="G520" s="1">
        <v>86.17</v>
      </c>
      <c r="H520" s="1">
        <v>524</v>
      </c>
      <c r="I520" s="1">
        <v>41516943.130000003</v>
      </c>
      <c r="J520" s="1">
        <v>204</v>
      </c>
      <c r="K520" s="1">
        <v>-269</v>
      </c>
      <c r="L520" s="1">
        <v>-1092</v>
      </c>
      <c r="M520" s="1">
        <v>-624</v>
      </c>
      <c r="N520" s="1">
        <v>704</v>
      </c>
      <c r="O520" s="1">
        <v>3577515</v>
      </c>
      <c r="P520" s="1">
        <v>0</v>
      </c>
      <c r="Q520" s="1">
        <v>11.45</v>
      </c>
      <c r="R520" s="1">
        <v>11.45</v>
      </c>
      <c r="S520" s="1">
        <v>11.4</v>
      </c>
      <c r="T520" s="1">
        <v>11.5</v>
      </c>
      <c r="U520" s="1">
        <v>11.55</v>
      </c>
      <c r="V520" s="1">
        <v>-0.12237850000000002</v>
      </c>
      <c r="W520" s="1">
        <v>0.87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1.71</v>
      </c>
      <c r="D521" s="1">
        <v>0</v>
      </c>
      <c r="E521" s="1">
        <v>7.0000000000000007E-2</v>
      </c>
      <c r="F521" s="1">
        <v>20.88</v>
      </c>
      <c r="G521" s="1">
        <v>77.34</v>
      </c>
      <c r="H521" s="1">
        <v>525</v>
      </c>
      <c r="I521" s="1">
        <v>2236080</v>
      </c>
      <c r="J521" s="1">
        <v>-17</v>
      </c>
      <c r="K521" s="1">
        <v>-18</v>
      </c>
      <c r="L521" s="1">
        <v>-21</v>
      </c>
      <c r="M521" s="1">
        <v>4</v>
      </c>
      <c r="N521" s="1">
        <v>37</v>
      </c>
      <c r="O521" s="1">
        <v>172938</v>
      </c>
      <c r="P521" s="1">
        <v>0</v>
      </c>
      <c r="Q521" s="1">
        <v>20.5</v>
      </c>
      <c r="R521" s="1">
        <v>20.5</v>
      </c>
      <c r="S521" s="1">
        <v>20.399999999999999</v>
      </c>
      <c r="T521" s="1">
        <v>20.55</v>
      </c>
      <c r="U521" s="1">
        <v>20.65</v>
      </c>
      <c r="V521" s="1">
        <v>-2.9965000000000009E-3</v>
      </c>
      <c r="W521" s="1">
        <v>0.73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6.42</v>
      </c>
      <c r="D522" s="1">
        <v>0.38</v>
      </c>
      <c r="E522" s="1">
        <v>0.64</v>
      </c>
      <c r="F522" s="1">
        <v>34.22</v>
      </c>
      <c r="G522" s="1">
        <v>58.34</v>
      </c>
      <c r="H522" s="1">
        <v>526</v>
      </c>
      <c r="I522" s="1">
        <v>13429600</v>
      </c>
      <c r="J522" s="1">
        <v>1468</v>
      </c>
      <c r="K522" s="1">
        <v>1382</v>
      </c>
      <c r="L522" s="1">
        <v>982</v>
      </c>
      <c r="M522" s="1">
        <v>84</v>
      </c>
      <c r="N522" s="1">
        <v>681</v>
      </c>
      <c r="O522" s="1">
        <v>783483</v>
      </c>
      <c r="P522" s="1">
        <v>0.6</v>
      </c>
      <c r="Q522" s="1">
        <v>16.100000000000001</v>
      </c>
      <c r="R522" s="1">
        <v>16.2</v>
      </c>
      <c r="S522" s="1">
        <v>16.149999999999999</v>
      </c>
      <c r="T522" s="1">
        <v>16.149999999999999</v>
      </c>
      <c r="U522" s="1">
        <v>16.2</v>
      </c>
      <c r="V522" s="1">
        <v>0.74271300000000007</v>
      </c>
      <c r="W522" s="1">
        <v>0.93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14.7</v>
      </c>
      <c r="D523" s="1">
        <v>0.01</v>
      </c>
      <c r="E523" s="1">
        <v>1</v>
      </c>
      <c r="F523" s="1">
        <v>47.31</v>
      </c>
      <c r="G523" s="1">
        <v>36.979999999999997</v>
      </c>
      <c r="H523" s="1">
        <v>527</v>
      </c>
      <c r="I523" s="1">
        <v>47313972.420000002</v>
      </c>
      <c r="J523" s="1">
        <v>-986</v>
      </c>
      <c r="K523" s="1">
        <v>721</v>
      </c>
      <c r="L523" s="1">
        <v>-6514</v>
      </c>
      <c r="M523" s="1">
        <v>-1282</v>
      </c>
      <c r="N523" s="1">
        <v>-7055</v>
      </c>
      <c r="O523" s="1">
        <v>1749671</v>
      </c>
      <c r="P523" s="1">
        <v>-0.9</v>
      </c>
      <c r="Q523" s="1">
        <v>24.4</v>
      </c>
      <c r="R523" s="1">
        <v>24.85</v>
      </c>
      <c r="S523" s="1">
        <v>24.15</v>
      </c>
      <c r="T523" s="1">
        <v>24.65</v>
      </c>
      <c r="U523" s="1">
        <v>25.95</v>
      </c>
      <c r="V523" s="1">
        <v>-3.7813319999999995</v>
      </c>
      <c r="W523" s="1">
        <v>6.35</v>
      </c>
      <c r="X523" s="1" t="s">
        <v>4451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3.22</v>
      </c>
      <c r="D524" s="1">
        <v>0.02</v>
      </c>
      <c r="E524" s="1">
        <v>0.28999999999999998</v>
      </c>
      <c r="F524" s="1">
        <v>26.58</v>
      </c>
      <c r="G524" s="1">
        <v>69.89</v>
      </c>
      <c r="H524" s="1">
        <v>528</v>
      </c>
      <c r="I524" s="1">
        <v>3622004</v>
      </c>
      <c r="J524" s="1">
        <v>229</v>
      </c>
      <c r="K524" s="1">
        <v>-740</v>
      </c>
      <c r="L524" s="1">
        <v>-426</v>
      </c>
      <c r="M524" s="1">
        <v>-100</v>
      </c>
      <c r="N524" s="1">
        <v>-97</v>
      </c>
      <c r="O524" s="1">
        <v>253142</v>
      </c>
      <c r="P524" s="1">
        <v>-0.4</v>
      </c>
      <c r="Q524" s="1">
        <v>20.6</v>
      </c>
      <c r="R524" s="1">
        <v>20.45</v>
      </c>
      <c r="S524" s="1">
        <v>20.350000000000001</v>
      </c>
      <c r="T524" s="1">
        <v>20.350000000000001</v>
      </c>
      <c r="U524" s="1">
        <v>20.3</v>
      </c>
      <c r="V524" s="1">
        <v>-0.23088799999999995</v>
      </c>
      <c r="W524" s="1">
        <v>-1.02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16.61</v>
      </c>
      <c r="D525" s="1">
        <v>0.14000000000000001</v>
      </c>
      <c r="E525" s="1">
        <v>0.09</v>
      </c>
      <c r="F525" s="1">
        <v>20.81</v>
      </c>
      <c r="G525" s="1">
        <v>62.35</v>
      </c>
      <c r="H525" s="1">
        <v>529</v>
      </c>
      <c r="I525" s="1">
        <v>74885834.569999993</v>
      </c>
      <c r="J525" s="1">
        <v>-4183</v>
      </c>
      <c r="K525" s="1">
        <v>-14903</v>
      </c>
      <c r="L525" s="1">
        <v>-10984</v>
      </c>
      <c r="M525" s="1">
        <v>-5922</v>
      </c>
      <c r="N525" s="1">
        <v>4164</v>
      </c>
      <c r="O525" s="1">
        <v>4669132</v>
      </c>
      <c r="P525" s="1">
        <v>-0.7</v>
      </c>
      <c r="Q525" s="1">
        <v>9.4499999999999993</v>
      </c>
      <c r="R525" s="1">
        <v>9.4</v>
      </c>
      <c r="S525" s="1">
        <v>9.36</v>
      </c>
      <c r="T525" s="1">
        <v>9.3800000000000008</v>
      </c>
      <c r="U525" s="1">
        <v>9.4700000000000006</v>
      </c>
      <c r="V525" s="1">
        <v>-2.9854307000000002</v>
      </c>
      <c r="W525" s="1">
        <v>0.21</v>
      </c>
      <c r="X525" s="1" t="s">
        <v>4452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7.61</v>
      </c>
      <c r="D526" s="1">
        <v>0.32</v>
      </c>
      <c r="E526" s="1">
        <v>0</v>
      </c>
      <c r="F526" s="1">
        <v>55.74</v>
      </c>
      <c r="G526" s="1">
        <v>36.33</v>
      </c>
      <c r="H526" s="1">
        <v>530</v>
      </c>
      <c r="I526" s="1">
        <v>11695577.27</v>
      </c>
      <c r="J526" s="1">
        <v>-6</v>
      </c>
      <c r="K526" s="1">
        <v>33</v>
      </c>
      <c r="L526" s="1">
        <v>-129</v>
      </c>
      <c r="M526" s="1">
        <v>7</v>
      </c>
      <c r="N526" s="1">
        <v>23</v>
      </c>
      <c r="O526" s="1">
        <v>424900</v>
      </c>
      <c r="P526" s="1">
        <v>0</v>
      </c>
      <c r="Q526" s="1">
        <v>10.8</v>
      </c>
      <c r="R526" s="1">
        <v>10.8</v>
      </c>
      <c r="S526" s="1">
        <v>10.7</v>
      </c>
      <c r="T526" s="1">
        <v>10.75</v>
      </c>
      <c r="U526" s="1">
        <v>10.8</v>
      </c>
      <c r="V526" s="1">
        <v>-7.6504999999999984E-3</v>
      </c>
      <c r="W526" s="1">
        <v>0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3.04</v>
      </c>
      <c r="D527" s="1">
        <v>0.02</v>
      </c>
      <c r="E527" s="1">
        <v>0.06</v>
      </c>
      <c r="F527" s="1">
        <v>13.9</v>
      </c>
      <c r="G527" s="1">
        <v>82.98</v>
      </c>
      <c r="H527" s="1">
        <v>531</v>
      </c>
      <c r="I527" s="1">
        <v>32933688.059999999</v>
      </c>
      <c r="J527" s="1">
        <v>-22</v>
      </c>
      <c r="K527" s="1">
        <v>-612</v>
      </c>
      <c r="L527" s="1">
        <v>-422</v>
      </c>
      <c r="M527" s="1">
        <v>-115</v>
      </c>
      <c r="N527" s="1">
        <v>939</v>
      </c>
      <c r="O527" s="1">
        <v>2732837</v>
      </c>
      <c r="P527" s="1">
        <v>0</v>
      </c>
      <c r="Q527" s="1">
        <v>11.5</v>
      </c>
      <c r="R527" s="1">
        <v>11.45</v>
      </c>
      <c r="S527" s="1">
        <v>11.4</v>
      </c>
      <c r="T527" s="1">
        <v>11.45</v>
      </c>
      <c r="U527" s="1">
        <v>11.6</v>
      </c>
      <c r="V527" s="1">
        <v>-2.4955500000000012E-2</v>
      </c>
      <c r="W527" s="1">
        <v>1.31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6.92</v>
      </c>
      <c r="D528" s="1">
        <v>0.02</v>
      </c>
      <c r="E528" s="1">
        <v>0.13</v>
      </c>
      <c r="F528" s="1">
        <v>3.45</v>
      </c>
      <c r="G528" s="1">
        <v>89.48</v>
      </c>
      <c r="H528" s="1">
        <v>532</v>
      </c>
      <c r="I528" s="1">
        <v>7609436</v>
      </c>
      <c r="J528" s="1">
        <v>84</v>
      </c>
      <c r="K528" s="1">
        <v>-294</v>
      </c>
      <c r="L528" s="1">
        <v>-129</v>
      </c>
      <c r="M528" s="1">
        <v>-304</v>
      </c>
      <c r="N528" s="1">
        <v>-180</v>
      </c>
      <c r="O528" s="1">
        <v>680892</v>
      </c>
      <c r="P528" s="1">
        <v>-0.1</v>
      </c>
      <c r="Q528" s="1">
        <v>6.81</v>
      </c>
      <c r="R528" s="1">
        <v>6.66</v>
      </c>
      <c r="S528" s="1">
        <v>6.4</v>
      </c>
      <c r="T528" s="1">
        <v>6.45</v>
      </c>
      <c r="U528" s="1">
        <v>6.4</v>
      </c>
      <c r="V528" s="1">
        <v>-5.3244E-2</v>
      </c>
      <c r="W528" s="1">
        <v>-6.02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10.35</v>
      </c>
      <c r="D529" s="1">
        <v>0.1</v>
      </c>
      <c r="E529" s="1">
        <v>0.9</v>
      </c>
      <c r="F529" s="1">
        <v>7.81</v>
      </c>
      <c r="G529" s="1">
        <v>80.84</v>
      </c>
      <c r="H529" s="1">
        <v>533</v>
      </c>
      <c r="I529" s="1">
        <v>34481044.409999996</v>
      </c>
      <c r="J529" s="1">
        <v>-585</v>
      </c>
      <c r="K529" s="1">
        <v>-1481</v>
      </c>
      <c r="L529" s="1">
        <v>-2847</v>
      </c>
      <c r="M529" s="1">
        <v>-1003</v>
      </c>
      <c r="N529" s="1">
        <v>1801</v>
      </c>
      <c r="O529" s="1">
        <v>2787448</v>
      </c>
      <c r="P529" s="1">
        <v>-0.1</v>
      </c>
      <c r="Q529" s="1">
        <v>10.5</v>
      </c>
      <c r="R529" s="1">
        <v>10.5</v>
      </c>
      <c r="S529" s="1">
        <v>10.45</v>
      </c>
      <c r="T529" s="1">
        <v>10.5</v>
      </c>
      <c r="U529" s="1">
        <v>10.6</v>
      </c>
      <c r="V529" s="1">
        <v>-0.42885049999999997</v>
      </c>
      <c r="W529" s="1">
        <v>0.47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0.01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63</v>
      </c>
      <c r="K530" s="1">
        <v>65</v>
      </c>
      <c r="L530" s="1">
        <v>-190</v>
      </c>
      <c r="M530" s="1">
        <v>2</v>
      </c>
      <c r="N530" s="1">
        <v>77</v>
      </c>
      <c r="O530" s="1">
        <v>373765</v>
      </c>
      <c r="P530" s="1">
        <v>0</v>
      </c>
      <c r="Q530" s="1">
        <v>14.7</v>
      </c>
      <c r="R530" s="1">
        <v>14.9</v>
      </c>
      <c r="S530" s="1">
        <v>14.55</v>
      </c>
      <c r="T530" s="1">
        <v>14.65</v>
      </c>
      <c r="U530" s="1">
        <v>14.8</v>
      </c>
      <c r="V530" s="1">
        <v>2.99E-3</v>
      </c>
      <c r="W530" s="1">
        <v>1.72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7.14</v>
      </c>
      <c r="D531" s="1">
        <v>0.6</v>
      </c>
      <c r="E531" s="1">
        <v>0.31</v>
      </c>
      <c r="F531" s="1">
        <v>6.32</v>
      </c>
      <c r="G531" s="1">
        <v>85.63</v>
      </c>
      <c r="H531" s="1">
        <v>535</v>
      </c>
      <c r="I531" s="1">
        <v>3159633</v>
      </c>
      <c r="J531" s="1">
        <v>6</v>
      </c>
      <c r="K531" s="1">
        <v>-38</v>
      </c>
      <c r="L531" s="1">
        <v>-82</v>
      </c>
      <c r="M531" s="1">
        <v>-29</v>
      </c>
      <c r="N531" s="1">
        <v>9</v>
      </c>
      <c r="O531" s="1">
        <v>270559</v>
      </c>
      <c r="P531" s="1">
        <v>0</v>
      </c>
      <c r="Q531" s="1">
        <v>40.15</v>
      </c>
      <c r="R531" s="1">
        <v>40</v>
      </c>
      <c r="S531" s="1">
        <v>39.6</v>
      </c>
      <c r="T531" s="1">
        <v>40.200000000000003</v>
      </c>
      <c r="U531" s="1">
        <v>40.299999999999997</v>
      </c>
      <c r="V531" s="1">
        <v>-5.3294000000000008E-2</v>
      </c>
      <c r="W531" s="1">
        <v>1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2.13</v>
      </c>
      <c r="D532" s="1">
        <v>0.05</v>
      </c>
      <c r="E532" s="1">
        <v>0.16</v>
      </c>
      <c r="F532" s="1">
        <v>61.86</v>
      </c>
      <c r="G532" s="1">
        <v>35.799999999999997</v>
      </c>
      <c r="H532" s="1">
        <v>536</v>
      </c>
      <c r="I532" s="1">
        <v>5903887.5</v>
      </c>
      <c r="J532" s="1">
        <v>-114</v>
      </c>
      <c r="K532" s="1">
        <v>-31</v>
      </c>
      <c r="L532" s="1">
        <v>-52</v>
      </c>
      <c r="M532" s="1">
        <v>-617</v>
      </c>
      <c r="N532" s="1">
        <v>-502</v>
      </c>
      <c r="O532" s="1">
        <v>211359</v>
      </c>
      <c r="P532" s="1">
        <v>-0.6</v>
      </c>
      <c r="Q532" s="1">
        <v>27.05</v>
      </c>
      <c r="R532" s="1">
        <v>26.8</v>
      </c>
      <c r="S532" s="1">
        <v>26.55</v>
      </c>
      <c r="T532" s="1">
        <v>27.25</v>
      </c>
      <c r="U532" s="1">
        <v>27.55</v>
      </c>
      <c r="V532" s="1">
        <v>-0.3593845</v>
      </c>
      <c r="W532" s="1">
        <v>2.04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3.46</v>
      </c>
      <c r="D533" s="1">
        <v>0.1</v>
      </c>
      <c r="E533" s="1">
        <v>0</v>
      </c>
      <c r="F533" s="1">
        <v>18.52</v>
      </c>
      <c r="G533" s="1">
        <v>77.92</v>
      </c>
      <c r="H533" s="1">
        <v>537</v>
      </c>
      <c r="I533" s="1">
        <v>3011637.84</v>
      </c>
      <c r="J533" s="1">
        <v>16</v>
      </c>
      <c r="K533" s="1">
        <v>4</v>
      </c>
      <c r="L533" s="1">
        <v>-17</v>
      </c>
      <c r="M533" s="1">
        <v>26</v>
      </c>
      <c r="N533" s="1">
        <v>47</v>
      </c>
      <c r="O533" s="1">
        <v>234667</v>
      </c>
      <c r="P533" s="1">
        <v>0</v>
      </c>
      <c r="Q533" s="1">
        <v>13.1</v>
      </c>
      <c r="R533" s="1">
        <v>13.05</v>
      </c>
      <c r="S533" s="1">
        <v>12.95</v>
      </c>
      <c r="T533" s="1">
        <v>13</v>
      </c>
      <c r="U533" s="1">
        <v>13.1</v>
      </c>
      <c r="V533" s="1">
        <v>9.9534999999999988E-3</v>
      </c>
      <c r="W533" s="1">
        <v>0.77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10.32</v>
      </c>
      <c r="D534" s="1">
        <v>0.42</v>
      </c>
      <c r="E534" s="1">
        <v>0.02</v>
      </c>
      <c r="F534" s="1">
        <v>7.32</v>
      </c>
      <c r="G534" s="1">
        <v>81.92</v>
      </c>
      <c r="H534" s="1">
        <v>538</v>
      </c>
      <c r="I534" s="1">
        <v>13998378.289999999</v>
      </c>
      <c r="J534" s="1">
        <v>-236</v>
      </c>
      <c r="K534" s="1">
        <v>-1439</v>
      </c>
      <c r="L534" s="1">
        <v>-1905</v>
      </c>
      <c r="M534" s="1">
        <v>-405</v>
      </c>
      <c r="N534" s="1">
        <v>-9</v>
      </c>
      <c r="O534" s="1">
        <v>1146747</v>
      </c>
      <c r="P534" s="1">
        <v>-0.3</v>
      </c>
      <c r="Q534" s="1">
        <v>26.15</v>
      </c>
      <c r="R534" s="1">
        <v>25.85</v>
      </c>
      <c r="S534" s="1">
        <v>25.7</v>
      </c>
      <c r="T534" s="1">
        <v>25.95</v>
      </c>
      <c r="U534" s="1">
        <v>26.1</v>
      </c>
      <c r="V534" s="1">
        <v>-1.0307269999999999</v>
      </c>
      <c r="W534" s="1">
        <v>1.1599999999999999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7.06</v>
      </c>
      <c r="D535" s="1">
        <v>0.03</v>
      </c>
      <c r="E535" s="1">
        <v>0.03</v>
      </c>
      <c r="F535" s="1">
        <v>40.619999999999997</v>
      </c>
      <c r="G535" s="1">
        <v>52.260000000000005</v>
      </c>
      <c r="H535" s="1">
        <v>539</v>
      </c>
      <c r="I535" s="1">
        <v>25019714.710000001</v>
      </c>
      <c r="J535" s="1">
        <v>-616</v>
      </c>
      <c r="K535" s="1">
        <v>-1777</v>
      </c>
      <c r="L535" s="1">
        <v>-1298</v>
      </c>
      <c r="M535" s="1">
        <v>534</v>
      </c>
      <c r="N535" s="1">
        <v>1847</v>
      </c>
      <c r="O535" s="1">
        <v>1307530</v>
      </c>
      <c r="P535" s="1">
        <v>-0.1</v>
      </c>
      <c r="Q535" s="1">
        <v>9.18</v>
      </c>
      <c r="R535" s="1">
        <v>9.1</v>
      </c>
      <c r="S535" s="1">
        <v>9</v>
      </c>
      <c r="T535" s="1">
        <v>9.1999999999999993</v>
      </c>
      <c r="U535" s="1">
        <v>9.33</v>
      </c>
      <c r="V535" s="1">
        <v>-0.11362270000000003</v>
      </c>
      <c r="W535" s="1">
        <v>1.63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16.5</v>
      </c>
      <c r="D536" s="1">
        <v>0.22</v>
      </c>
      <c r="E536" s="1">
        <v>0.04</v>
      </c>
      <c r="F536" s="1">
        <v>25.26</v>
      </c>
      <c r="G536" s="1">
        <v>57.980000000000004</v>
      </c>
      <c r="H536" s="1">
        <v>540</v>
      </c>
      <c r="I536" s="1">
        <v>128547788.09999999</v>
      </c>
      <c r="J536" s="1">
        <v>-4377</v>
      </c>
      <c r="K536" s="1">
        <v>-8669</v>
      </c>
      <c r="L536" s="1">
        <v>-5363</v>
      </c>
      <c r="M536" s="1">
        <v>-1371</v>
      </c>
      <c r="N536" s="1">
        <v>3617</v>
      </c>
      <c r="O536" s="1">
        <v>7453201</v>
      </c>
      <c r="P536" s="1">
        <v>-0.2</v>
      </c>
      <c r="Q536" s="1">
        <v>18.25</v>
      </c>
      <c r="R536" s="1">
        <v>18.100000000000001</v>
      </c>
      <c r="S536" s="1">
        <v>18.100000000000001</v>
      </c>
      <c r="T536" s="1">
        <v>18.2</v>
      </c>
      <c r="U536" s="1">
        <v>18.25</v>
      </c>
      <c r="V536" s="1">
        <v>-2.9280140000000001</v>
      </c>
      <c r="W536" s="1">
        <v>-0.54</v>
      </c>
      <c r="X536" s="1" t="s">
        <v>4453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26.39</v>
      </c>
      <c r="D537" s="1">
        <v>0.53</v>
      </c>
      <c r="E537" s="1">
        <v>0.71</v>
      </c>
      <c r="F537" s="1">
        <v>23.84</v>
      </c>
      <c r="G537" s="1">
        <v>48.53</v>
      </c>
      <c r="H537" s="1">
        <v>541</v>
      </c>
      <c r="I537" s="1">
        <v>115002639.95</v>
      </c>
      <c r="J537" s="1">
        <v>-1884</v>
      </c>
      <c r="K537" s="1">
        <v>-9210</v>
      </c>
      <c r="L537" s="1">
        <v>-8233</v>
      </c>
      <c r="M537" s="1">
        <v>4665</v>
      </c>
      <c r="N537" s="1">
        <v>3504</v>
      </c>
      <c r="O537" s="1">
        <v>5581078</v>
      </c>
      <c r="P537" s="1">
        <v>-0.2</v>
      </c>
      <c r="Q537" s="1">
        <v>72.3</v>
      </c>
      <c r="R537" s="1">
        <v>71.3</v>
      </c>
      <c r="S537" s="1">
        <v>70</v>
      </c>
      <c r="T537" s="1">
        <v>70.7</v>
      </c>
      <c r="U537" s="1">
        <v>71.8</v>
      </c>
      <c r="V537" s="1">
        <v>-7.8779349999999999</v>
      </c>
      <c r="W537" s="1">
        <v>-1.1000000000000001</v>
      </c>
      <c r="X537" s="1" t="s">
        <v>4454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23.18</v>
      </c>
      <c r="D538" s="1">
        <v>0.48</v>
      </c>
      <c r="E538" s="1">
        <v>0.66</v>
      </c>
      <c r="F538" s="1">
        <v>1.19</v>
      </c>
      <c r="G538" s="1">
        <v>74.489999999999995</v>
      </c>
      <c r="H538" s="1">
        <v>542</v>
      </c>
      <c r="I538" s="1">
        <v>147025101.28</v>
      </c>
      <c r="J538" s="1">
        <v>-5944</v>
      </c>
      <c r="K538" s="1">
        <v>-5725</v>
      </c>
      <c r="L538" s="1">
        <v>-11662</v>
      </c>
      <c r="M538" s="1">
        <v>3653</v>
      </c>
      <c r="N538" s="1">
        <v>1878</v>
      </c>
      <c r="O538" s="1">
        <v>10951900</v>
      </c>
      <c r="P538" s="1">
        <v>-0.2</v>
      </c>
      <c r="Q538" s="1">
        <v>54</v>
      </c>
      <c r="R538" s="1">
        <v>53.6</v>
      </c>
      <c r="S538" s="1">
        <v>52</v>
      </c>
      <c r="T538" s="1">
        <v>52.6</v>
      </c>
      <c r="U538" s="1">
        <v>54.1</v>
      </c>
      <c r="V538" s="1">
        <v>-9.4051239999999989</v>
      </c>
      <c r="W538" s="1">
        <v>-0.37</v>
      </c>
      <c r="X538" s="1" t="s">
        <v>4455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23.87</v>
      </c>
      <c r="D539" s="1">
        <v>1.65</v>
      </c>
      <c r="E539" s="1">
        <v>0.96</v>
      </c>
      <c r="F539" s="1">
        <v>1.45</v>
      </c>
      <c r="G539" s="1">
        <v>72.069999999999993</v>
      </c>
      <c r="H539" s="1">
        <v>543</v>
      </c>
      <c r="I539" s="1">
        <v>149736024.24000001</v>
      </c>
      <c r="J539" s="1">
        <v>8432</v>
      </c>
      <c r="K539" s="1">
        <v>-36066</v>
      </c>
      <c r="L539" s="1">
        <v>-11700</v>
      </c>
      <c r="M539" s="1">
        <v>76322</v>
      </c>
      <c r="N539" s="1">
        <v>-10450</v>
      </c>
      <c r="O539" s="1">
        <v>10791475</v>
      </c>
      <c r="P539" s="1">
        <v>0.2</v>
      </c>
      <c r="Q539" s="1">
        <v>12.45</v>
      </c>
      <c r="R539" s="1">
        <v>12.25</v>
      </c>
      <c r="S539" s="1">
        <v>12.15</v>
      </c>
      <c r="T539" s="1">
        <v>12.65</v>
      </c>
      <c r="U539" s="1">
        <v>12.85</v>
      </c>
      <c r="V539" s="1">
        <v>3.5220570000000007</v>
      </c>
      <c r="W539" s="1">
        <v>4.05</v>
      </c>
      <c r="X539" s="1" t="s">
        <v>4456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34.96</v>
      </c>
      <c r="D540" s="1">
        <v>1.1499999999999999</v>
      </c>
      <c r="E540" s="1">
        <v>0.05</v>
      </c>
      <c r="F540" s="1">
        <v>1.81</v>
      </c>
      <c r="G540" s="1">
        <v>62.03</v>
      </c>
      <c r="H540" s="1">
        <v>544</v>
      </c>
      <c r="I540" s="1">
        <v>125671000</v>
      </c>
      <c r="J540" s="1">
        <v>-5079</v>
      </c>
      <c r="K540" s="1">
        <v>-11588</v>
      </c>
      <c r="L540" s="1">
        <v>-7361</v>
      </c>
      <c r="M540" s="1">
        <v>-2011</v>
      </c>
      <c r="N540" s="1">
        <v>6748</v>
      </c>
      <c r="O540" s="1">
        <v>7795372</v>
      </c>
      <c r="P540" s="1">
        <v>-0.2</v>
      </c>
      <c r="Q540" s="1">
        <v>25.65</v>
      </c>
      <c r="R540" s="1">
        <v>25.5</v>
      </c>
      <c r="S540" s="1">
        <v>25.45</v>
      </c>
      <c r="T540" s="1">
        <v>25.4</v>
      </c>
      <c r="U540" s="1">
        <v>25.9</v>
      </c>
      <c r="V540" s="1">
        <v>-4.8941400000000002</v>
      </c>
      <c r="W540" s="1">
        <v>1.17</v>
      </c>
      <c r="X540" s="1" t="s">
        <v>4457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32.6</v>
      </c>
      <c r="D541" s="1">
        <v>0.79</v>
      </c>
      <c r="E541" s="1">
        <v>0.25</v>
      </c>
      <c r="F541" s="1">
        <v>4.63</v>
      </c>
      <c r="G541" s="1">
        <v>61.73</v>
      </c>
      <c r="H541" s="1">
        <v>545</v>
      </c>
      <c r="I541" s="1">
        <v>121374359.14</v>
      </c>
      <c r="J541" s="1">
        <v>-1371</v>
      </c>
      <c r="K541" s="1">
        <v>-11118</v>
      </c>
      <c r="L541" s="1">
        <v>-7189</v>
      </c>
      <c r="M541" s="1">
        <v>5855</v>
      </c>
      <c r="N541" s="1">
        <v>2327</v>
      </c>
      <c r="O541" s="1">
        <v>7492439</v>
      </c>
      <c r="P541" s="1">
        <v>-0.2</v>
      </c>
      <c r="Q541" s="1">
        <v>25.45</v>
      </c>
      <c r="R541" s="1">
        <v>25.2</v>
      </c>
      <c r="S541" s="1">
        <v>25.05</v>
      </c>
      <c r="T541" s="1">
        <v>25.35</v>
      </c>
      <c r="U541" s="1">
        <v>25.45</v>
      </c>
      <c r="V541" s="1">
        <v>-2.8750359999999997</v>
      </c>
      <c r="W541" s="1">
        <v>0.2</v>
      </c>
      <c r="X541" s="1" t="s">
        <v>4458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20.48</v>
      </c>
      <c r="D542" s="1">
        <v>0.36</v>
      </c>
      <c r="E542" s="1">
        <v>0.65</v>
      </c>
      <c r="F542" s="1">
        <v>20.59</v>
      </c>
      <c r="G542" s="1">
        <v>57.92</v>
      </c>
      <c r="H542" s="1">
        <v>546</v>
      </c>
      <c r="I542" s="1">
        <v>135998239.83000001</v>
      </c>
      <c r="J542" s="1">
        <v>-4353</v>
      </c>
      <c r="K542" s="1">
        <v>-2510</v>
      </c>
      <c r="L542" s="1">
        <v>-6597</v>
      </c>
      <c r="M542" s="1">
        <v>-2934</v>
      </c>
      <c r="N542" s="1">
        <v>6045</v>
      </c>
      <c r="O542" s="1">
        <v>7877018</v>
      </c>
      <c r="P542" s="1">
        <v>-0.1</v>
      </c>
      <c r="Q542" s="1">
        <v>32.9</v>
      </c>
      <c r="R542" s="1">
        <v>32.75</v>
      </c>
      <c r="S542" s="1">
        <v>32.5</v>
      </c>
      <c r="T542" s="1">
        <v>32.5</v>
      </c>
      <c r="U542" s="1">
        <v>32.75</v>
      </c>
      <c r="V542" s="1">
        <v>-3.3719994999999994</v>
      </c>
      <c r="W542" s="1">
        <v>-0.76</v>
      </c>
      <c r="X542" s="1" t="s">
        <v>4459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26.35</v>
      </c>
      <c r="D543" s="1">
        <v>0.87</v>
      </c>
      <c r="E543" s="1">
        <v>1.55</v>
      </c>
      <c r="F543" s="1">
        <v>3.95</v>
      </c>
      <c r="G543" s="1">
        <v>67.28</v>
      </c>
      <c r="H543" s="1">
        <v>547</v>
      </c>
      <c r="I543" s="1">
        <v>117136171.7</v>
      </c>
      <c r="J543" s="1">
        <v>-4378</v>
      </c>
      <c r="K543" s="1">
        <v>-15285</v>
      </c>
      <c r="L543" s="1">
        <v>-4990</v>
      </c>
      <c r="M543" s="1">
        <v>2542</v>
      </c>
      <c r="N543" s="1">
        <v>8547</v>
      </c>
      <c r="O543" s="1">
        <v>7880922</v>
      </c>
      <c r="P543" s="1">
        <v>-0.2</v>
      </c>
      <c r="Q543" s="1">
        <v>15.05</v>
      </c>
      <c r="R543" s="1">
        <v>14.9</v>
      </c>
      <c r="S543" s="1">
        <v>14.8</v>
      </c>
      <c r="T543" s="1">
        <v>14.9</v>
      </c>
      <c r="U543" s="1">
        <v>15.05</v>
      </c>
      <c r="V543" s="1">
        <v>-2.0097925000000001</v>
      </c>
      <c r="W543" s="1">
        <v>-0.66</v>
      </c>
      <c r="X543" s="1" t="s">
        <v>4460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19.91</v>
      </c>
      <c r="D544" s="1">
        <v>0.19</v>
      </c>
      <c r="E544" s="1">
        <v>0.38</v>
      </c>
      <c r="F544" s="1">
        <v>4</v>
      </c>
      <c r="G544" s="1">
        <v>75.52</v>
      </c>
      <c r="H544" s="1">
        <v>548</v>
      </c>
      <c r="I544" s="1">
        <v>130953940.63</v>
      </c>
      <c r="J544" s="1">
        <v>-14289</v>
      </c>
      <c r="K544" s="1">
        <v>-14200</v>
      </c>
      <c r="L544" s="1">
        <v>-35939</v>
      </c>
      <c r="M544" s="1">
        <v>-7547</v>
      </c>
      <c r="N544" s="1">
        <v>9563</v>
      </c>
      <c r="O544" s="1">
        <v>9889642</v>
      </c>
      <c r="P544" s="1">
        <v>-0.6</v>
      </c>
      <c r="Q544" s="1">
        <v>9.58</v>
      </c>
      <c r="R544" s="1">
        <v>9.5500000000000007</v>
      </c>
      <c r="S544" s="1">
        <v>9.34</v>
      </c>
      <c r="T544" s="1">
        <v>9.39</v>
      </c>
      <c r="U544" s="1">
        <v>9.5299999999999994</v>
      </c>
      <c r="V544" s="1">
        <v>-5.8789981999999998</v>
      </c>
      <c r="W544" s="1">
        <v>-0.52</v>
      </c>
      <c r="X544" s="1" t="s">
        <v>4461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13.1</v>
      </c>
      <c r="D545" s="1">
        <v>0.16</v>
      </c>
      <c r="E545" s="1">
        <v>0.11</v>
      </c>
      <c r="F545" s="1">
        <v>6.81</v>
      </c>
      <c r="G545" s="1">
        <v>79.819999999999993</v>
      </c>
      <c r="H545" s="1">
        <v>549</v>
      </c>
      <c r="I545" s="1">
        <v>28964816.949999999</v>
      </c>
      <c r="J545" s="1">
        <v>-1744</v>
      </c>
      <c r="K545" s="1">
        <v>-442</v>
      </c>
      <c r="L545" s="1">
        <v>-2201</v>
      </c>
      <c r="M545" s="1">
        <v>-778</v>
      </c>
      <c r="N545" s="1">
        <v>315</v>
      </c>
      <c r="O545" s="1">
        <v>2311972</v>
      </c>
      <c r="P545" s="1">
        <v>-0.2</v>
      </c>
      <c r="Q545" s="1">
        <v>16.399999999999999</v>
      </c>
      <c r="R545" s="1">
        <v>16.3</v>
      </c>
      <c r="S545" s="1">
        <v>16.149999999999999</v>
      </c>
      <c r="T545" s="1">
        <v>16.2</v>
      </c>
      <c r="U545" s="1">
        <v>16.3</v>
      </c>
      <c r="V545" s="1">
        <v>-0.78821449999999982</v>
      </c>
      <c r="W545" s="1">
        <v>-0.91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27.36</v>
      </c>
      <c r="D546" s="1">
        <v>0.26</v>
      </c>
      <c r="E546" s="1">
        <v>0.71</v>
      </c>
      <c r="F546" s="1">
        <v>2.7</v>
      </c>
      <c r="G546" s="1">
        <v>68.97</v>
      </c>
      <c r="H546" s="1">
        <v>550</v>
      </c>
      <c r="I546" s="1">
        <v>112810541.06</v>
      </c>
      <c r="J546" s="1">
        <v>-7011</v>
      </c>
      <c r="K546" s="1">
        <v>-754</v>
      </c>
      <c r="L546" s="1">
        <v>-2648</v>
      </c>
      <c r="M546" s="1">
        <v>1562</v>
      </c>
      <c r="N546" s="1">
        <v>7872</v>
      </c>
      <c r="O546" s="1">
        <v>7780543</v>
      </c>
      <c r="P546" s="1">
        <v>0</v>
      </c>
      <c r="Q546" s="1">
        <v>13.6</v>
      </c>
      <c r="R546" s="1">
        <v>13.55</v>
      </c>
      <c r="S546" s="1">
        <v>13.5</v>
      </c>
      <c r="T546" s="1">
        <v>13.5</v>
      </c>
      <c r="U546" s="1">
        <v>13.6</v>
      </c>
      <c r="V546" s="1">
        <v>-0.13168099999999991</v>
      </c>
      <c r="W546" s="1">
        <v>-0.73</v>
      </c>
      <c r="X546" s="1" t="s">
        <v>4462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37.67</v>
      </c>
      <c r="D547" s="1">
        <v>0.3</v>
      </c>
      <c r="E547" s="1">
        <v>0.54</v>
      </c>
      <c r="F547" s="1">
        <v>1.42</v>
      </c>
      <c r="G547" s="1">
        <v>60.07</v>
      </c>
      <c r="H547" s="1">
        <v>551</v>
      </c>
      <c r="I547" s="1">
        <v>199969795.69</v>
      </c>
      <c r="J547" s="1">
        <v>-11036</v>
      </c>
      <c r="K547" s="1">
        <v>-9579</v>
      </c>
      <c r="L547" s="1">
        <v>-6381</v>
      </c>
      <c r="M547" s="1">
        <v>98</v>
      </c>
      <c r="N547" s="1">
        <v>10703</v>
      </c>
      <c r="O547" s="1">
        <v>12012186</v>
      </c>
      <c r="P547" s="1">
        <v>-0.1</v>
      </c>
      <c r="Q547" s="1">
        <v>22.3</v>
      </c>
      <c r="R547" s="1">
        <v>22.15</v>
      </c>
      <c r="S547" s="1">
        <v>22.25</v>
      </c>
      <c r="T547" s="1">
        <v>22.3</v>
      </c>
      <c r="U547" s="1">
        <v>22.55</v>
      </c>
      <c r="V547" s="1">
        <v>-3.5671684999999997</v>
      </c>
      <c r="W547" s="1">
        <v>0.67</v>
      </c>
      <c r="X547" s="1" t="s">
        <v>4463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23.29</v>
      </c>
      <c r="D548" s="1">
        <v>0.54</v>
      </c>
      <c r="E548" s="1">
        <v>0.04</v>
      </c>
      <c r="F548" s="1">
        <v>19</v>
      </c>
      <c r="G548" s="1">
        <v>57.13</v>
      </c>
      <c r="H548" s="1">
        <v>552</v>
      </c>
      <c r="I548" s="1">
        <v>128358010.78</v>
      </c>
      <c r="J548" s="1">
        <v>933</v>
      </c>
      <c r="K548" s="1">
        <v>-2104</v>
      </c>
      <c r="L548" s="1">
        <v>-1454</v>
      </c>
      <c r="M548" s="1">
        <v>-156</v>
      </c>
      <c r="N548" s="1">
        <v>8782</v>
      </c>
      <c r="O548" s="1">
        <v>7333093</v>
      </c>
      <c r="P548" s="1">
        <v>0.1</v>
      </c>
      <c r="Q548" s="1">
        <v>22.3</v>
      </c>
      <c r="R548" s="1">
        <v>22.1</v>
      </c>
      <c r="S548" s="1">
        <v>22.35</v>
      </c>
      <c r="T548" s="1">
        <v>22.25</v>
      </c>
      <c r="U548" s="1">
        <v>22.4</v>
      </c>
      <c r="V548" s="1">
        <v>1.3505639999999999</v>
      </c>
      <c r="W548" s="1">
        <v>0.45</v>
      </c>
      <c r="X548" s="1" t="s">
        <v>4464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1.62</v>
      </c>
      <c r="D549" s="1">
        <v>0.03</v>
      </c>
      <c r="E549" s="1">
        <v>7.0000000000000007E-2</v>
      </c>
      <c r="F549" s="1">
        <v>24.56</v>
      </c>
      <c r="G549" s="1">
        <v>73.72</v>
      </c>
      <c r="H549" s="1">
        <v>553</v>
      </c>
      <c r="I549" s="1">
        <v>30330063.010000002</v>
      </c>
      <c r="J549" s="1">
        <v>-142</v>
      </c>
      <c r="K549" s="1">
        <v>-862</v>
      </c>
      <c r="L549" s="1">
        <v>-1556</v>
      </c>
      <c r="M549" s="1">
        <v>154</v>
      </c>
      <c r="N549" s="1">
        <v>1449</v>
      </c>
      <c r="O549" s="1">
        <v>2235932</v>
      </c>
      <c r="P549" s="1">
        <v>0</v>
      </c>
      <c r="Q549" s="1">
        <v>6.99</v>
      </c>
      <c r="R549" s="1">
        <v>6.98</v>
      </c>
      <c r="S549" s="1">
        <v>6.9</v>
      </c>
      <c r="T549" s="1">
        <v>6.95</v>
      </c>
      <c r="U549" s="1">
        <v>7.12</v>
      </c>
      <c r="V549" s="1">
        <v>-6.358560000000002E-2</v>
      </c>
      <c r="W549" s="1">
        <v>2.74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0.13</v>
      </c>
      <c r="D550" s="1">
        <v>0</v>
      </c>
      <c r="E550" s="1">
        <v>0</v>
      </c>
      <c r="F550" s="1">
        <v>48.81</v>
      </c>
      <c r="G550" s="1">
        <v>51.059999999999995</v>
      </c>
      <c r="H550" s="1">
        <v>554</v>
      </c>
      <c r="I550" s="1">
        <v>730432.83</v>
      </c>
      <c r="J550" s="1">
        <v>-15</v>
      </c>
      <c r="K550" s="1">
        <v>-2</v>
      </c>
      <c r="L550" s="1">
        <v>4</v>
      </c>
      <c r="M550" s="1">
        <v>7</v>
      </c>
      <c r="N550" s="1">
        <v>-15</v>
      </c>
      <c r="O550" s="1">
        <v>37296</v>
      </c>
      <c r="P550" s="1">
        <v>-0.1</v>
      </c>
      <c r="Q550" s="1">
        <v>27.55</v>
      </c>
      <c r="R550" s="1">
        <v>27.65</v>
      </c>
      <c r="S550" s="1">
        <v>29.95</v>
      </c>
      <c r="T550" s="1">
        <v>31.2</v>
      </c>
      <c r="U550" s="1">
        <v>30.95</v>
      </c>
      <c r="V550" s="1">
        <v>-5.9459999999999999E-3</v>
      </c>
      <c r="W550" s="1">
        <v>12.55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11.22</v>
      </c>
      <c r="D551" s="1">
        <v>0.31</v>
      </c>
      <c r="E551" s="1">
        <v>0.43</v>
      </c>
      <c r="F551" s="1">
        <v>22.97</v>
      </c>
      <c r="G551" s="1">
        <v>65.069999999999993</v>
      </c>
      <c r="H551" s="1">
        <v>555</v>
      </c>
      <c r="I551" s="1">
        <v>14169405.890000001</v>
      </c>
      <c r="J551" s="1">
        <v>-370</v>
      </c>
      <c r="K551" s="1">
        <v>-358</v>
      </c>
      <c r="L551" s="1">
        <v>-27</v>
      </c>
      <c r="M551" s="1">
        <v>282</v>
      </c>
      <c r="N551" s="1">
        <v>319</v>
      </c>
      <c r="O551" s="1">
        <v>922003</v>
      </c>
      <c r="P551" s="1">
        <v>0</v>
      </c>
      <c r="Q551" s="1">
        <v>22.5</v>
      </c>
      <c r="R551" s="1">
        <v>22.55</v>
      </c>
      <c r="S551" s="1">
        <v>22.8</v>
      </c>
      <c r="T551" s="1">
        <v>23.35</v>
      </c>
      <c r="U551" s="1">
        <v>23.2</v>
      </c>
      <c r="V551" s="1">
        <v>-3.0279999999999991E-2</v>
      </c>
      <c r="W551" s="1">
        <v>2.88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0.89</v>
      </c>
      <c r="D552" s="1">
        <v>0</v>
      </c>
      <c r="E552" s="1">
        <v>0.01</v>
      </c>
      <c r="F552" s="1">
        <v>42.6</v>
      </c>
      <c r="G552" s="1">
        <v>56.5</v>
      </c>
      <c r="H552" s="1">
        <v>556</v>
      </c>
      <c r="I552" s="1">
        <v>690344.32</v>
      </c>
      <c r="J552" s="1">
        <v>-2</v>
      </c>
      <c r="K552" s="1">
        <v>-15</v>
      </c>
      <c r="L552" s="1">
        <v>-8</v>
      </c>
      <c r="M552" s="1">
        <v>-4</v>
      </c>
      <c r="N552" s="1">
        <v>13</v>
      </c>
      <c r="O552" s="1">
        <v>39004</v>
      </c>
      <c r="P552" s="1">
        <v>0</v>
      </c>
      <c r="Q552" s="1">
        <v>29.5</v>
      </c>
      <c r="R552" s="1">
        <v>29.55</v>
      </c>
      <c r="S552" s="1">
        <v>29.5</v>
      </c>
      <c r="T552" s="1">
        <v>29.65</v>
      </c>
      <c r="U552" s="1">
        <v>29.65</v>
      </c>
      <c r="V552" s="1">
        <v>-4.7140000000000003E-3</v>
      </c>
      <c r="W552" s="1">
        <v>0.85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5.82</v>
      </c>
      <c r="D553" s="1">
        <v>0</v>
      </c>
      <c r="E553" s="1">
        <v>0.22</v>
      </c>
      <c r="F553" s="1">
        <v>34.770000000000003</v>
      </c>
      <c r="G553" s="1">
        <v>59.19</v>
      </c>
      <c r="H553" s="1">
        <v>557</v>
      </c>
      <c r="I553" s="1">
        <v>9093509.5600000005</v>
      </c>
      <c r="J553" s="1">
        <v>-36</v>
      </c>
      <c r="K553" s="1">
        <v>-123</v>
      </c>
      <c r="L553" s="1">
        <v>-297</v>
      </c>
      <c r="M553" s="1">
        <v>89</v>
      </c>
      <c r="N553" s="1">
        <v>459</v>
      </c>
      <c r="O553" s="1">
        <v>538245</v>
      </c>
      <c r="P553" s="1">
        <v>0</v>
      </c>
      <c r="Q553" s="1">
        <v>22.7</v>
      </c>
      <c r="R553" s="1">
        <v>22.55</v>
      </c>
      <c r="S553" s="1">
        <v>22.35</v>
      </c>
      <c r="T553" s="1">
        <v>22.45</v>
      </c>
      <c r="U553" s="1">
        <v>22.85</v>
      </c>
      <c r="V553" s="1">
        <v>2.2573999999999997E-2</v>
      </c>
      <c r="W553" s="1">
        <v>2.0099999999999998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1.47</v>
      </c>
      <c r="D554" s="1">
        <v>0.03</v>
      </c>
      <c r="E554" s="1">
        <v>3.26</v>
      </c>
      <c r="F554" s="1">
        <v>30.32</v>
      </c>
      <c r="G554" s="1">
        <v>64.92</v>
      </c>
      <c r="H554" s="1">
        <v>558</v>
      </c>
      <c r="I554" s="1">
        <v>2091110.93</v>
      </c>
      <c r="J554" s="1">
        <v>46</v>
      </c>
      <c r="K554" s="1">
        <v>-61</v>
      </c>
      <c r="L554" s="1">
        <v>-164</v>
      </c>
      <c r="M554" s="1">
        <v>57</v>
      </c>
      <c r="N554" s="1">
        <v>177</v>
      </c>
      <c r="O554" s="1">
        <v>135755</v>
      </c>
      <c r="P554" s="1">
        <v>0</v>
      </c>
      <c r="Q554" s="1">
        <v>15.55</v>
      </c>
      <c r="R554" s="1">
        <v>15.45</v>
      </c>
      <c r="S554" s="1">
        <v>15.25</v>
      </c>
      <c r="T554" s="1">
        <v>15.4</v>
      </c>
      <c r="U554" s="1">
        <v>15.65</v>
      </c>
      <c r="V554" s="1">
        <v>9.1970000000000073E-3</v>
      </c>
      <c r="W554" s="1">
        <v>1.62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7.54</v>
      </c>
      <c r="D555" s="1">
        <v>0.02</v>
      </c>
      <c r="E555" s="1">
        <v>0</v>
      </c>
      <c r="F555" s="1">
        <v>13.22</v>
      </c>
      <c r="G555" s="1">
        <v>79.22</v>
      </c>
      <c r="H555" s="1">
        <v>559</v>
      </c>
      <c r="I555" s="1">
        <v>5098875.58</v>
      </c>
      <c r="J555" s="1">
        <v>-16</v>
      </c>
      <c r="K555" s="1">
        <v>31</v>
      </c>
      <c r="L555" s="1">
        <v>-145</v>
      </c>
      <c r="M555" s="1">
        <v>-9</v>
      </c>
      <c r="N555" s="1">
        <v>1</v>
      </c>
      <c r="O555" s="1">
        <v>403933</v>
      </c>
      <c r="P555" s="1">
        <v>0</v>
      </c>
      <c r="Q555" s="1">
        <v>26.2</v>
      </c>
      <c r="R555" s="1">
        <v>26.75</v>
      </c>
      <c r="S555" s="1">
        <v>26.1</v>
      </c>
      <c r="T555" s="1">
        <v>26.5</v>
      </c>
      <c r="U555" s="1">
        <v>26.6</v>
      </c>
      <c r="V555" s="1">
        <v>-3.58635E-2</v>
      </c>
      <c r="W555" s="1">
        <v>2.5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-1</v>
      </c>
      <c r="L556" s="1">
        <v>-15</v>
      </c>
      <c r="M556" s="1">
        <v>0</v>
      </c>
      <c r="N556" s="1">
        <v>0</v>
      </c>
      <c r="O556" s="1">
        <v>167982</v>
      </c>
      <c r="P556" s="1">
        <v>0</v>
      </c>
      <c r="Q556" s="1">
        <v>33.299999999999997</v>
      </c>
      <c r="R556" s="1">
        <v>32.700000000000003</v>
      </c>
      <c r="S556" s="1">
        <v>31.65</v>
      </c>
      <c r="T556" s="1">
        <v>32.9</v>
      </c>
      <c r="U556" s="1">
        <v>32.299999999999997</v>
      </c>
      <c r="V556" s="1">
        <v>-5.0745E-3</v>
      </c>
      <c r="W556" s="1">
        <v>-1.67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17.47</v>
      </c>
      <c r="D557" s="1">
        <v>0</v>
      </c>
      <c r="E557" s="1">
        <v>0.73</v>
      </c>
      <c r="F557" s="1">
        <v>18.100000000000001</v>
      </c>
      <c r="G557" s="1">
        <v>63.7</v>
      </c>
      <c r="H557" s="1">
        <v>561</v>
      </c>
      <c r="I557" s="1">
        <v>1846777.75</v>
      </c>
      <c r="J557" s="1">
        <v>-205</v>
      </c>
      <c r="K557" s="1">
        <v>-326</v>
      </c>
      <c r="L557" s="1">
        <v>-190</v>
      </c>
      <c r="M557" s="1">
        <v>-182</v>
      </c>
      <c r="N557" s="1">
        <v>-210</v>
      </c>
      <c r="O557" s="1">
        <v>117640</v>
      </c>
      <c r="P557" s="1">
        <v>-0.9</v>
      </c>
      <c r="Q557" s="1">
        <v>8.2799999999999994</v>
      </c>
      <c r="R557" s="1">
        <v>8.34</v>
      </c>
      <c r="S557" s="1">
        <v>9</v>
      </c>
      <c r="T557" s="1">
        <v>9.0299999999999994</v>
      </c>
      <c r="U557" s="1">
        <v>8.82</v>
      </c>
      <c r="V557" s="1">
        <v>-9.6218999999999999E-2</v>
      </c>
      <c r="W557" s="1">
        <v>6.14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30.74</v>
      </c>
      <c r="D558" s="1">
        <v>0.67</v>
      </c>
      <c r="E558" s="1">
        <v>0.33</v>
      </c>
      <c r="F558" s="1">
        <v>45.9</v>
      </c>
      <c r="G558" s="1">
        <v>22.36</v>
      </c>
      <c r="H558" s="1">
        <v>562</v>
      </c>
      <c r="I558" s="1">
        <v>10396222.550000001</v>
      </c>
      <c r="J558" s="1">
        <v>-633</v>
      </c>
      <c r="K558" s="1">
        <v>-923</v>
      </c>
      <c r="L558" s="1">
        <v>-522</v>
      </c>
      <c r="M558" s="1">
        <v>-159</v>
      </c>
      <c r="N558" s="1">
        <v>397</v>
      </c>
      <c r="O558" s="1">
        <v>232460</v>
      </c>
      <c r="P558" s="1">
        <v>-0.8</v>
      </c>
      <c r="Q558" s="1">
        <v>261</v>
      </c>
      <c r="R558" s="1">
        <v>260</v>
      </c>
      <c r="S558" s="1">
        <v>262.5</v>
      </c>
      <c r="T558" s="1">
        <v>261</v>
      </c>
      <c r="U558" s="1">
        <v>263</v>
      </c>
      <c r="V558" s="1">
        <v>-4.7930599999999997</v>
      </c>
      <c r="W558" s="1">
        <v>0.19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6.24</v>
      </c>
      <c r="D559" s="1">
        <v>0</v>
      </c>
      <c r="E559" s="1">
        <v>0.13</v>
      </c>
      <c r="F559" s="1">
        <v>31.1</v>
      </c>
      <c r="G559" s="1">
        <v>62.53</v>
      </c>
      <c r="H559" s="1">
        <v>563</v>
      </c>
      <c r="I559" s="1">
        <v>7900000</v>
      </c>
      <c r="J559" s="1">
        <v>-150</v>
      </c>
      <c r="K559" s="1">
        <v>-74</v>
      </c>
      <c r="L559" s="1">
        <v>-227</v>
      </c>
      <c r="M559" s="1">
        <v>-52</v>
      </c>
      <c r="N559" s="1">
        <v>-358</v>
      </c>
      <c r="O559" s="1">
        <v>493987</v>
      </c>
      <c r="P559" s="1">
        <v>-0.2</v>
      </c>
      <c r="Q559" s="1">
        <v>20.45</v>
      </c>
      <c r="R559" s="1">
        <v>20.149999999999999</v>
      </c>
      <c r="S559" s="1">
        <v>19.75</v>
      </c>
      <c r="T559" s="1">
        <v>20.55</v>
      </c>
      <c r="U559" s="1">
        <v>20.8</v>
      </c>
      <c r="V559" s="1">
        <v>-0.17556850000000002</v>
      </c>
      <c r="W559" s="1">
        <v>2.97</v>
      </c>
      <c r="X559" s="1" t="s">
        <v>4465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10.27</v>
      </c>
      <c r="D560" s="1">
        <v>0.89</v>
      </c>
      <c r="E560" s="1">
        <v>4.26</v>
      </c>
      <c r="F560" s="1">
        <v>10.17</v>
      </c>
      <c r="G560" s="1">
        <v>74.41</v>
      </c>
      <c r="H560" s="1">
        <v>564</v>
      </c>
      <c r="I560" s="1">
        <v>5648605.9400000004</v>
      </c>
      <c r="J560" s="1">
        <v>-1039</v>
      </c>
      <c r="K560" s="1">
        <v>-1560</v>
      </c>
      <c r="L560" s="1">
        <v>-1039</v>
      </c>
      <c r="M560" s="1">
        <v>97</v>
      </c>
      <c r="N560" s="1">
        <v>118</v>
      </c>
      <c r="O560" s="1">
        <v>420313</v>
      </c>
      <c r="P560" s="1">
        <v>-0.8</v>
      </c>
      <c r="Q560" s="1">
        <v>84.5</v>
      </c>
      <c r="R560" s="1">
        <v>83</v>
      </c>
      <c r="S560" s="1">
        <v>82.2</v>
      </c>
      <c r="T560" s="1">
        <v>83.5</v>
      </c>
      <c r="U560" s="1">
        <v>84.2</v>
      </c>
      <c r="V560" s="1">
        <v>-2.8464620000000003</v>
      </c>
      <c r="W560" s="1">
        <v>-0.82</v>
      </c>
      <c r="X560" s="1" t="s">
        <v>4466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21.67</v>
      </c>
      <c r="D561" s="1">
        <v>0</v>
      </c>
      <c r="E561" s="1">
        <v>0.01</v>
      </c>
      <c r="F561" s="1">
        <v>38.6</v>
      </c>
      <c r="G561" s="1">
        <v>39.72</v>
      </c>
      <c r="H561" s="1">
        <v>565</v>
      </c>
      <c r="I561" s="1">
        <v>546268.78</v>
      </c>
      <c r="J561" s="1">
        <v>0</v>
      </c>
      <c r="K561" s="1">
        <v>-11</v>
      </c>
      <c r="L561" s="1">
        <v>5</v>
      </c>
      <c r="M561" s="1">
        <v>1</v>
      </c>
      <c r="N561" s="1">
        <v>-40</v>
      </c>
      <c r="O561" s="1">
        <v>21698</v>
      </c>
      <c r="P561" s="1">
        <v>-0.2</v>
      </c>
      <c r="Q561" s="1">
        <v>20.75</v>
      </c>
      <c r="R561" s="1">
        <v>20.93</v>
      </c>
      <c r="S561" s="1">
        <v>21.21</v>
      </c>
      <c r="T561" s="1">
        <v>21.4</v>
      </c>
      <c r="U561" s="1">
        <v>20.75</v>
      </c>
      <c r="V561" s="1">
        <v>-9.3277999999999989E-3</v>
      </c>
      <c r="W561" s="1">
        <v>2.0699999999999998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0</v>
      </c>
      <c r="K562" s="1">
        <v>-190</v>
      </c>
      <c r="L562" s="1">
        <v>-110</v>
      </c>
      <c r="M562" s="1">
        <v>-14</v>
      </c>
      <c r="N562" s="1">
        <v>101</v>
      </c>
      <c r="O562" s="1">
        <v>-1006414</v>
      </c>
      <c r="P562" s="1">
        <v>0</v>
      </c>
      <c r="Q562" s="1">
        <v>28.45</v>
      </c>
      <c r="R562" s="1">
        <v>28.35</v>
      </c>
      <c r="S562" s="1">
        <v>27.5</v>
      </c>
      <c r="T562" s="1">
        <v>27.7</v>
      </c>
      <c r="U562" s="1">
        <v>28.8</v>
      </c>
      <c r="V562" s="1">
        <v>-5.8904999999999992E-2</v>
      </c>
      <c r="W562" s="1">
        <v>0.88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18.899999999999999</v>
      </c>
      <c r="R563" s="1">
        <v>18.8</v>
      </c>
      <c r="S563" s="1">
        <v>18.7</v>
      </c>
      <c r="T563" s="1">
        <v>18.7</v>
      </c>
      <c r="U563" s="1">
        <v>18.7</v>
      </c>
      <c r="V563" s="1">
        <v>0</v>
      </c>
      <c r="W563" s="1">
        <v>-1.06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14.03</v>
      </c>
      <c r="D564" s="1">
        <v>0.01</v>
      </c>
      <c r="E564" s="1">
        <v>0</v>
      </c>
      <c r="F564" s="1">
        <v>51.74</v>
      </c>
      <c r="G564" s="1">
        <v>34.22</v>
      </c>
      <c r="H564" s="1">
        <v>568</v>
      </c>
      <c r="I564" s="1">
        <v>473896.5</v>
      </c>
      <c r="J564" s="1">
        <v>0</v>
      </c>
      <c r="K564" s="1">
        <v>-16</v>
      </c>
      <c r="L564" s="1">
        <v>-32</v>
      </c>
      <c r="M564" s="1">
        <v>-20</v>
      </c>
      <c r="N564" s="1">
        <v>-4</v>
      </c>
      <c r="O564" s="1">
        <v>16217</v>
      </c>
      <c r="P564" s="1">
        <v>-0.4</v>
      </c>
      <c r="Q564" s="1">
        <v>60.56</v>
      </c>
      <c r="R564" s="1">
        <v>61.6</v>
      </c>
      <c r="S564" s="1">
        <v>60.5</v>
      </c>
      <c r="T564" s="1">
        <v>60.5</v>
      </c>
      <c r="U564" s="1">
        <v>60.9</v>
      </c>
      <c r="V564" s="1">
        <v>-4.3752000000000006E-2</v>
      </c>
      <c r="W564" s="1">
        <v>0.23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81.819999999999993</v>
      </c>
      <c r="D565" s="1">
        <v>0</v>
      </c>
      <c r="E565" s="1">
        <v>0.08</v>
      </c>
      <c r="F565" s="1">
        <v>5.9</v>
      </c>
      <c r="G565" s="1">
        <v>12.200000000000003</v>
      </c>
      <c r="H565" s="1">
        <v>569</v>
      </c>
      <c r="I565" s="1">
        <v>473011.54</v>
      </c>
      <c r="J565" s="1">
        <v>0</v>
      </c>
      <c r="K565" s="1">
        <v>-1</v>
      </c>
      <c r="L565" s="1">
        <v>4</v>
      </c>
      <c r="M565" s="1">
        <v>-7</v>
      </c>
      <c r="N565" s="1">
        <v>-1</v>
      </c>
      <c r="O565" s="1">
        <v>5771</v>
      </c>
      <c r="P565" s="1">
        <v>-0.1</v>
      </c>
      <c r="Q565" s="1">
        <v>25.05</v>
      </c>
      <c r="R565" s="1">
        <v>24.55</v>
      </c>
      <c r="S565" s="1">
        <v>27</v>
      </c>
      <c r="T565" s="1">
        <v>26.2</v>
      </c>
      <c r="U565" s="1">
        <v>25.75</v>
      </c>
      <c r="V565" s="1">
        <v>-1.2570000000000001E-3</v>
      </c>
      <c r="W565" s="1">
        <v>2.59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22.27</v>
      </c>
      <c r="D566" s="1">
        <v>0</v>
      </c>
      <c r="E566" s="1">
        <v>0.14000000000000001</v>
      </c>
      <c r="F566" s="1">
        <v>0</v>
      </c>
      <c r="G566" s="1">
        <v>77.59</v>
      </c>
      <c r="H566" s="1">
        <v>570</v>
      </c>
      <c r="I566" s="1">
        <v>1094938.3799999999</v>
      </c>
      <c r="J566" s="1">
        <v>-42</v>
      </c>
      <c r="K566" s="1">
        <v>-6</v>
      </c>
      <c r="L566" s="1">
        <v>-12</v>
      </c>
      <c r="M566" s="1">
        <v>-143</v>
      </c>
      <c r="N566" s="1">
        <v>86</v>
      </c>
      <c r="O566" s="1">
        <v>84956</v>
      </c>
      <c r="P566" s="1">
        <v>-0.1</v>
      </c>
      <c r="Q566" s="1">
        <v>16.95</v>
      </c>
      <c r="R566" s="1">
        <v>17.100000000000001</v>
      </c>
      <c r="S566" s="1">
        <v>16.899999999999999</v>
      </c>
      <c r="T566" s="1">
        <v>16.75</v>
      </c>
      <c r="U566" s="1">
        <v>16.600000000000001</v>
      </c>
      <c r="V566" s="1">
        <v>-1.9849499999999999E-2</v>
      </c>
      <c r="W566" s="1">
        <v>0.91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90.75</v>
      </c>
      <c r="D567" s="1">
        <v>0</v>
      </c>
      <c r="E567" s="1">
        <v>0.01</v>
      </c>
      <c r="F567" s="1">
        <v>34.4</v>
      </c>
      <c r="G567" s="1">
        <v>-25.159999999999997</v>
      </c>
      <c r="H567" s="1">
        <v>571</v>
      </c>
      <c r="I567" s="1">
        <v>760556.96</v>
      </c>
      <c r="J567" s="1">
        <v>7</v>
      </c>
      <c r="K567" s="1">
        <v>-1</v>
      </c>
      <c r="L567" s="1">
        <v>4</v>
      </c>
      <c r="M567" s="1">
        <v>4</v>
      </c>
      <c r="N567" s="1">
        <v>4</v>
      </c>
      <c r="O567" s="1">
        <v>-19136</v>
      </c>
      <c r="P567" s="1">
        <v>-0.1</v>
      </c>
      <c r="Q567" s="1">
        <v>23.05</v>
      </c>
      <c r="R567" s="1">
        <v>23.05</v>
      </c>
      <c r="S567" s="1">
        <v>22.8</v>
      </c>
      <c r="T567" s="1">
        <v>22.85</v>
      </c>
      <c r="U567" s="1">
        <v>22.8</v>
      </c>
      <c r="V567" s="1">
        <v>4.1209999999999997E-3</v>
      </c>
      <c r="W567" s="1">
        <v>-0.87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37</v>
      </c>
      <c r="R568" s="1">
        <v>37</v>
      </c>
      <c r="S568" s="1">
        <v>36.5</v>
      </c>
      <c r="T568" s="1">
        <v>36.799999999999997</v>
      </c>
      <c r="U568" s="1">
        <v>37</v>
      </c>
      <c r="V568" s="1">
        <v>0</v>
      </c>
      <c r="W568" s="1">
        <v>1.0900000000000001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0</v>
      </c>
      <c r="K569" s="1">
        <v>0</v>
      </c>
      <c r="L569" s="1">
        <v>-1</v>
      </c>
      <c r="M569" s="1">
        <v>-1</v>
      </c>
      <c r="N569" s="1">
        <v>0</v>
      </c>
      <c r="O569" s="1">
        <v>18083</v>
      </c>
      <c r="P569" s="1">
        <v>0</v>
      </c>
      <c r="Q569" s="1">
        <v>34.5</v>
      </c>
      <c r="R569" s="1">
        <v>34.6</v>
      </c>
      <c r="S569" s="1">
        <v>34.6</v>
      </c>
      <c r="T569" s="1">
        <v>34.6</v>
      </c>
      <c r="U569" s="1">
        <v>34.35</v>
      </c>
      <c r="V569" s="1">
        <v>-6.9200000000000002E-4</v>
      </c>
      <c r="W569" s="1">
        <v>2.23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-3</v>
      </c>
      <c r="L570" s="1">
        <v>0</v>
      </c>
      <c r="M570" s="1">
        <v>2</v>
      </c>
      <c r="N570" s="1">
        <v>7</v>
      </c>
      <c r="O570" s="1">
        <v>73297</v>
      </c>
      <c r="P570" s="1">
        <v>0</v>
      </c>
      <c r="Q570" s="1">
        <v>11.95</v>
      </c>
      <c r="R570" s="1">
        <v>11.85</v>
      </c>
      <c r="S570" s="1">
        <v>11.85</v>
      </c>
      <c r="T570" s="1">
        <v>11.75</v>
      </c>
      <c r="U570" s="1">
        <v>11.75</v>
      </c>
      <c r="V570" s="1">
        <v>4.6300000000000003E-4</v>
      </c>
      <c r="W570" s="1">
        <v>-0.84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7.3</v>
      </c>
      <c r="D571" s="1">
        <v>1.27</v>
      </c>
      <c r="E571" s="1">
        <v>0.87</v>
      </c>
      <c r="F571" s="1">
        <v>9.3699999999999992</v>
      </c>
      <c r="G571" s="1">
        <v>81.19</v>
      </c>
      <c r="H571" s="1">
        <v>575</v>
      </c>
      <c r="I571" s="1">
        <v>1556548.9</v>
      </c>
      <c r="J571" s="1">
        <v>189</v>
      </c>
      <c r="K571" s="1">
        <v>2408</v>
      </c>
      <c r="L571" s="1">
        <v>-965</v>
      </c>
      <c r="M571" s="1">
        <v>-1106</v>
      </c>
      <c r="N571" s="1">
        <v>1723</v>
      </c>
      <c r="O571" s="1">
        <v>126376</v>
      </c>
      <c r="P571" s="1">
        <v>1.8</v>
      </c>
      <c r="Q571" s="1">
        <v>77.8</v>
      </c>
      <c r="R571" s="1">
        <v>81.5</v>
      </c>
      <c r="S571" s="1">
        <v>83.5</v>
      </c>
      <c r="T571" s="1">
        <v>81.8</v>
      </c>
      <c r="U571" s="1">
        <v>85.2</v>
      </c>
      <c r="V571" s="1">
        <v>1.867075</v>
      </c>
      <c r="W571" s="1">
        <v>10.79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2.4900000000000002</v>
      </c>
      <c r="D572" s="1">
        <v>0</v>
      </c>
      <c r="E572" s="1">
        <v>0.01</v>
      </c>
      <c r="F572" s="1">
        <v>47.1</v>
      </c>
      <c r="G572" s="1">
        <v>50.4</v>
      </c>
      <c r="H572" s="1">
        <v>576</v>
      </c>
      <c r="I572" s="1">
        <v>526471.55000000005</v>
      </c>
      <c r="J572" s="1">
        <v>30</v>
      </c>
      <c r="K572" s="1">
        <v>44</v>
      </c>
      <c r="L572" s="1">
        <v>61</v>
      </c>
      <c r="M572" s="1">
        <v>-19</v>
      </c>
      <c r="N572" s="1">
        <v>7</v>
      </c>
      <c r="O572" s="1">
        <v>26534</v>
      </c>
      <c r="P572" s="1">
        <v>0.5</v>
      </c>
      <c r="Q572" s="1">
        <v>61.8</v>
      </c>
      <c r="R572" s="1">
        <v>61</v>
      </c>
      <c r="S572" s="1">
        <v>61.6</v>
      </c>
      <c r="T572" s="1">
        <v>61.9</v>
      </c>
      <c r="U572" s="1">
        <v>62.1</v>
      </c>
      <c r="V572" s="1">
        <v>7.5541999999999998E-2</v>
      </c>
      <c r="W572" s="1">
        <v>0.49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32</v>
      </c>
      <c r="D573" s="1">
        <v>0</v>
      </c>
      <c r="E573" s="1">
        <v>5.12</v>
      </c>
      <c r="F573" s="1">
        <v>34.380000000000003</v>
      </c>
      <c r="G573" s="1">
        <v>28.5</v>
      </c>
      <c r="H573" s="1">
        <v>577</v>
      </c>
      <c r="I573" s="1">
        <v>5920989</v>
      </c>
      <c r="J573" s="1">
        <v>1520</v>
      </c>
      <c r="K573" s="1">
        <v>-3327</v>
      </c>
      <c r="L573" s="1">
        <v>-1676</v>
      </c>
      <c r="M573" s="1">
        <v>-2383</v>
      </c>
      <c r="N573" s="1">
        <v>-3052</v>
      </c>
      <c r="O573" s="1">
        <v>168748</v>
      </c>
      <c r="P573" s="1">
        <v>-5.3</v>
      </c>
      <c r="Q573" s="1">
        <v>54.7</v>
      </c>
      <c r="R573" s="1">
        <v>54.2</v>
      </c>
      <c r="S573" s="1">
        <v>51.8</v>
      </c>
      <c r="T573" s="1">
        <v>52.7</v>
      </c>
      <c r="U573" s="1">
        <v>53.6</v>
      </c>
      <c r="V573" s="1">
        <v>-4.731675000000001</v>
      </c>
      <c r="W573" s="1">
        <v>3.47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12.86</v>
      </c>
      <c r="D574" s="1">
        <v>0.56999999999999995</v>
      </c>
      <c r="E574" s="1">
        <v>0.98</v>
      </c>
      <c r="F574" s="1">
        <v>5.38</v>
      </c>
      <c r="G574" s="1">
        <v>80.210000000000008</v>
      </c>
      <c r="H574" s="1">
        <v>578</v>
      </c>
      <c r="I574" s="1">
        <v>2860998.96</v>
      </c>
      <c r="J574" s="1">
        <v>2174</v>
      </c>
      <c r="K574" s="1">
        <v>-1608</v>
      </c>
      <c r="L574" s="1">
        <v>773</v>
      </c>
      <c r="M574" s="1">
        <v>1097</v>
      </c>
      <c r="N574" s="1">
        <v>-467</v>
      </c>
      <c r="O574" s="1">
        <v>229481</v>
      </c>
      <c r="P574" s="1">
        <v>0.9</v>
      </c>
      <c r="Q574" s="1">
        <v>131.5</v>
      </c>
      <c r="R574" s="1">
        <v>129</v>
      </c>
      <c r="S574" s="1">
        <v>120.5</v>
      </c>
      <c r="T574" s="1">
        <v>121</v>
      </c>
      <c r="U574" s="1">
        <v>133</v>
      </c>
      <c r="V574" s="1">
        <v>2.422215</v>
      </c>
      <c r="W574" s="1">
        <v>2.7</v>
      </c>
      <c r="X574" s="1" t="s">
        <v>4467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41.87</v>
      </c>
      <c r="D575" s="1">
        <v>0.35</v>
      </c>
      <c r="E575" s="1">
        <v>2.5099999999999998</v>
      </c>
      <c r="F575" s="1">
        <v>28.37</v>
      </c>
      <c r="G575" s="1">
        <v>26.900000000000006</v>
      </c>
      <c r="H575" s="1">
        <v>579</v>
      </c>
      <c r="I575" s="1">
        <v>1341401.97</v>
      </c>
      <c r="J575" s="1">
        <v>-162</v>
      </c>
      <c r="K575" s="1">
        <v>-3</v>
      </c>
      <c r="L575" s="1">
        <v>-134</v>
      </c>
      <c r="M575" s="1">
        <v>-145</v>
      </c>
      <c r="N575" s="1">
        <v>37</v>
      </c>
      <c r="O575" s="1">
        <v>36084</v>
      </c>
      <c r="P575" s="1">
        <v>-1.1000000000000001</v>
      </c>
      <c r="Q575" s="1">
        <v>3020</v>
      </c>
      <c r="R575" s="1">
        <v>3020</v>
      </c>
      <c r="S575" s="1">
        <v>2950</v>
      </c>
      <c r="T575" s="1">
        <v>2930</v>
      </c>
      <c r="U575" s="1">
        <v>2990</v>
      </c>
      <c r="V575" s="1">
        <v>-12.078200000000001</v>
      </c>
      <c r="W575" s="1">
        <v>-2.61</v>
      </c>
      <c r="X575" s="1" t="s">
        <v>4468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14.37</v>
      </c>
      <c r="D576" s="1">
        <v>0.1</v>
      </c>
      <c r="E576" s="1">
        <v>0.39</v>
      </c>
      <c r="F576" s="1">
        <v>12.47</v>
      </c>
      <c r="G576" s="1">
        <v>72.67</v>
      </c>
      <c r="H576" s="1">
        <v>580</v>
      </c>
      <c r="I576" s="1">
        <v>2313901.38</v>
      </c>
      <c r="J576" s="1">
        <v>31</v>
      </c>
      <c r="K576" s="1">
        <v>23</v>
      </c>
      <c r="L576" s="1">
        <v>-39</v>
      </c>
      <c r="M576" s="1">
        <v>-36</v>
      </c>
      <c r="N576" s="1">
        <v>143</v>
      </c>
      <c r="O576" s="1">
        <v>168151</v>
      </c>
      <c r="P576" s="1">
        <v>0.1</v>
      </c>
      <c r="Q576" s="1">
        <v>79.5</v>
      </c>
      <c r="R576" s="1">
        <v>80</v>
      </c>
      <c r="S576" s="1">
        <v>79.5</v>
      </c>
      <c r="T576" s="1">
        <v>79.7</v>
      </c>
      <c r="U576" s="1">
        <v>80.5</v>
      </c>
      <c r="V576" s="1">
        <v>9.8462999999999995E-2</v>
      </c>
      <c r="W576" s="1">
        <v>1.77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0.67</v>
      </c>
      <c r="D577" s="1">
        <v>0.03</v>
      </c>
      <c r="E577" s="1">
        <v>0.39</v>
      </c>
      <c r="F577" s="1">
        <v>11.98</v>
      </c>
      <c r="G577" s="1">
        <v>86.93</v>
      </c>
      <c r="H577" s="1">
        <v>581</v>
      </c>
      <c r="I577" s="1">
        <v>1127192.51</v>
      </c>
      <c r="J577" s="1">
        <v>11</v>
      </c>
      <c r="K577" s="1">
        <v>-45</v>
      </c>
      <c r="L577" s="1">
        <v>-90</v>
      </c>
      <c r="M577" s="1">
        <v>-27</v>
      </c>
      <c r="N577" s="1">
        <v>-4</v>
      </c>
      <c r="O577" s="1">
        <v>97987</v>
      </c>
      <c r="P577" s="1">
        <v>-0.2</v>
      </c>
      <c r="Q577" s="1">
        <v>7.87</v>
      </c>
      <c r="R577" s="1">
        <v>7.71</v>
      </c>
      <c r="S577" s="1">
        <v>7.36</v>
      </c>
      <c r="T577" s="1">
        <v>7.36</v>
      </c>
      <c r="U577" s="1">
        <v>7.46</v>
      </c>
      <c r="V577" s="1">
        <v>-1.15134E-2</v>
      </c>
      <c r="W577" s="1">
        <v>-4.5999999999999996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2.2799999999999998</v>
      </c>
      <c r="D578" s="1">
        <v>0</v>
      </c>
      <c r="E578" s="1">
        <v>0.04</v>
      </c>
      <c r="F578" s="1">
        <v>20.81</v>
      </c>
      <c r="G578" s="1">
        <v>76.87</v>
      </c>
      <c r="H578" s="1">
        <v>582</v>
      </c>
      <c r="I578" s="1">
        <v>1559350.18</v>
      </c>
      <c r="J578" s="1">
        <v>88</v>
      </c>
      <c r="K578" s="1">
        <v>56</v>
      </c>
      <c r="L578" s="1">
        <v>14</v>
      </c>
      <c r="M578" s="1">
        <v>40</v>
      </c>
      <c r="N578" s="1">
        <v>-11</v>
      </c>
      <c r="O578" s="1">
        <v>119867</v>
      </c>
      <c r="P578" s="1">
        <v>0.2</v>
      </c>
      <c r="Q578" s="1">
        <v>13.05</v>
      </c>
      <c r="R578" s="1">
        <v>13.15</v>
      </c>
      <c r="S578" s="1">
        <v>13.15</v>
      </c>
      <c r="T578" s="1">
        <v>12.9</v>
      </c>
      <c r="U578" s="1">
        <v>12.95</v>
      </c>
      <c r="V578" s="1">
        <v>2.4424500000000002E-2</v>
      </c>
      <c r="W578" s="1">
        <v>0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12.89</v>
      </c>
      <c r="D579" s="1">
        <v>2.44</v>
      </c>
      <c r="E579" s="1">
        <v>0.53</v>
      </c>
      <c r="F579" s="1">
        <v>10.46</v>
      </c>
      <c r="G579" s="1">
        <v>73.680000000000007</v>
      </c>
      <c r="H579" s="1">
        <v>583</v>
      </c>
      <c r="I579" s="1">
        <v>1610801.24</v>
      </c>
      <c r="J579" s="1">
        <v>696</v>
      </c>
      <c r="K579" s="1">
        <v>186</v>
      </c>
      <c r="L579" s="1">
        <v>1399</v>
      </c>
      <c r="M579" s="1">
        <v>-576</v>
      </c>
      <c r="N579" s="1">
        <v>647</v>
      </c>
      <c r="O579" s="1">
        <v>118684</v>
      </c>
      <c r="P579" s="1">
        <v>2</v>
      </c>
      <c r="Q579" s="1">
        <v>125.5</v>
      </c>
      <c r="R579" s="1">
        <v>125.5</v>
      </c>
      <c r="S579" s="1">
        <v>122</v>
      </c>
      <c r="T579" s="1">
        <v>121</v>
      </c>
      <c r="U579" s="1">
        <v>122.5</v>
      </c>
      <c r="V579" s="1">
        <v>2.9093049999999998</v>
      </c>
      <c r="W579" s="1">
        <v>-1.21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12.64</v>
      </c>
      <c r="D580" s="1">
        <v>0.01</v>
      </c>
      <c r="E580" s="1">
        <v>0.06</v>
      </c>
      <c r="F580" s="1">
        <v>23.58</v>
      </c>
      <c r="G580" s="1">
        <v>63.71</v>
      </c>
      <c r="H580" s="1">
        <v>584</v>
      </c>
      <c r="I580" s="1">
        <v>1872619.5</v>
      </c>
      <c r="J580" s="1">
        <v>242</v>
      </c>
      <c r="K580" s="1">
        <v>-215</v>
      </c>
      <c r="L580" s="1">
        <v>-35</v>
      </c>
      <c r="M580" s="1">
        <v>73</v>
      </c>
      <c r="N580" s="1">
        <v>133</v>
      </c>
      <c r="O580" s="1">
        <v>119305</v>
      </c>
      <c r="P580" s="1">
        <v>0.2</v>
      </c>
      <c r="Q580" s="1">
        <v>47.3</v>
      </c>
      <c r="R580" s="1">
        <v>47</v>
      </c>
      <c r="S580" s="1">
        <v>47</v>
      </c>
      <c r="T580" s="1">
        <v>46.9</v>
      </c>
      <c r="U580" s="1">
        <v>47.5</v>
      </c>
      <c r="V580" s="1">
        <v>9.437799999999999E-2</v>
      </c>
      <c r="W580" s="1">
        <v>2.59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1.37</v>
      </c>
      <c r="D581" s="1">
        <v>0.02</v>
      </c>
      <c r="E581" s="1">
        <v>0.28000000000000003</v>
      </c>
      <c r="F581" s="1">
        <v>63.8</v>
      </c>
      <c r="G581" s="1">
        <v>34.53</v>
      </c>
      <c r="H581" s="1">
        <v>585</v>
      </c>
      <c r="I581" s="1">
        <v>2800687.9</v>
      </c>
      <c r="J581" s="1">
        <v>-54</v>
      </c>
      <c r="K581" s="1">
        <v>-16</v>
      </c>
      <c r="L581" s="1">
        <v>-282</v>
      </c>
      <c r="M581" s="1">
        <v>-103</v>
      </c>
      <c r="N581" s="1">
        <v>920</v>
      </c>
      <c r="O581" s="1">
        <v>96708</v>
      </c>
      <c r="P581" s="1">
        <v>0.5</v>
      </c>
      <c r="Q581" s="1">
        <v>72.7</v>
      </c>
      <c r="R581" s="1">
        <v>75.2</v>
      </c>
      <c r="S581" s="1">
        <v>72</v>
      </c>
      <c r="T581" s="1">
        <v>71.599999999999994</v>
      </c>
      <c r="U581" s="1">
        <v>73.7</v>
      </c>
      <c r="V581" s="1">
        <v>0.349962</v>
      </c>
      <c r="W581" s="1">
        <v>3.37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33.07</v>
      </c>
      <c r="D582" s="1">
        <v>5.07</v>
      </c>
      <c r="E582" s="1">
        <v>1.18</v>
      </c>
      <c r="F582" s="1">
        <v>17.39</v>
      </c>
      <c r="G582" s="1">
        <v>43.29</v>
      </c>
      <c r="H582" s="1">
        <v>586</v>
      </c>
      <c r="I582" s="1">
        <v>3533101.57</v>
      </c>
      <c r="J582" s="1">
        <v>652</v>
      </c>
      <c r="K582" s="1">
        <v>1541</v>
      </c>
      <c r="L582" s="1">
        <v>-3871</v>
      </c>
      <c r="M582" s="1">
        <v>198</v>
      </c>
      <c r="N582" s="1">
        <v>1591</v>
      </c>
      <c r="O582" s="1">
        <v>152948</v>
      </c>
      <c r="P582" s="1">
        <v>0.1</v>
      </c>
      <c r="Q582" s="1">
        <v>70.7</v>
      </c>
      <c r="R582" s="1">
        <v>77.2</v>
      </c>
      <c r="S582" s="1">
        <v>82</v>
      </c>
      <c r="T582" s="1">
        <v>82</v>
      </c>
      <c r="U582" s="1">
        <v>82</v>
      </c>
      <c r="V582" s="1">
        <v>-5.6623999999999945E-2</v>
      </c>
      <c r="W582" s="1">
        <v>17.309999999999999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0.22</v>
      </c>
      <c r="D583" s="1">
        <v>0</v>
      </c>
      <c r="E583" s="1">
        <v>0.05</v>
      </c>
      <c r="F583" s="1">
        <v>7.36</v>
      </c>
      <c r="G583" s="1">
        <v>92.37</v>
      </c>
      <c r="H583" s="1">
        <v>587</v>
      </c>
      <c r="I583" s="1">
        <v>731471.32</v>
      </c>
      <c r="J583" s="1">
        <v>3</v>
      </c>
      <c r="K583" s="1">
        <v>-7</v>
      </c>
      <c r="L583" s="1">
        <v>-17</v>
      </c>
      <c r="M583" s="1">
        <v>-2</v>
      </c>
      <c r="N583" s="1">
        <v>8</v>
      </c>
      <c r="O583" s="1">
        <v>67566</v>
      </c>
      <c r="P583" s="1">
        <v>0</v>
      </c>
      <c r="Q583" s="1">
        <v>16.05</v>
      </c>
      <c r="R583" s="1">
        <v>16.05</v>
      </c>
      <c r="S583" s="1">
        <v>15.8</v>
      </c>
      <c r="T583" s="1">
        <v>15.7</v>
      </c>
      <c r="U583" s="1">
        <v>15.65</v>
      </c>
      <c r="V583" s="1">
        <v>-2.3900000000000002E-3</v>
      </c>
      <c r="W583" s="1">
        <v>0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11.45</v>
      </c>
      <c r="D584" s="1">
        <v>0.01</v>
      </c>
      <c r="E584" s="1">
        <v>1.18</v>
      </c>
      <c r="F584" s="1">
        <v>7.25</v>
      </c>
      <c r="G584" s="1">
        <v>80.11</v>
      </c>
      <c r="H584" s="1">
        <v>588</v>
      </c>
      <c r="I584" s="1">
        <v>2810839.01</v>
      </c>
      <c r="J584" s="1">
        <v>588</v>
      </c>
      <c r="K584" s="1">
        <v>220</v>
      </c>
      <c r="L584" s="1">
        <v>-911</v>
      </c>
      <c r="M584" s="1">
        <v>-111</v>
      </c>
      <c r="N584" s="1">
        <v>955</v>
      </c>
      <c r="O584" s="1">
        <v>225176</v>
      </c>
      <c r="P584" s="1">
        <v>0.3</v>
      </c>
      <c r="Q584" s="1">
        <v>82</v>
      </c>
      <c r="R584" s="1">
        <v>83.3</v>
      </c>
      <c r="S584" s="1">
        <v>80.8</v>
      </c>
      <c r="T584" s="1">
        <v>79.7</v>
      </c>
      <c r="U584" s="1">
        <v>81.900000000000006</v>
      </c>
      <c r="V584" s="1">
        <v>0.62300999999999995</v>
      </c>
      <c r="W584" s="1">
        <v>1.24</v>
      </c>
      <c r="X584" s="1" t="s">
        <v>4469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4.2</v>
      </c>
      <c r="D585" s="1">
        <v>0.02</v>
      </c>
      <c r="E585" s="1">
        <v>0</v>
      </c>
      <c r="F585" s="1">
        <v>27.36</v>
      </c>
      <c r="G585" s="1">
        <v>68.42</v>
      </c>
      <c r="H585" s="1">
        <v>589</v>
      </c>
      <c r="I585" s="1">
        <v>940000</v>
      </c>
      <c r="J585" s="1">
        <v>-190</v>
      </c>
      <c r="K585" s="1">
        <v>-141</v>
      </c>
      <c r="L585" s="1">
        <v>-117</v>
      </c>
      <c r="M585" s="1">
        <v>-59</v>
      </c>
      <c r="N585" s="1">
        <v>-50</v>
      </c>
      <c r="O585" s="1">
        <v>64315</v>
      </c>
      <c r="P585" s="1">
        <v>-0.9</v>
      </c>
      <c r="Q585" s="1">
        <v>21.95</v>
      </c>
      <c r="R585" s="1">
        <v>21.55</v>
      </c>
      <c r="S585" s="1">
        <v>20.2</v>
      </c>
      <c r="T585" s="1">
        <v>20.2</v>
      </c>
      <c r="U585" s="1">
        <v>20.25</v>
      </c>
      <c r="V585" s="1">
        <v>-0.1177675</v>
      </c>
      <c r="W585" s="1">
        <v>-11.96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20.190000000000001</v>
      </c>
      <c r="D586" s="1">
        <v>0</v>
      </c>
      <c r="E586" s="1">
        <v>0.08</v>
      </c>
      <c r="F586" s="1">
        <v>14.9</v>
      </c>
      <c r="G586" s="1">
        <v>64.83</v>
      </c>
      <c r="H586" s="1">
        <v>590</v>
      </c>
      <c r="I586" s="1">
        <v>1765977.9</v>
      </c>
      <c r="J586" s="1">
        <v>27</v>
      </c>
      <c r="K586" s="1">
        <v>50</v>
      </c>
      <c r="L586" s="1">
        <v>-6</v>
      </c>
      <c r="M586" s="1">
        <v>-71</v>
      </c>
      <c r="N586" s="1">
        <v>24</v>
      </c>
      <c r="O586" s="1">
        <v>114488</v>
      </c>
      <c r="P586" s="1">
        <v>0</v>
      </c>
      <c r="Q586" s="1">
        <v>50.7</v>
      </c>
      <c r="R586" s="1">
        <v>50.8</v>
      </c>
      <c r="S586" s="1">
        <v>49.95</v>
      </c>
      <c r="T586" s="1">
        <v>49.55</v>
      </c>
      <c r="U586" s="1">
        <v>50.1</v>
      </c>
      <c r="V586" s="1">
        <v>1.2935500000000003E-2</v>
      </c>
      <c r="W586" s="1">
        <v>-0.79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54.3</v>
      </c>
      <c r="D587" s="1">
        <v>2.0499999999999998</v>
      </c>
      <c r="E587" s="1">
        <v>0.08</v>
      </c>
      <c r="F587" s="1">
        <v>8.76</v>
      </c>
      <c r="G587" s="1">
        <v>34.81</v>
      </c>
      <c r="H587" s="1">
        <v>591</v>
      </c>
      <c r="I587" s="1">
        <v>2329370.7200000002</v>
      </c>
      <c r="J587" s="1">
        <v>246</v>
      </c>
      <c r="K587" s="1">
        <v>17</v>
      </c>
      <c r="L587" s="1">
        <v>100</v>
      </c>
      <c r="M587" s="1">
        <v>68</v>
      </c>
      <c r="N587" s="1">
        <v>447</v>
      </c>
      <c r="O587" s="1">
        <v>81085</v>
      </c>
      <c r="P587" s="1">
        <v>1.1000000000000001</v>
      </c>
      <c r="Q587" s="1">
        <v>273</v>
      </c>
      <c r="R587" s="1">
        <v>273</v>
      </c>
      <c r="S587" s="1">
        <v>272</v>
      </c>
      <c r="T587" s="1">
        <v>270</v>
      </c>
      <c r="U587" s="1">
        <v>273.5</v>
      </c>
      <c r="V587" s="1">
        <v>2.3961350000000001</v>
      </c>
      <c r="W587" s="1">
        <v>0.92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1.9</v>
      </c>
      <c r="D588" s="1">
        <v>0.62</v>
      </c>
      <c r="E588" s="1">
        <v>0.01</v>
      </c>
      <c r="F588" s="1">
        <v>12.55</v>
      </c>
      <c r="G588" s="1">
        <v>84.92</v>
      </c>
      <c r="H588" s="1">
        <v>592</v>
      </c>
      <c r="I588" s="1">
        <v>2771574.96</v>
      </c>
      <c r="J588" s="1">
        <v>128</v>
      </c>
      <c r="K588" s="1">
        <v>-892</v>
      </c>
      <c r="L588" s="1">
        <v>-30</v>
      </c>
      <c r="M588" s="1">
        <v>-171</v>
      </c>
      <c r="N588" s="1">
        <v>9</v>
      </c>
      <c r="O588" s="1">
        <v>235362</v>
      </c>
      <c r="P588" s="1">
        <v>-0.4</v>
      </c>
      <c r="Q588" s="1">
        <v>14.4</v>
      </c>
      <c r="R588" s="1">
        <v>14.15</v>
      </c>
      <c r="S588" s="1">
        <v>13.5</v>
      </c>
      <c r="T588" s="1">
        <v>13.65</v>
      </c>
      <c r="U588" s="1">
        <v>13.6</v>
      </c>
      <c r="V588" s="1">
        <v>-0.1339535</v>
      </c>
      <c r="W588" s="1">
        <v>-3.2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6.69</v>
      </c>
      <c r="D589" s="1">
        <v>0.01</v>
      </c>
      <c r="E589" s="1">
        <v>0.33</v>
      </c>
      <c r="F589" s="1">
        <v>13.84</v>
      </c>
      <c r="G589" s="1">
        <v>79.13</v>
      </c>
      <c r="H589" s="1">
        <v>593</v>
      </c>
      <c r="I589" s="1">
        <v>709205.5</v>
      </c>
      <c r="J589" s="1">
        <v>14</v>
      </c>
      <c r="K589" s="1">
        <v>-197</v>
      </c>
      <c r="L589" s="1">
        <v>-454</v>
      </c>
      <c r="M589" s="1">
        <v>-171</v>
      </c>
      <c r="N589" s="1">
        <v>427</v>
      </c>
      <c r="O589" s="1">
        <v>56119</v>
      </c>
      <c r="P589" s="1">
        <v>-0.7</v>
      </c>
      <c r="Q589" s="1">
        <v>24</v>
      </c>
      <c r="R589" s="1">
        <v>24.05</v>
      </c>
      <c r="S589" s="1">
        <v>22.95</v>
      </c>
      <c r="T589" s="1">
        <v>22.75</v>
      </c>
      <c r="U589" s="1">
        <v>25</v>
      </c>
      <c r="V589" s="1">
        <v>-8.0364000000000019E-2</v>
      </c>
      <c r="W589" s="1">
        <v>5.04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13.58</v>
      </c>
      <c r="D590" s="1">
        <v>1.86</v>
      </c>
      <c r="E590" s="1">
        <v>1.3</v>
      </c>
      <c r="F590" s="1">
        <v>9.35</v>
      </c>
      <c r="G590" s="1">
        <v>73.91</v>
      </c>
      <c r="H590" s="1">
        <v>594</v>
      </c>
      <c r="I590" s="1">
        <v>1579907.79</v>
      </c>
      <c r="J590" s="1">
        <v>998</v>
      </c>
      <c r="K590" s="1">
        <v>-798</v>
      </c>
      <c r="L590" s="1">
        <v>320</v>
      </c>
      <c r="M590" s="1">
        <v>75</v>
      </c>
      <c r="N590" s="1">
        <v>440</v>
      </c>
      <c r="O590" s="1">
        <v>116771</v>
      </c>
      <c r="P590" s="1">
        <v>0.9</v>
      </c>
      <c r="Q590" s="1">
        <v>140</v>
      </c>
      <c r="R590" s="1">
        <v>139.5</v>
      </c>
      <c r="S590" s="1">
        <v>138</v>
      </c>
      <c r="T590" s="1">
        <v>138.5</v>
      </c>
      <c r="U590" s="1">
        <v>139.5</v>
      </c>
      <c r="V590" s="1">
        <v>1.443265</v>
      </c>
      <c r="W590" s="1">
        <v>2.95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6.13</v>
      </c>
      <c r="D591" s="1">
        <v>0</v>
      </c>
      <c r="E591" s="1">
        <v>0</v>
      </c>
      <c r="F591" s="1">
        <v>19.43</v>
      </c>
      <c r="G591" s="1">
        <v>74.44</v>
      </c>
      <c r="H591" s="1">
        <v>595</v>
      </c>
      <c r="I591" s="1">
        <v>988563.11</v>
      </c>
      <c r="J591" s="1">
        <v>54</v>
      </c>
      <c r="K591" s="1">
        <v>-321</v>
      </c>
      <c r="L591" s="1">
        <v>-237</v>
      </c>
      <c r="M591" s="1">
        <v>80</v>
      </c>
      <c r="N591" s="1">
        <v>527</v>
      </c>
      <c r="O591" s="1">
        <v>73589</v>
      </c>
      <c r="P591" s="1">
        <v>0.1</v>
      </c>
      <c r="Q591" s="1">
        <v>23.4</v>
      </c>
      <c r="R591" s="1">
        <v>22.65</v>
      </c>
      <c r="S591" s="1">
        <v>21.8</v>
      </c>
      <c r="T591" s="1">
        <v>21.95</v>
      </c>
      <c r="U591" s="1">
        <v>22.75</v>
      </c>
      <c r="V591" s="1">
        <v>2.5716000000000003E-2</v>
      </c>
      <c r="W591" s="1">
        <v>-1.73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7.41</v>
      </c>
      <c r="D592" s="1">
        <v>0</v>
      </c>
      <c r="E592" s="1">
        <v>0.03</v>
      </c>
      <c r="F592" s="1">
        <v>12</v>
      </c>
      <c r="G592" s="1">
        <v>80.56</v>
      </c>
      <c r="H592" s="1">
        <v>596</v>
      </c>
      <c r="I592" s="1">
        <v>2138248.64</v>
      </c>
      <c r="J592" s="1">
        <v>-128</v>
      </c>
      <c r="K592" s="1">
        <v>-92</v>
      </c>
      <c r="L592" s="1">
        <v>-230</v>
      </c>
      <c r="M592" s="1">
        <v>-267</v>
      </c>
      <c r="N592" s="1">
        <v>-103</v>
      </c>
      <c r="O592" s="1">
        <v>172257</v>
      </c>
      <c r="P592" s="1">
        <v>-0.5</v>
      </c>
      <c r="Q592" s="1">
        <v>28.6</v>
      </c>
      <c r="R592" s="1">
        <v>28.55</v>
      </c>
      <c r="S592" s="1">
        <v>28.2</v>
      </c>
      <c r="T592" s="1">
        <v>28.15</v>
      </c>
      <c r="U592" s="1">
        <v>28.3</v>
      </c>
      <c r="V592" s="1">
        <v>-0.23204349999999999</v>
      </c>
      <c r="W592" s="1">
        <v>-1.05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5.45</v>
      </c>
      <c r="D593" s="1">
        <v>0</v>
      </c>
      <c r="E593" s="1">
        <v>0.76</v>
      </c>
      <c r="F593" s="1">
        <v>11.03</v>
      </c>
      <c r="G593" s="1">
        <v>82.76</v>
      </c>
      <c r="H593" s="1">
        <v>597</v>
      </c>
      <c r="I593" s="1">
        <v>1263292.1200000001</v>
      </c>
      <c r="J593" s="1">
        <v>-32</v>
      </c>
      <c r="K593" s="1">
        <v>-188</v>
      </c>
      <c r="L593" s="1">
        <v>-273</v>
      </c>
      <c r="M593" s="1">
        <v>-253</v>
      </c>
      <c r="N593" s="1">
        <v>6</v>
      </c>
      <c r="O593" s="1">
        <v>104550</v>
      </c>
      <c r="P593" s="1">
        <v>-0.7</v>
      </c>
      <c r="Q593" s="1">
        <v>46.15</v>
      </c>
      <c r="R593" s="1">
        <v>46.1</v>
      </c>
      <c r="S593" s="1">
        <v>45.3</v>
      </c>
      <c r="T593" s="1">
        <v>44.9</v>
      </c>
      <c r="U593" s="1">
        <v>45.1</v>
      </c>
      <c r="V593" s="1">
        <v>-0.33599599999999996</v>
      </c>
      <c r="W593" s="1">
        <v>-1.42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17.22</v>
      </c>
      <c r="D594" s="1">
        <v>0.85</v>
      </c>
      <c r="E594" s="1">
        <v>0.17</v>
      </c>
      <c r="F594" s="1">
        <v>18.86</v>
      </c>
      <c r="G594" s="1">
        <v>62.9</v>
      </c>
      <c r="H594" s="1">
        <v>598</v>
      </c>
      <c r="I594" s="1">
        <v>2362160</v>
      </c>
      <c r="J594" s="1">
        <v>373</v>
      </c>
      <c r="K594" s="1">
        <v>152</v>
      </c>
      <c r="L594" s="1">
        <v>-167</v>
      </c>
      <c r="M594" s="1">
        <v>-41</v>
      </c>
      <c r="N594" s="1">
        <v>31</v>
      </c>
      <c r="O594" s="1">
        <v>148580</v>
      </c>
      <c r="P594" s="1">
        <v>0.2</v>
      </c>
      <c r="Q594" s="1">
        <v>59.5</v>
      </c>
      <c r="R594" s="1">
        <v>60</v>
      </c>
      <c r="S594" s="1">
        <v>58.8</v>
      </c>
      <c r="T594" s="1">
        <v>58.6</v>
      </c>
      <c r="U594" s="1">
        <v>59.3</v>
      </c>
      <c r="V594" s="1">
        <v>0.20929600000000001</v>
      </c>
      <c r="W594" s="1">
        <v>2.77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3.3</v>
      </c>
      <c r="D595" s="1">
        <v>1.1499999999999999</v>
      </c>
      <c r="E595" s="1">
        <v>0</v>
      </c>
      <c r="F595" s="1">
        <v>32.86</v>
      </c>
      <c r="G595" s="1">
        <v>62.69</v>
      </c>
      <c r="H595" s="1">
        <v>599</v>
      </c>
      <c r="I595" s="1">
        <v>1816742.24</v>
      </c>
      <c r="J595" s="1">
        <v>313</v>
      </c>
      <c r="K595" s="1">
        <v>-95</v>
      </c>
      <c r="L595" s="1">
        <v>-309</v>
      </c>
      <c r="M595" s="1">
        <v>-108</v>
      </c>
      <c r="N595" s="1">
        <v>332</v>
      </c>
      <c r="O595" s="1">
        <v>113892</v>
      </c>
      <c r="P595" s="1">
        <v>0.1</v>
      </c>
      <c r="Q595" s="1">
        <v>19.2</v>
      </c>
      <c r="R595" s="1">
        <v>19</v>
      </c>
      <c r="S595" s="1">
        <v>18.350000000000001</v>
      </c>
      <c r="T595" s="1">
        <v>18.2</v>
      </c>
      <c r="U595" s="1">
        <v>18.7</v>
      </c>
      <c r="V595" s="1">
        <v>2.7772499999999985E-2</v>
      </c>
      <c r="W595" s="1">
        <v>0.81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1.96</v>
      </c>
      <c r="D596" s="1">
        <v>0.1</v>
      </c>
      <c r="E596" s="1">
        <v>0</v>
      </c>
      <c r="F596" s="1">
        <v>28.26</v>
      </c>
      <c r="G596" s="1">
        <v>69.680000000000007</v>
      </c>
      <c r="H596" s="1">
        <v>600</v>
      </c>
      <c r="I596" s="1">
        <v>1132856.26</v>
      </c>
      <c r="J596" s="1">
        <v>-23</v>
      </c>
      <c r="K596" s="1">
        <v>101</v>
      </c>
      <c r="L596" s="1">
        <v>-99</v>
      </c>
      <c r="M596" s="1">
        <v>-85</v>
      </c>
      <c r="N596" s="1">
        <v>5</v>
      </c>
      <c r="O596" s="1">
        <v>78937</v>
      </c>
      <c r="P596" s="1">
        <v>-0.1</v>
      </c>
      <c r="Q596" s="1">
        <v>41.8</v>
      </c>
      <c r="R596" s="1">
        <v>42.4</v>
      </c>
      <c r="S596" s="1">
        <v>41.7</v>
      </c>
      <c r="T596" s="1">
        <v>41.45</v>
      </c>
      <c r="U596" s="1">
        <v>41.55</v>
      </c>
      <c r="V596" s="1">
        <v>-4.1228000000000008E-2</v>
      </c>
      <c r="W596" s="1">
        <v>-0.36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7.01</v>
      </c>
      <c r="D597" s="1">
        <v>0</v>
      </c>
      <c r="E597" s="1">
        <v>0.01</v>
      </c>
      <c r="F597" s="1">
        <v>12.44</v>
      </c>
      <c r="G597" s="1">
        <v>80.539999999999992</v>
      </c>
      <c r="H597" s="1">
        <v>601</v>
      </c>
      <c r="I597" s="1">
        <v>3677512.42</v>
      </c>
      <c r="J597" s="1">
        <v>2487</v>
      </c>
      <c r="K597" s="1">
        <v>-1447</v>
      </c>
      <c r="L597" s="1">
        <v>-558</v>
      </c>
      <c r="M597" s="1">
        <v>-518</v>
      </c>
      <c r="N597" s="1">
        <v>86</v>
      </c>
      <c r="O597" s="1">
        <v>296187</v>
      </c>
      <c r="P597" s="1">
        <v>0</v>
      </c>
      <c r="Q597" s="1">
        <v>24.5</v>
      </c>
      <c r="R597" s="1">
        <v>24.45</v>
      </c>
      <c r="S597" s="1">
        <v>23.8</v>
      </c>
      <c r="T597" s="1">
        <v>23.7</v>
      </c>
      <c r="U597" s="1">
        <v>23.75</v>
      </c>
      <c r="V597" s="1">
        <v>2.0378499999999987E-2</v>
      </c>
      <c r="W597" s="1">
        <v>-1.45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58.11</v>
      </c>
      <c r="D598" s="1">
        <v>2.46</v>
      </c>
      <c r="E598" s="1">
        <v>3.12</v>
      </c>
      <c r="F598" s="1">
        <v>4.54</v>
      </c>
      <c r="G598" s="1">
        <v>31.769999999999996</v>
      </c>
      <c r="H598" s="1">
        <v>602</v>
      </c>
      <c r="I598" s="1">
        <v>6085114.6900000004</v>
      </c>
      <c r="J598" s="1">
        <v>-556</v>
      </c>
      <c r="K598" s="1">
        <v>-1147</v>
      </c>
      <c r="L598" s="1">
        <v>-2652</v>
      </c>
      <c r="M598" s="1">
        <v>148</v>
      </c>
      <c r="N598" s="1">
        <v>2338</v>
      </c>
      <c r="O598" s="1">
        <v>193324</v>
      </c>
      <c r="P598" s="1">
        <v>-1</v>
      </c>
      <c r="Q598" s="1">
        <v>509</v>
      </c>
      <c r="R598" s="1">
        <v>503</v>
      </c>
      <c r="S598" s="1">
        <v>483</v>
      </c>
      <c r="T598" s="1">
        <v>476.5</v>
      </c>
      <c r="U598" s="1">
        <v>490</v>
      </c>
      <c r="V598" s="1">
        <v>-9.2471899999999998</v>
      </c>
      <c r="W598" s="1">
        <v>-3.92</v>
      </c>
      <c r="X598" s="1" t="s">
        <v>4470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35.200000000000003</v>
      </c>
      <c r="D599" s="1">
        <v>5.19</v>
      </c>
      <c r="E599" s="1">
        <v>2.78</v>
      </c>
      <c r="F599" s="1">
        <v>14.1</v>
      </c>
      <c r="G599" s="1">
        <v>42.73</v>
      </c>
      <c r="H599" s="1">
        <v>603</v>
      </c>
      <c r="I599" s="1">
        <v>2485503.13</v>
      </c>
      <c r="J599" s="1">
        <v>2722</v>
      </c>
      <c r="K599" s="1">
        <v>-1975</v>
      </c>
      <c r="L599" s="1">
        <v>1479</v>
      </c>
      <c r="M599" s="1">
        <v>-154</v>
      </c>
      <c r="N599" s="1">
        <v>984</v>
      </c>
      <c r="O599" s="1">
        <v>106206</v>
      </c>
      <c r="P599" s="1">
        <v>2.9</v>
      </c>
      <c r="Q599" s="1">
        <v>77.599999999999994</v>
      </c>
      <c r="R599" s="1">
        <v>76.3</v>
      </c>
      <c r="S599" s="1">
        <v>75.2</v>
      </c>
      <c r="T599" s="1">
        <v>74.8</v>
      </c>
      <c r="U599" s="1">
        <v>76.7</v>
      </c>
      <c r="V599" s="1">
        <v>2.3570909999999996</v>
      </c>
      <c r="W599" s="1">
        <v>2.13</v>
      </c>
      <c r="X599" s="1" t="s">
        <v>4471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13.07</v>
      </c>
      <c r="D600" s="1">
        <v>0.4</v>
      </c>
      <c r="E600" s="1">
        <v>0.04</v>
      </c>
      <c r="F600" s="1">
        <v>4.57</v>
      </c>
      <c r="G600" s="1">
        <v>81.92</v>
      </c>
      <c r="H600" s="1">
        <v>604</v>
      </c>
      <c r="I600" s="1">
        <v>9262768.5</v>
      </c>
      <c r="J600" s="1">
        <v>146</v>
      </c>
      <c r="K600" s="1">
        <v>-252</v>
      </c>
      <c r="L600" s="1">
        <v>-284</v>
      </c>
      <c r="M600" s="1">
        <v>58</v>
      </c>
      <c r="N600" s="1">
        <v>-46</v>
      </c>
      <c r="O600" s="1">
        <v>758806</v>
      </c>
      <c r="P600" s="1">
        <v>0</v>
      </c>
      <c r="Q600" s="1">
        <v>54.3</v>
      </c>
      <c r="R600" s="1">
        <v>54.5</v>
      </c>
      <c r="S600" s="1">
        <v>53.8</v>
      </c>
      <c r="T600" s="1">
        <v>54.2</v>
      </c>
      <c r="U600" s="1">
        <v>54.4</v>
      </c>
      <c r="V600" s="1">
        <v>-0.20444200000000004</v>
      </c>
      <c r="W600" s="1">
        <v>0.18</v>
      </c>
      <c r="X600" s="1" t="s">
        <v>4472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47.2</v>
      </c>
      <c r="D601" s="1">
        <v>4.63</v>
      </c>
      <c r="E601" s="1">
        <v>1.78</v>
      </c>
      <c r="F601" s="1">
        <v>14.03</v>
      </c>
      <c r="G601" s="1">
        <v>32.36</v>
      </c>
      <c r="H601" s="1">
        <v>605</v>
      </c>
      <c r="I601" s="1">
        <v>15047323.33</v>
      </c>
      <c r="J601" s="1">
        <v>2833</v>
      </c>
      <c r="K601" s="1">
        <v>-4812</v>
      </c>
      <c r="L601" s="1">
        <v>-122</v>
      </c>
      <c r="M601" s="1">
        <v>-2989</v>
      </c>
      <c r="N601" s="1">
        <v>-11661</v>
      </c>
      <c r="O601" s="1">
        <v>486931</v>
      </c>
      <c r="P601" s="1">
        <v>-3.4</v>
      </c>
      <c r="Q601" s="1">
        <v>134</v>
      </c>
      <c r="R601" s="1">
        <v>130</v>
      </c>
      <c r="S601" s="1">
        <v>131</v>
      </c>
      <c r="T601" s="1">
        <v>134.5</v>
      </c>
      <c r="U601" s="1">
        <v>132</v>
      </c>
      <c r="V601" s="1">
        <v>-22.031925000000001</v>
      </c>
      <c r="W601" s="1">
        <v>4.76</v>
      </c>
      <c r="X601" s="1" t="s">
        <v>4473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2.2200000000000002</v>
      </c>
      <c r="D602" s="1">
        <v>1.1299999999999999</v>
      </c>
      <c r="E602" s="1">
        <v>0.31</v>
      </c>
      <c r="F602" s="1">
        <v>18.96</v>
      </c>
      <c r="G602" s="1">
        <v>77.38</v>
      </c>
      <c r="H602" s="1">
        <v>606</v>
      </c>
      <c r="I602" s="1">
        <v>1624076.03</v>
      </c>
      <c r="J602" s="1">
        <v>740</v>
      </c>
      <c r="K602" s="1">
        <v>-43</v>
      </c>
      <c r="L602" s="1">
        <v>-278</v>
      </c>
      <c r="M602" s="1">
        <v>301</v>
      </c>
      <c r="N602" s="1">
        <v>903</v>
      </c>
      <c r="O602" s="1">
        <v>125671</v>
      </c>
      <c r="P602" s="1">
        <v>1.3</v>
      </c>
      <c r="Q602" s="1">
        <v>21.35</v>
      </c>
      <c r="R602" s="1">
        <v>21.2</v>
      </c>
      <c r="S602" s="1">
        <v>20.75</v>
      </c>
      <c r="T602" s="1">
        <v>20.9</v>
      </c>
      <c r="U602" s="1">
        <v>21.35</v>
      </c>
      <c r="V602" s="1">
        <v>0.34688850000000004</v>
      </c>
      <c r="W602" s="1">
        <v>1.43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16.010000000000002</v>
      </c>
      <c r="D603" s="1">
        <v>0</v>
      </c>
      <c r="E603" s="1">
        <v>0.08</v>
      </c>
      <c r="F603" s="1">
        <v>25.98</v>
      </c>
      <c r="G603" s="1">
        <v>57.93</v>
      </c>
      <c r="H603" s="1">
        <v>607</v>
      </c>
      <c r="I603" s="1">
        <v>630000</v>
      </c>
      <c r="J603" s="1">
        <v>1</v>
      </c>
      <c r="K603" s="1">
        <v>-20</v>
      </c>
      <c r="L603" s="1">
        <v>13</v>
      </c>
      <c r="M603" s="1">
        <v>-18</v>
      </c>
      <c r="N603" s="1">
        <v>56</v>
      </c>
      <c r="O603" s="1">
        <v>36496</v>
      </c>
      <c r="P603" s="1">
        <v>0.1</v>
      </c>
      <c r="Q603" s="1">
        <v>49.9</v>
      </c>
      <c r="R603" s="1">
        <v>49.85</v>
      </c>
      <c r="S603" s="1">
        <v>49.9</v>
      </c>
      <c r="T603" s="1">
        <v>49.85</v>
      </c>
      <c r="U603" s="1">
        <v>50</v>
      </c>
      <c r="V603" s="1">
        <v>1.6042999999999998E-2</v>
      </c>
      <c r="W603" s="1">
        <v>0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10.67</v>
      </c>
      <c r="D604" s="1">
        <v>0.32</v>
      </c>
      <c r="E604" s="1">
        <v>0.72</v>
      </c>
      <c r="F604" s="1">
        <v>0.82</v>
      </c>
      <c r="G604" s="1">
        <v>87.47</v>
      </c>
      <c r="H604" s="1">
        <v>608</v>
      </c>
      <c r="I604" s="1">
        <v>1938697.46</v>
      </c>
      <c r="J604" s="1">
        <v>1156</v>
      </c>
      <c r="K604" s="1">
        <v>70</v>
      </c>
      <c r="L604" s="1">
        <v>-318</v>
      </c>
      <c r="M604" s="1">
        <v>240</v>
      </c>
      <c r="N604" s="1">
        <v>981</v>
      </c>
      <c r="O604" s="1">
        <v>169578</v>
      </c>
      <c r="P604" s="1">
        <v>1.3</v>
      </c>
      <c r="Q604" s="1">
        <v>27.5</v>
      </c>
      <c r="R604" s="1">
        <v>27.1</v>
      </c>
      <c r="S604" s="1">
        <v>26.2</v>
      </c>
      <c r="T604" s="1">
        <v>26.25</v>
      </c>
      <c r="U604" s="1">
        <v>27.7</v>
      </c>
      <c r="V604" s="1">
        <v>0.58829100000000001</v>
      </c>
      <c r="W604" s="1">
        <v>3.55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18.73</v>
      </c>
      <c r="D605" s="1">
        <v>7.81</v>
      </c>
      <c r="E605" s="1">
        <v>1.59</v>
      </c>
      <c r="F605" s="1">
        <v>6.74</v>
      </c>
      <c r="G605" s="1">
        <v>65.13</v>
      </c>
      <c r="H605" s="1">
        <v>609</v>
      </c>
      <c r="I605" s="1">
        <v>3097570.4</v>
      </c>
      <c r="J605" s="1">
        <v>3641</v>
      </c>
      <c r="K605" s="1">
        <v>1480</v>
      </c>
      <c r="L605" s="1">
        <v>100</v>
      </c>
      <c r="M605" s="1">
        <v>1328</v>
      </c>
      <c r="N605" s="1">
        <v>3239</v>
      </c>
      <c r="O605" s="1">
        <v>201745</v>
      </c>
      <c r="P605" s="1">
        <v>4.9000000000000004</v>
      </c>
      <c r="Q605" s="1">
        <v>119</v>
      </c>
      <c r="R605" s="1">
        <v>121</v>
      </c>
      <c r="S605" s="1">
        <v>119</v>
      </c>
      <c r="T605" s="1">
        <v>119</v>
      </c>
      <c r="U605" s="1">
        <v>126.5</v>
      </c>
      <c r="V605" s="1">
        <v>11.920245</v>
      </c>
      <c r="W605" s="1">
        <v>10.96</v>
      </c>
      <c r="X605" s="1" t="s">
        <v>4474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0</v>
      </c>
      <c r="K606" s="1">
        <v>7</v>
      </c>
      <c r="L606" s="1">
        <v>-4</v>
      </c>
      <c r="M606" s="1">
        <v>-1</v>
      </c>
      <c r="N606" s="1">
        <v>-11</v>
      </c>
      <c r="O606" s="1">
        <v>192228</v>
      </c>
      <c r="P606" s="1">
        <v>0</v>
      </c>
      <c r="Q606" s="1">
        <v>3.91</v>
      </c>
      <c r="R606" s="1">
        <v>3.91</v>
      </c>
      <c r="S606" s="1">
        <v>3.85</v>
      </c>
      <c r="T606" s="1">
        <v>3.88</v>
      </c>
      <c r="U606" s="1">
        <v>4.0999999999999996</v>
      </c>
      <c r="V606" s="1">
        <v>-3.7009999999999989E-4</v>
      </c>
      <c r="W606" s="1">
        <v>4.8600000000000003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44.83</v>
      </c>
      <c r="D607" s="1">
        <v>4.67</v>
      </c>
      <c r="E607" s="1">
        <v>1.9</v>
      </c>
      <c r="F607" s="1">
        <v>5.28</v>
      </c>
      <c r="G607" s="1">
        <v>43.32</v>
      </c>
      <c r="H607" s="1">
        <v>611</v>
      </c>
      <c r="I607" s="1">
        <v>5256058.9800000004</v>
      </c>
      <c r="J607" s="1">
        <v>-378</v>
      </c>
      <c r="K607" s="1">
        <v>-258</v>
      </c>
      <c r="L607" s="1">
        <v>-812</v>
      </c>
      <c r="M607" s="1">
        <v>-598</v>
      </c>
      <c r="N607" s="1">
        <v>81</v>
      </c>
      <c r="O607" s="1">
        <v>227692</v>
      </c>
      <c r="P607" s="1">
        <v>-0.9</v>
      </c>
      <c r="Q607" s="1">
        <v>128</v>
      </c>
      <c r="R607" s="1">
        <v>131</v>
      </c>
      <c r="S607" s="1">
        <v>129</v>
      </c>
      <c r="T607" s="1">
        <v>128</v>
      </c>
      <c r="U607" s="1">
        <v>129</v>
      </c>
      <c r="V607" s="1">
        <v>-2.5302500000000001</v>
      </c>
      <c r="W607" s="1">
        <v>0.39</v>
      </c>
      <c r="X607" s="1" t="s">
        <v>4475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14.34</v>
      </c>
      <c r="D608" s="1">
        <v>0.66</v>
      </c>
      <c r="E608" s="1">
        <v>0.08</v>
      </c>
      <c r="F608" s="1">
        <v>5.87</v>
      </c>
      <c r="G608" s="1">
        <v>79.05</v>
      </c>
      <c r="H608" s="1">
        <v>612</v>
      </c>
      <c r="I608" s="1">
        <v>35124214.609999999</v>
      </c>
      <c r="J608" s="1">
        <v>-303</v>
      </c>
      <c r="K608" s="1">
        <v>-961</v>
      </c>
      <c r="L608" s="1">
        <v>-259</v>
      </c>
      <c r="M608" s="1">
        <v>124</v>
      </c>
      <c r="N608" s="1">
        <v>526</v>
      </c>
      <c r="O608" s="1">
        <v>2776569</v>
      </c>
      <c r="P608" s="1">
        <v>0</v>
      </c>
      <c r="Q608" s="1">
        <v>102.5</v>
      </c>
      <c r="R608" s="1">
        <v>101</v>
      </c>
      <c r="S608" s="1">
        <v>101.5</v>
      </c>
      <c r="T608" s="1">
        <v>101.5</v>
      </c>
      <c r="U608" s="1">
        <v>102</v>
      </c>
      <c r="V608" s="1">
        <v>-0.88168999999999997</v>
      </c>
      <c r="W608" s="1">
        <v>-0.49</v>
      </c>
      <c r="X608" s="1" t="s">
        <v>4476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1.85</v>
      </c>
      <c r="D609" s="1">
        <v>0</v>
      </c>
      <c r="E609" s="1">
        <v>0</v>
      </c>
      <c r="F609" s="1">
        <v>41.67</v>
      </c>
      <c r="G609" s="1">
        <v>56.48</v>
      </c>
      <c r="H609" s="1">
        <v>613</v>
      </c>
      <c r="I609" s="1">
        <v>714480.13</v>
      </c>
      <c r="J609" s="1">
        <v>-21</v>
      </c>
      <c r="K609" s="1">
        <v>-24</v>
      </c>
      <c r="L609" s="1">
        <v>-46</v>
      </c>
      <c r="M609" s="1">
        <v>-30</v>
      </c>
      <c r="N609" s="1">
        <v>0</v>
      </c>
      <c r="O609" s="1">
        <v>40354</v>
      </c>
      <c r="P609" s="1">
        <v>-0.3</v>
      </c>
      <c r="Q609" s="1">
        <v>24.7</v>
      </c>
      <c r="R609" s="1">
        <v>24.35</v>
      </c>
      <c r="S609" s="1">
        <v>22.75</v>
      </c>
      <c r="T609" s="1">
        <v>22.5</v>
      </c>
      <c r="U609" s="1">
        <v>23.05</v>
      </c>
      <c r="V609" s="1">
        <v>-2.8246E-2</v>
      </c>
      <c r="W609" s="1">
        <v>-6.3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3.37</v>
      </c>
      <c r="D610" s="1">
        <v>0.2</v>
      </c>
      <c r="E610" s="1">
        <v>0.38</v>
      </c>
      <c r="F610" s="1">
        <v>6.54</v>
      </c>
      <c r="G610" s="1">
        <v>89.51</v>
      </c>
      <c r="H610" s="1">
        <v>614</v>
      </c>
      <c r="I610" s="1">
        <v>1893702.33</v>
      </c>
      <c r="J610" s="1">
        <v>83</v>
      </c>
      <c r="K610" s="1">
        <v>-14</v>
      </c>
      <c r="L610" s="1">
        <v>-743</v>
      </c>
      <c r="M610" s="1">
        <v>-16</v>
      </c>
      <c r="N610" s="1">
        <v>834</v>
      </c>
      <c r="O610" s="1">
        <v>169505</v>
      </c>
      <c r="P610" s="1">
        <v>0.1</v>
      </c>
      <c r="Q610" s="1">
        <v>11.25</v>
      </c>
      <c r="R610" s="1">
        <v>11.15</v>
      </c>
      <c r="S610" s="1">
        <v>10.65</v>
      </c>
      <c r="T610" s="1">
        <v>10.6</v>
      </c>
      <c r="U610" s="1">
        <v>10.9</v>
      </c>
      <c r="V610" s="1">
        <v>1.7856999999999998E-2</v>
      </c>
      <c r="W610" s="1">
        <v>-2.68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8.68</v>
      </c>
      <c r="D611" s="1">
        <v>0.08</v>
      </c>
      <c r="E611" s="1">
        <v>0.05</v>
      </c>
      <c r="F611" s="1">
        <v>21.24</v>
      </c>
      <c r="G611" s="1">
        <v>69.95</v>
      </c>
      <c r="H611" s="1">
        <v>615</v>
      </c>
      <c r="I611" s="1">
        <v>2225725.4</v>
      </c>
      <c r="J611" s="1">
        <v>-46</v>
      </c>
      <c r="K611" s="1">
        <v>-524</v>
      </c>
      <c r="L611" s="1">
        <v>-853</v>
      </c>
      <c r="M611" s="1">
        <v>-277</v>
      </c>
      <c r="N611" s="1">
        <v>173</v>
      </c>
      <c r="O611" s="1">
        <v>155689</v>
      </c>
      <c r="P611" s="1">
        <v>-1</v>
      </c>
      <c r="Q611" s="1">
        <v>33.950000000000003</v>
      </c>
      <c r="R611" s="1">
        <v>33.799999999999997</v>
      </c>
      <c r="S611" s="1">
        <v>33.25</v>
      </c>
      <c r="T611" s="1">
        <v>33.25</v>
      </c>
      <c r="U611" s="1">
        <v>33.6</v>
      </c>
      <c r="V611" s="1">
        <v>-0.51032599999999995</v>
      </c>
      <c r="W611" s="1">
        <v>-0.74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11.2</v>
      </c>
      <c r="D612" s="1">
        <v>0.05</v>
      </c>
      <c r="E612" s="1">
        <v>0.05</v>
      </c>
      <c r="F612" s="1">
        <v>7.99</v>
      </c>
      <c r="G612" s="1">
        <v>80.710000000000008</v>
      </c>
      <c r="H612" s="1">
        <v>616</v>
      </c>
      <c r="I612" s="1">
        <v>8069485.29</v>
      </c>
      <c r="J612" s="1">
        <v>1273</v>
      </c>
      <c r="K612" s="1">
        <v>-279</v>
      </c>
      <c r="L612" s="1">
        <v>-475</v>
      </c>
      <c r="M612" s="1">
        <v>-1258</v>
      </c>
      <c r="N612" s="1">
        <v>2319</v>
      </c>
      <c r="O612" s="1">
        <v>651288</v>
      </c>
      <c r="P612" s="1">
        <v>0.2</v>
      </c>
      <c r="Q612" s="1">
        <v>12.85</v>
      </c>
      <c r="R612" s="1">
        <v>12.55</v>
      </c>
      <c r="S612" s="1">
        <v>12.15</v>
      </c>
      <c r="T612" s="1">
        <v>11.8</v>
      </c>
      <c r="U612" s="1">
        <v>12.25</v>
      </c>
      <c r="V612" s="1">
        <v>0.20648699999999998</v>
      </c>
      <c r="W612" s="1">
        <v>-0.81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8.1199999999999992</v>
      </c>
      <c r="D613" s="1">
        <v>0</v>
      </c>
      <c r="E613" s="1">
        <v>0.14000000000000001</v>
      </c>
      <c r="F613" s="1">
        <v>23.21</v>
      </c>
      <c r="G613" s="1">
        <v>68.53</v>
      </c>
      <c r="H613" s="1">
        <v>617</v>
      </c>
      <c r="I613" s="1">
        <v>1459844.5</v>
      </c>
      <c r="J613" s="1">
        <v>44</v>
      </c>
      <c r="K613" s="1">
        <v>-93</v>
      </c>
      <c r="L613" s="1">
        <v>-264</v>
      </c>
      <c r="M613" s="1">
        <v>68</v>
      </c>
      <c r="N613" s="1">
        <v>50</v>
      </c>
      <c r="O613" s="1">
        <v>100043</v>
      </c>
      <c r="P613" s="1">
        <v>-0.2</v>
      </c>
      <c r="Q613" s="1">
        <v>15.05</v>
      </c>
      <c r="R613" s="1">
        <v>14.65</v>
      </c>
      <c r="S613" s="1">
        <v>14.1</v>
      </c>
      <c r="T613" s="1">
        <v>14.15</v>
      </c>
      <c r="U613" s="1">
        <v>14.4</v>
      </c>
      <c r="V613" s="1">
        <v>-2.7404499999999998E-2</v>
      </c>
      <c r="W613" s="1">
        <v>-2.04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0.68</v>
      </c>
      <c r="D614" s="1">
        <v>0</v>
      </c>
      <c r="E614" s="1">
        <v>0.19</v>
      </c>
      <c r="F614" s="1">
        <v>13.02</v>
      </c>
      <c r="G614" s="1">
        <v>86.11</v>
      </c>
      <c r="H614" s="1">
        <v>618</v>
      </c>
      <c r="I614" s="1">
        <v>3253323.96</v>
      </c>
      <c r="J614" s="1">
        <v>0</v>
      </c>
      <c r="K614" s="1">
        <v>0</v>
      </c>
      <c r="L614" s="1">
        <v>44</v>
      </c>
      <c r="M614" s="1">
        <v>116</v>
      </c>
      <c r="N614" s="1">
        <v>190</v>
      </c>
      <c r="O614" s="1">
        <v>280144</v>
      </c>
      <c r="P614" s="1">
        <v>0.1</v>
      </c>
      <c r="Q614" s="1">
        <v>8.98</v>
      </c>
      <c r="R614" s="1">
        <v>9.2899999999999991</v>
      </c>
      <c r="S614" s="1">
        <v>9.4600000000000009</v>
      </c>
      <c r="T614" s="1">
        <v>9.4600000000000009</v>
      </c>
      <c r="U614" s="1">
        <v>10</v>
      </c>
      <c r="V614" s="1">
        <v>3.4136000000000007E-2</v>
      </c>
      <c r="W614" s="1">
        <v>12.87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2.64</v>
      </c>
      <c r="D615" s="1">
        <v>0</v>
      </c>
      <c r="E615" s="1">
        <v>0.03</v>
      </c>
      <c r="F615" s="1">
        <v>7.2</v>
      </c>
      <c r="G615" s="1">
        <v>90.13</v>
      </c>
      <c r="H615" s="1">
        <v>619</v>
      </c>
      <c r="I615" s="1">
        <v>2287135.54</v>
      </c>
      <c r="J615" s="1">
        <v>-1</v>
      </c>
      <c r="K615" s="1">
        <v>-125</v>
      </c>
      <c r="L615" s="1">
        <v>-292</v>
      </c>
      <c r="M615" s="1">
        <v>-33</v>
      </c>
      <c r="N615" s="1">
        <v>40</v>
      </c>
      <c r="O615" s="1">
        <v>206140</v>
      </c>
      <c r="P615" s="1">
        <v>-0.2</v>
      </c>
      <c r="Q615" s="1">
        <v>12.45</v>
      </c>
      <c r="R615" s="1">
        <v>12.4</v>
      </c>
      <c r="S615" s="1">
        <v>12.25</v>
      </c>
      <c r="T615" s="1">
        <v>12.25</v>
      </c>
      <c r="U615" s="1">
        <v>12.2</v>
      </c>
      <c r="V615" s="1">
        <v>-5.0556999999999998E-2</v>
      </c>
      <c r="W615" s="1">
        <v>-2.0099999999999998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0.35</v>
      </c>
      <c r="D616" s="1">
        <v>0</v>
      </c>
      <c r="E616" s="1">
        <v>7.0000000000000007E-2</v>
      </c>
      <c r="F616" s="1">
        <v>53.59</v>
      </c>
      <c r="G616" s="1">
        <v>45.989999999999995</v>
      </c>
      <c r="H616" s="1">
        <v>620</v>
      </c>
      <c r="I616" s="1">
        <v>834110.41</v>
      </c>
      <c r="J616" s="1">
        <v>1</v>
      </c>
      <c r="K616" s="1">
        <v>-3</v>
      </c>
      <c r="L616" s="1">
        <v>-1</v>
      </c>
      <c r="M616" s="1">
        <v>0</v>
      </c>
      <c r="N616" s="1">
        <v>-8</v>
      </c>
      <c r="O616" s="1">
        <v>38361</v>
      </c>
      <c r="P616" s="1">
        <v>0</v>
      </c>
      <c r="Q616" s="1">
        <v>22.6</v>
      </c>
      <c r="R616" s="1">
        <v>22.85</v>
      </c>
      <c r="S616" s="1">
        <v>22.65</v>
      </c>
      <c r="T616" s="1">
        <v>22.45</v>
      </c>
      <c r="U616" s="1">
        <v>22.35</v>
      </c>
      <c r="V616" s="1">
        <v>-2.4740000000000005E-3</v>
      </c>
      <c r="W616" s="1">
        <v>0.45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1.86</v>
      </c>
      <c r="D617" s="1">
        <v>0.09</v>
      </c>
      <c r="E617" s="1">
        <v>0.01</v>
      </c>
      <c r="F617" s="1">
        <v>31.72</v>
      </c>
      <c r="G617" s="1">
        <v>66.319999999999993</v>
      </c>
      <c r="H617" s="1">
        <v>621</v>
      </c>
      <c r="I617" s="1">
        <v>1024419.18</v>
      </c>
      <c r="J617" s="1">
        <v>-8</v>
      </c>
      <c r="K617" s="1">
        <v>-40</v>
      </c>
      <c r="L617" s="1">
        <v>-62</v>
      </c>
      <c r="M617" s="1">
        <v>-27</v>
      </c>
      <c r="N617" s="1">
        <v>49</v>
      </c>
      <c r="O617" s="1">
        <v>67939</v>
      </c>
      <c r="P617" s="1">
        <v>-0.1</v>
      </c>
      <c r="Q617" s="1">
        <v>29.95</v>
      </c>
      <c r="R617" s="1">
        <v>29.65</v>
      </c>
      <c r="S617" s="1">
        <v>29.25</v>
      </c>
      <c r="T617" s="1">
        <v>28.95</v>
      </c>
      <c r="U617" s="1">
        <v>29.05</v>
      </c>
      <c r="V617" s="1">
        <v>-2.5973000000000003E-2</v>
      </c>
      <c r="W617" s="1">
        <v>-4.5999999999999996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9.0399999999999991</v>
      </c>
      <c r="D618" s="1">
        <v>0.04</v>
      </c>
      <c r="E618" s="1">
        <v>0.05</v>
      </c>
      <c r="F618" s="1">
        <v>22.29</v>
      </c>
      <c r="G618" s="1">
        <v>68.58</v>
      </c>
      <c r="H618" s="1">
        <v>622</v>
      </c>
      <c r="I618" s="1">
        <v>2107907.08</v>
      </c>
      <c r="J618" s="1">
        <v>-52</v>
      </c>
      <c r="K618" s="1">
        <v>-54</v>
      </c>
      <c r="L618" s="1">
        <v>-184</v>
      </c>
      <c r="M618" s="1">
        <v>-44</v>
      </c>
      <c r="N618" s="1">
        <v>40</v>
      </c>
      <c r="O618" s="1">
        <v>144560</v>
      </c>
      <c r="P618" s="1">
        <v>-0.2</v>
      </c>
      <c r="Q618" s="1">
        <v>39.4</v>
      </c>
      <c r="R618" s="1">
        <v>39.15</v>
      </c>
      <c r="S618" s="1">
        <v>38.9</v>
      </c>
      <c r="T618" s="1">
        <v>38.950000000000003</v>
      </c>
      <c r="U618" s="1">
        <v>39.049999999999997</v>
      </c>
      <c r="V618" s="1">
        <v>-0.11472299999999999</v>
      </c>
      <c r="W618" s="1">
        <v>-0.89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2.3199999999999998</v>
      </c>
      <c r="D619" s="1">
        <v>0.05</v>
      </c>
      <c r="E619" s="1">
        <v>0.12</v>
      </c>
      <c r="F619" s="1">
        <v>5.1100000000000003</v>
      </c>
      <c r="G619" s="1">
        <v>92.4</v>
      </c>
      <c r="H619" s="1">
        <v>623</v>
      </c>
      <c r="I619" s="1">
        <v>893288.08</v>
      </c>
      <c r="J619" s="1">
        <v>14</v>
      </c>
      <c r="K619" s="1">
        <v>-32</v>
      </c>
      <c r="L619" s="1">
        <v>-29</v>
      </c>
      <c r="M619" s="1">
        <v>-30</v>
      </c>
      <c r="N619" s="1">
        <v>122</v>
      </c>
      <c r="O619" s="1">
        <v>82540</v>
      </c>
      <c r="P619" s="1">
        <v>0.1</v>
      </c>
      <c r="Q619" s="1">
        <v>15.25</v>
      </c>
      <c r="R619" s="1">
        <v>15.3</v>
      </c>
      <c r="S619" s="1">
        <v>14.9</v>
      </c>
      <c r="T619" s="1">
        <v>14.6</v>
      </c>
      <c r="U619" s="1">
        <v>14.6</v>
      </c>
      <c r="V619" s="1">
        <v>6.3499999999999997E-3</v>
      </c>
      <c r="W619" s="1">
        <v>-3.31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1.35</v>
      </c>
      <c r="D620" s="1">
        <v>0</v>
      </c>
      <c r="E620" s="1">
        <v>0.02</v>
      </c>
      <c r="F620" s="1">
        <v>6.2</v>
      </c>
      <c r="G620" s="1">
        <v>92.43</v>
      </c>
      <c r="H620" s="1">
        <v>624</v>
      </c>
      <c r="I620" s="1">
        <v>1619373.51</v>
      </c>
      <c r="J620" s="1">
        <v>660</v>
      </c>
      <c r="K620" s="1">
        <v>-1692</v>
      </c>
      <c r="L620" s="1">
        <v>-354</v>
      </c>
      <c r="M620" s="1">
        <v>-239</v>
      </c>
      <c r="N620" s="1">
        <v>722</v>
      </c>
      <c r="O620" s="1">
        <v>149679</v>
      </c>
      <c r="P620" s="1">
        <v>-0.6</v>
      </c>
      <c r="Q620" s="1">
        <v>15.4</v>
      </c>
      <c r="R620" s="1">
        <v>15.3</v>
      </c>
      <c r="S620" s="1">
        <v>14.5</v>
      </c>
      <c r="T620" s="1">
        <v>14.25</v>
      </c>
      <c r="U620" s="1">
        <v>15</v>
      </c>
      <c r="V620" s="1">
        <v>-0.13432350000000001</v>
      </c>
      <c r="W620" s="1">
        <v>1.35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11.57</v>
      </c>
      <c r="D621" s="1">
        <v>0.1</v>
      </c>
      <c r="E621" s="1">
        <v>0.69</v>
      </c>
      <c r="F621" s="1">
        <v>5.48</v>
      </c>
      <c r="G621" s="1">
        <v>82.16</v>
      </c>
      <c r="H621" s="1">
        <v>625</v>
      </c>
      <c r="I621" s="1">
        <v>2793145.25</v>
      </c>
      <c r="J621" s="1">
        <v>660</v>
      </c>
      <c r="K621" s="1">
        <v>-386</v>
      </c>
      <c r="L621" s="1">
        <v>-6462</v>
      </c>
      <c r="M621" s="1">
        <v>-1469</v>
      </c>
      <c r="N621" s="1">
        <v>780</v>
      </c>
      <c r="O621" s="1">
        <v>229485</v>
      </c>
      <c r="P621" s="1">
        <v>-3</v>
      </c>
      <c r="Q621" s="1">
        <v>35.65</v>
      </c>
      <c r="R621" s="1">
        <v>37.799999999999997</v>
      </c>
      <c r="S621" s="1">
        <v>36.1</v>
      </c>
      <c r="T621" s="1">
        <v>34.75</v>
      </c>
      <c r="U621" s="1">
        <v>36.15</v>
      </c>
      <c r="V621" s="1">
        <v>-2.4719074999999999</v>
      </c>
      <c r="W621" s="1">
        <v>3.58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6.03</v>
      </c>
      <c r="D622" s="1">
        <v>0.63</v>
      </c>
      <c r="E622" s="1">
        <v>1.1499999999999999</v>
      </c>
      <c r="F622" s="1">
        <v>6.25</v>
      </c>
      <c r="G622" s="1">
        <v>85.94</v>
      </c>
      <c r="H622" s="1">
        <v>626</v>
      </c>
      <c r="I622" s="1">
        <v>1375631.9</v>
      </c>
      <c r="J622" s="1">
        <v>19</v>
      </c>
      <c r="K622" s="1">
        <v>-394</v>
      </c>
      <c r="L622" s="1">
        <v>-145</v>
      </c>
      <c r="M622" s="1">
        <v>455</v>
      </c>
      <c r="N622" s="1">
        <v>-287</v>
      </c>
      <c r="O622" s="1">
        <v>118222</v>
      </c>
      <c r="P622" s="1">
        <v>-0.3</v>
      </c>
      <c r="Q622" s="1">
        <v>30.1</v>
      </c>
      <c r="R622" s="1">
        <v>30.55</v>
      </c>
      <c r="S622" s="1">
        <v>28</v>
      </c>
      <c r="T622" s="1">
        <v>27.9</v>
      </c>
      <c r="U622" s="1">
        <v>27.3</v>
      </c>
      <c r="V622" s="1">
        <v>-0.10665400000000001</v>
      </c>
      <c r="W622" s="1">
        <v>-9.15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11.57</v>
      </c>
      <c r="D623" s="1">
        <v>0.26</v>
      </c>
      <c r="E623" s="1">
        <v>1.1000000000000001</v>
      </c>
      <c r="F623" s="1">
        <v>6.18</v>
      </c>
      <c r="G623" s="1">
        <v>80.89</v>
      </c>
      <c r="H623" s="1">
        <v>627</v>
      </c>
      <c r="I623" s="1">
        <v>3286054.18</v>
      </c>
      <c r="J623" s="1">
        <v>127</v>
      </c>
      <c r="K623" s="1">
        <v>-188</v>
      </c>
      <c r="L623" s="1">
        <v>353</v>
      </c>
      <c r="M623" s="1">
        <v>-115</v>
      </c>
      <c r="N623" s="1">
        <v>769</v>
      </c>
      <c r="O623" s="1">
        <v>265809</v>
      </c>
      <c r="P623" s="1">
        <v>0.4</v>
      </c>
      <c r="Q623" s="1">
        <v>18.899999999999999</v>
      </c>
      <c r="R623" s="1">
        <v>18.7</v>
      </c>
      <c r="S623" s="1">
        <v>18.25</v>
      </c>
      <c r="T623" s="1">
        <v>18.5</v>
      </c>
      <c r="U623" s="1">
        <v>19.600000000000001</v>
      </c>
      <c r="V623" s="1">
        <v>0.18271850000000003</v>
      </c>
      <c r="W623" s="1">
        <v>4.8099999999999996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24.55</v>
      </c>
      <c r="R624" s="1">
        <v>25.1</v>
      </c>
      <c r="S624" s="1">
        <v>25.1</v>
      </c>
      <c r="T624" s="1">
        <v>26.2</v>
      </c>
      <c r="U624" s="1">
        <v>24.85</v>
      </c>
      <c r="V624" s="1">
        <v>0</v>
      </c>
      <c r="W624" s="1">
        <v>-4.42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0</v>
      </c>
      <c r="K625" s="1">
        <v>3</v>
      </c>
      <c r="L625" s="1">
        <v>2</v>
      </c>
      <c r="M625" s="1">
        <v>-3</v>
      </c>
      <c r="N625" s="1">
        <v>0</v>
      </c>
      <c r="O625" s="1">
        <v>58781</v>
      </c>
      <c r="P625" s="1">
        <v>0</v>
      </c>
      <c r="Q625" s="1">
        <v>12.65</v>
      </c>
      <c r="R625" s="1">
        <v>12.25</v>
      </c>
      <c r="S625" s="1">
        <v>12.05</v>
      </c>
      <c r="T625" s="1">
        <v>11.9</v>
      </c>
      <c r="U625" s="1">
        <v>12.05</v>
      </c>
      <c r="V625" s="1">
        <v>2.5149999999999999E-4</v>
      </c>
      <c r="W625" s="1">
        <v>-2.4300000000000002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28</v>
      </c>
      <c r="R626" s="1">
        <v>29</v>
      </c>
      <c r="S626" s="1">
        <v>29</v>
      </c>
      <c r="T626" s="1">
        <v>29.5</v>
      </c>
      <c r="U626" s="1">
        <v>30</v>
      </c>
      <c r="V626" s="1">
        <v>0</v>
      </c>
      <c r="W626" s="1">
        <v>13.21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99</v>
      </c>
      <c r="K627" s="1">
        <v>7</v>
      </c>
      <c r="L627" s="1">
        <v>-29</v>
      </c>
      <c r="M627" s="1">
        <v>-209</v>
      </c>
      <c r="N627" s="1">
        <v>17</v>
      </c>
      <c r="O627" s="1">
        <v>65912</v>
      </c>
      <c r="P627" s="1">
        <v>-0.2</v>
      </c>
      <c r="Q627" s="1">
        <v>26.15</v>
      </c>
      <c r="R627" s="1">
        <v>26.15</v>
      </c>
      <c r="S627" s="1">
        <v>26.6</v>
      </c>
      <c r="T627" s="1">
        <v>26.4</v>
      </c>
      <c r="U627" s="1">
        <v>26.6</v>
      </c>
      <c r="V627" s="1">
        <v>-3.0648999999999996E-2</v>
      </c>
      <c r="W627" s="1">
        <v>3.1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21.85</v>
      </c>
      <c r="R628" s="1">
        <v>21.85</v>
      </c>
      <c r="S628" s="1">
        <v>21.9</v>
      </c>
      <c r="T628" s="1">
        <v>22</v>
      </c>
      <c r="U628" s="1">
        <v>22</v>
      </c>
      <c r="V628" s="1">
        <v>0</v>
      </c>
      <c r="W628" s="1">
        <v>-0.45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3.84</v>
      </c>
      <c r="D629" s="1">
        <v>0.12</v>
      </c>
      <c r="E629" s="1">
        <v>1.17</v>
      </c>
      <c r="F629" s="1">
        <v>10.199999999999999</v>
      </c>
      <c r="G629" s="1">
        <v>84.67</v>
      </c>
      <c r="H629" s="1">
        <v>633</v>
      </c>
      <c r="I629" s="1">
        <v>2273910.64</v>
      </c>
      <c r="J629" s="1">
        <v>589</v>
      </c>
      <c r="K629" s="1">
        <v>354</v>
      </c>
      <c r="L629" s="1">
        <v>-774</v>
      </c>
      <c r="M629" s="1">
        <v>-43</v>
      </c>
      <c r="N629" s="1">
        <v>634</v>
      </c>
      <c r="O629" s="1">
        <v>192532</v>
      </c>
      <c r="P629" s="1">
        <v>0.4</v>
      </c>
      <c r="Q629" s="1">
        <v>53</v>
      </c>
      <c r="R629" s="1">
        <v>53.4</v>
      </c>
      <c r="S629" s="1">
        <v>52</v>
      </c>
      <c r="T629" s="1">
        <v>51.5</v>
      </c>
      <c r="U629" s="1">
        <v>52.6</v>
      </c>
      <c r="V629" s="1">
        <v>0.41006500000000001</v>
      </c>
      <c r="W629" s="1">
        <v>0.77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51.06</v>
      </c>
      <c r="D630" s="1">
        <v>0.4</v>
      </c>
      <c r="E630" s="1">
        <v>0.92</v>
      </c>
      <c r="F630" s="1">
        <v>8.23</v>
      </c>
      <c r="G630" s="1">
        <v>39.39</v>
      </c>
      <c r="H630" s="1">
        <v>634</v>
      </c>
      <c r="I630" s="1">
        <v>913691.77</v>
      </c>
      <c r="J630" s="1">
        <v>144</v>
      </c>
      <c r="K630" s="1">
        <v>-149</v>
      </c>
      <c r="L630" s="1">
        <v>272</v>
      </c>
      <c r="M630" s="1">
        <v>-134</v>
      </c>
      <c r="N630" s="1">
        <v>65</v>
      </c>
      <c r="O630" s="1">
        <v>35990</v>
      </c>
      <c r="P630" s="1">
        <v>0.6</v>
      </c>
      <c r="Q630" s="1">
        <v>265.5</v>
      </c>
      <c r="R630" s="1">
        <v>263.5</v>
      </c>
      <c r="S630" s="1">
        <v>261.5</v>
      </c>
      <c r="T630" s="1">
        <v>265</v>
      </c>
      <c r="U630" s="1">
        <v>266</v>
      </c>
      <c r="V630" s="1">
        <v>0.51878500000000005</v>
      </c>
      <c r="W630" s="1">
        <v>0</v>
      </c>
      <c r="X630" s="1" t="s">
        <v>4477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1.75</v>
      </c>
      <c r="D631" s="1">
        <v>0</v>
      </c>
      <c r="E631" s="1">
        <v>0.64</v>
      </c>
      <c r="F631" s="1">
        <v>53.13</v>
      </c>
      <c r="G631" s="1">
        <v>44.48</v>
      </c>
      <c r="H631" s="1">
        <v>635</v>
      </c>
      <c r="I631" s="1">
        <v>861163.58</v>
      </c>
      <c r="J631" s="1">
        <v>-7</v>
      </c>
      <c r="K631" s="1">
        <v>-96</v>
      </c>
      <c r="L631" s="1">
        <v>-62</v>
      </c>
      <c r="M631" s="1">
        <v>134</v>
      </c>
      <c r="N631" s="1">
        <v>-171</v>
      </c>
      <c r="O631" s="1">
        <v>38305</v>
      </c>
      <c r="P631" s="1">
        <v>-0.5</v>
      </c>
      <c r="Q631" s="1">
        <v>56.5</v>
      </c>
      <c r="R631" s="1">
        <v>55.5</v>
      </c>
      <c r="S631" s="1">
        <v>54.6</v>
      </c>
      <c r="T631" s="1">
        <v>58</v>
      </c>
      <c r="U631" s="1">
        <v>57.4</v>
      </c>
      <c r="V631" s="1">
        <v>-0.11152100000000001</v>
      </c>
      <c r="W631" s="1">
        <v>3.05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8.41</v>
      </c>
      <c r="R632" s="1">
        <v>8.41</v>
      </c>
      <c r="S632" s="1">
        <v>8.18</v>
      </c>
      <c r="T632" s="1">
        <v>8.19</v>
      </c>
      <c r="U632" s="1">
        <v>8.17</v>
      </c>
      <c r="V632" s="1">
        <v>0</v>
      </c>
      <c r="W632" s="1">
        <v>-4.33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28.85</v>
      </c>
      <c r="D633" s="1">
        <v>0</v>
      </c>
      <c r="E633" s="1">
        <v>0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-4</v>
      </c>
      <c r="K633" s="1">
        <v>9</v>
      </c>
      <c r="L633" s="1">
        <v>-10</v>
      </c>
      <c r="M633" s="1">
        <v>2</v>
      </c>
      <c r="N633" s="1">
        <v>-6</v>
      </c>
      <c r="O633" s="1">
        <v>8743</v>
      </c>
      <c r="P633" s="1">
        <v>-0.1</v>
      </c>
      <c r="Q633" s="1">
        <v>121.5</v>
      </c>
      <c r="R633" s="1">
        <v>120.5</v>
      </c>
      <c r="S633" s="1">
        <v>119</v>
      </c>
      <c r="T633" s="1">
        <v>119.5</v>
      </c>
      <c r="U633" s="1">
        <v>118.5</v>
      </c>
      <c r="V633" s="1">
        <v>-1.0635E-2</v>
      </c>
      <c r="W633" s="1">
        <v>-2.87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4.51</v>
      </c>
      <c r="D634" s="1">
        <v>0.32</v>
      </c>
      <c r="E634" s="1">
        <v>0.03</v>
      </c>
      <c r="F634" s="1">
        <v>31.32</v>
      </c>
      <c r="G634" s="1">
        <v>63.82</v>
      </c>
      <c r="H634" s="1">
        <v>638</v>
      </c>
      <c r="I634" s="1">
        <v>834499.27</v>
      </c>
      <c r="J634" s="1">
        <v>2</v>
      </c>
      <c r="K634" s="1">
        <v>-3</v>
      </c>
      <c r="L634" s="1">
        <v>10</v>
      </c>
      <c r="M634" s="1">
        <v>-13</v>
      </c>
      <c r="N634" s="1">
        <v>-8</v>
      </c>
      <c r="O634" s="1">
        <v>53258</v>
      </c>
      <c r="P634" s="1">
        <v>0</v>
      </c>
      <c r="Q634" s="1">
        <v>54.9</v>
      </c>
      <c r="R634" s="1">
        <v>55</v>
      </c>
      <c r="S634" s="1">
        <v>54.8</v>
      </c>
      <c r="T634" s="1">
        <v>55.1</v>
      </c>
      <c r="U634" s="1">
        <v>55.4</v>
      </c>
      <c r="V634" s="1">
        <v>-6.6670000000000002E-3</v>
      </c>
      <c r="W634" s="1">
        <v>1.0900000000000001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10.210000000000001</v>
      </c>
      <c r="D636" s="1">
        <v>0</v>
      </c>
      <c r="E636" s="1">
        <v>0.09</v>
      </c>
      <c r="F636" s="1">
        <v>6.97</v>
      </c>
      <c r="G636" s="1">
        <v>82.73</v>
      </c>
      <c r="H636" s="1">
        <v>640</v>
      </c>
      <c r="I636" s="1">
        <v>1786571.5</v>
      </c>
      <c r="J636" s="1">
        <v>227</v>
      </c>
      <c r="K636" s="1">
        <v>-358</v>
      </c>
      <c r="L636" s="1">
        <v>-90</v>
      </c>
      <c r="M636" s="1">
        <v>42</v>
      </c>
      <c r="N636" s="1">
        <v>222</v>
      </c>
      <c r="O636" s="1">
        <v>147803</v>
      </c>
      <c r="P636" s="1">
        <v>0</v>
      </c>
      <c r="Q636" s="1">
        <v>55.1</v>
      </c>
      <c r="R636" s="1">
        <v>55.6</v>
      </c>
      <c r="S636" s="1">
        <v>54.6</v>
      </c>
      <c r="T636" s="1">
        <v>54</v>
      </c>
      <c r="U636" s="1">
        <v>54.7</v>
      </c>
      <c r="V636" s="1">
        <v>2.1003000000000029E-2</v>
      </c>
      <c r="W636" s="1">
        <v>1.48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3.32</v>
      </c>
      <c r="D637" s="1">
        <v>1.47</v>
      </c>
      <c r="E637" s="1">
        <v>0.71</v>
      </c>
      <c r="F637" s="1">
        <v>8.82</v>
      </c>
      <c r="G637" s="1">
        <v>85.68</v>
      </c>
      <c r="H637" s="1">
        <v>641</v>
      </c>
      <c r="I637" s="1">
        <v>899081.35</v>
      </c>
      <c r="J637" s="1">
        <v>-229</v>
      </c>
      <c r="K637" s="1">
        <v>-405</v>
      </c>
      <c r="L637" s="1">
        <v>-140</v>
      </c>
      <c r="M637" s="1">
        <v>46</v>
      </c>
      <c r="N637" s="1">
        <v>232</v>
      </c>
      <c r="O637" s="1">
        <v>77033</v>
      </c>
      <c r="P637" s="1">
        <v>-0.6</v>
      </c>
      <c r="Q637" s="1">
        <v>74</v>
      </c>
      <c r="R637" s="1">
        <v>73.099999999999994</v>
      </c>
      <c r="S637" s="1">
        <v>70.400000000000006</v>
      </c>
      <c r="T637" s="1">
        <v>70</v>
      </c>
      <c r="U637" s="1">
        <v>72.3</v>
      </c>
      <c r="V637" s="1">
        <v>-0.36413899999999999</v>
      </c>
      <c r="W637" s="1">
        <v>0.84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68.599999999999994</v>
      </c>
      <c r="D638" s="1">
        <v>0</v>
      </c>
      <c r="E638" s="1">
        <v>0</v>
      </c>
      <c r="F638" s="1">
        <v>70.599999999999994</v>
      </c>
      <c r="G638" s="1">
        <v>-39.199999999999989</v>
      </c>
      <c r="H638" s="1">
        <v>642</v>
      </c>
      <c r="I638" s="1">
        <v>362888.94</v>
      </c>
      <c r="J638" s="1">
        <v>-16</v>
      </c>
      <c r="K638" s="1">
        <v>4</v>
      </c>
      <c r="L638" s="1">
        <v>2</v>
      </c>
      <c r="M638" s="1">
        <v>15</v>
      </c>
      <c r="N638" s="1">
        <v>-1</v>
      </c>
      <c r="O638" s="1">
        <v>-14225</v>
      </c>
      <c r="P638" s="1">
        <v>0</v>
      </c>
      <c r="Q638" s="1">
        <v>64.7</v>
      </c>
      <c r="R638" s="1">
        <v>67.5</v>
      </c>
      <c r="S638" s="1">
        <v>66.099999999999994</v>
      </c>
      <c r="T638" s="1">
        <v>66.8</v>
      </c>
      <c r="U638" s="1">
        <v>67.2</v>
      </c>
      <c r="V638" s="1">
        <v>3.0180000000000003E-3</v>
      </c>
      <c r="W638" s="1">
        <v>8.39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7.15</v>
      </c>
      <c r="D639" s="1">
        <v>0.04</v>
      </c>
      <c r="E639" s="1">
        <v>0</v>
      </c>
      <c r="F639" s="1">
        <v>9.8800000000000008</v>
      </c>
      <c r="G639" s="1">
        <v>82.93</v>
      </c>
      <c r="H639" s="1">
        <v>643</v>
      </c>
      <c r="I639" s="1">
        <v>846320.89</v>
      </c>
      <c r="J639" s="1">
        <v>1309</v>
      </c>
      <c r="K639" s="1">
        <v>-563</v>
      </c>
      <c r="L639" s="1">
        <v>-712</v>
      </c>
      <c r="M639" s="1">
        <v>565</v>
      </c>
      <c r="N639" s="1">
        <v>-14</v>
      </c>
      <c r="O639" s="1">
        <v>70185</v>
      </c>
      <c r="P639" s="1">
        <v>0.8</v>
      </c>
      <c r="Q639" s="1">
        <v>35.25</v>
      </c>
      <c r="R639" s="1">
        <v>35.15</v>
      </c>
      <c r="S639" s="1">
        <v>34.1</v>
      </c>
      <c r="T639" s="1">
        <v>35.15</v>
      </c>
      <c r="U639" s="1">
        <v>36.9</v>
      </c>
      <c r="V639" s="1">
        <v>0.21416750000000001</v>
      </c>
      <c r="W639" s="1">
        <v>9.01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2.97</v>
      </c>
      <c r="R640" s="1">
        <v>2.86</v>
      </c>
      <c r="S640" s="1">
        <v>2.83</v>
      </c>
      <c r="T640" s="1">
        <v>2.87</v>
      </c>
      <c r="U640" s="1">
        <v>2.94</v>
      </c>
      <c r="V640" s="1">
        <v>0</v>
      </c>
      <c r="W640" s="1">
        <v>-2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44.92</v>
      </c>
      <c r="D641" s="1">
        <v>1.2</v>
      </c>
      <c r="E641" s="1">
        <v>1.18</v>
      </c>
      <c r="F641" s="1">
        <v>6.32</v>
      </c>
      <c r="G641" s="1">
        <v>46.379999999999995</v>
      </c>
      <c r="H641" s="1">
        <v>645</v>
      </c>
      <c r="I641" s="1">
        <v>4240413.84</v>
      </c>
      <c r="J641" s="1">
        <v>369</v>
      </c>
      <c r="K641" s="1">
        <v>-703</v>
      </c>
      <c r="L641" s="1">
        <v>-129</v>
      </c>
      <c r="M641" s="1">
        <v>767</v>
      </c>
      <c r="N641" s="1">
        <v>-149</v>
      </c>
      <c r="O641" s="1">
        <v>196670</v>
      </c>
      <c r="P641" s="1">
        <v>0.1</v>
      </c>
      <c r="Q641" s="1">
        <v>369</v>
      </c>
      <c r="R641" s="1">
        <v>364</v>
      </c>
      <c r="S641" s="1">
        <v>363</v>
      </c>
      <c r="T641" s="1">
        <v>368</v>
      </c>
      <c r="U641" s="1">
        <v>373.5</v>
      </c>
      <c r="V641" s="1">
        <v>0.60046500000000003</v>
      </c>
      <c r="W641" s="1">
        <v>2.4700000000000002</v>
      </c>
      <c r="X641" s="1" t="s">
        <v>4478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0.98</v>
      </c>
      <c r="D642" s="1">
        <v>0</v>
      </c>
      <c r="E642" s="1">
        <v>0</v>
      </c>
      <c r="F642" s="1">
        <v>23.08</v>
      </c>
      <c r="G642" s="1">
        <v>75.94</v>
      </c>
      <c r="H642" s="1">
        <v>646</v>
      </c>
      <c r="I642" s="1">
        <v>590800</v>
      </c>
      <c r="J642" s="1">
        <v>18</v>
      </c>
      <c r="K642" s="1">
        <v>10</v>
      </c>
      <c r="L642" s="1">
        <v>-44</v>
      </c>
      <c r="M642" s="1">
        <v>-1</v>
      </c>
      <c r="N642" s="1">
        <v>35</v>
      </c>
      <c r="O642" s="1">
        <v>44865</v>
      </c>
      <c r="P642" s="1">
        <v>0</v>
      </c>
      <c r="Q642" s="1">
        <v>25.4</v>
      </c>
      <c r="R642" s="1">
        <v>25.15</v>
      </c>
      <c r="S642" s="1">
        <v>24.2</v>
      </c>
      <c r="T642" s="1">
        <v>23.9</v>
      </c>
      <c r="U642" s="1">
        <v>24</v>
      </c>
      <c r="V642" s="1">
        <v>4.6000000000000008E-3</v>
      </c>
      <c r="W642" s="1">
        <v>-5.51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15.75</v>
      </c>
      <c r="R643" s="1">
        <v>15.7</v>
      </c>
      <c r="S643" s="1">
        <v>15</v>
      </c>
      <c r="T643" s="1">
        <v>14.95</v>
      </c>
      <c r="U643" s="1">
        <v>14.95</v>
      </c>
      <c r="V643" s="1">
        <v>0</v>
      </c>
      <c r="W643" s="1">
        <v>-0.33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11.1</v>
      </c>
      <c r="D644" s="1">
        <v>0</v>
      </c>
      <c r="E644" s="1">
        <v>0</v>
      </c>
      <c r="F644" s="1">
        <v>17.03</v>
      </c>
      <c r="G644" s="1">
        <v>71.87</v>
      </c>
      <c r="H644" s="1">
        <v>648</v>
      </c>
      <c r="I644" s="1">
        <v>324528.59999999998</v>
      </c>
      <c r="J644" s="1">
        <v>18</v>
      </c>
      <c r="K644" s="1">
        <v>10</v>
      </c>
      <c r="L644" s="1">
        <v>0</v>
      </c>
      <c r="M644" s="1">
        <v>0</v>
      </c>
      <c r="N644" s="1">
        <v>1</v>
      </c>
      <c r="O644" s="1">
        <v>23324</v>
      </c>
      <c r="P644" s="1">
        <v>0.1</v>
      </c>
      <c r="Q644" s="1">
        <v>31.35</v>
      </c>
      <c r="R644" s="1">
        <v>31.4</v>
      </c>
      <c r="S644" s="1">
        <v>31.15</v>
      </c>
      <c r="T644" s="1">
        <v>31.05</v>
      </c>
      <c r="U644" s="1">
        <v>31</v>
      </c>
      <c r="V644" s="1">
        <v>9.0930000000000004E-3</v>
      </c>
      <c r="W644" s="1">
        <v>-1.1200000000000001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1.06</v>
      </c>
      <c r="D645" s="1">
        <v>0</v>
      </c>
      <c r="E645" s="1">
        <v>0.85</v>
      </c>
      <c r="F645" s="1">
        <v>14.72</v>
      </c>
      <c r="G645" s="1">
        <v>83.37</v>
      </c>
      <c r="H645" s="1">
        <v>649</v>
      </c>
      <c r="I645" s="1">
        <v>382999.34</v>
      </c>
      <c r="J645" s="1">
        <v>38</v>
      </c>
      <c r="K645" s="1">
        <v>-388</v>
      </c>
      <c r="L645" s="1">
        <v>105</v>
      </c>
      <c r="M645" s="1">
        <v>-44</v>
      </c>
      <c r="N645" s="1">
        <v>80</v>
      </c>
      <c r="O645" s="1">
        <v>31931</v>
      </c>
      <c r="P645" s="1">
        <v>-0.7</v>
      </c>
      <c r="Q645" s="1">
        <v>42.25</v>
      </c>
      <c r="R645" s="1">
        <v>42.6</v>
      </c>
      <c r="S645" s="1">
        <v>38.4</v>
      </c>
      <c r="T645" s="1">
        <v>37.25</v>
      </c>
      <c r="U645" s="1">
        <v>37.700000000000003</v>
      </c>
      <c r="V645" s="1">
        <v>-9.5142999999999991E-2</v>
      </c>
      <c r="W645" s="1">
        <v>-8.5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0.7</v>
      </c>
      <c r="D646" s="1">
        <v>0</v>
      </c>
      <c r="E646" s="1">
        <v>0.19</v>
      </c>
      <c r="F646" s="1">
        <v>19.670000000000002</v>
      </c>
      <c r="G646" s="1">
        <v>79.44</v>
      </c>
      <c r="H646" s="1">
        <v>650</v>
      </c>
      <c r="I646" s="1">
        <v>420000</v>
      </c>
      <c r="J646" s="1">
        <v>-364</v>
      </c>
      <c r="K646" s="1">
        <v>185</v>
      </c>
      <c r="L646" s="1">
        <v>15</v>
      </c>
      <c r="M646" s="1">
        <v>-273</v>
      </c>
      <c r="N646" s="1">
        <v>198</v>
      </c>
      <c r="O646" s="1">
        <v>33365</v>
      </c>
      <c r="P646" s="1">
        <v>-0.7</v>
      </c>
      <c r="Q646" s="1">
        <v>18.5</v>
      </c>
      <c r="R646" s="1">
        <v>19.8</v>
      </c>
      <c r="S646" s="1">
        <v>21.3</v>
      </c>
      <c r="T646" s="1">
        <v>20.100000000000001</v>
      </c>
      <c r="U646" s="1">
        <v>20.85</v>
      </c>
      <c r="V646" s="1">
        <v>-4.1104999999999989E-2</v>
      </c>
      <c r="W646" s="1">
        <v>11.5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0</v>
      </c>
      <c r="K647" s="1">
        <v>1</v>
      </c>
      <c r="L647" s="1">
        <v>-1</v>
      </c>
      <c r="M647" s="1">
        <v>1</v>
      </c>
      <c r="N647" s="1">
        <v>0</v>
      </c>
      <c r="O647" s="1">
        <v>11610</v>
      </c>
      <c r="P647" s="1">
        <v>0</v>
      </c>
      <c r="Q647" s="1">
        <v>166</v>
      </c>
      <c r="R647" s="1">
        <v>167</v>
      </c>
      <c r="S647" s="1">
        <v>168</v>
      </c>
      <c r="T647" s="1">
        <v>168</v>
      </c>
      <c r="U647" s="1">
        <v>168.5</v>
      </c>
      <c r="V647" s="1">
        <v>1.67E-3</v>
      </c>
      <c r="W647" s="1">
        <v>1.51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4.1100000000000003</v>
      </c>
      <c r="D648" s="1">
        <v>10.55</v>
      </c>
      <c r="E648" s="1">
        <v>1.1499999999999999</v>
      </c>
      <c r="F648" s="1">
        <v>22.85</v>
      </c>
      <c r="G648" s="1">
        <v>61.339999999999996</v>
      </c>
      <c r="H648" s="1">
        <v>652</v>
      </c>
      <c r="I648" s="1">
        <v>292160.15000000002</v>
      </c>
      <c r="J648" s="1">
        <v>89</v>
      </c>
      <c r="K648" s="1">
        <v>-17</v>
      </c>
      <c r="L648" s="1">
        <v>-11</v>
      </c>
      <c r="M648" s="1">
        <v>64</v>
      </c>
      <c r="N648" s="1">
        <v>31</v>
      </c>
      <c r="O648" s="1">
        <v>17921</v>
      </c>
      <c r="P648" s="1">
        <v>0.9</v>
      </c>
      <c r="Q648" s="1">
        <v>409</v>
      </c>
      <c r="R648" s="1">
        <v>408</v>
      </c>
      <c r="S648" s="1">
        <v>393</v>
      </c>
      <c r="T648" s="1">
        <v>395</v>
      </c>
      <c r="U648" s="1">
        <v>392</v>
      </c>
      <c r="V648" s="1">
        <v>0.62573999999999996</v>
      </c>
      <c r="W648" s="1">
        <v>-3.21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0.5</v>
      </c>
      <c r="D649" s="1">
        <v>0</v>
      </c>
      <c r="E649" s="1">
        <v>0.02</v>
      </c>
      <c r="F649" s="1">
        <v>17.03</v>
      </c>
      <c r="G649" s="1">
        <v>82.45</v>
      </c>
      <c r="H649" s="1">
        <v>653</v>
      </c>
      <c r="I649" s="1">
        <v>465956.63</v>
      </c>
      <c r="J649" s="1">
        <v>91</v>
      </c>
      <c r="K649" s="1">
        <v>-180</v>
      </c>
      <c r="L649" s="1">
        <v>7</v>
      </c>
      <c r="M649" s="1">
        <v>-28</v>
      </c>
      <c r="N649" s="1">
        <v>62</v>
      </c>
      <c r="O649" s="1">
        <v>38418</v>
      </c>
      <c r="P649" s="1">
        <v>-0.1</v>
      </c>
      <c r="Q649" s="1">
        <v>237</v>
      </c>
      <c r="R649" s="1">
        <v>236.5</v>
      </c>
      <c r="S649" s="1">
        <v>220</v>
      </c>
      <c r="T649" s="1">
        <v>216.5</v>
      </c>
      <c r="U649" s="1">
        <v>238</v>
      </c>
      <c r="V649" s="1">
        <v>-0.10768999999999999</v>
      </c>
      <c r="W649" s="1">
        <v>5.54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4.79</v>
      </c>
      <c r="D650" s="1">
        <v>0.12</v>
      </c>
      <c r="E650" s="1">
        <v>2.58</v>
      </c>
      <c r="F650" s="1">
        <v>3.62</v>
      </c>
      <c r="G650" s="1">
        <v>88.89</v>
      </c>
      <c r="H650" s="1">
        <v>654</v>
      </c>
      <c r="I650" s="1">
        <v>655305.23</v>
      </c>
      <c r="J650" s="1">
        <v>1578</v>
      </c>
      <c r="K650" s="1">
        <v>-1839</v>
      </c>
      <c r="L650" s="1">
        <v>92</v>
      </c>
      <c r="M650" s="1">
        <v>27</v>
      </c>
      <c r="N650" s="1">
        <v>-1685</v>
      </c>
      <c r="O650" s="1">
        <v>58250</v>
      </c>
      <c r="P650" s="1">
        <v>-3.1</v>
      </c>
      <c r="Q650" s="1">
        <v>96.5</v>
      </c>
      <c r="R650" s="1">
        <v>100.5</v>
      </c>
      <c r="S650" s="1">
        <v>96.1</v>
      </c>
      <c r="T650" s="1">
        <v>99.8</v>
      </c>
      <c r="U650" s="1">
        <v>102</v>
      </c>
      <c r="V650" s="1">
        <v>-1.9287670000000001</v>
      </c>
      <c r="W650" s="1">
        <v>16.170000000000002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90.47</v>
      </c>
      <c r="D651" s="1">
        <v>0.1</v>
      </c>
      <c r="E651" s="1">
        <v>0</v>
      </c>
      <c r="F651" s="1">
        <v>89.88</v>
      </c>
      <c r="G651" s="1">
        <v>-80.449999999999989</v>
      </c>
      <c r="H651" s="1">
        <v>655</v>
      </c>
      <c r="I651" s="1">
        <v>1006377.5</v>
      </c>
      <c r="J651" s="1">
        <v>6</v>
      </c>
      <c r="K651" s="1">
        <v>-8</v>
      </c>
      <c r="L651" s="1">
        <v>-19</v>
      </c>
      <c r="M651" s="1">
        <v>-13</v>
      </c>
      <c r="N651" s="1">
        <v>0</v>
      </c>
      <c r="O651" s="1">
        <v>-80963</v>
      </c>
      <c r="P651" s="1">
        <v>0</v>
      </c>
      <c r="Q651" s="1">
        <v>37.9</v>
      </c>
      <c r="R651" s="1">
        <v>38.299999999999997</v>
      </c>
      <c r="S651" s="1">
        <v>38.299999999999997</v>
      </c>
      <c r="T651" s="1">
        <v>38.5</v>
      </c>
      <c r="U651" s="1">
        <v>38.5</v>
      </c>
      <c r="V651" s="1">
        <v>-1.3071999999999999E-2</v>
      </c>
      <c r="W651" s="1">
        <v>0.65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2.84</v>
      </c>
      <c r="D652" s="1">
        <v>0</v>
      </c>
      <c r="E652" s="1">
        <v>0.19</v>
      </c>
      <c r="F652" s="1">
        <v>14.71</v>
      </c>
      <c r="G652" s="1">
        <v>82.259999999999991</v>
      </c>
      <c r="H652" s="1">
        <v>656</v>
      </c>
      <c r="I652" s="1">
        <v>340060.99</v>
      </c>
      <c r="J652" s="1">
        <v>89</v>
      </c>
      <c r="K652" s="1">
        <v>2</v>
      </c>
      <c r="L652" s="1">
        <v>28</v>
      </c>
      <c r="M652" s="1">
        <v>39</v>
      </c>
      <c r="N652" s="1">
        <v>58</v>
      </c>
      <c r="O652" s="1">
        <v>27973</v>
      </c>
      <c r="P652" s="1">
        <v>0.8</v>
      </c>
      <c r="Q652" s="1">
        <v>50.5</v>
      </c>
      <c r="R652" s="1">
        <v>49.5</v>
      </c>
      <c r="S652" s="1">
        <v>50</v>
      </c>
      <c r="T652" s="1">
        <v>51</v>
      </c>
      <c r="U652" s="1">
        <v>49.7</v>
      </c>
      <c r="V652" s="1">
        <v>0.108651</v>
      </c>
      <c r="W652" s="1">
        <v>3.33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2.61</v>
      </c>
      <c r="D653" s="1">
        <v>0</v>
      </c>
      <c r="E653" s="1">
        <v>0.22</v>
      </c>
      <c r="F653" s="1">
        <v>10.37</v>
      </c>
      <c r="G653" s="1">
        <v>86.8</v>
      </c>
      <c r="H653" s="1">
        <v>657</v>
      </c>
      <c r="I653" s="1">
        <v>2063936.04</v>
      </c>
      <c r="J653" s="1">
        <v>-524</v>
      </c>
      <c r="K653" s="1">
        <v>-633</v>
      </c>
      <c r="L653" s="1">
        <v>-109</v>
      </c>
      <c r="M653" s="1">
        <v>2009</v>
      </c>
      <c r="N653" s="1">
        <v>207</v>
      </c>
      <c r="O653" s="1">
        <v>179150</v>
      </c>
      <c r="P653" s="1">
        <v>0.5</v>
      </c>
      <c r="Q653" s="1">
        <v>40.299999999999997</v>
      </c>
      <c r="R653" s="1">
        <v>42.6</v>
      </c>
      <c r="S653" s="1">
        <v>40</v>
      </c>
      <c r="T653" s="1">
        <v>44</v>
      </c>
      <c r="U653" s="1">
        <v>43.7</v>
      </c>
      <c r="V653" s="1">
        <v>0.44998900000000003</v>
      </c>
      <c r="W653" s="1">
        <v>19.239999999999998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19.989999999999998</v>
      </c>
      <c r="D654" s="1">
        <v>9.06</v>
      </c>
      <c r="E654" s="1">
        <v>1.05</v>
      </c>
      <c r="F654" s="1">
        <v>22</v>
      </c>
      <c r="G654" s="1">
        <v>47.900000000000006</v>
      </c>
      <c r="H654" s="1">
        <v>658</v>
      </c>
      <c r="I654" s="1">
        <v>690162</v>
      </c>
      <c r="J654" s="1">
        <v>63</v>
      </c>
      <c r="K654" s="1">
        <v>207</v>
      </c>
      <c r="L654" s="1">
        <v>32</v>
      </c>
      <c r="M654" s="1">
        <v>299</v>
      </c>
      <c r="N654" s="1">
        <v>-176</v>
      </c>
      <c r="O654" s="1">
        <v>33059</v>
      </c>
      <c r="P654" s="1">
        <v>1.3</v>
      </c>
      <c r="Q654" s="1">
        <v>494.5</v>
      </c>
      <c r="R654" s="1">
        <v>518</v>
      </c>
      <c r="S654" s="1">
        <v>508</v>
      </c>
      <c r="T654" s="1">
        <v>530</v>
      </c>
      <c r="U654" s="1">
        <v>531</v>
      </c>
      <c r="V654" s="1">
        <v>2.1964950000000001</v>
      </c>
      <c r="W654" s="1">
        <v>8.15</v>
      </c>
      <c r="X654" s="1" t="s">
        <v>4479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>
        <v>58.25</v>
      </c>
      <c r="D655" s="1">
        <v>0</v>
      </c>
      <c r="E655" s="1">
        <v>0</v>
      </c>
      <c r="F655" s="1">
        <v>44.19</v>
      </c>
      <c r="G655" s="1">
        <v>-2.4399999999999977</v>
      </c>
      <c r="H655" s="1">
        <v>659</v>
      </c>
      <c r="I655" s="1">
        <v>765313.42</v>
      </c>
      <c r="J655" s="1">
        <v>1</v>
      </c>
      <c r="K655" s="1">
        <v>8</v>
      </c>
      <c r="L655" s="1">
        <v>6</v>
      </c>
      <c r="M655" s="1">
        <v>12</v>
      </c>
      <c r="N655" s="1">
        <v>13</v>
      </c>
      <c r="O655" s="1">
        <v>-1867</v>
      </c>
      <c r="P655" s="1">
        <v>-2.1</v>
      </c>
      <c r="Q655" s="1">
        <v>26.6</v>
      </c>
      <c r="R655" s="1">
        <v>25.95</v>
      </c>
      <c r="S655" s="1">
        <v>25.95</v>
      </c>
      <c r="T655" s="1">
        <v>26</v>
      </c>
      <c r="U655" s="1">
        <v>27</v>
      </c>
      <c r="V655" s="1">
        <v>1.0529E-2</v>
      </c>
      <c r="W655" s="1">
        <v>1.89</v>
      </c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5.55</v>
      </c>
      <c r="D656" s="1">
        <v>0</v>
      </c>
      <c r="E656" s="1">
        <v>0.26</v>
      </c>
      <c r="F656" s="1">
        <v>10.14</v>
      </c>
      <c r="G656" s="1">
        <v>84.05</v>
      </c>
      <c r="H656" s="1">
        <v>660</v>
      </c>
      <c r="I656" s="1">
        <v>752868.99</v>
      </c>
      <c r="J656" s="1">
        <v>-9</v>
      </c>
      <c r="K656" s="1">
        <v>-12</v>
      </c>
      <c r="L656" s="1">
        <v>-71</v>
      </c>
      <c r="M656" s="1">
        <v>-70</v>
      </c>
      <c r="N656" s="1">
        <v>79</v>
      </c>
      <c r="O656" s="1">
        <v>63279</v>
      </c>
      <c r="P656" s="1">
        <v>-0.1</v>
      </c>
      <c r="Q656" s="1">
        <v>45.8</v>
      </c>
      <c r="R656" s="1">
        <v>45.5</v>
      </c>
      <c r="S656" s="1">
        <v>44.15</v>
      </c>
      <c r="T656" s="1">
        <v>43.4</v>
      </c>
      <c r="U656" s="1">
        <v>44</v>
      </c>
      <c r="V656" s="1">
        <v>-3.6548500000000005E-2</v>
      </c>
      <c r="W656" s="1">
        <v>-2.98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1.1299999999999999</v>
      </c>
      <c r="D657" s="1">
        <v>0.22</v>
      </c>
      <c r="E657" s="1">
        <v>0.01</v>
      </c>
      <c r="F657" s="1">
        <v>13.19</v>
      </c>
      <c r="G657" s="1">
        <v>85.45</v>
      </c>
      <c r="H657" s="1">
        <v>661</v>
      </c>
      <c r="I657" s="1">
        <v>863413.64</v>
      </c>
      <c r="J657" s="1">
        <v>23</v>
      </c>
      <c r="K657" s="1">
        <v>23</v>
      </c>
      <c r="L657" s="1">
        <v>-15</v>
      </c>
      <c r="M657" s="1">
        <v>-3</v>
      </c>
      <c r="N657" s="1">
        <v>19</v>
      </c>
      <c r="O657" s="1">
        <v>73779</v>
      </c>
      <c r="P657" s="1">
        <v>0.1</v>
      </c>
      <c r="Q657" s="1">
        <v>26.05</v>
      </c>
      <c r="R657" s="1">
        <v>25.65</v>
      </c>
      <c r="S657" s="1">
        <v>25.25</v>
      </c>
      <c r="T657" s="1">
        <v>25.25</v>
      </c>
      <c r="U657" s="1">
        <v>25.25</v>
      </c>
      <c r="V657" s="1">
        <v>1.21435E-2</v>
      </c>
      <c r="W657" s="1">
        <v>-2.13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2.02</v>
      </c>
      <c r="D658" s="1">
        <v>0.03</v>
      </c>
      <c r="E658" s="1">
        <v>0</v>
      </c>
      <c r="F658" s="1">
        <v>14.12</v>
      </c>
      <c r="G658" s="1">
        <v>83.83</v>
      </c>
      <c r="H658" s="1">
        <v>662</v>
      </c>
      <c r="I658" s="1">
        <v>801341.16</v>
      </c>
      <c r="J658" s="1">
        <v>-1</v>
      </c>
      <c r="K658" s="1">
        <v>-14</v>
      </c>
      <c r="L658" s="1">
        <v>-47</v>
      </c>
      <c r="M658" s="1">
        <v>-24</v>
      </c>
      <c r="N658" s="1">
        <v>-5</v>
      </c>
      <c r="O658" s="1">
        <v>67176</v>
      </c>
      <c r="P658" s="1">
        <v>-0.1</v>
      </c>
      <c r="Q658" s="1">
        <v>62.8</v>
      </c>
      <c r="R658" s="1">
        <v>62.5</v>
      </c>
      <c r="S658" s="1">
        <v>61.9</v>
      </c>
      <c r="T658" s="1">
        <v>61.1</v>
      </c>
      <c r="U658" s="1">
        <v>61.4</v>
      </c>
      <c r="V658" s="1">
        <v>-5.6204999999999998E-2</v>
      </c>
      <c r="W658" s="1">
        <v>-1.44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2.62</v>
      </c>
      <c r="D659" s="1">
        <v>0</v>
      </c>
      <c r="E659" s="1">
        <v>0.51</v>
      </c>
      <c r="F659" s="1">
        <v>2.68</v>
      </c>
      <c r="G659" s="1">
        <v>94.19</v>
      </c>
      <c r="H659" s="1">
        <v>663</v>
      </c>
      <c r="I659" s="1">
        <v>619769.81000000006</v>
      </c>
      <c r="J659" s="1">
        <v>-28</v>
      </c>
      <c r="K659" s="1">
        <v>193</v>
      </c>
      <c r="L659" s="1">
        <v>766</v>
      </c>
      <c r="M659" s="1">
        <v>89</v>
      </c>
      <c r="N659" s="1">
        <v>148</v>
      </c>
      <c r="O659" s="1">
        <v>58376</v>
      </c>
      <c r="P659" s="1">
        <v>2</v>
      </c>
      <c r="Q659" s="1">
        <v>174.5</v>
      </c>
      <c r="R659" s="1">
        <v>169</v>
      </c>
      <c r="S659" s="1">
        <v>163.5</v>
      </c>
      <c r="T659" s="1">
        <v>164</v>
      </c>
      <c r="U659" s="1">
        <v>173</v>
      </c>
      <c r="V659" s="1">
        <v>1.9317200000000001</v>
      </c>
      <c r="W659" s="1">
        <v>2.98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1.04</v>
      </c>
      <c r="D660" s="1">
        <v>0</v>
      </c>
      <c r="E660" s="1">
        <v>0</v>
      </c>
      <c r="F660" s="1">
        <v>38.590000000000003</v>
      </c>
      <c r="G660" s="1">
        <v>60.37</v>
      </c>
      <c r="H660" s="1">
        <v>664</v>
      </c>
      <c r="I660" s="1">
        <v>667035.15</v>
      </c>
      <c r="J660" s="1">
        <v>-5</v>
      </c>
      <c r="K660" s="1">
        <v>0</v>
      </c>
      <c r="L660" s="1">
        <v>-6</v>
      </c>
      <c r="M660" s="1">
        <v>5</v>
      </c>
      <c r="N660" s="1">
        <v>-5</v>
      </c>
      <c r="O660" s="1">
        <v>40269</v>
      </c>
      <c r="P660" s="1">
        <v>0</v>
      </c>
      <c r="Q660" s="1">
        <v>25.4</v>
      </c>
      <c r="R660" s="1">
        <v>25.55</v>
      </c>
      <c r="S660" s="1">
        <v>25.25</v>
      </c>
      <c r="T660" s="1">
        <v>25.3</v>
      </c>
      <c r="U660" s="1">
        <v>25.2</v>
      </c>
      <c r="V660" s="1">
        <v>-2.7799999999999999E-3</v>
      </c>
      <c r="W660" s="1">
        <v>-1.18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4.34</v>
      </c>
      <c r="D661" s="1">
        <v>0</v>
      </c>
      <c r="E661" s="1">
        <v>0</v>
      </c>
      <c r="F661" s="1">
        <v>17.48</v>
      </c>
      <c r="G661" s="1">
        <v>78.180000000000007</v>
      </c>
      <c r="H661" s="1">
        <v>665</v>
      </c>
      <c r="I661" s="1">
        <v>1390985.05</v>
      </c>
      <c r="J661" s="1">
        <v>-293</v>
      </c>
      <c r="K661" s="1">
        <v>-732</v>
      </c>
      <c r="L661" s="1">
        <v>-125</v>
      </c>
      <c r="M661" s="1">
        <v>161</v>
      </c>
      <c r="N661" s="1">
        <v>87</v>
      </c>
      <c r="O661" s="1">
        <v>108747</v>
      </c>
      <c r="P661" s="1">
        <v>-0.8</v>
      </c>
      <c r="Q661" s="1">
        <v>74.3</v>
      </c>
      <c r="R661" s="1">
        <v>74.599999999999994</v>
      </c>
      <c r="S661" s="1">
        <v>72</v>
      </c>
      <c r="T661" s="1">
        <v>68.5</v>
      </c>
      <c r="U661" s="1">
        <v>70.5</v>
      </c>
      <c r="V661" s="1">
        <v>-0.68215099999999995</v>
      </c>
      <c r="W661" s="1">
        <v>-4.34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3.98</v>
      </c>
      <c r="D662" s="1">
        <v>0</v>
      </c>
      <c r="E662" s="1">
        <v>0.14000000000000001</v>
      </c>
      <c r="F662" s="1">
        <v>38.49</v>
      </c>
      <c r="G662" s="1">
        <v>57.39</v>
      </c>
      <c r="H662" s="1">
        <v>666</v>
      </c>
      <c r="I662" s="1">
        <v>450500</v>
      </c>
      <c r="J662" s="1">
        <v>9</v>
      </c>
      <c r="K662" s="1">
        <v>-36</v>
      </c>
      <c r="L662" s="1">
        <v>-35</v>
      </c>
      <c r="M662" s="1">
        <v>-22</v>
      </c>
      <c r="N662" s="1">
        <v>1</v>
      </c>
      <c r="O662" s="1">
        <v>25854</v>
      </c>
      <c r="P662" s="1">
        <v>-0.3</v>
      </c>
      <c r="Q662" s="1">
        <v>68.5</v>
      </c>
      <c r="R662" s="1">
        <v>68</v>
      </c>
      <c r="S662" s="1">
        <v>66.099999999999994</v>
      </c>
      <c r="T662" s="1">
        <v>66</v>
      </c>
      <c r="U662" s="1">
        <v>68.400000000000006</v>
      </c>
      <c r="V662" s="1">
        <v>-5.5286000000000002E-2</v>
      </c>
      <c r="W662" s="1">
        <v>1.48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2</v>
      </c>
      <c r="M663" s="1">
        <v>0</v>
      </c>
      <c r="N663" s="1">
        <v>-2</v>
      </c>
      <c r="O663" s="1">
        <v>72694</v>
      </c>
      <c r="P663" s="1">
        <v>0</v>
      </c>
      <c r="Q663" s="1">
        <v>14.75</v>
      </c>
      <c r="R663" s="1">
        <v>14.7</v>
      </c>
      <c r="S663" s="1">
        <v>14.5</v>
      </c>
      <c r="T663" s="1">
        <v>14.5</v>
      </c>
      <c r="U663" s="1">
        <v>14.5</v>
      </c>
      <c r="V663" s="1">
        <v>0</v>
      </c>
      <c r="W663" s="1">
        <v>0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19.98</v>
      </c>
      <c r="D664" s="1">
        <v>9.6300000000000008</v>
      </c>
      <c r="E664" s="1">
        <v>1.48</v>
      </c>
      <c r="F664" s="1">
        <v>25.56</v>
      </c>
      <c r="G664" s="1">
        <v>43.35</v>
      </c>
      <c r="H664" s="1">
        <v>668</v>
      </c>
      <c r="I664" s="1">
        <v>4508440.5999999996</v>
      </c>
      <c r="J664" s="1">
        <v>1452</v>
      </c>
      <c r="K664" s="1">
        <v>2607</v>
      </c>
      <c r="L664" s="1">
        <v>-385</v>
      </c>
      <c r="M664" s="1">
        <v>3943</v>
      </c>
      <c r="N664" s="1">
        <v>-666</v>
      </c>
      <c r="O664" s="1">
        <v>195441</v>
      </c>
      <c r="P664" s="1">
        <v>3.6</v>
      </c>
      <c r="Q664" s="1">
        <v>122</v>
      </c>
      <c r="R664" s="1">
        <v>124.5</v>
      </c>
      <c r="S664" s="1">
        <v>125</v>
      </c>
      <c r="T664" s="1">
        <v>137.5</v>
      </c>
      <c r="U664" s="1">
        <v>137</v>
      </c>
      <c r="V664" s="1">
        <v>9.0451099999999993</v>
      </c>
      <c r="W664" s="1">
        <v>18.61</v>
      </c>
      <c r="X664" s="1" t="s">
        <v>4480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-12</v>
      </c>
      <c r="K665" s="1">
        <v>-14</v>
      </c>
      <c r="L665" s="1">
        <v>-2</v>
      </c>
      <c r="M665" s="1">
        <v>-9</v>
      </c>
      <c r="N665" s="1">
        <v>-25</v>
      </c>
      <c r="O665" s="1">
        <v>54810</v>
      </c>
      <c r="P665" s="1">
        <v>-0.1</v>
      </c>
      <c r="Q665" s="1">
        <v>6.18</v>
      </c>
      <c r="R665" s="1">
        <v>6.13</v>
      </c>
      <c r="S665" s="1">
        <v>6.1</v>
      </c>
      <c r="T665" s="1">
        <v>6.1</v>
      </c>
      <c r="U665" s="1">
        <v>6.1</v>
      </c>
      <c r="V665" s="1">
        <v>-3.7957999999999998E-3</v>
      </c>
      <c r="W665" s="1">
        <v>-0.65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16</v>
      </c>
      <c r="K666" s="1">
        <v>2</v>
      </c>
      <c r="L666" s="1">
        <v>-32</v>
      </c>
      <c r="M666" s="1">
        <v>-20</v>
      </c>
      <c r="N666" s="1">
        <v>11</v>
      </c>
      <c r="O666" s="1">
        <v>106749</v>
      </c>
      <c r="P666" s="1">
        <v>0</v>
      </c>
      <c r="Q666" s="1">
        <v>13.95</v>
      </c>
      <c r="R666" s="1">
        <v>13.8</v>
      </c>
      <c r="S666" s="1">
        <v>13.55</v>
      </c>
      <c r="T666" s="1">
        <v>13.7</v>
      </c>
      <c r="U666" s="1">
        <v>14.05</v>
      </c>
      <c r="V666" s="1">
        <v>-3.0225000000000004E-3</v>
      </c>
      <c r="W666" s="1">
        <v>1.08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4</v>
      </c>
      <c r="K667" s="1">
        <v>2</v>
      </c>
      <c r="L667" s="1">
        <v>5</v>
      </c>
      <c r="M667" s="1">
        <v>-7</v>
      </c>
      <c r="N667" s="1">
        <v>0</v>
      </c>
      <c r="O667" s="1">
        <v>26077</v>
      </c>
      <c r="P667" s="1">
        <v>0</v>
      </c>
      <c r="Q667" s="1">
        <v>28.5</v>
      </c>
      <c r="R667" s="1">
        <v>28.2</v>
      </c>
      <c r="S667" s="1">
        <v>27.9</v>
      </c>
      <c r="T667" s="1">
        <v>28</v>
      </c>
      <c r="U667" s="1">
        <v>28.3</v>
      </c>
      <c r="V667" s="1">
        <v>1.1389999999999998E-3</v>
      </c>
      <c r="W667" s="1">
        <v>-1.05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1.26</v>
      </c>
      <c r="D668" s="1">
        <v>0</v>
      </c>
      <c r="E668" s="1">
        <v>0</v>
      </c>
      <c r="F668" s="1">
        <v>24.05</v>
      </c>
      <c r="G668" s="1">
        <v>74.69</v>
      </c>
      <c r="H668" s="1">
        <v>672</v>
      </c>
      <c r="I668" s="1">
        <v>539166.21</v>
      </c>
      <c r="J668" s="1">
        <v>-1</v>
      </c>
      <c r="K668" s="1">
        <v>-12</v>
      </c>
      <c r="L668" s="1">
        <v>-11</v>
      </c>
      <c r="M668" s="1">
        <v>-15</v>
      </c>
      <c r="N668" s="1">
        <v>-3</v>
      </c>
      <c r="O668" s="1">
        <v>40270</v>
      </c>
      <c r="P668" s="1">
        <v>-0.1</v>
      </c>
      <c r="Q668" s="1">
        <v>33</v>
      </c>
      <c r="R668" s="1">
        <v>33</v>
      </c>
      <c r="S668" s="1">
        <v>32.799999999999997</v>
      </c>
      <c r="T668" s="1">
        <v>32.85</v>
      </c>
      <c r="U668" s="1">
        <v>32.799999999999997</v>
      </c>
      <c r="V668" s="1">
        <v>-1.3809500000000001E-2</v>
      </c>
      <c r="W668" s="1">
        <v>-0.61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11</v>
      </c>
      <c r="R669" s="1">
        <v>10.9</v>
      </c>
      <c r="S669" s="1">
        <v>10.9</v>
      </c>
      <c r="T669" s="1">
        <v>10.75</v>
      </c>
      <c r="U669" s="1">
        <v>10.75</v>
      </c>
      <c r="V669" s="1">
        <v>0</v>
      </c>
      <c r="W669" s="1">
        <v>0.47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4.6900000000000004</v>
      </c>
      <c r="D670" s="1">
        <v>0.02</v>
      </c>
      <c r="E670" s="1">
        <v>0</v>
      </c>
      <c r="F670" s="1">
        <v>10.85</v>
      </c>
      <c r="G670" s="1">
        <v>84.44</v>
      </c>
      <c r="H670" s="1">
        <v>674</v>
      </c>
      <c r="I670" s="1">
        <v>1891813.06</v>
      </c>
      <c r="J670" s="1">
        <v>65</v>
      </c>
      <c r="K670" s="1">
        <v>-222</v>
      </c>
      <c r="L670" s="1">
        <v>-119</v>
      </c>
      <c r="M670" s="1">
        <v>-86</v>
      </c>
      <c r="N670" s="1">
        <v>-95</v>
      </c>
      <c r="O670" s="1">
        <v>159745</v>
      </c>
      <c r="P670" s="1">
        <v>-0.3</v>
      </c>
      <c r="Q670" s="1">
        <v>29.05</v>
      </c>
      <c r="R670" s="1">
        <v>28.85</v>
      </c>
      <c r="S670" s="1">
        <v>28.5</v>
      </c>
      <c r="T670" s="1">
        <v>28.3</v>
      </c>
      <c r="U670" s="1">
        <v>28.35</v>
      </c>
      <c r="V670" s="1">
        <v>-0.13034999999999999</v>
      </c>
      <c r="W670" s="1">
        <v>-0.87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15.51</v>
      </c>
      <c r="D671" s="1">
        <v>1.02</v>
      </c>
      <c r="E671" s="1">
        <v>1.3</v>
      </c>
      <c r="F671" s="1">
        <v>8.9499999999999993</v>
      </c>
      <c r="G671" s="1">
        <v>73.22</v>
      </c>
      <c r="H671" s="1">
        <v>675</v>
      </c>
      <c r="I671" s="1">
        <v>1474805.21</v>
      </c>
      <c r="J671" s="1">
        <v>-168</v>
      </c>
      <c r="K671" s="1">
        <v>-54</v>
      </c>
      <c r="L671" s="1">
        <v>-460</v>
      </c>
      <c r="M671" s="1">
        <v>-261</v>
      </c>
      <c r="N671" s="1">
        <v>-377</v>
      </c>
      <c r="O671" s="1">
        <v>107985</v>
      </c>
      <c r="P671" s="1">
        <v>-1.2</v>
      </c>
      <c r="Q671" s="1">
        <v>105.5</v>
      </c>
      <c r="R671" s="1">
        <v>108</v>
      </c>
      <c r="S671" s="1">
        <v>105.5</v>
      </c>
      <c r="T671" s="1">
        <v>105</v>
      </c>
      <c r="U671" s="1">
        <v>104.5</v>
      </c>
      <c r="V671" s="1">
        <v>-1.3888750000000001</v>
      </c>
      <c r="W671" s="1">
        <v>-0.48</v>
      </c>
      <c r="X671" s="1" t="s">
        <v>4481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6.21</v>
      </c>
      <c r="D672" s="1">
        <v>0.01</v>
      </c>
      <c r="E672" s="1">
        <v>1.24</v>
      </c>
      <c r="F672" s="1">
        <v>10.73</v>
      </c>
      <c r="G672" s="1">
        <v>81.81</v>
      </c>
      <c r="H672" s="1">
        <v>676</v>
      </c>
      <c r="I672" s="1">
        <v>586855.47</v>
      </c>
      <c r="J672" s="1">
        <v>25</v>
      </c>
      <c r="K672" s="1">
        <v>10</v>
      </c>
      <c r="L672" s="1">
        <v>-34</v>
      </c>
      <c r="M672" s="1">
        <v>-22</v>
      </c>
      <c r="N672" s="1">
        <v>-12</v>
      </c>
      <c r="O672" s="1">
        <v>48011</v>
      </c>
      <c r="P672" s="1">
        <v>-0.1</v>
      </c>
      <c r="Q672" s="1">
        <v>60.5</v>
      </c>
      <c r="R672" s="1">
        <v>60.2</v>
      </c>
      <c r="S672" s="1">
        <v>60.3</v>
      </c>
      <c r="T672" s="1">
        <v>60.1</v>
      </c>
      <c r="U672" s="1">
        <v>60.5</v>
      </c>
      <c r="V672" s="1">
        <v>-1.9838999999999999E-2</v>
      </c>
      <c r="W672" s="1">
        <v>0.5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2.71</v>
      </c>
      <c r="D673" s="1">
        <v>3.43</v>
      </c>
      <c r="E673" s="1">
        <v>0.08</v>
      </c>
      <c r="F673" s="1">
        <v>12.73</v>
      </c>
      <c r="G673" s="1">
        <v>81.05</v>
      </c>
      <c r="H673" s="1">
        <v>677</v>
      </c>
      <c r="I673" s="1">
        <v>901042.03</v>
      </c>
      <c r="J673" s="1">
        <v>42</v>
      </c>
      <c r="K673" s="1">
        <v>-42</v>
      </c>
      <c r="L673" s="1">
        <v>-10</v>
      </c>
      <c r="M673" s="1">
        <v>-32</v>
      </c>
      <c r="N673" s="1">
        <v>257</v>
      </c>
      <c r="O673" s="1">
        <v>73029</v>
      </c>
      <c r="P673" s="1">
        <v>0.3</v>
      </c>
      <c r="Q673" s="1">
        <v>106</v>
      </c>
      <c r="R673" s="1">
        <v>107</v>
      </c>
      <c r="S673" s="1">
        <v>106.5</v>
      </c>
      <c r="T673" s="1">
        <v>107</v>
      </c>
      <c r="U673" s="1">
        <v>117.5</v>
      </c>
      <c r="V673" s="1">
        <v>0.25666499999999998</v>
      </c>
      <c r="W673" s="1">
        <v>14.63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32.79</v>
      </c>
      <c r="D674" s="1">
        <v>2.91</v>
      </c>
      <c r="E674" s="1">
        <v>0.47</v>
      </c>
      <c r="F674" s="1">
        <v>8.8699999999999992</v>
      </c>
      <c r="G674" s="1">
        <v>54.96</v>
      </c>
      <c r="H674" s="1">
        <v>678</v>
      </c>
      <c r="I674" s="1">
        <v>761230</v>
      </c>
      <c r="J674" s="1">
        <v>324</v>
      </c>
      <c r="K674" s="1">
        <v>637</v>
      </c>
      <c r="L674" s="1">
        <v>125</v>
      </c>
      <c r="M674" s="1">
        <v>255</v>
      </c>
      <c r="N674" s="1">
        <v>254</v>
      </c>
      <c r="O674" s="1">
        <v>41837</v>
      </c>
      <c r="P674" s="1">
        <v>3.8</v>
      </c>
      <c r="Q674" s="1">
        <v>315.5</v>
      </c>
      <c r="R674" s="1">
        <v>337</v>
      </c>
      <c r="S674" s="1">
        <v>342.5</v>
      </c>
      <c r="T674" s="1">
        <v>376.5</v>
      </c>
      <c r="U674" s="1">
        <v>414</v>
      </c>
      <c r="V674" s="1">
        <v>5.60867</v>
      </c>
      <c r="W674" s="1">
        <v>33.119999999999997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4715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0</v>
      </c>
      <c r="K675" s="1">
        <v>-1</v>
      </c>
      <c r="L675" s="1">
        <v>0</v>
      </c>
      <c r="M675" s="1">
        <v>0</v>
      </c>
      <c r="N675" s="1">
        <v>0</v>
      </c>
      <c r="O675" s="1">
        <v>55011</v>
      </c>
      <c r="P675" s="1">
        <v>0</v>
      </c>
      <c r="Q675" s="1">
        <v>103</v>
      </c>
      <c r="R675" s="1">
        <v>103</v>
      </c>
      <c r="S675" s="1">
        <v>102</v>
      </c>
      <c r="T675" s="1">
        <v>102</v>
      </c>
      <c r="U675" s="1">
        <v>102</v>
      </c>
      <c r="V675" s="1">
        <v>-1.0300000000000001E-3</v>
      </c>
      <c r="W675" s="1">
        <v>-1.92</v>
      </c>
      <c r="X675" s="1" t="s">
        <v>4715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3.25</v>
      </c>
      <c r="D676" s="1">
        <v>0</v>
      </c>
      <c r="E676" s="1">
        <v>0</v>
      </c>
      <c r="F676" s="1">
        <v>15.67</v>
      </c>
      <c r="G676" s="1">
        <v>81.08</v>
      </c>
      <c r="H676" s="1">
        <v>680</v>
      </c>
      <c r="I676" s="1">
        <v>1029004.1</v>
      </c>
      <c r="J676" s="1">
        <v>113</v>
      </c>
      <c r="K676" s="1">
        <v>-827</v>
      </c>
      <c r="L676" s="1">
        <v>-88</v>
      </c>
      <c r="M676" s="1">
        <v>52</v>
      </c>
      <c r="N676" s="1">
        <v>307</v>
      </c>
      <c r="O676" s="1">
        <v>83432</v>
      </c>
      <c r="P676" s="1">
        <v>-0.5</v>
      </c>
      <c r="Q676" s="1">
        <v>24.85</v>
      </c>
      <c r="R676" s="1">
        <v>26.05</v>
      </c>
      <c r="S676" s="1">
        <v>24.9</v>
      </c>
      <c r="T676" s="1">
        <v>23.9</v>
      </c>
      <c r="U676" s="1">
        <v>26.25</v>
      </c>
      <c r="V676" s="1">
        <v>-0.11624950000000005</v>
      </c>
      <c r="W676" s="1">
        <v>16.149999999999999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3</v>
      </c>
      <c r="K677" s="1">
        <v>4</v>
      </c>
      <c r="L677" s="1">
        <v>0</v>
      </c>
      <c r="M677" s="1">
        <v>0</v>
      </c>
      <c r="N677" s="1">
        <v>1</v>
      </c>
      <c r="O677" s="1">
        <v>46123</v>
      </c>
      <c r="P677" s="1">
        <v>0</v>
      </c>
      <c r="Q677" s="1">
        <v>41.1</v>
      </c>
      <c r="R677" s="1">
        <v>41.5</v>
      </c>
      <c r="S677" s="1">
        <v>40.9</v>
      </c>
      <c r="T677" s="1">
        <v>40.549999999999997</v>
      </c>
      <c r="U677" s="1">
        <v>40.799999999999997</v>
      </c>
      <c r="V677" s="1">
        <v>3.3010000000000001E-3</v>
      </c>
      <c r="W677" s="1">
        <v>-1.45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68.3</v>
      </c>
      <c r="R678" s="1">
        <v>68.5</v>
      </c>
      <c r="S678" s="1">
        <v>67.599999999999994</v>
      </c>
      <c r="T678" s="1">
        <v>68</v>
      </c>
      <c r="U678" s="1">
        <v>69</v>
      </c>
      <c r="V678" s="1">
        <v>0</v>
      </c>
      <c r="W678" s="1">
        <v>1.47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16.829999999999998</v>
      </c>
      <c r="D679" s="1">
        <v>3.9</v>
      </c>
      <c r="E679" s="1">
        <v>2.73</v>
      </c>
      <c r="F679" s="1">
        <v>6.43</v>
      </c>
      <c r="G679" s="1">
        <v>70.11</v>
      </c>
      <c r="H679" s="1">
        <v>683</v>
      </c>
      <c r="I679" s="1">
        <v>1419650.78</v>
      </c>
      <c r="J679" s="1">
        <v>1070</v>
      </c>
      <c r="K679" s="1">
        <v>78</v>
      </c>
      <c r="L679" s="1">
        <v>164</v>
      </c>
      <c r="M679" s="1">
        <v>-208</v>
      </c>
      <c r="N679" s="1">
        <v>57</v>
      </c>
      <c r="O679" s="1">
        <v>99532</v>
      </c>
      <c r="P679" s="1">
        <v>1.2</v>
      </c>
      <c r="Q679" s="1">
        <v>197.5</v>
      </c>
      <c r="R679" s="1">
        <v>195</v>
      </c>
      <c r="S679" s="1">
        <v>191.5</v>
      </c>
      <c r="T679" s="1">
        <v>191</v>
      </c>
      <c r="U679" s="1">
        <v>194.5</v>
      </c>
      <c r="V679" s="1">
        <v>2.2929949999999999</v>
      </c>
      <c r="W679" s="1">
        <v>1.3</v>
      </c>
      <c r="X679" s="1" t="s">
        <v>4482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6.61</v>
      </c>
      <c r="D680" s="1">
        <v>0.27</v>
      </c>
      <c r="E680" s="1">
        <v>0.13</v>
      </c>
      <c r="F680" s="1">
        <v>14.37</v>
      </c>
      <c r="G680" s="1">
        <v>78.62</v>
      </c>
      <c r="H680" s="1">
        <v>684</v>
      </c>
      <c r="I680" s="1">
        <v>677927.05</v>
      </c>
      <c r="J680" s="1">
        <v>335</v>
      </c>
      <c r="K680" s="1">
        <v>-198</v>
      </c>
      <c r="L680" s="1">
        <v>-88</v>
      </c>
      <c r="M680" s="1">
        <v>56</v>
      </c>
      <c r="N680" s="1">
        <v>184</v>
      </c>
      <c r="O680" s="1">
        <v>53299</v>
      </c>
      <c r="P680" s="1">
        <v>0.5</v>
      </c>
      <c r="Q680" s="1">
        <v>418</v>
      </c>
      <c r="R680" s="1">
        <v>417</v>
      </c>
      <c r="S680" s="1">
        <v>387.5</v>
      </c>
      <c r="T680" s="1">
        <v>373.5</v>
      </c>
      <c r="U680" s="1">
        <v>396</v>
      </c>
      <c r="V680" s="1">
        <v>1.17144</v>
      </c>
      <c r="W680" s="1">
        <v>-0.5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6.2</v>
      </c>
      <c r="R681" s="1">
        <v>6.09</v>
      </c>
      <c r="S681" s="1">
        <v>6.05</v>
      </c>
      <c r="T681" s="1">
        <v>6.03</v>
      </c>
      <c r="U681" s="1">
        <v>6.1</v>
      </c>
      <c r="V681" s="1">
        <v>0</v>
      </c>
      <c r="W681" s="1">
        <v>-2.09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0.4</v>
      </c>
      <c r="D682" s="1">
        <v>0</v>
      </c>
      <c r="E682" s="1">
        <v>0</v>
      </c>
      <c r="F682" s="1">
        <v>16.510000000000002</v>
      </c>
      <c r="G682" s="1">
        <v>83.09</v>
      </c>
      <c r="H682" s="1">
        <v>686</v>
      </c>
      <c r="I682" s="1">
        <v>590109</v>
      </c>
      <c r="J682" s="1">
        <v>-1</v>
      </c>
      <c r="K682" s="1">
        <v>16</v>
      </c>
      <c r="L682" s="1">
        <v>-17</v>
      </c>
      <c r="M682" s="1">
        <v>-31</v>
      </c>
      <c r="N682" s="1">
        <v>21</v>
      </c>
      <c r="O682" s="1">
        <v>49032</v>
      </c>
      <c r="P682" s="1">
        <v>0</v>
      </c>
      <c r="Q682" s="1">
        <v>16.149999999999999</v>
      </c>
      <c r="R682" s="1">
        <v>16.399999999999999</v>
      </c>
      <c r="S682" s="1">
        <v>16.5</v>
      </c>
      <c r="T682" s="1">
        <v>16.350000000000001</v>
      </c>
      <c r="U682" s="1">
        <v>16.600000000000001</v>
      </c>
      <c r="V682" s="1">
        <v>-1.9250000000000001E-3</v>
      </c>
      <c r="W682" s="1">
        <v>3.75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34.68</v>
      </c>
      <c r="D683" s="1">
        <v>2.72</v>
      </c>
      <c r="E683" s="1">
        <v>3.56</v>
      </c>
      <c r="F683" s="1">
        <v>2.74</v>
      </c>
      <c r="G683" s="1">
        <v>56.3</v>
      </c>
      <c r="H683" s="1">
        <v>687</v>
      </c>
      <c r="I683" s="1">
        <v>29036120.5</v>
      </c>
      <c r="J683" s="1">
        <v>-5229</v>
      </c>
      <c r="K683" s="1">
        <v>-4547</v>
      </c>
      <c r="L683" s="1">
        <v>-7520</v>
      </c>
      <c r="M683" s="1">
        <v>-1153</v>
      </c>
      <c r="N683" s="1">
        <v>-2994</v>
      </c>
      <c r="O683" s="1">
        <v>1634734</v>
      </c>
      <c r="P683" s="1">
        <v>-1.3</v>
      </c>
      <c r="Q683" s="1">
        <v>30.6</v>
      </c>
      <c r="R683" s="1">
        <v>30.65</v>
      </c>
      <c r="S683" s="1">
        <v>30.3</v>
      </c>
      <c r="T683" s="1">
        <v>30.4</v>
      </c>
      <c r="U683" s="1">
        <v>30.4</v>
      </c>
      <c r="V683" s="1">
        <v>-6.5329774999999985</v>
      </c>
      <c r="W683" s="1">
        <v>-0.65</v>
      </c>
      <c r="X683" s="1" t="s">
        <v>4483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4.66</v>
      </c>
      <c r="D684" s="1">
        <v>0.05</v>
      </c>
      <c r="E684" s="1">
        <v>0</v>
      </c>
      <c r="F684" s="1">
        <v>24.53</v>
      </c>
      <c r="G684" s="1">
        <v>70.759999999999991</v>
      </c>
      <c r="H684" s="1">
        <v>688</v>
      </c>
      <c r="I684" s="1">
        <v>365678.65</v>
      </c>
      <c r="J684" s="1">
        <v>10</v>
      </c>
      <c r="K684" s="1">
        <v>-1</v>
      </c>
      <c r="L684" s="1">
        <v>-26</v>
      </c>
      <c r="M684" s="1">
        <v>-45</v>
      </c>
      <c r="N684" s="1">
        <v>62</v>
      </c>
      <c r="O684" s="1">
        <v>25875</v>
      </c>
      <c r="P684" s="1">
        <v>0</v>
      </c>
      <c r="Q684" s="1">
        <v>21.15</v>
      </c>
      <c r="R684" s="1">
        <v>20.85</v>
      </c>
      <c r="S684" s="1">
        <v>20.85</v>
      </c>
      <c r="T684" s="1">
        <v>19.8</v>
      </c>
      <c r="U684" s="1">
        <v>19.8</v>
      </c>
      <c r="V684" s="1">
        <v>-1.4849999999999908E-4</v>
      </c>
      <c r="W684" s="1">
        <v>-8.5500000000000007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0.61</v>
      </c>
      <c r="D685" s="1">
        <v>0</v>
      </c>
      <c r="E685" s="1">
        <v>3.08</v>
      </c>
      <c r="F685" s="1">
        <v>3.11</v>
      </c>
      <c r="G685" s="1">
        <v>93.2</v>
      </c>
      <c r="H685" s="1">
        <v>689</v>
      </c>
      <c r="I685" s="1">
        <v>764746.92</v>
      </c>
      <c r="J685" s="1">
        <v>-1407</v>
      </c>
      <c r="K685" s="1">
        <v>-212</v>
      </c>
      <c r="L685" s="1">
        <v>-250</v>
      </c>
      <c r="M685" s="1">
        <v>-251</v>
      </c>
      <c r="N685" s="1">
        <v>-74</v>
      </c>
      <c r="O685" s="1">
        <v>71274</v>
      </c>
      <c r="P685" s="1">
        <v>-3.1</v>
      </c>
      <c r="Q685" s="1">
        <v>31.35</v>
      </c>
      <c r="R685" s="1">
        <v>30.75</v>
      </c>
      <c r="S685" s="1">
        <v>29.6</v>
      </c>
      <c r="T685" s="1">
        <v>29</v>
      </c>
      <c r="U685" s="1">
        <v>29.45</v>
      </c>
      <c r="V685" s="1">
        <v>-0.67486749999999995</v>
      </c>
      <c r="W685" s="1">
        <v>-8.11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11.23</v>
      </c>
      <c r="D686" s="1">
        <v>0</v>
      </c>
      <c r="E686" s="1">
        <v>0.04</v>
      </c>
      <c r="F686" s="1">
        <v>19.12</v>
      </c>
      <c r="G686" s="1">
        <v>69.61</v>
      </c>
      <c r="H686" s="1">
        <v>690</v>
      </c>
      <c r="I686" s="1">
        <v>929208.96</v>
      </c>
      <c r="J686" s="1">
        <v>124</v>
      </c>
      <c r="K686" s="1">
        <v>-28</v>
      </c>
      <c r="L686" s="1">
        <v>-113</v>
      </c>
      <c r="M686" s="1">
        <v>-61</v>
      </c>
      <c r="N686" s="1">
        <v>110</v>
      </c>
      <c r="O686" s="1">
        <v>64682</v>
      </c>
      <c r="P686" s="1">
        <v>0</v>
      </c>
      <c r="Q686" s="1">
        <v>26.6</v>
      </c>
      <c r="R686" s="1">
        <v>26.15</v>
      </c>
      <c r="S686" s="1">
        <v>25.35</v>
      </c>
      <c r="T686" s="1">
        <v>25.15</v>
      </c>
      <c r="U686" s="1">
        <v>25.55</v>
      </c>
      <c r="V686" s="1">
        <v>9.7800000000000022E-3</v>
      </c>
      <c r="W686" s="1">
        <v>-2.11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1</v>
      </c>
      <c r="K687" s="1">
        <v>1</v>
      </c>
      <c r="L687" s="1">
        <v>31</v>
      </c>
      <c r="M687" s="1">
        <v>8</v>
      </c>
      <c r="N687" s="1">
        <v>-2</v>
      </c>
      <c r="O687" s="1">
        <v>37180</v>
      </c>
      <c r="P687" s="1">
        <v>0.1</v>
      </c>
      <c r="Q687" s="1">
        <v>16.899999999999999</v>
      </c>
      <c r="R687" s="1">
        <v>17.149999999999999</v>
      </c>
      <c r="S687" s="1">
        <v>18.100000000000001</v>
      </c>
      <c r="T687" s="1">
        <v>18.5</v>
      </c>
      <c r="U687" s="1">
        <v>18.399999999999999</v>
      </c>
      <c r="V687" s="1">
        <v>7.0635000000000003E-3</v>
      </c>
      <c r="W687" s="1">
        <v>9.52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4.83</v>
      </c>
      <c r="D688" s="1">
        <v>1.02</v>
      </c>
      <c r="E688" s="1">
        <v>0.02</v>
      </c>
      <c r="F688" s="1">
        <v>15.75</v>
      </c>
      <c r="G688" s="1">
        <v>78.38</v>
      </c>
      <c r="H688" s="1">
        <v>692</v>
      </c>
      <c r="I688" s="1">
        <v>727389.91</v>
      </c>
      <c r="J688" s="1">
        <v>148</v>
      </c>
      <c r="K688" s="1">
        <v>-13</v>
      </c>
      <c r="L688" s="1">
        <v>-18</v>
      </c>
      <c r="M688" s="1">
        <v>-22</v>
      </c>
      <c r="N688" s="1">
        <v>122</v>
      </c>
      <c r="O688" s="1">
        <v>57013</v>
      </c>
      <c r="P688" s="1">
        <v>0.4</v>
      </c>
      <c r="Q688" s="1">
        <v>78.599999999999994</v>
      </c>
      <c r="R688" s="1">
        <v>78.2</v>
      </c>
      <c r="S688" s="1">
        <v>76.8</v>
      </c>
      <c r="T688" s="1">
        <v>76</v>
      </c>
      <c r="U688" s="1">
        <v>77.400000000000006</v>
      </c>
      <c r="V688" s="1">
        <v>0.17004599999999997</v>
      </c>
      <c r="W688" s="1">
        <v>0.26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17.88</v>
      </c>
      <c r="D689" s="1">
        <v>0.23</v>
      </c>
      <c r="E689" s="1">
        <v>0</v>
      </c>
      <c r="F689" s="1">
        <v>20.239999999999998</v>
      </c>
      <c r="G689" s="1">
        <v>61.650000000000006</v>
      </c>
      <c r="H689" s="1">
        <v>693</v>
      </c>
      <c r="I689" s="1">
        <v>646876.42000000004</v>
      </c>
      <c r="J689" s="1">
        <v>-10</v>
      </c>
      <c r="K689" s="1">
        <v>-15</v>
      </c>
      <c r="L689" s="1">
        <v>-4</v>
      </c>
      <c r="M689" s="1">
        <v>-18</v>
      </c>
      <c r="N689" s="1">
        <v>-3</v>
      </c>
      <c r="O689" s="1">
        <v>39880</v>
      </c>
      <c r="P689" s="1">
        <v>-0.1</v>
      </c>
      <c r="Q689" s="1">
        <v>35</v>
      </c>
      <c r="R689" s="1">
        <v>35.5</v>
      </c>
      <c r="S689" s="1">
        <v>35.049999999999997</v>
      </c>
      <c r="T689" s="1">
        <v>35.35</v>
      </c>
      <c r="U689" s="1">
        <v>35.450000000000003</v>
      </c>
      <c r="V689" s="1">
        <v>-1.7653499999999999E-2</v>
      </c>
      <c r="W689" s="1">
        <v>2.6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7.69</v>
      </c>
      <c r="D690" s="1">
        <v>0.97</v>
      </c>
      <c r="E690" s="1">
        <v>0.39</v>
      </c>
      <c r="F690" s="1">
        <v>5.04</v>
      </c>
      <c r="G690" s="1">
        <v>85.91</v>
      </c>
      <c r="H690" s="1">
        <v>694</v>
      </c>
      <c r="I690" s="1">
        <v>2537916.0699999998</v>
      </c>
      <c r="J690" s="1">
        <v>2121</v>
      </c>
      <c r="K690" s="1">
        <v>-799</v>
      </c>
      <c r="L690" s="1">
        <v>-2116</v>
      </c>
      <c r="M690" s="1">
        <v>260</v>
      </c>
      <c r="N690" s="1">
        <v>109</v>
      </c>
      <c r="O690" s="1">
        <v>218032</v>
      </c>
      <c r="P690" s="1">
        <v>-0.2</v>
      </c>
      <c r="Q690" s="1">
        <v>101.5</v>
      </c>
      <c r="R690" s="1">
        <v>100</v>
      </c>
      <c r="S690" s="1">
        <v>96.3</v>
      </c>
      <c r="T690" s="1">
        <v>94</v>
      </c>
      <c r="U690" s="1">
        <v>100.5</v>
      </c>
      <c r="V690" s="1">
        <v>-0.32994799999999991</v>
      </c>
      <c r="W690" s="1">
        <v>1.52</v>
      </c>
      <c r="X690" s="1" t="s">
        <v>4484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27.85</v>
      </c>
      <c r="D691" s="1">
        <v>2.63</v>
      </c>
      <c r="E691" s="1">
        <v>1.24</v>
      </c>
      <c r="F691" s="1">
        <v>13.77</v>
      </c>
      <c r="G691" s="1">
        <v>54.510000000000005</v>
      </c>
      <c r="H691" s="1">
        <v>695</v>
      </c>
      <c r="I691" s="1">
        <v>4901700.76</v>
      </c>
      <c r="J691" s="1">
        <v>627</v>
      </c>
      <c r="K691" s="1">
        <v>1330</v>
      </c>
      <c r="L691" s="1">
        <v>-155</v>
      </c>
      <c r="M691" s="1">
        <v>492</v>
      </c>
      <c r="N691" s="1">
        <v>1032</v>
      </c>
      <c r="O691" s="1">
        <v>267192</v>
      </c>
      <c r="P691" s="1">
        <v>1.2</v>
      </c>
      <c r="Q691" s="1">
        <v>44.1</v>
      </c>
      <c r="R691" s="1">
        <v>44.5</v>
      </c>
      <c r="S691" s="1">
        <v>44.15</v>
      </c>
      <c r="T691" s="1">
        <v>43.9</v>
      </c>
      <c r="U691" s="1">
        <v>44.5</v>
      </c>
      <c r="V691" s="1">
        <v>1.4751525000000001</v>
      </c>
      <c r="W691" s="1">
        <v>2.2999999999999998</v>
      </c>
      <c r="X691" s="1" t="s">
        <v>4485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4.9000000000000004</v>
      </c>
      <c r="D692" s="1">
        <v>0.48</v>
      </c>
      <c r="E692" s="1">
        <v>0.2</v>
      </c>
      <c r="F692" s="1">
        <v>52.31</v>
      </c>
      <c r="G692" s="1">
        <v>42.11</v>
      </c>
      <c r="H692" s="1">
        <v>696</v>
      </c>
      <c r="I692" s="1">
        <v>1362616.59</v>
      </c>
      <c r="J692" s="1">
        <v>35</v>
      </c>
      <c r="K692" s="1">
        <v>5</v>
      </c>
      <c r="L692" s="1">
        <v>-56</v>
      </c>
      <c r="M692" s="1">
        <v>-38</v>
      </c>
      <c r="N692" s="1">
        <v>25</v>
      </c>
      <c r="O692" s="1">
        <v>57380</v>
      </c>
      <c r="P692" s="1">
        <v>-0.1</v>
      </c>
      <c r="Q692" s="1">
        <v>28.1</v>
      </c>
      <c r="R692" s="1">
        <v>28.5</v>
      </c>
      <c r="S692" s="1">
        <v>27.9</v>
      </c>
      <c r="T692" s="1">
        <v>27.9</v>
      </c>
      <c r="U692" s="1">
        <v>28.1</v>
      </c>
      <c r="V692" s="1">
        <v>-7.9409999999999984E-3</v>
      </c>
      <c r="W692" s="1">
        <v>0.9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-30</v>
      </c>
      <c r="K693" s="1">
        <v>-27</v>
      </c>
      <c r="L693" s="1">
        <v>-20</v>
      </c>
      <c r="M693" s="1">
        <v>0</v>
      </c>
      <c r="N693" s="1">
        <v>0</v>
      </c>
      <c r="O693" s="1">
        <v>281499</v>
      </c>
      <c r="P693" s="1">
        <v>0</v>
      </c>
      <c r="Q693" s="1">
        <v>12.55</v>
      </c>
      <c r="R693" s="1">
        <v>12.35</v>
      </c>
      <c r="S693" s="1">
        <v>12.5</v>
      </c>
      <c r="T693" s="1">
        <v>12.7</v>
      </c>
      <c r="U693" s="1">
        <v>12.7</v>
      </c>
      <c r="V693" s="1">
        <v>-9.5995000000000004E-3</v>
      </c>
      <c r="W693" s="1">
        <v>2.42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2.65</v>
      </c>
      <c r="D694" s="1">
        <v>0</v>
      </c>
      <c r="E694" s="1">
        <v>0</v>
      </c>
      <c r="F694" s="1">
        <v>13.35</v>
      </c>
      <c r="G694" s="1">
        <v>84</v>
      </c>
      <c r="H694" s="1">
        <v>698</v>
      </c>
      <c r="I694" s="1">
        <v>334262.71999999997</v>
      </c>
      <c r="J694" s="1">
        <v>-33</v>
      </c>
      <c r="K694" s="1">
        <v>-77</v>
      </c>
      <c r="L694" s="1">
        <v>32</v>
      </c>
      <c r="M694" s="1">
        <v>5</v>
      </c>
      <c r="N694" s="1">
        <v>72</v>
      </c>
      <c r="O694" s="1">
        <v>28078</v>
      </c>
      <c r="P694" s="1">
        <v>0</v>
      </c>
      <c r="Q694" s="1">
        <v>35.200000000000003</v>
      </c>
      <c r="R694" s="1">
        <v>34.299999999999997</v>
      </c>
      <c r="S694" s="1">
        <v>32.5</v>
      </c>
      <c r="T694" s="1">
        <v>32.35</v>
      </c>
      <c r="U694" s="1">
        <v>33.5</v>
      </c>
      <c r="V694" s="1">
        <v>-1.8894999999999982E-3</v>
      </c>
      <c r="W694" s="1">
        <v>-2.76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1.1499999999999999</v>
      </c>
      <c r="D695" s="1">
        <v>7.0000000000000007E-2</v>
      </c>
      <c r="E695" s="1">
        <v>0.01</v>
      </c>
      <c r="F695" s="1">
        <v>24.19</v>
      </c>
      <c r="G695" s="1">
        <v>74.58</v>
      </c>
      <c r="H695" s="1">
        <v>699</v>
      </c>
      <c r="I695" s="1">
        <v>546143.02</v>
      </c>
      <c r="J695" s="1">
        <v>4</v>
      </c>
      <c r="K695" s="1">
        <v>1</v>
      </c>
      <c r="L695" s="1">
        <v>-41</v>
      </c>
      <c r="M695" s="1">
        <v>-46</v>
      </c>
      <c r="N695" s="1">
        <v>11</v>
      </c>
      <c r="O695" s="1">
        <v>40731</v>
      </c>
      <c r="P695" s="1">
        <v>-0.2</v>
      </c>
      <c r="Q695" s="1">
        <v>40.65</v>
      </c>
      <c r="R695" s="1">
        <v>40.549999999999997</v>
      </c>
      <c r="S695" s="1">
        <v>40.25</v>
      </c>
      <c r="T695" s="1">
        <v>40.049999999999997</v>
      </c>
      <c r="U695" s="1">
        <v>40.200000000000003</v>
      </c>
      <c r="V695" s="1">
        <v>-2.8471999999999997E-2</v>
      </c>
      <c r="W695" s="1">
        <v>-0.74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0.33</v>
      </c>
      <c r="D696" s="1">
        <v>0</v>
      </c>
      <c r="E696" s="1">
        <v>0.01</v>
      </c>
      <c r="F696" s="1">
        <v>45.14</v>
      </c>
      <c r="G696" s="1">
        <v>54.519999999999996</v>
      </c>
      <c r="H696" s="1">
        <v>700</v>
      </c>
      <c r="I696" s="1">
        <v>697126.66</v>
      </c>
      <c r="J696" s="1">
        <v>-4</v>
      </c>
      <c r="K696" s="1">
        <v>-29</v>
      </c>
      <c r="L696" s="1">
        <v>-35</v>
      </c>
      <c r="M696" s="1">
        <v>-2</v>
      </c>
      <c r="N696" s="1">
        <v>16</v>
      </c>
      <c r="O696" s="1">
        <v>38007</v>
      </c>
      <c r="P696" s="1">
        <v>-0.1</v>
      </c>
      <c r="Q696" s="1">
        <v>12.6</v>
      </c>
      <c r="R696" s="1">
        <v>12.5</v>
      </c>
      <c r="S696" s="1">
        <v>12</v>
      </c>
      <c r="T696" s="1">
        <v>12.15</v>
      </c>
      <c r="U696" s="1">
        <v>12.2</v>
      </c>
      <c r="V696" s="1">
        <v>-6.62E-3</v>
      </c>
      <c r="W696" s="1">
        <v>-1.61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9</v>
      </c>
      <c r="K697" s="1">
        <v>0</v>
      </c>
      <c r="L697" s="1">
        <v>1</v>
      </c>
      <c r="M697" s="1">
        <v>0</v>
      </c>
      <c r="N697" s="1">
        <v>0</v>
      </c>
      <c r="O697" s="1">
        <v>45469</v>
      </c>
      <c r="P697" s="1">
        <v>0</v>
      </c>
      <c r="Q697" s="1">
        <v>12.75</v>
      </c>
      <c r="R697" s="1">
        <v>12.65</v>
      </c>
      <c r="S697" s="1">
        <v>12.5</v>
      </c>
      <c r="T697" s="1">
        <v>12.5</v>
      </c>
      <c r="U697" s="1">
        <v>12.5</v>
      </c>
      <c r="V697" s="1">
        <v>1.2725E-3</v>
      </c>
      <c r="W697" s="1">
        <v>-1.57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0.97</v>
      </c>
      <c r="D698" s="1">
        <v>0</v>
      </c>
      <c r="E698" s="1">
        <v>0</v>
      </c>
      <c r="F698" s="1">
        <v>16.79</v>
      </c>
      <c r="G698" s="1">
        <v>82.240000000000009</v>
      </c>
      <c r="H698" s="1">
        <v>702</v>
      </c>
      <c r="I698" s="1">
        <v>427353.24</v>
      </c>
      <c r="J698" s="1">
        <v>3</v>
      </c>
      <c r="K698" s="1">
        <v>1</v>
      </c>
      <c r="L698" s="1">
        <v>0</v>
      </c>
      <c r="M698" s="1">
        <v>5</v>
      </c>
      <c r="N698" s="1">
        <v>6</v>
      </c>
      <c r="O698" s="1">
        <v>35146</v>
      </c>
      <c r="P698" s="1">
        <v>0</v>
      </c>
      <c r="Q698" s="1">
        <v>21.5</v>
      </c>
      <c r="R698" s="1">
        <v>21.5</v>
      </c>
      <c r="S698" s="1">
        <v>21.5</v>
      </c>
      <c r="T698" s="1">
        <v>21.15</v>
      </c>
      <c r="U698" s="1">
        <v>21.5</v>
      </c>
      <c r="V698" s="1">
        <v>3.2074999999999998E-3</v>
      </c>
      <c r="W698" s="1">
        <v>1.65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1.31</v>
      </c>
      <c r="D699" s="1">
        <v>0</v>
      </c>
      <c r="E699" s="1">
        <v>0</v>
      </c>
      <c r="F699" s="1">
        <v>40.82</v>
      </c>
      <c r="G699" s="1">
        <v>57.87</v>
      </c>
      <c r="H699" s="1">
        <v>703</v>
      </c>
      <c r="I699" s="1">
        <v>439704.83</v>
      </c>
      <c r="J699" s="1">
        <v>19</v>
      </c>
      <c r="K699" s="1">
        <v>1</v>
      </c>
      <c r="L699" s="1">
        <v>-6</v>
      </c>
      <c r="M699" s="1">
        <v>-32</v>
      </c>
      <c r="N699" s="1">
        <v>31</v>
      </c>
      <c r="O699" s="1">
        <v>25446</v>
      </c>
      <c r="P699" s="1">
        <v>0.1</v>
      </c>
      <c r="Q699" s="1">
        <v>22.35</v>
      </c>
      <c r="R699" s="1">
        <v>21.85</v>
      </c>
      <c r="S699" s="1">
        <v>21.45</v>
      </c>
      <c r="T699" s="1">
        <v>20.7</v>
      </c>
      <c r="U699" s="1">
        <v>20.55</v>
      </c>
      <c r="V699" s="1">
        <v>2.9245000000000018E-3</v>
      </c>
      <c r="W699" s="1">
        <v>-7.01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0.47</v>
      </c>
      <c r="D700" s="1">
        <v>0</v>
      </c>
      <c r="E700" s="1">
        <v>0</v>
      </c>
      <c r="F700" s="1">
        <v>15.5</v>
      </c>
      <c r="G700" s="1">
        <v>84.03</v>
      </c>
      <c r="H700" s="1">
        <v>704</v>
      </c>
      <c r="I700" s="1">
        <v>226600.6</v>
      </c>
      <c r="J700" s="1">
        <v>-3</v>
      </c>
      <c r="K700" s="1">
        <v>0</v>
      </c>
      <c r="L700" s="1">
        <v>1</v>
      </c>
      <c r="M700" s="1">
        <v>0</v>
      </c>
      <c r="N700" s="1">
        <v>0</v>
      </c>
      <c r="O700" s="1">
        <v>19041</v>
      </c>
      <c r="P700" s="1">
        <v>0</v>
      </c>
      <c r="Q700" s="1">
        <v>18.7</v>
      </c>
      <c r="R700" s="1">
        <v>18.2</v>
      </c>
      <c r="S700" s="1">
        <v>18.100000000000001</v>
      </c>
      <c r="T700" s="1">
        <v>17.600000000000001</v>
      </c>
      <c r="U700" s="1">
        <v>17.5</v>
      </c>
      <c r="V700" s="1">
        <v>-3.7999999999999991E-4</v>
      </c>
      <c r="W700" s="1">
        <v>2.94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5.34</v>
      </c>
      <c r="D701" s="1">
        <v>0</v>
      </c>
      <c r="E701" s="1">
        <v>0.68</v>
      </c>
      <c r="F701" s="1">
        <v>8.1300000000000008</v>
      </c>
      <c r="G701" s="1">
        <v>85.85</v>
      </c>
      <c r="H701" s="1">
        <v>705</v>
      </c>
      <c r="I701" s="1">
        <v>935751.21</v>
      </c>
      <c r="J701" s="1">
        <v>121</v>
      </c>
      <c r="K701" s="1">
        <v>-53</v>
      </c>
      <c r="L701" s="1">
        <v>-36</v>
      </c>
      <c r="M701" s="1">
        <v>-111</v>
      </c>
      <c r="N701" s="1">
        <v>154</v>
      </c>
      <c r="O701" s="1">
        <v>80334</v>
      </c>
      <c r="P701" s="1">
        <v>0.1</v>
      </c>
      <c r="Q701" s="1">
        <v>53.1</v>
      </c>
      <c r="R701" s="1">
        <v>53</v>
      </c>
      <c r="S701" s="1">
        <v>52.6</v>
      </c>
      <c r="T701" s="1">
        <v>52.2</v>
      </c>
      <c r="U701" s="1">
        <v>52.7</v>
      </c>
      <c r="V701" s="1">
        <v>4.0440999999999998E-2</v>
      </c>
      <c r="W701" s="1">
        <v>0.96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2</v>
      </c>
      <c r="K702" s="1">
        <v>-3</v>
      </c>
      <c r="L702" s="1">
        <v>10</v>
      </c>
      <c r="M702" s="1">
        <v>-9</v>
      </c>
      <c r="N702" s="1">
        <v>-4</v>
      </c>
      <c r="O702" s="1">
        <v>88330</v>
      </c>
      <c r="P702" s="1">
        <v>0</v>
      </c>
      <c r="Q702" s="1">
        <v>12.5</v>
      </c>
      <c r="R702" s="1">
        <v>12.4</v>
      </c>
      <c r="S702" s="1">
        <v>12.8</v>
      </c>
      <c r="T702" s="1">
        <v>13</v>
      </c>
      <c r="U702" s="1">
        <v>12.8</v>
      </c>
      <c r="V702" s="1">
        <v>-5.2400000000000005E-4</v>
      </c>
      <c r="W702" s="1">
        <v>2.4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30.56</v>
      </c>
      <c r="D703" s="1">
        <v>1.42</v>
      </c>
      <c r="E703" s="1">
        <v>3.25</v>
      </c>
      <c r="F703" s="1">
        <v>10.039999999999999</v>
      </c>
      <c r="G703" s="1">
        <v>54.730000000000004</v>
      </c>
      <c r="H703" s="1">
        <v>707</v>
      </c>
      <c r="I703" s="1">
        <v>704503.9</v>
      </c>
      <c r="J703" s="1">
        <v>-796</v>
      </c>
      <c r="K703" s="1">
        <v>149</v>
      </c>
      <c r="L703" s="1">
        <v>51</v>
      </c>
      <c r="M703" s="1">
        <v>-70</v>
      </c>
      <c r="N703" s="1">
        <v>-176</v>
      </c>
      <c r="O703" s="1">
        <v>38557</v>
      </c>
      <c r="P703" s="1">
        <v>-2.2000000000000002</v>
      </c>
      <c r="Q703" s="1">
        <v>845</v>
      </c>
      <c r="R703" s="1">
        <v>858</v>
      </c>
      <c r="S703" s="1">
        <v>851</v>
      </c>
      <c r="T703" s="1">
        <v>858</v>
      </c>
      <c r="U703" s="1">
        <v>855</v>
      </c>
      <c r="V703" s="1">
        <v>-7.1191700000000004</v>
      </c>
      <c r="W703" s="1">
        <v>-4.79</v>
      </c>
      <c r="X703" s="1" t="s">
        <v>4486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8.5299999999999994</v>
      </c>
      <c r="D704" s="1">
        <v>0</v>
      </c>
      <c r="E704" s="1">
        <v>0.08</v>
      </c>
      <c r="F704" s="1">
        <v>42.22</v>
      </c>
      <c r="G704" s="1">
        <v>49.17</v>
      </c>
      <c r="H704" s="1">
        <v>708</v>
      </c>
      <c r="I704" s="1">
        <v>1320159.19</v>
      </c>
      <c r="J704" s="1">
        <v>79</v>
      </c>
      <c r="K704" s="1">
        <v>27</v>
      </c>
      <c r="L704" s="1">
        <v>-17</v>
      </c>
      <c r="M704" s="1">
        <v>23</v>
      </c>
      <c r="N704" s="1">
        <v>57</v>
      </c>
      <c r="O704" s="1">
        <v>64912</v>
      </c>
      <c r="P704" s="1">
        <v>0.3</v>
      </c>
      <c r="Q704" s="1">
        <v>22</v>
      </c>
      <c r="R704" s="1">
        <v>21.85</v>
      </c>
      <c r="S704" s="1">
        <v>20.8</v>
      </c>
      <c r="T704" s="1">
        <v>20.9</v>
      </c>
      <c r="U704" s="1">
        <v>21.9</v>
      </c>
      <c r="V704" s="1">
        <v>3.7033499999999997E-2</v>
      </c>
      <c r="W704" s="1">
        <v>1.1499999999999999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2.4700000000000002</v>
      </c>
      <c r="D705" s="1">
        <v>0.26</v>
      </c>
      <c r="E705" s="1">
        <v>0.01</v>
      </c>
      <c r="F705" s="1">
        <v>11.9</v>
      </c>
      <c r="G705" s="1">
        <v>85.36</v>
      </c>
      <c r="H705" s="1">
        <v>709</v>
      </c>
      <c r="I705" s="1">
        <v>967244.5</v>
      </c>
      <c r="J705" s="1">
        <v>-2</v>
      </c>
      <c r="K705" s="1">
        <v>-47</v>
      </c>
      <c r="L705" s="1">
        <v>-46</v>
      </c>
      <c r="M705" s="1">
        <v>-61</v>
      </c>
      <c r="N705" s="1">
        <v>-57</v>
      </c>
      <c r="O705" s="1">
        <v>82564</v>
      </c>
      <c r="P705" s="1">
        <v>-0.3</v>
      </c>
      <c r="Q705" s="1">
        <v>22.2</v>
      </c>
      <c r="R705" s="1">
        <v>21.85</v>
      </c>
      <c r="S705" s="1">
        <v>21.35</v>
      </c>
      <c r="T705" s="1">
        <v>21.15</v>
      </c>
      <c r="U705" s="1">
        <v>20.5</v>
      </c>
      <c r="V705" s="1">
        <v>-4.5121000000000001E-2</v>
      </c>
      <c r="W705" s="1">
        <v>0.24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0.37</v>
      </c>
      <c r="D706" s="1">
        <v>0</v>
      </c>
      <c r="E706" s="1">
        <v>0.23</v>
      </c>
      <c r="F706" s="1">
        <v>23.71</v>
      </c>
      <c r="G706" s="1">
        <v>75.69</v>
      </c>
      <c r="H706" s="1">
        <v>710</v>
      </c>
      <c r="I706" s="1">
        <v>368394.45</v>
      </c>
      <c r="J706" s="1">
        <v>-5</v>
      </c>
      <c r="K706" s="1">
        <v>-10</v>
      </c>
      <c r="L706" s="1">
        <v>-22</v>
      </c>
      <c r="M706" s="1">
        <v>0</v>
      </c>
      <c r="N706" s="1">
        <v>2</v>
      </c>
      <c r="O706" s="1">
        <v>27884</v>
      </c>
      <c r="P706" s="1">
        <v>-0.1</v>
      </c>
      <c r="Q706" s="1">
        <v>15.95</v>
      </c>
      <c r="R706" s="1">
        <v>15.75</v>
      </c>
      <c r="S706" s="1">
        <v>15.8</v>
      </c>
      <c r="T706" s="1">
        <v>15.65</v>
      </c>
      <c r="U706" s="1">
        <v>15.6</v>
      </c>
      <c r="V706" s="1">
        <v>-5.5364999999999998E-3</v>
      </c>
      <c r="W706" s="1">
        <v>-1.58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</v>
      </c>
      <c r="D707" s="1">
        <v>0</v>
      </c>
      <c r="E707" s="1">
        <v>0.04</v>
      </c>
      <c r="F707" s="1">
        <v>18.89</v>
      </c>
      <c r="G707" s="1">
        <v>79.069999999999993</v>
      </c>
      <c r="H707" s="1">
        <v>711</v>
      </c>
      <c r="I707" s="1">
        <v>960896.07</v>
      </c>
      <c r="J707" s="1">
        <v>4</v>
      </c>
      <c r="K707" s="1">
        <v>0</v>
      </c>
      <c r="L707" s="1">
        <v>-15</v>
      </c>
      <c r="M707" s="1">
        <v>2</v>
      </c>
      <c r="N707" s="1">
        <v>7</v>
      </c>
      <c r="O707" s="1">
        <v>75978</v>
      </c>
      <c r="P707" s="1">
        <v>0</v>
      </c>
      <c r="Q707" s="1">
        <v>21.6</v>
      </c>
      <c r="R707" s="1">
        <v>21.5</v>
      </c>
      <c r="S707" s="1">
        <v>21.55</v>
      </c>
      <c r="T707" s="1">
        <v>21.55</v>
      </c>
      <c r="U707" s="1">
        <v>21.6</v>
      </c>
      <c r="V707" s="1">
        <v>-4.2549999999999983E-4</v>
      </c>
      <c r="W707" s="1">
        <v>0.23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1.96</v>
      </c>
      <c r="D708" s="1">
        <v>0</v>
      </c>
      <c r="E708" s="1">
        <v>0.32</v>
      </c>
      <c r="F708" s="1">
        <v>13.97</v>
      </c>
      <c r="G708" s="1">
        <v>83.75</v>
      </c>
      <c r="H708" s="1">
        <v>712</v>
      </c>
      <c r="I708" s="1">
        <v>1195435.72</v>
      </c>
      <c r="J708" s="1">
        <v>-164</v>
      </c>
      <c r="K708" s="1">
        <v>-593</v>
      </c>
      <c r="L708" s="1">
        <v>-116</v>
      </c>
      <c r="M708" s="1">
        <v>-631</v>
      </c>
      <c r="N708" s="1">
        <v>567</v>
      </c>
      <c r="O708" s="1">
        <v>100118</v>
      </c>
      <c r="P708" s="1">
        <v>-0.9</v>
      </c>
      <c r="Q708" s="1">
        <v>49.95</v>
      </c>
      <c r="R708" s="1">
        <v>49</v>
      </c>
      <c r="S708" s="1">
        <v>49.1</v>
      </c>
      <c r="T708" s="1">
        <v>48.5</v>
      </c>
      <c r="U708" s="1">
        <v>49.5</v>
      </c>
      <c r="V708" s="1">
        <v>-0.45481399999999994</v>
      </c>
      <c r="W708" s="1">
        <v>-3.51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0.44</v>
      </c>
      <c r="D709" s="1">
        <v>0</v>
      </c>
      <c r="E709" s="1">
        <v>0.18</v>
      </c>
      <c r="F709" s="1">
        <v>36.86</v>
      </c>
      <c r="G709" s="1">
        <v>62.52</v>
      </c>
      <c r="H709" s="1">
        <v>713</v>
      </c>
      <c r="I709" s="1">
        <v>506077.02</v>
      </c>
      <c r="J709" s="1">
        <v>2</v>
      </c>
      <c r="K709" s="1">
        <v>0</v>
      </c>
      <c r="L709" s="1">
        <v>0</v>
      </c>
      <c r="M709" s="1">
        <v>0</v>
      </c>
      <c r="N709" s="1">
        <v>-1</v>
      </c>
      <c r="O709" s="1">
        <v>31640</v>
      </c>
      <c r="P709" s="1">
        <v>0</v>
      </c>
      <c r="Q709" s="1">
        <v>20.399999999999999</v>
      </c>
      <c r="R709" s="1">
        <v>20.3</v>
      </c>
      <c r="S709" s="1">
        <v>20</v>
      </c>
      <c r="T709" s="1">
        <v>20.100000000000001</v>
      </c>
      <c r="U709" s="1">
        <v>20.3</v>
      </c>
      <c r="V709" s="1">
        <v>2.0499999999999997E-4</v>
      </c>
      <c r="W709" s="1">
        <v>2.0099999999999998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985696.63</v>
      </c>
      <c r="J710" s="1">
        <v>-29</v>
      </c>
      <c r="K710" s="1">
        <v>1</v>
      </c>
      <c r="L710" s="1">
        <v>-26</v>
      </c>
      <c r="M710" s="1">
        <v>12</v>
      </c>
      <c r="N710" s="1">
        <v>21</v>
      </c>
      <c r="O710" s="1">
        <v>68654</v>
      </c>
      <c r="P710" s="1">
        <v>0</v>
      </c>
      <c r="Q710" s="1">
        <v>10.5</v>
      </c>
      <c r="R710" s="1">
        <v>10.199999999999999</v>
      </c>
      <c r="S710" s="1">
        <v>9.5</v>
      </c>
      <c r="T710" s="1">
        <v>9.6</v>
      </c>
      <c r="U710" s="1">
        <v>9.36</v>
      </c>
      <c r="V710" s="1">
        <v>-2.2953999999999995E-3</v>
      </c>
      <c r="W710" s="1">
        <v>-10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1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</v>
      </c>
      <c r="R711" s="1">
        <v>28.3</v>
      </c>
      <c r="S711" s="1">
        <v>27.85</v>
      </c>
      <c r="T711" s="1">
        <v>28</v>
      </c>
      <c r="U711" s="1">
        <v>27.95</v>
      </c>
      <c r="V711" s="1">
        <v>2.8299999999999999E-4</v>
      </c>
      <c r="W711" s="1">
        <v>-0.53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2.19</v>
      </c>
      <c r="D712" s="1">
        <v>0.02</v>
      </c>
      <c r="E712" s="1">
        <v>0.53</v>
      </c>
      <c r="F712" s="1">
        <v>41.65</v>
      </c>
      <c r="G712" s="1">
        <v>55.61</v>
      </c>
      <c r="H712" s="1">
        <v>716</v>
      </c>
      <c r="I712" s="1">
        <v>680000</v>
      </c>
      <c r="J712" s="1">
        <v>-4</v>
      </c>
      <c r="K712" s="1">
        <v>-24</v>
      </c>
      <c r="L712" s="1">
        <v>-62</v>
      </c>
      <c r="M712" s="1">
        <v>-57</v>
      </c>
      <c r="N712" s="1">
        <v>-7</v>
      </c>
      <c r="O712" s="1">
        <v>37815</v>
      </c>
      <c r="P712" s="1">
        <v>-0.4</v>
      </c>
      <c r="Q712" s="1">
        <v>33.799999999999997</v>
      </c>
      <c r="R712" s="1">
        <v>34</v>
      </c>
      <c r="S712" s="1">
        <v>33.1</v>
      </c>
      <c r="T712" s="1">
        <v>32.85</v>
      </c>
      <c r="U712" s="1">
        <v>33.200000000000003</v>
      </c>
      <c r="V712" s="1">
        <v>-5.1082500000000003E-2</v>
      </c>
      <c r="W712" s="1">
        <v>-1.78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6.53</v>
      </c>
      <c r="D713" s="1">
        <v>0</v>
      </c>
      <c r="E713" s="1">
        <v>0.19</v>
      </c>
      <c r="F713" s="1">
        <v>27.42</v>
      </c>
      <c r="G713" s="1">
        <v>65.86</v>
      </c>
      <c r="H713" s="1">
        <v>717</v>
      </c>
      <c r="I713" s="1">
        <v>1251140.5</v>
      </c>
      <c r="J713" s="1">
        <v>315</v>
      </c>
      <c r="K713" s="1">
        <v>-667</v>
      </c>
      <c r="L713" s="1">
        <v>-259</v>
      </c>
      <c r="M713" s="1">
        <v>-14</v>
      </c>
      <c r="N713" s="1">
        <v>438</v>
      </c>
      <c r="O713" s="1">
        <v>82400</v>
      </c>
      <c r="P713" s="1">
        <v>-0.2</v>
      </c>
      <c r="Q713" s="1">
        <v>21</v>
      </c>
      <c r="R713" s="1">
        <v>20.95</v>
      </c>
      <c r="S713" s="1">
        <v>20.6</v>
      </c>
      <c r="T713" s="1">
        <v>20.6</v>
      </c>
      <c r="U713" s="1">
        <v>20.7</v>
      </c>
      <c r="V713" s="1">
        <v>-3.9158499999999985E-2</v>
      </c>
      <c r="W713" s="1">
        <v>1.47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2.35</v>
      </c>
      <c r="D714" s="1">
        <v>0</v>
      </c>
      <c r="E714" s="1">
        <v>0.04</v>
      </c>
      <c r="F714" s="1">
        <v>33.630000000000003</v>
      </c>
      <c r="G714" s="1">
        <v>63.98</v>
      </c>
      <c r="H714" s="1">
        <v>718</v>
      </c>
      <c r="I714" s="1">
        <v>987707.76</v>
      </c>
      <c r="J714" s="1">
        <v>-2</v>
      </c>
      <c r="K714" s="1">
        <v>2</v>
      </c>
      <c r="L714" s="1">
        <v>0</v>
      </c>
      <c r="M714" s="1">
        <v>0</v>
      </c>
      <c r="N714" s="1">
        <v>-3</v>
      </c>
      <c r="O714" s="1">
        <v>63194</v>
      </c>
      <c r="P714" s="1">
        <v>0</v>
      </c>
      <c r="Q714" s="1">
        <v>11.9</v>
      </c>
      <c r="R714" s="1">
        <v>11.9</v>
      </c>
      <c r="S714" s="1">
        <v>11.7</v>
      </c>
      <c r="T714" s="1">
        <v>11.7</v>
      </c>
      <c r="U714" s="1">
        <v>11.75</v>
      </c>
      <c r="V714" s="1">
        <v>-3.525E-4</v>
      </c>
      <c r="W714" s="1">
        <v>-0.42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6.22</v>
      </c>
      <c r="D715" s="1">
        <v>0</v>
      </c>
      <c r="E715" s="1">
        <v>1.48</v>
      </c>
      <c r="F715" s="1">
        <v>9.18</v>
      </c>
      <c r="G715" s="1">
        <v>83.12</v>
      </c>
      <c r="H715" s="1">
        <v>719</v>
      </c>
      <c r="I715" s="1">
        <v>612515.5</v>
      </c>
      <c r="J715" s="1">
        <v>1104</v>
      </c>
      <c r="K715" s="1">
        <v>-1390</v>
      </c>
      <c r="L715" s="1">
        <v>232</v>
      </c>
      <c r="M715" s="1">
        <v>8</v>
      </c>
      <c r="N715" s="1">
        <v>1346</v>
      </c>
      <c r="O715" s="1">
        <v>50912</v>
      </c>
      <c r="P715" s="1">
        <v>2.6</v>
      </c>
      <c r="Q715" s="1">
        <v>67.8</v>
      </c>
      <c r="R715" s="1">
        <v>66</v>
      </c>
      <c r="S715" s="1">
        <v>64.7</v>
      </c>
      <c r="T715" s="1">
        <v>63.9</v>
      </c>
      <c r="U715" s="1">
        <v>67.400000000000006</v>
      </c>
      <c r="V715" s="1">
        <v>0.8935320000000001</v>
      </c>
      <c r="W715" s="1">
        <v>2.9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0.61</v>
      </c>
      <c r="D716" s="1">
        <v>0</v>
      </c>
      <c r="E716" s="1">
        <v>0</v>
      </c>
      <c r="F716" s="1">
        <v>27.32</v>
      </c>
      <c r="G716" s="1">
        <v>72.069999999999993</v>
      </c>
      <c r="H716" s="1">
        <v>720</v>
      </c>
      <c r="I716" s="1">
        <v>1561448.25</v>
      </c>
      <c r="J716" s="1">
        <v>214</v>
      </c>
      <c r="K716" s="1">
        <v>-479</v>
      </c>
      <c r="L716" s="1">
        <v>-35</v>
      </c>
      <c r="M716" s="1">
        <v>-43</v>
      </c>
      <c r="N716" s="1">
        <v>161</v>
      </c>
      <c r="O716" s="1">
        <v>112534</v>
      </c>
      <c r="P716" s="1">
        <v>-0.2</v>
      </c>
      <c r="Q716" s="1">
        <v>14.65</v>
      </c>
      <c r="R716" s="1">
        <v>14.2</v>
      </c>
      <c r="S716" s="1">
        <v>14</v>
      </c>
      <c r="T716" s="1">
        <v>14.1</v>
      </c>
      <c r="U716" s="1">
        <v>14.3</v>
      </c>
      <c r="V716" s="1">
        <v>-2.460699999999999E-2</v>
      </c>
      <c r="W716" s="1">
        <v>7.12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2.2599999999999998</v>
      </c>
      <c r="D717" s="1">
        <v>0</v>
      </c>
      <c r="E717" s="1">
        <v>0.42</v>
      </c>
      <c r="F717" s="1">
        <v>18.93</v>
      </c>
      <c r="G717" s="1">
        <v>78.39</v>
      </c>
      <c r="H717" s="1">
        <v>721</v>
      </c>
      <c r="I717" s="1">
        <v>966515.19999999995</v>
      </c>
      <c r="J717" s="1">
        <v>26</v>
      </c>
      <c r="K717" s="1">
        <v>-69</v>
      </c>
      <c r="L717" s="1">
        <v>-359</v>
      </c>
      <c r="M717" s="1">
        <v>-158</v>
      </c>
      <c r="N717" s="1">
        <v>-21</v>
      </c>
      <c r="O717" s="1">
        <v>75765</v>
      </c>
      <c r="P717" s="1">
        <v>-0.8</v>
      </c>
      <c r="Q717" s="1">
        <v>16.8</v>
      </c>
      <c r="R717" s="1">
        <v>17.149999999999999</v>
      </c>
      <c r="S717" s="1">
        <v>16.25</v>
      </c>
      <c r="T717" s="1">
        <v>16.2</v>
      </c>
      <c r="U717" s="1">
        <v>16.25</v>
      </c>
      <c r="V717" s="1">
        <v>-9.4811499999999993E-2</v>
      </c>
      <c r="W717" s="1">
        <v>-3.56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6.46</v>
      </c>
      <c r="D718" s="1">
        <v>0.18</v>
      </c>
      <c r="E718" s="1">
        <v>0.65</v>
      </c>
      <c r="F718" s="1">
        <v>9.5500000000000007</v>
      </c>
      <c r="G718" s="1">
        <v>83.16</v>
      </c>
      <c r="H718" s="1">
        <v>722</v>
      </c>
      <c r="I718" s="1">
        <v>803059.14</v>
      </c>
      <c r="J718" s="1">
        <v>62</v>
      </c>
      <c r="K718" s="1">
        <v>-15</v>
      </c>
      <c r="L718" s="1">
        <v>-157</v>
      </c>
      <c r="M718" s="1">
        <v>-25</v>
      </c>
      <c r="N718" s="1">
        <v>152</v>
      </c>
      <c r="O718" s="1">
        <v>66782</v>
      </c>
      <c r="P718" s="1">
        <v>0</v>
      </c>
      <c r="Q718" s="1">
        <v>45.7</v>
      </c>
      <c r="R718" s="1">
        <v>45.45</v>
      </c>
      <c r="S718" s="1">
        <v>44.55</v>
      </c>
      <c r="T718" s="1">
        <v>44.45</v>
      </c>
      <c r="U718" s="1">
        <v>45.6</v>
      </c>
      <c r="V718" s="1">
        <v>9.7725000000000086E-3</v>
      </c>
      <c r="W718" s="1">
        <v>0.77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6.42</v>
      </c>
      <c r="D719" s="1">
        <v>1.8</v>
      </c>
      <c r="E719" s="1">
        <v>1.73</v>
      </c>
      <c r="F719" s="1">
        <v>19</v>
      </c>
      <c r="G719" s="1">
        <v>71.05</v>
      </c>
      <c r="H719" s="1">
        <v>723</v>
      </c>
      <c r="I719" s="1">
        <v>883940.92</v>
      </c>
      <c r="J719" s="1">
        <v>-20</v>
      </c>
      <c r="K719" s="1">
        <v>327</v>
      </c>
      <c r="L719" s="1">
        <v>679</v>
      </c>
      <c r="M719" s="1">
        <v>-580</v>
      </c>
      <c r="N719" s="1">
        <v>-695</v>
      </c>
      <c r="O719" s="1">
        <v>62804</v>
      </c>
      <c r="P719" s="1">
        <v>-0.5</v>
      </c>
      <c r="Q719" s="1">
        <v>177.5</v>
      </c>
      <c r="R719" s="1">
        <v>195</v>
      </c>
      <c r="S719" s="1">
        <v>206</v>
      </c>
      <c r="T719" s="1">
        <v>199.5</v>
      </c>
      <c r="U719" s="1">
        <v>198</v>
      </c>
      <c r="V719" s="1">
        <v>-0.53230999999999995</v>
      </c>
      <c r="W719" s="1">
        <v>13.79</v>
      </c>
      <c r="X719" s="1" t="s">
        <v>4487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1.51</v>
      </c>
      <c r="D720" s="1">
        <v>0.04</v>
      </c>
      <c r="E720" s="1">
        <v>0</v>
      </c>
      <c r="F720" s="1">
        <v>12.2</v>
      </c>
      <c r="G720" s="1">
        <v>86.25</v>
      </c>
      <c r="H720" s="1">
        <v>724</v>
      </c>
      <c r="I720" s="1">
        <v>846345.79</v>
      </c>
      <c r="J720" s="1">
        <v>24</v>
      </c>
      <c r="K720" s="1">
        <v>40</v>
      </c>
      <c r="L720" s="1">
        <v>-230</v>
      </c>
      <c r="M720" s="1">
        <v>-105</v>
      </c>
      <c r="N720" s="1">
        <v>4</v>
      </c>
      <c r="O720" s="1">
        <v>72997</v>
      </c>
      <c r="P720" s="1">
        <v>-0.4</v>
      </c>
      <c r="Q720" s="1">
        <v>23.75</v>
      </c>
      <c r="R720" s="1">
        <v>23.75</v>
      </c>
      <c r="S720" s="1">
        <v>23.3</v>
      </c>
      <c r="T720" s="1">
        <v>23.2</v>
      </c>
      <c r="U720" s="1">
        <v>23.4</v>
      </c>
      <c r="V720" s="1">
        <v>-6.1813999999999994E-2</v>
      </c>
      <c r="W720" s="1">
        <v>0.65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29146</v>
      </c>
      <c r="P721" s="1">
        <v>0</v>
      </c>
      <c r="Q721" s="1">
        <v>37.5</v>
      </c>
      <c r="R721" s="1">
        <v>37.5</v>
      </c>
      <c r="S721" s="1">
        <v>37.4</v>
      </c>
      <c r="T721" s="1">
        <v>37.4</v>
      </c>
      <c r="U721" s="1">
        <v>37.5</v>
      </c>
      <c r="V721" s="1">
        <v>0</v>
      </c>
      <c r="W721" s="1">
        <v>0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0.46</v>
      </c>
      <c r="D722" s="1">
        <v>0</v>
      </c>
      <c r="E722" s="1">
        <v>0.32</v>
      </c>
      <c r="F722" s="1">
        <v>19.68</v>
      </c>
      <c r="G722" s="1">
        <v>79.539999999999992</v>
      </c>
      <c r="H722" s="1">
        <v>726</v>
      </c>
      <c r="I722" s="1">
        <v>878331.41</v>
      </c>
      <c r="J722" s="1">
        <v>23</v>
      </c>
      <c r="K722" s="1">
        <v>233</v>
      </c>
      <c r="L722" s="1">
        <v>-566</v>
      </c>
      <c r="M722" s="1">
        <v>-175</v>
      </c>
      <c r="N722" s="1">
        <v>13</v>
      </c>
      <c r="O722" s="1">
        <v>69862</v>
      </c>
      <c r="P722" s="1">
        <v>-0.7</v>
      </c>
      <c r="Q722" s="1">
        <v>49.75</v>
      </c>
      <c r="R722" s="1">
        <v>54.7</v>
      </c>
      <c r="S722" s="1">
        <v>55</v>
      </c>
      <c r="T722" s="1">
        <v>53.8</v>
      </c>
      <c r="U722" s="1">
        <v>53.6</v>
      </c>
      <c r="V722" s="1">
        <v>-0.2595885</v>
      </c>
      <c r="W722" s="1">
        <v>9.16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4.63</v>
      </c>
      <c r="D723" s="1">
        <v>0.03</v>
      </c>
      <c r="E723" s="1">
        <v>0</v>
      </c>
      <c r="F723" s="1">
        <v>11.96</v>
      </c>
      <c r="G723" s="1">
        <v>83.38</v>
      </c>
      <c r="H723" s="1">
        <v>727</v>
      </c>
      <c r="I723" s="1">
        <v>432816.49</v>
      </c>
      <c r="J723" s="1">
        <v>85</v>
      </c>
      <c r="K723" s="1">
        <v>46</v>
      </c>
      <c r="L723" s="1">
        <v>19</v>
      </c>
      <c r="M723" s="1">
        <v>25</v>
      </c>
      <c r="N723" s="1">
        <v>29</v>
      </c>
      <c r="O723" s="1">
        <v>36088</v>
      </c>
      <c r="P723" s="1">
        <v>0.6</v>
      </c>
      <c r="Q723" s="1">
        <v>27.3</v>
      </c>
      <c r="R723" s="1">
        <v>30</v>
      </c>
      <c r="S723" s="1">
        <v>27.05</v>
      </c>
      <c r="T723" s="1">
        <v>27.3</v>
      </c>
      <c r="U723" s="1">
        <v>28.8</v>
      </c>
      <c r="V723" s="1">
        <v>5.7321499999999997E-2</v>
      </c>
      <c r="W723" s="1">
        <v>2.86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7.01</v>
      </c>
      <c r="D724" s="1">
        <v>0</v>
      </c>
      <c r="E724" s="1">
        <v>0</v>
      </c>
      <c r="F724" s="1">
        <v>11.49</v>
      </c>
      <c r="G724" s="1">
        <v>81.5</v>
      </c>
      <c r="H724" s="1">
        <v>728</v>
      </c>
      <c r="I724" s="1">
        <v>924197.7</v>
      </c>
      <c r="J724" s="1">
        <v>89</v>
      </c>
      <c r="K724" s="1">
        <v>-302</v>
      </c>
      <c r="L724" s="1">
        <v>-498</v>
      </c>
      <c r="M724" s="1">
        <v>-187</v>
      </c>
      <c r="N724" s="1">
        <v>124</v>
      </c>
      <c r="O724" s="1">
        <v>75322</v>
      </c>
      <c r="P724" s="1">
        <v>-1</v>
      </c>
      <c r="Q724" s="1">
        <v>43.85</v>
      </c>
      <c r="R724" s="1">
        <v>44.2</v>
      </c>
      <c r="S724" s="1">
        <v>42.8</v>
      </c>
      <c r="T724" s="1">
        <v>42.2</v>
      </c>
      <c r="U724" s="1">
        <v>46.4</v>
      </c>
      <c r="V724" s="1">
        <v>-0.32897950000000004</v>
      </c>
      <c r="W724" s="1">
        <v>8.2799999999999994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0.4</v>
      </c>
      <c r="D725" s="1">
        <v>0</v>
      </c>
      <c r="E725" s="1">
        <v>0</v>
      </c>
      <c r="F725" s="1">
        <v>37.74</v>
      </c>
      <c r="G725" s="1">
        <v>61.86</v>
      </c>
      <c r="H725" s="1">
        <v>729</v>
      </c>
      <c r="I725" s="1">
        <v>701124.26</v>
      </c>
      <c r="J725" s="1">
        <v>61</v>
      </c>
      <c r="K725" s="1">
        <v>-6</v>
      </c>
      <c r="L725" s="1">
        <v>-39</v>
      </c>
      <c r="M725" s="1">
        <v>115</v>
      </c>
      <c r="N725" s="1">
        <v>-3</v>
      </c>
      <c r="O725" s="1">
        <v>43372</v>
      </c>
      <c r="P725" s="1">
        <v>0.3</v>
      </c>
      <c r="Q725" s="1">
        <v>14.3</v>
      </c>
      <c r="R725" s="1">
        <v>14.3</v>
      </c>
      <c r="S725" s="1">
        <v>14.4</v>
      </c>
      <c r="T725" s="1">
        <v>14.9</v>
      </c>
      <c r="U725" s="1">
        <v>15.4</v>
      </c>
      <c r="V725" s="1">
        <v>1.8922000000000001E-2</v>
      </c>
      <c r="W725" s="1">
        <v>12.41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3.4</v>
      </c>
      <c r="D726" s="1">
        <v>0</v>
      </c>
      <c r="E726" s="1">
        <v>0</v>
      </c>
      <c r="F726" s="1">
        <v>18.73</v>
      </c>
      <c r="G726" s="1">
        <v>77.87</v>
      </c>
      <c r="H726" s="1">
        <v>730</v>
      </c>
      <c r="I726" s="1">
        <v>898257.03</v>
      </c>
      <c r="J726" s="1">
        <v>329</v>
      </c>
      <c r="K726" s="1">
        <v>39</v>
      </c>
      <c r="L726" s="1">
        <v>-256</v>
      </c>
      <c r="M726" s="1">
        <v>16</v>
      </c>
      <c r="N726" s="1">
        <v>265</v>
      </c>
      <c r="O726" s="1">
        <v>69947</v>
      </c>
      <c r="P726" s="1">
        <v>0.6</v>
      </c>
      <c r="Q726" s="1">
        <v>32.15</v>
      </c>
      <c r="R726" s="1">
        <v>32.950000000000003</v>
      </c>
      <c r="S726" s="1">
        <v>31.05</v>
      </c>
      <c r="T726" s="1">
        <v>31.05</v>
      </c>
      <c r="U726" s="1">
        <v>32.1</v>
      </c>
      <c r="V726" s="1">
        <v>0.12916900000000001</v>
      </c>
      <c r="W726" s="1">
        <v>2.39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10.47</v>
      </c>
      <c r="D727" s="1">
        <v>0</v>
      </c>
      <c r="E727" s="1">
        <v>0</v>
      </c>
      <c r="F727" s="1">
        <v>17.670000000000002</v>
      </c>
      <c r="G727" s="1">
        <v>71.86</v>
      </c>
      <c r="H727" s="1">
        <v>731</v>
      </c>
      <c r="I727" s="1">
        <v>1031340</v>
      </c>
      <c r="J727" s="1">
        <v>90</v>
      </c>
      <c r="K727" s="1">
        <v>-61</v>
      </c>
      <c r="L727" s="1">
        <v>6</v>
      </c>
      <c r="M727" s="1">
        <v>-44</v>
      </c>
      <c r="N727" s="1">
        <v>115</v>
      </c>
      <c r="O727" s="1">
        <v>74112</v>
      </c>
      <c r="P727" s="1">
        <v>0.1</v>
      </c>
      <c r="Q727" s="1">
        <v>148</v>
      </c>
      <c r="R727" s="1">
        <v>148.5</v>
      </c>
      <c r="S727" s="1">
        <v>143.5</v>
      </c>
      <c r="T727" s="1">
        <v>142</v>
      </c>
      <c r="U727" s="1">
        <v>151.5</v>
      </c>
      <c r="V727" s="1">
        <v>0.16297</v>
      </c>
      <c r="W727" s="1">
        <v>7.45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-8</v>
      </c>
      <c r="K728" s="1">
        <v>-6</v>
      </c>
      <c r="L728" s="1">
        <v>-17</v>
      </c>
      <c r="M728" s="1">
        <v>-11</v>
      </c>
      <c r="N728" s="1">
        <v>3</v>
      </c>
      <c r="O728" s="1">
        <v>61988</v>
      </c>
      <c r="P728" s="1">
        <v>-0.1</v>
      </c>
      <c r="Q728" s="1">
        <v>15.45</v>
      </c>
      <c r="R728" s="1">
        <v>15.45</v>
      </c>
      <c r="S728" s="1">
        <v>15.35</v>
      </c>
      <c r="T728" s="1">
        <v>15.35</v>
      </c>
      <c r="U728" s="1">
        <v>15.5</v>
      </c>
      <c r="V728" s="1">
        <v>-5.9960000000000005E-3</v>
      </c>
      <c r="W728" s="1">
        <v>0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2.61</v>
      </c>
      <c r="D729" s="1">
        <v>0</v>
      </c>
      <c r="E729" s="1">
        <v>1.35</v>
      </c>
      <c r="F729" s="1">
        <v>16.57</v>
      </c>
      <c r="G729" s="1">
        <v>79.47</v>
      </c>
      <c r="H729" s="1">
        <v>733</v>
      </c>
      <c r="I729" s="1">
        <v>1315458.8</v>
      </c>
      <c r="J729" s="1">
        <v>-151</v>
      </c>
      <c r="K729" s="1">
        <v>-34</v>
      </c>
      <c r="L729" s="1">
        <v>66</v>
      </c>
      <c r="M729" s="1">
        <v>-52</v>
      </c>
      <c r="N729" s="1">
        <v>812</v>
      </c>
      <c r="O729" s="1">
        <v>104540</v>
      </c>
      <c r="P729" s="1">
        <v>0.6</v>
      </c>
      <c r="Q729" s="1">
        <v>93.5</v>
      </c>
      <c r="R729" s="1">
        <v>95.9</v>
      </c>
      <c r="S729" s="1">
        <v>92.5</v>
      </c>
      <c r="T729" s="1">
        <v>93</v>
      </c>
      <c r="U729" s="1">
        <v>98.6</v>
      </c>
      <c r="V729" s="1">
        <v>0.63953099999999996</v>
      </c>
      <c r="W729" s="1">
        <v>7.52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4.6900000000000004</v>
      </c>
      <c r="D730" s="1">
        <v>0</v>
      </c>
      <c r="E730" s="1">
        <v>0.04</v>
      </c>
      <c r="F730" s="1">
        <v>8.25</v>
      </c>
      <c r="G730" s="1">
        <v>87.02</v>
      </c>
      <c r="H730" s="1">
        <v>734</v>
      </c>
      <c r="I730" s="1">
        <v>870739.32</v>
      </c>
      <c r="J730" s="1">
        <v>64</v>
      </c>
      <c r="K730" s="1">
        <v>-89</v>
      </c>
      <c r="L730" s="1">
        <v>-38</v>
      </c>
      <c r="M730" s="1">
        <v>-106</v>
      </c>
      <c r="N730" s="1">
        <v>83</v>
      </c>
      <c r="O730" s="1">
        <v>75772</v>
      </c>
      <c r="P730" s="1">
        <v>-0.1</v>
      </c>
      <c r="Q730" s="1">
        <v>26.15</v>
      </c>
      <c r="R730" s="1">
        <v>26.1</v>
      </c>
      <c r="S730" s="1">
        <v>25.8</v>
      </c>
      <c r="T730" s="1">
        <v>25.55</v>
      </c>
      <c r="U730" s="1">
        <v>25.85</v>
      </c>
      <c r="V730" s="1">
        <v>-2.19245E-2</v>
      </c>
      <c r="W730" s="1">
        <v>-0.19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2.1800000000000002</v>
      </c>
      <c r="D731" s="1">
        <v>0.02</v>
      </c>
      <c r="E731" s="1">
        <v>0</v>
      </c>
      <c r="F731" s="1">
        <v>7.33</v>
      </c>
      <c r="G731" s="1">
        <v>90.47</v>
      </c>
      <c r="H731" s="1">
        <v>735</v>
      </c>
      <c r="I731" s="1">
        <v>1721000</v>
      </c>
      <c r="J731" s="1">
        <v>412</v>
      </c>
      <c r="K731" s="1">
        <v>-169</v>
      </c>
      <c r="L731" s="1">
        <v>-117</v>
      </c>
      <c r="M731" s="1">
        <v>-51</v>
      </c>
      <c r="N731" s="1">
        <v>282</v>
      </c>
      <c r="O731" s="1">
        <v>155699</v>
      </c>
      <c r="P731" s="1">
        <v>0.2</v>
      </c>
      <c r="Q731" s="1">
        <v>19.55</v>
      </c>
      <c r="R731" s="1">
        <v>19.149999999999999</v>
      </c>
      <c r="S731" s="1">
        <v>18.45</v>
      </c>
      <c r="T731" s="1">
        <v>18.149999999999999</v>
      </c>
      <c r="U731" s="1">
        <v>19</v>
      </c>
      <c r="V731" s="1">
        <v>7.0919499999999996E-2</v>
      </c>
      <c r="W731" s="1">
        <v>-0.78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0.66</v>
      </c>
      <c r="D732" s="1">
        <v>0</v>
      </c>
      <c r="E732" s="1">
        <v>3.97</v>
      </c>
      <c r="F732" s="1">
        <v>28.03</v>
      </c>
      <c r="G732" s="1">
        <v>67.34</v>
      </c>
      <c r="H732" s="1">
        <v>736</v>
      </c>
      <c r="I732" s="1">
        <v>432898.01</v>
      </c>
      <c r="J732" s="1">
        <v>10</v>
      </c>
      <c r="K732" s="1">
        <v>28</v>
      </c>
      <c r="L732" s="1">
        <v>-62</v>
      </c>
      <c r="M732" s="1">
        <v>-21</v>
      </c>
      <c r="N732" s="1">
        <v>-23</v>
      </c>
      <c r="O732" s="1">
        <v>29151</v>
      </c>
      <c r="P732" s="1">
        <v>-0.2</v>
      </c>
      <c r="Q732" s="1">
        <v>70</v>
      </c>
      <c r="R732" s="1">
        <v>71.3</v>
      </c>
      <c r="S732" s="1">
        <v>71</v>
      </c>
      <c r="T732" s="1">
        <v>70.599999999999994</v>
      </c>
      <c r="U732" s="1">
        <v>70</v>
      </c>
      <c r="V732" s="1">
        <v>-4.7982000000000004E-2</v>
      </c>
      <c r="W732" s="1">
        <v>-0.14000000000000001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5.65</v>
      </c>
      <c r="D733" s="1">
        <v>3.08</v>
      </c>
      <c r="E733" s="1">
        <v>1.35</v>
      </c>
      <c r="F733" s="1">
        <v>41</v>
      </c>
      <c r="G733" s="1">
        <v>48.92</v>
      </c>
      <c r="H733" s="1">
        <v>737</v>
      </c>
      <c r="I733" s="1">
        <v>2713643.16</v>
      </c>
      <c r="J733" s="1">
        <v>1730</v>
      </c>
      <c r="K733" s="1">
        <v>2034</v>
      </c>
      <c r="L733" s="1">
        <v>-50</v>
      </c>
      <c r="M733" s="1">
        <v>547</v>
      </c>
      <c r="N733" s="1">
        <v>714</v>
      </c>
      <c r="O733" s="1">
        <v>132751</v>
      </c>
      <c r="P733" s="1">
        <v>3.7</v>
      </c>
      <c r="Q733" s="1">
        <v>174.5</v>
      </c>
      <c r="R733" s="1">
        <v>177</v>
      </c>
      <c r="S733" s="1">
        <v>171.5</v>
      </c>
      <c r="T733" s="1">
        <v>170.5</v>
      </c>
      <c r="U733" s="1">
        <v>175</v>
      </c>
      <c r="V733" s="1">
        <v>8.7154150000000001</v>
      </c>
      <c r="W733" s="1">
        <v>3.24</v>
      </c>
      <c r="X733" s="1" t="s">
        <v>4488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19.46</v>
      </c>
      <c r="D734" s="1">
        <v>0.64</v>
      </c>
      <c r="E734" s="1">
        <v>0.65</v>
      </c>
      <c r="F734" s="1">
        <v>14.2</v>
      </c>
      <c r="G734" s="1">
        <v>65.05</v>
      </c>
      <c r="H734" s="1">
        <v>738</v>
      </c>
      <c r="I734" s="1">
        <v>1924053.46</v>
      </c>
      <c r="J734" s="1">
        <v>-248</v>
      </c>
      <c r="K734" s="1">
        <v>-209</v>
      </c>
      <c r="L734" s="1">
        <v>-242</v>
      </c>
      <c r="M734" s="1">
        <v>-65</v>
      </c>
      <c r="N734" s="1">
        <v>379</v>
      </c>
      <c r="O734" s="1">
        <v>125160</v>
      </c>
      <c r="P734" s="1">
        <v>-0.3</v>
      </c>
      <c r="Q734" s="1">
        <v>115</v>
      </c>
      <c r="R734" s="1">
        <v>114</v>
      </c>
      <c r="S734" s="1">
        <v>111.5</v>
      </c>
      <c r="T734" s="1">
        <v>110</v>
      </c>
      <c r="U734" s="1">
        <v>112.5</v>
      </c>
      <c r="V734" s="1">
        <v>-0.438415</v>
      </c>
      <c r="W734" s="1">
        <v>-1.32</v>
      </c>
      <c r="X734" s="1" t="s">
        <v>4489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0.87</v>
      </c>
      <c r="D735" s="1">
        <v>0.04</v>
      </c>
      <c r="E735" s="1">
        <v>0.16</v>
      </c>
      <c r="F735" s="1">
        <v>28.24</v>
      </c>
      <c r="G735" s="1">
        <v>70.69</v>
      </c>
      <c r="H735" s="1">
        <v>739</v>
      </c>
      <c r="I735" s="1">
        <v>380417.48</v>
      </c>
      <c r="J735" s="1">
        <v>-18</v>
      </c>
      <c r="K735" s="1">
        <v>-36</v>
      </c>
      <c r="L735" s="1">
        <v>-30</v>
      </c>
      <c r="M735" s="1">
        <v>-4</v>
      </c>
      <c r="N735" s="1">
        <v>2</v>
      </c>
      <c r="O735" s="1">
        <v>26892</v>
      </c>
      <c r="P735" s="1">
        <v>-0.3</v>
      </c>
      <c r="Q735" s="1">
        <v>12.85</v>
      </c>
      <c r="R735" s="1">
        <v>12.7</v>
      </c>
      <c r="S735" s="1">
        <v>12.3</v>
      </c>
      <c r="T735" s="1">
        <v>12.4</v>
      </c>
      <c r="U735" s="1">
        <v>12.6</v>
      </c>
      <c r="V735" s="1">
        <v>-1.0818999999999999E-2</v>
      </c>
      <c r="W735" s="1">
        <v>-2.33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4.7</v>
      </c>
      <c r="D736" s="1">
        <v>0</v>
      </c>
      <c r="E736" s="1">
        <v>0.11</v>
      </c>
      <c r="F736" s="1">
        <v>54.61</v>
      </c>
      <c r="G736" s="1">
        <v>40.58</v>
      </c>
      <c r="H736" s="1">
        <v>740</v>
      </c>
      <c r="I736" s="1">
        <v>5417184.5999999996</v>
      </c>
      <c r="J736" s="1">
        <v>945</v>
      </c>
      <c r="K736" s="1">
        <v>11</v>
      </c>
      <c r="L736" s="1">
        <v>-864</v>
      </c>
      <c r="M736" s="1">
        <v>-307</v>
      </c>
      <c r="N736" s="1">
        <v>862</v>
      </c>
      <c r="O736" s="1">
        <v>219829</v>
      </c>
      <c r="P736" s="1">
        <v>0.3</v>
      </c>
      <c r="Q736" s="1">
        <v>28.95</v>
      </c>
      <c r="R736" s="1">
        <v>29.2</v>
      </c>
      <c r="S736" s="1">
        <v>28.25</v>
      </c>
      <c r="T736" s="1">
        <v>27.9</v>
      </c>
      <c r="U736" s="1">
        <v>28.85</v>
      </c>
      <c r="V736" s="1">
        <v>0.19574350000000001</v>
      </c>
      <c r="W736" s="1">
        <v>2.67</v>
      </c>
      <c r="X736" s="1" t="s">
        <v>4490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4.68</v>
      </c>
      <c r="R737" s="1">
        <v>4.5999999999999996</v>
      </c>
      <c r="S737" s="1">
        <v>4.49</v>
      </c>
      <c r="T737" s="1">
        <v>4.5</v>
      </c>
      <c r="U737" s="1">
        <v>4.55</v>
      </c>
      <c r="V737" s="1">
        <v>0</v>
      </c>
      <c r="W737" s="1">
        <v>-3.19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6.25</v>
      </c>
      <c r="D738" s="1">
        <v>0</v>
      </c>
      <c r="E738" s="1">
        <v>0.51</v>
      </c>
      <c r="F738" s="1">
        <v>34.869999999999997</v>
      </c>
      <c r="G738" s="1">
        <v>58.370000000000005</v>
      </c>
      <c r="H738" s="1">
        <v>742</v>
      </c>
      <c r="I738" s="1">
        <v>740610</v>
      </c>
      <c r="J738" s="1">
        <v>-3</v>
      </c>
      <c r="K738" s="1">
        <v>-6</v>
      </c>
      <c r="L738" s="1">
        <v>-10</v>
      </c>
      <c r="M738" s="1">
        <v>4</v>
      </c>
      <c r="N738" s="1">
        <v>-40</v>
      </c>
      <c r="O738" s="1">
        <v>43229</v>
      </c>
      <c r="P738" s="1">
        <v>-0.1</v>
      </c>
      <c r="Q738" s="1">
        <v>75.8</v>
      </c>
      <c r="R738" s="1">
        <v>75.7</v>
      </c>
      <c r="S738" s="1">
        <v>76</v>
      </c>
      <c r="T738" s="1">
        <v>75.900000000000006</v>
      </c>
      <c r="U738" s="1">
        <v>75.7</v>
      </c>
      <c r="V738" s="1">
        <v>-4.1660000000000003E-2</v>
      </c>
      <c r="W738" s="1">
        <v>-0.53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0.38</v>
      </c>
      <c r="D739" s="1">
        <v>0</v>
      </c>
      <c r="E739" s="1">
        <v>0.01</v>
      </c>
      <c r="F739" s="1">
        <v>19.399999999999999</v>
      </c>
      <c r="G739" s="1">
        <v>80.210000000000008</v>
      </c>
      <c r="H739" s="1">
        <v>743</v>
      </c>
      <c r="I739" s="1">
        <v>675050.59</v>
      </c>
      <c r="J739" s="1">
        <v>3</v>
      </c>
      <c r="K739" s="1">
        <v>-2</v>
      </c>
      <c r="L739" s="1">
        <v>-8</v>
      </c>
      <c r="M739" s="1">
        <v>-1</v>
      </c>
      <c r="N739" s="1">
        <v>4</v>
      </c>
      <c r="O739" s="1">
        <v>54146</v>
      </c>
      <c r="P739" s="1">
        <v>0</v>
      </c>
      <c r="Q739" s="1">
        <v>17.25</v>
      </c>
      <c r="R739" s="1">
        <v>17.2</v>
      </c>
      <c r="S739" s="1">
        <v>16.850000000000001</v>
      </c>
      <c r="T739" s="1">
        <v>16.8</v>
      </c>
      <c r="U739" s="1">
        <v>17.3</v>
      </c>
      <c r="V739" s="1">
        <v>-6.5050000000000025E-4</v>
      </c>
      <c r="W739" s="1">
        <v>0.57999999999999996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3.72</v>
      </c>
      <c r="D740" s="1">
        <v>0.02</v>
      </c>
      <c r="E740" s="1">
        <v>0</v>
      </c>
      <c r="F740" s="1">
        <v>20.91</v>
      </c>
      <c r="G740" s="1">
        <v>75.349999999999994</v>
      </c>
      <c r="H740" s="1">
        <v>744</v>
      </c>
      <c r="I740" s="1">
        <v>730476.92</v>
      </c>
      <c r="J740" s="1">
        <v>23</v>
      </c>
      <c r="K740" s="1">
        <v>-10</v>
      </c>
      <c r="L740" s="1">
        <v>-78</v>
      </c>
      <c r="M740" s="1">
        <v>-71</v>
      </c>
      <c r="N740" s="1">
        <v>-51</v>
      </c>
      <c r="O740" s="1">
        <v>55041</v>
      </c>
      <c r="P740" s="1">
        <v>-0.3</v>
      </c>
      <c r="Q740" s="1">
        <v>43.6</v>
      </c>
      <c r="R740" s="1">
        <v>43.6</v>
      </c>
      <c r="S740" s="1">
        <v>43.2</v>
      </c>
      <c r="T740" s="1">
        <v>43.3</v>
      </c>
      <c r="U740" s="1">
        <v>43.2</v>
      </c>
      <c r="V740" s="1">
        <v>-8.0803000000000014E-2</v>
      </c>
      <c r="W740" s="1">
        <v>-0.46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24.68</v>
      </c>
      <c r="D741" s="1">
        <v>0.54</v>
      </c>
      <c r="E741" s="1">
        <v>6.46</v>
      </c>
      <c r="F741" s="1">
        <v>10.68</v>
      </c>
      <c r="G741" s="1">
        <v>57.64</v>
      </c>
      <c r="H741" s="1">
        <v>745</v>
      </c>
      <c r="I741" s="1">
        <v>1118820.6299999999</v>
      </c>
      <c r="J741" s="1">
        <v>806</v>
      </c>
      <c r="K741" s="1">
        <v>54</v>
      </c>
      <c r="L741" s="1">
        <v>626</v>
      </c>
      <c r="M741" s="1">
        <v>-535</v>
      </c>
      <c r="N741" s="1">
        <v>1354</v>
      </c>
      <c r="O741" s="1">
        <v>64489</v>
      </c>
      <c r="P741" s="1">
        <v>3.6</v>
      </c>
      <c r="Q741" s="1">
        <v>527</v>
      </c>
      <c r="R741" s="1">
        <v>520</v>
      </c>
      <c r="S741" s="1">
        <v>522</v>
      </c>
      <c r="T741" s="1">
        <v>512</v>
      </c>
      <c r="U741" s="1">
        <v>528</v>
      </c>
      <c r="V741" s="1">
        <v>12.206060000000001</v>
      </c>
      <c r="W741" s="1">
        <v>4.3499999999999996</v>
      </c>
      <c r="X741" s="1" t="s">
        <v>4491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26.69</v>
      </c>
      <c r="D742" s="1">
        <v>1.43</v>
      </c>
      <c r="E742" s="1">
        <v>0.55000000000000004</v>
      </c>
      <c r="F742" s="1">
        <v>8.0500000000000007</v>
      </c>
      <c r="G742" s="1">
        <v>63.28</v>
      </c>
      <c r="H742" s="1">
        <v>746</v>
      </c>
      <c r="I742" s="1">
        <v>876714.14</v>
      </c>
      <c r="J742" s="1">
        <v>490</v>
      </c>
      <c r="K742" s="1">
        <v>-219</v>
      </c>
      <c r="L742" s="1">
        <v>-1190</v>
      </c>
      <c r="M742" s="1">
        <v>36</v>
      </c>
      <c r="N742" s="1">
        <v>798</v>
      </c>
      <c r="O742" s="1">
        <v>55478</v>
      </c>
      <c r="P742" s="1">
        <v>-0.2</v>
      </c>
      <c r="Q742" s="1">
        <v>234.5</v>
      </c>
      <c r="R742" s="1">
        <v>236.5</v>
      </c>
      <c r="S742" s="1">
        <v>223</v>
      </c>
      <c r="T742" s="1">
        <v>224</v>
      </c>
      <c r="U742" s="1">
        <v>232.5</v>
      </c>
      <c r="V742" s="1">
        <v>-8.6595000000000005E-2</v>
      </c>
      <c r="W742" s="1">
        <v>0.87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2.04</v>
      </c>
      <c r="D743" s="1">
        <v>0.14000000000000001</v>
      </c>
      <c r="E743" s="1">
        <v>0.54</v>
      </c>
      <c r="F743" s="1">
        <v>46.63</v>
      </c>
      <c r="G743" s="1">
        <v>50.65</v>
      </c>
      <c r="H743" s="1">
        <v>747</v>
      </c>
      <c r="I743" s="1">
        <v>724759.47</v>
      </c>
      <c r="J743" s="1">
        <v>7</v>
      </c>
      <c r="K743" s="1">
        <v>7</v>
      </c>
      <c r="L743" s="1">
        <v>-5</v>
      </c>
      <c r="M743" s="1">
        <v>-10</v>
      </c>
      <c r="N743" s="1">
        <v>32</v>
      </c>
      <c r="O743" s="1">
        <v>36709</v>
      </c>
      <c r="P743" s="1">
        <v>0.1</v>
      </c>
      <c r="Q743" s="1">
        <v>75.900000000000006</v>
      </c>
      <c r="R743" s="1">
        <v>76</v>
      </c>
      <c r="S743" s="1">
        <v>75.5</v>
      </c>
      <c r="T743" s="1">
        <v>75.5</v>
      </c>
      <c r="U743" s="1">
        <v>74</v>
      </c>
      <c r="V743" s="1">
        <v>2.2988000000000001E-2</v>
      </c>
      <c r="W743" s="1">
        <v>-2.63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7.99</v>
      </c>
      <c r="D744" s="1">
        <v>0</v>
      </c>
      <c r="E744" s="1">
        <v>0</v>
      </c>
      <c r="F744" s="1">
        <v>18.100000000000001</v>
      </c>
      <c r="G744" s="1">
        <v>73.91</v>
      </c>
      <c r="H744" s="1">
        <v>748</v>
      </c>
      <c r="I744" s="1">
        <v>1204804.17</v>
      </c>
      <c r="J744" s="1">
        <v>46</v>
      </c>
      <c r="K744" s="1">
        <v>-138</v>
      </c>
      <c r="L744" s="1">
        <v>-265</v>
      </c>
      <c r="M744" s="1">
        <v>-75</v>
      </c>
      <c r="N744" s="1">
        <v>341</v>
      </c>
      <c r="O744" s="1">
        <v>89047</v>
      </c>
      <c r="P744" s="1">
        <v>-0.1</v>
      </c>
      <c r="Q744" s="1">
        <v>19.399999999999999</v>
      </c>
      <c r="R744" s="1">
        <v>19.25</v>
      </c>
      <c r="S744" s="1">
        <v>18.5</v>
      </c>
      <c r="T744" s="1">
        <v>18.399999999999999</v>
      </c>
      <c r="U744" s="1">
        <v>19</v>
      </c>
      <c r="V744" s="1">
        <v>-1.5676000000000002E-2</v>
      </c>
      <c r="W744" s="1">
        <v>0.53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39.799999999999997</v>
      </c>
      <c r="R745" s="1">
        <v>39.35</v>
      </c>
      <c r="S745" s="1">
        <v>39.35</v>
      </c>
      <c r="T745" s="1">
        <v>39.35</v>
      </c>
      <c r="U745" s="1">
        <v>39.5</v>
      </c>
      <c r="V745" s="1">
        <v>0</v>
      </c>
      <c r="W745" s="1">
        <v>1.02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5.83</v>
      </c>
      <c r="D746" s="1">
        <v>0</v>
      </c>
      <c r="E746" s="1">
        <v>0.04</v>
      </c>
      <c r="F746" s="1">
        <v>18.39</v>
      </c>
      <c r="G746" s="1">
        <v>75.739999999999995</v>
      </c>
      <c r="H746" s="1">
        <v>750</v>
      </c>
      <c r="I746" s="1">
        <v>665860</v>
      </c>
      <c r="J746" s="1">
        <v>-3</v>
      </c>
      <c r="K746" s="1">
        <v>-19</v>
      </c>
      <c r="L746" s="1">
        <v>-15</v>
      </c>
      <c r="M746" s="1">
        <v>-7</v>
      </c>
      <c r="N746" s="1">
        <v>-1</v>
      </c>
      <c r="O746" s="1">
        <v>50432</v>
      </c>
      <c r="P746" s="1">
        <v>-0.1</v>
      </c>
      <c r="Q746" s="1">
        <v>13.2</v>
      </c>
      <c r="R746" s="1">
        <v>13.1</v>
      </c>
      <c r="S746" s="1">
        <v>12.85</v>
      </c>
      <c r="T746" s="1">
        <v>12.9</v>
      </c>
      <c r="U746" s="1">
        <v>13</v>
      </c>
      <c r="V746" s="1">
        <v>-5.8454999999999991E-3</v>
      </c>
      <c r="W746" s="1">
        <v>-0.38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-2</v>
      </c>
      <c r="K747" s="1">
        <v>2</v>
      </c>
      <c r="L747" s="1">
        <v>2</v>
      </c>
      <c r="M747" s="1">
        <v>0</v>
      </c>
      <c r="N747" s="1">
        <v>0</v>
      </c>
      <c r="O747" s="1">
        <v>17395</v>
      </c>
      <c r="P747" s="1">
        <v>0</v>
      </c>
      <c r="Q747" s="1">
        <v>14.15</v>
      </c>
      <c r="R747" s="1">
        <v>14</v>
      </c>
      <c r="S747" s="1">
        <v>13.6</v>
      </c>
      <c r="T747" s="1">
        <v>13.55</v>
      </c>
      <c r="U747" s="1">
        <v>13.55</v>
      </c>
      <c r="V747" s="1">
        <v>2.6899999999999998E-4</v>
      </c>
      <c r="W747" s="1">
        <v>-4.24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11.46</v>
      </c>
      <c r="D748" s="1">
        <v>0.01</v>
      </c>
      <c r="E748" s="1">
        <v>0.24</v>
      </c>
      <c r="F748" s="1">
        <v>7.52</v>
      </c>
      <c r="G748" s="1">
        <v>80.77</v>
      </c>
      <c r="H748" s="1">
        <v>752</v>
      </c>
      <c r="I748" s="1">
        <v>1445480</v>
      </c>
      <c r="J748" s="1">
        <v>673</v>
      </c>
      <c r="K748" s="1">
        <v>-895</v>
      </c>
      <c r="L748" s="1">
        <v>-504</v>
      </c>
      <c r="M748" s="1">
        <v>-481</v>
      </c>
      <c r="N748" s="1">
        <v>967</v>
      </c>
      <c r="O748" s="1">
        <v>116751</v>
      </c>
      <c r="P748" s="1">
        <v>-0.2</v>
      </c>
      <c r="Q748" s="1">
        <v>29.2</v>
      </c>
      <c r="R748" s="1">
        <v>28.8</v>
      </c>
      <c r="S748" s="1">
        <v>27.85</v>
      </c>
      <c r="T748" s="1">
        <v>27.45</v>
      </c>
      <c r="U748" s="1">
        <v>28.65</v>
      </c>
      <c r="V748" s="1">
        <v>-5.6597000000000008E-2</v>
      </c>
      <c r="W748" s="1">
        <v>2.87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5.2</v>
      </c>
      <c r="D749" s="1">
        <v>0.43</v>
      </c>
      <c r="E749" s="1">
        <v>3.17</v>
      </c>
      <c r="F749" s="1">
        <v>44.57</v>
      </c>
      <c r="G749" s="1">
        <v>46.629999999999995</v>
      </c>
      <c r="H749" s="1">
        <v>753</v>
      </c>
      <c r="I749" s="1">
        <v>471658.15</v>
      </c>
      <c r="J749" s="1">
        <v>160</v>
      </c>
      <c r="K749" s="1">
        <v>-78</v>
      </c>
      <c r="L749" s="1">
        <v>35</v>
      </c>
      <c r="M749" s="1">
        <v>-43</v>
      </c>
      <c r="N749" s="1">
        <v>79</v>
      </c>
      <c r="O749" s="1">
        <v>21993</v>
      </c>
      <c r="P749" s="1">
        <v>0.7</v>
      </c>
      <c r="Q749" s="1">
        <v>82.4</v>
      </c>
      <c r="R749" s="1">
        <v>80.8</v>
      </c>
      <c r="S749" s="1">
        <v>78.400000000000006</v>
      </c>
      <c r="T749" s="1">
        <v>77.400000000000006</v>
      </c>
      <c r="U749" s="1">
        <v>78.900000000000006</v>
      </c>
      <c r="V749" s="1">
        <v>0.125305</v>
      </c>
      <c r="W749" s="1">
        <v>-2.4700000000000002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1.7</v>
      </c>
      <c r="D750" s="1">
        <v>0</v>
      </c>
      <c r="E750" s="1">
        <v>0.25</v>
      </c>
      <c r="F750" s="1">
        <v>13.01</v>
      </c>
      <c r="G750" s="1">
        <v>85.04</v>
      </c>
      <c r="H750" s="1">
        <v>754</v>
      </c>
      <c r="I750" s="1">
        <v>400399.2</v>
      </c>
      <c r="J750" s="1">
        <v>135</v>
      </c>
      <c r="K750" s="1">
        <v>55</v>
      </c>
      <c r="L750" s="1">
        <v>-637</v>
      </c>
      <c r="M750" s="1">
        <v>-196</v>
      </c>
      <c r="N750" s="1">
        <v>18</v>
      </c>
      <c r="O750" s="1">
        <v>34050</v>
      </c>
      <c r="P750" s="1">
        <v>-1.8</v>
      </c>
      <c r="Q750" s="1">
        <v>35.549999999999997</v>
      </c>
      <c r="R750" s="1">
        <v>36.299999999999997</v>
      </c>
      <c r="S750" s="1">
        <v>37</v>
      </c>
      <c r="T750" s="1">
        <v>35.9</v>
      </c>
      <c r="U750" s="1">
        <v>36.049999999999997</v>
      </c>
      <c r="V750" s="1">
        <v>-0.23160749999999999</v>
      </c>
      <c r="W750" s="1">
        <v>4.1900000000000004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32.729999999999997</v>
      </c>
      <c r="D751" s="1">
        <v>3.09</v>
      </c>
      <c r="E751" s="1">
        <v>3.99</v>
      </c>
      <c r="F751" s="1">
        <v>34.840000000000003</v>
      </c>
      <c r="G751" s="1">
        <v>25.349999999999994</v>
      </c>
      <c r="H751" s="1">
        <v>755</v>
      </c>
      <c r="I751" s="1">
        <v>1340119.1100000001</v>
      </c>
      <c r="J751" s="1">
        <v>412</v>
      </c>
      <c r="K751" s="1">
        <v>446</v>
      </c>
      <c r="L751" s="1">
        <v>926</v>
      </c>
      <c r="M751" s="1">
        <v>-277</v>
      </c>
      <c r="N751" s="1">
        <v>585</v>
      </c>
      <c r="O751" s="1">
        <v>33972</v>
      </c>
      <c r="P751" s="1">
        <v>6.2</v>
      </c>
      <c r="Q751" s="1">
        <v>415</v>
      </c>
      <c r="R751" s="1">
        <v>410</v>
      </c>
      <c r="S751" s="1">
        <v>417</v>
      </c>
      <c r="T751" s="1">
        <v>405.5</v>
      </c>
      <c r="U751" s="1">
        <v>417</v>
      </c>
      <c r="V751" s="1">
        <v>8.7160349999999998</v>
      </c>
      <c r="W751" s="1">
        <v>2.21</v>
      </c>
      <c r="X751" s="1" t="s">
        <v>4492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9.66</v>
      </c>
      <c r="D752" s="1">
        <v>0</v>
      </c>
      <c r="E752" s="1">
        <v>0</v>
      </c>
      <c r="F752" s="1">
        <v>21.81</v>
      </c>
      <c r="G752" s="1">
        <v>68.53</v>
      </c>
      <c r="H752" s="1">
        <v>756</v>
      </c>
      <c r="I752" s="1">
        <v>391145.86</v>
      </c>
      <c r="J752" s="1">
        <v>4</v>
      </c>
      <c r="K752" s="1">
        <v>-6</v>
      </c>
      <c r="L752" s="1">
        <v>-15</v>
      </c>
      <c r="M752" s="1">
        <v>6</v>
      </c>
      <c r="N752" s="1">
        <v>4</v>
      </c>
      <c r="O752" s="1">
        <v>26805</v>
      </c>
      <c r="P752" s="1">
        <v>0</v>
      </c>
      <c r="Q752" s="1">
        <v>38.4</v>
      </c>
      <c r="R752" s="1">
        <v>38.15</v>
      </c>
      <c r="S752" s="1">
        <v>37.25</v>
      </c>
      <c r="T752" s="1">
        <v>37.549999999999997</v>
      </c>
      <c r="U752" s="1">
        <v>37.799999999999997</v>
      </c>
      <c r="V752" s="1">
        <v>-2.5755000000000001E-3</v>
      </c>
      <c r="W752" s="1">
        <v>0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6.77</v>
      </c>
      <c r="D753" s="1">
        <v>0.28000000000000003</v>
      </c>
      <c r="E753" s="1">
        <v>1.7</v>
      </c>
      <c r="F753" s="1">
        <v>7.72</v>
      </c>
      <c r="G753" s="1">
        <v>83.53</v>
      </c>
      <c r="H753" s="1">
        <v>757</v>
      </c>
      <c r="I753" s="1">
        <v>1456813.82</v>
      </c>
      <c r="J753" s="1">
        <v>-3</v>
      </c>
      <c r="K753" s="1">
        <v>-18</v>
      </c>
      <c r="L753" s="1">
        <v>-294</v>
      </c>
      <c r="M753" s="1">
        <v>20</v>
      </c>
      <c r="N753" s="1">
        <v>291</v>
      </c>
      <c r="O753" s="1">
        <v>121688</v>
      </c>
      <c r="P753" s="1">
        <v>0</v>
      </c>
      <c r="Q753" s="1">
        <v>58.6</v>
      </c>
      <c r="R753" s="1">
        <v>59</v>
      </c>
      <c r="S753" s="1">
        <v>57</v>
      </c>
      <c r="T753" s="1">
        <v>55.9</v>
      </c>
      <c r="U753" s="1">
        <v>57</v>
      </c>
      <c r="V753" s="1">
        <v>-2.9079999999999926E-3</v>
      </c>
      <c r="W753" s="1">
        <v>-1.89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5.97</v>
      </c>
      <c r="D754" s="1">
        <v>0.26</v>
      </c>
      <c r="E754" s="1">
        <v>0.25</v>
      </c>
      <c r="F754" s="1">
        <v>55.64</v>
      </c>
      <c r="G754" s="1">
        <v>37.880000000000003</v>
      </c>
      <c r="H754" s="1">
        <v>758</v>
      </c>
      <c r="I754" s="1">
        <v>869573.93</v>
      </c>
      <c r="J754" s="1">
        <v>5</v>
      </c>
      <c r="K754" s="1">
        <v>-13</v>
      </c>
      <c r="L754" s="1">
        <v>-11</v>
      </c>
      <c r="M754" s="1">
        <v>-5</v>
      </c>
      <c r="N754" s="1">
        <v>38</v>
      </c>
      <c r="O754" s="1">
        <v>32939</v>
      </c>
      <c r="P754" s="1">
        <v>0</v>
      </c>
      <c r="Q754" s="1">
        <v>79.3</v>
      </c>
      <c r="R754" s="1">
        <v>82.9</v>
      </c>
      <c r="S754" s="1">
        <v>82.2</v>
      </c>
      <c r="T754" s="1">
        <v>81.099999999999994</v>
      </c>
      <c r="U754" s="1">
        <v>81.900000000000006</v>
      </c>
      <c r="V754" s="1">
        <v>1.1213000000000002E-2</v>
      </c>
      <c r="W754" s="1">
        <v>3.8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5.74</v>
      </c>
      <c r="D755" s="1">
        <v>0</v>
      </c>
      <c r="E755" s="1">
        <v>0.08</v>
      </c>
      <c r="F755" s="1">
        <v>8.7100000000000009</v>
      </c>
      <c r="G755" s="1">
        <v>85.47</v>
      </c>
      <c r="H755" s="1">
        <v>759</v>
      </c>
      <c r="I755" s="1">
        <v>614687.5</v>
      </c>
      <c r="J755" s="1">
        <v>-1</v>
      </c>
      <c r="K755" s="1">
        <v>-16</v>
      </c>
      <c r="L755" s="1">
        <v>-3</v>
      </c>
      <c r="M755" s="1">
        <v>-23</v>
      </c>
      <c r="N755" s="1">
        <v>-36</v>
      </c>
      <c r="O755" s="1">
        <v>52537</v>
      </c>
      <c r="P755" s="1">
        <v>-0.2</v>
      </c>
      <c r="Q755" s="1">
        <v>59.4</v>
      </c>
      <c r="R755" s="1">
        <v>59.1</v>
      </c>
      <c r="S755" s="1">
        <v>58.1</v>
      </c>
      <c r="T755" s="1">
        <v>57.9</v>
      </c>
      <c r="U755" s="1">
        <v>58.4</v>
      </c>
      <c r="V755" s="1">
        <v>-4.6133999999999994E-2</v>
      </c>
      <c r="W755" s="1">
        <v>-0.68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23.76</v>
      </c>
      <c r="D756" s="1">
        <v>0</v>
      </c>
      <c r="E756" s="1">
        <v>0.33</v>
      </c>
      <c r="F756" s="1">
        <v>21.09</v>
      </c>
      <c r="G756" s="1">
        <v>54.82</v>
      </c>
      <c r="H756" s="1">
        <v>760</v>
      </c>
      <c r="I756" s="1">
        <v>321603.34999999998</v>
      </c>
      <c r="J756" s="1">
        <v>9</v>
      </c>
      <c r="K756" s="1">
        <v>6</v>
      </c>
      <c r="L756" s="1">
        <v>24</v>
      </c>
      <c r="M756" s="1">
        <v>2</v>
      </c>
      <c r="N756" s="1">
        <v>0</v>
      </c>
      <c r="O756" s="1">
        <v>17630</v>
      </c>
      <c r="P756" s="1">
        <v>0.2</v>
      </c>
      <c r="Q756" s="1">
        <v>185</v>
      </c>
      <c r="R756" s="1">
        <v>185.5</v>
      </c>
      <c r="S756" s="1">
        <v>182</v>
      </c>
      <c r="T756" s="1">
        <v>184</v>
      </c>
      <c r="U756" s="1">
        <v>182</v>
      </c>
      <c r="V756" s="1">
        <v>7.5139999999999998E-2</v>
      </c>
      <c r="W756" s="1">
        <v>0.28000000000000003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27</v>
      </c>
      <c r="K757" s="1">
        <v>6</v>
      </c>
      <c r="L757" s="1">
        <v>2</v>
      </c>
      <c r="M757" s="1">
        <v>-7</v>
      </c>
      <c r="N757" s="1">
        <v>0</v>
      </c>
      <c r="O757" s="1">
        <v>46201</v>
      </c>
      <c r="P757" s="1">
        <v>0.1</v>
      </c>
      <c r="Q757" s="1">
        <v>12.7</v>
      </c>
      <c r="R757" s="1">
        <v>12.5</v>
      </c>
      <c r="S757" s="1">
        <v>12.55</v>
      </c>
      <c r="T757" s="1">
        <v>12.6</v>
      </c>
      <c r="U757" s="1">
        <v>12.6</v>
      </c>
      <c r="V757" s="1">
        <v>3.5479999999999999E-3</v>
      </c>
      <c r="W757" s="1">
        <v>2.44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1.68</v>
      </c>
      <c r="D758" s="1">
        <v>0.83</v>
      </c>
      <c r="E758" s="1">
        <v>0.34</v>
      </c>
      <c r="F758" s="1">
        <v>26.28</v>
      </c>
      <c r="G758" s="1">
        <v>70.87</v>
      </c>
      <c r="H758" s="1">
        <v>762</v>
      </c>
      <c r="I758" s="1">
        <v>701941.64</v>
      </c>
      <c r="J758" s="1">
        <v>24</v>
      </c>
      <c r="K758" s="1">
        <v>9</v>
      </c>
      <c r="L758" s="1">
        <v>-26</v>
      </c>
      <c r="M758" s="1">
        <v>-35</v>
      </c>
      <c r="N758" s="1">
        <v>30</v>
      </c>
      <c r="O758" s="1">
        <v>49747</v>
      </c>
      <c r="P758" s="1">
        <v>0</v>
      </c>
      <c r="Q758" s="1">
        <v>52.9</v>
      </c>
      <c r="R758" s="1">
        <v>52.6</v>
      </c>
      <c r="S758" s="1">
        <v>52.2</v>
      </c>
      <c r="T758" s="1">
        <v>52.1</v>
      </c>
      <c r="U758" s="1">
        <v>52.4</v>
      </c>
      <c r="V758" s="1">
        <v>1.3429999999999996E-3</v>
      </c>
      <c r="W758" s="1">
        <v>1.1599999999999999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26.75</v>
      </c>
      <c r="D759" s="1">
        <v>2.97</v>
      </c>
      <c r="E759" s="1">
        <v>0.53</v>
      </c>
      <c r="F759" s="1">
        <v>1.79</v>
      </c>
      <c r="G759" s="1">
        <v>67.960000000000008</v>
      </c>
      <c r="H759" s="1">
        <v>763</v>
      </c>
      <c r="I759" s="1">
        <v>102483195.98999999</v>
      </c>
      <c r="J759" s="1">
        <v>21703</v>
      </c>
      <c r="K759" s="1">
        <v>-47000</v>
      </c>
      <c r="L759" s="1">
        <v>-21469</v>
      </c>
      <c r="M759" s="1">
        <v>-14825</v>
      </c>
      <c r="N759" s="1">
        <v>73849</v>
      </c>
      <c r="O759" s="1">
        <v>6964758</v>
      </c>
      <c r="P759" s="1">
        <v>0.2</v>
      </c>
      <c r="Q759" s="1">
        <v>21</v>
      </c>
      <c r="R759" s="1">
        <v>20.6</v>
      </c>
      <c r="S759" s="1">
        <v>20.75</v>
      </c>
      <c r="T759" s="1">
        <v>20.85</v>
      </c>
      <c r="U759" s="1">
        <v>21.5</v>
      </c>
      <c r="V759" s="1">
        <v>3.207335</v>
      </c>
      <c r="W759" s="1">
        <v>12.57</v>
      </c>
      <c r="X759" s="1" t="s">
        <v>4493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2.09</v>
      </c>
      <c r="D760" s="1">
        <v>0.37</v>
      </c>
      <c r="E760" s="1">
        <v>0.69</v>
      </c>
      <c r="F760" s="1">
        <v>5.85</v>
      </c>
      <c r="G760" s="1">
        <v>91</v>
      </c>
      <c r="H760" s="1">
        <v>764</v>
      </c>
      <c r="I760" s="1">
        <v>706861.76</v>
      </c>
      <c r="J760" s="1">
        <v>793</v>
      </c>
      <c r="K760" s="1">
        <v>-244</v>
      </c>
      <c r="L760" s="1">
        <v>-685</v>
      </c>
      <c r="M760" s="1">
        <v>-92</v>
      </c>
      <c r="N760" s="1">
        <v>187</v>
      </c>
      <c r="O760" s="1">
        <v>64324</v>
      </c>
      <c r="P760" s="1">
        <v>-0.1</v>
      </c>
      <c r="Q760" s="1">
        <v>93.3</v>
      </c>
      <c r="R760" s="1">
        <v>94.4</v>
      </c>
      <c r="S760" s="1">
        <v>90.4</v>
      </c>
      <c r="T760" s="1">
        <v>88.6</v>
      </c>
      <c r="U760" s="1">
        <v>89.6</v>
      </c>
      <c r="V760" s="1">
        <v>-2.3667000000000188E-2</v>
      </c>
      <c r="W760" s="1">
        <v>-0.78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8.5399999999999991</v>
      </c>
      <c r="D761" s="1">
        <v>0.06</v>
      </c>
      <c r="E761" s="1">
        <v>0.47</v>
      </c>
      <c r="F761" s="1">
        <v>8.91</v>
      </c>
      <c r="G761" s="1">
        <v>82.02</v>
      </c>
      <c r="H761" s="1">
        <v>765</v>
      </c>
      <c r="I761" s="1">
        <v>697365.57</v>
      </c>
      <c r="J761" s="1">
        <v>251</v>
      </c>
      <c r="K761" s="1">
        <v>275</v>
      </c>
      <c r="L761" s="1">
        <v>-438</v>
      </c>
      <c r="M761" s="1">
        <v>-67</v>
      </c>
      <c r="N761" s="1">
        <v>11</v>
      </c>
      <c r="O761" s="1">
        <v>57198</v>
      </c>
      <c r="P761" s="1">
        <v>0.1</v>
      </c>
      <c r="Q761" s="1">
        <v>74.2</v>
      </c>
      <c r="R761" s="1">
        <v>77.5</v>
      </c>
      <c r="S761" s="1">
        <v>75.599999999999994</v>
      </c>
      <c r="T761" s="1">
        <v>75.900000000000006</v>
      </c>
      <c r="U761" s="1">
        <v>76.5</v>
      </c>
      <c r="V761" s="1">
        <v>2.5801000000000011E-2</v>
      </c>
      <c r="W761" s="1">
        <v>4.51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6</v>
      </c>
      <c r="K762" s="1">
        <v>0</v>
      </c>
      <c r="L762" s="1">
        <v>0</v>
      </c>
      <c r="M762" s="1">
        <v>-1</v>
      </c>
      <c r="N762" s="1">
        <v>0</v>
      </c>
      <c r="O762" s="1">
        <v>26552</v>
      </c>
      <c r="P762" s="1">
        <v>0</v>
      </c>
      <c r="Q762" s="1">
        <v>10.55</v>
      </c>
      <c r="R762" s="1">
        <v>10.7</v>
      </c>
      <c r="S762" s="1">
        <v>10.6</v>
      </c>
      <c r="T762" s="1">
        <v>10.7</v>
      </c>
      <c r="U762" s="1">
        <v>10.65</v>
      </c>
      <c r="V762" s="1">
        <v>5.260000000000001E-4</v>
      </c>
      <c r="W762" s="1">
        <v>0.95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3.07</v>
      </c>
      <c r="D763" s="1">
        <v>0</v>
      </c>
      <c r="E763" s="1">
        <v>0.59</v>
      </c>
      <c r="F763" s="1">
        <v>8.3000000000000007</v>
      </c>
      <c r="G763" s="1">
        <v>88.039999999999992</v>
      </c>
      <c r="H763" s="1">
        <v>767</v>
      </c>
      <c r="I763" s="1">
        <v>570064.35</v>
      </c>
      <c r="J763" s="1">
        <v>-54</v>
      </c>
      <c r="K763" s="1">
        <v>-737</v>
      </c>
      <c r="L763" s="1">
        <v>-226</v>
      </c>
      <c r="M763" s="1">
        <v>-175</v>
      </c>
      <c r="N763" s="1">
        <v>18</v>
      </c>
      <c r="O763" s="1">
        <v>50188</v>
      </c>
      <c r="P763" s="1">
        <v>-2.2999999999999998</v>
      </c>
      <c r="Q763" s="1">
        <v>26.4</v>
      </c>
      <c r="R763" s="1">
        <v>27.2</v>
      </c>
      <c r="S763" s="1">
        <v>26.1</v>
      </c>
      <c r="T763" s="1">
        <v>26.05</v>
      </c>
      <c r="U763" s="1">
        <v>26.05</v>
      </c>
      <c r="V763" s="1">
        <v>-0.31460449999999995</v>
      </c>
      <c r="W763" s="1">
        <v>8.5399999999999991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1.69</v>
      </c>
      <c r="D764" s="1">
        <v>0.15</v>
      </c>
      <c r="E764" s="1">
        <v>0.16</v>
      </c>
      <c r="F764" s="1">
        <v>9.59</v>
      </c>
      <c r="G764" s="1">
        <v>88.41</v>
      </c>
      <c r="H764" s="1">
        <v>768</v>
      </c>
      <c r="I764" s="1">
        <v>621586.62</v>
      </c>
      <c r="J764" s="1">
        <v>21</v>
      </c>
      <c r="K764" s="1">
        <v>11</v>
      </c>
      <c r="L764" s="1">
        <v>8</v>
      </c>
      <c r="M764" s="1">
        <v>-3</v>
      </c>
      <c r="N764" s="1">
        <v>42</v>
      </c>
      <c r="O764" s="1">
        <v>54954</v>
      </c>
      <c r="P764" s="1">
        <v>0.1</v>
      </c>
      <c r="Q764" s="1">
        <v>66.900000000000006</v>
      </c>
      <c r="R764" s="1">
        <v>67.400000000000006</v>
      </c>
      <c r="S764" s="1">
        <v>65.2</v>
      </c>
      <c r="T764" s="1">
        <v>65.7</v>
      </c>
      <c r="U764" s="1">
        <v>66.8</v>
      </c>
      <c r="V764" s="1">
        <v>5.2763999999999998E-2</v>
      </c>
      <c r="W764" s="1">
        <v>-0.15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0.84</v>
      </c>
      <c r="D765" s="1">
        <v>0</v>
      </c>
      <c r="E765" s="1">
        <v>0</v>
      </c>
      <c r="F765" s="1">
        <v>39.590000000000003</v>
      </c>
      <c r="G765" s="1">
        <v>59.569999999999993</v>
      </c>
      <c r="H765" s="1">
        <v>769</v>
      </c>
      <c r="I765" s="1">
        <v>355316</v>
      </c>
      <c r="J765" s="1">
        <v>0</v>
      </c>
      <c r="K765" s="1">
        <v>-1</v>
      </c>
      <c r="L765" s="1">
        <v>-8</v>
      </c>
      <c r="M765" s="1">
        <v>-12</v>
      </c>
      <c r="N765" s="1">
        <v>-10</v>
      </c>
      <c r="O765" s="1">
        <v>21166</v>
      </c>
      <c r="P765" s="1">
        <v>-0.1</v>
      </c>
      <c r="Q765" s="1">
        <v>18.850000000000001</v>
      </c>
      <c r="R765" s="1">
        <v>18.850000000000001</v>
      </c>
      <c r="S765" s="1">
        <v>18.7</v>
      </c>
      <c r="T765" s="1">
        <v>18.25</v>
      </c>
      <c r="U765" s="1">
        <v>18.45</v>
      </c>
      <c r="V765" s="1">
        <v>-5.7195000000000006E-3</v>
      </c>
      <c r="W765" s="1">
        <v>-1.6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12.63</v>
      </c>
      <c r="D766" s="1">
        <v>7.0000000000000007E-2</v>
      </c>
      <c r="E766" s="1">
        <v>0.15</v>
      </c>
      <c r="F766" s="1">
        <v>17.100000000000001</v>
      </c>
      <c r="G766" s="1">
        <v>70.05</v>
      </c>
      <c r="H766" s="1">
        <v>770</v>
      </c>
      <c r="I766" s="1">
        <v>1794506.34</v>
      </c>
      <c r="J766" s="1">
        <v>9</v>
      </c>
      <c r="K766" s="1">
        <v>-4</v>
      </c>
      <c r="L766" s="1">
        <v>-9</v>
      </c>
      <c r="M766" s="1">
        <v>-9</v>
      </c>
      <c r="N766" s="1">
        <v>-2</v>
      </c>
      <c r="O766" s="1">
        <v>125705</v>
      </c>
      <c r="P766" s="1">
        <v>0</v>
      </c>
      <c r="Q766" s="1">
        <v>3.28</v>
      </c>
      <c r="R766" s="1">
        <v>3.23</v>
      </c>
      <c r="S766" s="1">
        <v>3.24</v>
      </c>
      <c r="T766" s="1">
        <v>3.22</v>
      </c>
      <c r="U766" s="1">
        <v>3.19</v>
      </c>
      <c r="V766" s="1">
        <v>-4.792000000000001E-4</v>
      </c>
      <c r="W766" s="1">
        <v>-2.4500000000000002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2.65</v>
      </c>
      <c r="D767" s="1">
        <v>0</v>
      </c>
      <c r="E767" s="1">
        <v>0.8</v>
      </c>
      <c r="F767" s="1">
        <v>16.14</v>
      </c>
      <c r="G767" s="1">
        <v>80.41</v>
      </c>
      <c r="H767" s="1">
        <v>771</v>
      </c>
      <c r="I767" s="1">
        <v>634730.07999999996</v>
      </c>
      <c r="J767" s="1">
        <v>16</v>
      </c>
      <c r="K767" s="1">
        <v>-11</v>
      </c>
      <c r="L767" s="1">
        <v>-27</v>
      </c>
      <c r="M767" s="1">
        <v>-34</v>
      </c>
      <c r="N767" s="1">
        <v>10</v>
      </c>
      <c r="O767" s="1">
        <v>51039</v>
      </c>
      <c r="P767" s="1">
        <v>-0.1</v>
      </c>
      <c r="Q767" s="1">
        <v>36.75</v>
      </c>
      <c r="R767" s="1">
        <v>36.450000000000003</v>
      </c>
      <c r="S767" s="1">
        <v>35.6</v>
      </c>
      <c r="T767" s="1">
        <v>35.6</v>
      </c>
      <c r="U767" s="1">
        <v>36.549999999999997</v>
      </c>
      <c r="V767" s="1">
        <v>-1.6190500000000003E-2</v>
      </c>
      <c r="W767" s="1">
        <v>0.27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0.63</v>
      </c>
      <c r="D768" s="1">
        <v>0</v>
      </c>
      <c r="E768" s="1">
        <v>0.2</v>
      </c>
      <c r="F768" s="1">
        <v>22.99</v>
      </c>
      <c r="G768" s="1">
        <v>76.180000000000007</v>
      </c>
      <c r="H768" s="1">
        <v>772</v>
      </c>
      <c r="I768" s="1">
        <v>549705.96</v>
      </c>
      <c r="J768" s="1">
        <v>-4</v>
      </c>
      <c r="K768" s="1">
        <v>-8</v>
      </c>
      <c r="L768" s="1">
        <v>2</v>
      </c>
      <c r="M768" s="1">
        <v>-6</v>
      </c>
      <c r="N768" s="1">
        <v>-3</v>
      </c>
      <c r="O768" s="1">
        <v>41877</v>
      </c>
      <c r="P768" s="1">
        <v>0</v>
      </c>
      <c r="Q768" s="1">
        <v>12.65</v>
      </c>
      <c r="R768" s="1">
        <v>12.6</v>
      </c>
      <c r="S768" s="1">
        <v>12.2</v>
      </c>
      <c r="T768" s="1">
        <v>12.25</v>
      </c>
      <c r="U768" s="1">
        <v>12.3</v>
      </c>
      <c r="V768" s="1">
        <v>-2.3740000000000002E-3</v>
      </c>
      <c r="W768" s="1">
        <v>-2.77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5.31</v>
      </c>
      <c r="D769" s="1">
        <v>0</v>
      </c>
      <c r="E769" s="1">
        <v>0</v>
      </c>
      <c r="F769" s="1">
        <v>21.24</v>
      </c>
      <c r="G769" s="1">
        <v>73.45</v>
      </c>
      <c r="H769" s="1">
        <v>773</v>
      </c>
      <c r="I769" s="1">
        <v>1182579.27</v>
      </c>
      <c r="J769" s="1">
        <v>23</v>
      </c>
      <c r="K769" s="1">
        <v>12</v>
      </c>
      <c r="L769" s="1">
        <v>-13</v>
      </c>
      <c r="M769" s="1">
        <v>-15</v>
      </c>
      <c r="N769" s="1">
        <v>10</v>
      </c>
      <c r="O769" s="1">
        <v>86860</v>
      </c>
      <c r="P769" s="1">
        <v>0</v>
      </c>
      <c r="Q769" s="1">
        <v>51.3</v>
      </c>
      <c r="R769" s="1">
        <v>51.3</v>
      </c>
      <c r="S769" s="1">
        <v>50.9</v>
      </c>
      <c r="T769" s="1">
        <v>50.8</v>
      </c>
      <c r="U769" s="1">
        <v>50.4</v>
      </c>
      <c r="V769" s="1">
        <v>8.7579999999999967E-3</v>
      </c>
      <c r="W769" s="1">
        <v>-1.37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2.75</v>
      </c>
      <c r="D770" s="1">
        <v>0.01</v>
      </c>
      <c r="E770" s="1">
        <v>1.08</v>
      </c>
      <c r="F770" s="1">
        <v>38.729999999999997</v>
      </c>
      <c r="G770" s="1">
        <v>57.430000000000007</v>
      </c>
      <c r="H770" s="1">
        <v>774</v>
      </c>
      <c r="I770" s="1">
        <v>1140597.8500000001</v>
      </c>
      <c r="J770" s="1">
        <v>159</v>
      </c>
      <c r="K770" s="1">
        <v>120</v>
      </c>
      <c r="L770" s="1">
        <v>68</v>
      </c>
      <c r="M770" s="1">
        <v>64</v>
      </c>
      <c r="N770" s="1">
        <v>411</v>
      </c>
      <c r="O770" s="1">
        <v>65505</v>
      </c>
      <c r="P770" s="1">
        <v>1.3</v>
      </c>
      <c r="Q770" s="1">
        <v>77.3</v>
      </c>
      <c r="R770" s="1">
        <v>77.2</v>
      </c>
      <c r="S770" s="1">
        <v>75.8</v>
      </c>
      <c r="T770" s="1">
        <v>75.8</v>
      </c>
      <c r="U770" s="1">
        <v>77.8</v>
      </c>
      <c r="V770" s="1">
        <v>0.63536099999999995</v>
      </c>
      <c r="W770" s="1">
        <v>3.05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3.89</v>
      </c>
      <c r="D771" s="1">
        <v>0</v>
      </c>
      <c r="E771" s="1">
        <v>1.69</v>
      </c>
      <c r="F771" s="1">
        <v>7.76</v>
      </c>
      <c r="G771" s="1">
        <v>86.66</v>
      </c>
      <c r="H771" s="1">
        <v>775</v>
      </c>
      <c r="I771" s="1">
        <v>1022177.37</v>
      </c>
      <c r="J771" s="1">
        <v>59</v>
      </c>
      <c r="K771" s="1">
        <v>4</v>
      </c>
      <c r="L771" s="1">
        <v>-407</v>
      </c>
      <c r="M771" s="1">
        <v>-49</v>
      </c>
      <c r="N771" s="1">
        <v>96</v>
      </c>
      <c r="O771" s="1">
        <v>88582</v>
      </c>
      <c r="P771" s="1">
        <v>-0.3</v>
      </c>
      <c r="Q771" s="1">
        <v>21.25</v>
      </c>
      <c r="R771" s="1">
        <v>22.2</v>
      </c>
      <c r="S771" s="1">
        <v>21.05</v>
      </c>
      <c r="T771" s="1">
        <v>21</v>
      </c>
      <c r="U771" s="1">
        <v>21.7</v>
      </c>
      <c r="V771" s="1">
        <v>-6.1705999999999997E-2</v>
      </c>
      <c r="W771" s="1">
        <v>4.08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0.79</v>
      </c>
      <c r="D772" s="1">
        <v>0</v>
      </c>
      <c r="E772" s="1">
        <v>0.03</v>
      </c>
      <c r="F772" s="1">
        <v>37.5</v>
      </c>
      <c r="G772" s="1">
        <v>61.68</v>
      </c>
      <c r="H772" s="1">
        <v>776</v>
      </c>
      <c r="I772" s="1">
        <v>799729.45</v>
      </c>
      <c r="J772" s="1">
        <v>-22</v>
      </c>
      <c r="K772" s="1">
        <v>-80</v>
      </c>
      <c r="L772" s="1">
        <v>-17</v>
      </c>
      <c r="M772" s="1">
        <v>203</v>
      </c>
      <c r="N772" s="1">
        <v>-312</v>
      </c>
      <c r="O772" s="1">
        <v>49327</v>
      </c>
      <c r="P772" s="1">
        <v>-0.5</v>
      </c>
      <c r="Q772" s="1">
        <v>31.55</v>
      </c>
      <c r="R772" s="1">
        <v>31.3</v>
      </c>
      <c r="S772" s="1">
        <v>30.4</v>
      </c>
      <c r="T772" s="1">
        <v>31.45</v>
      </c>
      <c r="U772" s="1">
        <v>32.25</v>
      </c>
      <c r="V772" s="1">
        <v>-7.3925500000000005E-2</v>
      </c>
      <c r="W772" s="1">
        <v>3.86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0.22</v>
      </c>
      <c r="D773" s="1">
        <v>0</v>
      </c>
      <c r="E773" s="1">
        <v>0</v>
      </c>
      <c r="F773" s="1">
        <v>46.3</v>
      </c>
      <c r="G773" s="1">
        <v>53.480000000000004</v>
      </c>
      <c r="H773" s="1">
        <v>777</v>
      </c>
      <c r="I773" s="1">
        <v>840000</v>
      </c>
      <c r="J773" s="1">
        <v>0</v>
      </c>
      <c r="K773" s="1">
        <v>4</v>
      </c>
      <c r="L773" s="1">
        <v>-4</v>
      </c>
      <c r="M773" s="1">
        <v>-15</v>
      </c>
      <c r="N773" s="1">
        <v>6</v>
      </c>
      <c r="O773" s="1">
        <v>44923</v>
      </c>
      <c r="P773" s="1">
        <v>0</v>
      </c>
      <c r="Q773" s="1">
        <v>32.4</v>
      </c>
      <c r="R773" s="1">
        <v>32.4</v>
      </c>
      <c r="S773" s="1">
        <v>32</v>
      </c>
      <c r="T773" s="1">
        <v>31.05</v>
      </c>
      <c r="U773" s="1">
        <v>32</v>
      </c>
      <c r="V773" s="1">
        <v>-2.7215E-3</v>
      </c>
      <c r="W773" s="1">
        <v>-0.62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9.15</v>
      </c>
      <c r="D774" s="1">
        <v>2.96</v>
      </c>
      <c r="E774" s="1">
        <v>0.43</v>
      </c>
      <c r="F774" s="1">
        <v>47.44</v>
      </c>
      <c r="G774" s="1">
        <v>40.020000000000003</v>
      </c>
      <c r="H774" s="1">
        <v>778</v>
      </c>
      <c r="I774" s="1">
        <v>1206424.29</v>
      </c>
      <c r="J774" s="1">
        <v>1004</v>
      </c>
      <c r="K774" s="1">
        <v>1050</v>
      </c>
      <c r="L774" s="1">
        <v>911</v>
      </c>
      <c r="M774" s="1">
        <v>581</v>
      </c>
      <c r="N774" s="1">
        <v>903</v>
      </c>
      <c r="O774" s="1">
        <v>48281</v>
      </c>
      <c r="P774" s="1">
        <v>9.1999999999999993</v>
      </c>
      <c r="Q774" s="1">
        <v>193.5</v>
      </c>
      <c r="R774" s="1">
        <v>201.5</v>
      </c>
      <c r="S774" s="1">
        <v>209</v>
      </c>
      <c r="T774" s="1">
        <v>207</v>
      </c>
      <c r="U774" s="1">
        <v>213.5</v>
      </c>
      <c r="V774" s="1">
        <v>9.0930549999999997</v>
      </c>
      <c r="W774" s="1">
        <v>17.96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1.4</v>
      </c>
      <c r="D775" s="1">
        <v>0</v>
      </c>
      <c r="E775" s="1">
        <v>0</v>
      </c>
      <c r="F775" s="1">
        <v>24.92</v>
      </c>
      <c r="G775" s="1">
        <v>73.680000000000007</v>
      </c>
      <c r="H775" s="1">
        <v>779</v>
      </c>
      <c r="I775" s="1">
        <v>505902.16</v>
      </c>
      <c r="J775" s="1">
        <v>10</v>
      </c>
      <c r="K775" s="1">
        <v>0</v>
      </c>
      <c r="L775" s="1">
        <v>-1</v>
      </c>
      <c r="M775" s="1">
        <v>-1</v>
      </c>
      <c r="N775" s="1">
        <v>7</v>
      </c>
      <c r="O775" s="1">
        <v>37275</v>
      </c>
      <c r="P775" s="1">
        <v>0</v>
      </c>
      <c r="Q775" s="1">
        <v>16</v>
      </c>
      <c r="R775" s="1">
        <v>16</v>
      </c>
      <c r="S775" s="1">
        <v>15.55</v>
      </c>
      <c r="T775" s="1">
        <v>15.55</v>
      </c>
      <c r="U775" s="1">
        <v>16.05</v>
      </c>
      <c r="V775" s="1">
        <v>2.4125000000000001E-3</v>
      </c>
      <c r="W775" s="1">
        <v>1.58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8.07</v>
      </c>
      <c r="D776" s="1">
        <v>0.06</v>
      </c>
      <c r="E776" s="1">
        <v>0.32</v>
      </c>
      <c r="F776" s="1">
        <v>10.28</v>
      </c>
      <c r="G776" s="1">
        <v>81.27</v>
      </c>
      <c r="H776" s="1">
        <v>780</v>
      </c>
      <c r="I776" s="1">
        <v>807522.3</v>
      </c>
      <c r="J776" s="1">
        <v>11</v>
      </c>
      <c r="K776" s="1">
        <v>0</v>
      </c>
      <c r="L776" s="1">
        <v>1</v>
      </c>
      <c r="M776" s="1">
        <v>14</v>
      </c>
      <c r="N776" s="1">
        <v>15</v>
      </c>
      <c r="O776" s="1">
        <v>65627</v>
      </c>
      <c r="P776" s="1">
        <v>0.1</v>
      </c>
      <c r="Q776" s="1">
        <v>27</v>
      </c>
      <c r="R776" s="1">
        <v>26.7</v>
      </c>
      <c r="S776" s="1">
        <v>26.2</v>
      </c>
      <c r="T776" s="1">
        <v>26.95</v>
      </c>
      <c r="U776" s="1">
        <v>27.3</v>
      </c>
      <c r="V776" s="1">
        <v>1.11E-2</v>
      </c>
      <c r="W776" s="1">
        <v>2.25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2</v>
      </c>
      <c r="K777" s="1">
        <v>0</v>
      </c>
      <c r="L777" s="1">
        <v>5</v>
      </c>
      <c r="M777" s="1">
        <v>-1</v>
      </c>
      <c r="N777" s="1">
        <v>0</v>
      </c>
      <c r="O777" s="1">
        <v>32063</v>
      </c>
      <c r="P777" s="1">
        <v>0</v>
      </c>
      <c r="Q777" s="1">
        <v>13</v>
      </c>
      <c r="R777" s="1">
        <v>13.1</v>
      </c>
      <c r="S777" s="1">
        <v>12.75</v>
      </c>
      <c r="T777" s="1">
        <v>13</v>
      </c>
      <c r="U777" s="1">
        <v>13.15</v>
      </c>
      <c r="V777" s="1">
        <v>7.6749999999999995E-4</v>
      </c>
      <c r="W777" s="1">
        <v>1.54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0.3</v>
      </c>
      <c r="D778" s="1">
        <v>0</v>
      </c>
      <c r="E778" s="1">
        <v>0.42</v>
      </c>
      <c r="F778" s="1">
        <v>22.23</v>
      </c>
      <c r="G778" s="1">
        <v>77.05</v>
      </c>
      <c r="H778" s="1">
        <v>782</v>
      </c>
      <c r="I778" s="1">
        <v>467305.75</v>
      </c>
      <c r="J778" s="1">
        <v>0</v>
      </c>
      <c r="K778" s="1">
        <v>-8</v>
      </c>
      <c r="L778" s="1">
        <v>-6</v>
      </c>
      <c r="M778" s="1">
        <v>-5</v>
      </c>
      <c r="N778" s="1">
        <v>-3</v>
      </c>
      <c r="O778" s="1">
        <v>36006</v>
      </c>
      <c r="P778" s="1">
        <v>-0.1</v>
      </c>
      <c r="Q778" s="1">
        <v>12.8</v>
      </c>
      <c r="R778" s="1">
        <v>12.5</v>
      </c>
      <c r="S778" s="1">
        <v>12.25</v>
      </c>
      <c r="T778" s="1">
        <v>12.3</v>
      </c>
      <c r="U778" s="1">
        <v>12.3</v>
      </c>
      <c r="V778" s="1">
        <v>-2.7189999999999996E-3</v>
      </c>
      <c r="W778" s="1">
        <v>-4.28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0.35</v>
      </c>
      <c r="D779" s="1">
        <v>0</v>
      </c>
      <c r="E779" s="1">
        <v>0.25</v>
      </c>
      <c r="F779" s="1">
        <v>8.01</v>
      </c>
      <c r="G779" s="1">
        <v>91.39</v>
      </c>
      <c r="H779" s="1">
        <v>783</v>
      </c>
      <c r="I779" s="1">
        <v>726000</v>
      </c>
      <c r="J779" s="1">
        <v>-47</v>
      </c>
      <c r="K779" s="1">
        <v>-64</v>
      </c>
      <c r="L779" s="1">
        <v>263</v>
      </c>
      <c r="M779" s="1">
        <v>15</v>
      </c>
      <c r="N779" s="1">
        <v>-468</v>
      </c>
      <c r="O779" s="1">
        <v>66349</v>
      </c>
      <c r="P779" s="1">
        <v>-0.5</v>
      </c>
      <c r="Q779" s="1">
        <v>9.66</v>
      </c>
      <c r="R779" s="1">
        <v>9.41</v>
      </c>
      <c r="S779" s="1">
        <v>10.35</v>
      </c>
      <c r="T779" s="1">
        <v>11.35</v>
      </c>
      <c r="U779" s="1">
        <v>10.25</v>
      </c>
      <c r="V779" s="1">
        <v>-2.96096E-2</v>
      </c>
      <c r="W779" s="1">
        <v>3.64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61861</v>
      </c>
      <c r="P780" s="1">
        <v>0</v>
      </c>
      <c r="Q780" s="1">
        <v>9.3000000000000007</v>
      </c>
      <c r="R780" s="1">
        <v>9.1999999999999993</v>
      </c>
      <c r="S780" s="1">
        <v>8.93</v>
      </c>
      <c r="T780" s="1">
        <v>9.09</v>
      </c>
      <c r="U780" s="1">
        <v>9.0500000000000007</v>
      </c>
      <c r="V780" s="1">
        <v>0</v>
      </c>
      <c r="W780" s="1">
        <v>-1.63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2.12</v>
      </c>
      <c r="D781" s="1">
        <v>0</v>
      </c>
      <c r="E781" s="1">
        <v>1.49</v>
      </c>
      <c r="F781" s="1">
        <v>10.67</v>
      </c>
      <c r="G781" s="1">
        <v>85.72</v>
      </c>
      <c r="H781" s="1">
        <v>785</v>
      </c>
      <c r="I781" s="1">
        <v>547797.41</v>
      </c>
      <c r="J781" s="1">
        <v>88</v>
      </c>
      <c r="K781" s="1">
        <v>-92</v>
      </c>
      <c r="L781" s="1">
        <v>-103</v>
      </c>
      <c r="M781" s="1">
        <v>-112</v>
      </c>
      <c r="N781" s="1">
        <v>23</v>
      </c>
      <c r="O781" s="1">
        <v>46957</v>
      </c>
      <c r="P781" s="1">
        <v>-0.4</v>
      </c>
      <c r="Q781" s="1">
        <v>143.5</v>
      </c>
      <c r="R781" s="1">
        <v>149</v>
      </c>
      <c r="S781" s="1">
        <v>145</v>
      </c>
      <c r="T781" s="1">
        <v>143</v>
      </c>
      <c r="U781" s="1">
        <v>148.5</v>
      </c>
      <c r="V781" s="1">
        <v>-0.28615499999999999</v>
      </c>
      <c r="W781" s="1">
        <v>8.39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5.48</v>
      </c>
      <c r="D782" s="1">
        <v>0.1</v>
      </c>
      <c r="E782" s="1">
        <v>0.4</v>
      </c>
      <c r="F782" s="1">
        <v>8.11</v>
      </c>
      <c r="G782" s="1">
        <v>85.91</v>
      </c>
      <c r="H782" s="1">
        <v>786</v>
      </c>
      <c r="I782" s="1">
        <v>444451.25</v>
      </c>
      <c r="J782" s="1">
        <v>296</v>
      </c>
      <c r="K782" s="1">
        <v>-60</v>
      </c>
      <c r="L782" s="1">
        <v>49</v>
      </c>
      <c r="M782" s="1">
        <v>-85</v>
      </c>
      <c r="N782" s="1">
        <v>228</v>
      </c>
      <c r="O782" s="1">
        <v>38183</v>
      </c>
      <c r="P782" s="1">
        <v>1.1000000000000001</v>
      </c>
      <c r="Q782" s="1">
        <v>116.5</v>
      </c>
      <c r="R782" s="1">
        <v>114.5</v>
      </c>
      <c r="S782" s="1">
        <v>113.5</v>
      </c>
      <c r="T782" s="1">
        <v>110.5</v>
      </c>
      <c r="U782" s="1">
        <v>113</v>
      </c>
      <c r="V782" s="1">
        <v>0.49547000000000002</v>
      </c>
      <c r="W782" s="1">
        <v>0.89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2.54</v>
      </c>
      <c r="D783" s="1">
        <v>0</v>
      </c>
      <c r="E783" s="1">
        <v>0.03</v>
      </c>
      <c r="F783" s="1">
        <v>59.93</v>
      </c>
      <c r="G783" s="1">
        <v>37.5</v>
      </c>
      <c r="H783" s="1">
        <v>787</v>
      </c>
      <c r="I783" s="1">
        <v>656159.66</v>
      </c>
      <c r="J783" s="1">
        <v>12</v>
      </c>
      <c r="K783" s="1">
        <v>5</v>
      </c>
      <c r="L783" s="1">
        <v>11</v>
      </c>
      <c r="M783" s="1">
        <v>9</v>
      </c>
      <c r="N783" s="1">
        <v>13</v>
      </c>
      <c r="O783" s="1">
        <v>24606</v>
      </c>
      <c r="P783" s="1">
        <v>0.2</v>
      </c>
      <c r="Q783" s="1">
        <v>49.65</v>
      </c>
      <c r="R783" s="1">
        <v>49.6</v>
      </c>
      <c r="S783" s="1">
        <v>48.6</v>
      </c>
      <c r="T783" s="1">
        <v>48.8</v>
      </c>
      <c r="U783" s="1">
        <v>49.1</v>
      </c>
      <c r="V783" s="1">
        <v>2.4559000000000001E-2</v>
      </c>
      <c r="W783" s="1">
        <v>-1.41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53.33</v>
      </c>
      <c r="D784" s="1">
        <v>15.12</v>
      </c>
      <c r="E784" s="1">
        <v>5.68</v>
      </c>
      <c r="F784" s="1">
        <v>8.58</v>
      </c>
      <c r="G784" s="1">
        <v>17.290000000000006</v>
      </c>
      <c r="H784" s="1">
        <v>788</v>
      </c>
      <c r="I784" s="1">
        <v>760797.42</v>
      </c>
      <c r="J784" s="1">
        <v>96</v>
      </c>
      <c r="K784" s="1">
        <v>137</v>
      </c>
      <c r="L784" s="1">
        <v>117</v>
      </c>
      <c r="M784" s="1">
        <v>-99</v>
      </c>
      <c r="N784" s="1">
        <v>78</v>
      </c>
      <c r="O784" s="1">
        <v>13154</v>
      </c>
      <c r="P784" s="1">
        <v>2.5</v>
      </c>
      <c r="Q784" s="1">
        <v>1160</v>
      </c>
      <c r="R784" s="1">
        <v>1245</v>
      </c>
      <c r="S784" s="1">
        <v>1360</v>
      </c>
      <c r="T784" s="1">
        <v>1360</v>
      </c>
      <c r="U784" s="1">
        <v>1370</v>
      </c>
      <c r="V784" s="1">
        <v>4.1326499999999999</v>
      </c>
      <c r="W784" s="1">
        <v>17.09</v>
      </c>
      <c r="X784" s="1" t="s">
        <v>4494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50.41</v>
      </c>
      <c r="D785" s="1">
        <v>2.65</v>
      </c>
      <c r="E785" s="1">
        <v>2.12</v>
      </c>
      <c r="F785" s="1">
        <v>23.91</v>
      </c>
      <c r="G785" s="1">
        <v>20.910000000000011</v>
      </c>
      <c r="H785" s="1">
        <v>789</v>
      </c>
      <c r="I785" s="1">
        <v>781109</v>
      </c>
      <c r="J785" s="1">
        <v>438</v>
      </c>
      <c r="K785" s="1">
        <v>-222</v>
      </c>
      <c r="L785" s="1">
        <v>-1044</v>
      </c>
      <c r="M785" s="1">
        <v>234</v>
      </c>
      <c r="N785" s="1">
        <v>62</v>
      </c>
      <c r="O785" s="1">
        <v>16333</v>
      </c>
      <c r="P785" s="1">
        <v>-3.3</v>
      </c>
      <c r="Q785" s="1">
        <v>181.5</v>
      </c>
      <c r="R785" s="1">
        <v>184</v>
      </c>
      <c r="S785" s="1">
        <v>166</v>
      </c>
      <c r="T785" s="1">
        <v>163.5</v>
      </c>
      <c r="U785" s="1">
        <v>179.5</v>
      </c>
      <c r="V785" s="1">
        <v>-0.85267000000000004</v>
      </c>
      <c r="W785" s="1">
        <v>8.7899999999999991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0</v>
      </c>
      <c r="L786" s="1">
        <v>1</v>
      </c>
      <c r="M786" s="1">
        <v>0</v>
      </c>
      <c r="N786" s="1">
        <v>0</v>
      </c>
      <c r="O786" s="1">
        <v>38455</v>
      </c>
      <c r="P786" s="1">
        <v>0</v>
      </c>
      <c r="Q786" s="1">
        <v>22.6</v>
      </c>
      <c r="R786" s="1">
        <v>22.8</v>
      </c>
      <c r="S786" s="1">
        <v>22.8</v>
      </c>
      <c r="T786" s="1">
        <v>22.8</v>
      </c>
      <c r="U786" s="1">
        <v>22.65</v>
      </c>
      <c r="V786" s="1">
        <v>2.2800000000000001E-4</v>
      </c>
      <c r="W786" s="1">
        <v>0.22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55.36</v>
      </c>
      <c r="D787" s="1">
        <v>0.63</v>
      </c>
      <c r="E787" s="1">
        <v>3.56</v>
      </c>
      <c r="F787" s="1">
        <v>74.64</v>
      </c>
      <c r="G787" s="1">
        <v>-34.19</v>
      </c>
      <c r="H787" s="1">
        <v>791</v>
      </c>
      <c r="I787" s="1">
        <v>3878483</v>
      </c>
      <c r="J787" s="1">
        <v>-141</v>
      </c>
      <c r="K787" s="1">
        <v>-149</v>
      </c>
      <c r="L787" s="1">
        <v>175</v>
      </c>
      <c r="M787" s="1">
        <v>-372</v>
      </c>
      <c r="N787" s="1">
        <v>231</v>
      </c>
      <c r="O787" s="1">
        <v>-132605</v>
      </c>
      <c r="P787" s="1">
        <v>0.2</v>
      </c>
      <c r="Q787" s="1">
        <v>183</v>
      </c>
      <c r="R787" s="1">
        <v>179</v>
      </c>
      <c r="S787" s="1">
        <v>175.5</v>
      </c>
      <c r="T787" s="1">
        <v>172.5</v>
      </c>
      <c r="U787" s="1">
        <v>178.5</v>
      </c>
      <c r="V787" s="1">
        <v>-0.44697999999999999</v>
      </c>
      <c r="W787" s="1">
        <v>0.28000000000000003</v>
      </c>
      <c r="X787" s="1" t="s">
        <v>4495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32.1</v>
      </c>
      <c r="D788" s="1">
        <v>8.3000000000000007</v>
      </c>
      <c r="E788" s="1">
        <v>0.7</v>
      </c>
      <c r="F788" s="1">
        <v>20.059999999999999</v>
      </c>
      <c r="G788" s="1">
        <v>38.839999999999989</v>
      </c>
      <c r="H788" s="1">
        <v>792</v>
      </c>
      <c r="I788" s="1">
        <v>1034779</v>
      </c>
      <c r="J788" s="1">
        <v>100</v>
      </c>
      <c r="K788" s="1">
        <v>291</v>
      </c>
      <c r="L788" s="1">
        <v>-4</v>
      </c>
      <c r="M788" s="1">
        <v>-76</v>
      </c>
      <c r="N788" s="1">
        <v>260</v>
      </c>
      <c r="O788" s="1">
        <v>40191</v>
      </c>
      <c r="P788" s="1">
        <v>1.4</v>
      </c>
      <c r="Q788" s="1">
        <v>556</v>
      </c>
      <c r="R788" s="1">
        <v>576</v>
      </c>
      <c r="S788" s="1">
        <v>570</v>
      </c>
      <c r="T788" s="1">
        <v>565</v>
      </c>
      <c r="U788" s="1">
        <v>586</v>
      </c>
      <c r="V788" s="1">
        <v>3.3035600000000001</v>
      </c>
      <c r="W788" s="1">
        <v>7.72</v>
      </c>
      <c r="X788" s="1" t="s">
        <v>4496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3.62</v>
      </c>
      <c r="D789" s="1">
        <v>0</v>
      </c>
      <c r="E789" s="1">
        <v>1.04</v>
      </c>
      <c r="F789" s="1">
        <v>17.809999999999999</v>
      </c>
      <c r="G789" s="1">
        <v>77.53</v>
      </c>
      <c r="H789" s="1">
        <v>793</v>
      </c>
      <c r="I789" s="1">
        <v>790523.56</v>
      </c>
      <c r="J789" s="1">
        <v>-2</v>
      </c>
      <c r="K789" s="1">
        <v>-5</v>
      </c>
      <c r="L789" s="1">
        <v>-69</v>
      </c>
      <c r="M789" s="1">
        <v>-43</v>
      </c>
      <c r="N789" s="1">
        <v>7</v>
      </c>
      <c r="O789" s="1">
        <v>61289</v>
      </c>
      <c r="P789" s="1">
        <v>-0.2</v>
      </c>
      <c r="Q789" s="1">
        <v>16.350000000000001</v>
      </c>
      <c r="R789" s="1">
        <v>16.600000000000001</v>
      </c>
      <c r="S789" s="1">
        <v>16.100000000000001</v>
      </c>
      <c r="T789" s="1">
        <v>16</v>
      </c>
      <c r="U789" s="1">
        <v>16.100000000000001</v>
      </c>
      <c r="V789" s="1">
        <v>-1.8019E-2</v>
      </c>
      <c r="W789" s="1">
        <v>-0.92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7.65</v>
      </c>
      <c r="R790" s="1">
        <v>7.66</v>
      </c>
      <c r="S790" s="1">
        <v>7.1</v>
      </c>
      <c r="T790" s="1">
        <v>7.15</v>
      </c>
      <c r="U790" s="1">
        <v>7.77</v>
      </c>
      <c r="V790" s="1">
        <v>0</v>
      </c>
      <c r="W790" s="1">
        <v>0.91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3.18</v>
      </c>
      <c r="D791" s="1">
        <v>0</v>
      </c>
      <c r="E791" s="1">
        <v>0</v>
      </c>
      <c r="F791" s="1">
        <v>18.89</v>
      </c>
      <c r="G791" s="1">
        <v>77.930000000000007</v>
      </c>
      <c r="H791" s="1">
        <v>795</v>
      </c>
      <c r="I791" s="1">
        <v>535647.42000000004</v>
      </c>
      <c r="J791" s="1">
        <v>2</v>
      </c>
      <c r="K791" s="1">
        <v>-12</v>
      </c>
      <c r="L791" s="1">
        <v>-98</v>
      </c>
      <c r="M791" s="1">
        <v>2</v>
      </c>
      <c r="N791" s="1">
        <v>-28</v>
      </c>
      <c r="O791" s="1">
        <v>41743</v>
      </c>
      <c r="P791" s="1">
        <v>-0.3</v>
      </c>
      <c r="Q791" s="1">
        <v>37.799999999999997</v>
      </c>
      <c r="R791" s="1">
        <v>37.9</v>
      </c>
      <c r="S791" s="1">
        <v>37.15</v>
      </c>
      <c r="T791" s="1">
        <v>37.700000000000003</v>
      </c>
      <c r="U791" s="1">
        <v>37.799999999999997</v>
      </c>
      <c r="V791" s="1">
        <v>-5.0028999999999997E-2</v>
      </c>
      <c r="W791" s="1">
        <v>1.34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2.97</v>
      </c>
      <c r="D792" s="1">
        <v>0</v>
      </c>
      <c r="E792" s="1">
        <v>0.21</v>
      </c>
      <c r="F792" s="1">
        <v>18.75</v>
      </c>
      <c r="G792" s="1">
        <v>78.069999999999993</v>
      </c>
      <c r="H792" s="1">
        <v>796</v>
      </c>
      <c r="I792" s="1">
        <v>666130.43999999994</v>
      </c>
      <c r="J792" s="1">
        <v>85</v>
      </c>
      <c r="K792" s="1">
        <v>-257</v>
      </c>
      <c r="L792" s="1">
        <v>-270</v>
      </c>
      <c r="M792" s="1">
        <v>-332</v>
      </c>
      <c r="N792" s="1">
        <v>-24</v>
      </c>
      <c r="O792" s="1">
        <v>52005</v>
      </c>
      <c r="P792" s="1">
        <v>-1.5</v>
      </c>
      <c r="Q792" s="1">
        <v>69</v>
      </c>
      <c r="R792" s="1">
        <v>68.3</v>
      </c>
      <c r="S792" s="1">
        <v>66.599999999999994</v>
      </c>
      <c r="T792" s="1">
        <v>66</v>
      </c>
      <c r="U792" s="1">
        <v>66.599999999999994</v>
      </c>
      <c r="V792" s="1">
        <v>-0.53180499999999997</v>
      </c>
      <c r="W792" s="1">
        <v>-1.91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1.41</v>
      </c>
      <c r="D793" s="1">
        <v>0.05</v>
      </c>
      <c r="E793" s="1">
        <v>1.01</v>
      </c>
      <c r="F793" s="1">
        <v>10.23</v>
      </c>
      <c r="G793" s="1">
        <v>87.3</v>
      </c>
      <c r="H793" s="1">
        <v>797</v>
      </c>
      <c r="I793" s="1">
        <v>567871.42000000004</v>
      </c>
      <c r="J793" s="1">
        <v>1</v>
      </c>
      <c r="K793" s="1">
        <v>24</v>
      </c>
      <c r="L793" s="1">
        <v>0</v>
      </c>
      <c r="M793" s="1">
        <v>0</v>
      </c>
      <c r="N793" s="1">
        <v>-2</v>
      </c>
      <c r="O793" s="1">
        <v>49575</v>
      </c>
      <c r="P793" s="1">
        <v>0</v>
      </c>
      <c r="Q793" s="1">
        <v>49.6</v>
      </c>
      <c r="R793" s="1">
        <v>50.5</v>
      </c>
      <c r="S793" s="1">
        <v>50.5</v>
      </c>
      <c r="T793" s="1">
        <v>50.5</v>
      </c>
      <c r="U793" s="1">
        <v>50.3</v>
      </c>
      <c r="V793" s="1">
        <v>1.1610000000000001E-2</v>
      </c>
      <c r="W793" s="1">
        <v>1.62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0.83</v>
      </c>
      <c r="D794" s="1">
        <v>0</v>
      </c>
      <c r="E794" s="1">
        <v>0.01</v>
      </c>
      <c r="F794" s="1">
        <v>14.7</v>
      </c>
      <c r="G794" s="1">
        <v>84.460000000000008</v>
      </c>
      <c r="H794" s="1">
        <v>798</v>
      </c>
      <c r="I794" s="1">
        <v>892631.5</v>
      </c>
      <c r="J794" s="1">
        <v>-13</v>
      </c>
      <c r="K794" s="1">
        <v>-21</v>
      </c>
      <c r="L794" s="1">
        <v>-17</v>
      </c>
      <c r="M794" s="1">
        <v>0</v>
      </c>
      <c r="N794" s="1">
        <v>-6</v>
      </c>
      <c r="O794" s="1">
        <v>75392</v>
      </c>
      <c r="P794" s="1">
        <v>-0.1</v>
      </c>
      <c r="Q794" s="1">
        <v>27.4</v>
      </c>
      <c r="R794" s="1">
        <v>27</v>
      </c>
      <c r="S794" s="1">
        <v>26.9</v>
      </c>
      <c r="T794" s="1">
        <v>27.1</v>
      </c>
      <c r="U794" s="1">
        <v>27.25</v>
      </c>
      <c r="V794" s="1">
        <v>-1.5440000000000001E-2</v>
      </c>
      <c r="W794" s="1">
        <v>-0.73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21.46</v>
      </c>
      <c r="D795" s="1">
        <v>4.33</v>
      </c>
      <c r="E795" s="1">
        <v>0.73</v>
      </c>
      <c r="F795" s="1">
        <v>2.6</v>
      </c>
      <c r="G795" s="1">
        <v>70.88</v>
      </c>
      <c r="H795" s="1">
        <v>799</v>
      </c>
      <c r="I795" s="1">
        <v>2162769.42</v>
      </c>
      <c r="J795" s="1">
        <v>437</v>
      </c>
      <c r="K795" s="1">
        <v>-2649</v>
      </c>
      <c r="L795" s="1">
        <v>-763</v>
      </c>
      <c r="M795" s="1">
        <v>834</v>
      </c>
      <c r="N795" s="1">
        <v>-2174</v>
      </c>
      <c r="O795" s="1">
        <v>153297</v>
      </c>
      <c r="P795" s="1">
        <v>-2.8</v>
      </c>
      <c r="Q795" s="1">
        <v>228.5</v>
      </c>
      <c r="R795" s="1">
        <v>222.5</v>
      </c>
      <c r="S795" s="1">
        <v>208</v>
      </c>
      <c r="T795" s="1">
        <v>212.5</v>
      </c>
      <c r="U795" s="1">
        <v>217.5</v>
      </c>
      <c r="V795" s="1">
        <v>-9.43872</v>
      </c>
      <c r="W795" s="1">
        <v>-2.4700000000000002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6.74</v>
      </c>
      <c r="D796" s="1">
        <v>0.01</v>
      </c>
      <c r="E796" s="1">
        <v>0.71</v>
      </c>
      <c r="F796" s="1">
        <v>10.67</v>
      </c>
      <c r="G796" s="1">
        <v>81.87</v>
      </c>
      <c r="H796" s="1">
        <v>800</v>
      </c>
      <c r="I796" s="1">
        <v>458833.79</v>
      </c>
      <c r="J796" s="1">
        <v>-45</v>
      </c>
      <c r="K796" s="1">
        <v>72</v>
      </c>
      <c r="L796" s="1">
        <v>-67</v>
      </c>
      <c r="M796" s="1">
        <v>161</v>
      </c>
      <c r="N796" s="1">
        <v>-167</v>
      </c>
      <c r="O796" s="1">
        <v>37565</v>
      </c>
      <c r="P796" s="1">
        <v>-0.1</v>
      </c>
      <c r="Q796" s="1">
        <v>86.7</v>
      </c>
      <c r="R796" s="1">
        <v>87.9</v>
      </c>
      <c r="S796" s="1">
        <v>87.2</v>
      </c>
      <c r="T796" s="1">
        <v>91</v>
      </c>
      <c r="U796" s="1">
        <v>89.6</v>
      </c>
      <c r="V796" s="1">
        <v>-3.7272999999999994E-2</v>
      </c>
      <c r="W796" s="1">
        <v>4.55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4.46</v>
      </c>
      <c r="D797" s="1">
        <v>2.5</v>
      </c>
      <c r="E797" s="1">
        <v>0.23</v>
      </c>
      <c r="F797" s="1">
        <v>15.79</v>
      </c>
      <c r="G797" s="1">
        <v>77.02</v>
      </c>
      <c r="H797" s="1">
        <v>801</v>
      </c>
      <c r="I797" s="1">
        <v>601213.98</v>
      </c>
      <c r="J797" s="1">
        <v>11</v>
      </c>
      <c r="K797" s="1">
        <v>-235</v>
      </c>
      <c r="L797" s="1">
        <v>-318</v>
      </c>
      <c r="M797" s="1">
        <v>71</v>
      </c>
      <c r="N797" s="1">
        <v>-91</v>
      </c>
      <c r="O797" s="1">
        <v>46306</v>
      </c>
      <c r="P797" s="1">
        <v>-1.2</v>
      </c>
      <c r="Q797" s="1">
        <v>76</v>
      </c>
      <c r="R797" s="1">
        <v>75</v>
      </c>
      <c r="S797" s="1">
        <v>72.3</v>
      </c>
      <c r="T797" s="1">
        <v>73.7</v>
      </c>
      <c r="U797" s="1">
        <v>74.599999999999994</v>
      </c>
      <c r="V797" s="1">
        <v>-0.41336299999999998</v>
      </c>
      <c r="W797" s="1">
        <v>-0.27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4.0599999999999996</v>
      </c>
      <c r="D798" s="1">
        <v>0.04</v>
      </c>
      <c r="E798" s="1">
        <v>0.06</v>
      </c>
      <c r="F798" s="1">
        <v>12.74</v>
      </c>
      <c r="G798" s="1">
        <v>83.1</v>
      </c>
      <c r="H798" s="1">
        <v>802</v>
      </c>
      <c r="I798" s="1">
        <v>850000</v>
      </c>
      <c r="J798" s="1">
        <v>116</v>
      </c>
      <c r="K798" s="1">
        <v>-121</v>
      </c>
      <c r="L798" s="1">
        <v>-112</v>
      </c>
      <c r="M798" s="1">
        <v>-116</v>
      </c>
      <c r="N798" s="1">
        <v>47</v>
      </c>
      <c r="O798" s="1">
        <v>70635</v>
      </c>
      <c r="P798" s="1">
        <v>-0.3</v>
      </c>
      <c r="Q798" s="1">
        <v>19.05</v>
      </c>
      <c r="R798" s="1">
        <v>19</v>
      </c>
      <c r="S798" s="1">
        <v>18.399999999999999</v>
      </c>
      <c r="T798" s="1">
        <v>18.2</v>
      </c>
      <c r="U798" s="1">
        <v>18.600000000000001</v>
      </c>
      <c r="V798" s="1">
        <v>-3.386999999999999E-2</v>
      </c>
      <c r="W798" s="1">
        <v>1.0900000000000001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5.41</v>
      </c>
      <c r="D799" s="1">
        <v>0.83</v>
      </c>
      <c r="E799" s="1">
        <v>0.32</v>
      </c>
      <c r="F799" s="1">
        <v>16.170000000000002</v>
      </c>
      <c r="G799" s="1">
        <v>77.27</v>
      </c>
      <c r="H799" s="1">
        <v>803</v>
      </c>
      <c r="I799" s="1">
        <v>567748.9</v>
      </c>
      <c r="J799" s="1">
        <v>22</v>
      </c>
      <c r="K799" s="1">
        <v>-11</v>
      </c>
      <c r="L799" s="1">
        <v>-24</v>
      </c>
      <c r="M799" s="1">
        <v>-5</v>
      </c>
      <c r="N799" s="1">
        <v>15</v>
      </c>
      <c r="O799" s="1">
        <v>43870</v>
      </c>
      <c r="P799" s="1">
        <v>0</v>
      </c>
      <c r="Q799" s="1">
        <v>54</v>
      </c>
      <c r="R799" s="1">
        <v>53.6</v>
      </c>
      <c r="S799" s="1">
        <v>52.3</v>
      </c>
      <c r="T799" s="1">
        <v>52.3</v>
      </c>
      <c r="U799" s="1">
        <v>52.7</v>
      </c>
      <c r="V799" s="1">
        <v>-1.2779999999999983E-3</v>
      </c>
      <c r="W799" s="1">
        <v>-1.31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16.920000000000002</v>
      </c>
      <c r="D800" s="1">
        <v>2.27</v>
      </c>
      <c r="E800" s="1">
        <v>3.22</v>
      </c>
      <c r="F800" s="1">
        <v>18.53</v>
      </c>
      <c r="G800" s="1">
        <v>59.06</v>
      </c>
      <c r="H800" s="1">
        <v>804</v>
      </c>
      <c r="I800" s="1">
        <v>855929.49</v>
      </c>
      <c r="J800" s="1">
        <v>510</v>
      </c>
      <c r="K800" s="1">
        <v>736</v>
      </c>
      <c r="L800" s="1">
        <v>237</v>
      </c>
      <c r="M800" s="1">
        <v>-525</v>
      </c>
      <c r="N800" s="1">
        <v>430</v>
      </c>
      <c r="O800" s="1">
        <v>50551</v>
      </c>
      <c r="P800" s="1">
        <v>2.7</v>
      </c>
      <c r="Q800" s="1">
        <v>211</v>
      </c>
      <c r="R800" s="1">
        <v>222.5</v>
      </c>
      <c r="S800" s="1">
        <v>244</v>
      </c>
      <c r="T800" s="1">
        <v>244</v>
      </c>
      <c r="U800" s="1">
        <v>268</v>
      </c>
      <c r="V800" s="1">
        <v>3.1633800000000001</v>
      </c>
      <c r="W800" s="1">
        <v>30.73</v>
      </c>
      <c r="X800" s="1" t="s">
        <v>4497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34.25</v>
      </c>
      <c r="R801" s="1">
        <v>33.9</v>
      </c>
      <c r="S801" s="1">
        <v>33.700000000000003</v>
      </c>
      <c r="T801" s="1">
        <v>33.299999999999997</v>
      </c>
      <c r="U801" s="1">
        <v>33.25</v>
      </c>
      <c r="V801" s="1">
        <v>0</v>
      </c>
      <c r="W801" s="1">
        <v>-1.63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4.01</v>
      </c>
      <c r="D802" s="1">
        <v>0.14000000000000001</v>
      </c>
      <c r="E802" s="1">
        <v>0.92</v>
      </c>
      <c r="F802" s="1">
        <v>11.5</v>
      </c>
      <c r="G802" s="1">
        <v>83.43</v>
      </c>
      <c r="H802" s="1">
        <v>806</v>
      </c>
      <c r="I802" s="1">
        <v>594686.75</v>
      </c>
      <c r="J802" s="1">
        <v>245</v>
      </c>
      <c r="K802" s="1">
        <v>-71</v>
      </c>
      <c r="L802" s="1">
        <v>-120</v>
      </c>
      <c r="M802" s="1">
        <v>-40</v>
      </c>
      <c r="N802" s="1">
        <v>165</v>
      </c>
      <c r="O802" s="1">
        <v>49615</v>
      </c>
      <c r="P802" s="1">
        <v>0.4</v>
      </c>
      <c r="Q802" s="1">
        <v>66.3</v>
      </c>
      <c r="R802" s="1">
        <v>66.8</v>
      </c>
      <c r="S802" s="1">
        <v>64.900000000000006</v>
      </c>
      <c r="T802" s="1">
        <v>64.599999999999994</v>
      </c>
      <c r="U802" s="1">
        <v>65.900000000000006</v>
      </c>
      <c r="V802" s="1">
        <v>0.120022</v>
      </c>
      <c r="W802" s="1">
        <v>1.07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27.6</v>
      </c>
      <c r="D803" s="1">
        <v>0</v>
      </c>
      <c r="E803" s="1">
        <v>0.17</v>
      </c>
      <c r="F803" s="1">
        <v>19.41</v>
      </c>
      <c r="G803" s="1">
        <v>52.819999999999993</v>
      </c>
      <c r="H803" s="1">
        <v>807</v>
      </c>
      <c r="I803" s="1">
        <v>723004.15</v>
      </c>
      <c r="J803" s="1">
        <v>148</v>
      </c>
      <c r="K803" s="1">
        <v>35</v>
      </c>
      <c r="L803" s="1">
        <v>-14</v>
      </c>
      <c r="M803" s="1">
        <v>16</v>
      </c>
      <c r="N803" s="1">
        <v>-1</v>
      </c>
      <c r="O803" s="1">
        <v>38189</v>
      </c>
      <c r="P803" s="1">
        <v>0.5</v>
      </c>
      <c r="Q803" s="1">
        <v>87.8</v>
      </c>
      <c r="R803" s="1">
        <v>88.1</v>
      </c>
      <c r="S803" s="1">
        <v>87.3</v>
      </c>
      <c r="T803" s="1">
        <v>86.7</v>
      </c>
      <c r="U803" s="1">
        <v>85.5</v>
      </c>
      <c r="V803" s="1">
        <v>0.161574</v>
      </c>
      <c r="W803" s="1">
        <v>-0.12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5.72</v>
      </c>
      <c r="D804" s="1">
        <v>0.89</v>
      </c>
      <c r="E804" s="1">
        <v>0.9</v>
      </c>
      <c r="F804" s="1">
        <v>40.26</v>
      </c>
      <c r="G804" s="1">
        <v>52.230000000000004</v>
      </c>
      <c r="H804" s="1">
        <v>808</v>
      </c>
      <c r="I804" s="1">
        <v>490608.81</v>
      </c>
      <c r="J804" s="1">
        <v>10</v>
      </c>
      <c r="K804" s="1">
        <v>-9</v>
      </c>
      <c r="L804" s="1">
        <v>-12</v>
      </c>
      <c r="M804" s="1">
        <v>-2</v>
      </c>
      <c r="N804" s="1">
        <v>2</v>
      </c>
      <c r="O804" s="1">
        <v>25624</v>
      </c>
      <c r="P804" s="1">
        <v>0</v>
      </c>
      <c r="Q804" s="1">
        <v>97.2</v>
      </c>
      <c r="R804" s="1">
        <v>97.4</v>
      </c>
      <c r="S804" s="1">
        <v>95.3</v>
      </c>
      <c r="T804" s="1">
        <v>94.9</v>
      </c>
      <c r="U804" s="1">
        <v>96.1</v>
      </c>
      <c r="V804" s="1">
        <v>-1.0457999999999997E-2</v>
      </c>
      <c r="W804" s="1">
        <v>-1.03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10.37</v>
      </c>
      <c r="D805" s="1">
        <v>0.12</v>
      </c>
      <c r="E805" s="1">
        <v>1.87</v>
      </c>
      <c r="F805" s="1">
        <v>10.199999999999999</v>
      </c>
      <c r="G805" s="1">
        <v>77.44</v>
      </c>
      <c r="H805" s="1">
        <v>809</v>
      </c>
      <c r="I805" s="1">
        <v>447282.34</v>
      </c>
      <c r="J805" s="1">
        <v>46</v>
      </c>
      <c r="K805" s="1">
        <v>-51</v>
      </c>
      <c r="L805" s="1">
        <v>-40</v>
      </c>
      <c r="M805" s="1">
        <v>17</v>
      </c>
      <c r="N805" s="1">
        <v>93</v>
      </c>
      <c r="O805" s="1">
        <v>34638</v>
      </c>
      <c r="P805" s="1">
        <v>0.2</v>
      </c>
      <c r="Q805" s="1">
        <v>262</v>
      </c>
      <c r="R805" s="1">
        <v>260</v>
      </c>
      <c r="S805" s="1">
        <v>251.5</v>
      </c>
      <c r="T805" s="1">
        <v>252</v>
      </c>
      <c r="U805" s="1">
        <v>257</v>
      </c>
      <c r="V805" s="1">
        <v>0.16916999999999999</v>
      </c>
      <c r="W805" s="1">
        <v>1.78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-3</v>
      </c>
      <c r="L806" s="1">
        <v>-1</v>
      </c>
      <c r="M806" s="1">
        <v>0</v>
      </c>
      <c r="N806" s="1">
        <v>0</v>
      </c>
      <c r="O806" s="1">
        <v>19783</v>
      </c>
      <c r="P806" s="1">
        <v>0</v>
      </c>
      <c r="Q806" s="1">
        <v>23.8</v>
      </c>
      <c r="R806" s="1">
        <v>23.65</v>
      </c>
      <c r="S806" s="1">
        <v>23.1</v>
      </c>
      <c r="T806" s="1">
        <v>23.2</v>
      </c>
      <c r="U806" s="1">
        <v>23.2</v>
      </c>
      <c r="V806" s="1">
        <v>-9.4049999999999982E-4</v>
      </c>
      <c r="W806" s="1">
        <v>-2.52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1.29</v>
      </c>
      <c r="D807" s="1">
        <v>1.86</v>
      </c>
      <c r="E807" s="1">
        <v>0.02</v>
      </c>
      <c r="F807" s="1">
        <v>8.57</v>
      </c>
      <c r="G807" s="1">
        <v>88.26</v>
      </c>
      <c r="H807" s="1">
        <v>811</v>
      </c>
      <c r="I807" s="1">
        <v>341270</v>
      </c>
      <c r="J807" s="1">
        <v>-2</v>
      </c>
      <c r="K807" s="1">
        <v>4</v>
      </c>
      <c r="L807" s="1">
        <v>-36</v>
      </c>
      <c r="M807" s="1">
        <v>-28</v>
      </c>
      <c r="N807" s="1">
        <v>4</v>
      </c>
      <c r="O807" s="1">
        <v>30120</v>
      </c>
      <c r="P807" s="1">
        <v>-0.2</v>
      </c>
      <c r="Q807" s="1">
        <v>33.65</v>
      </c>
      <c r="R807" s="1">
        <v>33.65</v>
      </c>
      <c r="S807" s="1">
        <v>32.75</v>
      </c>
      <c r="T807" s="1">
        <v>32.75</v>
      </c>
      <c r="U807" s="1">
        <v>33.049999999999997</v>
      </c>
      <c r="V807" s="1">
        <v>-1.8964999999999999E-2</v>
      </c>
      <c r="W807" s="1">
        <v>-0.45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2718</v>
      </c>
      <c r="P808" s="1">
        <v>0</v>
      </c>
      <c r="Q808" s="1">
        <v>80.5</v>
      </c>
      <c r="R808" s="1">
        <v>79.900000000000006</v>
      </c>
      <c r="S808" s="1">
        <v>80.3</v>
      </c>
      <c r="T808" s="1">
        <v>80</v>
      </c>
      <c r="U808" s="1">
        <v>80</v>
      </c>
      <c r="V808" s="1">
        <v>0</v>
      </c>
      <c r="W808" s="1">
        <v>-0.99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12.52</v>
      </c>
      <c r="D809" s="1">
        <v>0.02</v>
      </c>
      <c r="E809" s="1">
        <v>0</v>
      </c>
      <c r="F809" s="1">
        <v>13.25</v>
      </c>
      <c r="G809" s="1">
        <v>74.210000000000008</v>
      </c>
      <c r="H809" s="1">
        <v>813</v>
      </c>
      <c r="I809" s="1">
        <v>26650178.32</v>
      </c>
      <c r="J809" s="1">
        <v>266</v>
      </c>
      <c r="K809" s="1">
        <v>-3441</v>
      </c>
      <c r="L809" s="1">
        <v>-752</v>
      </c>
      <c r="M809" s="1">
        <v>131</v>
      </c>
      <c r="N809" s="1">
        <v>6513</v>
      </c>
      <c r="O809" s="1">
        <v>1977710</v>
      </c>
      <c r="P809" s="1">
        <v>0.1</v>
      </c>
      <c r="Q809" s="1">
        <v>13.45</v>
      </c>
      <c r="R809" s="1">
        <v>13.2</v>
      </c>
      <c r="S809" s="1">
        <v>12.9</v>
      </c>
      <c r="T809" s="1">
        <v>12.85</v>
      </c>
      <c r="U809" s="1">
        <v>13.25</v>
      </c>
      <c r="V809" s="1">
        <v>0.36436299999999994</v>
      </c>
      <c r="W809" s="1">
        <v>-1.1200000000000001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0.22</v>
      </c>
      <c r="D810" s="1">
        <v>0</v>
      </c>
      <c r="E810" s="1">
        <v>0.01</v>
      </c>
      <c r="F810" s="1">
        <v>23.33</v>
      </c>
      <c r="G810" s="1">
        <v>76.44</v>
      </c>
      <c r="H810" s="1">
        <v>814</v>
      </c>
      <c r="I810" s="1">
        <v>528641.77</v>
      </c>
      <c r="J810" s="1">
        <v>9</v>
      </c>
      <c r="K810" s="1">
        <v>6</v>
      </c>
      <c r="L810" s="1">
        <v>2</v>
      </c>
      <c r="M810" s="1">
        <v>4</v>
      </c>
      <c r="N810" s="1">
        <v>0</v>
      </c>
      <c r="O810" s="1">
        <v>40409</v>
      </c>
      <c r="P810" s="1">
        <v>0.1</v>
      </c>
      <c r="Q810" s="1">
        <v>39</v>
      </c>
      <c r="R810" s="1">
        <v>38.700000000000003</v>
      </c>
      <c r="S810" s="1">
        <v>38.25</v>
      </c>
      <c r="T810" s="1">
        <v>38.5</v>
      </c>
      <c r="U810" s="1">
        <v>39</v>
      </c>
      <c r="V810" s="1">
        <v>8.1370000000000001E-3</v>
      </c>
      <c r="W810" s="1">
        <v>1.17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4.45</v>
      </c>
      <c r="D811" s="1">
        <v>0</v>
      </c>
      <c r="E811" s="1">
        <v>0.06</v>
      </c>
      <c r="F811" s="1">
        <v>9.34</v>
      </c>
      <c r="G811" s="1">
        <v>86.15</v>
      </c>
      <c r="H811" s="1">
        <v>815</v>
      </c>
      <c r="I811" s="1">
        <v>394706.57</v>
      </c>
      <c r="J811" s="1">
        <v>62</v>
      </c>
      <c r="K811" s="1">
        <v>-128</v>
      </c>
      <c r="L811" s="1">
        <v>-10</v>
      </c>
      <c r="M811" s="1">
        <v>-39</v>
      </c>
      <c r="N811" s="1">
        <v>29</v>
      </c>
      <c r="O811" s="1">
        <v>34004</v>
      </c>
      <c r="P811" s="1">
        <v>-0.3</v>
      </c>
      <c r="Q811" s="1">
        <v>63.8</v>
      </c>
      <c r="R811" s="1">
        <v>62.4</v>
      </c>
      <c r="S811" s="1">
        <v>60</v>
      </c>
      <c r="T811" s="1">
        <v>60</v>
      </c>
      <c r="U811" s="1">
        <v>60.1</v>
      </c>
      <c r="V811" s="1">
        <v>-5.2287000000000007E-2</v>
      </c>
      <c r="W811" s="1">
        <v>-3.84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8.9700000000000006</v>
      </c>
      <c r="D812" s="1">
        <v>0</v>
      </c>
      <c r="E812" s="1">
        <v>0.03</v>
      </c>
      <c r="F812" s="1">
        <v>13.45</v>
      </c>
      <c r="G812" s="1">
        <v>77.55</v>
      </c>
      <c r="H812" s="1">
        <v>816</v>
      </c>
      <c r="I812" s="1">
        <v>510060</v>
      </c>
      <c r="J812" s="1">
        <v>-7</v>
      </c>
      <c r="K812" s="1">
        <v>-30</v>
      </c>
      <c r="L812" s="1">
        <v>-41</v>
      </c>
      <c r="M812" s="1">
        <v>-36</v>
      </c>
      <c r="N812" s="1">
        <v>-25</v>
      </c>
      <c r="O812" s="1">
        <v>39555</v>
      </c>
      <c r="P812" s="1">
        <v>-0.4</v>
      </c>
      <c r="Q812" s="1">
        <v>23.85</v>
      </c>
      <c r="R812" s="1">
        <v>24.15</v>
      </c>
      <c r="S812" s="1">
        <v>23.55</v>
      </c>
      <c r="T812" s="1">
        <v>23.3</v>
      </c>
      <c r="U812" s="1">
        <v>23.4</v>
      </c>
      <c r="V812" s="1">
        <v>-3.2808000000000004E-2</v>
      </c>
      <c r="W812" s="1">
        <v>-0.43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9.0500000000000007</v>
      </c>
      <c r="D813" s="1">
        <v>0</v>
      </c>
      <c r="E813" s="1">
        <v>0</v>
      </c>
      <c r="F813" s="1">
        <v>14.01</v>
      </c>
      <c r="G813" s="1">
        <v>76.94</v>
      </c>
      <c r="H813" s="1">
        <v>817</v>
      </c>
      <c r="I813" s="1">
        <v>811390</v>
      </c>
      <c r="J813" s="1">
        <v>-5</v>
      </c>
      <c r="K813" s="1">
        <v>51</v>
      </c>
      <c r="L813" s="1">
        <v>-87</v>
      </c>
      <c r="M813" s="1">
        <v>32</v>
      </c>
      <c r="N813" s="1">
        <v>63</v>
      </c>
      <c r="O813" s="1">
        <v>62428</v>
      </c>
      <c r="P813" s="1">
        <v>0.1</v>
      </c>
      <c r="Q813" s="1">
        <v>62.4</v>
      </c>
      <c r="R813" s="1">
        <v>62.5</v>
      </c>
      <c r="S813" s="1">
        <v>60.8</v>
      </c>
      <c r="T813" s="1">
        <v>61.6</v>
      </c>
      <c r="U813" s="1">
        <v>62.9</v>
      </c>
      <c r="V813" s="1">
        <v>3.5198E-2</v>
      </c>
      <c r="W813" s="1">
        <v>0.16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6.74</v>
      </c>
      <c r="D814" s="1">
        <v>0.43</v>
      </c>
      <c r="E814" s="1">
        <v>0.38</v>
      </c>
      <c r="F814" s="1">
        <v>22.22</v>
      </c>
      <c r="G814" s="1">
        <v>70.23</v>
      </c>
      <c r="H814" s="1">
        <v>818</v>
      </c>
      <c r="I814" s="1">
        <v>623131.56999999995</v>
      </c>
      <c r="J814" s="1">
        <v>171</v>
      </c>
      <c r="K814" s="1">
        <v>-15</v>
      </c>
      <c r="L814" s="1">
        <v>-99</v>
      </c>
      <c r="M814" s="1">
        <v>28</v>
      </c>
      <c r="N814" s="1">
        <v>168</v>
      </c>
      <c r="O814" s="1">
        <v>43763</v>
      </c>
      <c r="P814" s="1">
        <v>0.6</v>
      </c>
      <c r="Q814" s="1">
        <v>127.5</v>
      </c>
      <c r="R814" s="1">
        <v>126.5</v>
      </c>
      <c r="S814" s="1">
        <v>123</v>
      </c>
      <c r="T814" s="1">
        <v>122</v>
      </c>
      <c r="U814" s="1">
        <v>124</v>
      </c>
      <c r="V814" s="1">
        <v>0.31975999999999999</v>
      </c>
      <c r="W814" s="1">
        <v>-1.2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6.14</v>
      </c>
      <c r="D815" s="1">
        <v>0.3</v>
      </c>
      <c r="E815" s="1">
        <v>0.05</v>
      </c>
      <c r="F815" s="1">
        <v>8.25</v>
      </c>
      <c r="G815" s="1">
        <v>85.26</v>
      </c>
      <c r="H815" s="1">
        <v>819</v>
      </c>
      <c r="I815" s="1">
        <v>477742</v>
      </c>
      <c r="J815" s="1">
        <v>377</v>
      </c>
      <c r="K815" s="1">
        <v>-455</v>
      </c>
      <c r="L815" s="1">
        <v>95</v>
      </c>
      <c r="M815" s="1">
        <v>-70</v>
      </c>
      <c r="N815" s="1">
        <v>159</v>
      </c>
      <c r="O815" s="1">
        <v>40732</v>
      </c>
      <c r="P815" s="1">
        <v>0.3</v>
      </c>
      <c r="Q815" s="1">
        <v>85.8</v>
      </c>
      <c r="R815" s="1">
        <v>84.8</v>
      </c>
      <c r="S815" s="1">
        <v>81.3</v>
      </c>
      <c r="T815" s="1">
        <v>80.2</v>
      </c>
      <c r="U815" s="1">
        <v>82.5</v>
      </c>
      <c r="V815" s="1">
        <v>8.989599999999999E-2</v>
      </c>
      <c r="W815" s="1">
        <v>-3.06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5.19</v>
      </c>
      <c r="D816" s="1">
        <v>0.26</v>
      </c>
      <c r="E816" s="1">
        <v>0.1</v>
      </c>
      <c r="F816" s="1">
        <v>8.6</v>
      </c>
      <c r="G816" s="1">
        <v>85.85</v>
      </c>
      <c r="H816" s="1">
        <v>820</v>
      </c>
      <c r="I816" s="1">
        <v>1225563.79</v>
      </c>
      <c r="J816" s="1">
        <v>56</v>
      </c>
      <c r="K816" s="1">
        <v>72</v>
      </c>
      <c r="L816" s="1">
        <v>-229</v>
      </c>
      <c r="M816" s="1">
        <v>-98</v>
      </c>
      <c r="N816" s="1">
        <v>319</v>
      </c>
      <c r="O816" s="1">
        <v>105215</v>
      </c>
      <c r="P816" s="1">
        <v>0.1</v>
      </c>
      <c r="Q816" s="1">
        <v>19.25</v>
      </c>
      <c r="R816" s="1">
        <v>19.350000000000001</v>
      </c>
      <c r="S816" s="1">
        <v>18.649999999999999</v>
      </c>
      <c r="T816" s="1">
        <v>18.7</v>
      </c>
      <c r="U816" s="1">
        <v>19.45</v>
      </c>
      <c r="V816" s="1">
        <v>2.5723000000000006E-2</v>
      </c>
      <c r="W816" s="1">
        <v>1.57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-2</v>
      </c>
      <c r="K817" s="1">
        <v>-3</v>
      </c>
      <c r="L817" s="1">
        <v>-2</v>
      </c>
      <c r="M817" s="1">
        <v>-10</v>
      </c>
      <c r="N817" s="1">
        <v>1</v>
      </c>
      <c r="O817" s="1">
        <v>58263</v>
      </c>
      <c r="P817" s="1">
        <v>0</v>
      </c>
      <c r="Q817" s="1">
        <v>13.8</v>
      </c>
      <c r="R817" s="1">
        <v>13.9</v>
      </c>
      <c r="S817" s="1">
        <v>13.9</v>
      </c>
      <c r="T817" s="1">
        <v>13.9</v>
      </c>
      <c r="U817" s="1">
        <v>13.8</v>
      </c>
      <c r="V817" s="1">
        <v>-2.2230000000000001E-3</v>
      </c>
      <c r="W817" s="1">
        <v>0.73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10.039999999999999</v>
      </c>
      <c r="D818" s="1">
        <v>0</v>
      </c>
      <c r="E818" s="1">
        <v>0.36</v>
      </c>
      <c r="F818" s="1">
        <v>16.239999999999998</v>
      </c>
      <c r="G818" s="1">
        <v>73.36</v>
      </c>
      <c r="H818" s="1">
        <v>822</v>
      </c>
      <c r="I818" s="1">
        <v>715884.99</v>
      </c>
      <c r="J818" s="1">
        <v>37</v>
      </c>
      <c r="K818" s="1">
        <v>17</v>
      </c>
      <c r="L818" s="1">
        <v>-55</v>
      </c>
      <c r="M818" s="1">
        <v>-32</v>
      </c>
      <c r="N818" s="1">
        <v>-29</v>
      </c>
      <c r="O818" s="1">
        <v>52517</v>
      </c>
      <c r="P818" s="1">
        <v>-0.1</v>
      </c>
      <c r="Q818" s="1">
        <v>26.4</v>
      </c>
      <c r="R818" s="1">
        <v>26.5</v>
      </c>
      <c r="S818" s="1">
        <v>25.75</v>
      </c>
      <c r="T818" s="1">
        <v>25.4</v>
      </c>
      <c r="U818" s="1">
        <v>25.3</v>
      </c>
      <c r="V818" s="1">
        <v>-1.53545E-2</v>
      </c>
      <c r="W818" s="1">
        <v>-4.53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18.489999999999998</v>
      </c>
      <c r="D819" s="1">
        <v>1.27</v>
      </c>
      <c r="E819" s="1">
        <v>0.26</v>
      </c>
      <c r="F819" s="1">
        <v>19.899999999999999</v>
      </c>
      <c r="G819" s="1">
        <v>60.08</v>
      </c>
      <c r="H819" s="1">
        <v>823</v>
      </c>
      <c r="I819" s="1">
        <v>2084244.8</v>
      </c>
      <c r="J819" s="1">
        <v>-62</v>
      </c>
      <c r="K819" s="1">
        <v>105</v>
      </c>
      <c r="L819" s="1">
        <v>-295</v>
      </c>
      <c r="M819" s="1">
        <v>140</v>
      </c>
      <c r="N819" s="1">
        <v>405</v>
      </c>
      <c r="O819" s="1">
        <v>125221</v>
      </c>
      <c r="P819" s="1">
        <v>0.2</v>
      </c>
      <c r="Q819" s="1">
        <v>99</v>
      </c>
      <c r="R819" s="1">
        <v>99.9</v>
      </c>
      <c r="S819" s="1">
        <v>96.8</v>
      </c>
      <c r="T819" s="1">
        <v>96.4</v>
      </c>
      <c r="U819" s="1">
        <v>98.8</v>
      </c>
      <c r="V819" s="1">
        <v>0.29305500000000001</v>
      </c>
      <c r="W819" s="1">
        <v>-0.6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0.77</v>
      </c>
      <c r="D820" s="1">
        <v>0</v>
      </c>
      <c r="E820" s="1">
        <v>0.01</v>
      </c>
      <c r="F820" s="1">
        <v>32.07</v>
      </c>
      <c r="G820" s="1">
        <v>67.150000000000006</v>
      </c>
      <c r="H820" s="1">
        <v>824</v>
      </c>
      <c r="I820" s="1">
        <v>351461.5</v>
      </c>
      <c r="J820" s="1">
        <v>13</v>
      </c>
      <c r="K820" s="1">
        <v>11</v>
      </c>
      <c r="L820" s="1">
        <v>4</v>
      </c>
      <c r="M820" s="1">
        <v>4</v>
      </c>
      <c r="N820" s="1">
        <v>11</v>
      </c>
      <c r="O820" s="1">
        <v>23601</v>
      </c>
      <c r="P820" s="1">
        <v>0.2</v>
      </c>
      <c r="Q820" s="1">
        <v>30.2</v>
      </c>
      <c r="R820" s="1">
        <v>30.45</v>
      </c>
      <c r="S820" s="1">
        <v>30.1</v>
      </c>
      <c r="T820" s="1">
        <v>30.7</v>
      </c>
      <c r="U820" s="1">
        <v>30.3</v>
      </c>
      <c r="V820" s="1">
        <v>1.30405E-2</v>
      </c>
      <c r="W820" s="1">
        <v>0.5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14.1</v>
      </c>
      <c r="D821" s="1">
        <v>0</v>
      </c>
      <c r="E821" s="1">
        <v>0.09</v>
      </c>
      <c r="F821" s="1">
        <v>15.66</v>
      </c>
      <c r="G821" s="1">
        <v>70.150000000000006</v>
      </c>
      <c r="H821" s="1">
        <v>825</v>
      </c>
      <c r="I821" s="1">
        <v>1223958.8400000001</v>
      </c>
      <c r="J821" s="1">
        <v>205</v>
      </c>
      <c r="K821" s="1">
        <v>131</v>
      </c>
      <c r="L821" s="1">
        <v>266</v>
      </c>
      <c r="M821" s="1">
        <v>841</v>
      </c>
      <c r="N821" s="1">
        <v>640</v>
      </c>
      <c r="O821" s="1">
        <v>85861</v>
      </c>
      <c r="P821" s="1">
        <v>2.4</v>
      </c>
      <c r="Q821" s="1">
        <v>44.95</v>
      </c>
      <c r="R821" s="1">
        <v>45</v>
      </c>
      <c r="S821" s="1">
        <v>44.55</v>
      </c>
      <c r="T821" s="1">
        <v>45.5</v>
      </c>
      <c r="U821" s="1">
        <v>46.8</v>
      </c>
      <c r="V821" s="1">
        <v>0.9517755</v>
      </c>
      <c r="W821" s="1">
        <v>6.24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5.51</v>
      </c>
      <c r="D822" s="1">
        <v>0</v>
      </c>
      <c r="E822" s="1">
        <v>0.01</v>
      </c>
      <c r="F822" s="1">
        <v>12.46</v>
      </c>
      <c r="G822" s="1">
        <v>82.02</v>
      </c>
      <c r="H822" s="1">
        <v>826</v>
      </c>
      <c r="I822" s="1">
        <v>1216622.3899999999</v>
      </c>
      <c r="J822" s="1">
        <v>72</v>
      </c>
      <c r="K822" s="1">
        <v>-917</v>
      </c>
      <c r="L822" s="1">
        <v>-114</v>
      </c>
      <c r="M822" s="1">
        <v>-92</v>
      </c>
      <c r="N822" s="1">
        <v>221</v>
      </c>
      <c r="O822" s="1">
        <v>99787</v>
      </c>
      <c r="P822" s="1">
        <v>-0.8</v>
      </c>
      <c r="Q822" s="1">
        <v>16</v>
      </c>
      <c r="R822" s="1">
        <v>15.6</v>
      </c>
      <c r="S822" s="1">
        <v>14.85</v>
      </c>
      <c r="T822" s="1">
        <v>14.7</v>
      </c>
      <c r="U822" s="1">
        <v>14.75</v>
      </c>
      <c r="V822" s="1">
        <v>-0.12938749999999999</v>
      </c>
      <c r="W822" s="1">
        <v>-0.67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0.17</v>
      </c>
      <c r="D823" s="1">
        <v>0</v>
      </c>
      <c r="E823" s="1">
        <v>0.03</v>
      </c>
      <c r="F823" s="1">
        <v>8.57</v>
      </c>
      <c r="G823" s="1">
        <v>91.23</v>
      </c>
      <c r="H823" s="1">
        <v>827</v>
      </c>
      <c r="I823" s="1">
        <v>306793.87</v>
      </c>
      <c r="J823" s="1">
        <v>0</v>
      </c>
      <c r="K823" s="1">
        <v>-1</v>
      </c>
      <c r="L823" s="1">
        <v>6</v>
      </c>
      <c r="M823" s="1">
        <v>20</v>
      </c>
      <c r="N823" s="1">
        <v>-12</v>
      </c>
      <c r="O823" s="1">
        <v>27989</v>
      </c>
      <c r="P823" s="1">
        <v>0</v>
      </c>
      <c r="Q823" s="1">
        <v>33.700000000000003</v>
      </c>
      <c r="R823" s="1">
        <v>34.1</v>
      </c>
      <c r="S823" s="1">
        <v>34.549999999999997</v>
      </c>
      <c r="T823" s="1">
        <v>37.799999999999997</v>
      </c>
      <c r="U823" s="1">
        <v>38.6</v>
      </c>
      <c r="V823" s="1">
        <v>4.6600000000000001E-3</v>
      </c>
      <c r="W823" s="1">
        <v>14.54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5.9</v>
      </c>
      <c r="D824" s="1">
        <v>0</v>
      </c>
      <c r="E824" s="1">
        <v>0.31</v>
      </c>
      <c r="F824" s="1">
        <v>39.24</v>
      </c>
      <c r="G824" s="1">
        <v>54.55</v>
      </c>
      <c r="H824" s="1">
        <v>828</v>
      </c>
      <c r="I824" s="1">
        <v>424769.4</v>
      </c>
      <c r="J824" s="1">
        <v>6</v>
      </c>
      <c r="K824" s="1">
        <v>16</v>
      </c>
      <c r="L824" s="1">
        <v>18</v>
      </c>
      <c r="M824" s="1">
        <v>3</v>
      </c>
      <c r="N824" s="1">
        <v>1</v>
      </c>
      <c r="O824" s="1">
        <v>23171</v>
      </c>
      <c r="P824" s="1">
        <v>0.2</v>
      </c>
      <c r="Q824" s="1">
        <v>216.5</v>
      </c>
      <c r="R824" s="1">
        <v>220</v>
      </c>
      <c r="S824" s="1">
        <v>220</v>
      </c>
      <c r="T824" s="1">
        <v>217.5</v>
      </c>
      <c r="U824" s="1">
        <v>218</v>
      </c>
      <c r="V824" s="1">
        <v>9.6494999999999997E-2</v>
      </c>
      <c r="W824" s="1">
        <v>0.93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5.25</v>
      </c>
      <c r="D825" s="1">
        <v>0</v>
      </c>
      <c r="E825" s="1">
        <v>0.09</v>
      </c>
      <c r="F825" s="1">
        <v>21.26</v>
      </c>
      <c r="G825" s="1">
        <v>73.400000000000006</v>
      </c>
      <c r="H825" s="1">
        <v>829</v>
      </c>
      <c r="I825" s="1">
        <v>684669.76</v>
      </c>
      <c r="J825" s="1">
        <v>270</v>
      </c>
      <c r="K825" s="1">
        <v>-40</v>
      </c>
      <c r="L825" s="1">
        <v>-145</v>
      </c>
      <c r="M825" s="1">
        <v>-46</v>
      </c>
      <c r="N825" s="1">
        <v>135</v>
      </c>
      <c r="O825" s="1">
        <v>50255</v>
      </c>
      <c r="P825" s="1">
        <v>0.3</v>
      </c>
      <c r="Q825" s="1">
        <v>24.9</v>
      </c>
      <c r="R825" s="1">
        <v>24.35</v>
      </c>
      <c r="S825" s="1">
        <v>23.6</v>
      </c>
      <c r="T825" s="1">
        <v>23.1</v>
      </c>
      <c r="U825" s="1">
        <v>23.5</v>
      </c>
      <c r="V825" s="1">
        <v>4.4368999999999999E-2</v>
      </c>
      <c r="W825" s="1">
        <v>-1.47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3.91</v>
      </c>
      <c r="D826" s="1">
        <v>0.25</v>
      </c>
      <c r="E826" s="1">
        <v>0.05</v>
      </c>
      <c r="F826" s="1">
        <v>18.62</v>
      </c>
      <c r="G826" s="1">
        <v>77.17</v>
      </c>
      <c r="H826" s="1">
        <v>830</v>
      </c>
      <c r="I826" s="1">
        <v>809510</v>
      </c>
      <c r="J826" s="1">
        <v>0</v>
      </c>
      <c r="K826" s="1">
        <v>-15</v>
      </c>
      <c r="L826" s="1">
        <v>-6</v>
      </c>
      <c r="M826" s="1">
        <v>2</v>
      </c>
      <c r="N826" s="1">
        <v>18</v>
      </c>
      <c r="O826" s="1">
        <v>62470</v>
      </c>
      <c r="P826" s="1">
        <v>0</v>
      </c>
      <c r="Q826" s="1">
        <v>85.2</v>
      </c>
      <c r="R826" s="1">
        <v>85</v>
      </c>
      <c r="S826" s="1">
        <v>85.2</v>
      </c>
      <c r="T826" s="1">
        <v>85.1</v>
      </c>
      <c r="U826" s="1">
        <v>86.6</v>
      </c>
      <c r="V826" s="1">
        <v>-5.7200000000000046E-4</v>
      </c>
      <c r="W826" s="1">
        <v>1.52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4.16</v>
      </c>
      <c r="D827" s="1">
        <v>7.0000000000000007E-2</v>
      </c>
      <c r="E827" s="1">
        <v>0.75</v>
      </c>
      <c r="F827" s="1">
        <v>31.04</v>
      </c>
      <c r="G827" s="1">
        <v>63.980000000000004</v>
      </c>
      <c r="H827" s="1">
        <v>831</v>
      </c>
      <c r="I827" s="1">
        <v>1513276</v>
      </c>
      <c r="J827" s="1">
        <v>58</v>
      </c>
      <c r="K827" s="1">
        <v>-24</v>
      </c>
      <c r="L827" s="1">
        <v>-373</v>
      </c>
      <c r="M827" s="1">
        <v>-41</v>
      </c>
      <c r="N827" s="1">
        <v>262</v>
      </c>
      <c r="O827" s="1">
        <v>96819</v>
      </c>
      <c r="P827" s="1">
        <v>-0.1</v>
      </c>
      <c r="Q827" s="1">
        <v>32.799999999999997</v>
      </c>
      <c r="R827" s="1">
        <v>32.299999999999997</v>
      </c>
      <c r="S827" s="1">
        <v>30.7</v>
      </c>
      <c r="T827" s="1">
        <v>30.15</v>
      </c>
      <c r="U827" s="1">
        <v>32.15</v>
      </c>
      <c r="V827" s="1">
        <v>-3.136750000000002E-2</v>
      </c>
      <c r="W827" s="1">
        <v>1.1000000000000001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-1</v>
      </c>
      <c r="M828" s="1">
        <v>-1</v>
      </c>
      <c r="N828" s="1">
        <v>0</v>
      </c>
      <c r="O828" s="1">
        <v>13402</v>
      </c>
      <c r="P828" s="1">
        <v>0</v>
      </c>
      <c r="Q828" s="1">
        <v>15.45</v>
      </c>
      <c r="R828" s="1">
        <v>15.45</v>
      </c>
      <c r="S828" s="1">
        <v>15.05</v>
      </c>
      <c r="T828" s="1">
        <v>15.1</v>
      </c>
      <c r="U828" s="1">
        <v>15.05</v>
      </c>
      <c r="V828" s="1">
        <v>-4.5600000000000003E-4</v>
      </c>
      <c r="W828" s="1">
        <v>-1.95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42.56</v>
      </c>
      <c r="D829" s="1">
        <v>0.18</v>
      </c>
      <c r="E829" s="1">
        <v>0.61</v>
      </c>
      <c r="F829" s="1">
        <v>42.25</v>
      </c>
      <c r="G829" s="1">
        <v>14.400000000000006</v>
      </c>
      <c r="H829" s="1">
        <v>833</v>
      </c>
      <c r="I829" s="1">
        <v>1173408.42</v>
      </c>
      <c r="J829" s="1">
        <v>459</v>
      </c>
      <c r="K829" s="1">
        <v>-800</v>
      </c>
      <c r="L829" s="1">
        <v>83</v>
      </c>
      <c r="M829" s="1">
        <v>-26</v>
      </c>
      <c r="N829" s="1">
        <v>535</v>
      </c>
      <c r="O829" s="1">
        <v>16897</v>
      </c>
      <c r="P829" s="1">
        <v>1.5</v>
      </c>
      <c r="Q829" s="1">
        <v>34.15</v>
      </c>
      <c r="R829" s="1">
        <v>33.950000000000003</v>
      </c>
      <c r="S829" s="1">
        <v>33.35</v>
      </c>
      <c r="T829" s="1">
        <v>33.549999999999997</v>
      </c>
      <c r="U829" s="1">
        <v>34.049999999999997</v>
      </c>
      <c r="V829" s="1">
        <v>8.6273499999999947E-2</v>
      </c>
      <c r="W829" s="1">
        <v>6.57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10.18</v>
      </c>
      <c r="D830" s="1">
        <v>0</v>
      </c>
      <c r="E830" s="1">
        <v>0.13</v>
      </c>
      <c r="F830" s="1">
        <v>11.33</v>
      </c>
      <c r="G830" s="1">
        <v>78.36</v>
      </c>
      <c r="H830" s="1">
        <v>834</v>
      </c>
      <c r="I830" s="1">
        <v>820960.02</v>
      </c>
      <c r="J830" s="1">
        <v>114</v>
      </c>
      <c r="K830" s="1">
        <v>2</v>
      </c>
      <c r="L830" s="1">
        <v>-142</v>
      </c>
      <c r="M830" s="1">
        <v>-110</v>
      </c>
      <c r="N830" s="1">
        <v>-80</v>
      </c>
      <c r="O830" s="1">
        <v>64330</v>
      </c>
      <c r="P830" s="1">
        <v>-0.3</v>
      </c>
      <c r="Q830" s="1">
        <v>20.85</v>
      </c>
      <c r="R830" s="1">
        <v>20.9</v>
      </c>
      <c r="S830" s="1">
        <v>20.9</v>
      </c>
      <c r="T830" s="1">
        <v>22.1</v>
      </c>
      <c r="U830" s="1">
        <v>22.25</v>
      </c>
      <c r="V830" s="1">
        <v>-4.7600999999999997E-2</v>
      </c>
      <c r="W830" s="1">
        <v>7.49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0.36</v>
      </c>
      <c r="D831" s="1">
        <v>0.01</v>
      </c>
      <c r="E831" s="1">
        <v>0.03</v>
      </c>
      <c r="F831" s="1">
        <v>60.76</v>
      </c>
      <c r="G831" s="1">
        <v>38.840000000000003</v>
      </c>
      <c r="H831" s="1">
        <v>835</v>
      </c>
      <c r="I831" s="1">
        <v>450000</v>
      </c>
      <c r="J831" s="1">
        <v>-2</v>
      </c>
      <c r="K831" s="1">
        <v>2</v>
      </c>
      <c r="L831" s="1">
        <v>0</v>
      </c>
      <c r="M831" s="1">
        <v>-1</v>
      </c>
      <c r="N831" s="1">
        <v>0</v>
      </c>
      <c r="O831" s="1">
        <v>17478</v>
      </c>
      <c r="P831" s="1">
        <v>0</v>
      </c>
      <c r="Q831" s="1">
        <v>36</v>
      </c>
      <c r="R831" s="1">
        <v>36.5</v>
      </c>
      <c r="S831" s="1">
        <v>36.5</v>
      </c>
      <c r="T831" s="1">
        <v>36.799999999999997</v>
      </c>
      <c r="U831" s="1">
        <v>36.6</v>
      </c>
      <c r="V831" s="1">
        <v>-3.5799999999999997E-4</v>
      </c>
      <c r="W831" s="1">
        <v>0.27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43.85</v>
      </c>
      <c r="R832" s="1">
        <v>48.1</v>
      </c>
      <c r="S832" s="1">
        <v>47.35</v>
      </c>
      <c r="T832" s="1">
        <v>45.5</v>
      </c>
      <c r="U832" s="1">
        <v>45.5</v>
      </c>
      <c r="V832" s="1">
        <v>0</v>
      </c>
      <c r="W832" s="1">
        <v>13.75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37.9</v>
      </c>
      <c r="D833" s="1">
        <v>0</v>
      </c>
      <c r="E833" s="1">
        <v>0.49</v>
      </c>
      <c r="F833" s="1">
        <v>36.35</v>
      </c>
      <c r="G833" s="1">
        <v>25.259999999999991</v>
      </c>
      <c r="H833" s="1">
        <v>837</v>
      </c>
      <c r="I833" s="1">
        <v>1841918.48</v>
      </c>
      <c r="J833" s="1">
        <v>150</v>
      </c>
      <c r="K833" s="1">
        <v>-15</v>
      </c>
      <c r="L833" s="1">
        <v>9</v>
      </c>
      <c r="M833" s="1">
        <v>1</v>
      </c>
      <c r="N833" s="1">
        <v>446</v>
      </c>
      <c r="O833" s="1">
        <v>46527</v>
      </c>
      <c r="P833" s="1">
        <v>1.3</v>
      </c>
      <c r="Q833" s="1">
        <v>48.4</v>
      </c>
      <c r="R833" s="1">
        <v>48.3</v>
      </c>
      <c r="S833" s="1">
        <v>47.4</v>
      </c>
      <c r="T833" s="1">
        <v>46.6</v>
      </c>
      <c r="U833" s="1">
        <v>48.1</v>
      </c>
      <c r="V833" s="1">
        <v>0.284613</v>
      </c>
      <c r="W833" s="1">
        <v>0.42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14.25</v>
      </c>
      <c r="D834" s="1">
        <v>0</v>
      </c>
      <c r="E834" s="1">
        <v>0</v>
      </c>
      <c r="F834" s="1">
        <v>50.61</v>
      </c>
      <c r="G834" s="1">
        <v>35.14</v>
      </c>
      <c r="H834" s="1">
        <v>838</v>
      </c>
      <c r="I834" s="1">
        <v>799209.09</v>
      </c>
      <c r="J834" s="1">
        <v>-4</v>
      </c>
      <c r="K834" s="1">
        <v>-1</v>
      </c>
      <c r="L834" s="1">
        <v>0</v>
      </c>
      <c r="M834" s="1">
        <v>-8</v>
      </c>
      <c r="N834" s="1">
        <v>-19</v>
      </c>
      <c r="O834" s="1">
        <v>28084</v>
      </c>
      <c r="P834" s="1">
        <v>-0.1</v>
      </c>
      <c r="Q834" s="1">
        <v>49.5</v>
      </c>
      <c r="R834" s="1">
        <v>49.6</v>
      </c>
      <c r="S834" s="1">
        <v>49.1</v>
      </c>
      <c r="T834" s="1">
        <v>50.7</v>
      </c>
      <c r="U834" s="1">
        <v>51.2</v>
      </c>
      <c r="V834" s="1">
        <v>-1.626E-2</v>
      </c>
      <c r="W834" s="1">
        <v>2.61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9.6</v>
      </c>
      <c r="R835" s="1">
        <v>9.52</v>
      </c>
      <c r="S835" s="1">
        <v>9.52</v>
      </c>
      <c r="T835" s="1">
        <v>9.48</v>
      </c>
      <c r="U835" s="1">
        <v>9.5</v>
      </c>
      <c r="V835" s="1">
        <v>0</v>
      </c>
      <c r="W835" s="1">
        <v>-3.06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5.98</v>
      </c>
      <c r="D836" s="1">
        <v>0</v>
      </c>
      <c r="E836" s="1">
        <v>0.12</v>
      </c>
      <c r="F836" s="1">
        <v>10.86</v>
      </c>
      <c r="G836" s="1">
        <v>83.039999999999992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33522</v>
      </c>
      <c r="P836" s="1">
        <v>0</v>
      </c>
      <c r="Q836" s="1">
        <v>14.2</v>
      </c>
      <c r="R836" s="1">
        <v>13.95</v>
      </c>
      <c r="S836" s="1">
        <v>13.15</v>
      </c>
      <c r="T836" s="1">
        <v>13.15</v>
      </c>
      <c r="U836" s="1">
        <v>13.1</v>
      </c>
      <c r="V836" s="1">
        <v>0</v>
      </c>
      <c r="W836" s="1">
        <v>-7.42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10.67</v>
      </c>
      <c r="D837" s="1">
        <v>3.93</v>
      </c>
      <c r="E837" s="1">
        <v>0.11</v>
      </c>
      <c r="F837" s="1">
        <v>15.94</v>
      </c>
      <c r="G837" s="1">
        <v>69.349999999999994</v>
      </c>
      <c r="H837" s="1">
        <v>841</v>
      </c>
      <c r="I837" s="1">
        <v>1307598.94</v>
      </c>
      <c r="J837" s="1">
        <v>11</v>
      </c>
      <c r="K837" s="1">
        <v>-56</v>
      </c>
      <c r="L837" s="1">
        <v>52</v>
      </c>
      <c r="M837" s="1">
        <v>-38</v>
      </c>
      <c r="N837" s="1">
        <v>55</v>
      </c>
      <c r="O837" s="1">
        <v>90682</v>
      </c>
      <c r="P837" s="1">
        <v>0</v>
      </c>
      <c r="Q837" s="1">
        <v>50.5</v>
      </c>
      <c r="R837" s="1">
        <v>50.1</v>
      </c>
      <c r="S837" s="1">
        <v>49.65</v>
      </c>
      <c r="T837" s="1">
        <v>48.75</v>
      </c>
      <c r="U837" s="1">
        <v>49.35</v>
      </c>
      <c r="V837" s="1">
        <v>1.1934499999999999E-2</v>
      </c>
      <c r="W837" s="1">
        <v>-1.3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7.59</v>
      </c>
      <c r="D838" s="1">
        <v>0</v>
      </c>
      <c r="E838" s="1">
        <v>0</v>
      </c>
      <c r="F838" s="1">
        <v>11.07</v>
      </c>
      <c r="G838" s="1">
        <v>81.34</v>
      </c>
      <c r="H838" s="1">
        <v>842</v>
      </c>
      <c r="I838" s="1">
        <v>392973.71</v>
      </c>
      <c r="J838" s="1">
        <v>20</v>
      </c>
      <c r="K838" s="1">
        <v>46</v>
      </c>
      <c r="L838" s="1">
        <v>-24</v>
      </c>
      <c r="M838" s="1">
        <v>-21</v>
      </c>
      <c r="N838" s="1">
        <v>10</v>
      </c>
      <c r="O838" s="1">
        <v>31964</v>
      </c>
      <c r="P838" s="1">
        <v>0.1</v>
      </c>
      <c r="Q838" s="1">
        <v>25.8</v>
      </c>
      <c r="R838" s="1">
        <v>26.4</v>
      </c>
      <c r="S838" s="1">
        <v>25.95</v>
      </c>
      <c r="T838" s="1">
        <v>25.8</v>
      </c>
      <c r="U838" s="1">
        <v>25.8</v>
      </c>
      <c r="V838" s="1">
        <v>8.2379999999999988E-3</v>
      </c>
      <c r="W838" s="1">
        <v>0.78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0.3</v>
      </c>
      <c r="D839" s="1">
        <v>0</v>
      </c>
      <c r="E839" s="1">
        <v>0.03</v>
      </c>
      <c r="F839" s="1">
        <v>58.33</v>
      </c>
      <c r="G839" s="1">
        <v>41.34</v>
      </c>
      <c r="H839" s="1">
        <v>843</v>
      </c>
      <c r="I839" s="1">
        <v>470975</v>
      </c>
      <c r="J839" s="1">
        <v>-1</v>
      </c>
      <c r="K839" s="1">
        <v>-4</v>
      </c>
      <c r="L839" s="1">
        <v>-3</v>
      </c>
      <c r="M839" s="1">
        <v>-5</v>
      </c>
      <c r="N839" s="1">
        <v>5</v>
      </c>
      <c r="O839" s="1">
        <v>19470</v>
      </c>
      <c r="P839" s="1">
        <v>0</v>
      </c>
      <c r="Q839" s="1">
        <v>19.95</v>
      </c>
      <c r="R839" s="1">
        <v>19.899999999999999</v>
      </c>
      <c r="S839" s="1">
        <v>19.25</v>
      </c>
      <c r="T839" s="1">
        <v>19.350000000000001</v>
      </c>
      <c r="U839" s="1">
        <v>19.600000000000001</v>
      </c>
      <c r="V839" s="1">
        <v>-1.5605E-3</v>
      </c>
      <c r="W839" s="1">
        <v>-1.51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7.74</v>
      </c>
      <c r="D840" s="1">
        <v>7.91</v>
      </c>
      <c r="E840" s="1">
        <v>1.02</v>
      </c>
      <c r="F840" s="1">
        <v>28.5</v>
      </c>
      <c r="G840" s="1">
        <v>54.83</v>
      </c>
      <c r="H840" s="1">
        <v>844</v>
      </c>
      <c r="I840" s="1">
        <v>1222254.02</v>
      </c>
      <c r="J840" s="1">
        <v>-1</v>
      </c>
      <c r="K840" s="1">
        <v>-241</v>
      </c>
      <c r="L840" s="1">
        <v>-113</v>
      </c>
      <c r="M840" s="1">
        <v>-64</v>
      </c>
      <c r="N840" s="1">
        <v>759</v>
      </c>
      <c r="O840" s="1">
        <v>67016</v>
      </c>
      <c r="P840" s="1">
        <v>0.5</v>
      </c>
      <c r="Q840" s="1">
        <v>296</v>
      </c>
      <c r="R840" s="1">
        <v>296</v>
      </c>
      <c r="S840" s="1">
        <v>290.5</v>
      </c>
      <c r="T840" s="1">
        <v>288</v>
      </c>
      <c r="U840" s="1">
        <v>308</v>
      </c>
      <c r="V840" s="1">
        <v>1.1088150000000001</v>
      </c>
      <c r="W840" s="1">
        <v>4.9400000000000004</v>
      </c>
      <c r="X840" s="1" t="s">
        <v>4498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55.96</v>
      </c>
      <c r="D841" s="1">
        <v>8.17</v>
      </c>
      <c r="E841" s="1">
        <v>1.22</v>
      </c>
      <c r="F841" s="1">
        <v>2.91</v>
      </c>
      <c r="G841" s="1">
        <v>31.740000000000009</v>
      </c>
      <c r="H841" s="1">
        <v>845</v>
      </c>
      <c r="I841" s="1">
        <v>702942.18</v>
      </c>
      <c r="J841" s="1">
        <v>170</v>
      </c>
      <c r="K841" s="1">
        <v>1410</v>
      </c>
      <c r="L841" s="1">
        <v>-256</v>
      </c>
      <c r="M841" s="1">
        <v>824</v>
      </c>
      <c r="N841" s="1">
        <v>339</v>
      </c>
      <c r="O841" s="1">
        <v>22311</v>
      </c>
      <c r="P841" s="1">
        <v>11.1</v>
      </c>
      <c r="Q841" s="1">
        <v>562</v>
      </c>
      <c r="R841" s="1">
        <v>588</v>
      </c>
      <c r="S841" s="1">
        <v>581</v>
      </c>
      <c r="T841" s="1">
        <v>586</v>
      </c>
      <c r="U841" s="1">
        <v>635</v>
      </c>
      <c r="V841" s="1">
        <v>14.740130000000001</v>
      </c>
      <c r="W841" s="1">
        <v>15.45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2.54</v>
      </c>
      <c r="D842" s="1">
        <v>0</v>
      </c>
      <c r="E842" s="1">
        <v>0</v>
      </c>
      <c r="F842" s="1">
        <v>49.72</v>
      </c>
      <c r="G842" s="1">
        <v>47.74</v>
      </c>
      <c r="H842" s="1">
        <v>846</v>
      </c>
      <c r="I842" s="1">
        <v>734980.57</v>
      </c>
      <c r="J842" s="1">
        <v>-17</v>
      </c>
      <c r="K842" s="1">
        <v>-14</v>
      </c>
      <c r="L842" s="1">
        <v>-66</v>
      </c>
      <c r="M842" s="1">
        <v>9</v>
      </c>
      <c r="N842" s="1">
        <v>12</v>
      </c>
      <c r="O842" s="1">
        <v>35088</v>
      </c>
      <c r="P842" s="1">
        <v>-0.2</v>
      </c>
      <c r="Q842" s="1">
        <v>24.1</v>
      </c>
      <c r="R842" s="1">
        <v>24.1</v>
      </c>
      <c r="S842" s="1">
        <v>22.95</v>
      </c>
      <c r="T842" s="1">
        <v>22.7</v>
      </c>
      <c r="U842" s="1">
        <v>23</v>
      </c>
      <c r="V842" s="1">
        <v>-1.7815000000000001E-2</v>
      </c>
      <c r="W842" s="1">
        <v>-3.97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51.51</v>
      </c>
      <c r="D843" s="1">
        <v>0.31</v>
      </c>
      <c r="E843" s="1">
        <v>0.09</v>
      </c>
      <c r="F843" s="1">
        <v>7.23</v>
      </c>
      <c r="G843" s="1">
        <v>40.86</v>
      </c>
      <c r="H843" s="1">
        <v>847</v>
      </c>
      <c r="I843" s="1">
        <v>511112.94</v>
      </c>
      <c r="J843" s="1">
        <v>2</v>
      </c>
      <c r="K843" s="1">
        <v>0</v>
      </c>
      <c r="L843" s="1">
        <v>0</v>
      </c>
      <c r="M843" s="1">
        <v>-3</v>
      </c>
      <c r="N843" s="1">
        <v>0</v>
      </c>
      <c r="O843" s="1">
        <v>20884</v>
      </c>
      <c r="P843" s="1">
        <v>0</v>
      </c>
      <c r="Q843" s="1">
        <v>10.25</v>
      </c>
      <c r="R843" s="1">
        <v>10.25</v>
      </c>
      <c r="S843" s="1">
        <v>10</v>
      </c>
      <c r="T843" s="1">
        <v>10</v>
      </c>
      <c r="U843" s="1">
        <v>10</v>
      </c>
      <c r="V843" s="1">
        <v>-9.5000000000000005E-5</v>
      </c>
      <c r="W843" s="1">
        <v>-8.68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45.73</v>
      </c>
      <c r="D844" s="1">
        <v>3.44</v>
      </c>
      <c r="E844" s="1">
        <v>2.0099999999999998</v>
      </c>
      <c r="F844" s="1">
        <v>3.6</v>
      </c>
      <c r="G844" s="1">
        <v>45.220000000000006</v>
      </c>
      <c r="H844" s="1">
        <v>848</v>
      </c>
      <c r="I844" s="1">
        <v>1336362.95</v>
      </c>
      <c r="J844" s="1">
        <v>-157</v>
      </c>
      <c r="K844" s="1">
        <v>214</v>
      </c>
      <c r="L844" s="1">
        <v>-81</v>
      </c>
      <c r="M844" s="1">
        <v>237</v>
      </c>
      <c r="N844" s="1">
        <v>272</v>
      </c>
      <c r="O844" s="1">
        <v>60430</v>
      </c>
      <c r="P844" s="1">
        <v>0.8</v>
      </c>
      <c r="Q844" s="1">
        <v>242.5</v>
      </c>
      <c r="R844" s="1">
        <v>245.5</v>
      </c>
      <c r="S844" s="1">
        <v>245</v>
      </c>
      <c r="T844" s="1">
        <v>254</v>
      </c>
      <c r="U844" s="1">
        <v>273.5</v>
      </c>
      <c r="V844" s="1">
        <v>1.292095</v>
      </c>
      <c r="W844" s="1">
        <v>14.44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6.92</v>
      </c>
      <c r="D845" s="1">
        <v>0</v>
      </c>
      <c r="E845" s="1">
        <v>0.35</v>
      </c>
      <c r="F845" s="1">
        <v>41.56</v>
      </c>
      <c r="G845" s="1">
        <v>51.17</v>
      </c>
      <c r="H845" s="1">
        <v>849</v>
      </c>
      <c r="I845" s="1">
        <v>586136</v>
      </c>
      <c r="J845" s="1">
        <v>52</v>
      </c>
      <c r="K845" s="1">
        <v>-73</v>
      </c>
      <c r="L845" s="1">
        <v>-155</v>
      </c>
      <c r="M845" s="1">
        <v>160</v>
      </c>
      <c r="N845" s="1">
        <v>21</v>
      </c>
      <c r="O845" s="1">
        <v>29993</v>
      </c>
      <c r="P845" s="1">
        <v>0</v>
      </c>
      <c r="Q845" s="1">
        <v>43.45</v>
      </c>
      <c r="R845" s="1">
        <v>42.85</v>
      </c>
      <c r="S845" s="1">
        <v>40.799999999999997</v>
      </c>
      <c r="T845" s="1">
        <v>41.7</v>
      </c>
      <c r="U845" s="1">
        <v>42.05</v>
      </c>
      <c r="V845" s="1">
        <v>3.6240000000000031E-3</v>
      </c>
      <c r="W845" s="1">
        <v>-1.29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0.96</v>
      </c>
      <c r="D846" s="1">
        <v>0.45</v>
      </c>
      <c r="E846" s="1">
        <v>0.48</v>
      </c>
      <c r="F846" s="1">
        <v>32.14</v>
      </c>
      <c r="G846" s="1">
        <v>65.97</v>
      </c>
      <c r="H846" s="1">
        <v>850</v>
      </c>
      <c r="I846" s="1">
        <v>929199.5</v>
      </c>
      <c r="J846" s="1">
        <v>-10</v>
      </c>
      <c r="K846" s="1">
        <v>-34</v>
      </c>
      <c r="L846" s="1">
        <v>-84</v>
      </c>
      <c r="M846" s="1">
        <v>19</v>
      </c>
      <c r="N846" s="1">
        <v>67</v>
      </c>
      <c r="O846" s="1">
        <v>61299</v>
      </c>
      <c r="P846" s="1">
        <v>-0.1</v>
      </c>
      <c r="Q846" s="1">
        <v>82.1</v>
      </c>
      <c r="R846" s="1">
        <v>81.5</v>
      </c>
      <c r="S846" s="1">
        <v>80.099999999999994</v>
      </c>
      <c r="T846" s="1">
        <v>80.099999999999994</v>
      </c>
      <c r="U846" s="1">
        <v>80.8</v>
      </c>
      <c r="V846" s="1">
        <v>-3.3849000000000004E-2</v>
      </c>
      <c r="W846" s="1">
        <v>-1.1000000000000001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4</v>
      </c>
      <c r="K847" s="1">
        <v>4</v>
      </c>
      <c r="L847" s="1">
        <v>0</v>
      </c>
      <c r="M847" s="1">
        <v>1</v>
      </c>
      <c r="N847" s="1">
        <v>0</v>
      </c>
      <c r="O847" s="1">
        <v>23901</v>
      </c>
      <c r="P847" s="1">
        <v>0</v>
      </c>
      <c r="Q847" s="1">
        <v>16.100000000000001</v>
      </c>
      <c r="R847" s="1">
        <v>15.85</v>
      </c>
      <c r="S847" s="1">
        <v>15.35</v>
      </c>
      <c r="T847" s="1">
        <v>15.3</v>
      </c>
      <c r="U847" s="1">
        <v>15.5</v>
      </c>
      <c r="V847" s="1">
        <v>1.4310000000000002E-3</v>
      </c>
      <c r="W847" s="1">
        <v>-4.62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39.74</v>
      </c>
      <c r="D848" s="1">
        <v>0</v>
      </c>
      <c r="E848" s="1">
        <v>2.87</v>
      </c>
      <c r="F848" s="1">
        <v>19.79</v>
      </c>
      <c r="G848" s="1">
        <v>37.6</v>
      </c>
      <c r="H848" s="1">
        <v>852</v>
      </c>
      <c r="I848" s="1">
        <v>4066637.59</v>
      </c>
      <c r="J848" s="1">
        <v>270</v>
      </c>
      <c r="K848" s="1">
        <v>19</v>
      </c>
      <c r="L848" s="1">
        <v>-677</v>
      </c>
      <c r="M848" s="1">
        <v>46</v>
      </c>
      <c r="N848" s="1">
        <v>1179</v>
      </c>
      <c r="O848" s="1">
        <v>152906</v>
      </c>
      <c r="P848" s="1">
        <v>0.5</v>
      </c>
      <c r="Q848" s="1">
        <v>46.3</v>
      </c>
      <c r="R848" s="1">
        <v>46.25</v>
      </c>
      <c r="S848" s="1">
        <v>45.15</v>
      </c>
      <c r="T848" s="1">
        <v>45.25</v>
      </c>
      <c r="U848" s="1">
        <v>46.6</v>
      </c>
      <c r="V848" s="1">
        <v>0.39836100000000008</v>
      </c>
      <c r="W848" s="1">
        <v>2.19</v>
      </c>
      <c r="X848" s="1" t="s">
        <v>4499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56.12</v>
      </c>
      <c r="D849" s="1">
        <v>3.06</v>
      </c>
      <c r="E849" s="1">
        <v>0.24</v>
      </c>
      <c r="F849" s="1">
        <v>55.92</v>
      </c>
      <c r="G849" s="1">
        <v>-15.340000000000003</v>
      </c>
      <c r="H849" s="1">
        <v>853</v>
      </c>
      <c r="I849" s="1">
        <v>444282.5</v>
      </c>
      <c r="J849" s="1">
        <v>132</v>
      </c>
      <c r="K849" s="1">
        <v>18</v>
      </c>
      <c r="L849" s="1">
        <v>-2</v>
      </c>
      <c r="M849" s="1">
        <v>-81</v>
      </c>
      <c r="N849" s="1">
        <v>47</v>
      </c>
      <c r="O849" s="1">
        <v>-6815</v>
      </c>
      <c r="P849" s="1">
        <v>-1.7</v>
      </c>
      <c r="Q849" s="1">
        <v>104</v>
      </c>
      <c r="R849" s="1">
        <v>101</v>
      </c>
      <c r="S849" s="1">
        <v>99.8</v>
      </c>
      <c r="T849" s="1">
        <v>98</v>
      </c>
      <c r="U849" s="1">
        <v>104</v>
      </c>
      <c r="V849" s="1">
        <v>0.12296399999999999</v>
      </c>
      <c r="W849" s="1">
        <v>4.9400000000000004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13.56</v>
      </c>
      <c r="D850" s="1">
        <v>0.01</v>
      </c>
      <c r="E850" s="1">
        <v>0.08</v>
      </c>
      <c r="F850" s="1">
        <v>18.190000000000001</v>
      </c>
      <c r="G850" s="1">
        <v>68.16</v>
      </c>
      <c r="H850" s="1">
        <v>854</v>
      </c>
      <c r="I850" s="1">
        <v>625612.29</v>
      </c>
      <c r="J850" s="1">
        <v>-140</v>
      </c>
      <c r="K850" s="1">
        <v>38</v>
      </c>
      <c r="L850" s="1">
        <v>-218</v>
      </c>
      <c r="M850" s="1">
        <v>-60</v>
      </c>
      <c r="N850" s="1">
        <v>9</v>
      </c>
      <c r="O850" s="1">
        <v>42642</v>
      </c>
      <c r="P850" s="1">
        <v>-0.9</v>
      </c>
      <c r="Q850" s="1">
        <v>134</v>
      </c>
      <c r="R850" s="1">
        <v>132.5</v>
      </c>
      <c r="S850" s="1">
        <v>127.5</v>
      </c>
      <c r="T850" s="1">
        <v>127</v>
      </c>
      <c r="U850" s="1">
        <v>128.5</v>
      </c>
      <c r="V850" s="1">
        <v>-0.47983500000000001</v>
      </c>
      <c r="W850" s="1">
        <v>-4.4400000000000004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10.08</v>
      </c>
      <c r="D851" s="1">
        <v>2.62</v>
      </c>
      <c r="E851" s="1">
        <v>1.52</v>
      </c>
      <c r="F851" s="1">
        <v>17.68</v>
      </c>
      <c r="G851" s="1">
        <v>68.099999999999994</v>
      </c>
      <c r="H851" s="1">
        <v>855</v>
      </c>
      <c r="I851" s="1">
        <v>840922.33</v>
      </c>
      <c r="J851" s="1">
        <v>98</v>
      </c>
      <c r="K851" s="1">
        <v>16</v>
      </c>
      <c r="L851" s="1">
        <v>-127</v>
      </c>
      <c r="M851" s="1">
        <v>-123</v>
      </c>
      <c r="N851" s="1">
        <v>123</v>
      </c>
      <c r="O851" s="1">
        <v>57267</v>
      </c>
      <c r="P851" s="1">
        <v>0</v>
      </c>
      <c r="Q851" s="1">
        <v>289</v>
      </c>
      <c r="R851" s="1">
        <v>293.5</v>
      </c>
      <c r="S851" s="1">
        <v>285.5</v>
      </c>
      <c r="T851" s="1">
        <v>280</v>
      </c>
      <c r="U851" s="1">
        <v>289</v>
      </c>
      <c r="V851" s="1">
        <v>-2.1335E-2</v>
      </c>
      <c r="W851" s="1">
        <v>2.66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4.33</v>
      </c>
      <c r="D852" s="1">
        <v>0.04</v>
      </c>
      <c r="E852" s="1">
        <v>0</v>
      </c>
      <c r="F852" s="1">
        <v>9.43</v>
      </c>
      <c r="G852" s="1">
        <v>86.2</v>
      </c>
      <c r="H852" s="1">
        <v>856</v>
      </c>
      <c r="I852" s="1">
        <v>38171963.990000002</v>
      </c>
      <c r="J852" s="1">
        <v>-145</v>
      </c>
      <c r="K852" s="1">
        <v>-813</v>
      </c>
      <c r="L852" s="1">
        <v>-911</v>
      </c>
      <c r="M852" s="1">
        <v>-89</v>
      </c>
      <c r="N852" s="1">
        <v>280</v>
      </c>
      <c r="O852" s="1">
        <v>3290423</v>
      </c>
      <c r="P852" s="1">
        <v>-0.1</v>
      </c>
      <c r="Q852" s="1">
        <v>9.06</v>
      </c>
      <c r="R852" s="1">
        <v>8.98</v>
      </c>
      <c r="S852" s="1">
        <v>8.8000000000000007</v>
      </c>
      <c r="T852" s="1">
        <v>8.77</v>
      </c>
      <c r="U852" s="1">
        <v>8.85</v>
      </c>
      <c r="V852" s="1">
        <v>-0.14933770000000002</v>
      </c>
      <c r="W852" s="1">
        <v>-3.17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14325</v>
      </c>
      <c r="P853" s="1">
        <v>0</v>
      </c>
      <c r="Q853" s="1">
        <v>37.85</v>
      </c>
      <c r="R853" s="1">
        <v>37.6</v>
      </c>
      <c r="S853" s="1">
        <v>37.4</v>
      </c>
      <c r="T853" s="1">
        <v>37.4</v>
      </c>
      <c r="U853" s="1">
        <v>37.35</v>
      </c>
      <c r="V853" s="1">
        <v>0</v>
      </c>
      <c r="W853" s="1">
        <v>-0.8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2.46</v>
      </c>
      <c r="D854" s="1">
        <v>0</v>
      </c>
      <c r="E854" s="1">
        <v>0.05</v>
      </c>
      <c r="F854" s="1">
        <v>50.2</v>
      </c>
      <c r="G854" s="1">
        <v>47.29</v>
      </c>
      <c r="H854" s="1">
        <v>858</v>
      </c>
      <c r="I854" s="1">
        <v>799900</v>
      </c>
      <c r="J854" s="1">
        <v>0</v>
      </c>
      <c r="K854" s="1">
        <v>0</v>
      </c>
      <c r="L854" s="1">
        <v>-6</v>
      </c>
      <c r="M854" s="1">
        <v>2</v>
      </c>
      <c r="N854" s="1">
        <v>-4</v>
      </c>
      <c r="O854" s="1">
        <v>37827</v>
      </c>
      <c r="P854" s="1">
        <v>0</v>
      </c>
      <c r="Q854" s="1">
        <v>26.6</v>
      </c>
      <c r="R854" s="1">
        <v>26.7</v>
      </c>
      <c r="S854" s="1">
        <v>26.7</v>
      </c>
      <c r="T854" s="1">
        <v>26</v>
      </c>
      <c r="U854" s="1">
        <v>26.5</v>
      </c>
      <c r="V854" s="1">
        <v>-2.1419999999999998E-3</v>
      </c>
      <c r="W854" s="1">
        <v>-0.19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1.37</v>
      </c>
      <c r="D855" s="1">
        <v>0</v>
      </c>
      <c r="E855" s="1">
        <v>0.14000000000000001</v>
      </c>
      <c r="F855" s="1">
        <v>3.4</v>
      </c>
      <c r="G855" s="1">
        <v>95.09</v>
      </c>
      <c r="H855" s="1">
        <v>859</v>
      </c>
      <c r="I855" s="1">
        <v>1135136.43</v>
      </c>
      <c r="J855" s="1">
        <v>-338</v>
      </c>
      <c r="K855" s="1">
        <v>-14</v>
      </c>
      <c r="L855" s="1">
        <v>57</v>
      </c>
      <c r="M855" s="1">
        <v>-216</v>
      </c>
      <c r="N855" s="1">
        <v>216</v>
      </c>
      <c r="O855" s="1">
        <v>107940</v>
      </c>
      <c r="P855" s="1">
        <v>-0.3</v>
      </c>
      <c r="Q855" s="1">
        <v>18.149999999999999</v>
      </c>
      <c r="R855" s="1">
        <v>17.100000000000001</v>
      </c>
      <c r="S855" s="1">
        <v>16.5</v>
      </c>
      <c r="T855" s="1">
        <v>16.75</v>
      </c>
      <c r="U855" s="1">
        <v>17.95</v>
      </c>
      <c r="V855" s="1">
        <v>-5.1743999999999984E-2</v>
      </c>
      <c r="W855" s="1">
        <v>-3.49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5.54</v>
      </c>
      <c r="D856" s="1">
        <v>0</v>
      </c>
      <c r="E856" s="1">
        <v>0.33</v>
      </c>
      <c r="F856" s="1">
        <v>14.51</v>
      </c>
      <c r="G856" s="1">
        <v>79.62</v>
      </c>
      <c r="H856" s="1">
        <v>860</v>
      </c>
      <c r="I856" s="1">
        <v>300595.71999999997</v>
      </c>
      <c r="J856" s="1">
        <v>17</v>
      </c>
      <c r="K856" s="1">
        <v>-33</v>
      </c>
      <c r="L856" s="1">
        <v>418</v>
      </c>
      <c r="M856" s="1">
        <v>-150</v>
      </c>
      <c r="N856" s="1">
        <v>-64</v>
      </c>
      <c r="O856" s="1">
        <v>23933</v>
      </c>
      <c r="P856" s="1">
        <v>0.8</v>
      </c>
      <c r="Q856" s="1">
        <v>101</v>
      </c>
      <c r="R856" s="1">
        <v>101</v>
      </c>
      <c r="S856" s="1">
        <v>111</v>
      </c>
      <c r="T856" s="1">
        <v>122</v>
      </c>
      <c r="U856" s="1">
        <v>114</v>
      </c>
      <c r="V856" s="1">
        <v>0.19186</v>
      </c>
      <c r="W856" s="1">
        <v>23.91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3.5</v>
      </c>
      <c r="D857" s="1">
        <v>0</v>
      </c>
      <c r="E857" s="1">
        <v>0.27</v>
      </c>
      <c r="F857" s="1">
        <v>10.210000000000001</v>
      </c>
      <c r="G857" s="1">
        <v>86.02</v>
      </c>
      <c r="H857" s="1">
        <v>861</v>
      </c>
      <c r="I857" s="1">
        <v>696758.07</v>
      </c>
      <c r="J857" s="1">
        <v>28</v>
      </c>
      <c r="K857" s="1">
        <v>-4</v>
      </c>
      <c r="L857" s="1">
        <v>-24</v>
      </c>
      <c r="M857" s="1">
        <v>-16</v>
      </c>
      <c r="N857" s="1">
        <v>31</v>
      </c>
      <c r="O857" s="1">
        <v>59935</v>
      </c>
      <c r="P857" s="1">
        <v>0</v>
      </c>
      <c r="Q857" s="1">
        <v>29.25</v>
      </c>
      <c r="R857" s="1">
        <v>29.05</v>
      </c>
      <c r="S857" s="1">
        <v>28.6</v>
      </c>
      <c r="T857" s="1">
        <v>29</v>
      </c>
      <c r="U857" s="1">
        <v>29</v>
      </c>
      <c r="V857" s="1">
        <v>4.5139999999999989E-3</v>
      </c>
      <c r="W857" s="1">
        <v>-0.68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8.8000000000000007</v>
      </c>
      <c r="D858" s="1">
        <v>0.48</v>
      </c>
      <c r="E858" s="1">
        <v>6.47</v>
      </c>
      <c r="F858" s="1">
        <v>45.59</v>
      </c>
      <c r="G858" s="1">
        <v>38.659999999999997</v>
      </c>
      <c r="H858" s="1">
        <v>862</v>
      </c>
      <c r="I858" s="1">
        <v>658829.88</v>
      </c>
      <c r="J858" s="1">
        <v>-637</v>
      </c>
      <c r="K858" s="1">
        <v>27</v>
      </c>
      <c r="L858" s="1">
        <v>-173</v>
      </c>
      <c r="M858" s="1">
        <v>-36</v>
      </c>
      <c r="N858" s="1">
        <v>-86</v>
      </c>
      <c r="O858" s="1">
        <v>25470</v>
      </c>
      <c r="P858" s="1">
        <v>-3.6</v>
      </c>
      <c r="Q858" s="1">
        <v>188</v>
      </c>
      <c r="R858" s="1">
        <v>187</v>
      </c>
      <c r="S858" s="1">
        <v>183</v>
      </c>
      <c r="T858" s="1">
        <v>185</v>
      </c>
      <c r="U858" s="1">
        <v>186</v>
      </c>
      <c r="V858" s="1">
        <v>-1.6902200000000001</v>
      </c>
      <c r="W858" s="1">
        <v>5.68</v>
      </c>
      <c r="X858" s="1" t="s">
        <v>4500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0.57999999999999996</v>
      </c>
      <c r="D859" s="1">
        <v>0</v>
      </c>
      <c r="E859" s="1">
        <v>0.65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6</v>
      </c>
      <c r="K859" s="1">
        <v>-2</v>
      </c>
      <c r="L859" s="1">
        <v>-3</v>
      </c>
      <c r="M859" s="1">
        <v>-7</v>
      </c>
      <c r="N859" s="1">
        <v>-2</v>
      </c>
      <c r="O859" s="1">
        <v>27482</v>
      </c>
      <c r="P859" s="1">
        <v>0</v>
      </c>
      <c r="Q859" s="1">
        <v>40.35</v>
      </c>
      <c r="R859" s="1">
        <v>40.5</v>
      </c>
      <c r="S859" s="1">
        <v>40.25</v>
      </c>
      <c r="T859" s="1">
        <v>39.9</v>
      </c>
      <c r="U859" s="1">
        <v>39.950000000000003</v>
      </c>
      <c r="V859" s="1">
        <v>-3.1885000000000004E-3</v>
      </c>
      <c r="W859" s="1">
        <v>0.25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1.1200000000000001</v>
      </c>
      <c r="D860" s="1">
        <v>0</v>
      </c>
      <c r="E860" s="1">
        <v>0.04</v>
      </c>
      <c r="F860" s="1">
        <v>26.19</v>
      </c>
      <c r="G860" s="1">
        <v>72.650000000000006</v>
      </c>
      <c r="H860" s="1">
        <v>864</v>
      </c>
      <c r="I860" s="1">
        <v>1504418.08</v>
      </c>
      <c r="J860" s="1">
        <v>2</v>
      </c>
      <c r="K860" s="1">
        <v>5</v>
      </c>
      <c r="L860" s="1">
        <v>-131</v>
      </c>
      <c r="M860" s="1">
        <v>2</v>
      </c>
      <c r="N860" s="1">
        <v>162</v>
      </c>
      <c r="O860" s="1">
        <v>109296</v>
      </c>
      <c r="P860" s="1">
        <v>0</v>
      </c>
      <c r="Q860" s="1">
        <v>24.45</v>
      </c>
      <c r="R860" s="1">
        <v>24.35</v>
      </c>
      <c r="S860" s="1">
        <v>23.2</v>
      </c>
      <c r="T860" s="1">
        <v>22.75</v>
      </c>
      <c r="U860" s="1">
        <v>23.7</v>
      </c>
      <c r="V860" s="1">
        <v>1.0163500000000004E-2</v>
      </c>
      <c r="W860" s="1">
        <v>-1.66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</v>
      </c>
      <c r="K861" s="1">
        <v>-2</v>
      </c>
      <c r="L861" s="1">
        <v>-3</v>
      </c>
      <c r="M861" s="1">
        <v>0</v>
      </c>
      <c r="N861" s="1">
        <v>3</v>
      </c>
      <c r="O861" s="1">
        <v>136344</v>
      </c>
      <c r="P861" s="1">
        <v>0</v>
      </c>
      <c r="Q861" s="1">
        <v>14.1</v>
      </c>
      <c r="R861" s="1">
        <v>14.4</v>
      </c>
      <c r="S861" s="1">
        <v>14.05</v>
      </c>
      <c r="T861" s="1">
        <v>14.05</v>
      </c>
      <c r="U861" s="1">
        <v>14.4</v>
      </c>
      <c r="V861" s="1">
        <v>-5.5949999999999999E-4</v>
      </c>
      <c r="W861" s="1">
        <v>3.23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28.09</v>
      </c>
      <c r="D862" s="1">
        <v>0.91</v>
      </c>
      <c r="E862" s="1">
        <v>3.06</v>
      </c>
      <c r="F862" s="1">
        <v>6.39</v>
      </c>
      <c r="G862" s="1">
        <v>61.55</v>
      </c>
      <c r="H862" s="1">
        <v>866</v>
      </c>
      <c r="I862" s="1">
        <v>18790568.329999998</v>
      </c>
      <c r="J862" s="1">
        <v>-979</v>
      </c>
      <c r="K862" s="1">
        <v>-3382</v>
      </c>
      <c r="L862" s="1">
        <v>-1613</v>
      </c>
      <c r="M862" s="1">
        <v>-560</v>
      </c>
      <c r="N862" s="1">
        <v>-1116</v>
      </c>
      <c r="O862" s="1">
        <v>1156559</v>
      </c>
      <c r="P862" s="1">
        <v>-0.7</v>
      </c>
      <c r="Q862" s="1">
        <v>51.1</v>
      </c>
      <c r="R862" s="1">
        <v>50</v>
      </c>
      <c r="S862" s="1">
        <v>50.2</v>
      </c>
      <c r="T862" s="1">
        <v>50.5</v>
      </c>
      <c r="U862" s="1">
        <v>50.4</v>
      </c>
      <c r="V862" s="1">
        <v>-3.8462590000000003</v>
      </c>
      <c r="W862" s="1">
        <v>-0.98</v>
      </c>
      <c r="X862" s="1" t="s">
        <v>4501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22.21</v>
      </c>
      <c r="D863" s="1">
        <v>0</v>
      </c>
      <c r="E863" s="1">
        <v>0.34</v>
      </c>
      <c r="F863" s="1">
        <v>32.880000000000003</v>
      </c>
      <c r="G863" s="1">
        <v>44.569999999999993</v>
      </c>
      <c r="H863" s="1">
        <v>867</v>
      </c>
      <c r="I863" s="1">
        <v>8232159.7999999998</v>
      </c>
      <c r="J863" s="1">
        <v>883</v>
      </c>
      <c r="K863" s="1">
        <v>-462</v>
      </c>
      <c r="L863" s="1">
        <v>218</v>
      </c>
      <c r="M863" s="1">
        <v>2311</v>
      </c>
      <c r="N863" s="1">
        <v>-230</v>
      </c>
      <c r="O863" s="1">
        <v>366907</v>
      </c>
      <c r="P863" s="1">
        <v>0.7</v>
      </c>
      <c r="Q863" s="1">
        <v>26.45</v>
      </c>
      <c r="R863" s="1">
        <v>26.75</v>
      </c>
      <c r="S863" s="1">
        <v>25.9</v>
      </c>
      <c r="T863" s="1">
        <v>26.9</v>
      </c>
      <c r="U863" s="1">
        <v>26.8</v>
      </c>
      <c r="V863" s="1">
        <v>0.72644949999999997</v>
      </c>
      <c r="W863" s="1">
        <v>6.35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11.19</v>
      </c>
      <c r="D864" s="1">
        <v>0.4</v>
      </c>
      <c r="E864" s="1">
        <v>0.22</v>
      </c>
      <c r="F864" s="1">
        <v>29.77</v>
      </c>
      <c r="G864" s="1">
        <v>58.42</v>
      </c>
      <c r="H864" s="1">
        <v>868</v>
      </c>
      <c r="I864" s="1">
        <v>4483478.55</v>
      </c>
      <c r="J864" s="1">
        <v>917</v>
      </c>
      <c r="K864" s="1">
        <v>-442</v>
      </c>
      <c r="L864" s="1">
        <v>-1383</v>
      </c>
      <c r="M864" s="1">
        <v>338</v>
      </c>
      <c r="N864" s="1">
        <v>2133</v>
      </c>
      <c r="O864" s="1">
        <v>261925</v>
      </c>
      <c r="P864" s="1">
        <v>0.6</v>
      </c>
      <c r="Q864" s="1">
        <v>30.4</v>
      </c>
      <c r="R864" s="1">
        <v>30.2</v>
      </c>
      <c r="S864" s="1">
        <v>29.05</v>
      </c>
      <c r="T864" s="1">
        <v>29.25</v>
      </c>
      <c r="U864" s="1">
        <v>30.3</v>
      </c>
      <c r="V864" s="1">
        <v>0.48868650000000002</v>
      </c>
      <c r="W864" s="1">
        <v>1.17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12.85</v>
      </c>
      <c r="D865" s="1">
        <v>0</v>
      </c>
      <c r="E865" s="1">
        <v>0.39</v>
      </c>
      <c r="F865" s="1">
        <v>18</v>
      </c>
      <c r="G865" s="1">
        <v>68.759999999999991</v>
      </c>
      <c r="H865" s="1">
        <v>869</v>
      </c>
      <c r="I865" s="1">
        <v>2664229.83</v>
      </c>
      <c r="J865" s="1">
        <v>5</v>
      </c>
      <c r="K865" s="1">
        <v>-22</v>
      </c>
      <c r="L865" s="1">
        <v>-32</v>
      </c>
      <c r="M865" s="1">
        <v>9</v>
      </c>
      <c r="N865" s="1">
        <v>74</v>
      </c>
      <c r="O865" s="1">
        <v>183192</v>
      </c>
      <c r="P865" s="1">
        <v>0</v>
      </c>
      <c r="Q865" s="1">
        <v>43.9</v>
      </c>
      <c r="R865" s="1">
        <v>43.95</v>
      </c>
      <c r="S865" s="1">
        <v>43.7</v>
      </c>
      <c r="T865" s="1">
        <v>43.85</v>
      </c>
      <c r="U865" s="1">
        <v>43.9</v>
      </c>
      <c r="V865" s="1">
        <v>1.4974499999999998E-2</v>
      </c>
      <c r="W865" s="1">
        <v>0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11.01</v>
      </c>
      <c r="D866" s="1">
        <v>0.05</v>
      </c>
      <c r="E866" s="1">
        <v>2.77</v>
      </c>
      <c r="F866" s="1">
        <v>18.14</v>
      </c>
      <c r="G866" s="1">
        <v>68.03</v>
      </c>
      <c r="H866" s="1">
        <v>870</v>
      </c>
      <c r="I866" s="1">
        <v>12065567.890000001</v>
      </c>
      <c r="J866" s="1">
        <v>153</v>
      </c>
      <c r="K866" s="1">
        <v>-54</v>
      </c>
      <c r="L866" s="1">
        <v>-412</v>
      </c>
      <c r="M866" s="1">
        <v>-555</v>
      </c>
      <c r="N866" s="1">
        <v>485</v>
      </c>
      <c r="O866" s="1">
        <v>820821</v>
      </c>
      <c r="P866" s="1">
        <v>0</v>
      </c>
      <c r="Q866" s="1">
        <v>27.9</v>
      </c>
      <c r="R866" s="1">
        <v>28</v>
      </c>
      <c r="S866" s="1">
        <v>27.65</v>
      </c>
      <c r="T866" s="1">
        <v>27.7</v>
      </c>
      <c r="U866" s="1">
        <v>27.8</v>
      </c>
      <c r="V866" s="1">
        <v>-0.10525599999999999</v>
      </c>
      <c r="W866" s="1">
        <v>0.18</v>
      </c>
      <c r="X866" s="1" t="s">
        <v>4502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11.53</v>
      </c>
      <c r="D867" s="1">
        <v>6.31</v>
      </c>
      <c r="E867" s="1">
        <v>0.61</v>
      </c>
      <c r="F867" s="1">
        <v>11.66</v>
      </c>
      <c r="G867" s="1">
        <v>69.89</v>
      </c>
      <c r="H867" s="1">
        <v>871</v>
      </c>
      <c r="I867" s="1">
        <v>3121877.46</v>
      </c>
      <c r="J867" s="1">
        <v>428</v>
      </c>
      <c r="K867" s="1">
        <v>4350</v>
      </c>
      <c r="L867" s="1">
        <v>-933</v>
      </c>
      <c r="M867" s="1">
        <v>2453</v>
      </c>
      <c r="N867" s="1">
        <v>527</v>
      </c>
      <c r="O867" s="1">
        <v>218188</v>
      </c>
      <c r="P867" s="1">
        <v>3.1</v>
      </c>
      <c r="Q867" s="1">
        <v>81.099999999999994</v>
      </c>
      <c r="R867" s="1">
        <v>87.5</v>
      </c>
      <c r="S867" s="1">
        <v>85.2</v>
      </c>
      <c r="T867" s="1">
        <v>81</v>
      </c>
      <c r="U867" s="1">
        <v>82.9</v>
      </c>
      <c r="V867" s="1">
        <v>5.7822550000000001</v>
      </c>
      <c r="W867" s="1">
        <v>5.74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13.11</v>
      </c>
      <c r="D868" s="1">
        <v>0</v>
      </c>
      <c r="E868" s="1">
        <v>0.12</v>
      </c>
      <c r="F868" s="1">
        <v>14.46</v>
      </c>
      <c r="G868" s="1">
        <v>72.31</v>
      </c>
      <c r="H868" s="1">
        <v>872</v>
      </c>
      <c r="I868" s="1">
        <v>935046.04</v>
      </c>
      <c r="J868" s="1">
        <v>79</v>
      </c>
      <c r="K868" s="1">
        <v>2</v>
      </c>
      <c r="L868" s="1">
        <v>73</v>
      </c>
      <c r="M868" s="1">
        <v>-138</v>
      </c>
      <c r="N868" s="1">
        <v>532</v>
      </c>
      <c r="O868" s="1">
        <v>67613</v>
      </c>
      <c r="P868" s="1">
        <v>0.8</v>
      </c>
      <c r="Q868" s="1">
        <v>119.5</v>
      </c>
      <c r="R868" s="1">
        <v>118.5</v>
      </c>
      <c r="S868" s="1">
        <v>116</v>
      </c>
      <c r="T868" s="1">
        <v>116.5</v>
      </c>
      <c r="U868" s="1">
        <v>120</v>
      </c>
      <c r="V868" s="1">
        <v>0.65908500000000003</v>
      </c>
      <c r="W868" s="1">
        <v>1.69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0</v>
      </c>
      <c r="K869" s="1">
        <v>1</v>
      </c>
      <c r="L869" s="1">
        <v>1</v>
      </c>
      <c r="M869" s="1">
        <v>0</v>
      </c>
      <c r="N869" s="1">
        <v>-1</v>
      </c>
      <c r="O869" s="1">
        <v>28478</v>
      </c>
      <c r="P869" s="1">
        <v>0</v>
      </c>
      <c r="Q869" s="1">
        <v>27.95</v>
      </c>
      <c r="R869" s="1">
        <v>27.1</v>
      </c>
      <c r="S869" s="1">
        <v>27.2</v>
      </c>
      <c r="T869" s="1">
        <v>27.4</v>
      </c>
      <c r="U869" s="1">
        <v>27.5</v>
      </c>
      <c r="V869" s="1">
        <v>2.6799999999999995E-4</v>
      </c>
      <c r="W869" s="1">
        <v>-1.61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2.72</v>
      </c>
      <c r="D870" s="1">
        <v>0</v>
      </c>
      <c r="E870" s="1">
        <v>0.16</v>
      </c>
      <c r="F870" s="1">
        <v>9.48</v>
      </c>
      <c r="G870" s="1">
        <v>87.64</v>
      </c>
      <c r="H870" s="1">
        <v>874</v>
      </c>
      <c r="I870" s="1">
        <v>2072907.21</v>
      </c>
      <c r="J870" s="1">
        <v>25</v>
      </c>
      <c r="K870" s="1">
        <v>-195</v>
      </c>
      <c r="L870" s="1">
        <v>-76</v>
      </c>
      <c r="M870" s="1">
        <v>-223</v>
      </c>
      <c r="N870" s="1">
        <v>293</v>
      </c>
      <c r="O870" s="1">
        <v>181670</v>
      </c>
      <c r="P870" s="1">
        <v>-0.1</v>
      </c>
      <c r="Q870" s="1">
        <v>9.76</v>
      </c>
      <c r="R870" s="1">
        <v>9.59</v>
      </c>
      <c r="S870" s="1">
        <v>9.2100000000000009</v>
      </c>
      <c r="T870" s="1">
        <v>9.06</v>
      </c>
      <c r="U870" s="1">
        <v>9.24</v>
      </c>
      <c r="V870" s="1">
        <v>-1.6390700000000001E-2</v>
      </c>
      <c r="W870" s="1">
        <v>-5.04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78.69</v>
      </c>
      <c r="D871" s="1">
        <v>1.21</v>
      </c>
      <c r="E871" s="1">
        <v>0.09</v>
      </c>
      <c r="F871" s="1">
        <v>15.66</v>
      </c>
      <c r="G871" s="1">
        <v>4.3500000000000085</v>
      </c>
      <c r="H871" s="1">
        <v>875</v>
      </c>
      <c r="I871" s="1">
        <v>43794280.32</v>
      </c>
      <c r="J871" s="1">
        <v>3926</v>
      </c>
      <c r="K871" s="1">
        <v>879</v>
      </c>
      <c r="L871" s="1">
        <v>-4552</v>
      </c>
      <c r="M871" s="1">
        <v>-1082</v>
      </c>
      <c r="N871" s="1">
        <v>3328</v>
      </c>
      <c r="O871" s="1">
        <v>190505</v>
      </c>
      <c r="P871" s="1">
        <v>1.3</v>
      </c>
      <c r="Q871" s="1">
        <v>118</v>
      </c>
      <c r="R871" s="1">
        <v>116.5</v>
      </c>
      <c r="S871" s="1">
        <v>113</v>
      </c>
      <c r="T871" s="1">
        <v>113</v>
      </c>
      <c r="U871" s="1">
        <v>116</v>
      </c>
      <c r="V871" s="1">
        <v>3.1507749999999999</v>
      </c>
      <c r="W871" s="1">
        <v>0.43</v>
      </c>
      <c r="X871" s="1" t="s">
        <v>4503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1.62</v>
      </c>
      <c r="D872" s="1">
        <v>0</v>
      </c>
      <c r="E872" s="1">
        <v>0.62</v>
      </c>
      <c r="F872" s="1">
        <v>29.65</v>
      </c>
      <c r="G872" s="1">
        <v>68.11</v>
      </c>
      <c r="H872" s="1">
        <v>876</v>
      </c>
      <c r="I872" s="1">
        <v>2462421.46</v>
      </c>
      <c r="J872" s="1">
        <v>82</v>
      </c>
      <c r="K872" s="1">
        <v>0</v>
      </c>
      <c r="L872" s="1">
        <v>-122</v>
      </c>
      <c r="M872" s="1">
        <v>-29</v>
      </c>
      <c r="N872" s="1">
        <v>257</v>
      </c>
      <c r="O872" s="1">
        <v>167716</v>
      </c>
      <c r="P872" s="1">
        <v>0.1</v>
      </c>
      <c r="Q872" s="1">
        <v>29.2</v>
      </c>
      <c r="R872" s="1">
        <v>28.9</v>
      </c>
      <c r="S872" s="1">
        <v>28</v>
      </c>
      <c r="T872" s="1">
        <v>27.95</v>
      </c>
      <c r="U872" s="1">
        <v>28.1</v>
      </c>
      <c r="V872" s="1">
        <v>5.3895500000000013E-2</v>
      </c>
      <c r="W872" s="1">
        <v>-2.94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1</v>
      </c>
      <c r="K873" s="1">
        <v>-18</v>
      </c>
      <c r="L873" s="1">
        <v>-2</v>
      </c>
      <c r="M873" s="1">
        <v>2</v>
      </c>
      <c r="N873" s="1">
        <v>4</v>
      </c>
      <c r="O873" s="1">
        <v>54983</v>
      </c>
      <c r="P873" s="1">
        <v>0</v>
      </c>
      <c r="Q873" s="1">
        <v>43.85</v>
      </c>
      <c r="R873" s="1">
        <v>43</v>
      </c>
      <c r="S873" s="1">
        <v>42</v>
      </c>
      <c r="T873" s="1">
        <v>40.950000000000003</v>
      </c>
      <c r="U873" s="1">
        <v>40.9</v>
      </c>
      <c r="V873" s="1">
        <v>-5.6864999999999997E-3</v>
      </c>
      <c r="W873" s="1">
        <v>-6.62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20.239999999999998</v>
      </c>
      <c r="D874" s="1">
        <v>0.02</v>
      </c>
      <c r="E874" s="1">
        <v>0.06</v>
      </c>
      <c r="F874" s="1">
        <v>6.45</v>
      </c>
      <c r="G874" s="1">
        <v>73.23</v>
      </c>
      <c r="H874" s="1">
        <v>878</v>
      </c>
      <c r="I874" s="1">
        <v>6852514.5999999996</v>
      </c>
      <c r="J874" s="1">
        <v>1145</v>
      </c>
      <c r="K874" s="1">
        <v>-4122</v>
      </c>
      <c r="L874" s="1">
        <v>1282</v>
      </c>
      <c r="M874" s="1">
        <v>-1208</v>
      </c>
      <c r="N874" s="1">
        <v>780</v>
      </c>
      <c r="O874" s="1">
        <v>501810</v>
      </c>
      <c r="P874" s="1">
        <v>-0.4</v>
      </c>
      <c r="Q874" s="1">
        <v>80</v>
      </c>
      <c r="R874" s="1">
        <v>78.2</v>
      </c>
      <c r="S874" s="1">
        <v>79.7</v>
      </c>
      <c r="T874" s="1">
        <v>79.400000000000006</v>
      </c>
      <c r="U874" s="1">
        <v>79.400000000000006</v>
      </c>
      <c r="V874" s="1">
        <v>-1.6254820000000001</v>
      </c>
      <c r="W874" s="1">
        <v>3.66</v>
      </c>
      <c r="X874" s="1" t="s">
        <v>4504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1.31</v>
      </c>
      <c r="D875" s="1">
        <v>0.01</v>
      </c>
      <c r="E875" s="1">
        <v>0</v>
      </c>
      <c r="F875" s="1">
        <v>26.16</v>
      </c>
      <c r="G875" s="1">
        <v>72.52</v>
      </c>
      <c r="H875" s="1">
        <v>879</v>
      </c>
      <c r="I875" s="1">
        <v>423734.43</v>
      </c>
      <c r="J875" s="1">
        <v>-7</v>
      </c>
      <c r="K875" s="1">
        <v>3</v>
      </c>
      <c r="L875" s="1">
        <v>-9</v>
      </c>
      <c r="M875" s="1">
        <v>-2</v>
      </c>
      <c r="N875" s="1">
        <v>26</v>
      </c>
      <c r="O875" s="1">
        <v>30729</v>
      </c>
      <c r="P875" s="1">
        <v>0</v>
      </c>
      <c r="Q875" s="1">
        <v>22.15</v>
      </c>
      <c r="R875" s="1">
        <v>22.05</v>
      </c>
      <c r="S875" s="1">
        <v>21.2</v>
      </c>
      <c r="T875" s="1">
        <v>20.85</v>
      </c>
      <c r="U875" s="1">
        <v>20.95</v>
      </c>
      <c r="V875" s="1">
        <v>2.2330000000000002E-3</v>
      </c>
      <c r="W875" s="1">
        <v>-5.63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5.94</v>
      </c>
      <c r="D876" s="1">
        <v>0</v>
      </c>
      <c r="E876" s="1">
        <v>0.28999999999999998</v>
      </c>
      <c r="F876" s="1">
        <v>11.47</v>
      </c>
      <c r="G876" s="1">
        <v>82.3</v>
      </c>
      <c r="H876" s="1">
        <v>880</v>
      </c>
      <c r="I876" s="1">
        <v>1411489.7</v>
      </c>
      <c r="J876" s="1">
        <v>-1</v>
      </c>
      <c r="K876" s="1">
        <v>-17</v>
      </c>
      <c r="L876" s="1">
        <v>-40</v>
      </c>
      <c r="M876" s="1">
        <v>-14</v>
      </c>
      <c r="N876" s="1">
        <v>9</v>
      </c>
      <c r="O876" s="1">
        <v>116166</v>
      </c>
      <c r="P876" s="1">
        <v>-0.1</v>
      </c>
      <c r="Q876" s="1">
        <v>57.6</v>
      </c>
      <c r="R876" s="1">
        <v>57.8</v>
      </c>
      <c r="S876" s="1">
        <v>57.4</v>
      </c>
      <c r="T876" s="1">
        <v>57.5</v>
      </c>
      <c r="U876" s="1">
        <v>57.8</v>
      </c>
      <c r="V876" s="1">
        <v>-3.6209999999999999E-2</v>
      </c>
      <c r="W876" s="1">
        <v>0.17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12.04</v>
      </c>
      <c r="D877" s="1">
        <v>3.87</v>
      </c>
      <c r="E877" s="1">
        <v>0.49</v>
      </c>
      <c r="F877" s="1">
        <v>11.69</v>
      </c>
      <c r="G877" s="1">
        <v>71.91</v>
      </c>
      <c r="H877" s="1">
        <v>881</v>
      </c>
      <c r="I877" s="1">
        <v>2486499.59</v>
      </c>
      <c r="J877" s="1">
        <v>53</v>
      </c>
      <c r="K877" s="1">
        <v>1468</v>
      </c>
      <c r="L877" s="1">
        <v>-1422</v>
      </c>
      <c r="M877" s="1">
        <v>287</v>
      </c>
      <c r="N877" s="1">
        <v>-134</v>
      </c>
      <c r="O877" s="1">
        <v>178804</v>
      </c>
      <c r="P877" s="1">
        <v>0.1</v>
      </c>
      <c r="Q877" s="1">
        <v>84.4</v>
      </c>
      <c r="R877" s="1">
        <v>86.8</v>
      </c>
      <c r="S877" s="1">
        <v>84.8</v>
      </c>
      <c r="T877" s="1">
        <v>84.1</v>
      </c>
      <c r="U877" s="1">
        <v>84</v>
      </c>
      <c r="V877" s="1">
        <v>0.24190700000000012</v>
      </c>
      <c r="W877" s="1">
        <v>0.12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3.34</v>
      </c>
      <c r="D878" s="1">
        <v>0</v>
      </c>
      <c r="E878" s="1">
        <v>0.26</v>
      </c>
      <c r="F878" s="1">
        <v>27.85</v>
      </c>
      <c r="G878" s="1">
        <v>68.55</v>
      </c>
      <c r="H878" s="1">
        <v>882</v>
      </c>
      <c r="I878" s="1">
        <v>1009115.57</v>
      </c>
      <c r="J878" s="1">
        <v>155</v>
      </c>
      <c r="K878" s="1">
        <v>121</v>
      </c>
      <c r="L878" s="1">
        <v>635</v>
      </c>
      <c r="M878" s="1">
        <v>284</v>
      </c>
      <c r="N878" s="1">
        <v>312</v>
      </c>
      <c r="O878" s="1">
        <v>69175</v>
      </c>
      <c r="P878" s="1">
        <v>2.2000000000000002</v>
      </c>
      <c r="Q878" s="1">
        <v>42.5</v>
      </c>
      <c r="R878" s="1">
        <v>41.45</v>
      </c>
      <c r="S878" s="1">
        <v>39.700000000000003</v>
      </c>
      <c r="T878" s="1">
        <v>39.950000000000003</v>
      </c>
      <c r="U878" s="1">
        <v>40.65</v>
      </c>
      <c r="V878" s="1">
        <v>0.60841050000000008</v>
      </c>
      <c r="W878" s="1">
        <v>-3.33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38.56</v>
      </c>
      <c r="D879" s="1">
        <v>0.57999999999999996</v>
      </c>
      <c r="E879" s="1">
        <v>0</v>
      </c>
      <c r="F879" s="1">
        <v>11.49</v>
      </c>
      <c r="G879" s="1">
        <v>49.37</v>
      </c>
      <c r="H879" s="1">
        <v>883</v>
      </c>
      <c r="I879" s="1">
        <v>692983.36</v>
      </c>
      <c r="J879" s="1">
        <v>-6</v>
      </c>
      <c r="K879" s="1">
        <v>28</v>
      </c>
      <c r="L879" s="1">
        <v>-3</v>
      </c>
      <c r="M879" s="1">
        <v>5</v>
      </c>
      <c r="N879" s="1">
        <v>28</v>
      </c>
      <c r="O879" s="1">
        <v>34213</v>
      </c>
      <c r="P879" s="1">
        <v>0.2</v>
      </c>
      <c r="Q879" s="1">
        <v>116.5</v>
      </c>
      <c r="R879" s="1">
        <v>118</v>
      </c>
      <c r="S879" s="1">
        <v>116.5</v>
      </c>
      <c r="T879" s="1">
        <v>116.5</v>
      </c>
      <c r="U879" s="1">
        <v>117.5</v>
      </c>
      <c r="V879" s="1">
        <v>6.1280000000000001E-2</v>
      </c>
      <c r="W879" s="1">
        <v>0.86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0.56999999999999995</v>
      </c>
      <c r="D880" s="1">
        <v>7.0000000000000007E-2</v>
      </c>
      <c r="E880" s="1">
        <v>0</v>
      </c>
      <c r="F880" s="1">
        <v>17.86</v>
      </c>
      <c r="G880" s="1">
        <v>81.5</v>
      </c>
      <c r="H880" s="1">
        <v>884</v>
      </c>
      <c r="I880" s="1">
        <v>1986188.79</v>
      </c>
      <c r="J880" s="1">
        <v>-99</v>
      </c>
      <c r="K880" s="1">
        <v>-51</v>
      </c>
      <c r="L880" s="1">
        <v>-170</v>
      </c>
      <c r="M880" s="1">
        <v>-30</v>
      </c>
      <c r="N880" s="1">
        <v>-23</v>
      </c>
      <c r="O880" s="1">
        <v>161874</v>
      </c>
      <c r="P880" s="1">
        <v>-0.2</v>
      </c>
      <c r="Q880" s="1">
        <v>24.75</v>
      </c>
      <c r="R880" s="1">
        <v>24.55</v>
      </c>
      <c r="S880" s="1">
        <v>24</v>
      </c>
      <c r="T880" s="1">
        <v>23.8</v>
      </c>
      <c r="U880" s="1">
        <v>23.9</v>
      </c>
      <c r="V880" s="1">
        <v>-9.0459999999999999E-2</v>
      </c>
      <c r="W880" s="1">
        <v>-3.24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-1</v>
      </c>
      <c r="K881" s="1">
        <v>3</v>
      </c>
      <c r="L881" s="1">
        <v>3</v>
      </c>
      <c r="M881" s="1">
        <v>6</v>
      </c>
      <c r="N881" s="1">
        <v>-2</v>
      </c>
      <c r="O881" s="1">
        <v>85717</v>
      </c>
      <c r="P881" s="1">
        <v>0</v>
      </c>
      <c r="Q881" s="1">
        <v>14.15</v>
      </c>
      <c r="R881" s="1">
        <v>14.15</v>
      </c>
      <c r="S881" s="1">
        <v>14.15</v>
      </c>
      <c r="T881" s="1">
        <v>14.05</v>
      </c>
      <c r="U881" s="1">
        <v>14.05</v>
      </c>
      <c r="V881" s="1">
        <v>1.2695000000000002E-3</v>
      </c>
      <c r="W881" s="1">
        <v>-0.71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1.38</v>
      </c>
      <c r="D882" s="1">
        <v>0</v>
      </c>
      <c r="E882" s="1">
        <v>0</v>
      </c>
      <c r="F882" s="1">
        <v>13.37</v>
      </c>
      <c r="G882" s="1">
        <v>85.25</v>
      </c>
      <c r="H882" s="1">
        <v>886</v>
      </c>
      <c r="I882" s="1">
        <v>569829.85</v>
      </c>
      <c r="J882" s="1">
        <v>2</v>
      </c>
      <c r="K882" s="1">
        <v>5</v>
      </c>
      <c r="L882" s="1">
        <v>2</v>
      </c>
      <c r="M882" s="1">
        <v>4</v>
      </c>
      <c r="N882" s="1">
        <v>4</v>
      </c>
      <c r="O882" s="1">
        <v>48578</v>
      </c>
      <c r="P882" s="1">
        <v>0</v>
      </c>
      <c r="Q882" s="1">
        <v>23.2</v>
      </c>
      <c r="R882" s="1">
        <v>23.3</v>
      </c>
      <c r="S882" s="1">
        <v>23.1</v>
      </c>
      <c r="T882" s="1">
        <v>23.1</v>
      </c>
      <c r="U882" s="1">
        <v>23.15</v>
      </c>
      <c r="V882" s="1">
        <v>3.9410000000000001E-3</v>
      </c>
      <c r="W882" s="1">
        <v>-0.86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1</v>
      </c>
      <c r="K883" s="1">
        <v>-7</v>
      </c>
      <c r="L883" s="1">
        <v>-9</v>
      </c>
      <c r="M883" s="1">
        <v>0</v>
      </c>
      <c r="N883" s="1">
        <v>0</v>
      </c>
      <c r="O883" s="1">
        <v>159325</v>
      </c>
      <c r="P883" s="1">
        <v>0</v>
      </c>
      <c r="Q883" s="1">
        <v>13.65</v>
      </c>
      <c r="R883" s="1">
        <v>13.5</v>
      </c>
      <c r="S883" s="1">
        <v>13.35</v>
      </c>
      <c r="T883" s="1">
        <v>13.4</v>
      </c>
      <c r="U883" s="1">
        <v>13.5</v>
      </c>
      <c r="V883" s="1">
        <v>-2.0100000000000001E-3</v>
      </c>
      <c r="W883" s="1">
        <v>-1.46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1.2</v>
      </c>
      <c r="D884" s="1">
        <v>0.01</v>
      </c>
      <c r="E884" s="1">
        <v>0.01</v>
      </c>
      <c r="F884" s="1">
        <v>11.69</v>
      </c>
      <c r="G884" s="1">
        <v>87.09</v>
      </c>
      <c r="H884" s="1">
        <v>888</v>
      </c>
      <c r="I884" s="1">
        <v>2808182.89</v>
      </c>
      <c r="J884" s="1">
        <v>-45</v>
      </c>
      <c r="K884" s="1">
        <v>6</v>
      </c>
      <c r="L884" s="1">
        <v>-124</v>
      </c>
      <c r="M884" s="1">
        <v>-45</v>
      </c>
      <c r="N884" s="1">
        <v>28</v>
      </c>
      <c r="O884" s="1">
        <v>244565</v>
      </c>
      <c r="P884" s="1">
        <v>-0.1</v>
      </c>
      <c r="Q884" s="1">
        <v>25.15</v>
      </c>
      <c r="R884" s="1">
        <v>25.05</v>
      </c>
      <c r="S884" s="1">
        <v>24.95</v>
      </c>
      <c r="T884" s="1">
        <v>25.15</v>
      </c>
      <c r="U884" s="1">
        <v>25.15</v>
      </c>
      <c r="V884" s="1">
        <v>-4.5027999999999999E-2</v>
      </c>
      <c r="W884" s="1">
        <v>0.4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0.22</v>
      </c>
      <c r="D885" s="1">
        <v>0</v>
      </c>
      <c r="E885" s="1">
        <v>0</v>
      </c>
      <c r="F885" s="1">
        <v>43.53</v>
      </c>
      <c r="G885" s="1">
        <v>56.25</v>
      </c>
      <c r="H885" s="1">
        <v>889</v>
      </c>
      <c r="I885" s="1">
        <v>445660</v>
      </c>
      <c r="J885" s="1">
        <v>0</v>
      </c>
      <c r="K885" s="1">
        <v>0</v>
      </c>
      <c r="L885" s="1">
        <v>2</v>
      </c>
      <c r="M885" s="1">
        <v>-1</v>
      </c>
      <c r="N885" s="1">
        <v>0</v>
      </c>
      <c r="O885" s="1">
        <v>25068</v>
      </c>
      <c r="P885" s="1">
        <v>0</v>
      </c>
      <c r="Q885" s="1">
        <v>32.6</v>
      </c>
      <c r="R885" s="1">
        <v>32.5</v>
      </c>
      <c r="S885" s="1">
        <v>33.700000000000003</v>
      </c>
      <c r="T885" s="1">
        <v>33.200000000000003</v>
      </c>
      <c r="U885" s="1">
        <v>33.200000000000003</v>
      </c>
      <c r="V885" s="1">
        <v>3.4200000000000002E-4</v>
      </c>
      <c r="W885" s="1">
        <v>1.68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1.42</v>
      </c>
      <c r="D886" s="1">
        <v>0.16</v>
      </c>
      <c r="E886" s="1">
        <v>0.17</v>
      </c>
      <c r="F886" s="1">
        <v>31.74</v>
      </c>
      <c r="G886" s="1">
        <v>66.510000000000005</v>
      </c>
      <c r="H886" s="1">
        <v>890</v>
      </c>
      <c r="I886" s="1">
        <v>794853.1</v>
      </c>
      <c r="J886" s="1">
        <v>-59</v>
      </c>
      <c r="K886" s="1">
        <v>-135</v>
      </c>
      <c r="L886" s="1">
        <v>-47</v>
      </c>
      <c r="M886" s="1">
        <v>-112</v>
      </c>
      <c r="N886" s="1">
        <v>44</v>
      </c>
      <c r="O886" s="1">
        <v>52866</v>
      </c>
      <c r="P886" s="1">
        <v>-0.6</v>
      </c>
      <c r="Q886" s="1">
        <v>90.9</v>
      </c>
      <c r="R886" s="1">
        <v>90.1</v>
      </c>
      <c r="S886" s="1">
        <v>89</v>
      </c>
      <c r="T886" s="1">
        <v>87.8</v>
      </c>
      <c r="U886" s="1">
        <v>88.3</v>
      </c>
      <c r="V886" s="1">
        <v>-0.27657999999999994</v>
      </c>
      <c r="W886" s="1">
        <v>-1.1200000000000001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6.79</v>
      </c>
      <c r="D887" s="1">
        <v>0.01</v>
      </c>
      <c r="E887" s="1">
        <v>0.08</v>
      </c>
      <c r="F887" s="1">
        <v>15.2</v>
      </c>
      <c r="G887" s="1">
        <v>77.92</v>
      </c>
      <c r="H887" s="1">
        <v>891</v>
      </c>
      <c r="I887" s="1">
        <v>867471.19</v>
      </c>
      <c r="J887" s="1">
        <v>-5</v>
      </c>
      <c r="K887" s="1">
        <v>0</v>
      </c>
      <c r="L887" s="1">
        <v>6</v>
      </c>
      <c r="M887" s="1">
        <v>3</v>
      </c>
      <c r="N887" s="1">
        <v>0</v>
      </c>
      <c r="O887" s="1">
        <v>67593</v>
      </c>
      <c r="P887" s="1">
        <v>0</v>
      </c>
      <c r="Q887" s="1">
        <v>44.3</v>
      </c>
      <c r="R887" s="1">
        <v>43.8</v>
      </c>
      <c r="S887" s="1">
        <v>43.3</v>
      </c>
      <c r="T887" s="1">
        <v>42.95</v>
      </c>
      <c r="U887" s="1">
        <v>43</v>
      </c>
      <c r="V887" s="1">
        <v>1.6714999999999998E-3</v>
      </c>
      <c r="W887" s="1">
        <v>-1.1499999999999999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4.0199999999999996</v>
      </c>
      <c r="D888" s="1">
        <v>0</v>
      </c>
      <c r="E888" s="1">
        <v>1.05</v>
      </c>
      <c r="F888" s="1">
        <v>16.149999999999999</v>
      </c>
      <c r="G888" s="1">
        <v>78.78</v>
      </c>
      <c r="H888" s="1">
        <v>892</v>
      </c>
      <c r="I888" s="1">
        <v>793167.64</v>
      </c>
      <c r="J888" s="1">
        <v>139</v>
      </c>
      <c r="K888" s="1">
        <v>-1097</v>
      </c>
      <c r="L888" s="1">
        <v>1031</v>
      </c>
      <c r="M888" s="1">
        <v>-280</v>
      </c>
      <c r="N888" s="1">
        <v>434</v>
      </c>
      <c r="O888" s="1">
        <v>62486</v>
      </c>
      <c r="P888" s="1">
        <v>0.4</v>
      </c>
      <c r="Q888" s="1">
        <v>30.6</v>
      </c>
      <c r="R888" s="1">
        <v>29.75</v>
      </c>
      <c r="S888" s="1">
        <v>27.85</v>
      </c>
      <c r="T888" s="1">
        <v>27.55</v>
      </c>
      <c r="U888" s="1">
        <v>27.7</v>
      </c>
      <c r="V888" s="1">
        <v>4.6388000000000026E-2</v>
      </c>
      <c r="W888" s="1">
        <v>-6.58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6.29</v>
      </c>
      <c r="D889" s="1">
        <v>0.06</v>
      </c>
      <c r="E889" s="1">
        <v>0.06</v>
      </c>
      <c r="F889" s="1">
        <v>12.54</v>
      </c>
      <c r="G889" s="1">
        <v>81.05</v>
      </c>
      <c r="H889" s="1">
        <v>893</v>
      </c>
      <c r="I889" s="1">
        <v>4592534.0599999996</v>
      </c>
      <c r="J889" s="1">
        <v>-3</v>
      </c>
      <c r="K889" s="1">
        <v>276</v>
      </c>
      <c r="L889" s="1">
        <v>-459</v>
      </c>
      <c r="M889" s="1">
        <v>-55</v>
      </c>
      <c r="N889" s="1">
        <v>169</v>
      </c>
      <c r="O889" s="1">
        <v>372225</v>
      </c>
      <c r="P889" s="1">
        <v>0</v>
      </c>
      <c r="Q889" s="1">
        <v>70</v>
      </c>
      <c r="R889" s="1">
        <v>70.5</v>
      </c>
      <c r="S889" s="1">
        <v>68.8</v>
      </c>
      <c r="T889" s="1">
        <v>68.7</v>
      </c>
      <c r="U889" s="1">
        <v>68.7</v>
      </c>
      <c r="V889" s="1">
        <v>-4.4993999999999958E-2</v>
      </c>
      <c r="W889" s="1">
        <v>-2</v>
      </c>
      <c r="X889" s="1" t="s">
        <v>4505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11.03</v>
      </c>
      <c r="D890" s="1">
        <v>1.22</v>
      </c>
      <c r="E890" s="1">
        <v>0.68</v>
      </c>
      <c r="F890" s="1">
        <v>9.18</v>
      </c>
      <c r="G890" s="1">
        <v>77.89</v>
      </c>
      <c r="H890" s="1">
        <v>894</v>
      </c>
      <c r="I890" s="1">
        <v>726000</v>
      </c>
      <c r="J890" s="1">
        <v>-87</v>
      </c>
      <c r="K890" s="1">
        <v>-71</v>
      </c>
      <c r="L890" s="1">
        <v>-26</v>
      </c>
      <c r="M890" s="1">
        <v>23</v>
      </c>
      <c r="N890" s="1">
        <v>-37</v>
      </c>
      <c r="O890" s="1">
        <v>56548</v>
      </c>
      <c r="P890" s="1">
        <v>-0.4</v>
      </c>
      <c r="Q890" s="1">
        <v>71.900000000000006</v>
      </c>
      <c r="R890" s="1">
        <v>71.7</v>
      </c>
      <c r="S890" s="1">
        <v>71.5</v>
      </c>
      <c r="T890" s="1">
        <v>70.599999999999994</v>
      </c>
      <c r="U890" s="1">
        <v>70.8</v>
      </c>
      <c r="V890" s="1">
        <v>-0.14200800000000002</v>
      </c>
      <c r="W890" s="1">
        <v>-1.39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1</v>
      </c>
      <c r="K891" s="1">
        <v>5</v>
      </c>
      <c r="L891" s="1">
        <v>-4</v>
      </c>
      <c r="M891" s="1">
        <v>2</v>
      </c>
      <c r="N891" s="1">
        <v>-1</v>
      </c>
      <c r="O891" s="1">
        <v>41774</v>
      </c>
      <c r="P891" s="1">
        <v>0</v>
      </c>
      <c r="Q891" s="1">
        <v>10.95</v>
      </c>
      <c r="R891" s="1">
        <v>10.9</v>
      </c>
      <c r="S891" s="1">
        <v>10.65</v>
      </c>
      <c r="T891" s="1">
        <v>10.55</v>
      </c>
      <c r="U891" s="1">
        <v>10.65</v>
      </c>
      <c r="V891" s="1">
        <v>3.3300000000000002E-4</v>
      </c>
      <c r="W891" s="1">
        <v>-2.29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5.03</v>
      </c>
      <c r="D892" s="1">
        <v>0</v>
      </c>
      <c r="E892" s="1">
        <v>0.09</v>
      </c>
      <c r="F892" s="1">
        <v>8.09</v>
      </c>
      <c r="G892" s="1">
        <v>86.789999999999992</v>
      </c>
      <c r="H892" s="1">
        <v>896</v>
      </c>
      <c r="I892" s="1">
        <v>4253426.5</v>
      </c>
      <c r="J892" s="1">
        <v>97</v>
      </c>
      <c r="K892" s="1">
        <v>-141</v>
      </c>
      <c r="L892" s="1">
        <v>-145</v>
      </c>
      <c r="M892" s="1">
        <v>-26</v>
      </c>
      <c r="N892" s="1">
        <v>187</v>
      </c>
      <c r="O892" s="1">
        <v>369155</v>
      </c>
      <c r="P892" s="1">
        <v>0</v>
      </c>
      <c r="Q892" s="1">
        <v>60.8</v>
      </c>
      <c r="R892" s="1">
        <v>61.5</v>
      </c>
      <c r="S892" s="1">
        <v>59.7</v>
      </c>
      <c r="T892" s="1">
        <v>59.4</v>
      </c>
      <c r="U892" s="1">
        <v>59.6</v>
      </c>
      <c r="V892" s="1">
        <v>-1.8296000000000003E-2</v>
      </c>
      <c r="W892" s="1">
        <v>-1.65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6.43</v>
      </c>
      <c r="D893" s="1">
        <v>0.11</v>
      </c>
      <c r="E893" s="1">
        <v>0.06</v>
      </c>
      <c r="F893" s="1">
        <v>9.51</v>
      </c>
      <c r="G893" s="1">
        <v>83.89</v>
      </c>
      <c r="H893" s="1">
        <v>897</v>
      </c>
      <c r="I893" s="1">
        <v>881181.44</v>
      </c>
      <c r="J893" s="1">
        <v>1</v>
      </c>
      <c r="K893" s="1">
        <v>-8</v>
      </c>
      <c r="L893" s="1">
        <v>-38</v>
      </c>
      <c r="M893" s="1">
        <v>-2</v>
      </c>
      <c r="N893" s="1">
        <v>10</v>
      </c>
      <c r="O893" s="1">
        <v>73922</v>
      </c>
      <c r="P893" s="1">
        <v>-0.1</v>
      </c>
      <c r="Q893" s="1">
        <v>33.5</v>
      </c>
      <c r="R893" s="1">
        <v>33.299999999999997</v>
      </c>
      <c r="S893" s="1">
        <v>32.6</v>
      </c>
      <c r="T893" s="1">
        <v>32.65</v>
      </c>
      <c r="U893" s="1">
        <v>33.299999999999997</v>
      </c>
      <c r="V893" s="1">
        <v>-1.2039999999999997E-2</v>
      </c>
      <c r="W893" s="1">
        <v>-0.6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0.62</v>
      </c>
      <c r="D894" s="1">
        <v>0</v>
      </c>
      <c r="E894" s="1">
        <v>0.38</v>
      </c>
      <c r="F894" s="1">
        <v>26.85</v>
      </c>
      <c r="G894" s="1">
        <v>72.150000000000006</v>
      </c>
      <c r="H894" s="1">
        <v>898</v>
      </c>
      <c r="I894" s="1">
        <v>1078886.3799999999</v>
      </c>
      <c r="J894" s="1">
        <v>16</v>
      </c>
      <c r="K894" s="1">
        <v>45</v>
      </c>
      <c r="L894" s="1">
        <v>-83</v>
      </c>
      <c r="M894" s="1">
        <v>-41</v>
      </c>
      <c r="N894" s="1">
        <v>-11</v>
      </c>
      <c r="O894" s="1">
        <v>77842</v>
      </c>
      <c r="P894" s="1">
        <v>-0.1</v>
      </c>
      <c r="Q894" s="1">
        <v>25.45</v>
      </c>
      <c r="R894" s="1">
        <v>25.1</v>
      </c>
      <c r="S894" s="1">
        <v>24.9</v>
      </c>
      <c r="T894" s="1">
        <v>24.85</v>
      </c>
      <c r="U894" s="1">
        <v>24.9</v>
      </c>
      <c r="V894" s="1">
        <v>-1.8227500000000001E-2</v>
      </c>
      <c r="W894" s="1">
        <v>-1.19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6.3</v>
      </c>
      <c r="R895" s="1">
        <v>6.6</v>
      </c>
      <c r="S895" s="1">
        <v>6.32</v>
      </c>
      <c r="T895" s="1">
        <v>6.26</v>
      </c>
      <c r="U895" s="1">
        <v>6.2</v>
      </c>
      <c r="V895" s="1">
        <v>0</v>
      </c>
      <c r="W895" s="1">
        <v>-3.13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12.07</v>
      </c>
      <c r="D896" s="1">
        <v>0.1</v>
      </c>
      <c r="E896" s="1">
        <v>1.58</v>
      </c>
      <c r="F896" s="1">
        <v>13.83</v>
      </c>
      <c r="G896" s="1">
        <v>72.42</v>
      </c>
      <c r="H896" s="1">
        <v>900</v>
      </c>
      <c r="I896" s="1">
        <v>605535.93999999994</v>
      </c>
      <c r="J896" s="1">
        <v>-4</v>
      </c>
      <c r="K896" s="1">
        <v>-259</v>
      </c>
      <c r="L896" s="1">
        <v>-96</v>
      </c>
      <c r="M896" s="1">
        <v>218</v>
      </c>
      <c r="N896" s="1">
        <v>-5</v>
      </c>
      <c r="O896" s="1">
        <v>43853</v>
      </c>
      <c r="P896" s="1">
        <v>-0.3</v>
      </c>
      <c r="Q896" s="1">
        <v>69</v>
      </c>
      <c r="R896" s="1">
        <v>72.8</v>
      </c>
      <c r="S896" s="1">
        <v>68.7</v>
      </c>
      <c r="T896" s="1">
        <v>67.599999999999994</v>
      </c>
      <c r="U896" s="1">
        <v>67.7</v>
      </c>
      <c r="V896" s="1">
        <v>-0.11328100000000002</v>
      </c>
      <c r="W896" s="1">
        <v>2.27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66.489999999999995</v>
      </c>
      <c r="D897" s="1">
        <v>0.14000000000000001</v>
      </c>
      <c r="E897" s="1">
        <v>1.21</v>
      </c>
      <c r="F897" s="1">
        <v>35.29</v>
      </c>
      <c r="G897" s="1">
        <v>-3.1299999999999955</v>
      </c>
      <c r="H897" s="1">
        <v>901</v>
      </c>
      <c r="I897" s="1">
        <v>794923.5</v>
      </c>
      <c r="J897" s="1">
        <v>-10</v>
      </c>
      <c r="K897" s="1">
        <v>-182</v>
      </c>
      <c r="L897" s="1">
        <v>-95</v>
      </c>
      <c r="M897" s="1">
        <v>-13</v>
      </c>
      <c r="N897" s="1">
        <v>23</v>
      </c>
      <c r="O897" s="1">
        <v>-2488</v>
      </c>
      <c r="P897" s="1">
        <v>11.1</v>
      </c>
      <c r="Q897" s="1">
        <v>208.5</v>
      </c>
      <c r="R897" s="1">
        <v>204</v>
      </c>
      <c r="S897" s="1">
        <v>201</v>
      </c>
      <c r="T897" s="1">
        <v>201</v>
      </c>
      <c r="U897" s="1">
        <v>204.5</v>
      </c>
      <c r="V897" s="1">
        <v>-0.56217499999999998</v>
      </c>
      <c r="W897" s="1">
        <v>-2.39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1.41</v>
      </c>
      <c r="D898" s="1">
        <v>0.13</v>
      </c>
      <c r="E898" s="1">
        <v>0</v>
      </c>
      <c r="F898" s="1">
        <v>38.5</v>
      </c>
      <c r="G898" s="1">
        <v>59.96</v>
      </c>
      <c r="H898" s="1">
        <v>902</v>
      </c>
      <c r="I898" s="1">
        <v>300000</v>
      </c>
      <c r="J898" s="1">
        <v>7</v>
      </c>
      <c r="K898" s="1">
        <v>-5</v>
      </c>
      <c r="L898" s="1">
        <v>0</v>
      </c>
      <c r="M898" s="1">
        <v>0</v>
      </c>
      <c r="N898" s="1">
        <v>0</v>
      </c>
      <c r="O898" s="1">
        <v>17988</v>
      </c>
      <c r="P898" s="1">
        <v>0</v>
      </c>
      <c r="Q898" s="1">
        <v>53.9</v>
      </c>
      <c r="R898" s="1">
        <v>54.1</v>
      </c>
      <c r="S898" s="1">
        <v>53.8</v>
      </c>
      <c r="T898" s="1">
        <v>54.1</v>
      </c>
      <c r="U898" s="1">
        <v>53.9</v>
      </c>
      <c r="V898" s="1">
        <v>1.0680000000000002E-3</v>
      </c>
      <c r="W898" s="1">
        <v>0.19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0</v>
      </c>
      <c r="K899" s="1">
        <v>2</v>
      </c>
      <c r="L899" s="1">
        <v>0</v>
      </c>
      <c r="M899" s="1">
        <v>2</v>
      </c>
      <c r="N899" s="1">
        <v>1</v>
      </c>
      <c r="O899" s="1">
        <v>25483</v>
      </c>
      <c r="P899" s="1">
        <v>0</v>
      </c>
      <c r="Q899" s="1">
        <v>53.2</v>
      </c>
      <c r="R899" s="1">
        <v>53.3</v>
      </c>
      <c r="S899" s="1">
        <v>52.9</v>
      </c>
      <c r="T899" s="1">
        <v>53.1</v>
      </c>
      <c r="U899" s="1">
        <v>53.2</v>
      </c>
      <c r="V899" s="1">
        <v>2.66E-3</v>
      </c>
      <c r="W899" s="1">
        <v>0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67.55</v>
      </c>
      <c r="D900" s="1">
        <v>0.01</v>
      </c>
      <c r="E900" s="1">
        <v>0.03</v>
      </c>
      <c r="F900" s="1">
        <v>29.09</v>
      </c>
      <c r="G900" s="1">
        <v>3.3199999999999932</v>
      </c>
      <c r="H900" s="1">
        <v>904</v>
      </c>
      <c r="I900" s="1">
        <v>1750753.26</v>
      </c>
      <c r="J900" s="1">
        <v>61</v>
      </c>
      <c r="K900" s="1">
        <v>-18</v>
      </c>
      <c r="L900" s="1">
        <v>-104</v>
      </c>
      <c r="M900" s="1">
        <v>20</v>
      </c>
      <c r="N900" s="1">
        <v>72</v>
      </c>
      <c r="O900" s="1">
        <v>5813</v>
      </c>
      <c r="P900" s="1">
        <v>0.5</v>
      </c>
      <c r="Q900" s="1">
        <v>12</v>
      </c>
      <c r="R900" s="1">
        <v>11.95</v>
      </c>
      <c r="S900" s="1">
        <v>11.55</v>
      </c>
      <c r="T900" s="1">
        <v>11.65</v>
      </c>
      <c r="U900" s="1">
        <v>11.95</v>
      </c>
      <c r="V900" s="1">
        <v>4.0909999999999992E-3</v>
      </c>
      <c r="W900" s="1">
        <v>0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6.89</v>
      </c>
      <c r="D901" s="1">
        <v>0</v>
      </c>
      <c r="E901" s="1">
        <v>0.27</v>
      </c>
      <c r="F901" s="1">
        <v>17.63</v>
      </c>
      <c r="G901" s="1">
        <v>75.210000000000008</v>
      </c>
      <c r="H901" s="1">
        <v>905</v>
      </c>
      <c r="I901" s="1">
        <v>4295077.5</v>
      </c>
      <c r="J901" s="1">
        <v>-296</v>
      </c>
      <c r="K901" s="1">
        <v>-464</v>
      </c>
      <c r="L901" s="1">
        <v>-757</v>
      </c>
      <c r="M901" s="1">
        <v>-157</v>
      </c>
      <c r="N901" s="1">
        <v>892</v>
      </c>
      <c r="O901" s="1">
        <v>323033</v>
      </c>
      <c r="P901" s="1">
        <v>-0.2</v>
      </c>
      <c r="Q901" s="1">
        <v>53.5</v>
      </c>
      <c r="R901" s="1">
        <v>53.3</v>
      </c>
      <c r="S901" s="1">
        <v>52.5</v>
      </c>
      <c r="T901" s="1">
        <v>51.8</v>
      </c>
      <c r="U901" s="1">
        <v>52.8</v>
      </c>
      <c r="V901" s="1">
        <v>-0.41344700000000006</v>
      </c>
      <c r="W901" s="1">
        <v>-0.56000000000000005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2522430</v>
      </c>
      <c r="J902" s="1">
        <v>3</v>
      </c>
      <c r="K902" s="1">
        <v>-18</v>
      </c>
      <c r="L902" s="1">
        <v>-36</v>
      </c>
      <c r="M902" s="1">
        <v>-19</v>
      </c>
      <c r="N902" s="1">
        <v>10</v>
      </c>
      <c r="O902" s="1">
        <v>170668</v>
      </c>
      <c r="P902" s="1">
        <v>0</v>
      </c>
      <c r="Q902" s="1">
        <v>69.3</v>
      </c>
      <c r="R902" s="1">
        <v>69.099999999999994</v>
      </c>
      <c r="S902" s="1">
        <v>67.599999999999994</v>
      </c>
      <c r="T902" s="1">
        <v>67</v>
      </c>
      <c r="U902" s="1">
        <v>67.5</v>
      </c>
      <c r="V902" s="1">
        <v>-4.0675000000000003E-2</v>
      </c>
      <c r="W902" s="1">
        <v>-3.02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72.180000000000007</v>
      </c>
      <c r="D903" s="1">
        <v>0</v>
      </c>
      <c r="E903" s="1">
        <v>0</v>
      </c>
      <c r="F903" s="1">
        <v>46.19</v>
      </c>
      <c r="G903" s="1">
        <v>-18.370000000000005</v>
      </c>
      <c r="H903" s="1">
        <v>907</v>
      </c>
      <c r="I903" s="1">
        <v>640340.01</v>
      </c>
      <c r="J903" s="1">
        <v>0</v>
      </c>
      <c r="K903" s="1">
        <v>-3</v>
      </c>
      <c r="L903" s="1">
        <v>-10</v>
      </c>
      <c r="M903" s="1">
        <v>-1</v>
      </c>
      <c r="N903" s="1">
        <v>0</v>
      </c>
      <c r="O903" s="1">
        <v>-11763</v>
      </c>
      <c r="P903" s="1">
        <v>0.1</v>
      </c>
      <c r="Q903" s="1">
        <v>34.4</v>
      </c>
      <c r="R903" s="1">
        <v>34.35</v>
      </c>
      <c r="S903" s="1">
        <v>34</v>
      </c>
      <c r="T903" s="1">
        <v>34.35</v>
      </c>
      <c r="U903" s="1">
        <v>34.4</v>
      </c>
      <c r="V903" s="1">
        <v>-4.7740000000000005E-3</v>
      </c>
      <c r="W903" s="1">
        <v>0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15.38</v>
      </c>
      <c r="D904" s="1">
        <v>1.33</v>
      </c>
      <c r="E904" s="1">
        <v>0</v>
      </c>
      <c r="F904" s="1">
        <v>5.51</v>
      </c>
      <c r="G904" s="1">
        <v>77.78</v>
      </c>
      <c r="H904" s="1">
        <v>908</v>
      </c>
      <c r="I904" s="1">
        <v>841549.34</v>
      </c>
      <c r="J904" s="1">
        <v>1</v>
      </c>
      <c r="K904" s="1">
        <v>11</v>
      </c>
      <c r="L904" s="1">
        <v>45</v>
      </c>
      <c r="M904" s="1">
        <v>18</v>
      </c>
      <c r="N904" s="1">
        <v>23</v>
      </c>
      <c r="O904" s="1">
        <v>65456</v>
      </c>
      <c r="P904" s="1">
        <v>0.1</v>
      </c>
      <c r="Q904" s="1">
        <v>84.7</v>
      </c>
      <c r="R904" s="1">
        <v>86.1</v>
      </c>
      <c r="S904" s="1">
        <v>86.4</v>
      </c>
      <c r="T904" s="1">
        <v>84.8</v>
      </c>
      <c r="U904" s="1">
        <v>82.2</v>
      </c>
      <c r="V904" s="1">
        <v>8.3367999999999998E-2</v>
      </c>
      <c r="W904" s="1">
        <v>-3.29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1</v>
      </c>
      <c r="K905" s="1">
        <v>2</v>
      </c>
      <c r="L905" s="1">
        <v>-1</v>
      </c>
      <c r="M905" s="1">
        <v>0</v>
      </c>
      <c r="N905" s="1">
        <v>0</v>
      </c>
      <c r="O905" s="1">
        <v>44510</v>
      </c>
      <c r="P905" s="1">
        <v>0</v>
      </c>
      <c r="Q905" s="1">
        <v>23.2</v>
      </c>
      <c r="R905" s="1">
        <v>22.9</v>
      </c>
      <c r="S905" s="1">
        <v>22.5</v>
      </c>
      <c r="T905" s="1">
        <v>22.6</v>
      </c>
      <c r="U905" s="1">
        <v>23.3</v>
      </c>
      <c r="V905" s="1">
        <v>4.6500000000000003E-4</v>
      </c>
      <c r="W905" s="1">
        <v>-0.85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58.73</v>
      </c>
      <c r="D906" s="1">
        <v>0</v>
      </c>
      <c r="E906" s="1">
        <v>0</v>
      </c>
      <c r="F906" s="1">
        <v>32.840000000000003</v>
      </c>
      <c r="G906" s="1">
        <v>8.4300000000000068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2556</v>
      </c>
      <c r="P906" s="1">
        <v>0</v>
      </c>
      <c r="Q906" s="1">
        <v>26.2</v>
      </c>
      <c r="R906" s="1">
        <v>26.7</v>
      </c>
      <c r="S906" s="1">
        <v>26.35</v>
      </c>
      <c r="T906" s="1">
        <v>26.15</v>
      </c>
      <c r="U906" s="1">
        <v>26.55</v>
      </c>
      <c r="V906" s="1">
        <v>0</v>
      </c>
      <c r="W906" s="1">
        <v>-4.32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1.41</v>
      </c>
      <c r="D907" s="1">
        <v>0</v>
      </c>
      <c r="E907" s="1">
        <v>0.17</v>
      </c>
      <c r="F907" s="1">
        <v>11.82</v>
      </c>
      <c r="G907" s="1">
        <v>86.6</v>
      </c>
      <c r="H907" s="1">
        <v>911</v>
      </c>
      <c r="I907" s="1">
        <v>949336.51</v>
      </c>
      <c r="J907" s="1">
        <v>5</v>
      </c>
      <c r="K907" s="1">
        <v>-2</v>
      </c>
      <c r="L907" s="1">
        <v>0</v>
      </c>
      <c r="M907" s="1">
        <v>29</v>
      </c>
      <c r="N907" s="1">
        <v>17</v>
      </c>
      <c r="O907" s="1">
        <v>82213</v>
      </c>
      <c r="P907" s="1">
        <v>0.1</v>
      </c>
      <c r="Q907" s="1">
        <v>25.65</v>
      </c>
      <c r="R907" s="1">
        <v>25.65</v>
      </c>
      <c r="S907" s="1">
        <v>25.25</v>
      </c>
      <c r="T907" s="1">
        <v>25.3</v>
      </c>
      <c r="U907" s="1">
        <v>25.5</v>
      </c>
      <c r="V907" s="1">
        <v>1.2441500000000001E-2</v>
      </c>
      <c r="W907" s="1">
        <v>-0.78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3.94</v>
      </c>
      <c r="D908" s="1">
        <v>0</v>
      </c>
      <c r="E908" s="1">
        <v>0.06</v>
      </c>
      <c r="F908" s="1">
        <v>32.28</v>
      </c>
      <c r="G908" s="1">
        <v>63.72</v>
      </c>
      <c r="H908" s="1">
        <v>912</v>
      </c>
      <c r="I908" s="1">
        <v>20910.392</v>
      </c>
      <c r="J908" s="1">
        <v>30</v>
      </c>
      <c r="K908" s="1">
        <v>9</v>
      </c>
      <c r="L908" s="1">
        <v>-233</v>
      </c>
      <c r="M908" s="1">
        <v>46</v>
      </c>
      <c r="N908" s="1">
        <v>-64</v>
      </c>
      <c r="O908" s="1">
        <v>1332</v>
      </c>
      <c r="P908" s="1">
        <v>-15.9</v>
      </c>
      <c r="Q908" s="1">
        <v>20.2</v>
      </c>
      <c r="R908" s="1">
        <v>19.899999999999999</v>
      </c>
      <c r="S908" s="1">
        <v>19</v>
      </c>
      <c r="T908" s="1">
        <v>18.899999999999999</v>
      </c>
      <c r="U908" s="1">
        <v>20.100000000000001</v>
      </c>
      <c r="V908" s="1">
        <v>-4.0589E-2</v>
      </c>
      <c r="W908" s="1">
        <v>1.77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24.5</v>
      </c>
      <c r="R909" s="1">
        <v>24.25</v>
      </c>
      <c r="S909" s="1">
        <v>24.15</v>
      </c>
      <c r="T909" s="1">
        <v>24.45</v>
      </c>
      <c r="U909" s="1">
        <v>24.5</v>
      </c>
      <c r="V909" s="1">
        <v>0</v>
      </c>
      <c r="W909" s="1">
        <v>0.2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0</v>
      </c>
      <c r="K910" s="1">
        <v>0</v>
      </c>
      <c r="L910" s="1">
        <v>1</v>
      </c>
      <c r="M910" s="1">
        <v>-7</v>
      </c>
      <c r="N910" s="1">
        <v>1</v>
      </c>
      <c r="O910" s="1">
        <v>44529</v>
      </c>
      <c r="P910" s="1">
        <v>0</v>
      </c>
      <c r="Q910" s="1">
        <v>27.1</v>
      </c>
      <c r="R910" s="1">
        <v>27.1</v>
      </c>
      <c r="S910" s="1">
        <v>26.45</v>
      </c>
      <c r="T910" s="1">
        <v>26.25</v>
      </c>
      <c r="U910" s="1">
        <v>26.45</v>
      </c>
      <c r="V910" s="1">
        <v>-1.3085000000000002E-3</v>
      </c>
      <c r="W910" s="1">
        <v>-2.4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5.9</v>
      </c>
      <c r="D911" s="1">
        <v>0</v>
      </c>
      <c r="E911" s="1">
        <v>0.24</v>
      </c>
      <c r="F911" s="1">
        <v>33.049999999999997</v>
      </c>
      <c r="G911" s="1">
        <v>60.81</v>
      </c>
      <c r="H911" s="1">
        <v>915</v>
      </c>
      <c r="I911" s="1">
        <v>1465968.4</v>
      </c>
      <c r="J911" s="1">
        <v>21</v>
      </c>
      <c r="K911" s="1">
        <v>15</v>
      </c>
      <c r="L911" s="1">
        <v>-97</v>
      </c>
      <c r="M911" s="1">
        <v>-69</v>
      </c>
      <c r="N911" s="1">
        <v>25</v>
      </c>
      <c r="O911" s="1">
        <v>89146</v>
      </c>
      <c r="P911" s="1">
        <v>-0.1</v>
      </c>
      <c r="Q911" s="1">
        <v>67</v>
      </c>
      <c r="R911" s="1">
        <v>66.599999999999994</v>
      </c>
      <c r="S911" s="1">
        <v>65.5</v>
      </c>
      <c r="T911" s="1">
        <v>64.900000000000006</v>
      </c>
      <c r="U911" s="1">
        <v>65.3</v>
      </c>
      <c r="V911" s="1">
        <v>-6.7931000000000005E-2</v>
      </c>
      <c r="W911" s="1">
        <v>-1.36</v>
      </c>
      <c r="X911" s="1" t="s">
        <v>4506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2.78</v>
      </c>
      <c r="D912" s="1">
        <v>0</v>
      </c>
      <c r="E912" s="1">
        <v>0.19</v>
      </c>
      <c r="F912" s="1">
        <v>14.58</v>
      </c>
      <c r="G912" s="1">
        <v>82.45</v>
      </c>
      <c r="H912" s="1">
        <v>916</v>
      </c>
      <c r="I912" s="1">
        <v>482901.43</v>
      </c>
      <c r="J912" s="1">
        <v>1</v>
      </c>
      <c r="K912" s="1">
        <v>2</v>
      </c>
      <c r="L912" s="1">
        <v>-1</v>
      </c>
      <c r="M912" s="1">
        <v>3</v>
      </c>
      <c r="N912" s="1">
        <v>2</v>
      </c>
      <c r="O912" s="1">
        <v>39815</v>
      </c>
      <c r="P912" s="1">
        <v>0</v>
      </c>
      <c r="Q912" s="1">
        <v>87.6</v>
      </c>
      <c r="R912" s="1">
        <v>87.7</v>
      </c>
      <c r="S912" s="1">
        <v>87.2</v>
      </c>
      <c r="T912" s="1">
        <v>87.3</v>
      </c>
      <c r="U912" s="1">
        <v>87.4</v>
      </c>
      <c r="V912" s="1">
        <v>6.1250000000000002E-3</v>
      </c>
      <c r="W912" s="1">
        <v>-0.34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23.52</v>
      </c>
      <c r="D913" s="1">
        <v>0.03</v>
      </c>
      <c r="E913" s="1">
        <v>0.05</v>
      </c>
      <c r="F913" s="1">
        <v>24.09</v>
      </c>
      <c r="G913" s="1">
        <v>52.31</v>
      </c>
      <c r="H913" s="1">
        <v>917</v>
      </c>
      <c r="I913" s="1">
        <v>1570673.55</v>
      </c>
      <c r="J913" s="1">
        <v>4</v>
      </c>
      <c r="K913" s="1">
        <v>-16</v>
      </c>
      <c r="L913" s="1">
        <v>-95</v>
      </c>
      <c r="M913" s="1">
        <v>-15</v>
      </c>
      <c r="N913" s="1">
        <v>93</v>
      </c>
      <c r="O913" s="1">
        <v>82162</v>
      </c>
      <c r="P913" s="1">
        <v>0</v>
      </c>
      <c r="Q913" s="1">
        <v>37.15</v>
      </c>
      <c r="R913" s="1">
        <v>37.25</v>
      </c>
      <c r="S913" s="1">
        <v>36.799999999999997</v>
      </c>
      <c r="T913" s="1">
        <v>37</v>
      </c>
      <c r="U913" s="1">
        <v>37.450000000000003</v>
      </c>
      <c r="V913" s="1">
        <v>-1.0155499999999993E-2</v>
      </c>
      <c r="W913" s="1">
        <v>0.94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8.7200000000000006</v>
      </c>
      <c r="D914" s="1">
        <v>0</v>
      </c>
      <c r="E914" s="1">
        <v>7.0000000000000007E-2</v>
      </c>
      <c r="F914" s="1">
        <v>8.3800000000000008</v>
      </c>
      <c r="G914" s="1">
        <v>82.83</v>
      </c>
      <c r="H914" s="1">
        <v>918</v>
      </c>
      <c r="I914" s="1">
        <v>3006861.07</v>
      </c>
      <c r="J914" s="1">
        <v>22</v>
      </c>
      <c r="K914" s="1">
        <v>-47</v>
      </c>
      <c r="L914" s="1">
        <v>-77</v>
      </c>
      <c r="M914" s="1">
        <v>17</v>
      </c>
      <c r="N914" s="1">
        <v>-66</v>
      </c>
      <c r="O914" s="1">
        <v>249058</v>
      </c>
      <c r="P914" s="1">
        <v>-0.1</v>
      </c>
      <c r="Q914" s="1">
        <v>27.6</v>
      </c>
      <c r="R914" s="1">
        <v>27.4</v>
      </c>
      <c r="S914" s="1">
        <v>26.85</v>
      </c>
      <c r="T914" s="1">
        <v>26.9</v>
      </c>
      <c r="U914" s="1">
        <v>26.95</v>
      </c>
      <c r="V914" s="1">
        <v>-4.0694500000000002E-2</v>
      </c>
      <c r="W914" s="1">
        <v>-2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5.79</v>
      </c>
      <c r="D915" s="1">
        <v>0</v>
      </c>
      <c r="E915" s="1">
        <v>0.18</v>
      </c>
      <c r="F915" s="1">
        <v>8.67</v>
      </c>
      <c r="G915" s="1">
        <v>85.36</v>
      </c>
      <c r="H915" s="1">
        <v>919</v>
      </c>
      <c r="I915" s="1">
        <v>975078.1</v>
      </c>
      <c r="J915" s="1">
        <v>147</v>
      </c>
      <c r="K915" s="1">
        <v>244</v>
      </c>
      <c r="L915" s="1">
        <v>-174</v>
      </c>
      <c r="M915" s="1">
        <v>-5</v>
      </c>
      <c r="N915" s="1">
        <v>-17</v>
      </c>
      <c r="O915" s="1">
        <v>83233</v>
      </c>
      <c r="P915" s="1">
        <v>0.2</v>
      </c>
      <c r="Q915" s="1">
        <v>32.950000000000003</v>
      </c>
      <c r="R915" s="1">
        <v>33.25</v>
      </c>
      <c r="S915" s="1">
        <v>32.4</v>
      </c>
      <c r="T915" s="1">
        <v>32.35</v>
      </c>
      <c r="U915" s="1">
        <v>32</v>
      </c>
      <c r="V915" s="1">
        <v>6.6133000000000025E-2</v>
      </c>
      <c r="W915" s="1">
        <v>-1.84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18.61</v>
      </c>
      <c r="D916" s="1">
        <v>0</v>
      </c>
      <c r="E916" s="1">
        <v>0.51</v>
      </c>
      <c r="F916" s="1">
        <v>15.07</v>
      </c>
      <c r="G916" s="1">
        <v>65.81</v>
      </c>
      <c r="H916" s="1">
        <v>920</v>
      </c>
      <c r="I916" s="1">
        <v>405900</v>
      </c>
      <c r="J916" s="1">
        <v>-34</v>
      </c>
      <c r="K916" s="1">
        <v>135</v>
      </c>
      <c r="L916" s="1">
        <v>-19</v>
      </c>
      <c r="M916" s="1">
        <v>195</v>
      </c>
      <c r="N916" s="1">
        <v>-82</v>
      </c>
      <c r="O916" s="1">
        <v>26712</v>
      </c>
      <c r="P916" s="1">
        <v>0.7</v>
      </c>
      <c r="Q916" s="1">
        <v>132.5</v>
      </c>
      <c r="R916" s="1">
        <v>135</v>
      </c>
      <c r="S916" s="1">
        <v>130.5</v>
      </c>
      <c r="T916" s="1">
        <v>134</v>
      </c>
      <c r="U916" s="1">
        <v>133.5</v>
      </c>
      <c r="V916" s="1">
        <v>0.264235</v>
      </c>
      <c r="W916" s="1">
        <v>0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0.27</v>
      </c>
      <c r="D917" s="1">
        <v>0</v>
      </c>
      <c r="E917" s="1">
        <v>0</v>
      </c>
      <c r="F917" s="1">
        <v>41.68</v>
      </c>
      <c r="G917" s="1">
        <v>58.05</v>
      </c>
      <c r="H917" s="1">
        <v>921</v>
      </c>
      <c r="I917" s="1">
        <v>745743.55</v>
      </c>
      <c r="J917" s="1">
        <v>-80</v>
      </c>
      <c r="K917" s="1">
        <v>-28</v>
      </c>
      <c r="L917" s="1">
        <v>-272</v>
      </c>
      <c r="M917" s="1">
        <v>190</v>
      </c>
      <c r="N917" s="1">
        <v>-191</v>
      </c>
      <c r="O917" s="1">
        <v>43290</v>
      </c>
      <c r="P917" s="1">
        <v>-0.9</v>
      </c>
      <c r="Q917" s="1">
        <v>27.6</v>
      </c>
      <c r="R917" s="1">
        <v>28.05</v>
      </c>
      <c r="S917" s="1">
        <v>27.45</v>
      </c>
      <c r="T917" s="1">
        <v>26.05</v>
      </c>
      <c r="U917" s="1">
        <v>25.5</v>
      </c>
      <c r="V917" s="1">
        <v>-0.103808</v>
      </c>
      <c r="W917" s="1">
        <v>-4.1399999999999997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12.04</v>
      </c>
      <c r="D918" s="1">
        <v>0.01</v>
      </c>
      <c r="E918" s="1">
        <v>0</v>
      </c>
      <c r="F918" s="1">
        <v>14.39</v>
      </c>
      <c r="G918" s="1">
        <v>73.56</v>
      </c>
      <c r="H918" s="1">
        <v>922</v>
      </c>
      <c r="I918" s="1">
        <v>1992793.74</v>
      </c>
      <c r="J918" s="1">
        <v>73</v>
      </c>
      <c r="K918" s="1">
        <v>33</v>
      </c>
      <c r="L918" s="1">
        <v>-218</v>
      </c>
      <c r="M918" s="1">
        <v>29</v>
      </c>
      <c r="N918" s="1">
        <v>0</v>
      </c>
      <c r="O918" s="1">
        <v>146590</v>
      </c>
      <c r="P918" s="1">
        <v>-0.1</v>
      </c>
      <c r="Q918" s="1">
        <v>119.5</v>
      </c>
      <c r="R918" s="1">
        <v>118.5</v>
      </c>
      <c r="S918" s="1">
        <v>115</v>
      </c>
      <c r="T918" s="1">
        <v>115</v>
      </c>
      <c r="U918" s="1">
        <v>115.5</v>
      </c>
      <c r="V918" s="1">
        <v>-9.1009999999999994E-2</v>
      </c>
      <c r="W918" s="1">
        <v>-2.12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0.12</v>
      </c>
      <c r="D919" s="1">
        <v>0.02</v>
      </c>
      <c r="E919" s="1">
        <v>0</v>
      </c>
      <c r="F919" s="1">
        <v>31.12</v>
      </c>
      <c r="G919" s="1">
        <v>68.739999999999995</v>
      </c>
      <c r="H919" s="1">
        <v>923</v>
      </c>
      <c r="I919" s="1">
        <v>316123.75</v>
      </c>
      <c r="J919" s="1">
        <v>2</v>
      </c>
      <c r="K919" s="1">
        <v>5</v>
      </c>
      <c r="L919" s="1">
        <v>-3</v>
      </c>
      <c r="M919" s="1">
        <v>-1</v>
      </c>
      <c r="N919" s="1">
        <v>2</v>
      </c>
      <c r="O919" s="1">
        <v>21730</v>
      </c>
      <c r="P919" s="1">
        <v>0</v>
      </c>
      <c r="Q919" s="1">
        <v>72.400000000000006</v>
      </c>
      <c r="R919" s="1">
        <v>72.3</v>
      </c>
      <c r="S919" s="1">
        <v>72.2</v>
      </c>
      <c r="T919" s="1">
        <v>71.8</v>
      </c>
      <c r="U919" s="1">
        <v>72</v>
      </c>
      <c r="V919" s="1">
        <v>3.6189999999999998E-3</v>
      </c>
      <c r="W919" s="1">
        <v>-0.96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20.350000000000001</v>
      </c>
      <c r="R920" s="1">
        <v>20.2</v>
      </c>
      <c r="S920" s="1">
        <v>20</v>
      </c>
      <c r="T920" s="1">
        <v>19.850000000000001</v>
      </c>
      <c r="U920" s="1">
        <v>20.05</v>
      </c>
      <c r="V920" s="1">
        <v>0</v>
      </c>
      <c r="W920" s="1">
        <v>-1.47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-1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17.95</v>
      </c>
      <c r="R921" s="1">
        <v>17.8</v>
      </c>
      <c r="S921" s="1">
        <v>17.55</v>
      </c>
      <c r="T921" s="1">
        <v>17.5</v>
      </c>
      <c r="U921" s="1">
        <v>17.3</v>
      </c>
      <c r="V921" s="1">
        <v>-1.795E-4</v>
      </c>
      <c r="W921" s="1">
        <v>-2.81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63.93</v>
      </c>
      <c r="D922" s="1">
        <v>0</v>
      </c>
      <c r="E922" s="1">
        <v>0.01</v>
      </c>
      <c r="F922" s="1">
        <v>40.85</v>
      </c>
      <c r="G922" s="1">
        <v>-4.789999999999992</v>
      </c>
      <c r="H922" s="1">
        <v>926</v>
      </c>
      <c r="I922" s="1">
        <v>609147</v>
      </c>
      <c r="J922" s="1">
        <v>-13</v>
      </c>
      <c r="K922" s="1">
        <v>-22</v>
      </c>
      <c r="L922" s="1">
        <v>-85</v>
      </c>
      <c r="M922" s="1">
        <v>21</v>
      </c>
      <c r="N922" s="1">
        <v>-7</v>
      </c>
      <c r="O922" s="1">
        <v>-2918</v>
      </c>
      <c r="P922" s="1">
        <v>3.6</v>
      </c>
      <c r="Q922" s="1">
        <v>75.5</v>
      </c>
      <c r="R922" s="1">
        <v>75.400000000000006</v>
      </c>
      <c r="S922" s="1">
        <v>73.900000000000006</v>
      </c>
      <c r="T922" s="1">
        <v>74.900000000000006</v>
      </c>
      <c r="U922" s="1">
        <v>76.3</v>
      </c>
      <c r="V922" s="1">
        <v>-7.8830000000000025E-2</v>
      </c>
      <c r="W922" s="1">
        <v>1.33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65.31</v>
      </c>
      <c r="G923" s="1">
        <v>34.090000000000003</v>
      </c>
      <c r="H923" s="1">
        <v>927</v>
      </c>
      <c r="I923" s="1">
        <v>1150770</v>
      </c>
      <c r="J923" s="1">
        <v>-9</v>
      </c>
      <c r="K923" s="1">
        <v>5</v>
      </c>
      <c r="L923" s="1">
        <v>-9</v>
      </c>
      <c r="M923" s="1">
        <v>0</v>
      </c>
      <c r="N923" s="1">
        <v>-2</v>
      </c>
      <c r="O923" s="1">
        <v>39230</v>
      </c>
      <c r="P923" s="1">
        <v>0</v>
      </c>
      <c r="Q923" s="1">
        <v>49.05</v>
      </c>
      <c r="R923" s="1">
        <v>49.25</v>
      </c>
      <c r="S923" s="1">
        <v>48.55</v>
      </c>
      <c r="T923" s="1">
        <v>48.5</v>
      </c>
      <c r="U923" s="1">
        <v>48.6</v>
      </c>
      <c r="V923" s="1">
        <v>-7.2935000000000005E-3</v>
      </c>
      <c r="W923" s="1">
        <v>-1.62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</v>
      </c>
      <c r="R924" s="1">
        <v>6.05</v>
      </c>
      <c r="S924" s="1">
        <v>6.4</v>
      </c>
      <c r="T924" s="1">
        <v>6.2</v>
      </c>
      <c r="U924" s="1">
        <v>6</v>
      </c>
      <c r="V924" s="1">
        <v>0</v>
      </c>
      <c r="W924" s="1">
        <v>-4.1500000000000004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-1</v>
      </c>
      <c r="K925" s="1">
        <v>0</v>
      </c>
      <c r="L925" s="1">
        <v>0</v>
      </c>
      <c r="M925" s="1">
        <v>0</v>
      </c>
      <c r="N925" s="1">
        <v>0</v>
      </c>
      <c r="O925" s="1">
        <v>63972</v>
      </c>
      <c r="P925" s="1">
        <v>0</v>
      </c>
      <c r="Q925" s="1">
        <v>118</v>
      </c>
      <c r="R925" s="1">
        <v>120</v>
      </c>
      <c r="S925" s="1">
        <v>118.5</v>
      </c>
      <c r="T925" s="1">
        <v>119.5</v>
      </c>
      <c r="U925" s="1">
        <v>119.5</v>
      </c>
      <c r="V925" s="1">
        <v>-1.1800000000000001E-3</v>
      </c>
      <c r="W925" s="1">
        <v>0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0.55000000000000004</v>
      </c>
      <c r="D926" s="1">
        <v>0</v>
      </c>
      <c r="E926" s="1">
        <v>0</v>
      </c>
      <c r="F926" s="1">
        <v>23.21</v>
      </c>
      <c r="G926" s="1">
        <v>76.239999999999995</v>
      </c>
      <c r="H926" s="1">
        <v>930</v>
      </c>
      <c r="I926" s="1">
        <v>1620908.32</v>
      </c>
      <c r="J926" s="1">
        <v>15</v>
      </c>
      <c r="K926" s="1">
        <v>20</v>
      </c>
      <c r="L926" s="1">
        <v>-41</v>
      </c>
      <c r="M926" s="1">
        <v>38</v>
      </c>
      <c r="N926" s="1">
        <v>-1</v>
      </c>
      <c r="O926" s="1">
        <v>123578</v>
      </c>
      <c r="P926" s="1">
        <v>0</v>
      </c>
      <c r="Q926" s="1">
        <v>13.4</v>
      </c>
      <c r="R926" s="1">
        <v>13.25</v>
      </c>
      <c r="S926" s="1">
        <v>13.15</v>
      </c>
      <c r="T926" s="1">
        <v>13.2</v>
      </c>
      <c r="U926" s="1">
        <v>13.2</v>
      </c>
      <c r="V926" s="1">
        <v>4.1524999999999999E-3</v>
      </c>
      <c r="W926" s="1">
        <v>-1.49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0</v>
      </c>
      <c r="K927" s="1">
        <v>-1</v>
      </c>
      <c r="L927" s="1">
        <v>2</v>
      </c>
      <c r="M927" s="1">
        <v>3</v>
      </c>
      <c r="N927" s="1">
        <v>2</v>
      </c>
      <c r="O927" s="1">
        <v>59675</v>
      </c>
      <c r="P927" s="1">
        <v>0</v>
      </c>
      <c r="Q927" s="1">
        <v>18.600000000000001</v>
      </c>
      <c r="R927" s="1">
        <v>18.649999999999999</v>
      </c>
      <c r="S927" s="1">
        <v>18.45</v>
      </c>
      <c r="T927" s="1">
        <v>18.7</v>
      </c>
      <c r="U927" s="1">
        <v>18.600000000000001</v>
      </c>
      <c r="V927" s="1">
        <v>1.1155E-3</v>
      </c>
      <c r="W927" s="1">
        <v>1.64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</v>
      </c>
      <c r="R928" s="1">
        <v>6.08</v>
      </c>
      <c r="S928" s="1">
        <v>5.72</v>
      </c>
      <c r="T928" s="1">
        <v>5.72</v>
      </c>
      <c r="U928" s="1">
        <v>5.7</v>
      </c>
      <c r="V928" s="1">
        <v>0</v>
      </c>
      <c r="W928" s="1">
        <v>-9.09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-1</v>
      </c>
      <c r="O929" s="1">
        <v>37597</v>
      </c>
      <c r="P929" s="1">
        <v>0</v>
      </c>
      <c r="Q929" s="1">
        <v>33</v>
      </c>
      <c r="R929" s="1">
        <v>33</v>
      </c>
      <c r="S929" s="1">
        <v>33.6</v>
      </c>
      <c r="T929" s="1">
        <v>34</v>
      </c>
      <c r="U929" s="1">
        <v>34.75</v>
      </c>
      <c r="V929" s="1">
        <v>-3.4749999999999999E-4</v>
      </c>
      <c r="W929" s="1">
        <v>5.3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7.56</v>
      </c>
      <c r="D930" s="1">
        <v>0</v>
      </c>
      <c r="E930" s="1">
        <v>0.06</v>
      </c>
      <c r="F930" s="1">
        <v>13.87</v>
      </c>
      <c r="G930" s="1">
        <v>78.510000000000005</v>
      </c>
      <c r="H930" s="1">
        <v>934</v>
      </c>
      <c r="I930" s="1">
        <v>5759043.6699999999</v>
      </c>
      <c r="J930" s="1">
        <v>649</v>
      </c>
      <c r="K930" s="1">
        <v>-882</v>
      </c>
      <c r="L930" s="1">
        <v>-277</v>
      </c>
      <c r="M930" s="1">
        <v>1821</v>
      </c>
      <c r="N930" s="1">
        <v>-346</v>
      </c>
      <c r="O930" s="1">
        <v>452143</v>
      </c>
      <c r="P930" s="1">
        <v>0.2</v>
      </c>
      <c r="Q930" s="1">
        <v>18.850000000000001</v>
      </c>
      <c r="R930" s="1">
        <v>18.7</v>
      </c>
      <c r="S930" s="1">
        <v>18.55</v>
      </c>
      <c r="T930" s="1">
        <v>18.850000000000001</v>
      </c>
      <c r="U930" s="1">
        <v>18.75</v>
      </c>
      <c r="V930" s="1">
        <v>0.18440250000000008</v>
      </c>
      <c r="W930" s="1">
        <v>0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4.37</v>
      </c>
      <c r="D931" s="1">
        <v>1.38</v>
      </c>
      <c r="E931" s="1">
        <v>0.78</v>
      </c>
      <c r="F931" s="1">
        <v>23.59</v>
      </c>
      <c r="G931" s="1">
        <v>69.88</v>
      </c>
      <c r="H931" s="1">
        <v>935</v>
      </c>
      <c r="I931" s="1">
        <v>1202862.8600000001</v>
      </c>
      <c r="J931" s="1">
        <v>-55</v>
      </c>
      <c r="K931" s="1">
        <v>-73</v>
      </c>
      <c r="L931" s="1">
        <v>-67</v>
      </c>
      <c r="M931" s="1">
        <v>107</v>
      </c>
      <c r="N931" s="1">
        <v>-104</v>
      </c>
      <c r="O931" s="1">
        <v>84056</v>
      </c>
      <c r="P931" s="1">
        <v>-0.2</v>
      </c>
      <c r="Q931" s="1">
        <v>41.8</v>
      </c>
      <c r="R931" s="1">
        <v>41.95</v>
      </c>
      <c r="S931" s="1">
        <v>40.299999999999997</v>
      </c>
      <c r="T931" s="1">
        <v>41.6</v>
      </c>
      <c r="U931" s="1">
        <v>40.950000000000003</v>
      </c>
      <c r="V931" s="1">
        <v>-7.869050000000001E-2</v>
      </c>
      <c r="W931" s="1">
        <v>-0.97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0.02</v>
      </c>
      <c r="D932" s="1">
        <v>0</v>
      </c>
      <c r="E932" s="1">
        <v>0</v>
      </c>
      <c r="F932" s="1">
        <v>15.27</v>
      </c>
      <c r="G932" s="1">
        <v>84.710000000000008</v>
      </c>
      <c r="H932" s="1">
        <v>936</v>
      </c>
      <c r="I932" s="1">
        <v>459918.3</v>
      </c>
      <c r="J932" s="1">
        <v>-46</v>
      </c>
      <c r="K932" s="1">
        <v>-4</v>
      </c>
      <c r="L932" s="1">
        <v>2</v>
      </c>
      <c r="M932" s="1">
        <v>9</v>
      </c>
      <c r="N932" s="1">
        <v>-6</v>
      </c>
      <c r="O932" s="1">
        <v>38960</v>
      </c>
      <c r="P932" s="1">
        <v>-0.1</v>
      </c>
      <c r="Q932" s="1">
        <v>7.78</v>
      </c>
      <c r="R932" s="1">
        <v>7.85</v>
      </c>
      <c r="S932" s="1">
        <v>7.65</v>
      </c>
      <c r="T932" s="1">
        <v>7.81</v>
      </c>
      <c r="U932" s="1">
        <v>7.58</v>
      </c>
      <c r="V932" s="1">
        <v>-3.4916999999999995E-3</v>
      </c>
      <c r="W932" s="1">
        <v>0.4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0.45</v>
      </c>
      <c r="D933" s="1">
        <v>0</v>
      </c>
      <c r="E933" s="1">
        <v>0</v>
      </c>
      <c r="F933" s="1">
        <v>15.55</v>
      </c>
      <c r="G933" s="1">
        <v>84</v>
      </c>
      <c r="H933" s="1">
        <v>937</v>
      </c>
      <c r="I933" s="1">
        <v>519120</v>
      </c>
      <c r="J933" s="1">
        <v>38</v>
      </c>
      <c r="K933" s="1">
        <v>-12</v>
      </c>
      <c r="L933" s="1">
        <v>-1</v>
      </c>
      <c r="M933" s="1">
        <v>36</v>
      </c>
      <c r="N933" s="1">
        <v>-42</v>
      </c>
      <c r="O933" s="1">
        <v>43606</v>
      </c>
      <c r="P933" s="1">
        <v>0</v>
      </c>
      <c r="Q933" s="1">
        <v>10.15</v>
      </c>
      <c r="R933" s="1">
        <v>9.98</v>
      </c>
      <c r="S933" s="1">
        <v>9.5500000000000007</v>
      </c>
      <c r="T933" s="1">
        <v>9.7899999999999991</v>
      </c>
      <c r="U933" s="1">
        <v>9.7799999999999994</v>
      </c>
      <c r="V933" s="1">
        <v>1.9806999999999993E-3</v>
      </c>
      <c r="W933" s="1">
        <v>-0.91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0</v>
      </c>
      <c r="N934" s="1">
        <v>-1</v>
      </c>
      <c r="O934" s="1">
        <v>24259</v>
      </c>
      <c r="P934" s="1">
        <v>0</v>
      </c>
      <c r="Q934" s="1">
        <v>13.2</v>
      </c>
      <c r="R934" s="1">
        <v>13.25</v>
      </c>
      <c r="S934" s="1">
        <v>13.2</v>
      </c>
      <c r="T934" s="1">
        <v>13.25</v>
      </c>
      <c r="U934" s="1">
        <v>13.25</v>
      </c>
      <c r="V934" s="1">
        <v>-2.6449999999999998E-4</v>
      </c>
      <c r="W934" s="1">
        <v>-0.38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19.82</v>
      </c>
      <c r="D935" s="1">
        <v>0</v>
      </c>
      <c r="E935" s="1">
        <v>0.01</v>
      </c>
      <c r="F935" s="1">
        <v>27.69</v>
      </c>
      <c r="G935" s="1">
        <v>52.48</v>
      </c>
      <c r="H935" s="1">
        <v>939</v>
      </c>
      <c r="I935" s="1">
        <v>8189149.4900000002</v>
      </c>
      <c r="J935" s="1">
        <v>-84</v>
      </c>
      <c r="K935" s="1">
        <v>-326</v>
      </c>
      <c r="L935" s="1">
        <v>-512</v>
      </c>
      <c r="M935" s="1">
        <v>425</v>
      </c>
      <c r="N935" s="1">
        <v>337</v>
      </c>
      <c r="O935" s="1">
        <v>429767</v>
      </c>
      <c r="P935" s="1">
        <v>0</v>
      </c>
      <c r="Q935" s="1">
        <v>9.36</v>
      </c>
      <c r="R935" s="1">
        <v>9.1999999999999993</v>
      </c>
      <c r="S935" s="1">
        <v>9.07</v>
      </c>
      <c r="T935" s="1">
        <v>9.15</v>
      </c>
      <c r="U935" s="1">
        <v>9.17</v>
      </c>
      <c r="V935" s="1">
        <v>-1.4502399999999988E-2</v>
      </c>
      <c r="W935" s="1">
        <v>-1.4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</v>
      </c>
      <c r="R936" s="1">
        <v>100</v>
      </c>
      <c r="S936" s="1">
        <v>98.5</v>
      </c>
      <c r="T936" s="1">
        <v>98.9</v>
      </c>
      <c r="U936" s="1">
        <v>98.9</v>
      </c>
      <c r="V936" s="1">
        <v>0</v>
      </c>
      <c r="W936" s="1">
        <v>-1.1000000000000001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4.05</v>
      </c>
      <c r="D937" s="1">
        <v>0</v>
      </c>
      <c r="E937" s="1">
        <v>7.0000000000000007E-2</v>
      </c>
      <c r="F937" s="1">
        <v>15.39</v>
      </c>
      <c r="G937" s="1">
        <v>80.489999999999995</v>
      </c>
      <c r="H937" s="1">
        <v>941</v>
      </c>
      <c r="I937" s="1">
        <v>839713.99</v>
      </c>
      <c r="J937" s="1">
        <v>-1</v>
      </c>
      <c r="K937" s="1">
        <v>-13</v>
      </c>
      <c r="L937" s="1">
        <v>8</v>
      </c>
      <c r="M937" s="1">
        <v>12</v>
      </c>
      <c r="N937" s="1">
        <v>-11</v>
      </c>
      <c r="O937" s="1">
        <v>67589</v>
      </c>
      <c r="P937" s="1">
        <v>0</v>
      </c>
      <c r="Q937" s="1">
        <v>37.700000000000003</v>
      </c>
      <c r="R937" s="1">
        <v>38.1</v>
      </c>
      <c r="S937" s="1">
        <v>37.85</v>
      </c>
      <c r="T937" s="1">
        <v>37.799999999999997</v>
      </c>
      <c r="U937" s="1">
        <v>38</v>
      </c>
      <c r="V937" s="1">
        <v>-1.9460000000000002E-3</v>
      </c>
      <c r="W937" s="1">
        <v>1.47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0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0.48</v>
      </c>
      <c r="D939" s="1">
        <v>0</v>
      </c>
      <c r="E939" s="1">
        <v>0</v>
      </c>
      <c r="F939" s="1">
        <v>42.55</v>
      </c>
      <c r="G939" s="1">
        <v>56.970000000000006</v>
      </c>
      <c r="H939" s="1">
        <v>943</v>
      </c>
      <c r="I939" s="1">
        <v>404550</v>
      </c>
      <c r="J939" s="1">
        <v>5</v>
      </c>
      <c r="K939" s="1">
        <v>1</v>
      </c>
      <c r="L939" s="1">
        <v>11</v>
      </c>
      <c r="M939" s="1">
        <v>4</v>
      </c>
      <c r="N939" s="1">
        <v>-2</v>
      </c>
      <c r="O939" s="1">
        <v>23047</v>
      </c>
      <c r="P939" s="1">
        <v>0.1</v>
      </c>
      <c r="Q939" s="1">
        <v>28.1</v>
      </c>
      <c r="R939" s="1">
        <v>28.1</v>
      </c>
      <c r="S939" s="1">
        <v>28.6</v>
      </c>
      <c r="T939" s="1">
        <v>28.05</v>
      </c>
      <c r="U939" s="1">
        <v>28</v>
      </c>
      <c r="V939" s="1">
        <v>5.3940000000000012E-3</v>
      </c>
      <c r="W939" s="1">
        <v>-0.36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5.69</v>
      </c>
      <c r="D940" s="1">
        <v>0.01</v>
      </c>
      <c r="E940" s="1">
        <v>0.47</v>
      </c>
      <c r="F940" s="1">
        <v>9.75</v>
      </c>
      <c r="G940" s="1">
        <v>84.08</v>
      </c>
      <c r="H940" s="1">
        <v>944</v>
      </c>
      <c r="I940" s="1">
        <v>1726771.98</v>
      </c>
      <c r="J940" s="1">
        <v>21</v>
      </c>
      <c r="K940" s="1">
        <v>3</v>
      </c>
      <c r="L940" s="1">
        <v>-62</v>
      </c>
      <c r="M940" s="1">
        <v>19</v>
      </c>
      <c r="N940" s="1">
        <v>42</v>
      </c>
      <c r="O940" s="1">
        <v>145187</v>
      </c>
      <c r="P940" s="1">
        <v>0</v>
      </c>
      <c r="Q940" s="1">
        <v>24</v>
      </c>
      <c r="R940" s="1">
        <v>24</v>
      </c>
      <c r="S940" s="1">
        <v>23.7</v>
      </c>
      <c r="T940" s="1">
        <v>23.75</v>
      </c>
      <c r="U940" s="1">
        <v>24.05</v>
      </c>
      <c r="V940" s="1">
        <v>5.6795000000000014E-3</v>
      </c>
      <c r="W940" s="1">
        <v>0.21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</v>
      </c>
      <c r="R941" s="1">
        <v>34.9</v>
      </c>
      <c r="S941" s="1">
        <v>34.9</v>
      </c>
      <c r="T941" s="1">
        <v>35.549999999999997</v>
      </c>
      <c r="U941" s="1">
        <v>34.799999999999997</v>
      </c>
      <c r="V941" s="1">
        <v>0</v>
      </c>
      <c r="W941" s="1">
        <v>-5.05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2.2999999999999998</v>
      </c>
      <c r="D942" s="1">
        <v>0</v>
      </c>
      <c r="E942" s="1">
        <v>0.05</v>
      </c>
      <c r="F942" s="1">
        <v>26.84</v>
      </c>
      <c r="G942" s="1">
        <v>70.81</v>
      </c>
      <c r="H942" s="1">
        <v>946</v>
      </c>
      <c r="I942" s="1">
        <v>562736.09</v>
      </c>
      <c r="J942" s="1">
        <v>-21</v>
      </c>
      <c r="K942" s="1">
        <v>-2</v>
      </c>
      <c r="L942" s="1">
        <v>0</v>
      </c>
      <c r="M942" s="1">
        <v>-2</v>
      </c>
      <c r="N942" s="1">
        <v>5</v>
      </c>
      <c r="O942" s="1">
        <v>39847</v>
      </c>
      <c r="P942" s="1">
        <v>-0.1</v>
      </c>
      <c r="Q942" s="1">
        <v>25.9</v>
      </c>
      <c r="R942" s="1">
        <v>25.8</v>
      </c>
      <c r="S942" s="1">
        <v>25.45</v>
      </c>
      <c r="T942" s="1">
        <v>25.25</v>
      </c>
      <c r="U942" s="1">
        <v>25.85</v>
      </c>
      <c r="V942" s="1">
        <v>-5.1675000000000002E-3</v>
      </c>
      <c r="W942" s="1">
        <v>0.19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26574</v>
      </c>
      <c r="P943" s="1">
        <v>0</v>
      </c>
      <c r="Q943" s="1">
        <v>15.5</v>
      </c>
      <c r="R943" s="1">
        <v>15.35</v>
      </c>
      <c r="S943" s="1">
        <v>15.25</v>
      </c>
      <c r="T943" s="1">
        <v>15.4</v>
      </c>
      <c r="U943" s="1">
        <v>15.5</v>
      </c>
      <c r="V943" s="1">
        <v>0</v>
      </c>
      <c r="W943" s="1">
        <v>0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0.8</v>
      </c>
      <c r="D944" s="1">
        <v>0</v>
      </c>
      <c r="E944" s="1">
        <v>0.03</v>
      </c>
      <c r="F944" s="1">
        <v>37.67</v>
      </c>
      <c r="G944" s="1">
        <v>61.5</v>
      </c>
      <c r="H944" s="1">
        <v>948</v>
      </c>
      <c r="I944" s="1">
        <v>468051.64</v>
      </c>
      <c r="J944" s="1">
        <v>3</v>
      </c>
      <c r="K944" s="1">
        <v>9</v>
      </c>
      <c r="L944" s="1">
        <v>9</v>
      </c>
      <c r="M944" s="1">
        <v>14</v>
      </c>
      <c r="N944" s="1">
        <v>6</v>
      </c>
      <c r="O944" s="1">
        <v>28785</v>
      </c>
      <c r="P944" s="1">
        <v>0.1</v>
      </c>
      <c r="Q944" s="1">
        <v>37.65</v>
      </c>
      <c r="R944" s="1">
        <v>38</v>
      </c>
      <c r="S944" s="1">
        <v>37.75</v>
      </c>
      <c r="T944" s="1">
        <v>38.299999999999997</v>
      </c>
      <c r="U944" s="1">
        <v>38.049999999999997</v>
      </c>
      <c r="V944" s="1">
        <v>1.5592E-2</v>
      </c>
      <c r="W944" s="1">
        <v>1.33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2.25</v>
      </c>
      <c r="D945" s="1">
        <v>0.18</v>
      </c>
      <c r="E945" s="1">
        <v>0.06</v>
      </c>
      <c r="F945" s="1">
        <v>40.25</v>
      </c>
      <c r="G945" s="1">
        <v>57.26</v>
      </c>
      <c r="H945" s="1">
        <v>949</v>
      </c>
      <c r="I945" s="1">
        <v>1033752.92</v>
      </c>
      <c r="J945" s="1">
        <v>8</v>
      </c>
      <c r="K945" s="1">
        <v>-14</v>
      </c>
      <c r="L945" s="1">
        <v>3</v>
      </c>
      <c r="M945" s="1">
        <v>32</v>
      </c>
      <c r="N945" s="1">
        <v>1</v>
      </c>
      <c r="O945" s="1">
        <v>59193</v>
      </c>
      <c r="P945" s="1">
        <v>0.1</v>
      </c>
      <c r="Q945" s="1">
        <v>128.5</v>
      </c>
      <c r="R945" s="1">
        <v>128</v>
      </c>
      <c r="S945" s="1">
        <v>129.5</v>
      </c>
      <c r="T945" s="1">
        <v>131.5</v>
      </c>
      <c r="U945" s="1">
        <v>132</v>
      </c>
      <c r="V945" s="1">
        <v>3.9645E-2</v>
      </c>
      <c r="W945" s="1">
        <v>3.13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0</v>
      </c>
      <c r="K946" s="1">
        <v>1</v>
      </c>
      <c r="L946" s="1">
        <v>0</v>
      </c>
      <c r="M946" s="1">
        <v>1</v>
      </c>
      <c r="N946" s="1">
        <v>-2</v>
      </c>
      <c r="O946" s="1">
        <v>413</v>
      </c>
      <c r="P946" s="1">
        <v>0</v>
      </c>
      <c r="Q946" s="1">
        <v>152</v>
      </c>
      <c r="R946" s="1">
        <v>154</v>
      </c>
      <c r="S946" s="1">
        <v>152.5</v>
      </c>
      <c r="T946" s="1">
        <v>153</v>
      </c>
      <c r="U946" s="1">
        <v>153</v>
      </c>
      <c r="V946" s="1">
        <v>1.0000000000000001E-5</v>
      </c>
      <c r="W946" s="1">
        <v>0.66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0</v>
      </c>
      <c r="K947" s="1">
        <v>-3</v>
      </c>
      <c r="L947" s="1">
        <v>-1</v>
      </c>
      <c r="M947" s="1">
        <v>-1</v>
      </c>
      <c r="N947" s="1">
        <v>0</v>
      </c>
      <c r="O947" s="1">
        <v>37363</v>
      </c>
      <c r="P947" s="1">
        <v>0</v>
      </c>
      <c r="Q947" s="1">
        <v>41.1</v>
      </c>
      <c r="R947" s="1">
        <v>40.35</v>
      </c>
      <c r="S947" s="1">
        <v>40.4</v>
      </c>
      <c r="T947" s="1">
        <v>40.15</v>
      </c>
      <c r="U947" s="1">
        <v>40.299999999999997</v>
      </c>
      <c r="V947" s="1">
        <v>-2.0160000000000004E-3</v>
      </c>
      <c r="W947" s="1">
        <v>-3.82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0.16</v>
      </c>
      <c r="D948" s="1">
        <v>0</v>
      </c>
      <c r="E948" s="1">
        <v>0</v>
      </c>
      <c r="F948" s="1">
        <v>24.72</v>
      </c>
      <c r="G948" s="1">
        <v>75.12</v>
      </c>
      <c r="H948" s="1">
        <v>952</v>
      </c>
      <c r="I948" s="1">
        <v>392633.26</v>
      </c>
      <c r="J948" s="1">
        <v>-7</v>
      </c>
      <c r="K948" s="1">
        <v>-2</v>
      </c>
      <c r="L948" s="1">
        <v>-1</v>
      </c>
      <c r="M948" s="1">
        <v>0</v>
      </c>
      <c r="N948" s="1">
        <v>0</v>
      </c>
      <c r="O948" s="1">
        <v>29495</v>
      </c>
      <c r="P948" s="1">
        <v>0</v>
      </c>
      <c r="Q948" s="1">
        <v>17</v>
      </c>
      <c r="R948" s="1">
        <v>16.850000000000001</v>
      </c>
      <c r="S948" s="1">
        <v>17</v>
      </c>
      <c r="T948" s="1">
        <v>16.8</v>
      </c>
      <c r="U948" s="1">
        <v>16.8</v>
      </c>
      <c r="V948" s="1">
        <v>-1.6969999999999999E-3</v>
      </c>
      <c r="W948" s="1">
        <v>-1.47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6.27</v>
      </c>
      <c r="D949" s="1">
        <v>0.7</v>
      </c>
      <c r="E949" s="1">
        <v>0.17</v>
      </c>
      <c r="F949" s="1">
        <v>59.93</v>
      </c>
      <c r="G949" s="1">
        <v>32.930000000000007</v>
      </c>
      <c r="H949" s="1">
        <v>953</v>
      </c>
      <c r="I949" s="1">
        <v>1770120</v>
      </c>
      <c r="J949" s="1">
        <v>-18</v>
      </c>
      <c r="K949" s="1">
        <v>-17</v>
      </c>
      <c r="L949" s="1">
        <v>-20</v>
      </c>
      <c r="M949" s="1">
        <v>-13</v>
      </c>
      <c r="N949" s="1">
        <v>-11</v>
      </c>
      <c r="O949" s="1">
        <v>58290</v>
      </c>
      <c r="P949" s="1">
        <v>-0.1</v>
      </c>
      <c r="Q949" s="1">
        <v>59</v>
      </c>
      <c r="R949" s="1">
        <v>59</v>
      </c>
      <c r="S949" s="1">
        <v>58.9</v>
      </c>
      <c r="T949" s="1">
        <v>58.6</v>
      </c>
      <c r="U949" s="1">
        <v>58.6</v>
      </c>
      <c r="V949" s="1">
        <v>-4.6494000000000008E-2</v>
      </c>
      <c r="W949" s="1">
        <v>-0.68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3.57</v>
      </c>
      <c r="D950" s="1">
        <v>0</v>
      </c>
      <c r="E950" s="1">
        <v>0.02</v>
      </c>
      <c r="F950" s="1">
        <v>18.71</v>
      </c>
      <c r="G950" s="1">
        <v>77.7</v>
      </c>
      <c r="H950" s="1">
        <v>954</v>
      </c>
      <c r="I950" s="1">
        <v>1080106.8899999999</v>
      </c>
      <c r="J950" s="1">
        <v>0</v>
      </c>
      <c r="K950" s="1">
        <v>-1</v>
      </c>
      <c r="L950" s="1">
        <v>-4</v>
      </c>
      <c r="M950" s="1">
        <v>-16</v>
      </c>
      <c r="N950" s="1">
        <v>-9</v>
      </c>
      <c r="O950" s="1">
        <v>83924</v>
      </c>
      <c r="P950" s="1">
        <v>0</v>
      </c>
      <c r="Q950" s="1">
        <v>11.3</v>
      </c>
      <c r="R950" s="1">
        <v>11.4</v>
      </c>
      <c r="S950" s="1">
        <v>11.45</v>
      </c>
      <c r="T950" s="1">
        <v>11.15</v>
      </c>
      <c r="U950" s="1">
        <v>11.3</v>
      </c>
      <c r="V950" s="1">
        <v>-3.3730000000000001E-3</v>
      </c>
      <c r="W950" s="1">
        <v>0.44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0.85</v>
      </c>
      <c r="D951" s="1">
        <v>0</v>
      </c>
      <c r="E951" s="1">
        <v>0</v>
      </c>
      <c r="F951" s="1">
        <v>15.04</v>
      </c>
      <c r="G951" s="1">
        <v>84.11</v>
      </c>
      <c r="H951" s="1">
        <v>955</v>
      </c>
      <c r="I951" s="1">
        <v>768803</v>
      </c>
      <c r="J951" s="1">
        <v>23</v>
      </c>
      <c r="K951" s="1">
        <v>1</v>
      </c>
      <c r="L951" s="1">
        <v>0</v>
      </c>
      <c r="M951" s="1">
        <v>2</v>
      </c>
      <c r="N951" s="1">
        <v>-8</v>
      </c>
      <c r="O951" s="1">
        <v>64664</v>
      </c>
      <c r="P951" s="1">
        <v>0</v>
      </c>
      <c r="Q951" s="1">
        <v>10</v>
      </c>
      <c r="R951" s="1">
        <v>10</v>
      </c>
      <c r="S951" s="1">
        <v>9.9</v>
      </c>
      <c r="T951" s="1">
        <v>9.9700000000000006</v>
      </c>
      <c r="U951" s="1">
        <v>9.9600000000000009</v>
      </c>
      <c r="V951" s="1">
        <v>1.8025999999999999E-3</v>
      </c>
      <c r="W951" s="1">
        <v>-0.1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0</v>
      </c>
      <c r="K952" s="1">
        <v>-2</v>
      </c>
      <c r="L952" s="1">
        <v>-1</v>
      </c>
      <c r="M952" s="1">
        <v>-3</v>
      </c>
      <c r="N952" s="1">
        <v>-7</v>
      </c>
      <c r="O952" s="1">
        <v>49965</v>
      </c>
      <c r="P952" s="1">
        <v>0</v>
      </c>
      <c r="Q952" s="1">
        <v>29.1</v>
      </c>
      <c r="R952" s="1">
        <v>28.9</v>
      </c>
      <c r="S952" s="1">
        <v>29</v>
      </c>
      <c r="T952" s="1">
        <v>28.35</v>
      </c>
      <c r="U952" s="1">
        <v>28.3</v>
      </c>
      <c r="V952" s="1">
        <v>-3.6995000000000005E-3</v>
      </c>
      <c r="W952" s="1">
        <v>-2.08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7.01</v>
      </c>
      <c r="D953" s="1">
        <v>0.95</v>
      </c>
      <c r="E953" s="1">
        <v>0</v>
      </c>
      <c r="F953" s="1">
        <v>15.99</v>
      </c>
      <c r="G953" s="1">
        <v>76.05</v>
      </c>
      <c r="H953" s="1">
        <v>957</v>
      </c>
      <c r="I953" s="1">
        <v>2548264.61</v>
      </c>
      <c r="J953" s="1">
        <v>28</v>
      </c>
      <c r="K953" s="1">
        <v>-757</v>
      </c>
      <c r="L953" s="1">
        <v>-261</v>
      </c>
      <c r="M953" s="1">
        <v>517</v>
      </c>
      <c r="N953" s="1">
        <v>-561</v>
      </c>
      <c r="O953" s="1">
        <v>193796</v>
      </c>
      <c r="P953" s="1">
        <v>-0.5</v>
      </c>
      <c r="Q953" s="1">
        <v>17.350000000000001</v>
      </c>
      <c r="R953" s="1">
        <v>17.399999999999999</v>
      </c>
      <c r="S953" s="1">
        <v>16.75</v>
      </c>
      <c r="T953" s="1">
        <v>17.399999999999999</v>
      </c>
      <c r="U953" s="1">
        <v>17.95</v>
      </c>
      <c r="V953" s="1">
        <v>-0.18131900000000001</v>
      </c>
      <c r="W953" s="1">
        <v>13.61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-1</v>
      </c>
      <c r="K954" s="1">
        <v>-1</v>
      </c>
      <c r="L954" s="1">
        <v>-1</v>
      </c>
      <c r="M954" s="1">
        <v>0</v>
      </c>
      <c r="N954" s="1">
        <v>2</v>
      </c>
      <c r="O954" s="1">
        <v>46141</v>
      </c>
      <c r="P954" s="1">
        <v>0</v>
      </c>
      <c r="Q954" s="1">
        <v>29.55</v>
      </c>
      <c r="R954" s="1">
        <v>29.55</v>
      </c>
      <c r="S954" s="1">
        <v>29.3</v>
      </c>
      <c r="T954" s="1">
        <v>29.45</v>
      </c>
      <c r="U954" s="1">
        <v>29.45</v>
      </c>
      <c r="V954" s="1">
        <v>-2.9500000000000007E-4</v>
      </c>
      <c r="W954" s="1">
        <v>-0.17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1.53</v>
      </c>
      <c r="D955" s="1">
        <v>2.85</v>
      </c>
      <c r="E955" s="1">
        <v>0.28999999999999998</v>
      </c>
      <c r="F955" s="1">
        <v>45.91</v>
      </c>
      <c r="G955" s="1">
        <v>49.42</v>
      </c>
      <c r="H955" s="1">
        <v>959</v>
      </c>
      <c r="I955" s="1">
        <v>765142.68</v>
      </c>
      <c r="J955" s="1">
        <v>5</v>
      </c>
      <c r="K955" s="1">
        <v>-2</v>
      </c>
      <c r="L955" s="1">
        <v>-1</v>
      </c>
      <c r="M955" s="1">
        <v>-1</v>
      </c>
      <c r="N955" s="1">
        <v>20</v>
      </c>
      <c r="O955" s="1">
        <v>37813</v>
      </c>
      <c r="P955" s="1">
        <v>0.1</v>
      </c>
      <c r="Q955" s="1">
        <v>45.8</v>
      </c>
      <c r="R955" s="1">
        <v>45.7</v>
      </c>
      <c r="S955" s="1">
        <v>45.4</v>
      </c>
      <c r="T955" s="1">
        <v>45.5</v>
      </c>
      <c r="U955" s="1">
        <v>46.85</v>
      </c>
      <c r="V955" s="1">
        <v>9.8370000000000003E-3</v>
      </c>
      <c r="W955" s="1">
        <v>2.74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16.670000000000002</v>
      </c>
      <c r="D956" s="1">
        <v>0</v>
      </c>
      <c r="E956" s="1">
        <v>0</v>
      </c>
      <c r="F956" s="1">
        <v>25.97</v>
      </c>
      <c r="G956" s="1">
        <v>57.36</v>
      </c>
      <c r="H956" s="1">
        <v>960</v>
      </c>
      <c r="I956" s="1">
        <v>846388.96</v>
      </c>
      <c r="J956" s="1">
        <v>1</v>
      </c>
      <c r="K956" s="1">
        <v>0</v>
      </c>
      <c r="L956" s="1">
        <v>0</v>
      </c>
      <c r="M956" s="1">
        <v>-10</v>
      </c>
      <c r="N956" s="1">
        <v>-3</v>
      </c>
      <c r="O956" s="1">
        <v>48549</v>
      </c>
      <c r="P956" s="1">
        <v>0</v>
      </c>
      <c r="Q956" s="1">
        <v>7.3</v>
      </c>
      <c r="R956" s="1">
        <v>7.31</v>
      </c>
      <c r="S956" s="1">
        <v>7.31</v>
      </c>
      <c r="T956" s="1">
        <v>7.2</v>
      </c>
      <c r="U956" s="1">
        <v>7.42</v>
      </c>
      <c r="V956" s="1">
        <v>-8.696000000000001E-4</v>
      </c>
      <c r="W956" s="1">
        <v>2.77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10</v>
      </c>
      <c r="K957" s="1">
        <v>-59</v>
      </c>
      <c r="L957" s="1">
        <v>-17</v>
      </c>
      <c r="M957" s="1">
        <v>-5</v>
      </c>
      <c r="N957" s="1">
        <v>-8</v>
      </c>
      <c r="O957" s="1">
        <v>38415</v>
      </c>
      <c r="P957" s="1">
        <v>-0.2</v>
      </c>
      <c r="Q957" s="1">
        <v>11.2</v>
      </c>
      <c r="R957" s="1">
        <v>10.5</v>
      </c>
      <c r="S957" s="1">
        <v>9.52</v>
      </c>
      <c r="T957" s="1">
        <v>9.8000000000000007</v>
      </c>
      <c r="U957" s="1">
        <v>9.5</v>
      </c>
      <c r="V957" s="1">
        <v>-7.9433999999999998E-3</v>
      </c>
      <c r="W957" s="1">
        <v>-9.09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13.19</v>
      </c>
      <c r="D958" s="1">
        <v>0.45</v>
      </c>
      <c r="E958" s="1">
        <v>0.02</v>
      </c>
      <c r="F958" s="1">
        <v>36.74</v>
      </c>
      <c r="G958" s="1">
        <v>49.6</v>
      </c>
      <c r="H958" s="1">
        <v>962</v>
      </c>
      <c r="I958" s="1">
        <v>5049151.05</v>
      </c>
      <c r="J958" s="1">
        <v>7</v>
      </c>
      <c r="K958" s="1">
        <v>-181</v>
      </c>
      <c r="L958" s="1">
        <v>-172</v>
      </c>
      <c r="M958" s="1">
        <v>-52</v>
      </c>
      <c r="N958" s="1">
        <v>106</v>
      </c>
      <c r="O958" s="1">
        <v>250438</v>
      </c>
      <c r="P958" s="1">
        <v>-0.1</v>
      </c>
      <c r="Q958" s="1">
        <v>20.350000000000001</v>
      </c>
      <c r="R958" s="1">
        <v>20.149999999999999</v>
      </c>
      <c r="S958" s="1">
        <v>19.95</v>
      </c>
      <c r="T958" s="1">
        <v>20.100000000000001</v>
      </c>
      <c r="U958" s="1">
        <v>20.2</v>
      </c>
      <c r="V958" s="1">
        <v>-5.8401000000000002E-2</v>
      </c>
      <c r="W958" s="1">
        <v>0.5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0.87</v>
      </c>
      <c r="D959" s="1">
        <v>0</v>
      </c>
      <c r="E959" s="1">
        <v>0.01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3</v>
      </c>
      <c r="K959" s="1">
        <v>-23</v>
      </c>
      <c r="L959" s="1">
        <v>-11</v>
      </c>
      <c r="M959" s="1">
        <v>-1</v>
      </c>
      <c r="N959" s="1">
        <v>4</v>
      </c>
      <c r="O959" s="1">
        <v>142670</v>
      </c>
      <c r="P959" s="1">
        <v>0</v>
      </c>
      <c r="Q959" s="1">
        <v>11.35</v>
      </c>
      <c r="R959" s="1">
        <v>11.35</v>
      </c>
      <c r="S959" s="1">
        <v>11.2</v>
      </c>
      <c r="T959" s="1">
        <v>11.2</v>
      </c>
      <c r="U959" s="1">
        <v>11.3</v>
      </c>
      <c r="V959" s="1">
        <v>-3.1619999999999999E-3</v>
      </c>
      <c r="W959" s="1">
        <v>1.35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2.09</v>
      </c>
      <c r="D960" s="1">
        <v>0.03</v>
      </c>
      <c r="E960" s="1">
        <v>0</v>
      </c>
      <c r="F960" s="1">
        <v>19.36</v>
      </c>
      <c r="G960" s="1">
        <v>78.52</v>
      </c>
      <c r="H960" s="1">
        <v>964</v>
      </c>
      <c r="I960" s="1">
        <v>891939.48</v>
      </c>
      <c r="J960" s="1">
        <v>-233</v>
      </c>
      <c r="K960" s="1">
        <v>-72</v>
      </c>
      <c r="L960" s="1">
        <v>-32</v>
      </c>
      <c r="M960" s="1">
        <v>52</v>
      </c>
      <c r="N960" s="1">
        <v>437</v>
      </c>
      <c r="O960" s="1">
        <v>70035</v>
      </c>
      <c r="P960" s="1">
        <v>0.2</v>
      </c>
      <c r="Q960" s="1">
        <v>14.8</v>
      </c>
      <c r="R960" s="1">
        <v>15</v>
      </c>
      <c r="S960" s="1">
        <v>14.5</v>
      </c>
      <c r="T960" s="1">
        <v>14.65</v>
      </c>
      <c r="U960" s="1">
        <v>16.100000000000001</v>
      </c>
      <c r="V960" s="1">
        <v>2.8051000000000013E-2</v>
      </c>
      <c r="W960" s="1">
        <v>7.69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0</v>
      </c>
      <c r="K961" s="1">
        <v>0</v>
      </c>
      <c r="L961" s="1">
        <v>2</v>
      </c>
      <c r="M961" s="1">
        <v>2</v>
      </c>
      <c r="N961" s="1">
        <v>0</v>
      </c>
      <c r="O961" s="1">
        <v>43286</v>
      </c>
      <c r="P961" s="1">
        <v>0</v>
      </c>
      <c r="Q961" s="1">
        <v>35.4</v>
      </c>
      <c r="R961" s="1">
        <v>35.450000000000003</v>
      </c>
      <c r="S961" s="1">
        <v>34.950000000000003</v>
      </c>
      <c r="T961" s="1">
        <v>34.85</v>
      </c>
      <c r="U961" s="1">
        <v>35.299999999999997</v>
      </c>
      <c r="V961" s="1">
        <v>1.3960000000000003E-3</v>
      </c>
      <c r="W961" s="1">
        <v>-0.28000000000000003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16.149999999999999</v>
      </c>
      <c r="D962" s="1">
        <v>2.99</v>
      </c>
      <c r="E962" s="1">
        <v>0.03</v>
      </c>
      <c r="F962" s="1">
        <v>21.37</v>
      </c>
      <c r="G962" s="1">
        <v>59.459999999999994</v>
      </c>
      <c r="H962" s="1">
        <v>966</v>
      </c>
      <c r="I962" s="1">
        <v>908200</v>
      </c>
      <c r="J962" s="1">
        <v>19</v>
      </c>
      <c r="K962" s="1">
        <v>32</v>
      </c>
      <c r="L962" s="1">
        <v>-34</v>
      </c>
      <c r="M962" s="1">
        <v>-34</v>
      </c>
      <c r="N962" s="1">
        <v>-14</v>
      </c>
      <c r="O962" s="1">
        <v>54002</v>
      </c>
      <c r="P962" s="1">
        <v>-0.1</v>
      </c>
      <c r="Q962" s="1">
        <v>156.5</v>
      </c>
      <c r="R962" s="1">
        <v>161</v>
      </c>
      <c r="S962" s="1">
        <v>157</v>
      </c>
      <c r="T962" s="1">
        <v>156.5</v>
      </c>
      <c r="U962" s="1">
        <v>157</v>
      </c>
      <c r="V962" s="1">
        <v>-4.7315000000000003E-2</v>
      </c>
      <c r="W962" s="1">
        <v>1.29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0.17</v>
      </c>
      <c r="D963" s="1">
        <v>0</v>
      </c>
      <c r="E963" s="1">
        <v>0</v>
      </c>
      <c r="F963" s="1">
        <v>20.54</v>
      </c>
      <c r="G963" s="1">
        <v>79.289999999999992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7</v>
      </c>
      <c r="N963" s="1">
        <v>2</v>
      </c>
      <c r="O963" s="1">
        <v>40007</v>
      </c>
      <c r="P963" s="1">
        <v>0</v>
      </c>
      <c r="Q963" s="1">
        <v>20</v>
      </c>
      <c r="R963" s="1">
        <v>20</v>
      </c>
      <c r="S963" s="1">
        <v>19.899999999999999</v>
      </c>
      <c r="T963" s="1">
        <v>19.95</v>
      </c>
      <c r="U963" s="1">
        <v>19.899999999999999</v>
      </c>
      <c r="V963" s="1">
        <v>1.7944999999999999E-3</v>
      </c>
      <c r="W963" s="1">
        <v>-0.5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3.18</v>
      </c>
      <c r="D964" s="1">
        <v>0</v>
      </c>
      <c r="E964" s="1">
        <v>0</v>
      </c>
      <c r="F964" s="1">
        <v>13.28</v>
      </c>
      <c r="G964" s="1">
        <v>83.539999999999992</v>
      </c>
      <c r="H964" s="1">
        <v>968</v>
      </c>
      <c r="I964" s="1">
        <v>941780</v>
      </c>
      <c r="J964" s="1">
        <v>-17</v>
      </c>
      <c r="K964" s="1">
        <v>34</v>
      </c>
      <c r="L964" s="1">
        <v>-31</v>
      </c>
      <c r="M964" s="1">
        <v>-40</v>
      </c>
      <c r="N964" s="1">
        <v>116</v>
      </c>
      <c r="O964" s="1">
        <v>78676</v>
      </c>
      <c r="P964" s="1">
        <v>0.1</v>
      </c>
      <c r="Q964" s="1">
        <v>52.1</v>
      </c>
      <c r="R964" s="1">
        <v>53.1</v>
      </c>
      <c r="S964" s="1">
        <v>53.5</v>
      </c>
      <c r="T964" s="1">
        <v>52.7</v>
      </c>
      <c r="U964" s="1">
        <v>54.1</v>
      </c>
      <c r="V964" s="1">
        <v>3.4287999999999999E-2</v>
      </c>
      <c r="W964" s="1">
        <v>2.85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2.69</v>
      </c>
      <c r="D965" s="1">
        <v>0</v>
      </c>
      <c r="E965" s="1">
        <v>0.03</v>
      </c>
      <c r="F965" s="1">
        <v>13.17</v>
      </c>
      <c r="G965" s="1">
        <v>84.11</v>
      </c>
      <c r="H965" s="1">
        <v>969</v>
      </c>
      <c r="I965" s="1">
        <v>676470.68</v>
      </c>
      <c r="J965" s="1">
        <v>45</v>
      </c>
      <c r="K965" s="1">
        <v>46</v>
      </c>
      <c r="L965" s="1">
        <v>13</v>
      </c>
      <c r="M965" s="1">
        <v>1</v>
      </c>
      <c r="N965" s="1">
        <v>-14</v>
      </c>
      <c r="O965" s="1">
        <v>56898</v>
      </c>
      <c r="P965" s="1">
        <v>0.2</v>
      </c>
      <c r="Q965" s="1">
        <v>22.6</v>
      </c>
      <c r="R965" s="1">
        <v>22.6</v>
      </c>
      <c r="S965" s="1">
        <v>22.75</v>
      </c>
      <c r="T965" s="1">
        <v>23.15</v>
      </c>
      <c r="U965" s="1">
        <v>23.2</v>
      </c>
      <c r="V965" s="1">
        <v>2.0507000000000004E-2</v>
      </c>
      <c r="W965" s="1">
        <v>4.5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24</v>
      </c>
      <c r="R966" s="1">
        <v>24.1</v>
      </c>
      <c r="S966" s="1">
        <v>24.7</v>
      </c>
      <c r="T966" s="1">
        <v>24.7</v>
      </c>
      <c r="U966" s="1">
        <v>24.95</v>
      </c>
      <c r="V966" s="1">
        <v>0</v>
      </c>
      <c r="W966" s="1">
        <v>3.96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1</v>
      </c>
      <c r="K967" s="1">
        <v>-1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16.2</v>
      </c>
      <c r="R967" s="1">
        <v>16.3</v>
      </c>
      <c r="S967" s="1">
        <v>16.05</v>
      </c>
      <c r="T967" s="1">
        <v>16.100000000000001</v>
      </c>
      <c r="U967" s="1">
        <v>16.100000000000001</v>
      </c>
      <c r="V967" s="1">
        <v>-1.0000000000000141E-6</v>
      </c>
      <c r="W967" s="1">
        <v>0.63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34.35</v>
      </c>
      <c r="D968" s="1">
        <v>0</v>
      </c>
      <c r="E968" s="1">
        <v>0.01</v>
      </c>
      <c r="F968" s="1">
        <v>68.650000000000006</v>
      </c>
      <c r="G968" s="1">
        <v>-3.0100000000000051</v>
      </c>
      <c r="H968" s="1">
        <v>972</v>
      </c>
      <c r="I968" s="1">
        <v>770000</v>
      </c>
      <c r="J968" s="1">
        <v>6</v>
      </c>
      <c r="K968" s="1">
        <v>0</v>
      </c>
      <c r="L968" s="1">
        <v>6</v>
      </c>
      <c r="M968" s="1">
        <v>0</v>
      </c>
      <c r="N968" s="1">
        <v>-6</v>
      </c>
      <c r="O968" s="1">
        <v>-2318</v>
      </c>
      <c r="P968" s="1">
        <v>-0.3</v>
      </c>
      <c r="Q968" s="1">
        <v>27.6</v>
      </c>
      <c r="R968" s="1">
        <v>27.65</v>
      </c>
      <c r="S968" s="1">
        <v>26.7</v>
      </c>
      <c r="T968" s="1">
        <v>26.5</v>
      </c>
      <c r="U968" s="1">
        <v>26.5</v>
      </c>
      <c r="V968" s="1">
        <v>1.6680000000000002E-3</v>
      </c>
      <c r="W968" s="1">
        <v>-3.64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6.34</v>
      </c>
      <c r="D969" s="1">
        <v>0.19</v>
      </c>
      <c r="E969" s="1">
        <v>0.39</v>
      </c>
      <c r="F969" s="1">
        <v>20.03</v>
      </c>
      <c r="G969" s="1">
        <v>73.05</v>
      </c>
      <c r="H969" s="1">
        <v>973</v>
      </c>
      <c r="I969" s="1">
        <v>423836.85</v>
      </c>
      <c r="J969" s="1">
        <v>-1</v>
      </c>
      <c r="K969" s="1">
        <v>22</v>
      </c>
      <c r="L969" s="1">
        <v>5</v>
      </c>
      <c r="M969" s="1">
        <v>-1</v>
      </c>
      <c r="N969" s="1">
        <v>-2</v>
      </c>
      <c r="O969" s="1">
        <v>30961</v>
      </c>
      <c r="P969" s="1">
        <v>0.1</v>
      </c>
      <c r="Q969" s="1">
        <v>88.3</v>
      </c>
      <c r="R969" s="1">
        <v>87.9</v>
      </c>
      <c r="S969" s="1">
        <v>87.8</v>
      </c>
      <c r="T969" s="1">
        <v>87</v>
      </c>
      <c r="U969" s="1">
        <v>88</v>
      </c>
      <c r="V969" s="1">
        <v>2.0215E-2</v>
      </c>
      <c r="W969" s="1">
        <v>0.56999999999999995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-1</v>
      </c>
      <c r="K970" s="1">
        <v>-1</v>
      </c>
      <c r="L970" s="1">
        <v>0</v>
      </c>
      <c r="M970" s="1">
        <v>0</v>
      </c>
      <c r="N970" s="1">
        <v>1</v>
      </c>
      <c r="O970" s="1">
        <v>31380</v>
      </c>
      <c r="P970" s="1">
        <v>0</v>
      </c>
      <c r="Q970" s="1">
        <v>24</v>
      </c>
      <c r="R970" s="1">
        <v>24.05</v>
      </c>
      <c r="S970" s="1">
        <v>23.8</v>
      </c>
      <c r="T970" s="1">
        <v>23.8</v>
      </c>
      <c r="U970" s="1">
        <v>24</v>
      </c>
      <c r="V970" s="1">
        <v>-2.4049999999999996E-4</v>
      </c>
      <c r="W970" s="1">
        <v>0.42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54.11</v>
      </c>
      <c r="D971" s="1">
        <v>2.96</v>
      </c>
      <c r="E971" s="1">
        <v>0.13</v>
      </c>
      <c r="F971" s="1">
        <v>12.64</v>
      </c>
      <c r="G971" s="1">
        <v>30.159999999999997</v>
      </c>
      <c r="H971" s="1">
        <v>975</v>
      </c>
      <c r="I971" s="1">
        <v>1152224.98</v>
      </c>
      <c r="J971" s="1">
        <v>38</v>
      </c>
      <c r="K971" s="1">
        <v>279</v>
      </c>
      <c r="L971" s="1">
        <v>97</v>
      </c>
      <c r="M971" s="1">
        <v>-35</v>
      </c>
      <c r="N971" s="1">
        <v>195</v>
      </c>
      <c r="O971" s="1">
        <v>34751</v>
      </c>
      <c r="P971" s="1">
        <v>1.7</v>
      </c>
      <c r="Q971" s="1">
        <v>176</v>
      </c>
      <c r="R971" s="1">
        <v>181.5</v>
      </c>
      <c r="S971" s="1">
        <v>180.5</v>
      </c>
      <c r="T971" s="1">
        <v>179</v>
      </c>
      <c r="U971" s="1">
        <v>185.5</v>
      </c>
      <c r="V971" s="1">
        <v>1.0474250000000001</v>
      </c>
      <c r="W971" s="1">
        <v>6.3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51.52</v>
      </c>
      <c r="D972" s="1">
        <v>0.04</v>
      </c>
      <c r="E972" s="1">
        <v>0.01</v>
      </c>
      <c r="F972" s="1">
        <v>47.94</v>
      </c>
      <c r="G972" s="1">
        <v>0.49000000000000909</v>
      </c>
      <c r="H972" s="1">
        <v>976</v>
      </c>
      <c r="I972" s="1">
        <v>1160000</v>
      </c>
      <c r="J972" s="1">
        <v>-21</v>
      </c>
      <c r="K972" s="1">
        <v>-29</v>
      </c>
      <c r="L972" s="1">
        <v>-34</v>
      </c>
      <c r="M972" s="1">
        <v>-23</v>
      </c>
      <c r="N972" s="1">
        <v>-5</v>
      </c>
      <c r="O972" s="1">
        <v>568</v>
      </c>
      <c r="P972" s="1">
        <v>-19.7</v>
      </c>
      <c r="Q972" s="1">
        <v>30.3</v>
      </c>
      <c r="R972" s="1">
        <v>30.3</v>
      </c>
      <c r="S972" s="1">
        <v>30.05</v>
      </c>
      <c r="T972" s="1">
        <v>29.9</v>
      </c>
      <c r="U972" s="1">
        <v>30.1</v>
      </c>
      <c r="V972" s="1">
        <v>-3.3748999999999994E-2</v>
      </c>
      <c r="W972" s="1">
        <v>-0.5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24.9</v>
      </c>
      <c r="R973" s="1">
        <v>25.3</v>
      </c>
      <c r="S973" s="1">
        <v>25.3</v>
      </c>
      <c r="T973" s="1">
        <v>25.7</v>
      </c>
      <c r="U973" s="1">
        <v>26.45</v>
      </c>
      <c r="V973" s="1">
        <v>0</v>
      </c>
      <c r="W973" s="1">
        <v>3.32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0.28000000000000003</v>
      </c>
      <c r="D974" s="1">
        <v>0</v>
      </c>
      <c r="E974" s="1">
        <v>0.05</v>
      </c>
      <c r="F974" s="1">
        <v>29.44</v>
      </c>
      <c r="G974" s="1">
        <v>70.23</v>
      </c>
      <c r="H974" s="1">
        <v>978</v>
      </c>
      <c r="I974" s="1">
        <v>668800</v>
      </c>
      <c r="J974" s="1">
        <v>-5</v>
      </c>
      <c r="K974" s="1">
        <v>-12</v>
      </c>
      <c r="L974" s="1">
        <v>-14</v>
      </c>
      <c r="M974" s="1">
        <v>-3</v>
      </c>
      <c r="N974" s="1">
        <v>4</v>
      </c>
      <c r="O974" s="1">
        <v>46970</v>
      </c>
      <c r="P974" s="1">
        <v>-0.1</v>
      </c>
      <c r="Q974" s="1">
        <v>54.5</v>
      </c>
      <c r="R974" s="1">
        <v>54.6</v>
      </c>
      <c r="S974" s="1">
        <v>54.4</v>
      </c>
      <c r="T974" s="1">
        <v>54.4</v>
      </c>
      <c r="U974" s="1">
        <v>54.4</v>
      </c>
      <c r="V974" s="1">
        <v>-1.6349000000000002E-2</v>
      </c>
      <c r="W974" s="1">
        <v>-0.18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1</v>
      </c>
      <c r="K975" s="1">
        <v>1</v>
      </c>
      <c r="L975" s="1">
        <v>2</v>
      </c>
      <c r="M975" s="1">
        <v>1</v>
      </c>
      <c r="N975" s="1">
        <v>-1</v>
      </c>
      <c r="O975" s="1">
        <v>22571</v>
      </c>
      <c r="P975" s="1">
        <v>0</v>
      </c>
      <c r="Q975" s="1">
        <v>31.45</v>
      </c>
      <c r="R975" s="1">
        <v>31.65</v>
      </c>
      <c r="S975" s="1">
        <v>31.3</v>
      </c>
      <c r="T975" s="1">
        <v>31.05</v>
      </c>
      <c r="U975" s="1">
        <v>31.8</v>
      </c>
      <c r="V975" s="1">
        <v>1.2495E-3</v>
      </c>
      <c r="W975" s="1">
        <v>0.79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40.049999999999997</v>
      </c>
      <c r="D976" s="1">
        <v>0</v>
      </c>
      <c r="E976" s="1">
        <v>0</v>
      </c>
      <c r="F976" s="1">
        <v>30.17</v>
      </c>
      <c r="G976" s="1">
        <v>29.78</v>
      </c>
      <c r="H976" s="1">
        <v>980</v>
      </c>
      <c r="I976" s="1">
        <v>398080</v>
      </c>
      <c r="J976" s="1">
        <v>0</v>
      </c>
      <c r="K976" s="1">
        <v>-8</v>
      </c>
      <c r="L976" s="1">
        <v>0</v>
      </c>
      <c r="M976" s="1">
        <v>-1</v>
      </c>
      <c r="N976" s="1">
        <v>1</v>
      </c>
      <c r="O976" s="1">
        <v>11855</v>
      </c>
      <c r="P976" s="1">
        <v>-0.1</v>
      </c>
      <c r="Q976" s="1">
        <v>64.400000000000006</v>
      </c>
      <c r="R976" s="1">
        <v>64.3</v>
      </c>
      <c r="S976" s="1">
        <v>64.3</v>
      </c>
      <c r="T976" s="1">
        <v>64.2</v>
      </c>
      <c r="U976" s="1">
        <v>64.7</v>
      </c>
      <c r="V976" s="1">
        <v>-5.1389999999999995E-3</v>
      </c>
      <c r="W976" s="1">
        <v>0.47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82.22</v>
      </c>
      <c r="D977" s="1">
        <v>0</v>
      </c>
      <c r="E977" s="1">
        <v>0.01</v>
      </c>
      <c r="F977" s="1">
        <v>39.99</v>
      </c>
      <c r="G977" s="1">
        <v>-22.22</v>
      </c>
      <c r="H977" s="1">
        <v>981</v>
      </c>
      <c r="I977" s="1">
        <v>681629.9</v>
      </c>
      <c r="J977" s="1">
        <v>8</v>
      </c>
      <c r="K977" s="1">
        <v>60</v>
      </c>
      <c r="L977" s="1">
        <v>-15</v>
      </c>
      <c r="M977" s="1">
        <v>5</v>
      </c>
      <c r="N977" s="1">
        <v>-3</v>
      </c>
      <c r="O977" s="1">
        <v>-15146</v>
      </c>
      <c r="P977" s="1">
        <v>-0.4</v>
      </c>
      <c r="Q977" s="1">
        <v>42.7</v>
      </c>
      <c r="R977" s="1">
        <v>43</v>
      </c>
      <c r="S977" s="1">
        <v>42.65</v>
      </c>
      <c r="T977" s="1">
        <v>42.55</v>
      </c>
      <c r="U977" s="1">
        <v>42.7</v>
      </c>
      <c r="V977" s="1">
        <v>2.3664999999999999E-2</v>
      </c>
      <c r="W977" s="1">
        <v>-0.47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0.52</v>
      </c>
      <c r="D978" s="1">
        <v>0</v>
      </c>
      <c r="E978" s="1">
        <v>0.05</v>
      </c>
      <c r="F978" s="1">
        <v>24</v>
      </c>
      <c r="G978" s="1">
        <v>75.430000000000007</v>
      </c>
      <c r="H978" s="1">
        <v>982</v>
      </c>
      <c r="I978" s="1">
        <v>585216.18999999994</v>
      </c>
      <c r="J978" s="1">
        <v>-3</v>
      </c>
      <c r="K978" s="1">
        <v>-3</v>
      </c>
      <c r="L978" s="1">
        <v>-5</v>
      </c>
      <c r="M978" s="1">
        <v>-17</v>
      </c>
      <c r="N978" s="1">
        <v>0</v>
      </c>
      <c r="O978" s="1">
        <v>44143</v>
      </c>
      <c r="P978" s="1">
        <v>-0.1</v>
      </c>
      <c r="Q978" s="1">
        <v>28.9</v>
      </c>
      <c r="R978" s="1">
        <v>28.7</v>
      </c>
      <c r="S978" s="1">
        <v>28.1</v>
      </c>
      <c r="T978" s="1">
        <v>28</v>
      </c>
      <c r="U978" s="1">
        <v>28.3</v>
      </c>
      <c r="V978" s="1">
        <v>-7.892999999999999E-3</v>
      </c>
      <c r="W978" s="1">
        <v>1.07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1.57</v>
      </c>
      <c r="D979" s="1">
        <v>0</v>
      </c>
      <c r="E979" s="1">
        <v>0</v>
      </c>
      <c r="F979" s="1">
        <v>24.35</v>
      </c>
      <c r="G979" s="1">
        <v>74.08</v>
      </c>
      <c r="H979" s="1">
        <v>983</v>
      </c>
      <c r="I979" s="1">
        <v>675460</v>
      </c>
      <c r="J979" s="1">
        <v>0</v>
      </c>
      <c r="K979" s="1">
        <v>-4</v>
      </c>
      <c r="L979" s="1">
        <v>2</v>
      </c>
      <c r="M979" s="1">
        <v>0</v>
      </c>
      <c r="N979" s="1">
        <v>-3</v>
      </c>
      <c r="O979" s="1">
        <v>50038</v>
      </c>
      <c r="P979" s="1">
        <v>0</v>
      </c>
      <c r="Q979" s="1">
        <v>19.95</v>
      </c>
      <c r="R979" s="1">
        <v>19.95</v>
      </c>
      <c r="S979" s="1">
        <v>19.75</v>
      </c>
      <c r="T979" s="1">
        <v>19.350000000000001</v>
      </c>
      <c r="U979" s="1">
        <v>19.75</v>
      </c>
      <c r="V979" s="1">
        <v>-9.9550000000000007E-4</v>
      </c>
      <c r="W979" s="1">
        <v>-1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3.59</v>
      </c>
      <c r="D980" s="1">
        <v>0</v>
      </c>
      <c r="E980" s="1">
        <v>0</v>
      </c>
      <c r="F980" s="1">
        <v>23.69</v>
      </c>
      <c r="G980" s="1">
        <v>72.72</v>
      </c>
      <c r="H980" s="1">
        <v>984</v>
      </c>
      <c r="I980" s="1">
        <v>549500</v>
      </c>
      <c r="J980" s="1">
        <v>-2</v>
      </c>
      <c r="K980" s="1">
        <v>0</v>
      </c>
      <c r="L980" s="1">
        <v>-5</v>
      </c>
      <c r="M980" s="1">
        <v>1</v>
      </c>
      <c r="N980" s="1">
        <v>2</v>
      </c>
      <c r="O980" s="1">
        <v>39960</v>
      </c>
      <c r="P980" s="1">
        <v>0</v>
      </c>
      <c r="Q980" s="1">
        <v>31</v>
      </c>
      <c r="R980" s="1">
        <v>31</v>
      </c>
      <c r="S980" s="1">
        <v>31.5</v>
      </c>
      <c r="T980" s="1">
        <v>30.3</v>
      </c>
      <c r="U980" s="1">
        <v>30.55</v>
      </c>
      <c r="V980" s="1">
        <v>-1.281E-3</v>
      </c>
      <c r="W980" s="1">
        <v>1.66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3.58</v>
      </c>
      <c r="D981" s="1">
        <v>0</v>
      </c>
      <c r="E981" s="1">
        <v>0.21</v>
      </c>
      <c r="F981" s="1">
        <v>17.14</v>
      </c>
      <c r="G981" s="1">
        <v>79.069999999999993</v>
      </c>
      <c r="H981" s="1">
        <v>985</v>
      </c>
      <c r="I981" s="1">
        <v>1827883.03</v>
      </c>
      <c r="J981" s="1">
        <v>949</v>
      </c>
      <c r="K981" s="1">
        <v>-84</v>
      </c>
      <c r="L981" s="1">
        <v>499</v>
      </c>
      <c r="M981" s="1">
        <v>-344</v>
      </c>
      <c r="N981" s="1">
        <v>1201</v>
      </c>
      <c r="O981" s="1">
        <v>144531</v>
      </c>
      <c r="P981" s="1">
        <v>1.5</v>
      </c>
      <c r="Q981" s="1">
        <v>45.7</v>
      </c>
      <c r="R981" s="1">
        <v>45.1</v>
      </c>
      <c r="S981" s="1">
        <v>45.4</v>
      </c>
      <c r="T981" s="1">
        <v>44.6</v>
      </c>
      <c r="U981" s="1">
        <v>45.65</v>
      </c>
      <c r="V981" s="1">
        <v>1.0171874999999999</v>
      </c>
      <c r="W981" s="1">
        <v>3.16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1.33</v>
      </c>
      <c r="D982" s="1">
        <v>0</v>
      </c>
      <c r="E982" s="1">
        <v>0</v>
      </c>
      <c r="F982" s="1">
        <v>32.450000000000003</v>
      </c>
      <c r="G982" s="1">
        <v>66.22</v>
      </c>
      <c r="H982" s="1">
        <v>986</v>
      </c>
      <c r="I982" s="1">
        <v>715162.33</v>
      </c>
      <c r="J982" s="1">
        <v>-4</v>
      </c>
      <c r="K982" s="1">
        <v>-23</v>
      </c>
      <c r="L982" s="1">
        <v>-67</v>
      </c>
      <c r="M982" s="1">
        <v>-91</v>
      </c>
      <c r="N982" s="1">
        <v>-37</v>
      </c>
      <c r="O982" s="1">
        <v>47358</v>
      </c>
      <c r="P982" s="1">
        <v>-0.5</v>
      </c>
      <c r="Q982" s="1">
        <v>45.7</v>
      </c>
      <c r="R982" s="1">
        <v>45.4</v>
      </c>
      <c r="S982" s="1">
        <v>44.35</v>
      </c>
      <c r="T982" s="1">
        <v>44.5</v>
      </c>
      <c r="U982" s="1">
        <v>45.5</v>
      </c>
      <c r="V982" s="1">
        <v>-9.9314500000000014E-2</v>
      </c>
      <c r="W982" s="1">
        <v>-0.55000000000000004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0</v>
      </c>
      <c r="L983" s="1">
        <v>0</v>
      </c>
      <c r="M983" s="1">
        <v>0</v>
      </c>
      <c r="N983" s="1">
        <v>1</v>
      </c>
      <c r="O983" s="1">
        <v>23516</v>
      </c>
      <c r="P983" s="1">
        <v>0</v>
      </c>
      <c r="Q983" s="1">
        <v>69.5</v>
      </c>
      <c r="R983" s="1">
        <v>69.8</v>
      </c>
      <c r="S983" s="1">
        <v>69.8</v>
      </c>
      <c r="T983" s="1">
        <v>69.7</v>
      </c>
      <c r="U983" s="1">
        <v>69</v>
      </c>
      <c r="V983" s="1">
        <v>6.8999999999999997E-4</v>
      </c>
      <c r="W983" s="1">
        <v>-1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72.98</v>
      </c>
      <c r="D984" s="1">
        <v>0</v>
      </c>
      <c r="E984" s="1">
        <v>0.53</v>
      </c>
      <c r="F984" s="1">
        <v>13.99</v>
      </c>
      <c r="G984" s="1">
        <v>12.5</v>
      </c>
      <c r="H984" s="1">
        <v>988</v>
      </c>
      <c r="I984" s="1">
        <v>483920</v>
      </c>
      <c r="J984" s="1">
        <v>-13</v>
      </c>
      <c r="K984" s="1">
        <v>-27</v>
      </c>
      <c r="L984" s="1">
        <v>-9</v>
      </c>
      <c r="M984" s="1">
        <v>32</v>
      </c>
      <c r="N984" s="1">
        <v>-2</v>
      </c>
      <c r="O984" s="1">
        <v>6049</v>
      </c>
      <c r="P984" s="1">
        <v>-0.3</v>
      </c>
      <c r="Q984" s="1">
        <v>131.5</v>
      </c>
      <c r="R984" s="1">
        <v>128.5</v>
      </c>
      <c r="S984" s="1">
        <v>126.5</v>
      </c>
      <c r="T984" s="1">
        <v>128.5</v>
      </c>
      <c r="U984" s="1">
        <v>130</v>
      </c>
      <c r="V984" s="1">
        <v>-2.4655E-2</v>
      </c>
      <c r="W984" s="1">
        <v>0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0.65</v>
      </c>
      <c r="D985" s="1">
        <v>0</v>
      </c>
      <c r="E985" s="1">
        <v>0</v>
      </c>
      <c r="F985" s="1">
        <v>21.12</v>
      </c>
      <c r="G985" s="1">
        <v>78.23</v>
      </c>
      <c r="H985" s="1">
        <v>989</v>
      </c>
      <c r="I985" s="1">
        <v>358000</v>
      </c>
      <c r="J985" s="1">
        <v>9</v>
      </c>
      <c r="K985" s="1">
        <v>13</v>
      </c>
      <c r="L985" s="1">
        <v>8</v>
      </c>
      <c r="M985" s="1">
        <v>-56</v>
      </c>
      <c r="N985" s="1">
        <v>-21</v>
      </c>
      <c r="O985" s="1">
        <v>28006</v>
      </c>
      <c r="P985" s="1">
        <v>-0.2</v>
      </c>
      <c r="Q985" s="1">
        <v>109</v>
      </c>
      <c r="R985" s="1">
        <v>106.5</v>
      </c>
      <c r="S985" s="1">
        <v>108.5</v>
      </c>
      <c r="T985" s="1">
        <v>110.5</v>
      </c>
      <c r="U985" s="1">
        <v>109</v>
      </c>
      <c r="V985" s="1">
        <v>-5.2435000000000002E-2</v>
      </c>
      <c r="W985" s="1">
        <v>1.87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2.1800000000000002</v>
      </c>
      <c r="D986" s="1">
        <v>0.01</v>
      </c>
      <c r="E986" s="1">
        <v>0.01</v>
      </c>
      <c r="F986" s="1">
        <v>34.33</v>
      </c>
      <c r="G986" s="1">
        <v>63.47</v>
      </c>
      <c r="H986" s="1">
        <v>990</v>
      </c>
      <c r="I986" s="1">
        <v>1186156.9099999999</v>
      </c>
      <c r="J986" s="1">
        <v>-19</v>
      </c>
      <c r="K986" s="1">
        <v>-61</v>
      </c>
      <c r="L986" s="1">
        <v>-113</v>
      </c>
      <c r="M986" s="1">
        <v>-12</v>
      </c>
      <c r="N986" s="1">
        <v>-4</v>
      </c>
      <c r="O986" s="1">
        <v>75285</v>
      </c>
      <c r="P986" s="1">
        <v>-0.3</v>
      </c>
      <c r="Q986" s="1">
        <v>118.5</v>
      </c>
      <c r="R986" s="1">
        <v>117.5</v>
      </c>
      <c r="S986" s="1">
        <v>113</v>
      </c>
      <c r="T986" s="1">
        <v>112.5</v>
      </c>
      <c r="U986" s="1">
        <v>123.5</v>
      </c>
      <c r="V986" s="1">
        <v>-0.24032000000000001</v>
      </c>
      <c r="W986" s="1">
        <v>4.66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91.5</v>
      </c>
      <c r="R987" s="1">
        <v>90.9</v>
      </c>
      <c r="S987" s="1">
        <v>90.1</v>
      </c>
      <c r="T987" s="1">
        <v>90.4</v>
      </c>
      <c r="U987" s="1">
        <v>90.5</v>
      </c>
      <c r="V987" s="1">
        <v>0</v>
      </c>
      <c r="W987" s="1">
        <v>-1.63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26.21</v>
      </c>
      <c r="D988" s="1">
        <v>0</v>
      </c>
      <c r="E988" s="1">
        <v>0.01</v>
      </c>
      <c r="F988" s="1">
        <v>14.5</v>
      </c>
      <c r="G988" s="1">
        <v>59.28</v>
      </c>
      <c r="H988" s="1">
        <v>992</v>
      </c>
      <c r="I988" s="1">
        <v>338990</v>
      </c>
      <c r="J988" s="1">
        <v>-1</v>
      </c>
      <c r="K988" s="1">
        <v>0</v>
      </c>
      <c r="L988" s="1">
        <v>31</v>
      </c>
      <c r="M988" s="1">
        <v>2</v>
      </c>
      <c r="N988" s="1">
        <v>1</v>
      </c>
      <c r="O988" s="1">
        <v>20095</v>
      </c>
      <c r="P988" s="1">
        <v>0.2</v>
      </c>
      <c r="Q988" s="1">
        <v>36.799999999999997</v>
      </c>
      <c r="R988" s="1">
        <v>36.700000000000003</v>
      </c>
      <c r="S988" s="1">
        <v>36.450000000000003</v>
      </c>
      <c r="T988" s="1">
        <v>36.049999999999997</v>
      </c>
      <c r="U988" s="1">
        <v>36.25</v>
      </c>
      <c r="V988" s="1">
        <v>1.2015E-2</v>
      </c>
      <c r="W988" s="1">
        <v>-1.63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8.1999999999999993</v>
      </c>
      <c r="R989" s="1">
        <v>8.3000000000000007</v>
      </c>
      <c r="S989" s="1">
        <v>8.3000000000000007</v>
      </c>
      <c r="T989" s="1">
        <v>8.58</v>
      </c>
      <c r="U989" s="1">
        <v>8.0500000000000007</v>
      </c>
      <c r="V989" s="1">
        <v>0</v>
      </c>
      <c r="W989" s="1">
        <v>0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49.77</v>
      </c>
      <c r="D990" s="1">
        <v>0</v>
      </c>
      <c r="E990" s="1">
        <v>0.01</v>
      </c>
      <c r="F990" s="1">
        <v>42.63</v>
      </c>
      <c r="G990" s="1">
        <v>7.5900000000000034</v>
      </c>
      <c r="H990" s="1">
        <v>994</v>
      </c>
      <c r="I990" s="1">
        <v>723332</v>
      </c>
      <c r="J990" s="1">
        <v>157</v>
      </c>
      <c r="K990" s="1">
        <v>32</v>
      </c>
      <c r="L990" s="1">
        <v>-35</v>
      </c>
      <c r="M990" s="1">
        <v>-12</v>
      </c>
      <c r="N990" s="1">
        <v>-89</v>
      </c>
      <c r="O990" s="1">
        <v>5490</v>
      </c>
      <c r="P990" s="1">
        <v>1</v>
      </c>
      <c r="Q990" s="1">
        <v>14.25</v>
      </c>
      <c r="R990" s="1">
        <v>14.25</v>
      </c>
      <c r="S990" s="1">
        <v>13.8</v>
      </c>
      <c r="T990" s="1">
        <v>13.85</v>
      </c>
      <c r="U990" s="1">
        <v>13.7</v>
      </c>
      <c r="V990" s="1">
        <v>8.2474999999999996E-3</v>
      </c>
      <c r="W990" s="1">
        <v>-0.72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0</v>
      </c>
      <c r="L991" s="1">
        <v>3</v>
      </c>
      <c r="M991" s="1">
        <v>0</v>
      </c>
      <c r="N991" s="1">
        <v>-1</v>
      </c>
      <c r="O991" s="1">
        <v>27194</v>
      </c>
      <c r="P991" s="1">
        <v>0</v>
      </c>
      <c r="Q991" s="1">
        <v>19.100000000000001</v>
      </c>
      <c r="R991" s="1">
        <v>18.899999999999999</v>
      </c>
      <c r="S991" s="1">
        <v>18.7</v>
      </c>
      <c r="T991" s="1">
        <v>19</v>
      </c>
      <c r="U991" s="1">
        <v>19</v>
      </c>
      <c r="V991" s="1">
        <v>3.7099999999999996E-4</v>
      </c>
      <c r="W991" s="1">
        <v>1.33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2.59</v>
      </c>
      <c r="D992" s="1">
        <v>0</v>
      </c>
      <c r="E992" s="1">
        <v>0.03</v>
      </c>
      <c r="F992" s="1">
        <v>11.33</v>
      </c>
      <c r="G992" s="1">
        <v>86.05</v>
      </c>
      <c r="H992" s="1">
        <v>996</v>
      </c>
      <c r="I992" s="1">
        <v>3023283.71</v>
      </c>
      <c r="J992" s="1">
        <v>54</v>
      </c>
      <c r="K992" s="1">
        <v>-204</v>
      </c>
      <c r="L992" s="1">
        <v>-327</v>
      </c>
      <c r="M992" s="1">
        <v>117</v>
      </c>
      <c r="N992" s="1">
        <v>-122</v>
      </c>
      <c r="O992" s="1">
        <v>260154</v>
      </c>
      <c r="P992" s="1">
        <v>-0.2</v>
      </c>
      <c r="Q992" s="1">
        <v>13.35</v>
      </c>
      <c r="R992" s="1">
        <v>13.2</v>
      </c>
      <c r="S992" s="1">
        <v>12.95</v>
      </c>
      <c r="T992" s="1">
        <v>13.05</v>
      </c>
      <c r="U992" s="1">
        <v>13.1</v>
      </c>
      <c r="V992" s="1">
        <v>-6.2778999999999988E-2</v>
      </c>
      <c r="W992" s="1">
        <v>-1.1299999999999999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0.69</v>
      </c>
      <c r="D993" s="1">
        <v>0</v>
      </c>
      <c r="E993" s="1">
        <v>0.27</v>
      </c>
      <c r="F993" s="1">
        <v>21.14</v>
      </c>
      <c r="G993" s="1">
        <v>77.900000000000006</v>
      </c>
      <c r="H993" s="1">
        <v>997</v>
      </c>
      <c r="I993" s="1">
        <v>610560</v>
      </c>
      <c r="J993" s="1">
        <v>45</v>
      </c>
      <c r="K993" s="1">
        <v>7</v>
      </c>
      <c r="L993" s="1">
        <v>-3</v>
      </c>
      <c r="M993" s="1">
        <v>12</v>
      </c>
      <c r="N993" s="1">
        <v>1</v>
      </c>
      <c r="O993" s="1">
        <v>47563</v>
      </c>
      <c r="P993" s="1">
        <v>0.1</v>
      </c>
      <c r="Q993" s="1">
        <v>19.149999999999999</v>
      </c>
      <c r="R993" s="1">
        <v>18.899999999999999</v>
      </c>
      <c r="S993" s="1">
        <v>18.850000000000001</v>
      </c>
      <c r="T993" s="1">
        <v>18.95</v>
      </c>
      <c r="U993" s="1">
        <v>18.95</v>
      </c>
      <c r="V993" s="1">
        <v>1.1838499999999998E-2</v>
      </c>
      <c r="W993" s="1">
        <v>-0.26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6.45</v>
      </c>
      <c r="R994" s="1">
        <v>6.65</v>
      </c>
      <c r="S994" s="1">
        <v>6.45</v>
      </c>
      <c r="T994" s="1">
        <v>6.31</v>
      </c>
      <c r="U994" s="1">
        <v>6.15</v>
      </c>
      <c r="V994" s="1">
        <v>0</v>
      </c>
      <c r="W994" s="1">
        <v>-3.91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0.44</v>
      </c>
      <c r="D995" s="1">
        <v>0</v>
      </c>
      <c r="E995" s="1">
        <v>0.09</v>
      </c>
      <c r="F995" s="1">
        <v>19.420000000000002</v>
      </c>
      <c r="G995" s="1">
        <v>80.05</v>
      </c>
      <c r="H995" s="1">
        <v>999</v>
      </c>
      <c r="I995" s="1">
        <v>1163927.71</v>
      </c>
      <c r="J995" s="1">
        <v>-313</v>
      </c>
      <c r="K995" s="1">
        <v>-116</v>
      </c>
      <c r="L995" s="1">
        <v>-8</v>
      </c>
      <c r="M995" s="1">
        <v>-191</v>
      </c>
      <c r="N995" s="1">
        <v>100</v>
      </c>
      <c r="O995" s="1">
        <v>93172</v>
      </c>
      <c r="P995" s="1">
        <v>-0.6</v>
      </c>
      <c r="Q995" s="1">
        <v>14.2</v>
      </c>
      <c r="R995" s="1">
        <v>14.5</v>
      </c>
      <c r="S995" s="1">
        <v>14.05</v>
      </c>
      <c r="T995" s="1">
        <v>13.8</v>
      </c>
      <c r="U995" s="1">
        <v>13.5</v>
      </c>
      <c r="V995" s="1">
        <v>-7.5247999999999995E-2</v>
      </c>
      <c r="W995" s="1">
        <v>1.5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0.66</v>
      </c>
      <c r="D996" s="1">
        <v>7.0000000000000007E-2</v>
      </c>
      <c r="E996" s="1">
        <v>7.0000000000000007E-2</v>
      </c>
      <c r="F996" s="1">
        <v>9.2799999999999994</v>
      </c>
      <c r="G996" s="1">
        <v>89.92</v>
      </c>
      <c r="H996" s="1">
        <v>1000</v>
      </c>
      <c r="I996" s="1">
        <v>751715.61</v>
      </c>
      <c r="J996" s="1">
        <v>-1</v>
      </c>
      <c r="K996" s="1">
        <v>34</v>
      </c>
      <c r="L996" s="1">
        <v>-162</v>
      </c>
      <c r="M996" s="1">
        <v>-33</v>
      </c>
      <c r="N996" s="1">
        <v>-10</v>
      </c>
      <c r="O996" s="1">
        <v>67594</v>
      </c>
      <c r="P996" s="1">
        <v>-0.3</v>
      </c>
      <c r="Q996" s="1">
        <v>15.55</v>
      </c>
      <c r="R996" s="1">
        <v>15.8</v>
      </c>
      <c r="S996" s="1">
        <v>15.3</v>
      </c>
      <c r="T996" s="1">
        <v>15.25</v>
      </c>
      <c r="U996" s="1">
        <v>15.35</v>
      </c>
      <c r="V996" s="1">
        <v>-2.6136999999999997E-2</v>
      </c>
      <c r="W996" s="1">
        <v>-1.6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4.3499999999999996</v>
      </c>
      <c r="D997" s="1">
        <v>0.01</v>
      </c>
      <c r="E997" s="1">
        <v>0.13</v>
      </c>
      <c r="F997" s="1">
        <v>32.369999999999997</v>
      </c>
      <c r="G997" s="1">
        <v>63.14</v>
      </c>
      <c r="H997" s="1">
        <v>1001</v>
      </c>
      <c r="I997" s="1">
        <v>906000.22</v>
      </c>
      <c r="J997" s="1">
        <v>47</v>
      </c>
      <c r="K997" s="1">
        <v>55</v>
      </c>
      <c r="L997" s="1">
        <v>-112</v>
      </c>
      <c r="M997" s="1">
        <v>-19</v>
      </c>
      <c r="N997" s="1">
        <v>20</v>
      </c>
      <c r="O997" s="1">
        <v>57205</v>
      </c>
      <c r="P997" s="1">
        <v>0</v>
      </c>
      <c r="Q997" s="1">
        <v>15.1</v>
      </c>
      <c r="R997" s="1">
        <v>15.5</v>
      </c>
      <c r="S997" s="1">
        <v>14.9</v>
      </c>
      <c r="T997" s="1">
        <v>14.9</v>
      </c>
      <c r="U997" s="1">
        <v>14.95</v>
      </c>
      <c r="V997" s="1">
        <v>-9.0700000000000155E-4</v>
      </c>
      <c r="W997" s="1">
        <v>0.67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1.7</v>
      </c>
      <c r="D998" s="1">
        <v>0.01</v>
      </c>
      <c r="E998" s="1">
        <v>0.46</v>
      </c>
      <c r="F998" s="1">
        <v>9.5</v>
      </c>
      <c r="G998" s="1">
        <v>88.33</v>
      </c>
      <c r="H998" s="1">
        <v>1002</v>
      </c>
      <c r="I998" s="1">
        <v>749863.04</v>
      </c>
      <c r="J998" s="1">
        <v>107</v>
      </c>
      <c r="K998" s="1">
        <v>-2</v>
      </c>
      <c r="L998" s="1">
        <v>-119</v>
      </c>
      <c r="M998" s="1">
        <v>-40</v>
      </c>
      <c r="N998" s="1">
        <v>202</v>
      </c>
      <c r="O998" s="1">
        <v>66235</v>
      </c>
      <c r="P998" s="1">
        <v>0.2</v>
      </c>
      <c r="Q998" s="1">
        <v>62.1</v>
      </c>
      <c r="R998" s="1">
        <v>62.6</v>
      </c>
      <c r="S998" s="1">
        <v>61</v>
      </c>
      <c r="T998" s="1">
        <v>60.8</v>
      </c>
      <c r="U998" s="1">
        <v>64</v>
      </c>
      <c r="V998" s="1">
        <v>9.7564999999999999E-2</v>
      </c>
      <c r="W998" s="1">
        <v>4.2300000000000004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8.26</v>
      </c>
      <c r="D999" s="1">
        <v>0.04</v>
      </c>
      <c r="E999" s="1">
        <v>0.01</v>
      </c>
      <c r="F999" s="1">
        <v>18.36</v>
      </c>
      <c r="G999" s="1">
        <v>73.33</v>
      </c>
      <c r="H999" s="1">
        <v>1003</v>
      </c>
      <c r="I999" s="1">
        <v>1000091.59</v>
      </c>
      <c r="J999" s="1">
        <v>-62</v>
      </c>
      <c r="K999" s="1">
        <v>-240</v>
      </c>
      <c r="L999" s="1">
        <v>-145</v>
      </c>
      <c r="M999" s="1">
        <v>21</v>
      </c>
      <c r="N999" s="1">
        <v>133</v>
      </c>
      <c r="O999" s="1">
        <v>73337</v>
      </c>
      <c r="P999" s="1">
        <v>-0.4</v>
      </c>
      <c r="Q999" s="1">
        <v>33.85</v>
      </c>
      <c r="R999" s="1">
        <v>33.450000000000003</v>
      </c>
      <c r="S999" s="1">
        <v>33.1</v>
      </c>
      <c r="T999" s="1">
        <v>33.450000000000003</v>
      </c>
      <c r="U999" s="1">
        <v>33.75</v>
      </c>
      <c r="V999" s="1">
        <v>-9.7350000000000006E-2</v>
      </c>
      <c r="W999" s="1">
        <v>0.3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0.25</v>
      </c>
      <c r="D1000" s="1">
        <v>0</v>
      </c>
      <c r="E1000" s="1">
        <v>0.09</v>
      </c>
      <c r="F1000" s="1">
        <v>24.56</v>
      </c>
      <c r="G1000" s="1">
        <v>75.099999999999994</v>
      </c>
      <c r="H1000" s="1">
        <v>1004</v>
      </c>
      <c r="I1000" s="1">
        <v>1532545</v>
      </c>
      <c r="J1000" s="1">
        <v>-78</v>
      </c>
      <c r="K1000" s="1">
        <v>304</v>
      </c>
      <c r="L1000" s="1">
        <v>-173</v>
      </c>
      <c r="M1000" s="1">
        <v>-198</v>
      </c>
      <c r="N1000" s="1">
        <v>11</v>
      </c>
      <c r="O1000" s="1">
        <v>115094</v>
      </c>
      <c r="P1000" s="1">
        <v>-0.1</v>
      </c>
      <c r="Q1000" s="1">
        <v>41.75</v>
      </c>
      <c r="R1000" s="1">
        <v>42.75</v>
      </c>
      <c r="S1000" s="1">
        <v>42.8</v>
      </c>
      <c r="T1000" s="1">
        <v>42</v>
      </c>
      <c r="U1000" s="1">
        <v>42.1</v>
      </c>
      <c r="V1000" s="1">
        <v>-5.5177999999999991E-2</v>
      </c>
      <c r="W1000" s="1">
        <v>1.32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12.01</v>
      </c>
      <c r="D1001" s="1">
        <v>0</v>
      </c>
      <c r="E1001" s="1">
        <v>0.28999999999999998</v>
      </c>
      <c r="F1001" s="1">
        <v>18.86</v>
      </c>
      <c r="G1001" s="1">
        <v>68.84</v>
      </c>
      <c r="H1001" s="1">
        <v>1005</v>
      </c>
      <c r="I1001" s="1">
        <v>544630</v>
      </c>
      <c r="J1001" s="1">
        <v>-3</v>
      </c>
      <c r="K1001" s="1">
        <v>-19</v>
      </c>
      <c r="L1001" s="1">
        <v>-2</v>
      </c>
      <c r="M1001" s="1">
        <v>-13</v>
      </c>
      <c r="N1001" s="1">
        <v>-10</v>
      </c>
      <c r="O1001" s="1">
        <v>37492</v>
      </c>
      <c r="P1001" s="1">
        <v>-0.1</v>
      </c>
      <c r="Q1001" s="1">
        <v>69.5</v>
      </c>
      <c r="R1001" s="1">
        <v>68.099999999999994</v>
      </c>
      <c r="S1001" s="1">
        <v>67.400000000000006</v>
      </c>
      <c r="T1001" s="1">
        <v>67.2</v>
      </c>
      <c r="U1001" s="1">
        <v>68</v>
      </c>
      <c r="V1001" s="1">
        <v>-3.1907999999999999E-2</v>
      </c>
      <c r="W1001" s="1">
        <v>-2.2999999999999998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4</v>
      </c>
      <c r="K1002" s="1">
        <v>-5</v>
      </c>
      <c r="L1002" s="1">
        <v>2</v>
      </c>
      <c r="M1002" s="1">
        <v>-4</v>
      </c>
      <c r="N1002" s="1">
        <v>-2</v>
      </c>
      <c r="O1002" s="1">
        <v>64737</v>
      </c>
      <c r="P1002" s="1">
        <v>0</v>
      </c>
      <c r="Q1002" s="1">
        <v>13.9</v>
      </c>
      <c r="R1002" s="1">
        <v>13.4</v>
      </c>
      <c r="S1002" s="1">
        <v>13.05</v>
      </c>
      <c r="T1002" s="1">
        <v>13.1</v>
      </c>
      <c r="U1002" s="1">
        <v>13.15</v>
      </c>
      <c r="V1002" s="1">
        <v>-6.4000000000000005E-4</v>
      </c>
      <c r="W1002" s="1">
        <v>-3.31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0.59</v>
      </c>
      <c r="D1003" s="1">
        <v>0</v>
      </c>
      <c r="E1003" s="1">
        <v>0.3</v>
      </c>
      <c r="F1003" s="1">
        <v>22.35</v>
      </c>
      <c r="G1003" s="1">
        <v>76.759999999999991</v>
      </c>
      <c r="H1003" s="1">
        <v>1007</v>
      </c>
      <c r="I1003" s="1">
        <v>377787.58</v>
      </c>
      <c r="J1003" s="1">
        <v>-32</v>
      </c>
      <c r="K1003" s="1">
        <v>90</v>
      </c>
      <c r="L1003" s="1">
        <v>-30</v>
      </c>
      <c r="M1003" s="1">
        <v>-37</v>
      </c>
      <c r="N1003" s="1">
        <v>-3</v>
      </c>
      <c r="O1003" s="1">
        <v>28999</v>
      </c>
      <c r="P1003" s="1">
        <v>0</v>
      </c>
      <c r="Q1003" s="1">
        <v>75</v>
      </c>
      <c r="R1003" s="1">
        <v>76.099999999999994</v>
      </c>
      <c r="S1003" s="1">
        <v>75.8</v>
      </c>
      <c r="T1003" s="1">
        <v>74</v>
      </c>
      <c r="U1003" s="1">
        <v>74.599999999999994</v>
      </c>
      <c r="V1003" s="1">
        <v>-7.8680000000000087E-3</v>
      </c>
      <c r="W1003" s="1">
        <v>-2.1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5.48</v>
      </c>
      <c r="D1004" s="1">
        <v>0.27</v>
      </c>
      <c r="E1004" s="1">
        <v>1.46</v>
      </c>
      <c r="F1004" s="1">
        <v>30.46</v>
      </c>
      <c r="G1004" s="1">
        <v>62.33</v>
      </c>
      <c r="H1004" s="1">
        <v>1008</v>
      </c>
      <c r="I1004" s="1">
        <v>921674.25</v>
      </c>
      <c r="J1004" s="1">
        <v>-276</v>
      </c>
      <c r="K1004" s="1">
        <v>4</v>
      </c>
      <c r="L1004" s="1">
        <v>-260</v>
      </c>
      <c r="M1004" s="1">
        <v>208</v>
      </c>
      <c r="N1004" s="1">
        <v>133</v>
      </c>
      <c r="O1004" s="1">
        <v>57448</v>
      </c>
      <c r="P1004" s="1">
        <v>-0.3</v>
      </c>
      <c r="Q1004" s="1">
        <v>220</v>
      </c>
      <c r="R1004" s="1">
        <v>232.5</v>
      </c>
      <c r="S1004" s="1">
        <v>226.5</v>
      </c>
      <c r="T1004" s="1">
        <v>232.5</v>
      </c>
      <c r="U1004" s="1">
        <v>234</v>
      </c>
      <c r="V1004" s="1">
        <v>-0.39198</v>
      </c>
      <c r="W1004" s="1">
        <v>7.09</v>
      </c>
      <c r="X1004" s="1" t="s">
        <v>4507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23.3</v>
      </c>
      <c r="D1005" s="1">
        <v>0</v>
      </c>
      <c r="E1005" s="1">
        <v>0.01</v>
      </c>
      <c r="F1005" s="1">
        <v>39.79</v>
      </c>
      <c r="G1005" s="1">
        <v>36.9</v>
      </c>
      <c r="H1005" s="1">
        <v>1009</v>
      </c>
      <c r="I1005" s="1">
        <v>619632.93999999994</v>
      </c>
      <c r="J1005" s="1">
        <v>-7</v>
      </c>
      <c r="K1005" s="1">
        <v>-3</v>
      </c>
      <c r="L1005" s="1">
        <v>-10</v>
      </c>
      <c r="M1005" s="1">
        <v>2</v>
      </c>
      <c r="N1005" s="1">
        <v>6</v>
      </c>
      <c r="O1005" s="1">
        <v>22864</v>
      </c>
      <c r="P1005" s="1">
        <v>-0.1</v>
      </c>
      <c r="Q1005" s="1">
        <v>70.5</v>
      </c>
      <c r="R1005" s="1">
        <v>71</v>
      </c>
      <c r="S1005" s="1">
        <v>69.400000000000006</v>
      </c>
      <c r="T1005" s="1">
        <v>69.599999999999994</v>
      </c>
      <c r="U1005" s="1">
        <v>69.2</v>
      </c>
      <c r="V1005" s="1">
        <v>-8.4609999999999998E-3</v>
      </c>
      <c r="W1005" s="1">
        <v>-1.42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3.94</v>
      </c>
      <c r="D1006" s="1">
        <v>0</v>
      </c>
      <c r="E1006" s="1">
        <v>1.74</v>
      </c>
      <c r="F1006" s="1">
        <v>27.61</v>
      </c>
      <c r="G1006" s="1">
        <v>66.710000000000008</v>
      </c>
      <c r="H1006" s="1">
        <v>1010</v>
      </c>
      <c r="I1006" s="1">
        <v>1030292.69</v>
      </c>
      <c r="J1006" s="1">
        <v>181</v>
      </c>
      <c r="K1006" s="1">
        <v>-113</v>
      </c>
      <c r="L1006" s="1">
        <v>124</v>
      </c>
      <c r="M1006" s="1">
        <v>5</v>
      </c>
      <c r="N1006" s="1">
        <v>381</v>
      </c>
      <c r="O1006" s="1">
        <v>68731</v>
      </c>
      <c r="P1006" s="1">
        <v>0.8</v>
      </c>
      <c r="Q1006" s="1">
        <v>79.2</v>
      </c>
      <c r="R1006" s="1">
        <v>78</v>
      </c>
      <c r="S1006" s="1">
        <v>77</v>
      </c>
      <c r="T1006" s="1">
        <v>77</v>
      </c>
      <c r="U1006" s="1">
        <v>79.7</v>
      </c>
      <c r="V1006" s="1">
        <v>0.45819900000000002</v>
      </c>
      <c r="W1006" s="1">
        <v>2.0499999999999998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0</v>
      </c>
      <c r="K1007" s="1">
        <v>-4</v>
      </c>
      <c r="L1007" s="1">
        <v>18</v>
      </c>
      <c r="M1007" s="1">
        <v>0</v>
      </c>
      <c r="N1007" s="1">
        <v>0</v>
      </c>
      <c r="O1007" s="1">
        <v>26385</v>
      </c>
      <c r="P1007" s="1">
        <v>0.1</v>
      </c>
      <c r="Q1007" s="1">
        <v>25</v>
      </c>
      <c r="R1007" s="1">
        <v>25</v>
      </c>
      <c r="S1007" s="1">
        <v>24.85</v>
      </c>
      <c r="T1007" s="1">
        <v>24.7</v>
      </c>
      <c r="U1007" s="1">
        <v>24.7</v>
      </c>
      <c r="V1007" s="1">
        <v>3.473E-3</v>
      </c>
      <c r="W1007" s="1">
        <v>-1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11.65</v>
      </c>
      <c r="D1008" s="1">
        <v>0</v>
      </c>
      <c r="E1008" s="1">
        <v>0.14000000000000001</v>
      </c>
      <c r="F1008" s="1">
        <v>20.73</v>
      </c>
      <c r="G1008" s="1">
        <v>67.47999999999999</v>
      </c>
      <c r="H1008" s="1">
        <v>1012</v>
      </c>
      <c r="I1008" s="1">
        <v>3809070.3</v>
      </c>
      <c r="J1008" s="1">
        <v>-286</v>
      </c>
      <c r="K1008" s="1">
        <v>-150</v>
      </c>
      <c r="L1008" s="1">
        <v>-259</v>
      </c>
      <c r="M1008" s="1">
        <v>-158</v>
      </c>
      <c r="N1008" s="1">
        <v>8</v>
      </c>
      <c r="O1008" s="1">
        <v>257036</v>
      </c>
      <c r="P1008" s="1">
        <v>-0.3</v>
      </c>
      <c r="Q1008" s="1">
        <v>218</v>
      </c>
      <c r="R1008" s="1">
        <v>221</v>
      </c>
      <c r="S1008" s="1">
        <v>212</v>
      </c>
      <c r="T1008" s="1">
        <v>207</v>
      </c>
      <c r="U1008" s="1">
        <v>207.5</v>
      </c>
      <c r="V1008" s="1">
        <v>-1.8145199999999999</v>
      </c>
      <c r="W1008" s="1">
        <v>-5.47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0.27</v>
      </c>
      <c r="D1009" s="1">
        <v>0</v>
      </c>
      <c r="E1009" s="1">
        <v>0.08</v>
      </c>
      <c r="F1009" s="1">
        <v>10.11</v>
      </c>
      <c r="G1009" s="1">
        <v>89.54</v>
      </c>
      <c r="H1009" s="1">
        <v>1013</v>
      </c>
      <c r="I1009" s="1">
        <v>471968.97</v>
      </c>
      <c r="J1009" s="1">
        <v>2</v>
      </c>
      <c r="K1009" s="1">
        <v>0</v>
      </c>
      <c r="L1009" s="1">
        <v>-8</v>
      </c>
      <c r="M1009" s="1">
        <v>-12</v>
      </c>
      <c r="N1009" s="1">
        <v>1</v>
      </c>
      <c r="O1009" s="1">
        <v>42260</v>
      </c>
      <c r="P1009" s="1">
        <v>0</v>
      </c>
      <c r="Q1009" s="1">
        <v>26.15</v>
      </c>
      <c r="R1009" s="1">
        <v>25.5</v>
      </c>
      <c r="S1009" s="1">
        <v>25.2</v>
      </c>
      <c r="T1009" s="1">
        <v>24.85</v>
      </c>
      <c r="U1009" s="1">
        <v>25</v>
      </c>
      <c r="V1009" s="1">
        <v>-4.2250000000000005E-3</v>
      </c>
      <c r="W1009" s="1">
        <v>-4.21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-2</v>
      </c>
      <c r="M1010" s="1">
        <v>0</v>
      </c>
      <c r="N1010" s="1">
        <v>3</v>
      </c>
      <c r="O1010" s="1">
        <v>46578</v>
      </c>
      <c r="P1010" s="1">
        <v>0</v>
      </c>
      <c r="Q1010" s="1">
        <v>27.1</v>
      </c>
      <c r="R1010" s="1">
        <v>27.1</v>
      </c>
      <c r="S1010" s="1">
        <v>27.05</v>
      </c>
      <c r="T1010" s="1">
        <v>27</v>
      </c>
      <c r="U1010" s="1">
        <v>27.2</v>
      </c>
      <c r="V1010" s="1">
        <v>2.7499999999999991E-4</v>
      </c>
      <c r="W1010" s="1">
        <v>0.37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6.51</v>
      </c>
      <c r="D1011" s="1">
        <v>0</v>
      </c>
      <c r="E1011" s="1">
        <v>0.14000000000000001</v>
      </c>
      <c r="F1011" s="1">
        <v>14.17</v>
      </c>
      <c r="G1011" s="1">
        <v>79.180000000000007</v>
      </c>
      <c r="H1011" s="1">
        <v>1015</v>
      </c>
      <c r="I1011" s="1">
        <v>1083125.5</v>
      </c>
      <c r="J1011" s="1">
        <v>-1586</v>
      </c>
      <c r="K1011" s="1">
        <v>-217</v>
      </c>
      <c r="L1011" s="1">
        <v>1080</v>
      </c>
      <c r="M1011" s="1">
        <v>-215</v>
      </c>
      <c r="N1011" s="1">
        <v>14</v>
      </c>
      <c r="O1011" s="1">
        <v>85762</v>
      </c>
      <c r="P1011" s="1">
        <v>-1.1000000000000001</v>
      </c>
      <c r="Q1011" s="1">
        <v>84.1</v>
      </c>
      <c r="R1011" s="1">
        <v>83.2</v>
      </c>
      <c r="S1011" s="1">
        <v>79.599999999999994</v>
      </c>
      <c r="T1011" s="1">
        <v>78.900000000000006</v>
      </c>
      <c r="U1011" s="1">
        <v>82</v>
      </c>
      <c r="V1011" s="1">
        <v>-0.81284499999999971</v>
      </c>
      <c r="W1011" s="1">
        <v>-1.91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-9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36.700000000000003</v>
      </c>
      <c r="R1012" s="1">
        <v>36.65</v>
      </c>
      <c r="S1012" s="1">
        <v>36.200000000000003</v>
      </c>
      <c r="T1012" s="1">
        <v>36.25</v>
      </c>
      <c r="U1012" s="1">
        <v>36.299999999999997</v>
      </c>
      <c r="V1012" s="1">
        <v>-3.3029999999999999E-3</v>
      </c>
      <c r="W1012" s="1">
        <v>-0.68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38.6</v>
      </c>
      <c r="R1013" s="1">
        <v>39</v>
      </c>
      <c r="S1013" s="1">
        <v>38.5</v>
      </c>
      <c r="T1013" s="1">
        <v>38.5</v>
      </c>
      <c r="U1013" s="1">
        <v>40</v>
      </c>
      <c r="V1013" s="1">
        <v>0</v>
      </c>
      <c r="W1013" s="1">
        <v>4.17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0</v>
      </c>
      <c r="K1014" s="1">
        <v>-4</v>
      </c>
      <c r="L1014" s="1">
        <v>-2</v>
      </c>
      <c r="M1014" s="1">
        <v>1</v>
      </c>
      <c r="N1014" s="1">
        <v>3</v>
      </c>
      <c r="O1014" s="1">
        <v>22578</v>
      </c>
      <c r="P1014" s="1">
        <v>0</v>
      </c>
      <c r="Q1014" s="1">
        <v>63.9</v>
      </c>
      <c r="R1014" s="1">
        <v>63.6</v>
      </c>
      <c r="S1014" s="1">
        <v>63</v>
      </c>
      <c r="T1014" s="1">
        <v>63.2</v>
      </c>
      <c r="U1014" s="1">
        <v>63.2</v>
      </c>
      <c r="V1014" s="1">
        <v>-1.2759999999999996E-3</v>
      </c>
      <c r="W1014" s="1">
        <v>0.32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3.11</v>
      </c>
      <c r="D1015" s="1">
        <v>1.47</v>
      </c>
      <c r="E1015" s="1">
        <v>0.93</v>
      </c>
      <c r="F1015" s="1">
        <v>20.440000000000001</v>
      </c>
      <c r="G1015" s="1">
        <v>74.05</v>
      </c>
      <c r="H1015" s="1">
        <v>1019</v>
      </c>
      <c r="I1015" s="1">
        <v>320414.34999999998</v>
      </c>
      <c r="J1015" s="1">
        <v>177</v>
      </c>
      <c r="K1015" s="1">
        <v>-174</v>
      </c>
      <c r="L1015" s="1">
        <v>-30</v>
      </c>
      <c r="M1015" s="1">
        <v>-38</v>
      </c>
      <c r="N1015" s="1">
        <v>202</v>
      </c>
      <c r="O1015" s="1">
        <v>23727</v>
      </c>
      <c r="P1015" s="1">
        <v>0.6</v>
      </c>
      <c r="Q1015" s="1">
        <v>117.5</v>
      </c>
      <c r="R1015" s="1">
        <v>113.5</v>
      </c>
      <c r="S1015" s="1">
        <v>111</v>
      </c>
      <c r="T1015" s="1">
        <v>110.5</v>
      </c>
      <c r="U1015" s="1">
        <v>115.5</v>
      </c>
      <c r="V1015" s="1">
        <v>0.16850499999999999</v>
      </c>
      <c r="W1015" s="1">
        <v>2.67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65.25</v>
      </c>
      <c r="D1016" s="1">
        <v>0.13</v>
      </c>
      <c r="E1016" s="1">
        <v>0.76</v>
      </c>
      <c r="F1016" s="1">
        <v>59.79</v>
      </c>
      <c r="G1016" s="1">
        <v>-25.930000000000007</v>
      </c>
      <c r="H1016" s="1">
        <v>1020</v>
      </c>
      <c r="I1016" s="1">
        <v>585756.05000000005</v>
      </c>
      <c r="J1016" s="1">
        <v>-13</v>
      </c>
      <c r="K1016" s="1">
        <v>-30</v>
      </c>
      <c r="L1016" s="1">
        <v>-25</v>
      </c>
      <c r="M1016" s="1">
        <v>5</v>
      </c>
      <c r="N1016" s="1">
        <v>19</v>
      </c>
      <c r="O1016" s="1">
        <v>-15189</v>
      </c>
      <c r="P1016" s="1">
        <v>0.3</v>
      </c>
      <c r="Q1016" s="1">
        <v>107.5</v>
      </c>
      <c r="R1016" s="1">
        <v>107</v>
      </c>
      <c r="S1016" s="1">
        <v>105.5</v>
      </c>
      <c r="T1016" s="1">
        <v>105.5</v>
      </c>
      <c r="U1016" s="1">
        <v>106.5</v>
      </c>
      <c r="V1016" s="1">
        <v>-4.6940000000000003E-2</v>
      </c>
      <c r="W1016" s="1">
        <v>-0.47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37.979999999999997</v>
      </c>
      <c r="D1017" s="1">
        <v>0</v>
      </c>
      <c r="E1017" s="1">
        <v>0</v>
      </c>
      <c r="F1017" s="1">
        <v>9.56</v>
      </c>
      <c r="G1017" s="1">
        <v>52.46</v>
      </c>
      <c r="H1017" s="1">
        <v>1021</v>
      </c>
      <c r="I1017" s="1">
        <v>754206.15</v>
      </c>
      <c r="J1017" s="1">
        <v>6</v>
      </c>
      <c r="K1017" s="1">
        <v>4</v>
      </c>
      <c r="L1017" s="1">
        <v>0</v>
      </c>
      <c r="M1017" s="1">
        <v>-1</v>
      </c>
      <c r="N1017" s="1">
        <v>0</v>
      </c>
      <c r="O1017" s="1">
        <v>39566</v>
      </c>
      <c r="P1017" s="1">
        <v>0</v>
      </c>
      <c r="Q1017" s="1">
        <v>63</v>
      </c>
      <c r="R1017" s="1">
        <v>61.5</v>
      </c>
      <c r="S1017" s="1">
        <v>60.5</v>
      </c>
      <c r="T1017" s="1">
        <v>61.8</v>
      </c>
      <c r="U1017" s="1">
        <v>61.3</v>
      </c>
      <c r="V1017" s="1">
        <v>5.6220000000000003E-3</v>
      </c>
      <c r="W1017" s="1">
        <v>-2.7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2</v>
      </c>
      <c r="K1018" s="1">
        <v>33</v>
      </c>
      <c r="L1018" s="1">
        <v>-8</v>
      </c>
      <c r="M1018" s="1">
        <v>-1</v>
      </c>
      <c r="N1018" s="1">
        <v>0</v>
      </c>
      <c r="O1018" s="1">
        <v>79227</v>
      </c>
      <c r="P1018" s="1">
        <v>0</v>
      </c>
      <c r="Q1018" s="1">
        <v>153</v>
      </c>
      <c r="R1018" s="1">
        <v>156</v>
      </c>
      <c r="S1018" s="1">
        <v>155.5</v>
      </c>
      <c r="T1018" s="1">
        <v>155</v>
      </c>
      <c r="U1018" s="1">
        <v>155</v>
      </c>
      <c r="V1018" s="1">
        <v>4.0550000000000003E-2</v>
      </c>
      <c r="W1018" s="1">
        <v>2.65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-2</v>
      </c>
      <c r="N1019" s="1">
        <v>0</v>
      </c>
      <c r="O1019" s="1">
        <v>26012</v>
      </c>
      <c r="P1019" s="1">
        <v>0</v>
      </c>
      <c r="Q1019" s="1">
        <v>25.7</v>
      </c>
      <c r="R1019" s="1">
        <v>25.55</v>
      </c>
      <c r="S1019" s="1">
        <v>25.6</v>
      </c>
      <c r="T1019" s="1">
        <v>26.1</v>
      </c>
      <c r="U1019" s="1">
        <v>26.2</v>
      </c>
      <c r="V1019" s="1">
        <v>-1.034E-3</v>
      </c>
      <c r="W1019" s="1">
        <v>2.54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39.96</v>
      </c>
      <c r="D1020" s="1">
        <v>0.48</v>
      </c>
      <c r="E1020" s="1">
        <v>1.37</v>
      </c>
      <c r="F1020" s="1">
        <v>23.56</v>
      </c>
      <c r="G1020" s="1">
        <v>34.63000000000001</v>
      </c>
      <c r="H1020" s="1">
        <v>1024</v>
      </c>
      <c r="I1020" s="1">
        <v>590692.31000000006</v>
      </c>
      <c r="J1020" s="1">
        <v>-4</v>
      </c>
      <c r="K1020" s="1">
        <v>-7</v>
      </c>
      <c r="L1020" s="1">
        <v>6</v>
      </c>
      <c r="M1020" s="1">
        <v>39</v>
      </c>
      <c r="N1020" s="1">
        <v>27</v>
      </c>
      <c r="O1020" s="1">
        <v>20456</v>
      </c>
      <c r="P1020" s="1">
        <v>0.3</v>
      </c>
      <c r="Q1020" s="1">
        <v>30.9</v>
      </c>
      <c r="R1020" s="1">
        <v>29.75</v>
      </c>
      <c r="S1020" s="1">
        <v>29.5</v>
      </c>
      <c r="T1020" s="1">
        <v>29.6</v>
      </c>
      <c r="U1020" s="1">
        <v>30</v>
      </c>
      <c r="V1020" s="1">
        <v>1.80955E-2</v>
      </c>
      <c r="W1020" s="1">
        <v>-2.6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5.15</v>
      </c>
      <c r="D1021" s="1">
        <v>0</v>
      </c>
      <c r="E1021" s="1">
        <v>0.08</v>
      </c>
      <c r="F1021" s="1">
        <v>29.74</v>
      </c>
      <c r="G1021" s="1">
        <v>65.03</v>
      </c>
      <c r="H1021" s="1">
        <v>1025</v>
      </c>
      <c r="I1021" s="1">
        <v>453479.2</v>
      </c>
      <c r="J1021" s="1">
        <v>0</v>
      </c>
      <c r="K1021" s="1">
        <v>3</v>
      </c>
      <c r="L1021" s="1">
        <v>3</v>
      </c>
      <c r="M1021" s="1">
        <v>-14</v>
      </c>
      <c r="N1021" s="1">
        <v>0</v>
      </c>
      <c r="O1021" s="1">
        <v>29490</v>
      </c>
      <c r="P1021" s="1">
        <v>0</v>
      </c>
      <c r="Q1021" s="1">
        <v>10.1</v>
      </c>
      <c r="R1021" s="1">
        <v>10.1</v>
      </c>
      <c r="S1021" s="1">
        <v>11</v>
      </c>
      <c r="T1021" s="1">
        <v>11.1</v>
      </c>
      <c r="U1021" s="1">
        <v>10.95</v>
      </c>
      <c r="V1021" s="1">
        <v>-9.2100000000000005E-4</v>
      </c>
      <c r="W1021" s="1">
        <v>8.9600000000000009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</v>
      </c>
      <c r="R1022" s="1">
        <v>10.25</v>
      </c>
      <c r="S1022" s="1">
        <v>10</v>
      </c>
      <c r="T1022" s="1">
        <v>10</v>
      </c>
      <c r="U1022" s="1">
        <v>10</v>
      </c>
      <c r="V1022" s="1">
        <v>0</v>
      </c>
      <c r="W1022" s="1">
        <v>0.1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72.91</v>
      </c>
      <c r="D1023" s="1">
        <v>0</v>
      </c>
      <c r="E1023" s="1">
        <v>0.11</v>
      </c>
      <c r="F1023" s="1">
        <v>42.99</v>
      </c>
      <c r="G1023" s="1">
        <v>-16.009999999999991</v>
      </c>
      <c r="H1023" s="1">
        <v>1027</v>
      </c>
      <c r="I1023" s="1">
        <v>383860</v>
      </c>
      <c r="J1023" s="1">
        <v>0</v>
      </c>
      <c r="K1023" s="1">
        <v>4</v>
      </c>
      <c r="L1023" s="1">
        <v>-40</v>
      </c>
      <c r="M1023" s="1">
        <v>-3</v>
      </c>
      <c r="N1023" s="1">
        <v>4</v>
      </c>
      <c r="O1023" s="1">
        <v>-6146</v>
      </c>
      <c r="P1023" s="1">
        <v>0.6</v>
      </c>
      <c r="Q1023" s="1">
        <v>24</v>
      </c>
      <c r="R1023" s="1">
        <v>26.4</v>
      </c>
      <c r="S1023" s="1">
        <v>27.3</v>
      </c>
      <c r="T1023" s="1">
        <v>26.05</v>
      </c>
      <c r="U1023" s="1">
        <v>25.9</v>
      </c>
      <c r="V1023" s="1">
        <v>-9.6095E-3</v>
      </c>
      <c r="W1023" s="1">
        <v>6.8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7.07</v>
      </c>
      <c r="R1024" s="1">
        <v>7.05</v>
      </c>
      <c r="S1024" s="1">
        <v>7.15</v>
      </c>
      <c r="T1024" s="1">
        <v>7.05</v>
      </c>
      <c r="U1024" s="1">
        <v>7.05</v>
      </c>
      <c r="V1024" s="1">
        <v>0</v>
      </c>
      <c r="W1024" s="1">
        <v>0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18.87</v>
      </c>
      <c r="D1025" s="1">
        <v>1.02</v>
      </c>
      <c r="E1025" s="1">
        <v>0.67</v>
      </c>
      <c r="F1025" s="1">
        <v>32.94</v>
      </c>
      <c r="G1025" s="1">
        <v>46.5</v>
      </c>
      <c r="H1025" s="1">
        <v>1029</v>
      </c>
      <c r="I1025" s="1">
        <v>32585008.100000001</v>
      </c>
      <c r="J1025" s="1">
        <v>-426</v>
      </c>
      <c r="K1025" s="1">
        <v>-915</v>
      </c>
      <c r="L1025" s="1">
        <v>-396</v>
      </c>
      <c r="M1025" s="1">
        <v>1043</v>
      </c>
      <c r="N1025" s="1">
        <v>1352</v>
      </c>
      <c r="O1025" s="1">
        <v>1515203</v>
      </c>
      <c r="P1025" s="1">
        <v>0</v>
      </c>
      <c r="Q1025" s="1">
        <v>65.400000000000006</v>
      </c>
      <c r="R1025" s="1">
        <v>64.7</v>
      </c>
      <c r="S1025" s="1">
        <v>64.599999999999994</v>
      </c>
      <c r="T1025" s="1">
        <v>65</v>
      </c>
      <c r="U1025" s="1">
        <v>65.2</v>
      </c>
      <c r="V1025" s="1">
        <v>0.43302900000000011</v>
      </c>
      <c r="W1025" s="1">
        <v>-1.06</v>
      </c>
      <c r="X1025" s="1" t="s">
        <v>4508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</v>
      </c>
      <c r="R1026" s="1">
        <v>53.2</v>
      </c>
      <c r="S1026" s="1">
        <v>53.6</v>
      </c>
      <c r="T1026" s="1">
        <v>53.1</v>
      </c>
      <c r="U1026" s="1">
        <v>53.2</v>
      </c>
      <c r="V1026" s="1">
        <v>0</v>
      </c>
      <c r="W1026" s="1">
        <v>-5.34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9.91</v>
      </c>
      <c r="D1027" s="1">
        <v>0</v>
      </c>
      <c r="E1027" s="1">
        <v>0.39</v>
      </c>
      <c r="F1027" s="1">
        <v>4.21</v>
      </c>
      <c r="G1027" s="1">
        <v>85.49</v>
      </c>
      <c r="H1027" s="1">
        <v>1031</v>
      </c>
      <c r="I1027" s="1">
        <v>3629215.47</v>
      </c>
      <c r="J1027" s="1">
        <v>119</v>
      </c>
      <c r="K1027" s="1">
        <v>-93</v>
      </c>
      <c r="L1027" s="1">
        <v>343</v>
      </c>
      <c r="M1027" s="1">
        <v>186</v>
      </c>
      <c r="N1027" s="1">
        <v>1004</v>
      </c>
      <c r="O1027" s="1">
        <v>310262</v>
      </c>
      <c r="P1027" s="1">
        <v>0.5</v>
      </c>
      <c r="Q1027" s="1">
        <v>30.8</v>
      </c>
      <c r="R1027" s="1">
        <v>30.65</v>
      </c>
      <c r="S1027" s="1">
        <v>30.15</v>
      </c>
      <c r="T1027" s="1">
        <v>30.25</v>
      </c>
      <c r="U1027" s="1">
        <v>30.9</v>
      </c>
      <c r="V1027" s="1">
        <v>0.47806299999999996</v>
      </c>
      <c r="W1027" s="1">
        <v>0.98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1</v>
      </c>
      <c r="N1028" s="1">
        <v>0</v>
      </c>
      <c r="O1028" s="1">
        <v>108493</v>
      </c>
      <c r="P1028" s="1">
        <v>0</v>
      </c>
      <c r="Q1028" s="1">
        <v>24</v>
      </c>
      <c r="R1028" s="1">
        <v>23.7</v>
      </c>
      <c r="S1028" s="1">
        <v>23.5</v>
      </c>
      <c r="T1028" s="1">
        <v>23.5</v>
      </c>
      <c r="U1028" s="1">
        <v>23.7</v>
      </c>
      <c r="V1028" s="1">
        <v>-1.9999999999999927E-6</v>
      </c>
      <c r="W1028" s="1">
        <v>-1.25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2.34</v>
      </c>
      <c r="D1029" s="1">
        <v>0</v>
      </c>
      <c r="E1029" s="1">
        <v>0.2</v>
      </c>
      <c r="F1029" s="1">
        <v>13.52</v>
      </c>
      <c r="G1029" s="1">
        <v>83.94</v>
      </c>
      <c r="H1029" s="1">
        <v>1033</v>
      </c>
      <c r="I1029" s="1">
        <v>782169.07</v>
      </c>
      <c r="J1029" s="1">
        <v>94</v>
      </c>
      <c r="K1029" s="1">
        <v>61</v>
      </c>
      <c r="L1029" s="1">
        <v>-37</v>
      </c>
      <c r="M1029" s="1">
        <v>7</v>
      </c>
      <c r="N1029" s="1">
        <v>115</v>
      </c>
      <c r="O1029" s="1">
        <v>65655</v>
      </c>
      <c r="P1029" s="1">
        <v>0.4</v>
      </c>
      <c r="Q1029" s="1">
        <v>29.4</v>
      </c>
      <c r="R1029" s="1">
        <v>29.45</v>
      </c>
      <c r="S1029" s="1">
        <v>28.65</v>
      </c>
      <c r="T1029" s="1">
        <v>28.65</v>
      </c>
      <c r="U1029" s="1">
        <v>29</v>
      </c>
      <c r="V1029" s="1">
        <v>7.0355500000000001E-2</v>
      </c>
      <c r="W1029" s="1">
        <v>1.05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5.85</v>
      </c>
      <c r="D1030" s="1">
        <v>0</v>
      </c>
      <c r="E1030" s="1">
        <v>0.28999999999999998</v>
      </c>
      <c r="F1030" s="1">
        <v>12.09</v>
      </c>
      <c r="G1030" s="1">
        <v>81.77</v>
      </c>
      <c r="H1030" s="1">
        <v>1034</v>
      </c>
      <c r="I1030" s="1">
        <v>933568.64</v>
      </c>
      <c r="J1030" s="1">
        <v>224</v>
      </c>
      <c r="K1030" s="1">
        <v>190</v>
      </c>
      <c r="L1030" s="1">
        <v>-63</v>
      </c>
      <c r="M1030" s="1">
        <v>-108</v>
      </c>
      <c r="N1030" s="1">
        <v>67</v>
      </c>
      <c r="O1030" s="1">
        <v>76338</v>
      </c>
      <c r="P1030" s="1">
        <v>0.4</v>
      </c>
      <c r="Q1030" s="1">
        <v>26.6</v>
      </c>
      <c r="R1030" s="1">
        <v>27</v>
      </c>
      <c r="S1030" s="1">
        <v>26.4</v>
      </c>
      <c r="T1030" s="1">
        <v>26</v>
      </c>
      <c r="U1030" s="1">
        <v>26.3</v>
      </c>
      <c r="V1030" s="1">
        <v>8.3793000000000006E-2</v>
      </c>
      <c r="W1030" s="1">
        <v>0.96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28.5</v>
      </c>
      <c r="R1031" s="1">
        <v>28.5</v>
      </c>
      <c r="S1031" s="1">
        <v>29</v>
      </c>
      <c r="T1031" s="1">
        <v>28.4</v>
      </c>
      <c r="U1031" s="1">
        <v>28.5</v>
      </c>
      <c r="V1031" s="1">
        <v>0</v>
      </c>
      <c r="W1031" s="1">
        <v>-0.18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33.450000000000003</v>
      </c>
      <c r="D1032" s="1">
        <v>0</v>
      </c>
      <c r="E1032" s="1">
        <v>0.34</v>
      </c>
      <c r="F1032" s="1">
        <v>35.65</v>
      </c>
      <c r="G1032" s="1">
        <v>30.560000000000002</v>
      </c>
      <c r="H1032" s="1">
        <v>1036</v>
      </c>
      <c r="I1032" s="1">
        <v>543769.80000000005</v>
      </c>
      <c r="J1032" s="1">
        <v>-2</v>
      </c>
      <c r="K1032" s="1">
        <v>-32</v>
      </c>
      <c r="L1032" s="1">
        <v>-81</v>
      </c>
      <c r="M1032" s="1">
        <v>-72</v>
      </c>
      <c r="N1032" s="1">
        <v>61</v>
      </c>
      <c r="O1032" s="1">
        <v>16618</v>
      </c>
      <c r="P1032" s="1">
        <v>-0.8</v>
      </c>
      <c r="Q1032" s="1">
        <v>170.5</v>
      </c>
      <c r="R1032" s="1">
        <v>169.5</v>
      </c>
      <c r="S1032" s="1">
        <v>167.5</v>
      </c>
      <c r="T1032" s="1">
        <v>164.5</v>
      </c>
      <c r="U1032" s="1">
        <v>173</v>
      </c>
      <c r="V1032" s="1">
        <v>-0.206235</v>
      </c>
      <c r="W1032" s="1">
        <v>2.37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58.56</v>
      </c>
      <c r="D1033" s="1">
        <v>0.12</v>
      </c>
      <c r="E1033" s="1">
        <v>0.5</v>
      </c>
      <c r="F1033" s="1">
        <v>4.0199999999999996</v>
      </c>
      <c r="G1033" s="1">
        <v>36.799999999999997</v>
      </c>
      <c r="H1033" s="1">
        <v>1037</v>
      </c>
      <c r="I1033" s="1">
        <v>4515183.24</v>
      </c>
      <c r="J1033" s="1">
        <v>-571</v>
      </c>
      <c r="K1033" s="1">
        <v>78</v>
      </c>
      <c r="L1033" s="1">
        <v>-1295</v>
      </c>
      <c r="M1033" s="1">
        <v>-48</v>
      </c>
      <c r="N1033" s="1">
        <v>352</v>
      </c>
      <c r="O1033" s="1">
        <v>166159</v>
      </c>
      <c r="P1033" s="1">
        <v>-0.9</v>
      </c>
      <c r="Q1033" s="1">
        <v>53.2</v>
      </c>
      <c r="R1033" s="1">
        <v>54.1</v>
      </c>
      <c r="S1033" s="1">
        <v>52.1</v>
      </c>
      <c r="T1033" s="1">
        <v>52.7</v>
      </c>
      <c r="U1033" s="1">
        <v>54.5</v>
      </c>
      <c r="V1033" s="1">
        <v>-0.76972499999999999</v>
      </c>
      <c r="W1033" s="1">
        <v>2.25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1.47</v>
      </c>
      <c r="D1034" s="1">
        <v>0.01</v>
      </c>
      <c r="E1034" s="1">
        <v>0.01</v>
      </c>
      <c r="F1034" s="1">
        <v>9.91</v>
      </c>
      <c r="G1034" s="1">
        <v>88.6</v>
      </c>
      <c r="H1034" s="1">
        <v>1038</v>
      </c>
      <c r="I1034" s="1">
        <v>834515.68</v>
      </c>
      <c r="J1034" s="1">
        <v>31</v>
      </c>
      <c r="K1034" s="1">
        <v>20</v>
      </c>
      <c r="L1034" s="1">
        <v>20</v>
      </c>
      <c r="M1034" s="1">
        <v>36</v>
      </c>
      <c r="N1034" s="1">
        <v>11</v>
      </c>
      <c r="O1034" s="1">
        <v>73938</v>
      </c>
      <c r="P1034" s="1">
        <v>0.2</v>
      </c>
      <c r="Q1034" s="1">
        <v>23.1</v>
      </c>
      <c r="R1034" s="1">
        <v>23.4</v>
      </c>
      <c r="S1034" s="1">
        <v>23.35</v>
      </c>
      <c r="T1034" s="1">
        <v>23.15</v>
      </c>
      <c r="U1034" s="1">
        <v>23.35</v>
      </c>
      <c r="V1034" s="1">
        <v>2.74135E-2</v>
      </c>
      <c r="W1034" s="1">
        <v>2.41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3.77</v>
      </c>
      <c r="D1035" s="1">
        <v>1.57</v>
      </c>
      <c r="E1035" s="1">
        <v>0.8</v>
      </c>
      <c r="F1035" s="1">
        <v>54.9</v>
      </c>
      <c r="G1035" s="1">
        <v>38.96</v>
      </c>
      <c r="H1035" s="1">
        <v>1039</v>
      </c>
      <c r="I1035" s="1">
        <v>3883935.56</v>
      </c>
      <c r="J1035" s="1">
        <v>361</v>
      </c>
      <c r="K1035" s="1">
        <v>-2799</v>
      </c>
      <c r="L1035" s="1">
        <v>1461</v>
      </c>
      <c r="M1035" s="1">
        <v>-1438</v>
      </c>
      <c r="N1035" s="1">
        <v>3825</v>
      </c>
      <c r="O1035" s="1">
        <v>151318</v>
      </c>
      <c r="P1035" s="1">
        <v>0.9</v>
      </c>
      <c r="Q1035" s="1">
        <v>81.5</v>
      </c>
      <c r="R1035" s="1">
        <v>79.599999999999994</v>
      </c>
      <c r="S1035" s="1">
        <v>79.900000000000006</v>
      </c>
      <c r="T1035" s="1">
        <v>79.2</v>
      </c>
      <c r="U1035" s="1">
        <v>82.4</v>
      </c>
      <c r="V1035" s="1">
        <v>1.2464540000000002</v>
      </c>
      <c r="W1035" s="1">
        <v>3.13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</v>
      </c>
      <c r="R1036" s="1">
        <v>15</v>
      </c>
      <c r="S1036" s="1">
        <v>14.85</v>
      </c>
      <c r="T1036" s="1">
        <v>14.5</v>
      </c>
      <c r="U1036" s="1">
        <v>15.05</v>
      </c>
      <c r="V1036" s="1">
        <v>0</v>
      </c>
      <c r="W1036" s="1">
        <v>2.38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13.73</v>
      </c>
      <c r="D1037" s="1">
        <v>1.79</v>
      </c>
      <c r="E1037" s="1">
        <v>0.12</v>
      </c>
      <c r="F1037" s="1">
        <v>1.57</v>
      </c>
      <c r="G1037" s="1">
        <v>82.79</v>
      </c>
      <c r="H1037" s="1">
        <v>1041</v>
      </c>
      <c r="I1037" s="1">
        <v>1899379.88</v>
      </c>
      <c r="J1037" s="1">
        <v>48</v>
      </c>
      <c r="K1037" s="1">
        <v>329</v>
      </c>
      <c r="L1037" s="1">
        <v>-50</v>
      </c>
      <c r="M1037" s="1">
        <v>-47</v>
      </c>
      <c r="N1037" s="1">
        <v>1261</v>
      </c>
      <c r="O1037" s="1">
        <v>157250</v>
      </c>
      <c r="P1037" s="1">
        <v>1</v>
      </c>
      <c r="Q1037" s="1">
        <v>58.5</v>
      </c>
      <c r="R1037" s="1">
        <v>59.9</v>
      </c>
      <c r="S1037" s="1">
        <v>59.5</v>
      </c>
      <c r="T1037" s="1">
        <v>58</v>
      </c>
      <c r="U1037" s="1">
        <v>60.3</v>
      </c>
      <c r="V1037" s="1">
        <v>0.9285239999999999</v>
      </c>
      <c r="W1037" s="1">
        <v>3.43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9.17</v>
      </c>
      <c r="D1038" s="1">
        <v>7.0000000000000007E-2</v>
      </c>
      <c r="E1038" s="1">
        <v>0.06</v>
      </c>
      <c r="F1038" s="1">
        <v>44.4</v>
      </c>
      <c r="G1038" s="1">
        <v>46.3</v>
      </c>
      <c r="H1038" s="1">
        <v>1042</v>
      </c>
      <c r="I1038" s="1">
        <v>1343000</v>
      </c>
      <c r="J1038" s="1">
        <v>-10</v>
      </c>
      <c r="K1038" s="1">
        <v>-80</v>
      </c>
      <c r="L1038" s="1">
        <v>-111</v>
      </c>
      <c r="M1038" s="1">
        <v>-127</v>
      </c>
      <c r="N1038" s="1">
        <v>-51</v>
      </c>
      <c r="O1038" s="1">
        <v>62181</v>
      </c>
      <c r="P1038" s="1">
        <v>-0.6</v>
      </c>
      <c r="Q1038" s="1">
        <v>25.75</v>
      </c>
      <c r="R1038" s="1">
        <v>25.75</v>
      </c>
      <c r="S1038" s="1">
        <v>25.05</v>
      </c>
      <c r="T1038" s="1">
        <v>24.65</v>
      </c>
      <c r="U1038" s="1">
        <v>24.6</v>
      </c>
      <c r="V1038" s="1">
        <v>-9.4832000000000014E-2</v>
      </c>
      <c r="W1038" s="1">
        <v>-3.34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0</v>
      </c>
      <c r="K1039" s="1">
        <v>-4</v>
      </c>
      <c r="L1039" s="1">
        <v>-1</v>
      </c>
      <c r="M1039" s="1">
        <v>1</v>
      </c>
      <c r="N1039" s="1">
        <v>1</v>
      </c>
      <c r="O1039" s="1">
        <v>21235</v>
      </c>
      <c r="P1039" s="1">
        <v>0</v>
      </c>
      <c r="Q1039" s="1">
        <v>19</v>
      </c>
      <c r="R1039" s="1">
        <v>19.05</v>
      </c>
      <c r="S1039" s="1">
        <v>18.75</v>
      </c>
      <c r="T1039" s="1">
        <v>18.600000000000001</v>
      </c>
      <c r="U1039" s="1">
        <v>18.5</v>
      </c>
      <c r="V1039" s="1">
        <v>-5.7849999999999991E-4</v>
      </c>
      <c r="W1039" s="1">
        <v>-3.65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6.07</v>
      </c>
      <c r="D1040" s="1">
        <v>0.16</v>
      </c>
      <c r="E1040" s="1">
        <v>0.44</v>
      </c>
      <c r="F1040" s="1">
        <v>52.45</v>
      </c>
      <c r="G1040" s="1">
        <v>40.879999999999995</v>
      </c>
      <c r="H1040" s="1">
        <v>1044</v>
      </c>
      <c r="I1040" s="1">
        <v>795476.75</v>
      </c>
      <c r="J1040" s="1">
        <v>25</v>
      </c>
      <c r="K1040" s="1">
        <v>5</v>
      </c>
      <c r="L1040" s="1">
        <v>-52</v>
      </c>
      <c r="M1040" s="1">
        <v>-43</v>
      </c>
      <c r="N1040" s="1">
        <v>23</v>
      </c>
      <c r="O1040" s="1">
        <v>32519</v>
      </c>
      <c r="P1040" s="1">
        <v>-0.1</v>
      </c>
      <c r="Q1040" s="1">
        <v>40.4</v>
      </c>
      <c r="R1040" s="1">
        <v>40</v>
      </c>
      <c r="S1040" s="1">
        <v>39.5</v>
      </c>
      <c r="T1040" s="1">
        <v>39.6</v>
      </c>
      <c r="U1040" s="1">
        <v>40.1</v>
      </c>
      <c r="V1040" s="1">
        <v>-1.6244999999999999E-2</v>
      </c>
      <c r="W1040" s="1">
        <v>0.5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0.33</v>
      </c>
      <c r="D1041" s="1">
        <v>0</v>
      </c>
      <c r="E1041" s="1">
        <v>0.21</v>
      </c>
      <c r="F1041" s="1">
        <v>28.83</v>
      </c>
      <c r="G1041" s="1">
        <v>70.63</v>
      </c>
      <c r="H1041" s="1">
        <v>1045</v>
      </c>
      <c r="I1041" s="1">
        <v>2000000</v>
      </c>
      <c r="J1041" s="1">
        <v>-177</v>
      </c>
      <c r="K1041" s="1">
        <v>-137</v>
      </c>
      <c r="L1041" s="1">
        <v>-324</v>
      </c>
      <c r="M1041" s="1">
        <v>-61</v>
      </c>
      <c r="N1041" s="1">
        <v>129</v>
      </c>
      <c r="O1041" s="1">
        <v>141260</v>
      </c>
      <c r="P1041" s="1">
        <v>-0.4</v>
      </c>
      <c r="Q1041" s="1">
        <v>24.5</v>
      </c>
      <c r="R1041" s="1">
        <v>23.95</v>
      </c>
      <c r="S1041" s="1">
        <v>23.1</v>
      </c>
      <c r="T1041" s="1">
        <v>22.95</v>
      </c>
      <c r="U1041" s="1">
        <v>23.1</v>
      </c>
      <c r="V1041" s="1">
        <v>-0.13522100000000001</v>
      </c>
      <c r="W1041" s="1">
        <v>-6.85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26.03</v>
      </c>
      <c r="D1042" s="1">
        <v>2.72</v>
      </c>
      <c r="E1042" s="1">
        <v>0.41</v>
      </c>
      <c r="F1042" s="1">
        <v>17.920000000000002</v>
      </c>
      <c r="G1042" s="1">
        <v>52.92</v>
      </c>
      <c r="H1042" s="1">
        <v>1046</v>
      </c>
      <c r="I1042" s="1">
        <v>1309370.9099999999</v>
      </c>
      <c r="J1042" s="1">
        <v>373</v>
      </c>
      <c r="K1042" s="1">
        <v>-125</v>
      </c>
      <c r="L1042" s="1">
        <v>-54</v>
      </c>
      <c r="M1042" s="1">
        <v>-82</v>
      </c>
      <c r="N1042" s="1">
        <v>-220</v>
      </c>
      <c r="O1042" s="1">
        <v>69292</v>
      </c>
      <c r="P1042" s="1">
        <v>-0.2</v>
      </c>
      <c r="Q1042" s="1">
        <v>103</v>
      </c>
      <c r="R1042" s="1">
        <v>104</v>
      </c>
      <c r="S1042" s="1">
        <v>103.5</v>
      </c>
      <c r="T1042" s="1">
        <v>101</v>
      </c>
      <c r="U1042" s="1">
        <v>102</v>
      </c>
      <c r="V1042" s="1">
        <v>-0.10892</v>
      </c>
      <c r="W1042" s="1">
        <v>1.49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28.79</v>
      </c>
      <c r="D1043" s="1">
        <v>1.51</v>
      </c>
      <c r="E1043" s="1">
        <v>1.87</v>
      </c>
      <c r="F1043" s="1">
        <v>3.9</v>
      </c>
      <c r="G1043" s="1">
        <v>63.93</v>
      </c>
      <c r="H1043" s="1">
        <v>1047</v>
      </c>
      <c r="I1043" s="1">
        <v>26627876.559999999</v>
      </c>
      <c r="J1043" s="1">
        <v>534</v>
      </c>
      <c r="K1043" s="1">
        <v>1528</v>
      </c>
      <c r="L1043" s="1">
        <v>-1393</v>
      </c>
      <c r="M1043" s="1">
        <v>-564</v>
      </c>
      <c r="N1043" s="1">
        <v>110</v>
      </c>
      <c r="O1043" s="1">
        <v>1702320</v>
      </c>
      <c r="P1043" s="1">
        <v>0</v>
      </c>
      <c r="Q1043" s="1">
        <v>74</v>
      </c>
      <c r="R1043" s="1">
        <v>74.7</v>
      </c>
      <c r="S1043" s="1">
        <v>74.400000000000006</v>
      </c>
      <c r="T1043" s="1">
        <v>74.3</v>
      </c>
      <c r="U1043" s="1">
        <v>74.599999999999994</v>
      </c>
      <c r="V1043" s="1">
        <v>0.16319199999999998</v>
      </c>
      <c r="W1043" s="1">
        <v>1.08</v>
      </c>
      <c r="X1043" s="1" t="s">
        <v>4509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4.6399999999999997</v>
      </c>
      <c r="D1044" s="1">
        <v>0</v>
      </c>
      <c r="E1044" s="1">
        <v>0.13</v>
      </c>
      <c r="F1044" s="1">
        <v>11.9</v>
      </c>
      <c r="G1044" s="1">
        <v>83.33</v>
      </c>
      <c r="H1044" s="1">
        <v>1048</v>
      </c>
      <c r="I1044" s="1">
        <v>982008.68</v>
      </c>
      <c r="J1044" s="1">
        <v>60</v>
      </c>
      <c r="K1044" s="1">
        <v>-23</v>
      </c>
      <c r="L1044" s="1">
        <v>-52</v>
      </c>
      <c r="M1044" s="1">
        <v>-34</v>
      </c>
      <c r="N1044" s="1">
        <v>271</v>
      </c>
      <c r="O1044" s="1">
        <v>81831</v>
      </c>
      <c r="P1044" s="1">
        <v>0.3</v>
      </c>
      <c r="Q1044" s="1">
        <v>23.4</v>
      </c>
      <c r="R1044" s="1">
        <v>23.25</v>
      </c>
      <c r="S1044" s="1">
        <v>22.85</v>
      </c>
      <c r="T1044" s="1">
        <v>22.6</v>
      </c>
      <c r="U1044" s="1">
        <v>23</v>
      </c>
      <c r="V1044" s="1">
        <v>5.1456499999999995E-2</v>
      </c>
      <c r="W1044" s="1">
        <v>-1.29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16.39</v>
      </c>
      <c r="D1045" s="1">
        <v>0.17</v>
      </c>
      <c r="E1045" s="1">
        <v>0.03</v>
      </c>
      <c r="F1045" s="1">
        <v>15.41</v>
      </c>
      <c r="G1045" s="1">
        <v>68</v>
      </c>
      <c r="H1045" s="1">
        <v>1049</v>
      </c>
      <c r="I1045" s="1">
        <v>1423676.13</v>
      </c>
      <c r="J1045" s="1">
        <v>27</v>
      </c>
      <c r="K1045" s="1">
        <v>209</v>
      </c>
      <c r="L1045" s="1">
        <v>-64</v>
      </c>
      <c r="M1045" s="1">
        <v>9</v>
      </c>
      <c r="N1045" s="1">
        <v>38</v>
      </c>
      <c r="O1045" s="1">
        <v>96810</v>
      </c>
      <c r="P1045" s="1">
        <v>0.2</v>
      </c>
      <c r="Q1045" s="1">
        <v>44.15</v>
      </c>
      <c r="R1045" s="1">
        <v>44.85</v>
      </c>
      <c r="S1045" s="1">
        <v>44.35</v>
      </c>
      <c r="T1045" s="1">
        <v>44.6</v>
      </c>
      <c r="U1045" s="1">
        <v>44.85</v>
      </c>
      <c r="V1045" s="1">
        <v>9.8329999999999987E-2</v>
      </c>
      <c r="W1045" s="1">
        <v>1.93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37.729999999999997</v>
      </c>
      <c r="D1046" s="1">
        <v>0</v>
      </c>
      <c r="E1046" s="1">
        <v>0.17</v>
      </c>
      <c r="F1046" s="1">
        <v>34.869999999999997</v>
      </c>
      <c r="G1046" s="1">
        <v>27.230000000000004</v>
      </c>
      <c r="H1046" s="1">
        <v>1050</v>
      </c>
      <c r="I1046" s="1">
        <v>1572005.82</v>
      </c>
      <c r="J1046" s="1">
        <v>-83</v>
      </c>
      <c r="K1046" s="1">
        <v>-198</v>
      </c>
      <c r="L1046" s="1">
        <v>2</v>
      </c>
      <c r="M1046" s="1">
        <v>217</v>
      </c>
      <c r="N1046" s="1">
        <v>337</v>
      </c>
      <c r="O1046" s="1">
        <v>42806</v>
      </c>
      <c r="P1046" s="1">
        <v>0.6</v>
      </c>
      <c r="Q1046" s="1">
        <v>77.5</v>
      </c>
      <c r="R1046" s="1">
        <v>75.8</v>
      </c>
      <c r="S1046" s="1">
        <v>72.2</v>
      </c>
      <c r="T1046" s="1">
        <v>70.7</v>
      </c>
      <c r="U1046" s="1">
        <v>74.400000000000006</v>
      </c>
      <c r="V1046" s="1">
        <v>0.19118200000000005</v>
      </c>
      <c r="W1046" s="1">
        <v>-4.12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</v>
      </c>
      <c r="R1047" s="1">
        <v>27.8</v>
      </c>
      <c r="S1047" s="1">
        <v>27.8</v>
      </c>
      <c r="T1047" s="1">
        <v>27.8</v>
      </c>
      <c r="U1047" s="1">
        <v>27.95</v>
      </c>
      <c r="V1047" s="1">
        <v>0</v>
      </c>
      <c r="W1047" s="1">
        <v>1.27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4</v>
      </c>
      <c r="K1048" s="1">
        <v>2</v>
      </c>
      <c r="L1048" s="1">
        <v>7</v>
      </c>
      <c r="M1048" s="1">
        <v>4</v>
      </c>
      <c r="N1048" s="1">
        <v>3</v>
      </c>
      <c r="O1048" s="1">
        <v>13975</v>
      </c>
      <c r="P1048" s="1">
        <v>0.1</v>
      </c>
      <c r="Q1048" s="1">
        <v>52.5</v>
      </c>
      <c r="R1048" s="1">
        <v>52.3</v>
      </c>
      <c r="S1048" s="1">
        <v>51.5</v>
      </c>
      <c r="T1048" s="1">
        <v>50.5</v>
      </c>
      <c r="U1048" s="1">
        <v>50.3</v>
      </c>
      <c r="V1048" s="1">
        <v>1.0279999999999999E-2</v>
      </c>
      <c r="W1048" s="1">
        <v>-3.08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19.45</v>
      </c>
      <c r="D1049" s="1">
        <v>0</v>
      </c>
      <c r="E1049" s="1">
        <v>0</v>
      </c>
      <c r="F1049" s="1">
        <v>19.12</v>
      </c>
      <c r="G1049" s="1">
        <v>61.43</v>
      </c>
      <c r="H1049" s="1">
        <v>1053</v>
      </c>
      <c r="I1049" s="1">
        <v>136603.98000000001</v>
      </c>
      <c r="J1049" s="1">
        <v>-10</v>
      </c>
      <c r="K1049" s="1">
        <v>-9</v>
      </c>
      <c r="L1049" s="1">
        <v>-5</v>
      </c>
      <c r="M1049" s="1">
        <v>12</v>
      </c>
      <c r="N1049" s="1">
        <v>-13</v>
      </c>
      <c r="O1049" s="1">
        <v>8392</v>
      </c>
      <c r="P1049" s="1">
        <v>-0.3</v>
      </c>
      <c r="Q1049" s="1">
        <v>40.200000000000003</v>
      </c>
      <c r="R1049" s="1">
        <v>40</v>
      </c>
      <c r="S1049" s="1">
        <v>39.9</v>
      </c>
      <c r="T1049" s="1">
        <v>41.9</v>
      </c>
      <c r="U1049" s="1">
        <v>40.299999999999997</v>
      </c>
      <c r="V1049" s="1">
        <v>-9.8259999999999997E-3</v>
      </c>
      <c r="W1049" s="1">
        <v>-1.23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32.07</v>
      </c>
      <c r="D1050" s="1">
        <v>0</v>
      </c>
      <c r="E1050" s="1">
        <v>0</v>
      </c>
      <c r="F1050" s="1">
        <v>5.94</v>
      </c>
      <c r="G1050" s="1">
        <v>61.99</v>
      </c>
      <c r="H1050" s="1">
        <v>1054</v>
      </c>
      <c r="I1050" s="1">
        <v>457790</v>
      </c>
      <c r="J1050" s="1">
        <v>-36</v>
      </c>
      <c r="K1050" s="1">
        <v>-18</v>
      </c>
      <c r="L1050" s="1">
        <v>-12</v>
      </c>
      <c r="M1050" s="1">
        <v>-1</v>
      </c>
      <c r="N1050" s="1">
        <v>3</v>
      </c>
      <c r="O1050" s="1">
        <v>28378</v>
      </c>
      <c r="P1050" s="1">
        <v>-0.2</v>
      </c>
      <c r="Q1050" s="1">
        <v>24.95</v>
      </c>
      <c r="R1050" s="1">
        <v>25.55</v>
      </c>
      <c r="S1050" s="1">
        <v>25.3</v>
      </c>
      <c r="T1050" s="1">
        <v>25.4</v>
      </c>
      <c r="U1050" s="1">
        <v>25.1</v>
      </c>
      <c r="V1050" s="1">
        <v>-1.6118E-2</v>
      </c>
      <c r="W1050" s="1">
        <v>1.21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10.52</v>
      </c>
      <c r="D1051" s="1">
        <v>0.03</v>
      </c>
      <c r="E1051" s="1">
        <v>0.06</v>
      </c>
      <c r="F1051" s="1">
        <v>35.950000000000003</v>
      </c>
      <c r="G1051" s="1">
        <v>53.44</v>
      </c>
      <c r="H1051" s="1">
        <v>1055</v>
      </c>
      <c r="I1051" s="1">
        <v>1088158.1599999999</v>
      </c>
      <c r="J1051" s="1">
        <v>624</v>
      </c>
      <c r="K1051" s="1">
        <v>23</v>
      </c>
      <c r="L1051" s="1">
        <v>124</v>
      </c>
      <c r="M1051" s="1">
        <v>300</v>
      </c>
      <c r="N1051" s="1">
        <v>408</v>
      </c>
      <c r="O1051" s="1">
        <v>58151</v>
      </c>
      <c r="P1051" s="1">
        <v>2.5</v>
      </c>
      <c r="Q1051" s="1">
        <v>56.8</v>
      </c>
      <c r="R1051" s="1">
        <v>56.2</v>
      </c>
      <c r="S1051" s="1">
        <v>54.9</v>
      </c>
      <c r="T1051" s="1">
        <v>55.8</v>
      </c>
      <c r="U1051" s="1">
        <v>56.9</v>
      </c>
      <c r="V1051" s="1">
        <v>0.83498599999999989</v>
      </c>
      <c r="W1051" s="1">
        <v>2.34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11.31</v>
      </c>
      <c r="D1052" s="1">
        <v>0.89</v>
      </c>
      <c r="E1052" s="1">
        <v>0.36</v>
      </c>
      <c r="F1052" s="1">
        <v>28.76</v>
      </c>
      <c r="G1052" s="1">
        <v>58.68</v>
      </c>
      <c r="H1052" s="1">
        <v>1056</v>
      </c>
      <c r="I1052" s="1">
        <v>669210.88</v>
      </c>
      <c r="J1052" s="1">
        <v>19</v>
      </c>
      <c r="K1052" s="1">
        <v>-56</v>
      </c>
      <c r="L1052" s="1">
        <v>-30</v>
      </c>
      <c r="M1052" s="1">
        <v>-48</v>
      </c>
      <c r="N1052" s="1">
        <v>16</v>
      </c>
      <c r="O1052" s="1">
        <v>39269</v>
      </c>
      <c r="P1052" s="1">
        <v>-0.3</v>
      </c>
      <c r="Q1052" s="1">
        <v>95.8</v>
      </c>
      <c r="R1052" s="1">
        <v>95.4</v>
      </c>
      <c r="S1052" s="1">
        <v>93.6</v>
      </c>
      <c r="T1052" s="1">
        <v>93.5</v>
      </c>
      <c r="U1052" s="1">
        <v>95.1</v>
      </c>
      <c r="V1052" s="1">
        <v>-9.2966000000000007E-2</v>
      </c>
      <c r="W1052" s="1">
        <v>-0.83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10.3</v>
      </c>
      <c r="D1053" s="1">
        <v>0</v>
      </c>
      <c r="E1053" s="1">
        <v>0.3</v>
      </c>
      <c r="F1053" s="1">
        <v>10.61</v>
      </c>
      <c r="G1053" s="1">
        <v>78.789999999999992</v>
      </c>
      <c r="H1053" s="1">
        <v>1057</v>
      </c>
      <c r="I1053" s="1">
        <v>1004082.36</v>
      </c>
      <c r="J1053" s="1">
        <v>410</v>
      </c>
      <c r="K1053" s="1">
        <v>-243</v>
      </c>
      <c r="L1053" s="1">
        <v>-294</v>
      </c>
      <c r="M1053" s="1">
        <v>-228</v>
      </c>
      <c r="N1053" s="1">
        <v>318</v>
      </c>
      <c r="O1053" s="1">
        <v>79112</v>
      </c>
      <c r="P1053" s="1">
        <v>0</v>
      </c>
      <c r="Q1053" s="1">
        <v>23.35</v>
      </c>
      <c r="R1053" s="1">
        <v>22.85</v>
      </c>
      <c r="S1053" s="1">
        <v>21.9</v>
      </c>
      <c r="T1053" s="1">
        <v>21.75</v>
      </c>
      <c r="U1053" s="1">
        <v>22.15</v>
      </c>
      <c r="V1053" s="1">
        <v>-3.3294999999999983E-3</v>
      </c>
      <c r="W1053" s="1">
        <v>-2.64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57.94</v>
      </c>
      <c r="D1054" s="1">
        <v>1.1299999999999999</v>
      </c>
      <c r="E1054" s="1">
        <v>0.22</v>
      </c>
      <c r="F1054" s="1">
        <v>32.71</v>
      </c>
      <c r="G1054" s="1">
        <v>8</v>
      </c>
      <c r="H1054" s="1">
        <v>1058</v>
      </c>
      <c r="I1054" s="1">
        <v>9470491.6099999994</v>
      </c>
      <c r="J1054" s="1">
        <v>-1608</v>
      </c>
      <c r="K1054" s="1">
        <v>-1030</v>
      </c>
      <c r="L1054" s="1">
        <v>-3602</v>
      </c>
      <c r="M1054" s="1">
        <v>-1221</v>
      </c>
      <c r="N1054" s="1">
        <v>2199</v>
      </c>
      <c r="O1054" s="1">
        <v>75764</v>
      </c>
      <c r="P1054" s="1">
        <v>-6.9</v>
      </c>
      <c r="Q1054" s="1">
        <v>101</v>
      </c>
      <c r="R1054" s="1">
        <v>102.5</v>
      </c>
      <c r="S1054" s="1">
        <v>99.9</v>
      </c>
      <c r="T1054" s="1">
        <v>99.9</v>
      </c>
      <c r="U1054" s="1">
        <v>105.5</v>
      </c>
      <c r="V1054" s="1">
        <v>-5.1780620000000006</v>
      </c>
      <c r="W1054" s="1">
        <v>3.94</v>
      </c>
      <c r="X1054" s="1" t="s">
        <v>4510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4.55</v>
      </c>
      <c r="D1055" s="1">
        <v>0.08</v>
      </c>
      <c r="E1055" s="1">
        <v>0.01</v>
      </c>
      <c r="F1055" s="1">
        <v>2.7</v>
      </c>
      <c r="G1055" s="1">
        <v>92.66</v>
      </c>
      <c r="H1055" s="1">
        <v>1059</v>
      </c>
      <c r="I1055" s="1">
        <v>6657285</v>
      </c>
      <c r="J1055" s="1">
        <v>2987</v>
      </c>
      <c r="K1055" s="1">
        <v>-2747</v>
      </c>
      <c r="L1055" s="1">
        <v>-1655</v>
      </c>
      <c r="M1055" s="1">
        <v>-1016</v>
      </c>
      <c r="N1055" s="1">
        <v>3130</v>
      </c>
      <c r="O1055" s="1">
        <v>616864</v>
      </c>
      <c r="P1055" s="1">
        <v>0.1</v>
      </c>
      <c r="Q1055" s="1">
        <v>11.8</v>
      </c>
      <c r="R1055" s="1">
        <v>11.55</v>
      </c>
      <c r="S1055" s="1">
        <v>11.2</v>
      </c>
      <c r="T1055" s="1">
        <v>11.2</v>
      </c>
      <c r="U1055" s="1">
        <v>11.65</v>
      </c>
      <c r="V1055" s="1">
        <v>0.10068049999999995</v>
      </c>
      <c r="W1055" s="1">
        <v>4.4800000000000004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8.93</v>
      </c>
      <c r="D1056" s="1">
        <v>6.09</v>
      </c>
      <c r="E1056" s="1">
        <v>0.64</v>
      </c>
      <c r="F1056" s="1">
        <v>8.3699999999999992</v>
      </c>
      <c r="G1056" s="1">
        <v>75.97</v>
      </c>
      <c r="H1056" s="1">
        <v>1060</v>
      </c>
      <c r="I1056" s="1">
        <v>1665579.12</v>
      </c>
      <c r="J1056" s="1">
        <v>90</v>
      </c>
      <c r="K1056" s="1">
        <v>-211</v>
      </c>
      <c r="L1056" s="1">
        <v>-956</v>
      </c>
      <c r="M1056" s="1">
        <v>-328</v>
      </c>
      <c r="N1056" s="1">
        <v>-204</v>
      </c>
      <c r="O1056" s="1">
        <v>126534</v>
      </c>
      <c r="P1056" s="1">
        <v>-1.3</v>
      </c>
      <c r="Q1056" s="1">
        <v>319</v>
      </c>
      <c r="R1056" s="1">
        <v>315.5</v>
      </c>
      <c r="S1056" s="1">
        <v>290</v>
      </c>
      <c r="T1056" s="1">
        <v>283</v>
      </c>
      <c r="U1056" s="1">
        <v>293</v>
      </c>
      <c r="V1056" s="1">
        <v>-4.676965</v>
      </c>
      <c r="W1056" s="1">
        <v>-7.72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70.87</v>
      </c>
      <c r="D1057" s="1">
        <v>2.35</v>
      </c>
      <c r="E1057" s="1">
        <v>1.43</v>
      </c>
      <c r="F1057" s="1">
        <v>5.83</v>
      </c>
      <c r="G1057" s="1">
        <v>19.519999999999996</v>
      </c>
      <c r="H1057" s="1">
        <v>1061</v>
      </c>
      <c r="I1057" s="1">
        <v>808704.8</v>
      </c>
      <c r="J1057" s="1">
        <v>-17</v>
      </c>
      <c r="K1057" s="1">
        <v>77</v>
      </c>
      <c r="L1057" s="1">
        <v>60</v>
      </c>
      <c r="M1057" s="1">
        <v>55</v>
      </c>
      <c r="N1057" s="1">
        <v>252</v>
      </c>
      <c r="O1057" s="1">
        <v>15786</v>
      </c>
      <c r="P1057" s="1">
        <v>2.7</v>
      </c>
      <c r="Q1057" s="1">
        <v>1460</v>
      </c>
      <c r="R1057" s="1">
        <v>1445</v>
      </c>
      <c r="S1057" s="1">
        <v>1410</v>
      </c>
      <c r="T1057" s="1">
        <v>1400</v>
      </c>
      <c r="U1057" s="1">
        <v>1430</v>
      </c>
      <c r="V1057" s="1">
        <v>6.0840500000000004</v>
      </c>
      <c r="W1057" s="1">
        <v>-0.35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5.15</v>
      </c>
      <c r="D1058" s="1">
        <v>0</v>
      </c>
      <c r="E1058" s="1">
        <v>0</v>
      </c>
      <c r="F1058" s="1">
        <v>6.5</v>
      </c>
      <c r="G1058" s="1">
        <v>88.35</v>
      </c>
      <c r="H1058" s="1">
        <v>1062</v>
      </c>
      <c r="I1058" s="1">
        <v>744865.35</v>
      </c>
      <c r="J1058" s="1">
        <v>1563</v>
      </c>
      <c r="K1058" s="1">
        <v>-376</v>
      </c>
      <c r="L1058" s="1">
        <v>444</v>
      </c>
      <c r="M1058" s="1">
        <v>138</v>
      </c>
      <c r="N1058" s="1">
        <v>-344</v>
      </c>
      <c r="O1058" s="1">
        <v>65809</v>
      </c>
      <c r="P1058" s="1">
        <v>2.2000000000000002</v>
      </c>
      <c r="Q1058" s="1">
        <v>63.3</v>
      </c>
      <c r="R1058" s="1">
        <v>62.3</v>
      </c>
      <c r="S1058" s="1">
        <v>60.6</v>
      </c>
      <c r="T1058" s="1">
        <v>59.3</v>
      </c>
      <c r="U1058" s="1">
        <v>63.3</v>
      </c>
      <c r="V1058" s="1">
        <v>0.88827699999999998</v>
      </c>
      <c r="W1058" s="1">
        <v>1.28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45.46</v>
      </c>
      <c r="D1059" s="1">
        <v>2.61</v>
      </c>
      <c r="E1059" s="1">
        <v>1.33</v>
      </c>
      <c r="F1059" s="1">
        <v>7.81</v>
      </c>
      <c r="G1059" s="1">
        <v>42.79</v>
      </c>
      <c r="H1059" s="1">
        <v>1063</v>
      </c>
      <c r="I1059" s="1">
        <v>631920.78</v>
      </c>
      <c r="J1059" s="1">
        <v>412</v>
      </c>
      <c r="K1059" s="1">
        <v>-357</v>
      </c>
      <c r="L1059" s="1">
        <v>245</v>
      </c>
      <c r="M1059" s="1">
        <v>-182</v>
      </c>
      <c r="N1059" s="1">
        <v>754</v>
      </c>
      <c r="O1059" s="1">
        <v>27040</v>
      </c>
      <c r="P1059" s="1">
        <v>3.2</v>
      </c>
      <c r="Q1059" s="1">
        <v>522</v>
      </c>
      <c r="R1059" s="1">
        <v>511</v>
      </c>
      <c r="S1059" s="1">
        <v>512</v>
      </c>
      <c r="T1059" s="1">
        <v>502</v>
      </c>
      <c r="U1059" s="1">
        <v>523</v>
      </c>
      <c r="V1059" s="1">
        <v>4.6105499999999999</v>
      </c>
      <c r="W1059" s="1">
        <v>2.95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13.43</v>
      </c>
      <c r="D1060" s="1">
        <v>1.2</v>
      </c>
      <c r="E1060" s="1">
        <v>0.33</v>
      </c>
      <c r="F1060" s="1">
        <v>0.64</v>
      </c>
      <c r="G1060" s="1">
        <v>84.4</v>
      </c>
      <c r="H1060" s="1">
        <v>1064</v>
      </c>
      <c r="I1060" s="1">
        <v>365181.43</v>
      </c>
      <c r="J1060" s="1">
        <v>-35</v>
      </c>
      <c r="K1060" s="1">
        <v>-2</v>
      </c>
      <c r="L1060" s="1">
        <v>-2</v>
      </c>
      <c r="M1060" s="1">
        <v>-22</v>
      </c>
      <c r="N1060" s="1">
        <v>-12</v>
      </c>
      <c r="O1060" s="1">
        <v>30821</v>
      </c>
      <c r="P1060" s="1">
        <v>-0.2</v>
      </c>
      <c r="Q1060" s="1">
        <v>54.5</v>
      </c>
      <c r="R1060" s="1">
        <v>53.5</v>
      </c>
      <c r="S1060" s="1">
        <v>52.4</v>
      </c>
      <c r="T1060" s="1">
        <v>52.1</v>
      </c>
      <c r="U1060" s="1">
        <v>52.9</v>
      </c>
      <c r="V1060" s="1">
        <v>-3.9003000000000003E-2</v>
      </c>
      <c r="W1060" s="1">
        <v>-1.67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1.34</v>
      </c>
      <c r="D1061" s="1">
        <v>0</v>
      </c>
      <c r="E1061" s="1">
        <v>0</v>
      </c>
      <c r="F1061" s="1">
        <v>11.51</v>
      </c>
      <c r="G1061" s="1">
        <v>87.15</v>
      </c>
      <c r="H1061" s="1">
        <v>1065</v>
      </c>
      <c r="I1061" s="1">
        <v>399615.53</v>
      </c>
      <c r="J1061" s="1">
        <v>3</v>
      </c>
      <c r="K1061" s="1">
        <v>-10</v>
      </c>
      <c r="L1061" s="1">
        <v>4</v>
      </c>
      <c r="M1061" s="1">
        <v>-3</v>
      </c>
      <c r="N1061" s="1">
        <v>1</v>
      </c>
      <c r="O1061" s="1">
        <v>34826</v>
      </c>
      <c r="P1061" s="1">
        <v>0</v>
      </c>
      <c r="Q1061" s="1">
        <v>32.299999999999997</v>
      </c>
      <c r="R1061" s="1">
        <v>32.35</v>
      </c>
      <c r="S1061" s="1">
        <v>32</v>
      </c>
      <c r="T1061" s="1">
        <v>32.450000000000003</v>
      </c>
      <c r="U1061" s="1">
        <v>32.450000000000003</v>
      </c>
      <c r="V1061" s="1">
        <v>-1.6350000000000006E-3</v>
      </c>
      <c r="W1061" s="1">
        <v>0.93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1.41</v>
      </c>
      <c r="D1062" s="1">
        <v>0</v>
      </c>
      <c r="E1062" s="1">
        <v>0</v>
      </c>
      <c r="F1062" s="1">
        <v>9.92</v>
      </c>
      <c r="G1062" s="1">
        <v>88.67</v>
      </c>
      <c r="H1062" s="1">
        <v>1066</v>
      </c>
      <c r="I1062" s="1">
        <v>635058.32999999996</v>
      </c>
      <c r="J1062" s="1">
        <v>-23</v>
      </c>
      <c r="K1062" s="1">
        <v>-46</v>
      </c>
      <c r="L1062" s="1">
        <v>-141</v>
      </c>
      <c r="M1062" s="1">
        <v>-100</v>
      </c>
      <c r="N1062" s="1">
        <v>53</v>
      </c>
      <c r="O1062" s="1">
        <v>56311</v>
      </c>
      <c r="P1062" s="1">
        <v>-0.5</v>
      </c>
      <c r="Q1062" s="1">
        <v>27.45</v>
      </c>
      <c r="R1062" s="1">
        <v>27.6</v>
      </c>
      <c r="S1062" s="1">
        <v>26.2</v>
      </c>
      <c r="T1062" s="1">
        <v>26.05</v>
      </c>
      <c r="U1062" s="1">
        <v>26.5</v>
      </c>
      <c r="V1062" s="1">
        <v>-6.7956500000000003E-2</v>
      </c>
      <c r="W1062" s="1">
        <v>-5.69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6.96</v>
      </c>
      <c r="D1063" s="1">
        <v>0</v>
      </c>
      <c r="E1063" s="1">
        <v>0.03</v>
      </c>
      <c r="F1063" s="1">
        <v>26.24</v>
      </c>
      <c r="G1063" s="1">
        <v>66.77000000000001</v>
      </c>
      <c r="H1063" s="1">
        <v>1067</v>
      </c>
      <c r="I1063" s="1">
        <v>725001.04</v>
      </c>
      <c r="J1063" s="1">
        <v>6</v>
      </c>
      <c r="K1063" s="1">
        <v>-18</v>
      </c>
      <c r="L1063" s="1">
        <v>-24</v>
      </c>
      <c r="M1063" s="1">
        <v>-17</v>
      </c>
      <c r="N1063" s="1">
        <v>-19</v>
      </c>
      <c r="O1063" s="1">
        <v>48408</v>
      </c>
      <c r="P1063" s="1">
        <v>-0.1</v>
      </c>
      <c r="Q1063" s="1">
        <v>55.4</v>
      </c>
      <c r="R1063" s="1">
        <v>55.7</v>
      </c>
      <c r="S1063" s="1">
        <v>55.4</v>
      </c>
      <c r="T1063" s="1">
        <v>54.9</v>
      </c>
      <c r="U1063" s="1">
        <v>55.1</v>
      </c>
      <c r="V1063" s="1">
        <v>-3.9800000000000002E-2</v>
      </c>
      <c r="W1063" s="1">
        <v>0.18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2.09</v>
      </c>
      <c r="D1064" s="1">
        <v>4.1100000000000003</v>
      </c>
      <c r="E1064" s="1">
        <v>0.78</v>
      </c>
      <c r="F1064" s="1">
        <v>22.63</v>
      </c>
      <c r="G1064" s="1">
        <v>70.39</v>
      </c>
      <c r="H1064" s="1">
        <v>1068</v>
      </c>
      <c r="I1064" s="1">
        <v>1188070</v>
      </c>
      <c r="J1064" s="1">
        <v>756</v>
      </c>
      <c r="K1064" s="1">
        <v>-357</v>
      </c>
      <c r="L1064" s="1">
        <v>-46</v>
      </c>
      <c r="M1064" s="1">
        <v>-246</v>
      </c>
      <c r="N1064" s="1">
        <v>280</v>
      </c>
      <c r="O1064" s="1">
        <v>83628</v>
      </c>
      <c r="P1064" s="1">
        <v>0.5</v>
      </c>
      <c r="Q1064" s="1">
        <v>88.8</v>
      </c>
      <c r="R1064" s="1">
        <v>91.6</v>
      </c>
      <c r="S1064" s="1">
        <v>84.8</v>
      </c>
      <c r="T1064" s="1">
        <v>81</v>
      </c>
      <c r="U1064" s="1">
        <v>82.4</v>
      </c>
      <c r="V1064" s="1">
        <v>0.33676800000000001</v>
      </c>
      <c r="W1064" s="1">
        <v>-4.63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37.82</v>
      </c>
      <c r="D1065" s="1">
        <v>0</v>
      </c>
      <c r="E1065" s="1">
        <v>0.31</v>
      </c>
      <c r="F1065" s="1">
        <v>16.690000000000001</v>
      </c>
      <c r="G1065" s="1">
        <v>45.179999999999993</v>
      </c>
      <c r="H1065" s="1">
        <v>1069</v>
      </c>
      <c r="I1065" s="1">
        <v>686898.41</v>
      </c>
      <c r="J1065" s="1">
        <v>75</v>
      </c>
      <c r="K1065" s="1">
        <v>-29</v>
      </c>
      <c r="L1065" s="1">
        <v>-119</v>
      </c>
      <c r="M1065" s="1">
        <v>-12</v>
      </c>
      <c r="N1065" s="1">
        <v>122</v>
      </c>
      <c r="O1065" s="1">
        <v>31034</v>
      </c>
      <c r="P1065" s="1">
        <v>0.1</v>
      </c>
      <c r="Q1065" s="1">
        <v>94</v>
      </c>
      <c r="R1065" s="1">
        <v>92.5</v>
      </c>
      <c r="S1065" s="1">
        <v>90</v>
      </c>
      <c r="T1065" s="1">
        <v>88.3</v>
      </c>
      <c r="U1065" s="1">
        <v>91</v>
      </c>
      <c r="V1065" s="1">
        <v>3.6998999999999997E-2</v>
      </c>
      <c r="W1065" s="1">
        <v>-1.83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3.11</v>
      </c>
      <c r="D1066" s="1">
        <v>0</v>
      </c>
      <c r="E1066" s="1">
        <v>0.31</v>
      </c>
      <c r="F1066" s="1">
        <v>17.329999999999998</v>
      </c>
      <c r="G1066" s="1">
        <v>79.25</v>
      </c>
      <c r="H1066" s="1">
        <v>1070</v>
      </c>
      <c r="I1066" s="1">
        <v>1329302.79</v>
      </c>
      <c r="J1066" s="1">
        <v>-443</v>
      </c>
      <c r="K1066" s="1">
        <v>-44</v>
      </c>
      <c r="L1066" s="1">
        <v>-95</v>
      </c>
      <c r="M1066" s="1">
        <v>-11</v>
      </c>
      <c r="N1066" s="1">
        <v>36</v>
      </c>
      <c r="O1066" s="1">
        <v>105347</v>
      </c>
      <c r="P1066" s="1">
        <v>-0.5</v>
      </c>
      <c r="Q1066" s="1">
        <v>20</v>
      </c>
      <c r="R1066" s="1">
        <v>19.7</v>
      </c>
      <c r="S1066" s="1">
        <v>19</v>
      </c>
      <c r="T1066" s="1">
        <v>19</v>
      </c>
      <c r="U1066" s="1">
        <v>19.3</v>
      </c>
      <c r="V1066" s="1">
        <v>-0.11046</v>
      </c>
      <c r="W1066" s="1">
        <v>-6.76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56.2</v>
      </c>
      <c r="R1067" s="1">
        <v>56.2</v>
      </c>
      <c r="S1067" s="1">
        <v>55.8</v>
      </c>
      <c r="T1067" s="1">
        <v>55.7</v>
      </c>
      <c r="U1067" s="1">
        <v>55.7</v>
      </c>
      <c r="V1067" s="1">
        <v>0</v>
      </c>
      <c r="W1067" s="1">
        <v>-0.54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2.93</v>
      </c>
      <c r="D1068" s="1">
        <v>0</v>
      </c>
      <c r="E1068" s="1">
        <v>0.02</v>
      </c>
      <c r="F1068" s="1">
        <v>65.75</v>
      </c>
      <c r="G1068" s="1">
        <v>31.299999999999997</v>
      </c>
      <c r="H1068" s="1">
        <v>1072</v>
      </c>
      <c r="I1068" s="1">
        <v>1530850</v>
      </c>
      <c r="J1068" s="1">
        <v>-460</v>
      </c>
      <c r="K1068" s="1">
        <v>-716</v>
      </c>
      <c r="L1068" s="1">
        <v>1202</v>
      </c>
      <c r="M1068" s="1">
        <v>141</v>
      </c>
      <c r="N1068" s="1">
        <v>-220</v>
      </c>
      <c r="O1068" s="1">
        <v>47916</v>
      </c>
      <c r="P1068" s="1">
        <v>-0.1</v>
      </c>
      <c r="Q1068" s="1">
        <v>46.8</v>
      </c>
      <c r="R1068" s="1">
        <v>45.3</v>
      </c>
      <c r="S1068" s="1">
        <v>42.8</v>
      </c>
      <c r="T1068" s="1">
        <v>43.45</v>
      </c>
      <c r="U1068" s="1">
        <v>43.65</v>
      </c>
      <c r="V1068" s="1">
        <v>-5.9937500000000039E-2</v>
      </c>
      <c r="W1068" s="1">
        <v>-7.32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11.88</v>
      </c>
      <c r="D1069" s="1">
        <v>0</v>
      </c>
      <c r="E1069" s="1">
        <v>0.04</v>
      </c>
      <c r="F1069" s="1">
        <v>5.64</v>
      </c>
      <c r="G1069" s="1">
        <v>82.44</v>
      </c>
      <c r="H1069" s="1">
        <v>1073</v>
      </c>
      <c r="I1069" s="1">
        <v>918232.54</v>
      </c>
      <c r="J1069" s="1">
        <v>18</v>
      </c>
      <c r="K1069" s="1">
        <v>-6</v>
      </c>
      <c r="L1069" s="1">
        <v>8</v>
      </c>
      <c r="M1069" s="1">
        <v>1</v>
      </c>
      <c r="N1069" s="1">
        <v>3</v>
      </c>
      <c r="O1069" s="1">
        <v>75699</v>
      </c>
      <c r="P1069" s="1">
        <v>0</v>
      </c>
      <c r="Q1069" s="1">
        <v>46.4</v>
      </c>
      <c r="R1069" s="1">
        <v>45.05</v>
      </c>
      <c r="S1069" s="1">
        <v>45.3</v>
      </c>
      <c r="T1069" s="1">
        <v>44.95</v>
      </c>
      <c r="U1069" s="1">
        <v>45.6</v>
      </c>
      <c r="V1069" s="1">
        <v>1.10905E-2</v>
      </c>
      <c r="W1069" s="1">
        <v>1.45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1.51</v>
      </c>
      <c r="D1070" s="1">
        <v>0.01</v>
      </c>
      <c r="E1070" s="1">
        <v>0.21</v>
      </c>
      <c r="F1070" s="1">
        <v>32.5</v>
      </c>
      <c r="G1070" s="1">
        <v>65.77000000000001</v>
      </c>
      <c r="H1070" s="1">
        <v>1074</v>
      </c>
      <c r="I1070" s="1">
        <v>1106390</v>
      </c>
      <c r="J1070" s="1">
        <v>2</v>
      </c>
      <c r="K1070" s="1">
        <v>-33</v>
      </c>
      <c r="L1070" s="1">
        <v>-12</v>
      </c>
      <c r="M1070" s="1">
        <v>-11</v>
      </c>
      <c r="N1070" s="1">
        <v>118</v>
      </c>
      <c r="O1070" s="1">
        <v>72767</v>
      </c>
      <c r="P1070" s="1">
        <v>0.1</v>
      </c>
      <c r="Q1070" s="1">
        <v>63</v>
      </c>
      <c r="R1070" s="1">
        <v>62.5</v>
      </c>
      <c r="S1070" s="1">
        <v>61.6</v>
      </c>
      <c r="T1070" s="1">
        <v>63.8</v>
      </c>
      <c r="U1070" s="1">
        <v>65.7</v>
      </c>
      <c r="V1070" s="1">
        <v>4.3751000000000005E-2</v>
      </c>
      <c r="W1070" s="1">
        <v>4.62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0</v>
      </c>
      <c r="K1071" s="1">
        <v>2</v>
      </c>
      <c r="L1071" s="1">
        <v>0</v>
      </c>
      <c r="M1071" s="1">
        <v>-2</v>
      </c>
      <c r="N1071" s="1">
        <v>-4</v>
      </c>
      <c r="O1071" s="1">
        <v>30015</v>
      </c>
      <c r="P1071" s="1">
        <v>0</v>
      </c>
      <c r="Q1071" s="1">
        <v>33.5</v>
      </c>
      <c r="R1071" s="1">
        <v>33.4</v>
      </c>
      <c r="S1071" s="1">
        <v>34.299999999999997</v>
      </c>
      <c r="T1071" s="1">
        <v>34.65</v>
      </c>
      <c r="U1071" s="1">
        <v>34.450000000000003</v>
      </c>
      <c r="V1071" s="1">
        <v>-1.4030000000000002E-3</v>
      </c>
      <c r="W1071" s="1">
        <v>1.32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4.7699999999999996</v>
      </c>
      <c r="D1072" s="1">
        <v>0.02</v>
      </c>
      <c r="E1072" s="1">
        <v>0.16</v>
      </c>
      <c r="F1072" s="1">
        <v>17.39</v>
      </c>
      <c r="G1072" s="1">
        <v>77.66</v>
      </c>
      <c r="H1072" s="1">
        <v>1076</v>
      </c>
      <c r="I1072" s="1">
        <v>744172</v>
      </c>
      <c r="J1072" s="1">
        <v>58</v>
      </c>
      <c r="K1072" s="1">
        <v>-17</v>
      </c>
      <c r="L1072" s="1">
        <v>-57</v>
      </c>
      <c r="M1072" s="1">
        <v>-61</v>
      </c>
      <c r="N1072" s="1">
        <v>102</v>
      </c>
      <c r="O1072" s="1">
        <v>57792</v>
      </c>
      <c r="P1072" s="1">
        <v>0</v>
      </c>
      <c r="Q1072" s="1">
        <v>50.5</v>
      </c>
      <c r="R1072" s="1">
        <v>50.4</v>
      </c>
      <c r="S1072" s="1">
        <v>49.6</v>
      </c>
      <c r="T1072" s="1">
        <v>49.65</v>
      </c>
      <c r="U1072" s="1">
        <v>50</v>
      </c>
      <c r="V1072" s="1">
        <v>1.3163499999999995E-2</v>
      </c>
      <c r="W1072" s="1">
        <v>0.5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-3</v>
      </c>
      <c r="K1073" s="1">
        <v>-34</v>
      </c>
      <c r="L1073" s="1">
        <v>-9</v>
      </c>
      <c r="M1073" s="1">
        <v>-14</v>
      </c>
      <c r="N1073" s="1">
        <v>34</v>
      </c>
      <c r="O1073" s="1">
        <v>255507</v>
      </c>
      <c r="P1073" s="1">
        <v>0</v>
      </c>
      <c r="Q1073" s="1">
        <v>58</v>
      </c>
      <c r="R1073" s="1">
        <v>57.8</v>
      </c>
      <c r="S1073" s="1">
        <v>57.5</v>
      </c>
      <c r="T1073" s="1">
        <v>57.9</v>
      </c>
      <c r="U1073" s="1">
        <v>58.1</v>
      </c>
      <c r="V1073" s="1">
        <v>-1.4918999999999997E-2</v>
      </c>
      <c r="W1073" s="1">
        <v>0.35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9.14</v>
      </c>
      <c r="D1074" s="1">
        <v>1.45</v>
      </c>
      <c r="E1074" s="1">
        <v>0.33</v>
      </c>
      <c r="F1074" s="1">
        <v>4.21</v>
      </c>
      <c r="G1074" s="1">
        <v>84.87</v>
      </c>
      <c r="H1074" s="1">
        <v>1078</v>
      </c>
      <c r="I1074" s="1">
        <v>4667359.91</v>
      </c>
      <c r="J1074" s="1">
        <v>-90</v>
      </c>
      <c r="K1074" s="1">
        <v>4</v>
      </c>
      <c r="L1074" s="1">
        <v>-392</v>
      </c>
      <c r="M1074" s="1">
        <v>137</v>
      </c>
      <c r="N1074" s="1">
        <v>-887</v>
      </c>
      <c r="O1074" s="1">
        <v>396119</v>
      </c>
      <c r="P1074" s="1">
        <v>-0.3</v>
      </c>
      <c r="Q1074" s="1">
        <v>20.45</v>
      </c>
      <c r="R1074" s="1">
        <v>20.25</v>
      </c>
      <c r="S1074" s="1">
        <v>20.100000000000001</v>
      </c>
      <c r="T1074" s="1">
        <v>20.8</v>
      </c>
      <c r="U1074" s="1">
        <v>20.45</v>
      </c>
      <c r="V1074" s="1">
        <v>-0.24928249999999999</v>
      </c>
      <c r="W1074" s="1">
        <v>0.74</v>
      </c>
      <c r="X1074" s="1" t="s">
        <v>4511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0.47</v>
      </c>
      <c r="D1075" s="1">
        <v>0</v>
      </c>
      <c r="E1075" s="1">
        <v>0.28999999999999998</v>
      </c>
      <c r="F1075" s="1">
        <v>25.72</v>
      </c>
      <c r="G1075" s="1">
        <v>73.52</v>
      </c>
      <c r="H1075" s="1">
        <v>1079</v>
      </c>
      <c r="I1075" s="1">
        <v>755773.6</v>
      </c>
      <c r="J1075" s="1">
        <v>-15</v>
      </c>
      <c r="K1075" s="1">
        <v>3</v>
      </c>
      <c r="L1075" s="1">
        <v>6</v>
      </c>
      <c r="M1075" s="1">
        <v>483</v>
      </c>
      <c r="N1075" s="1">
        <v>-748</v>
      </c>
      <c r="O1075" s="1">
        <v>55564</v>
      </c>
      <c r="P1075" s="1">
        <v>-0.5</v>
      </c>
      <c r="Q1075" s="1">
        <v>27.65</v>
      </c>
      <c r="R1075" s="1">
        <v>27.35</v>
      </c>
      <c r="S1075" s="1">
        <v>26.5</v>
      </c>
      <c r="T1075" s="1">
        <v>29.15</v>
      </c>
      <c r="U1075" s="1">
        <v>28.85</v>
      </c>
      <c r="V1075" s="1">
        <v>-7.6740500000000017E-2</v>
      </c>
      <c r="W1075" s="1">
        <v>5.48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</v>
      </c>
      <c r="D1076" s="1">
        <v>0</v>
      </c>
      <c r="E1076" s="1">
        <v>0</v>
      </c>
      <c r="F1076" s="1">
        <v>15.57</v>
      </c>
      <c r="G1076" s="1">
        <v>81.53</v>
      </c>
      <c r="H1076" s="1">
        <v>1080</v>
      </c>
      <c r="I1076" s="1">
        <v>1334160</v>
      </c>
      <c r="J1076" s="1">
        <v>0</v>
      </c>
      <c r="K1076" s="1">
        <v>-1</v>
      </c>
      <c r="L1076" s="1">
        <v>6</v>
      </c>
      <c r="M1076" s="1">
        <v>5</v>
      </c>
      <c r="N1076" s="1">
        <v>0</v>
      </c>
      <c r="O1076" s="1">
        <v>108774</v>
      </c>
      <c r="P1076" s="1">
        <v>0</v>
      </c>
      <c r="Q1076" s="1">
        <v>30.1</v>
      </c>
      <c r="R1076" s="1">
        <v>30</v>
      </c>
      <c r="S1076" s="1">
        <v>29.55</v>
      </c>
      <c r="T1076" s="1">
        <v>30.1</v>
      </c>
      <c r="U1076" s="1">
        <v>29.85</v>
      </c>
      <c r="V1076" s="1">
        <v>2.9780000000000002E-3</v>
      </c>
      <c r="W1076" s="1">
        <v>0.17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1.31</v>
      </c>
      <c r="D1077" s="1">
        <v>0</v>
      </c>
      <c r="E1077" s="1">
        <v>0</v>
      </c>
      <c r="F1077" s="1">
        <v>15</v>
      </c>
      <c r="G1077" s="1">
        <v>83.69</v>
      </c>
      <c r="H1077" s="1">
        <v>1081</v>
      </c>
      <c r="I1077" s="1">
        <v>1653330.54</v>
      </c>
      <c r="J1077" s="1">
        <v>152</v>
      </c>
      <c r="K1077" s="1">
        <v>61</v>
      </c>
      <c r="L1077" s="1">
        <v>-701</v>
      </c>
      <c r="M1077" s="1">
        <v>2713</v>
      </c>
      <c r="N1077" s="1">
        <v>-4034</v>
      </c>
      <c r="O1077" s="1">
        <v>138367</v>
      </c>
      <c r="P1077" s="1">
        <v>-1.3</v>
      </c>
      <c r="Q1077" s="1">
        <v>17.399999999999999</v>
      </c>
      <c r="R1077" s="1">
        <v>17.399999999999999</v>
      </c>
      <c r="S1077" s="1">
        <v>16.75</v>
      </c>
      <c r="T1077" s="1">
        <v>17.8</v>
      </c>
      <c r="U1077" s="1">
        <v>17.75</v>
      </c>
      <c r="V1077" s="1">
        <v>-0.31347649999999999</v>
      </c>
      <c r="W1077" s="1">
        <v>2.9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3</v>
      </c>
      <c r="M1078" s="1">
        <v>-1</v>
      </c>
      <c r="N1078" s="1">
        <v>0</v>
      </c>
      <c r="O1078" s="1">
        <v>46298</v>
      </c>
      <c r="P1078" s="1">
        <v>0</v>
      </c>
      <c r="Q1078" s="1">
        <v>32.4</v>
      </c>
      <c r="R1078" s="1">
        <v>32.4</v>
      </c>
      <c r="S1078" s="1">
        <v>32.1</v>
      </c>
      <c r="T1078" s="1">
        <v>32.299999999999997</v>
      </c>
      <c r="U1078" s="1">
        <v>32.200000000000003</v>
      </c>
      <c r="V1078" s="1">
        <v>6.4000000000000016E-4</v>
      </c>
      <c r="W1078" s="1">
        <v>-0.46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-3</v>
      </c>
      <c r="M1079" s="1">
        <v>-1</v>
      </c>
      <c r="N1079" s="1">
        <v>1</v>
      </c>
      <c r="O1079" s="1">
        <v>37807</v>
      </c>
      <c r="P1079" s="1">
        <v>0</v>
      </c>
      <c r="Q1079" s="1">
        <v>34.700000000000003</v>
      </c>
      <c r="R1079" s="1">
        <v>34.799999999999997</v>
      </c>
      <c r="S1079" s="1">
        <v>35.5</v>
      </c>
      <c r="T1079" s="1">
        <v>36</v>
      </c>
      <c r="U1079" s="1">
        <v>35.6</v>
      </c>
      <c r="V1079" s="1">
        <v>-1.0690000000000001E-3</v>
      </c>
      <c r="W1079" s="1">
        <v>2.74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0.13</v>
      </c>
      <c r="D1080" s="1">
        <v>0</v>
      </c>
      <c r="E1080" s="1">
        <v>0.01</v>
      </c>
      <c r="F1080" s="1">
        <v>43.92</v>
      </c>
      <c r="G1080" s="1">
        <v>55.94</v>
      </c>
      <c r="H1080" s="1">
        <v>1084</v>
      </c>
      <c r="I1080" s="1">
        <v>640850.67000000004</v>
      </c>
      <c r="J1080" s="1">
        <v>8</v>
      </c>
      <c r="K1080" s="1">
        <v>1</v>
      </c>
      <c r="L1080" s="1">
        <v>12</v>
      </c>
      <c r="M1080" s="1">
        <v>11</v>
      </c>
      <c r="N1080" s="1">
        <v>26</v>
      </c>
      <c r="O1080" s="1">
        <v>35849</v>
      </c>
      <c r="P1080" s="1">
        <v>0.2</v>
      </c>
      <c r="Q1080" s="1">
        <v>19.2</v>
      </c>
      <c r="R1080" s="1">
        <v>19</v>
      </c>
      <c r="S1080" s="1">
        <v>18.600000000000001</v>
      </c>
      <c r="T1080" s="1">
        <v>18.899999999999999</v>
      </c>
      <c r="U1080" s="1">
        <v>18.8</v>
      </c>
      <c r="V1080" s="1">
        <v>1.0925000000000001E-2</v>
      </c>
      <c r="W1080" s="1">
        <v>0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5.55</v>
      </c>
      <c r="D1081" s="1">
        <v>0</v>
      </c>
      <c r="E1081" s="1">
        <v>0.13</v>
      </c>
      <c r="F1081" s="1">
        <v>20.32</v>
      </c>
      <c r="G1081" s="1">
        <v>74</v>
      </c>
      <c r="H1081" s="1">
        <v>1085</v>
      </c>
      <c r="I1081" s="1">
        <v>306746</v>
      </c>
      <c r="J1081" s="1">
        <v>-10</v>
      </c>
      <c r="K1081" s="1">
        <v>9</v>
      </c>
      <c r="L1081" s="1">
        <v>5</v>
      </c>
      <c r="M1081" s="1">
        <v>-20</v>
      </c>
      <c r="N1081" s="1">
        <v>27</v>
      </c>
      <c r="O1081" s="1">
        <v>22699</v>
      </c>
      <c r="P1081" s="1">
        <v>0</v>
      </c>
      <c r="Q1081" s="1">
        <v>33.4</v>
      </c>
      <c r="R1081" s="1">
        <v>33.75</v>
      </c>
      <c r="S1081" s="1">
        <v>33.6</v>
      </c>
      <c r="T1081" s="1">
        <v>33.9</v>
      </c>
      <c r="U1081" s="1">
        <v>34.25</v>
      </c>
      <c r="V1081" s="1">
        <v>3.8449999999999999E-3</v>
      </c>
      <c r="W1081" s="1">
        <v>3.16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0</v>
      </c>
      <c r="L1082" s="1">
        <v>3</v>
      </c>
      <c r="M1082" s="1">
        <v>-2</v>
      </c>
      <c r="N1082" s="1">
        <v>0</v>
      </c>
      <c r="O1082" s="1">
        <v>50714</v>
      </c>
      <c r="P1082" s="1">
        <v>0</v>
      </c>
      <c r="Q1082" s="1">
        <v>19.8</v>
      </c>
      <c r="R1082" s="1">
        <v>19.850000000000001</v>
      </c>
      <c r="S1082" s="1">
        <v>21.8</v>
      </c>
      <c r="T1082" s="1">
        <v>20.3</v>
      </c>
      <c r="U1082" s="1">
        <v>19.45</v>
      </c>
      <c r="V1082" s="1">
        <v>2.4800000000000007E-4</v>
      </c>
      <c r="W1082" s="1">
        <v>-0.77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17.2</v>
      </c>
      <c r="D1083" s="1">
        <v>0.28999999999999998</v>
      </c>
      <c r="E1083" s="1">
        <v>0.01</v>
      </c>
      <c r="F1083" s="1">
        <v>18.670000000000002</v>
      </c>
      <c r="G1083" s="1">
        <v>63.83</v>
      </c>
      <c r="H1083" s="1">
        <v>1087</v>
      </c>
      <c r="I1083" s="1">
        <v>786363</v>
      </c>
      <c r="J1083" s="1">
        <v>18</v>
      </c>
      <c r="K1083" s="1">
        <v>-39</v>
      </c>
      <c r="L1083" s="1">
        <v>-67</v>
      </c>
      <c r="M1083" s="1">
        <v>-17</v>
      </c>
      <c r="N1083" s="1">
        <v>13</v>
      </c>
      <c r="O1083" s="1">
        <v>50194</v>
      </c>
      <c r="P1083" s="1">
        <v>-0.2</v>
      </c>
      <c r="Q1083" s="1">
        <v>82.8</v>
      </c>
      <c r="R1083" s="1">
        <v>82.8</v>
      </c>
      <c r="S1083" s="1">
        <v>81</v>
      </c>
      <c r="T1083" s="1">
        <v>80.7</v>
      </c>
      <c r="U1083" s="1">
        <v>80.7</v>
      </c>
      <c r="V1083" s="1">
        <v>-7.4886000000000008E-2</v>
      </c>
      <c r="W1083" s="1">
        <v>-1.59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0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11.24</v>
      </c>
      <c r="D1085" s="1">
        <v>0</v>
      </c>
      <c r="E1085" s="1">
        <v>0</v>
      </c>
      <c r="F1085" s="1">
        <v>13.91</v>
      </c>
      <c r="G1085" s="1">
        <v>74.849999999999994</v>
      </c>
      <c r="H1085" s="1">
        <v>1089</v>
      </c>
      <c r="I1085" s="1">
        <v>1559250</v>
      </c>
      <c r="J1085" s="1">
        <v>-4</v>
      </c>
      <c r="K1085" s="1">
        <v>-5</v>
      </c>
      <c r="L1085" s="1">
        <v>-9</v>
      </c>
      <c r="M1085" s="1">
        <v>-7</v>
      </c>
      <c r="N1085" s="1">
        <v>-6</v>
      </c>
      <c r="O1085" s="1">
        <v>116710</v>
      </c>
      <c r="P1085" s="1">
        <v>0</v>
      </c>
      <c r="Q1085" s="1">
        <v>17.7</v>
      </c>
      <c r="R1085" s="1">
        <v>17.7</v>
      </c>
      <c r="S1085" s="1">
        <v>17.600000000000001</v>
      </c>
      <c r="T1085" s="1">
        <v>17.649999999999999</v>
      </c>
      <c r="U1085" s="1">
        <v>17.8</v>
      </c>
      <c r="V1085" s="1">
        <v>-5.4804999999999993E-3</v>
      </c>
      <c r="W1085" s="1">
        <v>0.85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68.3</v>
      </c>
      <c r="R1086" s="1">
        <v>68.3</v>
      </c>
      <c r="S1086" s="1">
        <v>67.8</v>
      </c>
      <c r="T1086" s="1">
        <v>68.099999999999994</v>
      </c>
      <c r="U1086" s="1">
        <v>68.5</v>
      </c>
      <c r="V1086" s="1">
        <v>0</v>
      </c>
      <c r="W1086" s="1">
        <v>0.15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0.06</v>
      </c>
      <c r="D1087" s="1">
        <v>0</v>
      </c>
      <c r="E1087" s="1">
        <v>0</v>
      </c>
      <c r="F1087" s="1">
        <v>24.09</v>
      </c>
      <c r="G1087" s="1">
        <v>75.849999999999994</v>
      </c>
      <c r="H1087" s="1">
        <v>1091</v>
      </c>
      <c r="I1087" s="1">
        <v>621777.79</v>
      </c>
      <c r="J1087" s="1">
        <v>-3</v>
      </c>
      <c r="K1087" s="1">
        <v>-2</v>
      </c>
      <c r="L1087" s="1">
        <v>-11</v>
      </c>
      <c r="M1087" s="1">
        <v>8</v>
      </c>
      <c r="N1087" s="1">
        <v>-5</v>
      </c>
      <c r="O1087" s="1">
        <v>47162</v>
      </c>
      <c r="P1087" s="1">
        <v>0</v>
      </c>
      <c r="Q1087" s="1">
        <v>9.99</v>
      </c>
      <c r="R1087" s="1">
        <v>10</v>
      </c>
      <c r="S1087" s="1">
        <v>10.15</v>
      </c>
      <c r="T1087" s="1">
        <v>10</v>
      </c>
      <c r="U1087" s="1">
        <v>10</v>
      </c>
      <c r="V1087" s="1">
        <v>-1.3162E-3</v>
      </c>
      <c r="W1087" s="1">
        <v>-0.99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1</v>
      </c>
      <c r="K1088" s="1">
        <v>0</v>
      </c>
      <c r="L1088" s="1">
        <v>3</v>
      </c>
      <c r="M1088" s="1">
        <v>0</v>
      </c>
      <c r="N1088" s="1">
        <v>2</v>
      </c>
      <c r="O1088" s="1">
        <v>21972</v>
      </c>
      <c r="P1088" s="1">
        <v>0</v>
      </c>
      <c r="Q1088" s="1">
        <v>16.399999999999999</v>
      </c>
      <c r="R1088" s="1">
        <v>16.25</v>
      </c>
      <c r="S1088" s="1">
        <v>15.8</v>
      </c>
      <c r="T1088" s="1">
        <v>15.85</v>
      </c>
      <c r="U1088" s="1">
        <v>16.25</v>
      </c>
      <c r="V1088" s="1">
        <v>9.630000000000001E-4</v>
      </c>
      <c r="W1088" s="1">
        <v>-0.61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-2</v>
      </c>
      <c r="K1089" s="1">
        <v>0</v>
      </c>
      <c r="L1089" s="1">
        <v>1</v>
      </c>
      <c r="M1089" s="1">
        <v>0</v>
      </c>
      <c r="N1089" s="1">
        <v>0</v>
      </c>
      <c r="O1089" s="1">
        <v>13867</v>
      </c>
      <c r="P1089" s="1">
        <v>0</v>
      </c>
      <c r="Q1089" s="1">
        <v>57.5</v>
      </c>
      <c r="R1089" s="1">
        <v>56.7</v>
      </c>
      <c r="S1089" s="1">
        <v>56.7</v>
      </c>
      <c r="T1089" s="1">
        <v>56.7</v>
      </c>
      <c r="U1089" s="1">
        <v>56.7</v>
      </c>
      <c r="V1089" s="1">
        <v>-5.8299999999999997E-4</v>
      </c>
      <c r="W1089" s="1">
        <v>-1.9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2.12</v>
      </c>
      <c r="D1090" s="1">
        <v>0.03</v>
      </c>
      <c r="E1090" s="1">
        <v>0.03</v>
      </c>
      <c r="F1090" s="1">
        <v>37.71</v>
      </c>
      <c r="G1090" s="1">
        <v>60.11</v>
      </c>
      <c r="H1090" s="1">
        <v>1094</v>
      </c>
      <c r="I1090" s="1">
        <v>3462013.52</v>
      </c>
      <c r="J1090" s="1">
        <v>-52</v>
      </c>
      <c r="K1090" s="1">
        <v>-89</v>
      </c>
      <c r="L1090" s="1">
        <v>-151</v>
      </c>
      <c r="M1090" s="1">
        <v>3</v>
      </c>
      <c r="N1090" s="1">
        <v>-109</v>
      </c>
      <c r="O1090" s="1">
        <v>208102</v>
      </c>
      <c r="P1090" s="1">
        <v>-0.2</v>
      </c>
      <c r="Q1090" s="1">
        <v>22.45</v>
      </c>
      <c r="R1090" s="1">
        <v>22.3</v>
      </c>
      <c r="S1090" s="1">
        <v>22.1</v>
      </c>
      <c r="T1090" s="1">
        <v>22.2</v>
      </c>
      <c r="U1090" s="1">
        <v>22.2</v>
      </c>
      <c r="V1090" s="1">
        <v>-8.8424000000000003E-2</v>
      </c>
      <c r="W1090" s="1">
        <v>-0.45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25.37</v>
      </c>
      <c r="D1091" s="1">
        <v>0</v>
      </c>
      <c r="E1091" s="1">
        <v>0.05</v>
      </c>
      <c r="F1091" s="1">
        <v>11.71</v>
      </c>
      <c r="G1091" s="1">
        <v>62.87</v>
      </c>
      <c r="H1091" s="1">
        <v>1095</v>
      </c>
      <c r="I1091" s="1">
        <v>643375</v>
      </c>
      <c r="J1091" s="1">
        <v>35</v>
      </c>
      <c r="K1091" s="1">
        <v>46</v>
      </c>
      <c r="L1091" s="1">
        <v>-243</v>
      </c>
      <c r="M1091" s="1">
        <v>-115</v>
      </c>
      <c r="N1091" s="1">
        <v>89</v>
      </c>
      <c r="O1091" s="1">
        <v>40449</v>
      </c>
      <c r="P1091" s="1">
        <v>-0.5</v>
      </c>
      <c r="Q1091" s="1">
        <v>120</v>
      </c>
      <c r="R1091" s="1">
        <v>122.5</v>
      </c>
      <c r="S1091" s="1">
        <v>119.5</v>
      </c>
      <c r="T1091" s="1">
        <v>118.5</v>
      </c>
      <c r="U1091" s="1">
        <v>121</v>
      </c>
      <c r="V1091" s="1">
        <v>-0.22062000000000001</v>
      </c>
      <c r="W1091" s="1">
        <v>2.11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1.26</v>
      </c>
      <c r="D1092" s="1">
        <v>0.97</v>
      </c>
      <c r="E1092" s="1">
        <v>0.01</v>
      </c>
      <c r="F1092" s="1">
        <v>20.64</v>
      </c>
      <c r="G1092" s="1">
        <v>77.12</v>
      </c>
      <c r="H1092" s="1">
        <v>1096</v>
      </c>
      <c r="I1092" s="1">
        <v>396670</v>
      </c>
      <c r="J1092" s="1">
        <v>-5</v>
      </c>
      <c r="K1092" s="1">
        <v>-7</v>
      </c>
      <c r="L1092" s="1">
        <v>-14</v>
      </c>
      <c r="M1092" s="1">
        <v>-5</v>
      </c>
      <c r="N1092" s="1">
        <v>-8</v>
      </c>
      <c r="O1092" s="1">
        <v>30591</v>
      </c>
      <c r="P1092" s="1">
        <v>-0.1</v>
      </c>
      <c r="Q1092" s="1">
        <v>39.6</v>
      </c>
      <c r="R1092" s="1">
        <v>39.65</v>
      </c>
      <c r="S1092" s="1">
        <v>40.4</v>
      </c>
      <c r="T1092" s="1">
        <v>40.299999999999997</v>
      </c>
      <c r="U1092" s="1">
        <v>40.65</v>
      </c>
      <c r="V1092" s="1">
        <v>-1.5678500000000001E-2</v>
      </c>
      <c r="W1092" s="1">
        <v>3.7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43.83</v>
      </c>
      <c r="D1093" s="1">
        <v>0</v>
      </c>
      <c r="E1093" s="1">
        <v>0.09</v>
      </c>
      <c r="F1093" s="1">
        <v>42.05</v>
      </c>
      <c r="G1093" s="1">
        <v>14.030000000000001</v>
      </c>
      <c r="H1093" s="1">
        <v>1097</v>
      </c>
      <c r="I1093" s="1">
        <v>445497.81</v>
      </c>
      <c r="J1093" s="1">
        <v>-26</v>
      </c>
      <c r="K1093" s="1">
        <v>-66</v>
      </c>
      <c r="L1093" s="1">
        <v>-88</v>
      </c>
      <c r="M1093" s="1">
        <v>-25</v>
      </c>
      <c r="N1093" s="1">
        <v>84</v>
      </c>
      <c r="O1093" s="1">
        <v>6250</v>
      </c>
      <c r="P1093" s="1">
        <v>-1.9</v>
      </c>
      <c r="Q1093" s="1">
        <v>61.6</v>
      </c>
      <c r="R1093" s="1">
        <v>61.6</v>
      </c>
      <c r="S1093" s="1">
        <v>59.9</v>
      </c>
      <c r="T1093" s="1">
        <v>60.3</v>
      </c>
      <c r="U1093" s="1">
        <v>62.4</v>
      </c>
      <c r="V1093" s="1">
        <v>-7.2042999999999996E-2</v>
      </c>
      <c r="W1093" s="1">
        <v>3.65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56.36</v>
      </c>
      <c r="D1094" s="1">
        <v>0.03</v>
      </c>
      <c r="E1094" s="1">
        <v>0.08</v>
      </c>
      <c r="F1094" s="1">
        <v>1.42</v>
      </c>
      <c r="G1094" s="1">
        <v>42.11</v>
      </c>
      <c r="H1094" s="1">
        <v>1098</v>
      </c>
      <c r="I1094" s="1">
        <v>614180</v>
      </c>
      <c r="J1094" s="1">
        <v>-2</v>
      </c>
      <c r="K1094" s="1">
        <v>-1</v>
      </c>
      <c r="L1094" s="1">
        <v>2</v>
      </c>
      <c r="M1094" s="1">
        <v>9</v>
      </c>
      <c r="N1094" s="1">
        <v>27</v>
      </c>
      <c r="O1094" s="1">
        <v>25863</v>
      </c>
      <c r="P1094" s="1">
        <v>0.1</v>
      </c>
      <c r="Q1094" s="1">
        <v>20.75</v>
      </c>
      <c r="R1094" s="1">
        <v>20.7</v>
      </c>
      <c r="S1094" s="1">
        <v>20.85</v>
      </c>
      <c r="T1094" s="1">
        <v>20.95</v>
      </c>
      <c r="U1094" s="1">
        <v>21.15</v>
      </c>
      <c r="V1094" s="1">
        <v>7.3909999999999991E-3</v>
      </c>
      <c r="W1094" s="1">
        <v>1.2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920996.89</v>
      </c>
      <c r="J1095" s="1"/>
      <c r="K1095" s="1"/>
      <c r="L1095" s="1"/>
      <c r="M1095" s="1"/>
      <c r="N1095" s="1"/>
      <c r="O1095" s="1">
        <v>91741</v>
      </c>
      <c r="P1095" s="1">
        <v>0</v>
      </c>
      <c r="Q1095" s="1"/>
      <c r="R1095" s="1"/>
      <c r="S1095" s="1"/>
      <c r="T1095" s="1"/>
      <c r="U1095" s="1"/>
      <c r="V1095" s="1">
        <v>0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-1</v>
      </c>
      <c r="K1096" s="1">
        <v>2</v>
      </c>
      <c r="L1096" s="1">
        <v>5</v>
      </c>
      <c r="M1096" s="1">
        <v>2</v>
      </c>
      <c r="N1096" s="1">
        <v>4</v>
      </c>
      <c r="O1096" s="1">
        <v>41077</v>
      </c>
      <c r="P1096" s="1">
        <v>0</v>
      </c>
      <c r="Q1096" s="1">
        <v>28.85</v>
      </c>
      <c r="R1096" s="1">
        <v>29</v>
      </c>
      <c r="S1096" s="1">
        <v>29.2</v>
      </c>
      <c r="T1096" s="1">
        <v>29</v>
      </c>
      <c r="U1096" s="1">
        <v>29.1</v>
      </c>
      <c r="V1096" s="1">
        <v>3.4954999999999999E-3</v>
      </c>
      <c r="W1096" s="1">
        <v>0.52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7.26</v>
      </c>
      <c r="D1097" s="1">
        <v>0</v>
      </c>
      <c r="E1097" s="1">
        <v>0.16</v>
      </c>
      <c r="F1097" s="1">
        <v>43.88</v>
      </c>
      <c r="G1097" s="1">
        <v>48.699999999999996</v>
      </c>
      <c r="H1097" s="1">
        <v>1101</v>
      </c>
      <c r="I1097" s="1">
        <v>1027159.11</v>
      </c>
      <c r="J1097" s="1">
        <v>4</v>
      </c>
      <c r="K1097" s="1">
        <v>-51</v>
      </c>
      <c r="L1097" s="1">
        <v>-11</v>
      </c>
      <c r="M1097" s="1">
        <v>-214</v>
      </c>
      <c r="N1097" s="1">
        <v>-114</v>
      </c>
      <c r="O1097" s="1">
        <v>50023</v>
      </c>
      <c r="P1097" s="1">
        <v>-0.8</v>
      </c>
      <c r="Q1097" s="1">
        <v>88.9</v>
      </c>
      <c r="R1097" s="1">
        <v>87.9</v>
      </c>
      <c r="S1097" s="1">
        <v>87.2</v>
      </c>
      <c r="T1097" s="1">
        <v>86</v>
      </c>
      <c r="U1097" s="1">
        <v>85.5</v>
      </c>
      <c r="V1097" s="1">
        <v>-0.33237499999999998</v>
      </c>
      <c r="W1097" s="1">
        <v>-3.17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53.65</v>
      </c>
      <c r="D1098" s="1">
        <v>0</v>
      </c>
      <c r="E1098" s="1">
        <v>0.86</v>
      </c>
      <c r="F1098" s="1">
        <v>35.61</v>
      </c>
      <c r="G1098" s="1">
        <v>9.8799999999999955</v>
      </c>
      <c r="H1098" s="1">
        <v>1102</v>
      </c>
      <c r="I1098" s="1">
        <v>1685289.15</v>
      </c>
      <c r="J1098" s="1">
        <v>-2883</v>
      </c>
      <c r="K1098" s="1">
        <v>768</v>
      </c>
      <c r="L1098" s="1">
        <v>-1174</v>
      </c>
      <c r="M1098" s="1">
        <v>-467</v>
      </c>
      <c r="N1098" s="1">
        <v>1332</v>
      </c>
      <c r="O1098" s="1">
        <v>16651</v>
      </c>
      <c r="P1098" s="1">
        <v>-14.6</v>
      </c>
      <c r="Q1098" s="1">
        <v>62.2</v>
      </c>
      <c r="R1098" s="1">
        <v>68.400000000000006</v>
      </c>
      <c r="S1098" s="1">
        <v>71.099999999999994</v>
      </c>
      <c r="T1098" s="1">
        <v>71</v>
      </c>
      <c r="U1098" s="1">
        <v>74</v>
      </c>
      <c r="V1098" s="1">
        <v>-1.448518</v>
      </c>
      <c r="W1098" s="1">
        <v>18.02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15.96</v>
      </c>
      <c r="D1099" s="1">
        <v>0</v>
      </c>
      <c r="E1099" s="1">
        <v>0</v>
      </c>
      <c r="F1099" s="1">
        <v>13.94</v>
      </c>
      <c r="G1099" s="1">
        <v>70.099999999999994</v>
      </c>
      <c r="H1099" s="1">
        <v>1103</v>
      </c>
      <c r="I1099" s="1">
        <v>449900</v>
      </c>
      <c r="J1099" s="1">
        <v>-16</v>
      </c>
      <c r="K1099" s="1">
        <v>-13</v>
      </c>
      <c r="L1099" s="1">
        <v>-42</v>
      </c>
      <c r="M1099" s="1">
        <v>-19</v>
      </c>
      <c r="N1099" s="1">
        <v>5</v>
      </c>
      <c r="O1099" s="1">
        <v>31538</v>
      </c>
      <c r="P1099" s="1">
        <v>-0.3</v>
      </c>
      <c r="Q1099" s="1">
        <v>39.950000000000003</v>
      </c>
      <c r="R1099" s="1">
        <v>40</v>
      </c>
      <c r="S1099" s="1">
        <v>38.9</v>
      </c>
      <c r="T1099" s="1">
        <v>38.5</v>
      </c>
      <c r="U1099" s="1">
        <v>38.799999999999997</v>
      </c>
      <c r="V1099" s="1">
        <v>-3.3305000000000001E-2</v>
      </c>
      <c r="W1099" s="1">
        <v>-1.27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0</v>
      </c>
      <c r="K1100" s="1">
        <v>-4</v>
      </c>
      <c r="L1100" s="1">
        <v>-1</v>
      </c>
      <c r="M1100" s="1">
        <v>0</v>
      </c>
      <c r="N1100" s="1">
        <v>-2</v>
      </c>
      <c r="O1100" s="1">
        <v>18016</v>
      </c>
      <c r="P1100" s="1">
        <v>0</v>
      </c>
      <c r="Q1100" s="1">
        <v>14.15</v>
      </c>
      <c r="R1100" s="1">
        <v>14.85</v>
      </c>
      <c r="S1100" s="1">
        <v>14.4</v>
      </c>
      <c r="T1100" s="1">
        <v>14.25</v>
      </c>
      <c r="U1100" s="1">
        <v>14.4</v>
      </c>
      <c r="V1100" s="1">
        <v>-1.026E-3</v>
      </c>
      <c r="W1100" s="1">
        <v>3.23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2.8</v>
      </c>
      <c r="D1101" s="1">
        <v>0</v>
      </c>
      <c r="E1101" s="1">
        <v>0.01</v>
      </c>
      <c r="F1101" s="1">
        <v>16.72</v>
      </c>
      <c r="G1101" s="1">
        <v>80.47</v>
      </c>
      <c r="H1101" s="1">
        <v>1105</v>
      </c>
      <c r="I1101" s="1">
        <v>895425.79</v>
      </c>
      <c r="J1101" s="1">
        <v>6</v>
      </c>
      <c r="K1101" s="1">
        <v>-15</v>
      </c>
      <c r="L1101" s="1">
        <v>-190</v>
      </c>
      <c r="M1101" s="1">
        <v>-59</v>
      </c>
      <c r="N1101" s="1">
        <v>10</v>
      </c>
      <c r="O1101" s="1">
        <v>72055</v>
      </c>
      <c r="P1101" s="1">
        <v>-0.3</v>
      </c>
      <c r="Q1101" s="1">
        <v>21.9</v>
      </c>
      <c r="R1101" s="1">
        <v>21.9</v>
      </c>
      <c r="S1101" s="1">
        <v>20.9</v>
      </c>
      <c r="T1101" s="1">
        <v>20.7</v>
      </c>
      <c r="U1101" s="1">
        <v>20.95</v>
      </c>
      <c r="V1101" s="1">
        <v>-5.1798999999999998E-2</v>
      </c>
      <c r="W1101" s="1">
        <v>-3.9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11.17</v>
      </c>
      <c r="D1102" s="1">
        <v>3.49</v>
      </c>
      <c r="E1102" s="1">
        <v>0.32</v>
      </c>
      <c r="F1102" s="1">
        <v>12.51</v>
      </c>
      <c r="G1102" s="1">
        <v>72.509999999999991</v>
      </c>
      <c r="H1102" s="1">
        <v>1106</v>
      </c>
      <c r="I1102" s="1">
        <v>568317.97</v>
      </c>
      <c r="J1102" s="1">
        <v>16</v>
      </c>
      <c r="K1102" s="1">
        <v>10</v>
      </c>
      <c r="L1102" s="1">
        <v>-132</v>
      </c>
      <c r="M1102" s="1">
        <v>22</v>
      </c>
      <c r="N1102" s="1">
        <v>47</v>
      </c>
      <c r="O1102" s="1">
        <v>41209</v>
      </c>
      <c r="P1102" s="1">
        <v>-0.1</v>
      </c>
      <c r="Q1102" s="1">
        <v>133.5</v>
      </c>
      <c r="R1102" s="1">
        <v>133.5</v>
      </c>
      <c r="S1102" s="1">
        <v>133</v>
      </c>
      <c r="T1102" s="1">
        <v>133</v>
      </c>
      <c r="U1102" s="1">
        <v>133.5</v>
      </c>
      <c r="V1102" s="1">
        <v>-4.8845E-2</v>
      </c>
      <c r="W1102" s="1">
        <v>-0.37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22.99</v>
      </c>
      <c r="D1103" s="1">
        <v>1.7</v>
      </c>
      <c r="E1103" s="1">
        <v>0.78</v>
      </c>
      <c r="F1103" s="1">
        <v>35.340000000000003</v>
      </c>
      <c r="G1103" s="1">
        <v>39.19</v>
      </c>
      <c r="H1103" s="1">
        <v>1107</v>
      </c>
      <c r="I1103" s="1">
        <v>692228.61</v>
      </c>
      <c r="J1103" s="1">
        <v>-3</v>
      </c>
      <c r="K1103" s="1">
        <v>-166</v>
      </c>
      <c r="L1103" s="1">
        <v>9</v>
      </c>
      <c r="M1103" s="1">
        <v>47</v>
      </c>
      <c r="N1103" s="1">
        <v>28</v>
      </c>
      <c r="O1103" s="1">
        <v>27128</v>
      </c>
      <c r="P1103" s="1">
        <v>-0.3</v>
      </c>
      <c r="Q1103" s="1">
        <v>1505</v>
      </c>
      <c r="R1103" s="1">
        <v>1475</v>
      </c>
      <c r="S1103" s="1">
        <v>1450</v>
      </c>
      <c r="T1103" s="1">
        <v>1415</v>
      </c>
      <c r="U1103" s="1">
        <v>1405</v>
      </c>
      <c r="V1103" s="1">
        <v>-1.3047</v>
      </c>
      <c r="W1103" s="1">
        <v>-6.33</v>
      </c>
      <c r="X1103" s="1" t="s">
        <v>4512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3.61</v>
      </c>
      <c r="D1104" s="1">
        <v>0</v>
      </c>
      <c r="E1104" s="1">
        <v>0</v>
      </c>
      <c r="F1104" s="1">
        <v>7.46</v>
      </c>
      <c r="G1104" s="1">
        <v>88.93</v>
      </c>
      <c r="H1104" s="1">
        <v>1108</v>
      </c>
      <c r="I1104" s="1">
        <v>564241.18000000005</v>
      </c>
      <c r="J1104" s="1">
        <v>119</v>
      </c>
      <c r="K1104" s="1">
        <v>-338</v>
      </c>
      <c r="L1104" s="1">
        <v>79</v>
      </c>
      <c r="M1104" s="1">
        <v>-31</v>
      </c>
      <c r="N1104" s="1">
        <v>182</v>
      </c>
      <c r="O1104" s="1">
        <v>50178</v>
      </c>
      <c r="P1104" s="1">
        <v>0</v>
      </c>
      <c r="Q1104" s="1">
        <v>33.85</v>
      </c>
      <c r="R1104" s="1">
        <v>33.25</v>
      </c>
      <c r="S1104" s="1">
        <v>31.1</v>
      </c>
      <c r="T1104" s="1">
        <v>30.25</v>
      </c>
      <c r="U1104" s="1">
        <v>31.55</v>
      </c>
      <c r="V1104" s="1">
        <v>5.0899999999999633E-4</v>
      </c>
      <c r="W1104" s="1">
        <v>-4.68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64.150000000000006</v>
      </c>
      <c r="D1105" s="1">
        <v>3.73</v>
      </c>
      <c r="E1105" s="1">
        <v>0.28999999999999998</v>
      </c>
      <c r="F1105" s="1">
        <v>19.7</v>
      </c>
      <c r="G1105" s="1">
        <v>12.129999999999981</v>
      </c>
      <c r="H1105" s="1">
        <v>1109</v>
      </c>
      <c r="I1105" s="1">
        <v>343155.34</v>
      </c>
      <c r="J1105" s="1">
        <v>9</v>
      </c>
      <c r="K1105" s="1">
        <v>-60</v>
      </c>
      <c r="L1105" s="1">
        <v>4</v>
      </c>
      <c r="M1105" s="1">
        <v>-12</v>
      </c>
      <c r="N1105" s="1">
        <v>-23</v>
      </c>
      <c r="O1105" s="1">
        <v>4162</v>
      </c>
      <c r="P1105" s="1">
        <v>-2</v>
      </c>
      <c r="Q1105" s="1">
        <v>2164</v>
      </c>
      <c r="R1105" s="1">
        <v>2115</v>
      </c>
      <c r="S1105" s="1">
        <v>2115</v>
      </c>
      <c r="T1105" s="1">
        <v>2100</v>
      </c>
      <c r="U1105" s="1">
        <v>2070</v>
      </c>
      <c r="V1105" s="1">
        <v>-1.71774</v>
      </c>
      <c r="W1105" s="1">
        <v>-2.11</v>
      </c>
      <c r="X1105" s="1" t="s">
        <v>4513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1</v>
      </c>
      <c r="O1106" s="1">
        <v>-7232</v>
      </c>
      <c r="P1106" s="1">
        <v>0</v>
      </c>
      <c r="Q1106" s="1">
        <v>16.350000000000001</v>
      </c>
      <c r="R1106" s="1">
        <v>16.3</v>
      </c>
      <c r="S1106" s="1">
        <v>16.399999999999999</v>
      </c>
      <c r="T1106" s="1">
        <v>16.600000000000001</v>
      </c>
      <c r="U1106" s="1">
        <v>16.05</v>
      </c>
      <c r="V1106" s="1">
        <v>1.605E-4</v>
      </c>
      <c r="W1106" s="1">
        <v>-0.93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43.32</v>
      </c>
      <c r="D1107" s="1">
        <v>0</v>
      </c>
      <c r="E1107" s="1">
        <v>0.38</v>
      </c>
      <c r="F1107" s="1">
        <v>36.17</v>
      </c>
      <c r="G1107" s="1">
        <v>20.129999999999995</v>
      </c>
      <c r="H1107" s="1">
        <v>1111</v>
      </c>
      <c r="I1107" s="1">
        <v>152391</v>
      </c>
      <c r="J1107" s="1">
        <v>0</v>
      </c>
      <c r="K1107" s="1">
        <v>-1</v>
      </c>
      <c r="L1107" s="1">
        <v>-1</v>
      </c>
      <c r="M1107" s="1">
        <v>0</v>
      </c>
      <c r="N1107" s="1">
        <v>0</v>
      </c>
      <c r="O1107" s="1">
        <v>3068</v>
      </c>
      <c r="P1107" s="1">
        <v>-0.1</v>
      </c>
      <c r="Q1107" s="1">
        <v>162.5</v>
      </c>
      <c r="R1107" s="1">
        <v>161</v>
      </c>
      <c r="S1107" s="1">
        <v>158</v>
      </c>
      <c r="T1107" s="1">
        <v>158.5</v>
      </c>
      <c r="U1107" s="1">
        <v>159.5</v>
      </c>
      <c r="V1107" s="1">
        <v>-3.1900000000000001E-3</v>
      </c>
      <c r="W1107" s="1">
        <v>0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-2</v>
      </c>
      <c r="O1108" s="1">
        <v>8916</v>
      </c>
      <c r="P1108" s="1">
        <v>0</v>
      </c>
      <c r="Q1108" s="1">
        <v>22.95</v>
      </c>
      <c r="R1108" s="1">
        <v>23.1</v>
      </c>
      <c r="S1108" s="1">
        <v>23.15</v>
      </c>
      <c r="T1108" s="1">
        <v>23.2</v>
      </c>
      <c r="U1108" s="1">
        <v>23.15</v>
      </c>
      <c r="V1108" s="1">
        <v>-6.9499999999999998E-4</v>
      </c>
      <c r="W1108" s="1">
        <v>1.98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2.87</v>
      </c>
      <c r="D1109" s="1">
        <v>0.02</v>
      </c>
      <c r="E1109" s="1">
        <v>0.28000000000000003</v>
      </c>
      <c r="F1109" s="1">
        <v>24.45</v>
      </c>
      <c r="G1109" s="1">
        <v>72.38</v>
      </c>
      <c r="H1109" s="1">
        <v>1113</v>
      </c>
      <c r="I1109" s="1">
        <v>730004.25</v>
      </c>
      <c r="J1109" s="1">
        <v>-19</v>
      </c>
      <c r="K1109" s="1">
        <v>0</v>
      </c>
      <c r="L1109" s="1">
        <v>-3</v>
      </c>
      <c r="M1109" s="1">
        <v>-6</v>
      </c>
      <c r="N1109" s="1">
        <v>1</v>
      </c>
      <c r="O1109" s="1">
        <v>52838</v>
      </c>
      <c r="P1109" s="1">
        <v>-0.1</v>
      </c>
      <c r="Q1109" s="1">
        <v>123</v>
      </c>
      <c r="R1109" s="1">
        <v>123.5</v>
      </c>
      <c r="S1109" s="1">
        <v>121.5</v>
      </c>
      <c r="T1109" s="1">
        <v>121</v>
      </c>
      <c r="U1109" s="1">
        <v>121.5</v>
      </c>
      <c r="V1109" s="1">
        <v>-3.3059999999999999E-2</v>
      </c>
      <c r="W1109" s="1">
        <v>-2.02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1</v>
      </c>
      <c r="K1110" s="1">
        <v>-2</v>
      </c>
      <c r="L1110" s="1">
        <v>0</v>
      </c>
      <c r="M1110" s="1">
        <v>0</v>
      </c>
      <c r="N1110" s="1">
        <v>1</v>
      </c>
      <c r="O1110" s="1">
        <v>589</v>
      </c>
      <c r="P1110" s="1">
        <v>0</v>
      </c>
      <c r="Q1110" s="1">
        <v>43.85</v>
      </c>
      <c r="R1110" s="1">
        <v>43.45</v>
      </c>
      <c r="S1110" s="1">
        <v>42.9</v>
      </c>
      <c r="T1110" s="1">
        <v>42.9</v>
      </c>
      <c r="U1110" s="1">
        <v>43.7</v>
      </c>
      <c r="V1110" s="1">
        <v>6.499999999999986E-6</v>
      </c>
      <c r="W1110" s="1">
        <v>0.81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5.0199999999999996</v>
      </c>
      <c r="D1111" s="1">
        <v>0.12</v>
      </c>
      <c r="E1111" s="1">
        <v>1.46</v>
      </c>
      <c r="F1111" s="1">
        <v>20.010000000000002</v>
      </c>
      <c r="G1111" s="1">
        <v>73.39</v>
      </c>
      <c r="H1111" s="1">
        <v>1115</v>
      </c>
      <c r="I1111" s="1">
        <v>940892.59</v>
      </c>
      <c r="J1111" s="1">
        <v>313</v>
      </c>
      <c r="K1111" s="1">
        <v>478</v>
      </c>
      <c r="L1111" s="1">
        <v>800</v>
      </c>
      <c r="M1111" s="1">
        <v>-70</v>
      </c>
      <c r="N1111" s="1">
        <v>-30</v>
      </c>
      <c r="O1111" s="1">
        <v>69052</v>
      </c>
      <c r="P1111" s="1">
        <v>2.2000000000000002</v>
      </c>
      <c r="Q1111" s="1">
        <v>79.8</v>
      </c>
      <c r="R1111" s="1">
        <v>82</v>
      </c>
      <c r="S1111" s="1">
        <v>83.6</v>
      </c>
      <c r="T1111" s="1">
        <v>85.2</v>
      </c>
      <c r="U1111" s="1">
        <v>89.4</v>
      </c>
      <c r="V1111" s="1">
        <v>1.2240739999999999</v>
      </c>
      <c r="W1111" s="1">
        <v>14.76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32.979999999999997</v>
      </c>
      <c r="D1112" s="1">
        <v>0.01</v>
      </c>
      <c r="E1112" s="1">
        <v>0</v>
      </c>
      <c r="F1112" s="1">
        <v>15.66</v>
      </c>
      <c r="G1112" s="1">
        <v>51.350000000000009</v>
      </c>
      <c r="H1112" s="1">
        <v>1116</v>
      </c>
      <c r="I1112" s="1">
        <v>429385</v>
      </c>
      <c r="J1112" s="1">
        <v>0</v>
      </c>
      <c r="K1112" s="1">
        <v>2</v>
      </c>
      <c r="L1112" s="1">
        <v>4</v>
      </c>
      <c r="M1112" s="1">
        <v>-8</v>
      </c>
      <c r="N1112" s="1">
        <v>-7</v>
      </c>
      <c r="O1112" s="1">
        <v>22049</v>
      </c>
      <c r="P1112" s="1">
        <v>0</v>
      </c>
      <c r="Q1112" s="1">
        <v>234.5</v>
      </c>
      <c r="R1112" s="1">
        <v>233</v>
      </c>
      <c r="S1112" s="1">
        <v>230</v>
      </c>
      <c r="T1112" s="1">
        <v>230.5</v>
      </c>
      <c r="U1112" s="1">
        <v>231</v>
      </c>
      <c r="V1112" s="1">
        <v>-2.0750000000000001E-2</v>
      </c>
      <c r="W1112" s="1">
        <v>-2.33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66.92</v>
      </c>
      <c r="D1113" s="1">
        <v>0.41</v>
      </c>
      <c r="E1113" s="1">
        <v>0.24</v>
      </c>
      <c r="F1113" s="1">
        <v>58.67</v>
      </c>
      <c r="G1113" s="1">
        <v>-26.239999999999995</v>
      </c>
      <c r="H1113" s="1">
        <v>1117</v>
      </c>
      <c r="I1113" s="1">
        <v>658261.53</v>
      </c>
      <c r="J1113" s="1">
        <v>8</v>
      </c>
      <c r="K1113" s="1">
        <v>16</v>
      </c>
      <c r="L1113" s="1">
        <v>34</v>
      </c>
      <c r="M1113" s="1">
        <v>91</v>
      </c>
      <c r="N1113" s="1">
        <v>172</v>
      </c>
      <c r="O1113" s="1">
        <v>-17273</v>
      </c>
      <c r="P1113" s="1">
        <v>-1.9</v>
      </c>
      <c r="Q1113" s="1">
        <v>153.5</v>
      </c>
      <c r="R1113" s="1">
        <v>154</v>
      </c>
      <c r="S1113" s="1">
        <v>153</v>
      </c>
      <c r="T1113" s="1">
        <v>157.5</v>
      </c>
      <c r="U1113" s="1">
        <v>168.5</v>
      </c>
      <c r="V1113" s="1">
        <v>0.52208500000000002</v>
      </c>
      <c r="W1113" s="1">
        <v>10.86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28.86</v>
      </c>
      <c r="D1114" s="1">
        <v>1.67</v>
      </c>
      <c r="E1114" s="1">
        <v>0.52</v>
      </c>
      <c r="F1114" s="1">
        <v>13.95</v>
      </c>
      <c r="G1114" s="1">
        <v>55</v>
      </c>
      <c r="H1114" s="1">
        <v>1118</v>
      </c>
      <c r="I1114" s="1">
        <v>824590.4</v>
      </c>
      <c r="J1114" s="1">
        <v>550</v>
      </c>
      <c r="K1114" s="1">
        <v>-63</v>
      </c>
      <c r="L1114" s="1">
        <v>559</v>
      </c>
      <c r="M1114" s="1">
        <v>-34</v>
      </c>
      <c r="N1114" s="1">
        <v>78</v>
      </c>
      <c r="O1114" s="1">
        <v>45352</v>
      </c>
      <c r="P1114" s="1">
        <v>2.4</v>
      </c>
      <c r="Q1114" s="1">
        <v>185.5</v>
      </c>
      <c r="R1114" s="1">
        <v>183</v>
      </c>
      <c r="S1114" s="1">
        <v>190.5</v>
      </c>
      <c r="T1114" s="1">
        <v>187</v>
      </c>
      <c r="U1114" s="1">
        <v>189</v>
      </c>
      <c r="V1114" s="1">
        <v>2.0536949999999998</v>
      </c>
      <c r="W1114" s="1">
        <v>5.59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4.26</v>
      </c>
      <c r="D1115" s="1">
        <v>0</v>
      </c>
      <c r="E1115" s="1">
        <v>0.43</v>
      </c>
      <c r="F1115" s="1">
        <v>15.65</v>
      </c>
      <c r="G1115" s="1">
        <v>79.66</v>
      </c>
      <c r="H1115" s="1">
        <v>1119</v>
      </c>
      <c r="I1115" s="1">
        <v>391176.46</v>
      </c>
      <c r="J1115" s="1">
        <v>235</v>
      </c>
      <c r="K1115" s="1">
        <v>70</v>
      </c>
      <c r="L1115" s="1">
        <v>380</v>
      </c>
      <c r="M1115" s="1">
        <v>-31</v>
      </c>
      <c r="N1115" s="1">
        <v>161</v>
      </c>
      <c r="O1115" s="1">
        <v>31161</v>
      </c>
      <c r="P1115" s="1">
        <v>2.6</v>
      </c>
      <c r="Q1115" s="1">
        <v>37.4</v>
      </c>
      <c r="R1115" s="1">
        <v>35.6</v>
      </c>
      <c r="S1115" s="1">
        <v>35.700000000000003</v>
      </c>
      <c r="T1115" s="1">
        <v>35.450000000000003</v>
      </c>
      <c r="U1115" s="1">
        <v>35.85</v>
      </c>
      <c r="V1115" s="1">
        <v>0.29519899999999999</v>
      </c>
      <c r="W1115" s="1">
        <v>-1.51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5.29</v>
      </c>
      <c r="D1116" s="1">
        <v>1.02</v>
      </c>
      <c r="E1116" s="1">
        <v>0.85</v>
      </c>
      <c r="F1116" s="1">
        <v>10.75</v>
      </c>
      <c r="G1116" s="1">
        <v>82.09</v>
      </c>
      <c r="H1116" s="1">
        <v>1120</v>
      </c>
      <c r="I1116" s="1">
        <v>354731.61</v>
      </c>
      <c r="J1116" s="1">
        <v>248</v>
      </c>
      <c r="K1116" s="1">
        <v>-251</v>
      </c>
      <c r="L1116" s="1">
        <v>-205</v>
      </c>
      <c r="M1116" s="1">
        <v>-118</v>
      </c>
      <c r="N1116" s="1">
        <v>96</v>
      </c>
      <c r="O1116" s="1">
        <v>29120</v>
      </c>
      <c r="P1116" s="1">
        <v>-0.8</v>
      </c>
      <c r="Q1116" s="1">
        <v>159</v>
      </c>
      <c r="R1116" s="1">
        <v>158.5</v>
      </c>
      <c r="S1116" s="1">
        <v>156.5</v>
      </c>
      <c r="T1116" s="1">
        <v>151</v>
      </c>
      <c r="U1116" s="1">
        <v>158.5</v>
      </c>
      <c r="V1116" s="1">
        <v>-0.35036</v>
      </c>
      <c r="W1116" s="1">
        <v>1.93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-2</v>
      </c>
      <c r="K1117" s="1">
        <v>-1</v>
      </c>
      <c r="L1117" s="1">
        <v>0</v>
      </c>
      <c r="M1117" s="1">
        <v>2</v>
      </c>
      <c r="N1117" s="1">
        <v>0</v>
      </c>
      <c r="O1117" s="1">
        <v>88441</v>
      </c>
      <c r="P1117" s="1">
        <v>0</v>
      </c>
      <c r="Q1117" s="1">
        <v>9.7100000000000009</v>
      </c>
      <c r="R1117" s="1">
        <v>9.92</v>
      </c>
      <c r="S1117" s="1">
        <v>9.94</v>
      </c>
      <c r="T1117" s="1">
        <v>10.4</v>
      </c>
      <c r="U1117" s="1">
        <v>10.050000000000001</v>
      </c>
      <c r="V1117" s="1">
        <v>-8.5400000000000029E-5</v>
      </c>
      <c r="W1117" s="1">
        <v>3.72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0.26</v>
      </c>
      <c r="D1118" s="1">
        <v>0</v>
      </c>
      <c r="E1118" s="1">
        <v>0</v>
      </c>
      <c r="F1118" s="1">
        <v>14.31</v>
      </c>
      <c r="G1118" s="1">
        <v>85.43</v>
      </c>
      <c r="H1118" s="1">
        <v>1122</v>
      </c>
      <c r="I1118" s="1">
        <v>1623770</v>
      </c>
      <c r="J1118" s="1">
        <v>175</v>
      </c>
      <c r="K1118" s="1">
        <v>-246</v>
      </c>
      <c r="L1118" s="1">
        <v>144</v>
      </c>
      <c r="M1118" s="1">
        <v>-155</v>
      </c>
      <c r="N1118" s="1">
        <v>44</v>
      </c>
      <c r="O1118" s="1">
        <v>138719</v>
      </c>
      <c r="P1118" s="1">
        <v>0</v>
      </c>
      <c r="Q1118" s="1">
        <v>15.15</v>
      </c>
      <c r="R1118" s="1">
        <v>14.7</v>
      </c>
      <c r="S1118" s="1">
        <v>14.15</v>
      </c>
      <c r="T1118" s="1">
        <v>14.15</v>
      </c>
      <c r="U1118" s="1">
        <v>14.4</v>
      </c>
      <c r="V1118" s="1">
        <v>-4.8699999999999967E-3</v>
      </c>
      <c r="W1118" s="1">
        <v>-1.71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23.86</v>
      </c>
      <c r="D1119" s="1">
        <v>0.33</v>
      </c>
      <c r="E1119" s="1">
        <v>0.24</v>
      </c>
      <c r="F1119" s="1">
        <v>38.65</v>
      </c>
      <c r="G1119" s="1">
        <v>36.92</v>
      </c>
      <c r="H1119" s="1">
        <v>1123</v>
      </c>
      <c r="I1119" s="1">
        <v>1260000</v>
      </c>
      <c r="J1119" s="1">
        <v>-217</v>
      </c>
      <c r="K1119" s="1">
        <v>27</v>
      </c>
      <c r="L1119" s="1">
        <v>-9</v>
      </c>
      <c r="M1119" s="1">
        <v>91</v>
      </c>
      <c r="N1119" s="1">
        <v>-87</v>
      </c>
      <c r="O1119" s="1">
        <v>46519</v>
      </c>
      <c r="P1119" s="1">
        <v>-0.4</v>
      </c>
      <c r="Q1119" s="1">
        <v>229.5</v>
      </c>
      <c r="R1119" s="1">
        <v>231</v>
      </c>
      <c r="S1119" s="1">
        <v>230.5</v>
      </c>
      <c r="T1119" s="1">
        <v>233.5</v>
      </c>
      <c r="U1119" s="1">
        <v>232</v>
      </c>
      <c r="V1119" s="1">
        <v>-0.445745</v>
      </c>
      <c r="W1119" s="1">
        <v>0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8.65</v>
      </c>
      <c r="D1120" s="1">
        <v>0.03</v>
      </c>
      <c r="E1120" s="1">
        <v>0</v>
      </c>
      <c r="F1120" s="1">
        <v>9.19</v>
      </c>
      <c r="G1120" s="1">
        <v>82.13</v>
      </c>
      <c r="H1120" s="1">
        <v>1124</v>
      </c>
      <c r="I1120" s="1">
        <v>1545533.66</v>
      </c>
      <c r="J1120" s="1">
        <v>-8</v>
      </c>
      <c r="K1120" s="1">
        <v>-21</v>
      </c>
      <c r="L1120" s="1">
        <v>-56</v>
      </c>
      <c r="M1120" s="1">
        <v>-68</v>
      </c>
      <c r="N1120" s="1">
        <v>147</v>
      </c>
      <c r="O1120" s="1">
        <v>126935</v>
      </c>
      <c r="P1120" s="1">
        <v>0</v>
      </c>
      <c r="Q1120" s="1">
        <v>30</v>
      </c>
      <c r="R1120" s="1">
        <v>30.1</v>
      </c>
      <c r="S1120" s="1">
        <v>28.7</v>
      </c>
      <c r="T1120" s="1">
        <v>28.65</v>
      </c>
      <c r="U1120" s="1">
        <v>30.2</v>
      </c>
      <c r="V1120" s="1">
        <v>1.1899999999999636E-4</v>
      </c>
      <c r="W1120" s="1">
        <v>1.34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</v>
      </c>
      <c r="R1121" s="1">
        <v>13.7</v>
      </c>
      <c r="S1121" s="1">
        <v>13.5</v>
      </c>
      <c r="T1121" s="1">
        <v>13</v>
      </c>
      <c r="U1121" s="1">
        <v>13.4</v>
      </c>
      <c r="V1121" s="1">
        <v>0</v>
      </c>
      <c r="W1121" s="1">
        <v>-4.29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14.16</v>
      </c>
      <c r="D1122" s="1">
        <v>0.15</v>
      </c>
      <c r="E1122" s="1">
        <v>0</v>
      </c>
      <c r="F1122" s="1">
        <v>22.42</v>
      </c>
      <c r="G1122" s="1">
        <v>63.269999999999996</v>
      </c>
      <c r="H1122" s="1">
        <v>1126</v>
      </c>
      <c r="I1122" s="1">
        <v>600598.98</v>
      </c>
      <c r="J1122" s="1">
        <v>-30</v>
      </c>
      <c r="K1122" s="1">
        <v>-12</v>
      </c>
      <c r="L1122" s="1">
        <v>-37</v>
      </c>
      <c r="M1122" s="1">
        <v>-34</v>
      </c>
      <c r="N1122" s="1">
        <v>-162</v>
      </c>
      <c r="O1122" s="1">
        <v>38000</v>
      </c>
      <c r="P1122" s="1">
        <v>-0.7</v>
      </c>
      <c r="Q1122" s="1">
        <v>62.8</v>
      </c>
      <c r="R1122" s="1">
        <v>63.1</v>
      </c>
      <c r="S1122" s="1">
        <v>62.9</v>
      </c>
      <c r="T1122" s="1">
        <v>63.3</v>
      </c>
      <c r="U1122" s="1">
        <v>64.5</v>
      </c>
      <c r="V1122" s="1">
        <v>-0.17569700000000002</v>
      </c>
      <c r="W1122" s="1">
        <v>3.53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6.1</v>
      </c>
      <c r="R1123" s="1">
        <v>5.86</v>
      </c>
      <c r="S1123" s="1">
        <v>5.86</v>
      </c>
      <c r="T1123" s="1">
        <v>5.8</v>
      </c>
      <c r="U1123" s="1">
        <v>5.65</v>
      </c>
      <c r="V1123" s="1">
        <v>0</v>
      </c>
      <c r="W1123" s="1">
        <v>-7.53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6.86</v>
      </c>
      <c r="D1124" s="1">
        <v>0</v>
      </c>
      <c r="E1124" s="1">
        <v>0.12</v>
      </c>
      <c r="F1124" s="1">
        <v>11.05</v>
      </c>
      <c r="G1124" s="1">
        <v>81.97</v>
      </c>
      <c r="H1124" s="1">
        <v>1128</v>
      </c>
      <c r="I1124" s="1">
        <v>1063518.32</v>
      </c>
      <c r="J1124" s="1">
        <v>173</v>
      </c>
      <c r="K1124" s="1">
        <v>17</v>
      </c>
      <c r="L1124" s="1">
        <v>19</v>
      </c>
      <c r="M1124" s="1">
        <v>-328</v>
      </c>
      <c r="N1124" s="1">
        <v>33</v>
      </c>
      <c r="O1124" s="1">
        <v>87177</v>
      </c>
      <c r="P1124" s="1">
        <v>-0.1</v>
      </c>
      <c r="Q1124" s="1">
        <v>19.100000000000001</v>
      </c>
      <c r="R1124" s="1">
        <v>18.899999999999999</v>
      </c>
      <c r="S1124" s="1">
        <v>19.05</v>
      </c>
      <c r="T1124" s="1">
        <v>18.7</v>
      </c>
      <c r="U1124" s="1">
        <v>18.850000000000001</v>
      </c>
      <c r="V1124" s="1">
        <v>-1.5239999999999991E-2</v>
      </c>
      <c r="W1124" s="1">
        <v>1.07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0.14000000000000001</v>
      </c>
      <c r="D1125" s="1">
        <v>0</v>
      </c>
      <c r="E1125" s="1">
        <v>0.01</v>
      </c>
      <c r="F1125" s="1">
        <v>15.63</v>
      </c>
      <c r="G1125" s="1">
        <v>84.22</v>
      </c>
      <c r="H1125" s="1">
        <v>1129</v>
      </c>
      <c r="I1125" s="1">
        <v>349731.95</v>
      </c>
      <c r="J1125" s="1">
        <v>-11</v>
      </c>
      <c r="K1125" s="1">
        <v>1</v>
      </c>
      <c r="L1125" s="1">
        <v>-3</v>
      </c>
      <c r="M1125" s="1">
        <v>-4</v>
      </c>
      <c r="N1125" s="1">
        <v>-11</v>
      </c>
      <c r="O1125" s="1">
        <v>29454</v>
      </c>
      <c r="P1125" s="1">
        <v>-0.1</v>
      </c>
      <c r="Q1125" s="1">
        <v>33.5</v>
      </c>
      <c r="R1125" s="1">
        <v>32.5</v>
      </c>
      <c r="S1125" s="1">
        <v>32.5</v>
      </c>
      <c r="T1125" s="1">
        <v>32.200000000000003</v>
      </c>
      <c r="U1125" s="1">
        <v>32.6</v>
      </c>
      <c r="V1125" s="1">
        <v>-9.2090000000000002E-3</v>
      </c>
      <c r="W1125" s="1">
        <v>-1.66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9.9700000000000006</v>
      </c>
      <c r="R1126" s="1">
        <v>10</v>
      </c>
      <c r="S1126" s="1">
        <v>9.9</v>
      </c>
      <c r="T1126" s="1">
        <v>9.89</v>
      </c>
      <c r="U1126" s="1">
        <v>9.9</v>
      </c>
      <c r="V1126" s="1">
        <v>0</v>
      </c>
      <c r="W1126" s="1">
        <v>-0.1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1.6</v>
      </c>
      <c r="D1127" s="1">
        <v>0.02</v>
      </c>
      <c r="E1127" s="1">
        <v>0</v>
      </c>
      <c r="F1127" s="1">
        <v>35.090000000000003</v>
      </c>
      <c r="G1127" s="1">
        <v>63.29</v>
      </c>
      <c r="H1127" s="1">
        <v>1131</v>
      </c>
      <c r="I1127" s="1">
        <v>1727107.24</v>
      </c>
      <c r="J1127" s="1">
        <v>218</v>
      </c>
      <c r="K1127" s="1">
        <v>-301</v>
      </c>
      <c r="L1127" s="1">
        <v>-358</v>
      </c>
      <c r="M1127" s="1">
        <v>-240</v>
      </c>
      <c r="N1127" s="1">
        <v>118</v>
      </c>
      <c r="O1127" s="1">
        <v>109309</v>
      </c>
      <c r="P1127" s="1">
        <v>-0.5</v>
      </c>
      <c r="Q1127" s="1">
        <v>14</v>
      </c>
      <c r="R1127" s="1">
        <v>13.65</v>
      </c>
      <c r="S1127" s="1">
        <v>12.85</v>
      </c>
      <c r="T1127" s="1">
        <v>12.8</v>
      </c>
      <c r="U1127" s="1">
        <v>13.1</v>
      </c>
      <c r="V1127" s="1">
        <v>-7.1831500000000006E-2</v>
      </c>
      <c r="W1127" s="1">
        <v>-2.96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48.84</v>
      </c>
      <c r="D1128" s="1">
        <v>0</v>
      </c>
      <c r="E1128" s="1">
        <v>0.13</v>
      </c>
      <c r="F1128" s="1">
        <v>48.8</v>
      </c>
      <c r="G1128" s="1">
        <v>2.2299999999999898</v>
      </c>
      <c r="H1128" s="1">
        <v>1132</v>
      </c>
      <c r="I1128" s="1">
        <v>1948939.64</v>
      </c>
      <c r="J1128" s="1">
        <v>-30</v>
      </c>
      <c r="K1128" s="1">
        <v>5</v>
      </c>
      <c r="L1128" s="1">
        <v>-46</v>
      </c>
      <c r="M1128" s="1">
        <v>7</v>
      </c>
      <c r="N1128" s="1">
        <v>65</v>
      </c>
      <c r="O1128" s="1">
        <v>4346</v>
      </c>
      <c r="P1128" s="1">
        <v>0</v>
      </c>
      <c r="Q1128" s="1">
        <v>34.200000000000003</v>
      </c>
      <c r="R1128" s="1">
        <v>34.35</v>
      </c>
      <c r="S1128" s="1">
        <v>33.5</v>
      </c>
      <c r="T1128" s="1">
        <v>33.15</v>
      </c>
      <c r="U1128" s="1">
        <v>33.15</v>
      </c>
      <c r="V1128" s="1">
        <v>-8.4499999999998178E-5</v>
      </c>
      <c r="W1128" s="1">
        <v>-4.1900000000000004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-33</v>
      </c>
      <c r="K1129" s="1">
        <v>-27</v>
      </c>
      <c r="L1129" s="1">
        <v>-1</v>
      </c>
      <c r="M1129" s="1">
        <v>-24</v>
      </c>
      <c r="N1129" s="1">
        <v>21</v>
      </c>
      <c r="O1129" s="1">
        <v>24120</v>
      </c>
      <c r="P1129" s="1">
        <v>-0.3</v>
      </c>
      <c r="Q1129" s="1">
        <v>15.85</v>
      </c>
      <c r="R1129" s="1">
        <v>15.55</v>
      </c>
      <c r="S1129" s="1">
        <v>15.25</v>
      </c>
      <c r="T1129" s="1">
        <v>15.4</v>
      </c>
      <c r="U1129" s="1">
        <v>15.5</v>
      </c>
      <c r="V1129" s="1">
        <v>-1.00225E-2</v>
      </c>
      <c r="W1129" s="1">
        <v>-4.91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6.5</v>
      </c>
      <c r="R1130" s="1">
        <v>6.49</v>
      </c>
      <c r="S1130" s="1">
        <v>6.1</v>
      </c>
      <c r="T1130" s="1">
        <v>6.15</v>
      </c>
      <c r="U1130" s="1">
        <v>6.1</v>
      </c>
      <c r="V1130" s="1">
        <v>0</v>
      </c>
      <c r="W1130" s="1">
        <v>-6.15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39.46</v>
      </c>
      <c r="D1131" s="1">
        <v>1.67</v>
      </c>
      <c r="E1131" s="1">
        <v>0.23</v>
      </c>
      <c r="F1131" s="1">
        <v>45.04</v>
      </c>
      <c r="G1131" s="1">
        <v>13.599999999999994</v>
      </c>
      <c r="H1131" s="1">
        <v>1135</v>
      </c>
      <c r="I1131" s="1">
        <v>16389822.67</v>
      </c>
      <c r="J1131" s="1">
        <v>7</v>
      </c>
      <c r="K1131" s="1">
        <v>245</v>
      </c>
      <c r="L1131" s="1">
        <v>429</v>
      </c>
      <c r="M1131" s="1">
        <v>-759</v>
      </c>
      <c r="N1131" s="1">
        <v>1327</v>
      </c>
      <c r="O1131" s="1">
        <v>222902</v>
      </c>
      <c r="P1131" s="1">
        <v>0.6</v>
      </c>
      <c r="Q1131" s="1">
        <v>123.5</v>
      </c>
      <c r="R1131" s="1">
        <v>122</v>
      </c>
      <c r="S1131" s="1">
        <v>121</v>
      </c>
      <c r="T1131" s="1">
        <v>118</v>
      </c>
      <c r="U1131" s="1">
        <v>120.5</v>
      </c>
      <c r="V1131" s="1">
        <v>1.5300499999999999</v>
      </c>
      <c r="W1131" s="1">
        <v>-0.82</v>
      </c>
      <c r="X1131" s="1" t="s">
        <v>4514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7.59</v>
      </c>
      <c r="R1132" s="1">
        <v>7.3</v>
      </c>
      <c r="S1132" s="1">
        <v>7.29</v>
      </c>
      <c r="T1132" s="1">
        <v>7.34</v>
      </c>
      <c r="U1132" s="1">
        <v>7.27</v>
      </c>
      <c r="V1132" s="1">
        <v>0</v>
      </c>
      <c r="W1132" s="1">
        <v>-3.71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5.45</v>
      </c>
      <c r="D1133" s="1">
        <v>0</v>
      </c>
      <c r="E1133" s="1">
        <v>0.49</v>
      </c>
      <c r="F1133" s="1">
        <v>5.96</v>
      </c>
      <c r="G1133" s="1">
        <v>88.1</v>
      </c>
      <c r="H1133" s="1">
        <v>1137</v>
      </c>
      <c r="I1133" s="1">
        <v>2677073.4700000002</v>
      </c>
      <c r="J1133" s="1">
        <v>3846</v>
      </c>
      <c r="K1133" s="1">
        <v>-1029</v>
      </c>
      <c r="L1133" s="1">
        <v>-1118</v>
      </c>
      <c r="M1133" s="1">
        <v>-766</v>
      </c>
      <c r="N1133" s="1">
        <v>6</v>
      </c>
      <c r="O1133" s="1">
        <v>235850</v>
      </c>
      <c r="P1133" s="1">
        <v>0.4</v>
      </c>
      <c r="Q1133" s="1">
        <v>27</v>
      </c>
      <c r="R1133" s="1">
        <v>26.8</v>
      </c>
      <c r="S1133" s="1">
        <v>25.7</v>
      </c>
      <c r="T1133" s="1">
        <v>25.1</v>
      </c>
      <c r="U1133" s="1">
        <v>25.95</v>
      </c>
      <c r="V1133" s="1">
        <v>0.284613</v>
      </c>
      <c r="W1133" s="1">
        <v>-0.19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1</v>
      </c>
      <c r="K1134" s="1">
        <v>-1</v>
      </c>
      <c r="L1134" s="1">
        <v>0</v>
      </c>
      <c r="M1134" s="1">
        <v>0</v>
      </c>
      <c r="N1134" s="1">
        <v>0</v>
      </c>
      <c r="O1134" s="1">
        <v>53130</v>
      </c>
      <c r="P1134" s="1">
        <v>0</v>
      </c>
      <c r="Q1134" s="1">
        <v>17.5</v>
      </c>
      <c r="R1134" s="1">
        <v>17.5</v>
      </c>
      <c r="S1134" s="1">
        <v>17.2</v>
      </c>
      <c r="T1134" s="1">
        <v>17.25</v>
      </c>
      <c r="U1134" s="1">
        <v>17.2</v>
      </c>
      <c r="V1134" s="1">
        <v>0</v>
      </c>
      <c r="W1134" s="1">
        <v>-1.43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1.49</v>
      </c>
      <c r="D1135" s="1">
        <v>0.01</v>
      </c>
      <c r="E1135" s="1">
        <v>0</v>
      </c>
      <c r="F1135" s="1">
        <v>7.31</v>
      </c>
      <c r="G1135" s="1">
        <v>91.19</v>
      </c>
      <c r="H1135" s="1">
        <v>1139</v>
      </c>
      <c r="I1135" s="1">
        <v>1661227.92</v>
      </c>
      <c r="J1135" s="1">
        <v>-31</v>
      </c>
      <c r="K1135" s="1">
        <v>-97</v>
      </c>
      <c r="L1135" s="1">
        <v>-122</v>
      </c>
      <c r="M1135" s="1">
        <v>5</v>
      </c>
      <c r="N1135" s="1">
        <v>40</v>
      </c>
      <c r="O1135" s="1">
        <v>151487</v>
      </c>
      <c r="P1135" s="1">
        <v>-0.1</v>
      </c>
      <c r="Q1135" s="1">
        <v>7.37</v>
      </c>
      <c r="R1135" s="1">
        <v>7.29</v>
      </c>
      <c r="S1135" s="1">
        <v>7.11</v>
      </c>
      <c r="T1135" s="1">
        <v>7.12</v>
      </c>
      <c r="U1135" s="1">
        <v>7.24</v>
      </c>
      <c r="V1135" s="1">
        <v>-1.4778200000000002E-2</v>
      </c>
      <c r="W1135" s="1">
        <v>-1.9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4.7</v>
      </c>
      <c r="D1136" s="1">
        <v>3.34</v>
      </c>
      <c r="E1136" s="1">
        <v>0.01</v>
      </c>
      <c r="F1136" s="1">
        <v>7.86</v>
      </c>
      <c r="G1136" s="1">
        <v>84.09</v>
      </c>
      <c r="H1136" s="1">
        <v>1140</v>
      </c>
      <c r="I1136" s="1">
        <v>1030400</v>
      </c>
      <c r="J1136" s="1">
        <v>-41</v>
      </c>
      <c r="K1136" s="1">
        <v>-3</v>
      </c>
      <c r="L1136" s="1">
        <v>-68</v>
      </c>
      <c r="M1136" s="1">
        <v>-72</v>
      </c>
      <c r="N1136" s="1">
        <v>26</v>
      </c>
      <c r="O1136" s="1">
        <v>86646</v>
      </c>
      <c r="P1136" s="1">
        <v>-0.2</v>
      </c>
      <c r="Q1136" s="1">
        <v>29.05</v>
      </c>
      <c r="R1136" s="1">
        <v>29</v>
      </c>
      <c r="S1136" s="1">
        <v>28.85</v>
      </c>
      <c r="T1136" s="1">
        <v>28.9</v>
      </c>
      <c r="U1136" s="1">
        <v>29.1</v>
      </c>
      <c r="V1136" s="1">
        <v>-4.5640499999999994E-2</v>
      </c>
      <c r="W1136" s="1">
        <v>0.34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17.850000000000001</v>
      </c>
      <c r="R1137" s="1">
        <v>17.649999999999999</v>
      </c>
      <c r="S1137" s="1">
        <v>18.350000000000001</v>
      </c>
      <c r="T1137" s="1">
        <v>18.899999999999999</v>
      </c>
      <c r="U1137" s="1">
        <v>18.149999999999999</v>
      </c>
      <c r="V1137" s="1">
        <v>0</v>
      </c>
      <c r="W1137" s="1">
        <v>5.22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33.729999999999997</v>
      </c>
      <c r="D1138" s="1">
        <v>0</v>
      </c>
      <c r="E1138" s="1">
        <v>1.38</v>
      </c>
      <c r="F1138" s="1">
        <v>6.24</v>
      </c>
      <c r="G1138" s="1">
        <v>58.65</v>
      </c>
      <c r="H1138" s="1">
        <v>1142</v>
      </c>
      <c r="I1138" s="1">
        <v>3909811.1</v>
      </c>
      <c r="J1138" s="1">
        <v>273</v>
      </c>
      <c r="K1138" s="1">
        <v>-924</v>
      </c>
      <c r="L1138" s="1">
        <v>261</v>
      </c>
      <c r="M1138" s="1">
        <v>-41</v>
      </c>
      <c r="N1138" s="1">
        <v>15</v>
      </c>
      <c r="O1138" s="1">
        <v>229310</v>
      </c>
      <c r="P1138" s="1">
        <v>-0.2</v>
      </c>
      <c r="Q1138" s="1">
        <v>62.5</v>
      </c>
      <c r="R1138" s="1">
        <v>61.6</v>
      </c>
      <c r="S1138" s="1">
        <v>60.9</v>
      </c>
      <c r="T1138" s="1">
        <v>60.4</v>
      </c>
      <c r="U1138" s="1">
        <v>60.6</v>
      </c>
      <c r="V1138" s="1">
        <v>-0.25528400000000001</v>
      </c>
      <c r="W1138" s="1">
        <v>-1.46</v>
      </c>
      <c r="X1138" s="1" t="s">
        <v>4515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1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5.4</v>
      </c>
      <c r="R1139" s="1">
        <v>5.23</v>
      </c>
      <c r="S1139" s="1">
        <v>5.0599999999999996</v>
      </c>
      <c r="T1139" s="1">
        <v>5.08</v>
      </c>
      <c r="U1139" s="1">
        <v>5.51</v>
      </c>
      <c r="V1139" s="1">
        <v>5.2300000000000004E-5</v>
      </c>
      <c r="W1139" s="1">
        <v>3.57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3</v>
      </c>
      <c r="O1140" s="1">
        <v>27147</v>
      </c>
      <c r="P1140" s="1">
        <v>0</v>
      </c>
      <c r="Q1140" s="1">
        <v>22.8</v>
      </c>
      <c r="R1140" s="1">
        <v>22.8</v>
      </c>
      <c r="S1140" s="1">
        <v>22.85</v>
      </c>
      <c r="T1140" s="1">
        <v>22.8</v>
      </c>
      <c r="U1140" s="1">
        <v>22.9</v>
      </c>
      <c r="V1140" s="1">
        <v>6.8699999999999989E-4</v>
      </c>
      <c r="W1140" s="1">
        <v>0.44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2.0699999999999998</v>
      </c>
      <c r="D1141" s="1">
        <v>0</v>
      </c>
      <c r="E1141" s="1">
        <v>5.19</v>
      </c>
      <c r="F1141" s="1">
        <v>31.17</v>
      </c>
      <c r="G1141" s="1">
        <v>61.57</v>
      </c>
      <c r="H1141" s="1">
        <v>1145</v>
      </c>
      <c r="I1141" s="1">
        <v>235987.22</v>
      </c>
      <c r="J1141" s="1">
        <v>45</v>
      </c>
      <c r="K1141" s="1">
        <v>2</v>
      </c>
      <c r="L1141" s="1">
        <v>-167</v>
      </c>
      <c r="M1141" s="1">
        <v>-74</v>
      </c>
      <c r="N1141" s="1">
        <v>197</v>
      </c>
      <c r="O1141" s="1">
        <v>14530</v>
      </c>
      <c r="P1141" s="1">
        <v>0</v>
      </c>
      <c r="Q1141" s="1">
        <v>52.6</v>
      </c>
      <c r="R1141" s="1">
        <v>52.9</v>
      </c>
      <c r="S1141" s="1">
        <v>50.2</v>
      </c>
      <c r="T1141" s="1">
        <v>49.2</v>
      </c>
      <c r="U1141" s="1">
        <v>50.4</v>
      </c>
      <c r="V1141" s="1">
        <v>3.7739999999999965E-3</v>
      </c>
      <c r="W1141" s="1">
        <v>-3.26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21.66</v>
      </c>
      <c r="D1142" s="1">
        <v>0.48</v>
      </c>
      <c r="E1142" s="1">
        <v>0.51</v>
      </c>
      <c r="F1142" s="1">
        <v>5.05</v>
      </c>
      <c r="G1142" s="1">
        <v>72.3</v>
      </c>
      <c r="H1142" s="1">
        <v>1146</v>
      </c>
      <c r="I1142" s="1">
        <v>2517747.67</v>
      </c>
      <c r="J1142" s="1">
        <v>-53</v>
      </c>
      <c r="K1142" s="1">
        <v>347</v>
      </c>
      <c r="L1142" s="1">
        <v>-147</v>
      </c>
      <c r="M1142" s="1">
        <v>-51</v>
      </c>
      <c r="N1142" s="1">
        <v>342</v>
      </c>
      <c r="O1142" s="1">
        <v>182033</v>
      </c>
      <c r="P1142" s="1">
        <v>0.2</v>
      </c>
      <c r="Q1142" s="1">
        <v>65.900000000000006</v>
      </c>
      <c r="R1142" s="1">
        <v>66.5</v>
      </c>
      <c r="S1142" s="1">
        <v>66.2</v>
      </c>
      <c r="T1142" s="1">
        <v>65.8</v>
      </c>
      <c r="U1142" s="1">
        <v>66.8</v>
      </c>
      <c r="V1142" s="1">
        <v>0.29341199999999995</v>
      </c>
      <c r="W1142" s="1">
        <v>0.91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5.57</v>
      </c>
      <c r="D1143" s="1">
        <v>0</v>
      </c>
      <c r="E1143" s="1">
        <v>1.2</v>
      </c>
      <c r="F1143" s="1">
        <v>11.75</v>
      </c>
      <c r="G1143" s="1">
        <v>81.48</v>
      </c>
      <c r="H1143" s="1">
        <v>1147</v>
      </c>
      <c r="I1143" s="1">
        <v>1699639.9</v>
      </c>
      <c r="J1143" s="1">
        <v>147</v>
      </c>
      <c r="K1143" s="1">
        <v>53</v>
      </c>
      <c r="L1143" s="1">
        <v>204</v>
      </c>
      <c r="M1143" s="1">
        <v>-397</v>
      </c>
      <c r="N1143" s="1">
        <v>703</v>
      </c>
      <c r="O1143" s="1">
        <v>138487</v>
      </c>
      <c r="P1143" s="1">
        <v>0.5</v>
      </c>
      <c r="Q1143" s="1">
        <v>28.5</v>
      </c>
      <c r="R1143" s="1">
        <v>28.35</v>
      </c>
      <c r="S1143" s="1">
        <v>28.75</v>
      </c>
      <c r="T1143" s="1">
        <v>28.45</v>
      </c>
      <c r="U1143" s="1">
        <v>29.2</v>
      </c>
      <c r="V1143" s="1">
        <v>0.2079</v>
      </c>
      <c r="W1143" s="1">
        <v>3.18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-1</v>
      </c>
      <c r="M1144" s="1">
        <v>-2</v>
      </c>
      <c r="N1144" s="1">
        <v>0</v>
      </c>
      <c r="O1144" s="1">
        <v>41044</v>
      </c>
      <c r="P1144" s="1">
        <v>0</v>
      </c>
      <c r="Q1144" s="1">
        <v>18.7</v>
      </c>
      <c r="R1144" s="1">
        <v>18.649999999999999</v>
      </c>
      <c r="S1144" s="1">
        <v>18.55</v>
      </c>
      <c r="T1144" s="1">
        <v>18.5</v>
      </c>
      <c r="U1144" s="1">
        <v>18.45</v>
      </c>
      <c r="V1144" s="1">
        <v>-5.555E-4</v>
      </c>
      <c r="W1144" s="1">
        <v>-0.81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5.26</v>
      </c>
      <c r="D1145" s="1">
        <v>3.27</v>
      </c>
      <c r="E1145" s="1">
        <v>0.12</v>
      </c>
      <c r="F1145" s="1">
        <v>8.68</v>
      </c>
      <c r="G1145" s="1">
        <v>82.67</v>
      </c>
      <c r="H1145" s="1">
        <v>1149</v>
      </c>
      <c r="I1145" s="1">
        <v>626300.41</v>
      </c>
      <c r="J1145" s="1">
        <v>1</v>
      </c>
      <c r="K1145" s="1">
        <v>-2</v>
      </c>
      <c r="L1145" s="1">
        <v>3</v>
      </c>
      <c r="M1145" s="1">
        <v>-8</v>
      </c>
      <c r="N1145" s="1">
        <v>-5</v>
      </c>
      <c r="O1145" s="1">
        <v>51776</v>
      </c>
      <c r="P1145" s="1">
        <v>0</v>
      </c>
      <c r="Q1145" s="1">
        <v>67.900000000000006</v>
      </c>
      <c r="R1145" s="1">
        <v>68</v>
      </c>
      <c r="S1145" s="1">
        <v>67.3</v>
      </c>
      <c r="T1145" s="1">
        <v>67.3</v>
      </c>
      <c r="U1145" s="1">
        <v>67.2</v>
      </c>
      <c r="V1145" s="1">
        <v>-7.4060000000000003E-3</v>
      </c>
      <c r="W1145" s="1">
        <v>-0.74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0.99</v>
      </c>
      <c r="D1146" s="1">
        <v>0</v>
      </c>
      <c r="E1146" s="1">
        <v>0</v>
      </c>
      <c r="F1146" s="1">
        <v>11.94</v>
      </c>
      <c r="G1146" s="1">
        <v>87.07</v>
      </c>
      <c r="H1146" s="1">
        <v>1150</v>
      </c>
      <c r="I1146" s="1">
        <v>873061.23</v>
      </c>
      <c r="J1146" s="1">
        <v>24</v>
      </c>
      <c r="K1146" s="1">
        <v>8</v>
      </c>
      <c r="L1146" s="1">
        <v>16</v>
      </c>
      <c r="M1146" s="1">
        <v>-26</v>
      </c>
      <c r="N1146" s="1">
        <v>-3</v>
      </c>
      <c r="O1146" s="1">
        <v>76017</v>
      </c>
      <c r="P1146" s="1">
        <v>0</v>
      </c>
      <c r="Q1146" s="1">
        <v>23.25</v>
      </c>
      <c r="R1146" s="1">
        <v>23.3</v>
      </c>
      <c r="S1146" s="1">
        <v>23.15</v>
      </c>
      <c r="T1146" s="1">
        <v>23.1</v>
      </c>
      <c r="U1146" s="1">
        <v>23.2</v>
      </c>
      <c r="V1146" s="1">
        <v>4.4459999999999994E-3</v>
      </c>
      <c r="W1146" s="1">
        <v>0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11.26</v>
      </c>
      <c r="D1147" s="1">
        <v>3.92</v>
      </c>
      <c r="E1147" s="1">
        <v>0.37</v>
      </c>
      <c r="F1147" s="1">
        <v>10.32</v>
      </c>
      <c r="G1147" s="1">
        <v>74.13</v>
      </c>
      <c r="H1147" s="1">
        <v>1151</v>
      </c>
      <c r="I1147" s="1">
        <v>2650854.86</v>
      </c>
      <c r="J1147" s="1">
        <v>-168</v>
      </c>
      <c r="K1147" s="1">
        <v>-518</v>
      </c>
      <c r="L1147" s="1">
        <v>74</v>
      </c>
      <c r="M1147" s="1">
        <v>-2022</v>
      </c>
      <c r="N1147" s="1">
        <v>3571</v>
      </c>
      <c r="O1147" s="1">
        <v>196508</v>
      </c>
      <c r="P1147" s="1">
        <v>0.5</v>
      </c>
      <c r="Q1147" s="1">
        <v>54.1</v>
      </c>
      <c r="R1147" s="1">
        <v>56.5</v>
      </c>
      <c r="S1147" s="1">
        <v>53.7</v>
      </c>
      <c r="T1147" s="1">
        <v>54.5</v>
      </c>
      <c r="U1147" s="1">
        <v>57.9</v>
      </c>
      <c r="V1147" s="1">
        <v>0.62179899999999999</v>
      </c>
      <c r="W1147" s="1">
        <v>8.6300000000000008</v>
      </c>
      <c r="X1147" s="1" t="s">
        <v>4516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1</v>
      </c>
      <c r="K1148" s="1">
        <v>0</v>
      </c>
      <c r="L1148" s="1">
        <v>-3</v>
      </c>
      <c r="M1148" s="1">
        <v>-1</v>
      </c>
      <c r="N1148" s="1">
        <v>-1</v>
      </c>
      <c r="O1148" s="1">
        <v>122590</v>
      </c>
      <c r="P1148" s="1">
        <v>0</v>
      </c>
      <c r="Q1148" s="1">
        <v>10.3</v>
      </c>
      <c r="R1148" s="1">
        <v>10.1</v>
      </c>
      <c r="S1148" s="1">
        <v>10.1</v>
      </c>
      <c r="T1148" s="1">
        <v>10.1</v>
      </c>
      <c r="U1148" s="1">
        <v>10.050000000000001</v>
      </c>
      <c r="V1148" s="1">
        <v>-4.0149999999999989E-4</v>
      </c>
      <c r="W1148" s="1">
        <v>-1.95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0.08</v>
      </c>
      <c r="D1149" s="1">
        <v>0</v>
      </c>
      <c r="E1149" s="1">
        <v>0</v>
      </c>
      <c r="F1149" s="1">
        <v>27.67</v>
      </c>
      <c r="G1149" s="1">
        <v>72.25</v>
      </c>
      <c r="H1149" s="1">
        <v>1153</v>
      </c>
      <c r="I1149" s="1">
        <v>206878.04</v>
      </c>
      <c r="J1149" s="1">
        <v>-4</v>
      </c>
      <c r="K1149" s="1">
        <v>2</v>
      </c>
      <c r="L1149" s="1">
        <v>6</v>
      </c>
      <c r="M1149" s="1">
        <v>0</v>
      </c>
      <c r="N1149" s="1">
        <v>-1</v>
      </c>
      <c r="O1149" s="1">
        <v>14947</v>
      </c>
      <c r="P1149" s="1">
        <v>0</v>
      </c>
      <c r="Q1149" s="1">
        <v>22.65</v>
      </c>
      <c r="R1149" s="1">
        <v>22.85</v>
      </c>
      <c r="S1149" s="1">
        <v>24.45</v>
      </c>
      <c r="T1149" s="1">
        <v>25.15</v>
      </c>
      <c r="U1149" s="1">
        <v>23.15</v>
      </c>
      <c r="V1149" s="1">
        <v>7.8650000000000009E-4</v>
      </c>
      <c r="W1149" s="1">
        <v>12.38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25.05</v>
      </c>
      <c r="D1150" s="1">
        <v>0.74</v>
      </c>
      <c r="E1150" s="1">
        <v>0.48</v>
      </c>
      <c r="F1150" s="1">
        <v>10.53</v>
      </c>
      <c r="G1150" s="1">
        <v>63.2</v>
      </c>
      <c r="H1150" s="1">
        <v>1154</v>
      </c>
      <c r="I1150" s="1">
        <v>1816995.67</v>
      </c>
      <c r="J1150" s="1">
        <v>84</v>
      </c>
      <c r="K1150" s="1">
        <v>-350</v>
      </c>
      <c r="L1150" s="1">
        <v>8</v>
      </c>
      <c r="M1150" s="1">
        <v>-36</v>
      </c>
      <c r="N1150" s="1">
        <v>19</v>
      </c>
      <c r="O1150" s="1">
        <v>114834</v>
      </c>
      <c r="P1150" s="1">
        <v>-0.2</v>
      </c>
      <c r="Q1150" s="1">
        <v>123</v>
      </c>
      <c r="R1150" s="1">
        <v>121</v>
      </c>
      <c r="S1150" s="1">
        <v>121</v>
      </c>
      <c r="T1150" s="1">
        <v>121.5</v>
      </c>
      <c r="U1150" s="1">
        <v>122</v>
      </c>
      <c r="V1150" s="1">
        <v>-0.33106000000000002</v>
      </c>
      <c r="W1150" s="1">
        <v>-0.41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0.71</v>
      </c>
      <c r="D1151" s="1">
        <v>0</v>
      </c>
      <c r="E1151" s="1">
        <v>0</v>
      </c>
      <c r="F1151" s="1">
        <v>20.57</v>
      </c>
      <c r="G1151" s="1">
        <v>78.72</v>
      </c>
      <c r="H1151" s="1">
        <v>1155</v>
      </c>
      <c r="I1151" s="1">
        <v>1125365.6499999999</v>
      </c>
      <c r="J1151" s="1">
        <v>30</v>
      </c>
      <c r="K1151" s="1">
        <v>-10</v>
      </c>
      <c r="L1151" s="1">
        <v>64</v>
      </c>
      <c r="M1151" s="1">
        <v>-246</v>
      </c>
      <c r="N1151" s="1">
        <v>11</v>
      </c>
      <c r="O1151" s="1">
        <v>88589</v>
      </c>
      <c r="P1151" s="1">
        <v>-0.2</v>
      </c>
      <c r="Q1151" s="1">
        <v>13.9</v>
      </c>
      <c r="R1151" s="1">
        <v>13.9</v>
      </c>
      <c r="S1151" s="1">
        <v>14.1</v>
      </c>
      <c r="T1151" s="1">
        <v>14.75</v>
      </c>
      <c r="U1151" s="1">
        <v>14.9</v>
      </c>
      <c r="V1151" s="1">
        <v>-2.2841999999999998E-2</v>
      </c>
      <c r="W1151" s="1">
        <v>8.36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5.25</v>
      </c>
      <c r="D1152" s="1">
        <v>3.53</v>
      </c>
      <c r="E1152" s="1">
        <v>0.28000000000000003</v>
      </c>
      <c r="F1152" s="1">
        <v>13.84</v>
      </c>
      <c r="G1152" s="1">
        <v>77.099999999999994</v>
      </c>
      <c r="H1152" s="1">
        <v>1156</v>
      </c>
      <c r="I1152" s="1">
        <v>859757.52</v>
      </c>
      <c r="J1152" s="1">
        <v>244</v>
      </c>
      <c r="K1152" s="1">
        <v>210</v>
      </c>
      <c r="L1152" s="1">
        <v>95</v>
      </c>
      <c r="M1152" s="1">
        <v>246</v>
      </c>
      <c r="N1152" s="1">
        <v>253</v>
      </c>
      <c r="O1152" s="1">
        <v>66287</v>
      </c>
      <c r="P1152" s="1">
        <v>1.6</v>
      </c>
      <c r="Q1152" s="1">
        <v>63.9</v>
      </c>
      <c r="R1152" s="1">
        <v>63.7</v>
      </c>
      <c r="S1152" s="1">
        <v>62</v>
      </c>
      <c r="T1152" s="1">
        <v>63.3</v>
      </c>
      <c r="U1152" s="1">
        <v>63.9</v>
      </c>
      <c r="V1152" s="1">
        <v>0.66597099999999987</v>
      </c>
      <c r="W1152" s="1">
        <v>0.79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3.38</v>
      </c>
      <c r="D1153" s="1">
        <v>0.37</v>
      </c>
      <c r="E1153" s="1">
        <v>0.28000000000000003</v>
      </c>
      <c r="F1153" s="1">
        <v>26.27</v>
      </c>
      <c r="G1153" s="1">
        <v>69.7</v>
      </c>
      <c r="H1153" s="1">
        <v>1157</v>
      </c>
      <c r="I1153" s="1">
        <v>1651361.44</v>
      </c>
      <c r="J1153" s="1">
        <v>35</v>
      </c>
      <c r="K1153" s="1">
        <v>-399</v>
      </c>
      <c r="L1153" s="1">
        <v>388</v>
      </c>
      <c r="M1153" s="1">
        <v>-220</v>
      </c>
      <c r="N1153" s="1">
        <v>212</v>
      </c>
      <c r="O1153" s="1">
        <v>115100</v>
      </c>
      <c r="P1153" s="1">
        <v>0</v>
      </c>
      <c r="Q1153" s="1">
        <v>40.799999999999997</v>
      </c>
      <c r="R1153" s="1">
        <v>39.299999999999997</v>
      </c>
      <c r="S1153" s="1">
        <v>37.9</v>
      </c>
      <c r="T1153" s="1">
        <v>37.9</v>
      </c>
      <c r="U1153" s="1">
        <v>38.65</v>
      </c>
      <c r="V1153" s="1">
        <v>3.0829999999999929E-3</v>
      </c>
      <c r="W1153" s="1">
        <v>-3.86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-2</v>
      </c>
      <c r="K1154" s="1">
        <v>3</v>
      </c>
      <c r="L1154" s="1">
        <v>-1</v>
      </c>
      <c r="M1154" s="1">
        <v>0</v>
      </c>
      <c r="N1154" s="1">
        <v>0</v>
      </c>
      <c r="O1154" s="1">
        <v>27563</v>
      </c>
      <c r="P1154" s="1">
        <v>0</v>
      </c>
      <c r="Q1154" s="1">
        <v>17.55</v>
      </c>
      <c r="R1154" s="1">
        <v>17.7</v>
      </c>
      <c r="S1154" s="1">
        <v>17.55</v>
      </c>
      <c r="T1154" s="1">
        <v>17.100000000000001</v>
      </c>
      <c r="U1154" s="1">
        <v>17.55</v>
      </c>
      <c r="V1154" s="1">
        <v>4.4999999999999222E-6</v>
      </c>
      <c r="W1154" s="1">
        <v>-0.28000000000000003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11.54</v>
      </c>
      <c r="D1155" s="1">
        <v>0</v>
      </c>
      <c r="E1155" s="1">
        <v>0.74</v>
      </c>
      <c r="F1155" s="1">
        <v>23.93</v>
      </c>
      <c r="G1155" s="1">
        <v>63.79</v>
      </c>
      <c r="H1155" s="1">
        <v>1159</v>
      </c>
      <c r="I1155" s="1">
        <v>1487636.69</v>
      </c>
      <c r="J1155" s="1">
        <v>254</v>
      </c>
      <c r="K1155" s="1">
        <v>-302</v>
      </c>
      <c r="L1155" s="1">
        <v>255</v>
      </c>
      <c r="M1155" s="1">
        <v>303</v>
      </c>
      <c r="N1155" s="1">
        <v>241</v>
      </c>
      <c r="O1155" s="1">
        <v>94896</v>
      </c>
      <c r="P1155" s="1">
        <v>0.8</v>
      </c>
      <c r="Q1155" s="1">
        <v>29</v>
      </c>
      <c r="R1155" s="1">
        <v>28.75</v>
      </c>
      <c r="S1155" s="1">
        <v>26.8</v>
      </c>
      <c r="T1155" s="1">
        <v>26.05</v>
      </c>
      <c r="U1155" s="1">
        <v>26.75</v>
      </c>
      <c r="V1155" s="1">
        <v>0.19857400000000003</v>
      </c>
      <c r="W1155" s="1">
        <v>-5.98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22.6</v>
      </c>
      <c r="R1156" s="1">
        <v>23</v>
      </c>
      <c r="S1156" s="1">
        <v>21.5</v>
      </c>
      <c r="T1156" s="1">
        <v>22</v>
      </c>
      <c r="U1156" s="1">
        <v>22.95</v>
      </c>
      <c r="V1156" s="1">
        <v>0</v>
      </c>
      <c r="W1156" s="1">
        <v>1.55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38.39</v>
      </c>
      <c r="D1157" s="1">
        <v>3.12</v>
      </c>
      <c r="E1157" s="1">
        <v>0.44</v>
      </c>
      <c r="F1157" s="1">
        <v>35.49</v>
      </c>
      <c r="G1157" s="1">
        <v>22.560000000000002</v>
      </c>
      <c r="H1157" s="1">
        <v>1161</v>
      </c>
      <c r="I1157" s="1">
        <v>1693095</v>
      </c>
      <c r="J1157" s="1">
        <v>132</v>
      </c>
      <c r="K1157" s="1">
        <v>60</v>
      </c>
      <c r="L1157" s="1">
        <v>-61</v>
      </c>
      <c r="M1157" s="1">
        <v>-116</v>
      </c>
      <c r="N1157" s="1">
        <v>728</v>
      </c>
      <c r="O1157" s="1">
        <v>38196</v>
      </c>
      <c r="P1157" s="1">
        <v>1.9</v>
      </c>
      <c r="Q1157" s="1">
        <v>69.8</v>
      </c>
      <c r="R1157" s="1">
        <v>70.099999999999994</v>
      </c>
      <c r="S1157" s="1">
        <v>69</v>
      </c>
      <c r="T1157" s="1">
        <v>67.5</v>
      </c>
      <c r="U1157" s="1">
        <v>74.2</v>
      </c>
      <c r="V1157" s="1">
        <v>0.55398199999999997</v>
      </c>
      <c r="W1157" s="1">
        <v>8.64</v>
      </c>
      <c r="X1157" s="1" t="s">
        <v>4517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4</v>
      </c>
      <c r="K1158" s="1">
        <v>2</v>
      </c>
      <c r="L1158" s="1">
        <v>9</v>
      </c>
      <c r="M1158" s="1">
        <v>8</v>
      </c>
      <c r="N1158" s="1">
        <v>0</v>
      </c>
      <c r="O1158" s="1">
        <v>45878</v>
      </c>
      <c r="P1158" s="1">
        <v>0.1</v>
      </c>
      <c r="Q1158" s="1">
        <v>12.05</v>
      </c>
      <c r="R1158" s="1">
        <v>11.95</v>
      </c>
      <c r="S1158" s="1">
        <v>11.85</v>
      </c>
      <c r="T1158" s="1">
        <v>11.8</v>
      </c>
      <c r="U1158" s="1">
        <v>11.9</v>
      </c>
      <c r="V1158" s="1">
        <v>2.7315E-3</v>
      </c>
      <c r="W1158" s="1">
        <v>-1.24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0.47</v>
      </c>
      <c r="D1159" s="1">
        <v>0</v>
      </c>
      <c r="E1159" s="1">
        <v>0.03</v>
      </c>
      <c r="F1159" s="1">
        <v>33.03</v>
      </c>
      <c r="G1159" s="1">
        <v>66.47</v>
      </c>
      <c r="H1159" s="1">
        <v>1163</v>
      </c>
      <c r="I1159" s="1">
        <v>710714.9</v>
      </c>
      <c r="J1159" s="1">
        <v>7</v>
      </c>
      <c r="K1159" s="1">
        <v>9</v>
      </c>
      <c r="L1159" s="1">
        <v>55</v>
      </c>
      <c r="M1159" s="1">
        <v>-19</v>
      </c>
      <c r="N1159" s="1">
        <v>64</v>
      </c>
      <c r="O1159" s="1">
        <v>47241</v>
      </c>
      <c r="P1159" s="1">
        <v>0.2</v>
      </c>
      <c r="Q1159" s="1">
        <v>20.85</v>
      </c>
      <c r="R1159" s="1">
        <v>20.9</v>
      </c>
      <c r="S1159" s="1">
        <v>20.3</v>
      </c>
      <c r="T1159" s="1">
        <v>22.3</v>
      </c>
      <c r="U1159" s="1">
        <v>24.5</v>
      </c>
      <c r="V1159" s="1">
        <v>2.5948499999999999E-2</v>
      </c>
      <c r="W1159" s="1">
        <v>15.57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1.0900000000000001</v>
      </c>
      <c r="D1160" s="1">
        <v>0</v>
      </c>
      <c r="E1160" s="1">
        <v>0.01</v>
      </c>
      <c r="F1160" s="1">
        <v>52.46</v>
      </c>
      <c r="G1160" s="1">
        <v>46.44</v>
      </c>
      <c r="H1160" s="1">
        <v>1164</v>
      </c>
      <c r="I1160" s="1">
        <v>1640918.11</v>
      </c>
      <c r="J1160" s="1">
        <v>-14</v>
      </c>
      <c r="K1160" s="1">
        <v>-177</v>
      </c>
      <c r="L1160" s="1">
        <v>-2</v>
      </c>
      <c r="M1160" s="1">
        <v>-33</v>
      </c>
      <c r="N1160" s="1">
        <v>-52</v>
      </c>
      <c r="O1160" s="1">
        <v>76204</v>
      </c>
      <c r="P1160" s="1">
        <v>-0.4</v>
      </c>
      <c r="Q1160" s="1">
        <v>17.149999999999999</v>
      </c>
      <c r="R1160" s="1">
        <v>17.3</v>
      </c>
      <c r="S1160" s="1">
        <v>17.149999999999999</v>
      </c>
      <c r="T1160" s="1">
        <v>17.100000000000001</v>
      </c>
      <c r="U1160" s="1">
        <v>17.149999999999999</v>
      </c>
      <c r="V1160" s="1">
        <v>-4.7926000000000003E-2</v>
      </c>
      <c r="W1160" s="1">
        <v>0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0.01</v>
      </c>
      <c r="D1161" s="1">
        <v>0</v>
      </c>
      <c r="E1161" s="1">
        <v>0</v>
      </c>
      <c r="F1161" s="1">
        <v>18.12</v>
      </c>
      <c r="G1161" s="1">
        <v>81.87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-1</v>
      </c>
      <c r="N1161" s="1">
        <v>0</v>
      </c>
      <c r="O1161" s="1">
        <v>22779</v>
      </c>
      <c r="P1161" s="1">
        <v>0</v>
      </c>
      <c r="Q1161" s="1">
        <v>15.75</v>
      </c>
      <c r="R1161" s="1">
        <v>15.6</v>
      </c>
      <c r="S1161" s="1">
        <v>15.3</v>
      </c>
      <c r="T1161" s="1">
        <v>15.3</v>
      </c>
      <c r="U1161" s="1">
        <v>15.15</v>
      </c>
      <c r="V1161" s="1">
        <v>-1.5300000000000001E-4</v>
      </c>
      <c r="W1161" s="1">
        <v>-0.66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12.84</v>
      </c>
      <c r="D1162" s="1">
        <v>0.14000000000000001</v>
      </c>
      <c r="E1162" s="1">
        <v>0.13</v>
      </c>
      <c r="F1162" s="1">
        <v>26.11</v>
      </c>
      <c r="G1162" s="1">
        <v>60.78</v>
      </c>
      <c r="H1162" s="1">
        <v>1166</v>
      </c>
      <c r="I1162" s="1">
        <v>5284413.5199999996</v>
      </c>
      <c r="J1162" s="1">
        <v>1582</v>
      </c>
      <c r="K1162" s="1">
        <v>511</v>
      </c>
      <c r="L1162" s="1">
        <v>-985</v>
      </c>
      <c r="M1162" s="1">
        <v>-1560</v>
      </c>
      <c r="N1162" s="1">
        <v>463</v>
      </c>
      <c r="O1162" s="1">
        <v>321187</v>
      </c>
      <c r="P1162" s="1">
        <v>0</v>
      </c>
      <c r="Q1162" s="1">
        <v>46.05</v>
      </c>
      <c r="R1162" s="1">
        <v>46.6</v>
      </c>
      <c r="S1162" s="1">
        <v>46.05</v>
      </c>
      <c r="T1162" s="1">
        <v>47.65</v>
      </c>
      <c r="U1162" s="1">
        <v>48.4</v>
      </c>
      <c r="V1162" s="1">
        <v>-6.2035000000000215E-3</v>
      </c>
      <c r="W1162" s="1">
        <v>7.08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16.13</v>
      </c>
      <c r="D1163" s="1">
        <v>2.17</v>
      </c>
      <c r="E1163" s="1">
        <v>0.62</v>
      </c>
      <c r="F1163" s="1">
        <v>11.41</v>
      </c>
      <c r="G1163" s="1">
        <v>69.67</v>
      </c>
      <c r="H1163" s="1">
        <v>1167</v>
      </c>
      <c r="I1163" s="1">
        <v>1678770.62</v>
      </c>
      <c r="J1163" s="1">
        <v>1505</v>
      </c>
      <c r="K1163" s="1">
        <v>-1097</v>
      </c>
      <c r="L1163" s="1">
        <v>-365</v>
      </c>
      <c r="M1163" s="1">
        <v>-629</v>
      </c>
      <c r="N1163" s="1">
        <v>667</v>
      </c>
      <c r="O1163" s="1">
        <v>116960</v>
      </c>
      <c r="P1163" s="1">
        <v>0.1</v>
      </c>
      <c r="Q1163" s="1">
        <v>96.5</v>
      </c>
      <c r="R1163" s="1">
        <v>96.4</v>
      </c>
      <c r="S1163" s="1">
        <v>94.3</v>
      </c>
      <c r="T1163" s="1">
        <v>92.6</v>
      </c>
      <c r="U1163" s="1">
        <v>94</v>
      </c>
      <c r="V1163" s="1">
        <v>9.5148000000000024E-2</v>
      </c>
      <c r="W1163" s="1">
        <v>-0.32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3.26</v>
      </c>
      <c r="D1164" s="1">
        <v>0.02</v>
      </c>
      <c r="E1164" s="1">
        <v>0.26</v>
      </c>
      <c r="F1164" s="1">
        <v>28.37</v>
      </c>
      <c r="G1164" s="1">
        <v>68.09</v>
      </c>
      <c r="H1164" s="1">
        <v>1168</v>
      </c>
      <c r="I1164" s="1">
        <v>337297.87</v>
      </c>
      <c r="J1164" s="1">
        <v>43</v>
      </c>
      <c r="K1164" s="1">
        <v>-14</v>
      </c>
      <c r="L1164" s="1">
        <v>-32</v>
      </c>
      <c r="M1164" s="1">
        <v>-15</v>
      </c>
      <c r="N1164" s="1">
        <v>8</v>
      </c>
      <c r="O1164" s="1">
        <v>22967</v>
      </c>
      <c r="P1164" s="1">
        <v>0</v>
      </c>
      <c r="Q1164" s="1">
        <v>180</v>
      </c>
      <c r="R1164" s="1">
        <v>179</v>
      </c>
      <c r="S1164" s="1">
        <v>175.5</v>
      </c>
      <c r="T1164" s="1">
        <v>175</v>
      </c>
      <c r="U1164" s="1">
        <v>175.5</v>
      </c>
      <c r="V1164" s="1">
        <v>-1.6029999999999999E-2</v>
      </c>
      <c r="W1164" s="1">
        <v>-0.85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1.27</v>
      </c>
      <c r="D1165" s="1">
        <v>0.02</v>
      </c>
      <c r="E1165" s="1">
        <v>0.02</v>
      </c>
      <c r="F1165" s="1">
        <v>10.02</v>
      </c>
      <c r="G1165" s="1">
        <v>88.67</v>
      </c>
      <c r="H1165" s="1">
        <v>1169</v>
      </c>
      <c r="I1165" s="1">
        <v>1271270.17</v>
      </c>
      <c r="J1165" s="1">
        <v>87</v>
      </c>
      <c r="K1165" s="1">
        <v>187</v>
      </c>
      <c r="L1165" s="1">
        <v>140</v>
      </c>
      <c r="M1165" s="1">
        <v>-238</v>
      </c>
      <c r="N1165" s="1">
        <v>-196</v>
      </c>
      <c r="O1165" s="1">
        <v>112724</v>
      </c>
      <c r="P1165" s="1">
        <v>0</v>
      </c>
      <c r="Q1165" s="1">
        <v>28</v>
      </c>
      <c r="R1165" s="1">
        <v>30.8</v>
      </c>
      <c r="S1165" s="1">
        <v>33.799999999999997</v>
      </c>
      <c r="T1165" s="1">
        <v>31.5</v>
      </c>
      <c r="U1165" s="1">
        <v>28.4</v>
      </c>
      <c r="V1165" s="1">
        <v>-1.3579999999999927E-3</v>
      </c>
      <c r="W1165" s="1">
        <v>7.17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32.67</v>
      </c>
      <c r="D1166" s="1">
        <v>0.55000000000000004</v>
      </c>
      <c r="E1166" s="1">
        <v>0.9</v>
      </c>
      <c r="F1166" s="1">
        <v>16.95</v>
      </c>
      <c r="G1166" s="1">
        <v>48.930000000000007</v>
      </c>
      <c r="H1166" s="1">
        <v>1170</v>
      </c>
      <c r="I1166" s="1">
        <v>1274743.32</v>
      </c>
      <c r="J1166" s="1">
        <v>-73</v>
      </c>
      <c r="K1166" s="1">
        <v>337</v>
      </c>
      <c r="L1166" s="1">
        <v>-292</v>
      </c>
      <c r="M1166" s="1">
        <v>346</v>
      </c>
      <c r="N1166" s="1">
        <v>-767</v>
      </c>
      <c r="O1166" s="1">
        <v>62373</v>
      </c>
      <c r="P1166" s="1">
        <v>-0.7</v>
      </c>
      <c r="Q1166" s="1">
        <v>101</v>
      </c>
      <c r="R1166" s="1">
        <v>108</v>
      </c>
      <c r="S1166" s="1">
        <v>106.5</v>
      </c>
      <c r="T1166" s="1">
        <v>117</v>
      </c>
      <c r="U1166" s="1">
        <v>110</v>
      </c>
      <c r="V1166" s="1">
        <v>-0.45962999999999998</v>
      </c>
      <c r="W1166" s="1">
        <v>8.3699999999999992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3</v>
      </c>
      <c r="K1167" s="1">
        <v>0</v>
      </c>
      <c r="L1167" s="1">
        <v>4</v>
      </c>
      <c r="M1167" s="1">
        <v>1</v>
      </c>
      <c r="N1167" s="1">
        <v>-4</v>
      </c>
      <c r="O1167" s="1">
        <v>47829</v>
      </c>
      <c r="P1167" s="1">
        <v>0</v>
      </c>
      <c r="Q1167" s="1">
        <v>13.25</v>
      </c>
      <c r="R1167" s="1">
        <v>13.15</v>
      </c>
      <c r="S1167" s="1">
        <v>13.1</v>
      </c>
      <c r="T1167" s="1">
        <v>13.05</v>
      </c>
      <c r="U1167" s="1">
        <v>13</v>
      </c>
      <c r="V1167" s="1">
        <v>5.3200000000000003E-4</v>
      </c>
      <c r="W1167" s="1">
        <v>-2.2599999999999998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26.2</v>
      </c>
      <c r="D1168" s="1">
        <v>2.93</v>
      </c>
      <c r="E1168" s="1">
        <v>1.08</v>
      </c>
      <c r="F1168" s="1">
        <v>5.27</v>
      </c>
      <c r="G1168" s="1">
        <v>64.52</v>
      </c>
      <c r="H1168" s="1">
        <v>1172</v>
      </c>
      <c r="I1168" s="1">
        <v>5862216.5099999998</v>
      </c>
      <c r="J1168" s="1">
        <v>2151</v>
      </c>
      <c r="K1168" s="1">
        <v>-2605</v>
      </c>
      <c r="L1168" s="1">
        <v>261</v>
      </c>
      <c r="M1168" s="1">
        <v>313</v>
      </c>
      <c r="N1168" s="1">
        <v>5158</v>
      </c>
      <c r="O1168" s="1">
        <v>378230</v>
      </c>
      <c r="P1168" s="1">
        <v>1.4</v>
      </c>
      <c r="Q1168" s="1">
        <v>185</v>
      </c>
      <c r="R1168" s="1">
        <v>183</v>
      </c>
      <c r="S1168" s="1">
        <v>178</v>
      </c>
      <c r="T1168" s="1">
        <v>177.5</v>
      </c>
      <c r="U1168" s="1">
        <v>191.5</v>
      </c>
      <c r="V1168" s="1">
        <v>10.109925</v>
      </c>
      <c r="W1168" s="1">
        <v>6.39</v>
      </c>
      <c r="X1168" s="1" t="s">
        <v>4518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0.91</v>
      </c>
      <c r="D1169" s="1">
        <v>4.99</v>
      </c>
      <c r="E1169" s="1">
        <v>0.1</v>
      </c>
      <c r="F1169" s="1">
        <v>14.65</v>
      </c>
      <c r="G1169" s="1">
        <v>79.349999999999994</v>
      </c>
      <c r="H1169" s="1">
        <v>1173</v>
      </c>
      <c r="I1169" s="1">
        <v>681150.93</v>
      </c>
      <c r="J1169" s="1">
        <v>16</v>
      </c>
      <c r="K1169" s="1">
        <v>11</v>
      </c>
      <c r="L1169" s="1">
        <v>3</v>
      </c>
      <c r="M1169" s="1">
        <v>14</v>
      </c>
      <c r="N1169" s="1">
        <v>24</v>
      </c>
      <c r="O1169" s="1">
        <v>54049</v>
      </c>
      <c r="P1169" s="1">
        <v>0.1</v>
      </c>
      <c r="Q1169" s="1">
        <v>16.05</v>
      </c>
      <c r="R1169" s="1">
        <v>16.05</v>
      </c>
      <c r="S1169" s="1">
        <v>15.9</v>
      </c>
      <c r="T1169" s="1">
        <v>16</v>
      </c>
      <c r="U1169" s="1">
        <v>16.2</v>
      </c>
      <c r="V1169" s="1">
        <v>1.0938499999999999E-2</v>
      </c>
      <c r="W1169" s="1">
        <v>1.25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0.2</v>
      </c>
      <c r="D1170" s="1">
        <v>0</v>
      </c>
      <c r="E1170" s="1">
        <v>0</v>
      </c>
      <c r="F1170" s="1">
        <v>24.67</v>
      </c>
      <c r="G1170" s="1">
        <v>75.13</v>
      </c>
      <c r="H1170" s="1">
        <v>1174</v>
      </c>
      <c r="I1170" s="1">
        <v>238405.16</v>
      </c>
      <c r="J1170" s="1">
        <v>0</v>
      </c>
      <c r="K1170" s="1">
        <v>1</v>
      </c>
      <c r="L1170" s="1">
        <v>0</v>
      </c>
      <c r="M1170" s="1">
        <v>3</v>
      </c>
      <c r="N1170" s="1">
        <v>5</v>
      </c>
      <c r="O1170" s="1">
        <v>17911</v>
      </c>
      <c r="P1170" s="1">
        <v>0.1</v>
      </c>
      <c r="Q1170" s="1">
        <v>37.049999999999997</v>
      </c>
      <c r="R1170" s="1">
        <v>37.549999999999997</v>
      </c>
      <c r="S1170" s="1">
        <v>37.1</v>
      </c>
      <c r="T1170" s="1">
        <v>37</v>
      </c>
      <c r="U1170" s="1">
        <v>37.200000000000003</v>
      </c>
      <c r="V1170" s="1">
        <v>3.3454999999999999E-3</v>
      </c>
      <c r="W1170" s="1">
        <v>0.27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0.32</v>
      </c>
      <c r="D1171" s="1">
        <v>0</v>
      </c>
      <c r="E1171" s="1">
        <v>0</v>
      </c>
      <c r="F1171" s="1">
        <v>15.46</v>
      </c>
      <c r="G1171" s="1">
        <v>84.22</v>
      </c>
      <c r="H1171" s="1">
        <v>1175</v>
      </c>
      <c r="I1171" s="1">
        <v>915861.24</v>
      </c>
      <c r="J1171" s="1">
        <v>1</v>
      </c>
      <c r="K1171" s="1">
        <v>-2</v>
      </c>
      <c r="L1171" s="1">
        <v>-11</v>
      </c>
      <c r="M1171" s="1">
        <v>5</v>
      </c>
      <c r="N1171" s="1">
        <v>-6</v>
      </c>
      <c r="O1171" s="1">
        <v>77134</v>
      </c>
      <c r="P1171" s="1">
        <v>0</v>
      </c>
      <c r="Q1171" s="1">
        <v>8.0299999999999994</v>
      </c>
      <c r="R1171" s="1">
        <v>7.87</v>
      </c>
      <c r="S1171" s="1">
        <v>7.78</v>
      </c>
      <c r="T1171" s="1">
        <v>7.75</v>
      </c>
      <c r="U1171" s="1">
        <v>7.82</v>
      </c>
      <c r="V1171" s="1">
        <v>-1.0145999999999998E-3</v>
      </c>
      <c r="W1171" s="1">
        <v>-0.89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1</v>
      </c>
      <c r="K1172" s="1">
        <v>2</v>
      </c>
      <c r="L1172" s="1">
        <v>-2</v>
      </c>
      <c r="M1172" s="1">
        <v>0</v>
      </c>
      <c r="N1172" s="1">
        <v>0</v>
      </c>
      <c r="O1172" s="1">
        <v>65260</v>
      </c>
      <c r="P1172" s="1">
        <v>0</v>
      </c>
      <c r="Q1172" s="1">
        <v>33</v>
      </c>
      <c r="R1172" s="1">
        <v>33</v>
      </c>
      <c r="S1172" s="1">
        <v>32.9</v>
      </c>
      <c r="T1172" s="1">
        <v>32.9</v>
      </c>
      <c r="U1172" s="1">
        <v>32.950000000000003</v>
      </c>
      <c r="V1172" s="1">
        <v>3.3200000000000005E-4</v>
      </c>
      <c r="W1172" s="1">
        <v>0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4.71</v>
      </c>
      <c r="D1173" s="1">
        <v>0</v>
      </c>
      <c r="E1173" s="1">
        <v>0.2</v>
      </c>
      <c r="F1173" s="1">
        <v>7.99</v>
      </c>
      <c r="G1173" s="1">
        <v>87.1</v>
      </c>
      <c r="H1173" s="1">
        <v>1177</v>
      </c>
      <c r="I1173" s="1">
        <v>962836.01</v>
      </c>
      <c r="J1173" s="1">
        <v>26</v>
      </c>
      <c r="K1173" s="1">
        <v>-7</v>
      </c>
      <c r="L1173" s="1">
        <v>-22</v>
      </c>
      <c r="M1173" s="1">
        <v>-24</v>
      </c>
      <c r="N1173" s="1">
        <v>2</v>
      </c>
      <c r="O1173" s="1">
        <v>83863</v>
      </c>
      <c r="P1173" s="1">
        <v>0</v>
      </c>
      <c r="Q1173" s="1">
        <v>28.25</v>
      </c>
      <c r="R1173" s="1">
        <v>28.05</v>
      </c>
      <c r="S1173" s="1">
        <v>27.8</v>
      </c>
      <c r="T1173" s="1">
        <v>27.8</v>
      </c>
      <c r="U1173" s="1">
        <v>27.85</v>
      </c>
      <c r="V1173" s="1">
        <v>-6.8495000000000006E-3</v>
      </c>
      <c r="W1173" s="1">
        <v>-1.07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34456</v>
      </c>
      <c r="P1174" s="1">
        <v>0</v>
      </c>
      <c r="Q1174" s="1">
        <v>41</v>
      </c>
      <c r="R1174" s="1">
        <v>41</v>
      </c>
      <c r="S1174" s="1">
        <v>40.950000000000003</v>
      </c>
      <c r="T1174" s="1">
        <v>40.799999999999997</v>
      </c>
      <c r="U1174" s="1">
        <v>41.5</v>
      </c>
      <c r="V1174" s="1">
        <v>0</v>
      </c>
      <c r="W1174" s="1">
        <v>1.22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3.68</v>
      </c>
      <c r="D1175" s="1">
        <v>0</v>
      </c>
      <c r="E1175" s="1">
        <v>0</v>
      </c>
      <c r="F1175" s="1">
        <v>13.34</v>
      </c>
      <c r="G1175" s="1">
        <v>82.98</v>
      </c>
      <c r="H1175" s="1">
        <v>1179</v>
      </c>
      <c r="I1175" s="1">
        <v>1693397.56</v>
      </c>
      <c r="J1175" s="1">
        <v>548</v>
      </c>
      <c r="K1175" s="1">
        <v>-133</v>
      </c>
      <c r="L1175" s="1">
        <v>-21</v>
      </c>
      <c r="M1175" s="1">
        <v>169</v>
      </c>
      <c r="N1175" s="1">
        <v>153</v>
      </c>
      <c r="O1175" s="1">
        <v>140518</v>
      </c>
      <c r="P1175" s="1">
        <v>0.5</v>
      </c>
      <c r="Q1175" s="1">
        <v>17.95</v>
      </c>
      <c r="R1175" s="1">
        <v>17.75</v>
      </c>
      <c r="S1175" s="1">
        <v>17.2</v>
      </c>
      <c r="T1175" s="1">
        <v>17.3</v>
      </c>
      <c r="U1175" s="1">
        <v>17.399999999999999</v>
      </c>
      <c r="V1175" s="1">
        <v>0.12700549999999999</v>
      </c>
      <c r="W1175" s="1">
        <v>0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0.81</v>
      </c>
      <c r="D1176" s="1">
        <v>0.05</v>
      </c>
      <c r="E1176" s="1">
        <v>0.01</v>
      </c>
      <c r="F1176" s="1">
        <v>40.98</v>
      </c>
      <c r="G1176" s="1">
        <v>58.150000000000006</v>
      </c>
      <c r="H1176" s="1">
        <v>1180</v>
      </c>
      <c r="I1176" s="1">
        <v>2174281.33</v>
      </c>
      <c r="J1176" s="1">
        <v>-4</v>
      </c>
      <c r="K1176" s="1">
        <v>-17</v>
      </c>
      <c r="L1176" s="1">
        <v>-7</v>
      </c>
      <c r="M1176" s="1">
        <v>-6</v>
      </c>
      <c r="N1176" s="1">
        <v>-5</v>
      </c>
      <c r="O1176" s="1">
        <v>126434</v>
      </c>
      <c r="P1176" s="1">
        <v>0</v>
      </c>
      <c r="Q1176" s="1">
        <v>48.6</v>
      </c>
      <c r="R1176" s="1">
        <v>48.4</v>
      </c>
      <c r="S1176" s="1">
        <v>48.4</v>
      </c>
      <c r="T1176" s="1">
        <v>48.2</v>
      </c>
      <c r="U1176" s="1">
        <v>48.3</v>
      </c>
      <c r="V1176" s="1">
        <v>-1.8867000000000002E-2</v>
      </c>
      <c r="W1176" s="1">
        <v>-0.31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2.5099999999999998</v>
      </c>
      <c r="D1177" s="1">
        <v>0.5</v>
      </c>
      <c r="E1177" s="1">
        <v>0</v>
      </c>
      <c r="F1177" s="1">
        <v>19.07</v>
      </c>
      <c r="G1177" s="1">
        <v>77.92</v>
      </c>
      <c r="H1177" s="1">
        <v>1181</v>
      </c>
      <c r="I1177" s="1">
        <v>1134400</v>
      </c>
      <c r="J1177" s="1">
        <v>9</v>
      </c>
      <c r="K1177" s="1">
        <v>0</v>
      </c>
      <c r="L1177" s="1">
        <v>2</v>
      </c>
      <c r="M1177" s="1">
        <v>14</v>
      </c>
      <c r="N1177" s="1">
        <v>-6</v>
      </c>
      <c r="O1177" s="1">
        <v>88392</v>
      </c>
      <c r="P1177" s="1">
        <v>0</v>
      </c>
      <c r="Q1177" s="1">
        <v>30.3</v>
      </c>
      <c r="R1177" s="1">
        <v>30.45</v>
      </c>
      <c r="S1177" s="1">
        <v>30.5</v>
      </c>
      <c r="T1177" s="1">
        <v>31</v>
      </c>
      <c r="U1177" s="1">
        <v>31</v>
      </c>
      <c r="V1177" s="1">
        <v>5.8170000000000001E-3</v>
      </c>
      <c r="W1177" s="1">
        <v>2.31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6.76</v>
      </c>
      <c r="D1178" s="1">
        <v>0.12</v>
      </c>
      <c r="E1178" s="1">
        <v>0.02</v>
      </c>
      <c r="F1178" s="1">
        <v>3.33</v>
      </c>
      <c r="G1178" s="1">
        <v>89.77</v>
      </c>
      <c r="H1178" s="1">
        <v>1182</v>
      </c>
      <c r="I1178" s="1">
        <v>7439927.1200000001</v>
      </c>
      <c r="J1178" s="1">
        <v>-152</v>
      </c>
      <c r="K1178" s="1">
        <v>-322</v>
      </c>
      <c r="L1178" s="1">
        <v>-533</v>
      </c>
      <c r="M1178" s="1">
        <v>-134</v>
      </c>
      <c r="N1178" s="1">
        <v>-278</v>
      </c>
      <c r="O1178" s="1">
        <v>667882</v>
      </c>
      <c r="P1178" s="1">
        <v>-0.2</v>
      </c>
      <c r="Q1178" s="1">
        <v>9.6</v>
      </c>
      <c r="R1178" s="1">
        <v>9.57</v>
      </c>
      <c r="S1178" s="1">
        <v>9.49</v>
      </c>
      <c r="T1178" s="1">
        <v>9.51</v>
      </c>
      <c r="U1178" s="1">
        <v>9.5</v>
      </c>
      <c r="V1178" s="1">
        <v>-0.1351425</v>
      </c>
      <c r="W1178" s="1">
        <v>-0.84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21.95</v>
      </c>
      <c r="R1179" s="1">
        <v>21.95</v>
      </c>
      <c r="S1179" s="1">
        <v>21.95</v>
      </c>
      <c r="T1179" s="1">
        <v>21.95</v>
      </c>
      <c r="U1179" s="1">
        <v>22</v>
      </c>
      <c r="V1179" s="1">
        <v>0</v>
      </c>
      <c r="W1179" s="1">
        <v>0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7.01</v>
      </c>
      <c r="D1180" s="1">
        <v>0.04</v>
      </c>
      <c r="E1180" s="1">
        <v>0</v>
      </c>
      <c r="F1180" s="1">
        <v>26.99</v>
      </c>
      <c r="G1180" s="1">
        <v>65.960000000000008</v>
      </c>
      <c r="H1180" s="1">
        <v>1184</v>
      </c>
      <c r="I1180" s="1">
        <v>2574401.0499999998</v>
      </c>
      <c r="J1180" s="1">
        <v>74</v>
      </c>
      <c r="K1180" s="1">
        <v>28</v>
      </c>
      <c r="L1180" s="1">
        <v>-92</v>
      </c>
      <c r="M1180" s="1">
        <v>164</v>
      </c>
      <c r="N1180" s="1">
        <v>56</v>
      </c>
      <c r="O1180" s="1">
        <v>169807</v>
      </c>
      <c r="P1180" s="1">
        <v>0.1</v>
      </c>
      <c r="Q1180" s="1">
        <v>13.5</v>
      </c>
      <c r="R1180" s="1">
        <v>13.6</v>
      </c>
      <c r="S1180" s="1">
        <v>13.4</v>
      </c>
      <c r="T1180" s="1">
        <v>13.55</v>
      </c>
      <c r="U1180" s="1">
        <v>13.7</v>
      </c>
      <c r="V1180" s="1">
        <v>3.1364000000000003E-2</v>
      </c>
      <c r="W1180" s="1">
        <v>2.62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0.11</v>
      </c>
      <c r="D1181" s="1">
        <v>0</v>
      </c>
      <c r="E1181" s="1">
        <v>0.02</v>
      </c>
      <c r="F1181" s="1">
        <v>22.26</v>
      </c>
      <c r="G1181" s="1">
        <v>77.61</v>
      </c>
      <c r="H1181" s="1">
        <v>1185</v>
      </c>
      <c r="I1181" s="1">
        <v>382950</v>
      </c>
      <c r="J1181" s="1">
        <v>8</v>
      </c>
      <c r="K1181" s="1">
        <v>10</v>
      </c>
      <c r="L1181" s="1">
        <v>5</v>
      </c>
      <c r="M1181" s="1">
        <v>0</v>
      </c>
      <c r="N1181" s="1">
        <v>0</v>
      </c>
      <c r="O1181" s="1">
        <v>29721</v>
      </c>
      <c r="P1181" s="1">
        <v>0.1</v>
      </c>
      <c r="Q1181" s="1">
        <v>14.4</v>
      </c>
      <c r="R1181" s="1">
        <v>14.35</v>
      </c>
      <c r="S1181" s="1">
        <v>14.15</v>
      </c>
      <c r="T1181" s="1">
        <v>14.4</v>
      </c>
      <c r="U1181" s="1">
        <v>14.2</v>
      </c>
      <c r="V1181" s="1">
        <v>3.2944999999999997E-3</v>
      </c>
      <c r="W1181" s="1">
        <v>-3.07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3.75</v>
      </c>
      <c r="D1182" s="1">
        <v>0</v>
      </c>
      <c r="E1182" s="1">
        <v>0</v>
      </c>
      <c r="F1182" s="1">
        <v>22.86</v>
      </c>
      <c r="G1182" s="1">
        <v>73.39</v>
      </c>
      <c r="H1182" s="1">
        <v>1186</v>
      </c>
      <c r="I1182" s="1">
        <v>2191971.7999999998</v>
      </c>
      <c r="J1182" s="1">
        <v>116</v>
      </c>
      <c r="K1182" s="1">
        <v>-39</v>
      </c>
      <c r="L1182" s="1">
        <v>-439</v>
      </c>
      <c r="M1182" s="1">
        <v>380</v>
      </c>
      <c r="N1182" s="1">
        <v>-120</v>
      </c>
      <c r="O1182" s="1">
        <v>160869</v>
      </c>
      <c r="P1182" s="1">
        <v>-0.1</v>
      </c>
      <c r="Q1182" s="1">
        <v>21.75</v>
      </c>
      <c r="R1182" s="1">
        <v>21.6</v>
      </c>
      <c r="S1182" s="1">
        <v>21.05</v>
      </c>
      <c r="T1182" s="1">
        <v>20.95</v>
      </c>
      <c r="U1182" s="1">
        <v>21</v>
      </c>
      <c r="V1182" s="1">
        <v>-2.1193500000000004E-2</v>
      </c>
      <c r="W1182" s="1">
        <v>-2.78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2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50.55</v>
      </c>
      <c r="R1183" s="1">
        <v>49.3</v>
      </c>
      <c r="S1183" s="1">
        <v>49</v>
      </c>
      <c r="T1183" s="1">
        <v>49.7</v>
      </c>
      <c r="U1183" s="1">
        <v>49.55</v>
      </c>
      <c r="V1183" s="1">
        <v>1.011E-3</v>
      </c>
      <c r="W1183" s="1">
        <v>0.63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7.66</v>
      </c>
      <c r="D1184" s="1">
        <v>0</v>
      </c>
      <c r="E1184" s="1">
        <v>0</v>
      </c>
      <c r="F1184" s="1">
        <v>4.37</v>
      </c>
      <c r="G1184" s="1">
        <v>87.97</v>
      </c>
      <c r="H1184" s="1">
        <v>1188</v>
      </c>
      <c r="I1184" s="1">
        <v>4475274.13</v>
      </c>
      <c r="J1184" s="1">
        <v>153</v>
      </c>
      <c r="K1184" s="1">
        <v>-35</v>
      </c>
      <c r="L1184" s="1">
        <v>-525</v>
      </c>
      <c r="M1184" s="1">
        <v>503</v>
      </c>
      <c r="N1184" s="1">
        <v>105</v>
      </c>
      <c r="O1184" s="1">
        <v>393690</v>
      </c>
      <c r="P1184" s="1">
        <v>0.1</v>
      </c>
      <c r="Q1184" s="1">
        <v>9.81</v>
      </c>
      <c r="R1184" s="1">
        <v>9.77</v>
      </c>
      <c r="S1184" s="1">
        <v>9.57</v>
      </c>
      <c r="T1184" s="1">
        <v>9.7200000000000006</v>
      </c>
      <c r="U1184" s="1">
        <v>9.6999999999999993</v>
      </c>
      <c r="V1184" s="1">
        <v>2.0423900000000009E-2</v>
      </c>
      <c r="W1184" s="1">
        <v>-0.92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7.97</v>
      </c>
      <c r="D1185" s="1">
        <v>4.12</v>
      </c>
      <c r="E1185" s="1">
        <v>0.53</v>
      </c>
      <c r="F1185" s="1">
        <v>35.64</v>
      </c>
      <c r="G1185" s="1">
        <v>51.74</v>
      </c>
      <c r="H1185" s="1">
        <v>1189</v>
      </c>
      <c r="I1185" s="1">
        <v>7815962.4100000001</v>
      </c>
      <c r="J1185" s="1">
        <v>82</v>
      </c>
      <c r="K1185" s="1">
        <v>-189</v>
      </c>
      <c r="L1185" s="1">
        <v>-34</v>
      </c>
      <c r="M1185" s="1">
        <v>209</v>
      </c>
      <c r="N1185" s="1">
        <v>817</v>
      </c>
      <c r="O1185" s="1">
        <v>404398</v>
      </c>
      <c r="P1185" s="1">
        <v>0.2</v>
      </c>
      <c r="Q1185" s="1">
        <v>54</v>
      </c>
      <c r="R1185" s="1">
        <v>53.3</v>
      </c>
      <c r="S1185" s="1">
        <v>53.3</v>
      </c>
      <c r="T1185" s="1">
        <v>53.7</v>
      </c>
      <c r="U1185" s="1">
        <v>53.7</v>
      </c>
      <c r="V1185" s="1">
        <v>0.47638300000000006</v>
      </c>
      <c r="W1185" s="1">
        <v>-0.92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0.33</v>
      </c>
      <c r="D1186" s="1">
        <v>0</v>
      </c>
      <c r="E1186" s="1">
        <v>0</v>
      </c>
      <c r="F1186" s="1">
        <v>24.33</v>
      </c>
      <c r="G1186" s="1">
        <v>75.34</v>
      </c>
      <c r="H1186" s="1">
        <v>1190</v>
      </c>
      <c r="I1186" s="1">
        <v>1550014.64</v>
      </c>
      <c r="J1186" s="1">
        <v>-13</v>
      </c>
      <c r="K1186" s="1">
        <v>-28</v>
      </c>
      <c r="L1186" s="1">
        <v>-21</v>
      </c>
      <c r="M1186" s="1">
        <v>-9</v>
      </c>
      <c r="N1186" s="1">
        <v>-18</v>
      </c>
      <c r="O1186" s="1">
        <v>116778</v>
      </c>
      <c r="P1186" s="1">
        <v>-0.1</v>
      </c>
      <c r="Q1186" s="1">
        <v>29</v>
      </c>
      <c r="R1186" s="1">
        <v>28.65</v>
      </c>
      <c r="S1186" s="1">
        <v>28.15</v>
      </c>
      <c r="T1186" s="1">
        <v>28</v>
      </c>
      <c r="U1186" s="1">
        <v>28.2</v>
      </c>
      <c r="V1186" s="1">
        <v>-2.5299499999999999E-2</v>
      </c>
      <c r="W1186" s="1">
        <v>-2.59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44</v>
      </c>
      <c r="K1187" s="1">
        <v>-54</v>
      </c>
      <c r="L1187" s="1">
        <v>-14</v>
      </c>
      <c r="M1187" s="1">
        <v>-11</v>
      </c>
      <c r="N1187" s="1">
        <v>27</v>
      </c>
      <c r="O1187" s="1">
        <v>208127</v>
      </c>
      <c r="P1187" s="1">
        <v>0</v>
      </c>
      <c r="Q1187" s="1">
        <v>25.25</v>
      </c>
      <c r="R1187" s="1">
        <v>25.5</v>
      </c>
      <c r="S1187" s="1">
        <v>25.2</v>
      </c>
      <c r="T1187" s="1">
        <v>25.05</v>
      </c>
      <c r="U1187" s="1">
        <v>25.2</v>
      </c>
      <c r="V1187" s="1">
        <v>-2.1394999999999995E-3</v>
      </c>
      <c r="W1187" s="1">
        <v>1.2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1.62</v>
      </c>
      <c r="D1188" s="1">
        <v>0</v>
      </c>
      <c r="E1188" s="1">
        <v>0</v>
      </c>
      <c r="F1188" s="1">
        <v>16.850000000000001</v>
      </c>
      <c r="G1188" s="1">
        <v>81.53</v>
      </c>
      <c r="H1188" s="1">
        <v>1192</v>
      </c>
      <c r="I1188" s="1">
        <v>1240528.49</v>
      </c>
      <c r="J1188" s="1">
        <v>-19</v>
      </c>
      <c r="K1188" s="1">
        <v>-54</v>
      </c>
      <c r="L1188" s="1">
        <v>-56</v>
      </c>
      <c r="M1188" s="1">
        <v>-28</v>
      </c>
      <c r="N1188" s="1">
        <v>-57</v>
      </c>
      <c r="O1188" s="1">
        <v>101140</v>
      </c>
      <c r="P1188" s="1">
        <v>-0.2</v>
      </c>
      <c r="Q1188" s="1">
        <v>18.350000000000001</v>
      </c>
      <c r="R1188" s="1">
        <v>18.100000000000001</v>
      </c>
      <c r="S1188" s="1">
        <v>17.850000000000001</v>
      </c>
      <c r="T1188" s="1">
        <v>17.850000000000001</v>
      </c>
      <c r="U1188" s="1">
        <v>17.850000000000001</v>
      </c>
      <c r="V1188" s="1">
        <v>-3.8429000000000005E-2</v>
      </c>
      <c r="W1188" s="1">
        <v>-2.46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54.9</v>
      </c>
      <c r="D1189" s="1">
        <v>0.52</v>
      </c>
      <c r="E1189" s="1">
        <v>0.02</v>
      </c>
      <c r="F1189" s="1">
        <v>5.01</v>
      </c>
      <c r="G1189" s="1">
        <v>39.549999999999997</v>
      </c>
      <c r="H1189" s="1">
        <v>1193</v>
      </c>
      <c r="I1189" s="1">
        <v>4200841.99</v>
      </c>
      <c r="J1189" s="1">
        <v>-110</v>
      </c>
      <c r="K1189" s="1">
        <v>-162</v>
      </c>
      <c r="L1189" s="1">
        <v>-35</v>
      </c>
      <c r="M1189" s="1">
        <v>141</v>
      </c>
      <c r="N1189" s="1">
        <v>-27</v>
      </c>
      <c r="O1189" s="1">
        <v>166143</v>
      </c>
      <c r="P1189" s="1">
        <v>-0.1</v>
      </c>
      <c r="Q1189" s="1">
        <v>50.3</v>
      </c>
      <c r="R1189" s="1">
        <v>50</v>
      </c>
      <c r="S1189" s="1">
        <v>49.25</v>
      </c>
      <c r="T1189" s="1">
        <v>49.45</v>
      </c>
      <c r="U1189" s="1">
        <v>49.4</v>
      </c>
      <c r="V1189" s="1">
        <v>-9.718099999999999E-2</v>
      </c>
      <c r="W1189" s="1">
        <v>-1.98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4.83</v>
      </c>
      <c r="D1190" s="1">
        <v>0.09</v>
      </c>
      <c r="E1190" s="1">
        <v>0.16</v>
      </c>
      <c r="F1190" s="1">
        <v>25.74</v>
      </c>
      <c r="G1190" s="1">
        <v>69.180000000000007</v>
      </c>
      <c r="H1190" s="1">
        <v>1194</v>
      </c>
      <c r="I1190" s="1">
        <v>9775892.4499999993</v>
      </c>
      <c r="J1190" s="1">
        <v>-18</v>
      </c>
      <c r="K1190" s="1">
        <v>0</v>
      </c>
      <c r="L1190" s="1">
        <v>-160</v>
      </c>
      <c r="M1190" s="1">
        <v>1359</v>
      </c>
      <c r="N1190" s="1">
        <v>1126</v>
      </c>
      <c r="O1190" s="1">
        <v>676296</v>
      </c>
      <c r="P1190" s="1">
        <v>0.3</v>
      </c>
      <c r="Q1190" s="1">
        <v>12.1</v>
      </c>
      <c r="R1190" s="1">
        <v>12.05</v>
      </c>
      <c r="S1190" s="1">
        <v>11.7</v>
      </c>
      <c r="T1190" s="1">
        <v>12.2</v>
      </c>
      <c r="U1190" s="1">
        <v>12.5</v>
      </c>
      <c r="V1190" s="1">
        <v>0.28565000000000002</v>
      </c>
      <c r="W1190" s="1">
        <v>5.49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2.84</v>
      </c>
      <c r="D1191" s="1">
        <v>0</v>
      </c>
      <c r="E1191" s="1">
        <v>0.01</v>
      </c>
      <c r="F1191" s="1">
        <v>11.35</v>
      </c>
      <c r="G1191" s="1">
        <v>85.8</v>
      </c>
      <c r="H1191" s="1">
        <v>1195</v>
      </c>
      <c r="I1191" s="1">
        <v>2852449.44</v>
      </c>
      <c r="J1191" s="1">
        <v>8</v>
      </c>
      <c r="K1191" s="1">
        <v>-11</v>
      </c>
      <c r="L1191" s="1">
        <v>-76</v>
      </c>
      <c r="M1191" s="1">
        <v>4</v>
      </c>
      <c r="N1191" s="1">
        <v>17</v>
      </c>
      <c r="O1191" s="1">
        <v>244740</v>
      </c>
      <c r="P1191" s="1">
        <v>0</v>
      </c>
      <c r="Q1191" s="1">
        <v>15.65</v>
      </c>
      <c r="R1191" s="1">
        <v>15.5</v>
      </c>
      <c r="S1191" s="1">
        <v>15.5</v>
      </c>
      <c r="T1191" s="1">
        <v>15.5</v>
      </c>
      <c r="U1191" s="1">
        <v>15.55</v>
      </c>
      <c r="V1191" s="1">
        <v>-8.9695E-3</v>
      </c>
      <c r="W1191" s="1">
        <v>0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12.07</v>
      </c>
      <c r="D1192" s="1">
        <v>0.4</v>
      </c>
      <c r="E1192" s="1">
        <v>0.22</v>
      </c>
      <c r="F1192" s="1">
        <v>10.74</v>
      </c>
      <c r="G1192" s="1">
        <v>76.569999999999993</v>
      </c>
      <c r="H1192" s="1">
        <v>1196</v>
      </c>
      <c r="I1192" s="1">
        <v>2903259.6</v>
      </c>
      <c r="J1192" s="1">
        <v>-39</v>
      </c>
      <c r="K1192" s="1">
        <v>-15</v>
      </c>
      <c r="L1192" s="1">
        <v>-410</v>
      </c>
      <c r="M1192" s="1">
        <v>65</v>
      </c>
      <c r="N1192" s="1">
        <v>209</v>
      </c>
      <c r="O1192" s="1">
        <v>222303</v>
      </c>
      <c r="P1192" s="1">
        <v>-0.1</v>
      </c>
      <c r="Q1192" s="1">
        <v>79.099999999999994</v>
      </c>
      <c r="R1192" s="1">
        <v>79.3</v>
      </c>
      <c r="S1192" s="1">
        <v>77.8</v>
      </c>
      <c r="T1192" s="1">
        <v>78.8</v>
      </c>
      <c r="U1192" s="1">
        <v>79.2</v>
      </c>
      <c r="V1192" s="1">
        <v>-0.14497600000000002</v>
      </c>
      <c r="W1192" s="1">
        <v>-0.25</v>
      </c>
      <c r="X1192" s="1" t="s">
        <v>4519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13.97</v>
      </c>
      <c r="D1193" s="1">
        <v>0.36</v>
      </c>
      <c r="E1193" s="1">
        <v>2.5499999999999998</v>
      </c>
      <c r="F1193" s="1">
        <v>8.15</v>
      </c>
      <c r="G1193" s="1">
        <v>74.97</v>
      </c>
      <c r="H1193" s="1">
        <v>1197</v>
      </c>
      <c r="I1193" s="1">
        <v>571867.42000000004</v>
      </c>
      <c r="J1193" s="1">
        <v>20</v>
      </c>
      <c r="K1193" s="1">
        <v>6</v>
      </c>
      <c r="L1193" s="1">
        <v>14</v>
      </c>
      <c r="M1193" s="1">
        <v>8</v>
      </c>
      <c r="N1193" s="1">
        <v>-87</v>
      </c>
      <c r="O1193" s="1">
        <v>42873</v>
      </c>
      <c r="P1193" s="1">
        <v>-0.1</v>
      </c>
      <c r="Q1193" s="1">
        <v>197.5</v>
      </c>
      <c r="R1193" s="1">
        <v>198</v>
      </c>
      <c r="S1193" s="1">
        <v>196.5</v>
      </c>
      <c r="T1193" s="1">
        <v>197.5</v>
      </c>
      <c r="U1193" s="1">
        <v>197.5</v>
      </c>
      <c r="V1193" s="1">
        <v>-7.7134999999999995E-2</v>
      </c>
      <c r="W1193" s="1">
        <v>0.77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68.84</v>
      </c>
      <c r="D1194" s="1">
        <v>0</v>
      </c>
      <c r="E1194" s="1">
        <v>0</v>
      </c>
      <c r="F1194" s="1">
        <v>30.64</v>
      </c>
      <c r="G1194" s="1">
        <v>0.51999999999999602</v>
      </c>
      <c r="H1194" s="1">
        <v>1198</v>
      </c>
      <c r="I1194" s="1">
        <v>1680000</v>
      </c>
      <c r="J1194" s="1">
        <v>2</v>
      </c>
      <c r="K1194" s="1">
        <v>-10</v>
      </c>
      <c r="L1194" s="1">
        <v>-27</v>
      </c>
      <c r="M1194" s="1">
        <v>3</v>
      </c>
      <c r="N1194" s="1">
        <v>5</v>
      </c>
      <c r="O1194" s="1">
        <v>874</v>
      </c>
      <c r="P1194" s="1">
        <v>-3.1</v>
      </c>
      <c r="Q1194" s="1">
        <v>42.55</v>
      </c>
      <c r="R1194" s="1">
        <v>42.7</v>
      </c>
      <c r="S1194" s="1">
        <v>41.7</v>
      </c>
      <c r="T1194" s="1">
        <v>43.5</v>
      </c>
      <c r="U1194" s="1">
        <v>43.35</v>
      </c>
      <c r="V1194" s="1">
        <v>-1.1205500000000002E-2</v>
      </c>
      <c r="W1194" s="1">
        <v>1.29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57.5</v>
      </c>
      <c r="R1195" s="1">
        <v>58.5</v>
      </c>
      <c r="S1195" s="1">
        <v>58.3</v>
      </c>
      <c r="T1195" s="1">
        <v>59.2</v>
      </c>
      <c r="U1195" s="1">
        <v>57.4</v>
      </c>
      <c r="V1195" s="1">
        <v>0</v>
      </c>
      <c r="W1195" s="1">
        <v>-0.17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53.82</v>
      </c>
      <c r="D1196" s="1">
        <v>0</v>
      </c>
      <c r="E1196" s="1">
        <v>0</v>
      </c>
      <c r="F1196" s="1">
        <v>14.5</v>
      </c>
      <c r="G1196" s="1">
        <v>31.680000000000007</v>
      </c>
      <c r="H1196" s="1">
        <v>1200</v>
      </c>
      <c r="I1196" s="1">
        <v>800250</v>
      </c>
      <c r="J1196" s="1">
        <v>-80</v>
      </c>
      <c r="K1196" s="1">
        <v>-17</v>
      </c>
      <c r="L1196" s="1">
        <v>-6</v>
      </c>
      <c r="M1196" s="1">
        <v>-6</v>
      </c>
      <c r="N1196" s="1">
        <v>-19</v>
      </c>
      <c r="O1196" s="1">
        <v>25352</v>
      </c>
      <c r="P1196" s="1">
        <v>-0.5</v>
      </c>
      <c r="Q1196" s="1">
        <v>76.3</v>
      </c>
      <c r="R1196" s="1">
        <v>76.5</v>
      </c>
      <c r="S1196" s="1">
        <v>75.3</v>
      </c>
      <c r="T1196" s="1">
        <v>76</v>
      </c>
      <c r="U1196" s="1">
        <v>75.3</v>
      </c>
      <c r="V1196" s="1">
        <v>-9.7430000000000003E-2</v>
      </c>
      <c r="W1196" s="1">
        <v>-1.57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2</v>
      </c>
      <c r="K1197" s="1">
        <v>33</v>
      </c>
      <c r="L1197" s="1">
        <v>-3</v>
      </c>
      <c r="M1197" s="1">
        <v>-9</v>
      </c>
      <c r="N1197" s="1">
        <v>-7</v>
      </c>
      <c r="O1197" s="1">
        <v>45464</v>
      </c>
      <c r="P1197" s="1">
        <v>0</v>
      </c>
      <c r="Q1197" s="1">
        <v>32</v>
      </c>
      <c r="R1197" s="1">
        <v>35.200000000000003</v>
      </c>
      <c r="S1197" s="1">
        <v>38.700000000000003</v>
      </c>
      <c r="T1197" s="1">
        <v>38.700000000000003</v>
      </c>
      <c r="U1197" s="1">
        <v>34.85</v>
      </c>
      <c r="V1197" s="1">
        <v>5.1725000000000026E-3</v>
      </c>
      <c r="W1197" s="1">
        <v>13.15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10.050000000000001</v>
      </c>
      <c r="D1198" s="1">
        <v>0</v>
      </c>
      <c r="E1198" s="1">
        <v>0.45</v>
      </c>
      <c r="F1198" s="1">
        <v>19.14</v>
      </c>
      <c r="G1198" s="1">
        <v>70.36</v>
      </c>
      <c r="H1198" s="1">
        <v>1202</v>
      </c>
      <c r="I1198" s="1">
        <v>783245.75</v>
      </c>
      <c r="J1198" s="1">
        <v>168</v>
      </c>
      <c r="K1198" s="1">
        <v>163</v>
      </c>
      <c r="L1198" s="1">
        <v>-586</v>
      </c>
      <c r="M1198" s="1">
        <v>-1552</v>
      </c>
      <c r="N1198" s="1">
        <v>257</v>
      </c>
      <c r="O1198" s="1">
        <v>55109</v>
      </c>
      <c r="P1198" s="1">
        <v>-2.8</v>
      </c>
      <c r="Q1198" s="1">
        <v>37.950000000000003</v>
      </c>
      <c r="R1198" s="1">
        <v>41.7</v>
      </c>
      <c r="S1198" s="1">
        <v>45.85</v>
      </c>
      <c r="T1198" s="1">
        <v>45.4</v>
      </c>
      <c r="U1198" s="1">
        <v>40.9</v>
      </c>
      <c r="V1198" s="1">
        <v>-0.73644900000000013</v>
      </c>
      <c r="W1198" s="1">
        <v>11.75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11.35</v>
      </c>
      <c r="D1199" s="1">
        <v>0.01</v>
      </c>
      <c r="E1199" s="1">
        <v>0.1</v>
      </c>
      <c r="F1199" s="1">
        <v>8.8000000000000007</v>
      </c>
      <c r="G1199" s="1">
        <v>79.740000000000009</v>
      </c>
      <c r="H1199" s="1">
        <v>1203</v>
      </c>
      <c r="I1199" s="1">
        <v>1087829.68</v>
      </c>
      <c r="J1199" s="1">
        <v>-33</v>
      </c>
      <c r="K1199" s="1">
        <v>-12</v>
      </c>
      <c r="L1199" s="1">
        <v>15</v>
      </c>
      <c r="M1199" s="1">
        <v>44</v>
      </c>
      <c r="N1199" s="1">
        <v>-195</v>
      </c>
      <c r="O1199" s="1">
        <v>86744</v>
      </c>
      <c r="P1199" s="1">
        <v>-0.2</v>
      </c>
      <c r="Q1199" s="1">
        <v>89.5</v>
      </c>
      <c r="R1199" s="1">
        <v>89.7</v>
      </c>
      <c r="S1199" s="1">
        <v>98.6</v>
      </c>
      <c r="T1199" s="1">
        <v>108</v>
      </c>
      <c r="U1199" s="1">
        <v>97.3</v>
      </c>
      <c r="V1199" s="1">
        <v>-0.16772400000000001</v>
      </c>
      <c r="W1199" s="1">
        <v>8.4700000000000006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1.99</v>
      </c>
      <c r="D1200" s="1">
        <v>0.02</v>
      </c>
      <c r="E1200" s="1">
        <v>0</v>
      </c>
      <c r="F1200" s="1">
        <v>18.09</v>
      </c>
      <c r="G1200" s="1">
        <v>79.900000000000006</v>
      </c>
      <c r="H1200" s="1">
        <v>1204</v>
      </c>
      <c r="I1200" s="1">
        <v>2299791</v>
      </c>
      <c r="J1200" s="1">
        <v>-172</v>
      </c>
      <c r="K1200" s="1">
        <v>1105</v>
      </c>
      <c r="L1200" s="1">
        <v>-1184</v>
      </c>
      <c r="M1200" s="1">
        <v>-1530</v>
      </c>
      <c r="N1200" s="1">
        <v>59</v>
      </c>
      <c r="O1200" s="1">
        <v>183753</v>
      </c>
      <c r="P1200" s="1">
        <v>-0.9</v>
      </c>
      <c r="Q1200" s="1">
        <v>34.9</v>
      </c>
      <c r="R1200" s="1">
        <v>38.35</v>
      </c>
      <c r="S1200" s="1">
        <v>41.2</v>
      </c>
      <c r="T1200" s="1">
        <v>38</v>
      </c>
      <c r="U1200" s="1">
        <v>36.5</v>
      </c>
      <c r="V1200" s="1">
        <v>-0.68393350000000008</v>
      </c>
      <c r="W1200" s="1">
        <v>7.2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8.5</v>
      </c>
      <c r="D1201" s="1">
        <v>0</v>
      </c>
      <c r="E1201" s="1">
        <v>0.8</v>
      </c>
      <c r="F1201" s="1">
        <v>10.24</v>
      </c>
      <c r="G1201" s="1">
        <v>80.460000000000008</v>
      </c>
      <c r="H1201" s="1">
        <v>1205</v>
      </c>
      <c r="I1201" s="1">
        <v>2792670.9</v>
      </c>
      <c r="J1201" s="1">
        <v>-916</v>
      </c>
      <c r="K1201" s="1">
        <v>106</v>
      </c>
      <c r="L1201" s="1">
        <v>-339</v>
      </c>
      <c r="M1201" s="1">
        <v>625</v>
      </c>
      <c r="N1201" s="1">
        <v>110</v>
      </c>
      <c r="O1201" s="1">
        <v>224698</v>
      </c>
      <c r="P1201" s="1">
        <v>-0.2</v>
      </c>
      <c r="Q1201" s="1">
        <v>52.8</v>
      </c>
      <c r="R1201" s="1">
        <v>58</v>
      </c>
      <c r="S1201" s="1">
        <v>63.8</v>
      </c>
      <c r="T1201" s="1">
        <v>68.900000000000006</v>
      </c>
      <c r="U1201" s="1">
        <v>62.1</v>
      </c>
      <c r="V1201" s="1">
        <v>-0.139515</v>
      </c>
      <c r="W1201" s="1">
        <v>29.24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20.66</v>
      </c>
      <c r="D1202" s="1">
        <v>0</v>
      </c>
      <c r="E1202" s="1">
        <v>0.79</v>
      </c>
      <c r="F1202" s="1">
        <v>12.46</v>
      </c>
      <c r="G1202" s="1">
        <v>66.09</v>
      </c>
      <c r="H1202" s="1">
        <v>1206</v>
      </c>
      <c r="I1202" s="1">
        <v>1260000</v>
      </c>
      <c r="J1202" s="1">
        <v>1262</v>
      </c>
      <c r="K1202" s="1">
        <v>529</v>
      </c>
      <c r="L1202" s="1">
        <v>-4783</v>
      </c>
      <c r="M1202" s="1">
        <v>-1736</v>
      </c>
      <c r="N1202" s="1">
        <v>3116</v>
      </c>
      <c r="O1202" s="1">
        <v>83273</v>
      </c>
      <c r="P1202" s="1">
        <v>-1.9</v>
      </c>
      <c r="Q1202" s="1">
        <v>132.5</v>
      </c>
      <c r="R1202" s="1">
        <v>145.5</v>
      </c>
      <c r="S1202" s="1">
        <v>149.5</v>
      </c>
      <c r="T1202" s="1">
        <v>138.5</v>
      </c>
      <c r="U1202" s="1">
        <v>132</v>
      </c>
      <c r="V1202" s="1">
        <v>-2.9999799999999999</v>
      </c>
      <c r="W1202" s="1">
        <v>9.5399999999999991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3</v>
      </c>
      <c r="R1203" s="1">
        <v>2.95</v>
      </c>
      <c r="S1203" s="1">
        <v>2.88</v>
      </c>
      <c r="T1203" s="1">
        <v>2.98</v>
      </c>
      <c r="U1203" s="1">
        <v>2.9</v>
      </c>
      <c r="V1203" s="1">
        <v>0</v>
      </c>
      <c r="W1203" s="1">
        <v>-3.33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23</v>
      </c>
      <c r="R1204" s="1">
        <v>22.5</v>
      </c>
      <c r="S1204" s="1">
        <v>23.25</v>
      </c>
      <c r="T1204" s="1">
        <v>23.45</v>
      </c>
      <c r="U1204" s="1">
        <v>23.45</v>
      </c>
      <c r="V1204" s="1">
        <v>0</v>
      </c>
      <c r="W1204" s="1">
        <v>2.63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1</v>
      </c>
      <c r="K1205" s="1">
        <v>-3</v>
      </c>
      <c r="L1205" s="1">
        <v>14</v>
      </c>
      <c r="M1205" s="1">
        <v>-3</v>
      </c>
      <c r="N1205" s="1">
        <v>-14</v>
      </c>
      <c r="O1205" s="1">
        <v>23783</v>
      </c>
      <c r="P1205" s="1">
        <v>0</v>
      </c>
      <c r="Q1205" s="1">
        <v>31.45</v>
      </c>
      <c r="R1205" s="1">
        <v>31.3</v>
      </c>
      <c r="S1205" s="1">
        <v>32.4</v>
      </c>
      <c r="T1205" s="1">
        <v>33</v>
      </c>
      <c r="U1205" s="1">
        <v>32.799999999999997</v>
      </c>
      <c r="V1205" s="1">
        <v>-1.6704999999999995E-3</v>
      </c>
      <c r="W1205" s="1">
        <v>5.3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1.39</v>
      </c>
      <c r="D1206" s="1">
        <v>0</v>
      </c>
      <c r="E1206" s="1">
        <v>0</v>
      </c>
      <c r="F1206" s="1">
        <v>25.47</v>
      </c>
      <c r="G1206" s="1">
        <v>73.14</v>
      </c>
      <c r="H1206" s="1">
        <v>1210</v>
      </c>
      <c r="I1206" s="1">
        <v>671173.17</v>
      </c>
      <c r="J1206" s="1">
        <v>166</v>
      </c>
      <c r="K1206" s="1">
        <v>-85</v>
      </c>
      <c r="L1206" s="1">
        <v>223</v>
      </c>
      <c r="M1206" s="1">
        <v>-482</v>
      </c>
      <c r="N1206" s="1">
        <v>-1</v>
      </c>
      <c r="O1206" s="1">
        <v>49090</v>
      </c>
      <c r="P1206" s="1">
        <v>-0.4</v>
      </c>
      <c r="Q1206" s="1">
        <v>42</v>
      </c>
      <c r="R1206" s="1">
        <v>41.55</v>
      </c>
      <c r="S1206" s="1">
        <v>43.7</v>
      </c>
      <c r="T1206" s="1">
        <v>43.1</v>
      </c>
      <c r="U1206" s="1">
        <v>42.2</v>
      </c>
      <c r="V1206" s="1">
        <v>-7.6310500000000003E-2</v>
      </c>
      <c r="W1206" s="1">
        <v>2.8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25.14</v>
      </c>
      <c r="D1207" s="1">
        <v>0.06</v>
      </c>
      <c r="E1207" s="1">
        <v>0.02</v>
      </c>
      <c r="F1207" s="1">
        <v>24.09</v>
      </c>
      <c r="G1207" s="1">
        <v>50.69</v>
      </c>
      <c r="H1207" s="1">
        <v>1211</v>
      </c>
      <c r="I1207" s="1">
        <v>37724522.810000002</v>
      </c>
      <c r="J1207" s="1">
        <v>-3</v>
      </c>
      <c r="K1207" s="1">
        <v>-59</v>
      </c>
      <c r="L1207" s="1">
        <v>-69</v>
      </c>
      <c r="M1207" s="1">
        <v>-46</v>
      </c>
      <c r="N1207" s="1">
        <v>-164</v>
      </c>
      <c r="O1207" s="1">
        <v>1912256</v>
      </c>
      <c r="P1207" s="1">
        <v>0</v>
      </c>
      <c r="Q1207" s="1">
        <v>12.9</v>
      </c>
      <c r="R1207" s="1">
        <v>12.9</v>
      </c>
      <c r="S1207" s="1">
        <v>12.85</v>
      </c>
      <c r="T1207" s="1">
        <v>12.85</v>
      </c>
      <c r="U1207" s="1">
        <v>12.85</v>
      </c>
      <c r="V1207" s="1">
        <v>-4.3849500000000007E-2</v>
      </c>
      <c r="W1207" s="1">
        <v>-0.39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1.55</v>
      </c>
      <c r="D1208" s="1">
        <v>0</v>
      </c>
      <c r="E1208" s="1">
        <v>0</v>
      </c>
      <c r="F1208" s="1">
        <v>21.28</v>
      </c>
      <c r="G1208" s="1">
        <v>77.17</v>
      </c>
      <c r="H1208" s="1">
        <v>1212</v>
      </c>
      <c r="I1208" s="1">
        <v>2374904.2200000002</v>
      </c>
      <c r="J1208" s="1">
        <v>-315</v>
      </c>
      <c r="K1208" s="1">
        <v>-929</v>
      </c>
      <c r="L1208" s="1">
        <v>-290</v>
      </c>
      <c r="M1208" s="1">
        <v>-373</v>
      </c>
      <c r="N1208" s="1">
        <v>-626</v>
      </c>
      <c r="O1208" s="1">
        <v>183271</v>
      </c>
      <c r="P1208" s="1">
        <v>-1.4</v>
      </c>
      <c r="Q1208" s="1">
        <v>19.100000000000001</v>
      </c>
      <c r="R1208" s="1">
        <v>18.899999999999999</v>
      </c>
      <c r="S1208" s="1">
        <v>18.399999999999999</v>
      </c>
      <c r="T1208" s="1">
        <v>18.7</v>
      </c>
      <c r="U1208" s="1">
        <v>18.55</v>
      </c>
      <c r="V1208" s="1">
        <v>-0.47498000000000001</v>
      </c>
      <c r="W1208" s="1">
        <v>0.54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78.930000000000007</v>
      </c>
      <c r="D1209" s="1">
        <v>0.66</v>
      </c>
      <c r="E1209" s="1">
        <v>0.14000000000000001</v>
      </c>
      <c r="F1209" s="1">
        <v>4.1900000000000004</v>
      </c>
      <c r="G1209" s="1">
        <v>16.079999999999998</v>
      </c>
      <c r="H1209" s="1">
        <v>1213</v>
      </c>
      <c r="I1209" s="1">
        <v>15313280.310000001</v>
      </c>
      <c r="J1209" s="1">
        <v>-1045</v>
      </c>
      <c r="K1209" s="1">
        <v>-253</v>
      </c>
      <c r="L1209" s="1">
        <v>364</v>
      </c>
      <c r="M1209" s="1">
        <v>605</v>
      </c>
      <c r="N1209" s="1">
        <v>901</v>
      </c>
      <c r="O1209" s="1">
        <v>246238</v>
      </c>
      <c r="P1209" s="1">
        <v>0.2</v>
      </c>
      <c r="Q1209" s="1">
        <v>200.5</v>
      </c>
      <c r="R1209" s="1">
        <v>200.5</v>
      </c>
      <c r="S1209" s="1">
        <v>200.5</v>
      </c>
      <c r="T1209" s="1">
        <v>201.5</v>
      </c>
      <c r="U1209" s="1">
        <v>205.5</v>
      </c>
      <c r="V1209" s="1">
        <v>1.1979599999999999</v>
      </c>
      <c r="W1209" s="1">
        <v>2.75</v>
      </c>
      <c r="X1209" s="1" t="s">
        <v>4520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56.29</v>
      </c>
      <c r="D1210" s="1">
        <v>0.36</v>
      </c>
      <c r="E1210" s="1">
        <v>0.05</v>
      </c>
      <c r="F1210" s="1">
        <v>4.04</v>
      </c>
      <c r="G1210" s="1">
        <v>39.260000000000005</v>
      </c>
      <c r="H1210" s="1">
        <v>1214</v>
      </c>
      <c r="I1210" s="1">
        <v>44816031.399999999</v>
      </c>
      <c r="J1210" s="1">
        <v>-909</v>
      </c>
      <c r="K1210" s="1">
        <v>-1575</v>
      </c>
      <c r="L1210" s="1">
        <v>-1392</v>
      </c>
      <c r="M1210" s="1">
        <v>509</v>
      </c>
      <c r="N1210" s="1">
        <v>3090</v>
      </c>
      <c r="O1210" s="1">
        <v>1759477</v>
      </c>
      <c r="P1210" s="1">
        <v>0</v>
      </c>
      <c r="Q1210" s="1">
        <v>44.8</v>
      </c>
      <c r="R1210" s="1">
        <v>44.25</v>
      </c>
      <c r="S1210" s="1">
        <v>43.5</v>
      </c>
      <c r="T1210" s="1">
        <v>44.3</v>
      </c>
      <c r="U1210" s="1">
        <v>45.25</v>
      </c>
      <c r="V1210" s="1">
        <v>-8.5977499999999998E-2</v>
      </c>
      <c r="W1210" s="1">
        <v>0.89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49</v>
      </c>
      <c r="S1211" s="1">
        <v>49</v>
      </c>
      <c r="T1211" s="1">
        <v>48.85</v>
      </c>
      <c r="U1211" s="1">
        <v>48.85</v>
      </c>
      <c r="V1211" s="1">
        <v>0</v>
      </c>
      <c r="W1211" s="1">
        <v>-0.31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17.48</v>
      </c>
      <c r="D1212" s="1">
        <v>0.2</v>
      </c>
      <c r="E1212" s="1">
        <v>0.04</v>
      </c>
      <c r="F1212" s="1">
        <v>27.68</v>
      </c>
      <c r="G1212" s="1">
        <v>54.6</v>
      </c>
      <c r="H1212" s="1">
        <v>1216</v>
      </c>
      <c r="I1212" s="1">
        <v>133342237.26000001</v>
      </c>
      <c r="J1212" s="1">
        <v>-5151</v>
      </c>
      <c r="K1212" s="1">
        <v>-11859</v>
      </c>
      <c r="L1212" s="1">
        <v>-5240</v>
      </c>
      <c r="M1212" s="1">
        <v>-1846</v>
      </c>
      <c r="N1212" s="1">
        <v>3408</v>
      </c>
      <c r="O1212" s="1">
        <v>7280486</v>
      </c>
      <c r="P1212" s="1">
        <v>-0.3</v>
      </c>
      <c r="Q1212" s="1">
        <v>21.1</v>
      </c>
      <c r="R1212" s="1">
        <v>20.8</v>
      </c>
      <c r="S1212" s="1">
        <v>20.9</v>
      </c>
      <c r="T1212" s="1">
        <v>21</v>
      </c>
      <c r="U1212" s="1">
        <v>21.05</v>
      </c>
      <c r="V1212" s="1">
        <v>-4.3189690000000001</v>
      </c>
      <c r="W1212" s="1">
        <v>-0.47</v>
      </c>
      <c r="X1212" s="1" t="s">
        <v>4521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2</v>
      </c>
      <c r="K1213" s="1">
        <v>-1</v>
      </c>
      <c r="L1213" s="1">
        <v>-2</v>
      </c>
      <c r="M1213" s="1">
        <v>7</v>
      </c>
      <c r="N1213" s="1">
        <v>-2</v>
      </c>
      <c r="O1213" s="1">
        <v>33680</v>
      </c>
      <c r="P1213" s="1">
        <v>0</v>
      </c>
      <c r="Q1213" s="1">
        <v>23.5</v>
      </c>
      <c r="R1213" s="1">
        <v>23</v>
      </c>
      <c r="S1213" s="1">
        <v>22.75</v>
      </c>
      <c r="T1213" s="1">
        <v>22.8</v>
      </c>
      <c r="U1213" s="1">
        <v>23.2</v>
      </c>
      <c r="V1213" s="1">
        <v>9.1699999999999985E-4</v>
      </c>
      <c r="W1213" s="1">
        <v>-3.13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53.93</v>
      </c>
      <c r="D1214" s="1">
        <v>0.12</v>
      </c>
      <c r="E1214" s="1">
        <v>0.01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-4</v>
      </c>
      <c r="K1214" s="1">
        <v>-81</v>
      </c>
      <c r="L1214" s="1">
        <v>-12</v>
      </c>
      <c r="M1214" s="1">
        <v>-1</v>
      </c>
      <c r="N1214" s="1">
        <v>-2</v>
      </c>
      <c r="O1214" s="1">
        <v>-12009</v>
      </c>
      <c r="P1214" s="1">
        <v>0.8</v>
      </c>
      <c r="Q1214" s="1">
        <v>265</v>
      </c>
      <c r="R1214" s="1">
        <v>257.5</v>
      </c>
      <c r="S1214" s="1">
        <v>260</v>
      </c>
      <c r="T1214" s="1">
        <v>260.5</v>
      </c>
      <c r="U1214" s="1">
        <v>262.5</v>
      </c>
      <c r="V1214" s="1">
        <v>-0.25823000000000002</v>
      </c>
      <c r="W1214" s="1">
        <v>-1.32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37.31</v>
      </c>
      <c r="D1215" s="1">
        <v>0.3</v>
      </c>
      <c r="E1215" s="1">
        <v>0.04</v>
      </c>
      <c r="F1215" s="1">
        <v>22.83</v>
      </c>
      <c r="G1215" s="1">
        <v>39.520000000000003</v>
      </c>
      <c r="H1215" s="1">
        <v>1219</v>
      </c>
      <c r="I1215" s="1">
        <v>976850.31</v>
      </c>
      <c r="J1215" s="1">
        <v>47</v>
      </c>
      <c r="K1215" s="1">
        <v>-55</v>
      </c>
      <c r="L1215" s="1">
        <v>-76</v>
      </c>
      <c r="M1215" s="1">
        <v>7</v>
      </c>
      <c r="N1215" s="1">
        <v>-102</v>
      </c>
      <c r="O1215" s="1">
        <v>38605</v>
      </c>
      <c r="P1215" s="1">
        <v>-0.5</v>
      </c>
      <c r="Q1215" s="1">
        <v>562</v>
      </c>
      <c r="R1215" s="1">
        <v>547</v>
      </c>
      <c r="S1215" s="1">
        <v>546</v>
      </c>
      <c r="T1215" s="1">
        <v>552</v>
      </c>
      <c r="U1215" s="1">
        <v>548</v>
      </c>
      <c r="V1215" s="1">
        <v>-0.97199000000000002</v>
      </c>
      <c r="W1215" s="1">
        <v>0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3.51</v>
      </c>
      <c r="D1216" s="1">
        <v>0</v>
      </c>
      <c r="E1216" s="1">
        <v>0.24</v>
      </c>
      <c r="F1216" s="1">
        <v>3.88</v>
      </c>
      <c r="G1216" s="1">
        <v>92.37</v>
      </c>
      <c r="H1216" s="1">
        <v>1220</v>
      </c>
      <c r="I1216" s="1">
        <v>1898169.57</v>
      </c>
      <c r="J1216" s="1">
        <v>-159</v>
      </c>
      <c r="K1216" s="1">
        <v>-281</v>
      </c>
      <c r="L1216" s="1">
        <v>-290</v>
      </c>
      <c r="M1216" s="1">
        <v>-665</v>
      </c>
      <c r="N1216" s="1">
        <v>-458</v>
      </c>
      <c r="O1216" s="1">
        <v>175334</v>
      </c>
      <c r="P1216" s="1">
        <v>-1.1000000000000001</v>
      </c>
      <c r="Q1216" s="1">
        <v>12.6</v>
      </c>
      <c r="R1216" s="1">
        <v>12.5</v>
      </c>
      <c r="S1216" s="1">
        <v>13.5</v>
      </c>
      <c r="T1216" s="1">
        <v>13.45</v>
      </c>
      <c r="U1216" s="1">
        <v>13.15</v>
      </c>
      <c r="V1216" s="1">
        <v>-0.24397850000000001</v>
      </c>
      <c r="W1216" s="1">
        <v>6.91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-2</v>
      </c>
      <c r="K1217" s="1">
        <v>-3</v>
      </c>
      <c r="L1217" s="1">
        <v>0</v>
      </c>
      <c r="M1217" s="1">
        <v>0</v>
      </c>
      <c r="N1217" s="1">
        <v>1</v>
      </c>
      <c r="O1217" s="1">
        <v>7662</v>
      </c>
      <c r="P1217" s="1">
        <v>-0.1</v>
      </c>
      <c r="Q1217" s="1">
        <v>36.200000000000003</v>
      </c>
      <c r="R1217" s="1">
        <v>36.299999999999997</v>
      </c>
      <c r="S1217" s="1">
        <v>36.200000000000003</v>
      </c>
      <c r="T1217" s="1">
        <v>36.200000000000003</v>
      </c>
      <c r="U1217" s="1">
        <v>35.200000000000003</v>
      </c>
      <c r="V1217" s="1">
        <v>-1.4610000000000003E-3</v>
      </c>
      <c r="W1217" s="1">
        <v>-1.81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54.35</v>
      </c>
      <c r="D1218" s="1">
        <v>0</v>
      </c>
      <c r="E1218" s="1">
        <v>0</v>
      </c>
      <c r="F1218" s="1">
        <v>50.66</v>
      </c>
      <c r="G1218" s="1">
        <v>-5.0099999999999909</v>
      </c>
      <c r="H1218" s="1">
        <v>1222</v>
      </c>
      <c r="I1218" s="1">
        <v>1955310</v>
      </c>
      <c r="J1218" s="1">
        <v>9</v>
      </c>
      <c r="K1218" s="1">
        <v>-41</v>
      </c>
      <c r="L1218" s="1">
        <v>-242</v>
      </c>
      <c r="M1218" s="1">
        <v>-473</v>
      </c>
      <c r="N1218" s="1">
        <v>119</v>
      </c>
      <c r="O1218" s="1">
        <v>-9796</v>
      </c>
      <c r="P1218" s="1">
        <v>6.4</v>
      </c>
      <c r="Q1218" s="1">
        <v>20.149999999999999</v>
      </c>
      <c r="R1218" s="1">
        <v>20.5</v>
      </c>
      <c r="S1218" s="1">
        <v>22.55</v>
      </c>
      <c r="T1218" s="1">
        <v>23.5</v>
      </c>
      <c r="U1218" s="1">
        <v>23.95</v>
      </c>
      <c r="V1218" s="1">
        <v>-0.143817</v>
      </c>
      <c r="W1218" s="1">
        <v>20.96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18.8</v>
      </c>
      <c r="D1219" s="1">
        <v>2</v>
      </c>
      <c r="E1219" s="1">
        <v>0</v>
      </c>
      <c r="F1219" s="1">
        <v>3.26</v>
      </c>
      <c r="G1219" s="1">
        <v>75.94</v>
      </c>
      <c r="H1219" s="1">
        <v>1223</v>
      </c>
      <c r="I1219" s="1">
        <v>21709080.969999999</v>
      </c>
      <c r="J1219" s="1">
        <v>-779</v>
      </c>
      <c r="K1219" s="1">
        <v>-4409</v>
      </c>
      <c r="L1219" s="1">
        <v>-2886</v>
      </c>
      <c r="M1219" s="1">
        <v>663</v>
      </c>
      <c r="N1219" s="1">
        <v>56</v>
      </c>
      <c r="O1219" s="1">
        <v>1648588</v>
      </c>
      <c r="P1219" s="1">
        <v>-0.4</v>
      </c>
      <c r="Q1219" s="1">
        <v>16.600000000000001</v>
      </c>
      <c r="R1219" s="1">
        <v>16.399999999999999</v>
      </c>
      <c r="S1219" s="1">
        <v>16.100000000000001</v>
      </c>
      <c r="T1219" s="1">
        <v>16.350000000000001</v>
      </c>
      <c r="U1219" s="1">
        <v>16.5</v>
      </c>
      <c r="V1219" s="1">
        <v>-1.1993955000000001</v>
      </c>
      <c r="W1219" s="1">
        <v>-0.3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1.1399999999999999</v>
      </c>
      <c r="D1220" s="1">
        <v>0</v>
      </c>
      <c r="E1220" s="1">
        <v>0</v>
      </c>
      <c r="F1220" s="1">
        <v>10.15</v>
      </c>
      <c r="G1220" s="1">
        <v>88.71</v>
      </c>
      <c r="H1220" s="1">
        <v>1224</v>
      </c>
      <c r="I1220" s="1">
        <v>3308167.75</v>
      </c>
      <c r="J1220" s="1">
        <v>876</v>
      </c>
      <c r="K1220" s="1">
        <v>-1514</v>
      </c>
      <c r="L1220" s="1">
        <v>444</v>
      </c>
      <c r="M1220" s="1">
        <v>-1542</v>
      </c>
      <c r="N1220" s="1">
        <v>-504</v>
      </c>
      <c r="O1220" s="1">
        <v>293468</v>
      </c>
      <c r="P1220" s="1">
        <v>-0.8</v>
      </c>
      <c r="Q1220" s="1">
        <v>24.45</v>
      </c>
      <c r="R1220" s="1">
        <v>24</v>
      </c>
      <c r="S1220" s="1">
        <v>24.6</v>
      </c>
      <c r="T1220" s="1">
        <v>24.1</v>
      </c>
      <c r="U1220" s="1">
        <v>23.45</v>
      </c>
      <c r="V1220" s="1">
        <v>-0.52976400000000012</v>
      </c>
      <c r="W1220" s="1">
        <v>-3.1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3.02</v>
      </c>
      <c r="D1221" s="1">
        <v>0.06</v>
      </c>
      <c r="E1221" s="1">
        <v>0</v>
      </c>
      <c r="F1221" s="1">
        <v>3.05</v>
      </c>
      <c r="G1221" s="1">
        <v>93.87</v>
      </c>
      <c r="H1221" s="1">
        <v>1225</v>
      </c>
      <c r="I1221" s="1">
        <v>5944549.8600000003</v>
      </c>
      <c r="J1221" s="1">
        <v>-179</v>
      </c>
      <c r="K1221" s="1">
        <v>-341</v>
      </c>
      <c r="L1221" s="1">
        <v>141</v>
      </c>
      <c r="M1221" s="1">
        <v>-789</v>
      </c>
      <c r="N1221" s="1">
        <v>-201</v>
      </c>
      <c r="O1221" s="1">
        <v>558015</v>
      </c>
      <c r="P1221" s="1">
        <v>-0.2</v>
      </c>
      <c r="Q1221" s="1">
        <v>16.399999999999999</v>
      </c>
      <c r="R1221" s="1">
        <v>16.2</v>
      </c>
      <c r="S1221" s="1">
        <v>16</v>
      </c>
      <c r="T1221" s="1">
        <v>16</v>
      </c>
      <c r="U1221" s="1">
        <v>15.95</v>
      </c>
      <c r="V1221" s="1">
        <v>-0.22033749999999999</v>
      </c>
      <c r="W1221" s="1">
        <v>-1.24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0.17</v>
      </c>
      <c r="D1222" s="1">
        <v>0</v>
      </c>
      <c r="E1222" s="1">
        <v>0</v>
      </c>
      <c r="F1222" s="1">
        <v>26.25</v>
      </c>
      <c r="G1222" s="1">
        <v>73.58</v>
      </c>
      <c r="H1222" s="1">
        <v>1226</v>
      </c>
      <c r="I1222" s="1">
        <v>2523531.54</v>
      </c>
      <c r="J1222" s="1">
        <v>0</v>
      </c>
      <c r="K1222" s="1">
        <v>-34</v>
      </c>
      <c r="L1222" s="1">
        <v>-21</v>
      </c>
      <c r="M1222" s="1">
        <v>-19</v>
      </c>
      <c r="N1222" s="1">
        <v>-33</v>
      </c>
      <c r="O1222" s="1">
        <v>185681</v>
      </c>
      <c r="P1222" s="1">
        <v>-0.1</v>
      </c>
      <c r="Q1222" s="1">
        <v>22</v>
      </c>
      <c r="R1222" s="1">
        <v>21.85</v>
      </c>
      <c r="S1222" s="1">
        <v>21.6</v>
      </c>
      <c r="T1222" s="1">
        <v>21.7</v>
      </c>
      <c r="U1222" s="1">
        <v>22</v>
      </c>
      <c r="V1222" s="1">
        <v>-2.3348000000000001E-2</v>
      </c>
      <c r="W1222" s="1">
        <v>2.33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-3</v>
      </c>
      <c r="K1223" s="1">
        <v>0</v>
      </c>
      <c r="L1223" s="1">
        <v>-1</v>
      </c>
      <c r="M1223" s="1">
        <v>2</v>
      </c>
      <c r="N1223" s="1">
        <v>0</v>
      </c>
      <c r="O1223" s="1">
        <v>148111</v>
      </c>
      <c r="P1223" s="1">
        <v>0</v>
      </c>
      <c r="Q1223" s="1">
        <v>20.9</v>
      </c>
      <c r="R1223" s="1">
        <v>20.75</v>
      </c>
      <c r="S1223" s="1">
        <v>20.75</v>
      </c>
      <c r="T1223" s="1">
        <v>20.75</v>
      </c>
      <c r="U1223" s="1">
        <v>20.8</v>
      </c>
      <c r="V1223" s="1">
        <v>-4.194999999999999E-4</v>
      </c>
      <c r="W1223" s="1">
        <v>0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5</v>
      </c>
      <c r="K1224" s="1">
        <v>0</v>
      </c>
      <c r="L1224" s="1">
        <v>0</v>
      </c>
      <c r="M1224" s="1">
        <v>7</v>
      </c>
      <c r="N1224" s="1">
        <v>-3</v>
      </c>
      <c r="O1224" s="1">
        <v>96765</v>
      </c>
      <c r="P1224" s="1">
        <v>0</v>
      </c>
      <c r="Q1224" s="1">
        <v>50.8</v>
      </c>
      <c r="R1224" s="1">
        <v>51.1</v>
      </c>
      <c r="S1224" s="1">
        <v>50.8</v>
      </c>
      <c r="T1224" s="1">
        <v>51</v>
      </c>
      <c r="U1224" s="1">
        <v>50.9</v>
      </c>
      <c r="V1224" s="1">
        <v>4.5830000000000003E-3</v>
      </c>
      <c r="W1224" s="1">
        <v>0.39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1.1200000000000001</v>
      </c>
      <c r="D1225" s="1">
        <v>0</v>
      </c>
      <c r="E1225" s="1">
        <v>0</v>
      </c>
      <c r="F1225" s="1">
        <v>56.59</v>
      </c>
      <c r="G1225" s="1">
        <v>42.29</v>
      </c>
      <c r="H1225" s="1">
        <v>1229</v>
      </c>
      <c r="I1225" s="1">
        <v>2104375.84</v>
      </c>
      <c r="J1225" s="1">
        <v>-59</v>
      </c>
      <c r="K1225" s="1">
        <v>-179</v>
      </c>
      <c r="L1225" s="1">
        <v>-172</v>
      </c>
      <c r="M1225" s="1">
        <v>-74</v>
      </c>
      <c r="N1225" s="1">
        <v>-39</v>
      </c>
      <c r="O1225" s="1">
        <v>88994</v>
      </c>
      <c r="P1225" s="1">
        <v>-0.6</v>
      </c>
      <c r="Q1225" s="1">
        <v>39.950000000000003</v>
      </c>
      <c r="R1225" s="1">
        <v>39.75</v>
      </c>
      <c r="S1225" s="1">
        <v>39.299999999999997</v>
      </c>
      <c r="T1225" s="1">
        <v>39.450000000000003</v>
      </c>
      <c r="U1225" s="1">
        <v>39.75</v>
      </c>
      <c r="V1225" s="1">
        <v>-0.20701449999999996</v>
      </c>
      <c r="W1225" s="1">
        <v>-0.38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5.01</v>
      </c>
      <c r="D1226" s="1">
        <v>0</v>
      </c>
      <c r="E1226" s="1">
        <v>0</v>
      </c>
      <c r="F1226" s="1">
        <v>7.52</v>
      </c>
      <c r="G1226" s="1">
        <v>87.47</v>
      </c>
      <c r="H1226" s="1">
        <v>1230</v>
      </c>
      <c r="I1226" s="1">
        <v>2488355</v>
      </c>
      <c r="J1226" s="1">
        <v>257</v>
      </c>
      <c r="K1226" s="1">
        <v>-757</v>
      </c>
      <c r="L1226" s="1">
        <v>-853</v>
      </c>
      <c r="M1226" s="1">
        <v>327</v>
      </c>
      <c r="N1226" s="1">
        <v>-1154</v>
      </c>
      <c r="O1226" s="1">
        <v>217656</v>
      </c>
      <c r="P1226" s="1">
        <v>-1</v>
      </c>
      <c r="Q1226" s="1">
        <v>17.399999999999999</v>
      </c>
      <c r="R1226" s="1">
        <v>17.05</v>
      </c>
      <c r="S1226" s="1">
        <v>16.8</v>
      </c>
      <c r="T1226" s="1">
        <v>16.75</v>
      </c>
      <c r="U1226" s="1">
        <v>16.45</v>
      </c>
      <c r="V1226" s="1">
        <v>-0.36271500000000001</v>
      </c>
      <c r="W1226" s="1">
        <v>-5.19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4</v>
      </c>
      <c r="K1227" s="1">
        <v>1</v>
      </c>
      <c r="L1227" s="1">
        <v>0</v>
      </c>
      <c r="M1227" s="1">
        <v>0</v>
      </c>
      <c r="N1227" s="1">
        <v>0</v>
      </c>
      <c r="O1227" s="1">
        <v>91473</v>
      </c>
      <c r="P1227" s="1">
        <v>0</v>
      </c>
      <c r="Q1227" s="1">
        <v>18.3</v>
      </c>
      <c r="R1227" s="1">
        <v>18.45</v>
      </c>
      <c r="S1227" s="1">
        <v>20</v>
      </c>
      <c r="T1227" s="1">
        <v>18.8</v>
      </c>
      <c r="U1227" s="1">
        <v>18.399999999999999</v>
      </c>
      <c r="V1227" s="1">
        <v>9.1650000000000011E-4</v>
      </c>
      <c r="W1227" s="1">
        <v>1.1000000000000001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8.0500000000000007</v>
      </c>
      <c r="R1228" s="1">
        <v>8.1300000000000008</v>
      </c>
      <c r="S1228" s="1">
        <v>8.93</v>
      </c>
      <c r="T1228" s="1">
        <v>8.93</v>
      </c>
      <c r="U1228" s="1">
        <v>9.1999999999999993</v>
      </c>
      <c r="V1228" s="1">
        <v>0</v>
      </c>
      <c r="W1228" s="1">
        <v>3.37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4.03</v>
      </c>
      <c r="D1229" s="1">
        <v>1.1299999999999999</v>
      </c>
      <c r="E1229" s="1">
        <v>0.78</v>
      </c>
      <c r="F1229" s="1">
        <v>8.99</v>
      </c>
      <c r="G1229" s="1">
        <v>85.07</v>
      </c>
      <c r="H1229" s="1">
        <v>1233</v>
      </c>
      <c r="I1229" s="1">
        <v>902791.84</v>
      </c>
      <c r="J1229" s="1">
        <v>323</v>
      </c>
      <c r="K1229" s="1">
        <v>87</v>
      </c>
      <c r="L1229" s="1">
        <v>-219</v>
      </c>
      <c r="M1229" s="1">
        <v>-156</v>
      </c>
      <c r="N1229" s="1">
        <v>298</v>
      </c>
      <c r="O1229" s="1">
        <v>76801</v>
      </c>
      <c r="P1229" s="1">
        <v>0.4</v>
      </c>
      <c r="Q1229" s="1">
        <v>62.7</v>
      </c>
      <c r="R1229" s="1">
        <v>63.2</v>
      </c>
      <c r="S1229" s="1">
        <v>62</v>
      </c>
      <c r="T1229" s="1">
        <v>60.6</v>
      </c>
      <c r="U1229" s="1">
        <v>62.4</v>
      </c>
      <c r="V1229" s="1">
        <v>0.21314100000000005</v>
      </c>
      <c r="W1229" s="1">
        <v>0.81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4.8499999999999996</v>
      </c>
      <c r="D1230" s="1">
        <v>0.49</v>
      </c>
      <c r="E1230" s="1">
        <v>0.05</v>
      </c>
      <c r="F1230" s="1">
        <v>13.45</v>
      </c>
      <c r="G1230" s="1">
        <v>81.16</v>
      </c>
      <c r="H1230" s="1">
        <v>1234</v>
      </c>
      <c r="I1230" s="1">
        <v>1598993.11</v>
      </c>
      <c r="J1230" s="1">
        <v>45</v>
      </c>
      <c r="K1230" s="1">
        <v>-19</v>
      </c>
      <c r="L1230" s="1">
        <v>-43</v>
      </c>
      <c r="M1230" s="1">
        <v>-47</v>
      </c>
      <c r="N1230" s="1">
        <v>-2</v>
      </c>
      <c r="O1230" s="1">
        <v>129774</v>
      </c>
      <c r="P1230" s="1">
        <v>-0.1</v>
      </c>
      <c r="Q1230" s="1">
        <v>19.850000000000001</v>
      </c>
      <c r="R1230" s="1">
        <v>20</v>
      </c>
      <c r="S1230" s="1">
        <v>19.850000000000001</v>
      </c>
      <c r="T1230" s="1">
        <v>19.899999999999999</v>
      </c>
      <c r="U1230" s="1">
        <v>20.100000000000001</v>
      </c>
      <c r="V1230" s="1">
        <v>-1.3158E-2</v>
      </c>
      <c r="W1230" s="1">
        <v>0.25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2.6</v>
      </c>
      <c r="D1231" s="1">
        <v>0.2</v>
      </c>
      <c r="E1231" s="1">
        <v>0</v>
      </c>
      <c r="F1231" s="1">
        <v>13.85</v>
      </c>
      <c r="G1231" s="1">
        <v>83.35</v>
      </c>
      <c r="H1231" s="1">
        <v>1235</v>
      </c>
      <c r="I1231" s="1">
        <v>594004.14</v>
      </c>
      <c r="J1231" s="1">
        <v>7</v>
      </c>
      <c r="K1231" s="1">
        <v>-4</v>
      </c>
      <c r="L1231" s="1">
        <v>0</v>
      </c>
      <c r="M1231" s="1">
        <v>1</v>
      </c>
      <c r="N1231" s="1">
        <v>-1</v>
      </c>
      <c r="O1231" s="1">
        <v>49510</v>
      </c>
      <c r="P1231" s="1">
        <v>0</v>
      </c>
      <c r="Q1231" s="1">
        <v>11.7</v>
      </c>
      <c r="R1231" s="1">
        <v>11.55</v>
      </c>
      <c r="S1231" s="1">
        <v>11.3</v>
      </c>
      <c r="T1231" s="1">
        <v>11.4</v>
      </c>
      <c r="U1231" s="1">
        <v>11.4</v>
      </c>
      <c r="V1231" s="1">
        <v>3.569999999999999E-4</v>
      </c>
      <c r="W1231" s="1">
        <v>-2.56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34.659999999999997</v>
      </c>
      <c r="D1232" s="1">
        <v>1.45</v>
      </c>
      <c r="E1232" s="1">
        <v>0.96</v>
      </c>
      <c r="F1232" s="1">
        <v>15.82</v>
      </c>
      <c r="G1232" s="1">
        <v>47.11</v>
      </c>
      <c r="H1232" s="1">
        <v>1236</v>
      </c>
      <c r="I1232" s="1">
        <v>630643.18000000005</v>
      </c>
      <c r="J1232" s="1">
        <v>74</v>
      </c>
      <c r="K1232" s="1">
        <v>-31</v>
      </c>
      <c r="L1232" s="1">
        <v>47</v>
      </c>
      <c r="M1232" s="1">
        <v>-34</v>
      </c>
      <c r="N1232" s="1">
        <v>-41</v>
      </c>
      <c r="O1232" s="1">
        <v>29710</v>
      </c>
      <c r="P1232" s="1">
        <v>0.1</v>
      </c>
      <c r="Q1232" s="1">
        <v>63.3</v>
      </c>
      <c r="R1232" s="1">
        <v>62.9</v>
      </c>
      <c r="S1232" s="1">
        <v>63.6</v>
      </c>
      <c r="T1232" s="1">
        <v>64.400000000000006</v>
      </c>
      <c r="U1232" s="1">
        <v>63.4</v>
      </c>
      <c r="V1232" s="1">
        <v>9.3449999999999957E-3</v>
      </c>
      <c r="W1232" s="1">
        <v>3.76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1.68</v>
      </c>
      <c r="D1233" s="1">
        <v>0.03</v>
      </c>
      <c r="E1233" s="1">
        <v>0</v>
      </c>
      <c r="F1233" s="1">
        <v>51.4</v>
      </c>
      <c r="G1233" s="1">
        <v>46.89</v>
      </c>
      <c r="H1233" s="1">
        <v>1237</v>
      </c>
      <c r="I1233" s="1">
        <v>1883573.36</v>
      </c>
      <c r="J1233" s="1">
        <v>5</v>
      </c>
      <c r="K1233" s="1">
        <v>9</v>
      </c>
      <c r="L1233" s="1">
        <v>21</v>
      </c>
      <c r="M1233" s="1">
        <v>-1</v>
      </c>
      <c r="N1233" s="1">
        <v>5</v>
      </c>
      <c r="O1233" s="1">
        <v>88321</v>
      </c>
      <c r="P1233" s="1">
        <v>0</v>
      </c>
      <c r="Q1233" s="1">
        <v>41.5</v>
      </c>
      <c r="R1233" s="1">
        <v>41.6</v>
      </c>
      <c r="S1233" s="1">
        <v>41.3</v>
      </c>
      <c r="T1233" s="1">
        <v>41.2</v>
      </c>
      <c r="U1233" s="1">
        <v>41.25</v>
      </c>
      <c r="V1233" s="1">
        <v>1.6142500000000001E-2</v>
      </c>
      <c r="W1233" s="1">
        <v>-0.48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0.42</v>
      </c>
      <c r="D1234" s="1">
        <v>0.02</v>
      </c>
      <c r="E1234" s="1">
        <v>0.32</v>
      </c>
      <c r="F1234" s="1">
        <v>29.78</v>
      </c>
      <c r="G1234" s="1">
        <v>69.459999999999994</v>
      </c>
      <c r="H1234" s="1">
        <v>1238</v>
      </c>
      <c r="I1234" s="1">
        <v>500471</v>
      </c>
      <c r="J1234" s="1">
        <v>17</v>
      </c>
      <c r="K1234" s="1">
        <v>-35</v>
      </c>
      <c r="L1234" s="1">
        <v>5</v>
      </c>
      <c r="M1234" s="1">
        <v>14</v>
      </c>
      <c r="N1234" s="1">
        <v>33</v>
      </c>
      <c r="O1234" s="1">
        <v>34763</v>
      </c>
      <c r="P1234" s="1">
        <v>0.1</v>
      </c>
      <c r="Q1234" s="1">
        <v>13.85</v>
      </c>
      <c r="R1234" s="1">
        <v>13.85</v>
      </c>
      <c r="S1234" s="1">
        <v>13.75</v>
      </c>
      <c r="T1234" s="1">
        <v>13.8</v>
      </c>
      <c r="U1234" s="1">
        <v>14</v>
      </c>
      <c r="V1234" s="1">
        <v>4.7464999999999999E-3</v>
      </c>
      <c r="W1234" s="1">
        <v>3.7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0.81</v>
      </c>
      <c r="D1235" s="1">
        <v>0</v>
      </c>
      <c r="E1235" s="1">
        <v>0</v>
      </c>
      <c r="F1235" s="1">
        <v>53.92</v>
      </c>
      <c r="G1235" s="1">
        <v>45.269999999999996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0</v>
      </c>
      <c r="M1235" s="1">
        <v>3</v>
      </c>
      <c r="N1235" s="1">
        <v>90</v>
      </c>
      <c r="O1235" s="1">
        <v>19879</v>
      </c>
      <c r="P1235" s="1">
        <v>0.5</v>
      </c>
      <c r="Q1235" s="1">
        <v>23.6</v>
      </c>
      <c r="R1235" s="1">
        <v>23.8</v>
      </c>
      <c r="S1235" s="1">
        <v>23.55</v>
      </c>
      <c r="T1235" s="1">
        <v>23.7</v>
      </c>
      <c r="U1235" s="1">
        <v>24.45</v>
      </c>
      <c r="V1235" s="1">
        <v>2.3188E-2</v>
      </c>
      <c r="W1235" s="1">
        <v>4.9400000000000004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10.130000000000001</v>
      </c>
      <c r="D1236" s="1">
        <v>0.16</v>
      </c>
      <c r="E1236" s="1">
        <v>0</v>
      </c>
      <c r="F1236" s="1">
        <v>12.7</v>
      </c>
      <c r="G1236" s="1">
        <v>77.009999999999991</v>
      </c>
      <c r="H1236" s="1">
        <v>1240</v>
      </c>
      <c r="I1236" s="1">
        <v>1876621.54</v>
      </c>
      <c r="J1236" s="1">
        <v>-8</v>
      </c>
      <c r="K1236" s="1">
        <v>-57</v>
      </c>
      <c r="L1236" s="1">
        <v>-86</v>
      </c>
      <c r="M1236" s="1">
        <v>-10</v>
      </c>
      <c r="N1236" s="1">
        <v>-19</v>
      </c>
      <c r="O1236" s="1">
        <v>144519</v>
      </c>
      <c r="P1236" s="1">
        <v>-0.1</v>
      </c>
      <c r="Q1236" s="1">
        <v>44.15</v>
      </c>
      <c r="R1236" s="1">
        <v>44.05</v>
      </c>
      <c r="S1236" s="1">
        <v>43.95</v>
      </c>
      <c r="T1236" s="1">
        <v>43.85</v>
      </c>
      <c r="U1236" s="1">
        <v>43.95</v>
      </c>
      <c r="V1236" s="1">
        <v>-7.9173000000000007E-2</v>
      </c>
      <c r="W1236" s="1">
        <v>-0.23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9.26</v>
      </c>
      <c r="D1237" s="1">
        <v>0.68</v>
      </c>
      <c r="E1237" s="1">
        <v>2.99</v>
      </c>
      <c r="F1237" s="1">
        <v>11.63</v>
      </c>
      <c r="G1237" s="1">
        <v>75.44</v>
      </c>
      <c r="H1237" s="1">
        <v>1241</v>
      </c>
      <c r="I1237" s="1">
        <v>30271868.510000002</v>
      </c>
      <c r="J1237" s="1">
        <v>549</v>
      </c>
      <c r="K1237" s="1">
        <v>-19024</v>
      </c>
      <c r="L1237" s="1">
        <v>210</v>
      </c>
      <c r="M1237" s="1">
        <v>-7506</v>
      </c>
      <c r="N1237" s="1">
        <v>18976</v>
      </c>
      <c r="O1237" s="1">
        <v>2283710</v>
      </c>
      <c r="P1237" s="1">
        <v>-0.3</v>
      </c>
      <c r="Q1237" s="1">
        <v>22.15</v>
      </c>
      <c r="R1237" s="1">
        <v>22.3</v>
      </c>
      <c r="S1237" s="1">
        <v>22.4</v>
      </c>
      <c r="T1237" s="1">
        <v>22.05</v>
      </c>
      <c r="U1237" s="1">
        <v>22.75</v>
      </c>
      <c r="V1237" s="1">
        <v>-1.4117415000000002</v>
      </c>
      <c r="W1237" s="1">
        <v>12.9</v>
      </c>
      <c r="X1237" s="1" t="s">
        <v>4522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1</v>
      </c>
      <c r="K1238" s="1">
        <v>0</v>
      </c>
      <c r="L1238" s="1">
        <v>-1</v>
      </c>
      <c r="M1238" s="1">
        <v>0</v>
      </c>
      <c r="N1238" s="1">
        <v>0</v>
      </c>
      <c r="O1238" s="1">
        <v>51745</v>
      </c>
      <c r="P1238" s="1">
        <v>0</v>
      </c>
      <c r="Q1238" s="1">
        <v>16.350000000000001</v>
      </c>
      <c r="R1238" s="1">
        <v>16.350000000000001</v>
      </c>
      <c r="S1238" s="1">
        <v>16</v>
      </c>
      <c r="T1238" s="1">
        <v>15.6</v>
      </c>
      <c r="U1238" s="1">
        <v>15.85</v>
      </c>
      <c r="V1238" s="1">
        <v>3.5000000000000143E-6</v>
      </c>
      <c r="W1238" s="1">
        <v>-3.65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0.72</v>
      </c>
      <c r="D1239" s="1">
        <v>0.02</v>
      </c>
      <c r="E1239" s="1">
        <v>0</v>
      </c>
      <c r="F1239" s="1">
        <v>31.65</v>
      </c>
      <c r="G1239" s="1">
        <v>67.61</v>
      </c>
      <c r="H1239" s="1">
        <v>1243</v>
      </c>
      <c r="I1239" s="1">
        <v>908895.73</v>
      </c>
      <c r="J1239" s="1">
        <v>-579</v>
      </c>
      <c r="K1239" s="1">
        <v>-42</v>
      </c>
      <c r="L1239" s="1">
        <v>86</v>
      </c>
      <c r="M1239" s="1">
        <v>187</v>
      </c>
      <c r="N1239" s="1">
        <v>-150</v>
      </c>
      <c r="O1239" s="1">
        <v>61450</v>
      </c>
      <c r="P1239" s="1">
        <v>-0.8</v>
      </c>
      <c r="Q1239" s="1">
        <v>13.95</v>
      </c>
      <c r="R1239" s="1">
        <v>13.7</v>
      </c>
      <c r="S1239" s="1">
        <v>14.2</v>
      </c>
      <c r="T1239" s="1">
        <v>15.3</v>
      </c>
      <c r="U1239" s="1">
        <v>15.35</v>
      </c>
      <c r="V1239" s="1">
        <v>-6.8726499999999996E-2</v>
      </c>
      <c r="W1239" s="1">
        <v>9.25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10.56</v>
      </c>
      <c r="D1240" s="1">
        <v>0.67</v>
      </c>
      <c r="E1240" s="1">
        <v>0.02</v>
      </c>
      <c r="F1240" s="1">
        <v>28.65</v>
      </c>
      <c r="G1240" s="1">
        <v>60.1</v>
      </c>
      <c r="H1240" s="1">
        <v>1244</v>
      </c>
      <c r="I1240" s="1">
        <v>6655551.1399999997</v>
      </c>
      <c r="J1240" s="1">
        <v>428</v>
      </c>
      <c r="K1240" s="1">
        <v>-376</v>
      </c>
      <c r="L1240" s="1">
        <v>-546</v>
      </c>
      <c r="M1240" s="1">
        <v>46</v>
      </c>
      <c r="N1240" s="1">
        <v>830</v>
      </c>
      <c r="O1240" s="1">
        <v>399999</v>
      </c>
      <c r="P1240" s="1">
        <v>0.1</v>
      </c>
      <c r="Q1240" s="1">
        <v>14</v>
      </c>
      <c r="R1240" s="1">
        <v>13.65</v>
      </c>
      <c r="S1240" s="1">
        <v>13.25</v>
      </c>
      <c r="T1240" s="1">
        <v>13.15</v>
      </c>
      <c r="U1240" s="1">
        <v>13.55</v>
      </c>
      <c r="V1240" s="1">
        <v>5.4764999999999994E-2</v>
      </c>
      <c r="W1240" s="1">
        <v>0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53.79</v>
      </c>
      <c r="D1241" s="1">
        <v>1.18</v>
      </c>
      <c r="E1241" s="1">
        <v>1.0900000000000001</v>
      </c>
      <c r="F1241" s="1">
        <v>5.41</v>
      </c>
      <c r="G1241" s="1">
        <v>38.53</v>
      </c>
      <c r="H1241" s="1">
        <v>1245</v>
      </c>
      <c r="I1241" s="1">
        <v>1849705.19</v>
      </c>
      <c r="J1241" s="1">
        <v>-3</v>
      </c>
      <c r="K1241" s="1">
        <v>19</v>
      </c>
      <c r="L1241" s="1">
        <v>-124</v>
      </c>
      <c r="M1241" s="1">
        <v>-178</v>
      </c>
      <c r="N1241" s="1">
        <v>-56</v>
      </c>
      <c r="O1241" s="1">
        <v>71269</v>
      </c>
      <c r="P1241" s="1">
        <v>-0.5</v>
      </c>
      <c r="Q1241" s="1">
        <v>354.5</v>
      </c>
      <c r="R1241" s="1">
        <v>354.5</v>
      </c>
      <c r="S1241" s="1">
        <v>351.5</v>
      </c>
      <c r="T1241" s="1">
        <v>351</v>
      </c>
      <c r="U1241" s="1">
        <v>352</v>
      </c>
      <c r="V1241" s="1">
        <v>-1.2010400000000001</v>
      </c>
      <c r="W1241" s="1">
        <v>-1.1200000000000001</v>
      </c>
      <c r="X1241" s="1" t="s">
        <v>4523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0.97</v>
      </c>
      <c r="D1242" s="1">
        <v>0</v>
      </c>
      <c r="E1242" s="1">
        <v>0</v>
      </c>
      <c r="F1242" s="1">
        <v>14.67</v>
      </c>
      <c r="G1242" s="1">
        <v>84.36</v>
      </c>
      <c r="H1242" s="1">
        <v>1246</v>
      </c>
      <c r="I1242" s="1">
        <v>707909.61</v>
      </c>
      <c r="J1242" s="1">
        <v>0</v>
      </c>
      <c r="K1242" s="1">
        <v>0</v>
      </c>
      <c r="L1242" s="1">
        <v>0</v>
      </c>
      <c r="M1242" s="1">
        <v>6</v>
      </c>
      <c r="N1242" s="1">
        <v>0</v>
      </c>
      <c r="O1242" s="1">
        <v>59719</v>
      </c>
      <c r="P1242" s="1">
        <v>0</v>
      </c>
      <c r="Q1242" s="1">
        <v>10.55</v>
      </c>
      <c r="R1242" s="1">
        <v>10.5</v>
      </c>
      <c r="S1242" s="1">
        <v>10.55</v>
      </c>
      <c r="T1242" s="1">
        <v>10.55</v>
      </c>
      <c r="U1242" s="1">
        <v>10.6</v>
      </c>
      <c r="V1242" s="1">
        <v>6.3299999999999999E-4</v>
      </c>
      <c r="W1242" s="1">
        <v>2.42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2.79</v>
      </c>
      <c r="D1243" s="1">
        <v>0</v>
      </c>
      <c r="E1243" s="1">
        <v>0</v>
      </c>
      <c r="F1243" s="1">
        <v>13.29</v>
      </c>
      <c r="G1243" s="1">
        <v>83.92</v>
      </c>
      <c r="H1243" s="1">
        <v>1247</v>
      </c>
      <c r="I1243" s="1">
        <v>590374.30000000005</v>
      </c>
      <c r="J1243" s="1">
        <v>-72</v>
      </c>
      <c r="K1243" s="1">
        <v>3</v>
      </c>
      <c r="L1243" s="1">
        <v>-53</v>
      </c>
      <c r="M1243" s="1">
        <v>-38</v>
      </c>
      <c r="N1243" s="1">
        <v>-36</v>
      </c>
      <c r="O1243" s="1">
        <v>49544</v>
      </c>
      <c r="P1243" s="1">
        <v>-0.4</v>
      </c>
      <c r="Q1243" s="1">
        <v>48.15</v>
      </c>
      <c r="R1243" s="1">
        <v>47.95</v>
      </c>
      <c r="S1243" s="1">
        <v>47.9</v>
      </c>
      <c r="T1243" s="1">
        <v>47.75</v>
      </c>
      <c r="U1243" s="1">
        <v>47.95</v>
      </c>
      <c r="V1243" s="1">
        <v>-9.402350000000001E-2</v>
      </c>
      <c r="W1243" s="1">
        <v>-0.93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6</v>
      </c>
      <c r="K1244" s="1">
        <v>-6</v>
      </c>
      <c r="L1244" s="1">
        <v>-7</v>
      </c>
      <c r="M1244" s="1">
        <v>-4</v>
      </c>
      <c r="N1244" s="1">
        <v>-1</v>
      </c>
      <c r="O1244" s="1">
        <v>55565</v>
      </c>
      <c r="P1244" s="1">
        <v>0</v>
      </c>
      <c r="Q1244" s="1">
        <v>27</v>
      </c>
      <c r="R1244" s="1">
        <v>29.7</v>
      </c>
      <c r="S1244" s="1">
        <v>29.7</v>
      </c>
      <c r="T1244" s="1">
        <v>28.85</v>
      </c>
      <c r="U1244" s="1">
        <v>27.8</v>
      </c>
      <c r="V1244" s="1">
        <v>-3.673E-3</v>
      </c>
      <c r="W1244" s="1">
        <v>2.77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2.73</v>
      </c>
      <c r="D1245" s="1">
        <v>0.01</v>
      </c>
      <c r="E1245" s="1">
        <v>0.2</v>
      </c>
      <c r="F1245" s="1">
        <v>21.97</v>
      </c>
      <c r="G1245" s="1">
        <v>75.09</v>
      </c>
      <c r="H1245" s="1">
        <v>1249</v>
      </c>
      <c r="I1245" s="1">
        <v>2490111.5</v>
      </c>
      <c r="J1245" s="1">
        <v>-9</v>
      </c>
      <c r="K1245" s="1">
        <v>8</v>
      </c>
      <c r="L1245" s="1">
        <v>506</v>
      </c>
      <c r="M1245" s="1">
        <v>-287</v>
      </c>
      <c r="N1245" s="1">
        <v>-72</v>
      </c>
      <c r="O1245" s="1">
        <v>186982</v>
      </c>
      <c r="P1245" s="1">
        <v>0.1</v>
      </c>
      <c r="Q1245" s="1">
        <v>22.6</v>
      </c>
      <c r="R1245" s="1">
        <v>22.4</v>
      </c>
      <c r="S1245" s="1">
        <v>22.9</v>
      </c>
      <c r="T1245" s="1">
        <v>22.8</v>
      </c>
      <c r="U1245" s="1">
        <v>22.65</v>
      </c>
      <c r="V1245" s="1">
        <v>3.3887999999999981E-2</v>
      </c>
      <c r="W1245" s="1">
        <v>-0.88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3.04</v>
      </c>
      <c r="D1246" s="1">
        <v>0</v>
      </c>
      <c r="E1246" s="1">
        <v>0.06</v>
      </c>
      <c r="F1246" s="1">
        <v>19.149999999999999</v>
      </c>
      <c r="G1246" s="1">
        <v>77.75</v>
      </c>
      <c r="H1246" s="1">
        <v>1250</v>
      </c>
      <c r="I1246" s="1">
        <v>1268395.8700000001</v>
      </c>
      <c r="J1246" s="1">
        <v>84</v>
      </c>
      <c r="K1246" s="1">
        <v>-4</v>
      </c>
      <c r="L1246" s="1">
        <v>-226</v>
      </c>
      <c r="M1246" s="1">
        <v>-39</v>
      </c>
      <c r="N1246" s="1">
        <v>44</v>
      </c>
      <c r="O1246" s="1">
        <v>98618</v>
      </c>
      <c r="P1246" s="1">
        <v>-0.1</v>
      </c>
      <c r="Q1246" s="1">
        <v>23.5</v>
      </c>
      <c r="R1246" s="1">
        <v>23.8</v>
      </c>
      <c r="S1246" s="1">
        <v>23.25</v>
      </c>
      <c r="T1246" s="1">
        <v>23.7</v>
      </c>
      <c r="U1246" s="1">
        <v>24.2</v>
      </c>
      <c r="V1246" s="1">
        <v>-3.2351999999999999E-2</v>
      </c>
      <c r="W1246" s="1">
        <v>4.76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3.65</v>
      </c>
      <c r="D1247" s="1">
        <v>0</v>
      </c>
      <c r="E1247" s="1">
        <v>0.05</v>
      </c>
      <c r="F1247" s="1">
        <v>11.66</v>
      </c>
      <c r="G1247" s="1">
        <v>84.64</v>
      </c>
      <c r="H1247" s="1">
        <v>1251</v>
      </c>
      <c r="I1247" s="1">
        <v>1080797.51</v>
      </c>
      <c r="J1247" s="1">
        <v>129</v>
      </c>
      <c r="K1247" s="1">
        <v>-521</v>
      </c>
      <c r="L1247" s="1">
        <v>-810</v>
      </c>
      <c r="M1247" s="1">
        <v>-278</v>
      </c>
      <c r="N1247" s="1">
        <v>151</v>
      </c>
      <c r="O1247" s="1">
        <v>91479</v>
      </c>
      <c r="P1247" s="1">
        <v>-1.5</v>
      </c>
      <c r="Q1247" s="1">
        <v>27.5</v>
      </c>
      <c r="R1247" s="1">
        <v>27</v>
      </c>
      <c r="S1247" s="1">
        <v>25.3</v>
      </c>
      <c r="T1247" s="1">
        <v>25.15</v>
      </c>
      <c r="U1247" s="1">
        <v>25.55</v>
      </c>
      <c r="V1247" s="1">
        <v>-0.34146149999999992</v>
      </c>
      <c r="W1247" s="1">
        <v>-2.67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0</v>
      </c>
      <c r="K1248" s="1">
        <v>-1</v>
      </c>
      <c r="L1248" s="1">
        <v>-10</v>
      </c>
      <c r="M1248" s="1">
        <v>2</v>
      </c>
      <c r="N1248" s="1">
        <v>6</v>
      </c>
      <c r="O1248" s="1">
        <v>85893</v>
      </c>
      <c r="P1248" s="1">
        <v>0</v>
      </c>
      <c r="Q1248" s="1">
        <v>25.15</v>
      </c>
      <c r="R1248" s="1">
        <v>25.1</v>
      </c>
      <c r="S1248" s="1">
        <v>24.95</v>
      </c>
      <c r="T1248" s="1">
        <v>24.9</v>
      </c>
      <c r="U1248" s="1">
        <v>25.1</v>
      </c>
      <c r="V1248" s="1">
        <v>-7.4199999999999993E-4</v>
      </c>
      <c r="W1248" s="1">
        <v>-0.59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1.41</v>
      </c>
      <c r="D1249" s="1">
        <v>0.19</v>
      </c>
      <c r="E1249" s="1">
        <v>0.38</v>
      </c>
      <c r="F1249" s="1">
        <v>10.199999999999999</v>
      </c>
      <c r="G1249" s="1">
        <v>87.82</v>
      </c>
      <c r="H1249" s="1">
        <v>1253</v>
      </c>
      <c r="I1249" s="1">
        <v>1809436.75</v>
      </c>
      <c r="J1249" s="1">
        <v>372</v>
      </c>
      <c r="K1249" s="1">
        <v>-1664</v>
      </c>
      <c r="L1249" s="1">
        <v>598</v>
      </c>
      <c r="M1249" s="1">
        <v>555</v>
      </c>
      <c r="N1249" s="1">
        <v>-1151</v>
      </c>
      <c r="O1249" s="1">
        <v>158905</v>
      </c>
      <c r="P1249" s="1">
        <v>-0.8</v>
      </c>
      <c r="Q1249" s="1">
        <v>41.9</v>
      </c>
      <c r="R1249" s="1">
        <v>40.049999999999997</v>
      </c>
      <c r="S1249" s="1">
        <v>37.5</v>
      </c>
      <c r="T1249" s="1">
        <v>35.799999999999997</v>
      </c>
      <c r="U1249" s="1">
        <v>37.25</v>
      </c>
      <c r="V1249" s="1">
        <v>-0.51637149999999998</v>
      </c>
      <c r="W1249" s="1">
        <v>-4.3600000000000003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1.08</v>
      </c>
      <c r="D1250" s="1">
        <v>0</v>
      </c>
      <c r="E1250" s="1">
        <v>0</v>
      </c>
      <c r="F1250" s="1">
        <v>29.59</v>
      </c>
      <c r="G1250" s="1">
        <v>69.33</v>
      </c>
      <c r="H1250" s="1">
        <v>1254</v>
      </c>
      <c r="I1250" s="1">
        <v>295000</v>
      </c>
      <c r="J1250" s="1">
        <v>-1</v>
      </c>
      <c r="K1250" s="1">
        <v>0</v>
      </c>
      <c r="L1250" s="1">
        <v>3</v>
      </c>
      <c r="M1250" s="1">
        <v>40</v>
      </c>
      <c r="N1250" s="1">
        <v>20</v>
      </c>
      <c r="O1250" s="1">
        <v>20452</v>
      </c>
      <c r="P1250" s="1">
        <v>0.3</v>
      </c>
      <c r="Q1250" s="1">
        <v>20.100000000000001</v>
      </c>
      <c r="R1250" s="1">
        <v>20.399999999999999</v>
      </c>
      <c r="S1250" s="1">
        <v>21</v>
      </c>
      <c r="T1250" s="1">
        <v>22.35</v>
      </c>
      <c r="U1250" s="1">
        <v>24.55</v>
      </c>
      <c r="V1250" s="1">
        <v>1.4279000000000002E-2</v>
      </c>
      <c r="W1250" s="1">
        <v>23.06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2.56</v>
      </c>
      <c r="D1252" s="1">
        <v>0</v>
      </c>
      <c r="E1252" s="1">
        <v>0.09</v>
      </c>
      <c r="F1252" s="1">
        <v>3.39</v>
      </c>
      <c r="G1252" s="1">
        <v>93.96</v>
      </c>
      <c r="H1252" s="1">
        <v>1256</v>
      </c>
      <c r="I1252" s="1">
        <v>1170062.94</v>
      </c>
      <c r="J1252" s="1">
        <v>-13</v>
      </c>
      <c r="K1252" s="1">
        <v>-43</v>
      </c>
      <c r="L1252" s="1">
        <v>-15</v>
      </c>
      <c r="M1252" s="1">
        <v>-31</v>
      </c>
      <c r="N1252" s="1">
        <v>-20</v>
      </c>
      <c r="O1252" s="1">
        <v>109939</v>
      </c>
      <c r="P1252" s="1">
        <v>-0.1</v>
      </c>
      <c r="Q1252" s="1">
        <v>9.0299999999999994</v>
      </c>
      <c r="R1252" s="1">
        <v>8.99</v>
      </c>
      <c r="S1252" s="1">
        <v>8.82</v>
      </c>
      <c r="T1252" s="1">
        <v>8.85</v>
      </c>
      <c r="U1252" s="1">
        <v>8.9</v>
      </c>
      <c r="V1252" s="1">
        <v>-1.0886099999999999E-2</v>
      </c>
      <c r="W1252" s="1">
        <v>-1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22.5</v>
      </c>
      <c r="D1253" s="1">
        <v>0.01</v>
      </c>
      <c r="E1253" s="1">
        <v>0</v>
      </c>
      <c r="F1253" s="1">
        <v>47.32</v>
      </c>
      <c r="G1253" s="1">
        <v>30.17</v>
      </c>
      <c r="H1253" s="1">
        <v>1257</v>
      </c>
      <c r="I1253" s="1">
        <v>725798.98</v>
      </c>
      <c r="J1253" s="1">
        <v>1</v>
      </c>
      <c r="K1253" s="1">
        <v>-7</v>
      </c>
      <c r="L1253" s="1">
        <v>-10</v>
      </c>
      <c r="M1253" s="1">
        <v>-18</v>
      </c>
      <c r="N1253" s="1">
        <v>-11</v>
      </c>
      <c r="O1253" s="1">
        <v>21897</v>
      </c>
      <c r="P1253" s="1">
        <v>-0.2</v>
      </c>
      <c r="Q1253" s="1">
        <v>16.05</v>
      </c>
      <c r="R1253" s="1">
        <v>16</v>
      </c>
      <c r="S1253" s="1">
        <v>15.95</v>
      </c>
      <c r="T1253" s="1">
        <v>16.100000000000001</v>
      </c>
      <c r="U1253" s="1">
        <v>16</v>
      </c>
      <c r="V1253" s="1">
        <v>-7.2125000000000002E-3</v>
      </c>
      <c r="W1253" s="1">
        <v>3.23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4.3499999999999996</v>
      </c>
      <c r="D1254" s="1">
        <v>0</v>
      </c>
      <c r="E1254" s="1">
        <v>0</v>
      </c>
      <c r="F1254" s="1">
        <v>12.09</v>
      </c>
      <c r="G1254" s="1">
        <v>83.56</v>
      </c>
      <c r="H1254" s="1">
        <v>1258</v>
      </c>
      <c r="I1254" s="1">
        <v>1155364.1200000001</v>
      </c>
      <c r="J1254" s="1">
        <v>17</v>
      </c>
      <c r="K1254" s="1">
        <v>1</v>
      </c>
      <c r="L1254" s="1">
        <v>-36</v>
      </c>
      <c r="M1254" s="1">
        <v>-59</v>
      </c>
      <c r="N1254" s="1">
        <v>32</v>
      </c>
      <c r="O1254" s="1">
        <v>96542</v>
      </c>
      <c r="P1254" s="1">
        <v>0</v>
      </c>
      <c r="Q1254" s="1">
        <v>18</v>
      </c>
      <c r="R1254" s="1">
        <v>18.100000000000001</v>
      </c>
      <c r="S1254" s="1">
        <v>17.7</v>
      </c>
      <c r="T1254" s="1">
        <v>18.45</v>
      </c>
      <c r="U1254" s="1">
        <v>18.399999999999999</v>
      </c>
      <c r="V1254" s="1">
        <v>-8.1284999999999986E-3</v>
      </c>
      <c r="W1254" s="1">
        <v>1.66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15.69</v>
      </c>
      <c r="D1255" s="1">
        <v>10.14</v>
      </c>
      <c r="E1255" s="1">
        <v>1.66</v>
      </c>
      <c r="F1255" s="1">
        <v>8.32</v>
      </c>
      <c r="G1255" s="1">
        <v>64.19</v>
      </c>
      <c r="H1255" s="1">
        <v>1259</v>
      </c>
      <c r="I1255" s="1">
        <v>737985</v>
      </c>
      <c r="J1255" s="1">
        <v>505</v>
      </c>
      <c r="K1255" s="1">
        <v>1106</v>
      </c>
      <c r="L1255" s="1">
        <v>-502</v>
      </c>
      <c r="M1255" s="1">
        <v>749</v>
      </c>
      <c r="N1255" s="1">
        <v>183</v>
      </c>
      <c r="O1255" s="1">
        <v>47371</v>
      </c>
      <c r="P1255" s="1">
        <v>4.3</v>
      </c>
      <c r="Q1255" s="1">
        <v>144</v>
      </c>
      <c r="R1255" s="1">
        <v>158</v>
      </c>
      <c r="S1255" s="1">
        <v>157</v>
      </c>
      <c r="T1255" s="1">
        <v>155.5</v>
      </c>
      <c r="U1255" s="1">
        <v>171</v>
      </c>
      <c r="V1255" s="1">
        <v>3.1641650000000001</v>
      </c>
      <c r="W1255" s="1">
        <v>21.71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15.75</v>
      </c>
      <c r="D1256" s="1">
        <v>0.11</v>
      </c>
      <c r="E1256" s="1">
        <v>0.12</v>
      </c>
      <c r="F1256" s="1">
        <v>26.4</v>
      </c>
      <c r="G1256" s="1">
        <v>57.620000000000005</v>
      </c>
      <c r="H1256" s="1">
        <v>1260</v>
      </c>
      <c r="I1256" s="1">
        <v>2255409.29</v>
      </c>
      <c r="J1256" s="1">
        <v>76</v>
      </c>
      <c r="K1256" s="1">
        <v>12</v>
      </c>
      <c r="L1256" s="1">
        <v>-77</v>
      </c>
      <c r="M1256" s="1">
        <v>-27</v>
      </c>
      <c r="N1256" s="1">
        <v>55</v>
      </c>
      <c r="O1256" s="1">
        <v>129957</v>
      </c>
      <c r="P1256" s="1">
        <v>0</v>
      </c>
      <c r="Q1256" s="1">
        <v>30</v>
      </c>
      <c r="R1256" s="1">
        <v>30</v>
      </c>
      <c r="S1256" s="1">
        <v>29.3</v>
      </c>
      <c r="T1256" s="1">
        <v>29.1</v>
      </c>
      <c r="U1256" s="1">
        <v>29.5</v>
      </c>
      <c r="V1256" s="1">
        <v>1.2207000000000001E-2</v>
      </c>
      <c r="W1256" s="1">
        <v>-0.84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0.79</v>
      </c>
      <c r="D1257" s="1">
        <v>0</v>
      </c>
      <c r="E1257" s="1">
        <v>0.33</v>
      </c>
      <c r="F1257" s="1">
        <v>26.33</v>
      </c>
      <c r="G1257" s="1">
        <v>72.55</v>
      </c>
      <c r="H1257" s="1">
        <v>1261</v>
      </c>
      <c r="I1257" s="1">
        <v>383679.06</v>
      </c>
      <c r="J1257" s="1">
        <v>28</v>
      </c>
      <c r="K1257" s="1">
        <v>-47</v>
      </c>
      <c r="L1257" s="1">
        <v>-30</v>
      </c>
      <c r="M1257" s="1">
        <v>-20</v>
      </c>
      <c r="N1257" s="1">
        <v>-6</v>
      </c>
      <c r="O1257" s="1">
        <v>27836</v>
      </c>
      <c r="P1257" s="1">
        <v>-0.3</v>
      </c>
      <c r="Q1257" s="1">
        <v>15</v>
      </c>
      <c r="R1257" s="1">
        <v>15.35</v>
      </c>
      <c r="S1257" s="1">
        <v>14.35</v>
      </c>
      <c r="T1257" s="1">
        <v>14.2</v>
      </c>
      <c r="U1257" s="1">
        <v>14.8</v>
      </c>
      <c r="V1257" s="1">
        <v>-1.10475E-2</v>
      </c>
      <c r="W1257" s="1">
        <v>8.42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5.84</v>
      </c>
      <c r="D1258" s="1">
        <v>0.69</v>
      </c>
      <c r="E1258" s="1">
        <v>0.19</v>
      </c>
      <c r="F1258" s="1">
        <v>15.63</v>
      </c>
      <c r="G1258" s="1">
        <v>77.650000000000006</v>
      </c>
      <c r="H1258" s="1">
        <v>1262</v>
      </c>
      <c r="I1258" s="1">
        <v>1289144.5</v>
      </c>
      <c r="J1258" s="1">
        <v>7</v>
      </c>
      <c r="K1258" s="1">
        <v>6</v>
      </c>
      <c r="L1258" s="1">
        <v>-142</v>
      </c>
      <c r="M1258" s="1">
        <v>-33</v>
      </c>
      <c r="N1258" s="1">
        <v>-199</v>
      </c>
      <c r="O1258" s="1">
        <v>100102</v>
      </c>
      <c r="P1258" s="1">
        <v>-0.4</v>
      </c>
      <c r="Q1258" s="1">
        <v>27.95</v>
      </c>
      <c r="R1258" s="1">
        <v>27.8</v>
      </c>
      <c r="S1258" s="1">
        <v>27.25</v>
      </c>
      <c r="T1258" s="1">
        <v>27.95</v>
      </c>
      <c r="U1258" s="1">
        <v>28.9</v>
      </c>
      <c r="V1258" s="1">
        <v>-0.10180500000000001</v>
      </c>
      <c r="W1258" s="1">
        <v>5.09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6.11</v>
      </c>
      <c r="D1259" s="1">
        <v>0.7</v>
      </c>
      <c r="E1259" s="1">
        <v>2.5299999999999998</v>
      </c>
      <c r="F1259" s="1">
        <v>44.56</v>
      </c>
      <c r="G1259" s="1">
        <v>46.099999999999994</v>
      </c>
      <c r="H1259" s="1">
        <v>1263</v>
      </c>
      <c r="I1259" s="1">
        <v>3307792.15</v>
      </c>
      <c r="J1259" s="1">
        <v>166</v>
      </c>
      <c r="K1259" s="1">
        <v>-232</v>
      </c>
      <c r="L1259" s="1">
        <v>-260</v>
      </c>
      <c r="M1259" s="1">
        <v>-79</v>
      </c>
      <c r="N1259" s="1">
        <v>190</v>
      </c>
      <c r="O1259" s="1">
        <v>152489</v>
      </c>
      <c r="P1259" s="1">
        <v>-0.1</v>
      </c>
      <c r="Q1259" s="1">
        <v>12.2</v>
      </c>
      <c r="R1259" s="1">
        <v>12</v>
      </c>
      <c r="S1259" s="1">
        <v>11.5</v>
      </c>
      <c r="T1259" s="1">
        <v>11.4</v>
      </c>
      <c r="U1259" s="1">
        <v>11.6</v>
      </c>
      <c r="V1259" s="1">
        <v>-2.4454000000000007E-2</v>
      </c>
      <c r="W1259" s="1">
        <v>-1.28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3.82</v>
      </c>
      <c r="D1260" s="1">
        <v>1.78</v>
      </c>
      <c r="E1260" s="1">
        <v>1.05</v>
      </c>
      <c r="F1260" s="1">
        <v>20.73</v>
      </c>
      <c r="G1260" s="1">
        <v>72.62</v>
      </c>
      <c r="H1260" s="1">
        <v>1264</v>
      </c>
      <c r="I1260" s="1">
        <v>830068.97</v>
      </c>
      <c r="J1260" s="1">
        <v>23</v>
      </c>
      <c r="K1260" s="1">
        <v>-2</v>
      </c>
      <c r="L1260" s="1">
        <v>-55</v>
      </c>
      <c r="M1260" s="1">
        <v>-91</v>
      </c>
      <c r="N1260" s="1">
        <v>45</v>
      </c>
      <c r="O1260" s="1">
        <v>60280</v>
      </c>
      <c r="P1260" s="1">
        <v>-0.1</v>
      </c>
      <c r="Q1260" s="1">
        <v>43.5</v>
      </c>
      <c r="R1260" s="1">
        <v>43.25</v>
      </c>
      <c r="S1260" s="1">
        <v>43.45</v>
      </c>
      <c r="T1260" s="1">
        <v>43.1</v>
      </c>
      <c r="U1260" s="1">
        <v>44.55</v>
      </c>
      <c r="V1260" s="1">
        <v>-3.3931000000000003E-2</v>
      </c>
      <c r="W1260" s="1">
        <v>3.36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2</v>
      </c>
      <c r="O1261" s="1">
        <v>17097</v>
      </c>
      <c r="P1261" s="1">
        <v>0</v>
      </c>
      <c r="Q1261" s="1">
        <v>16.3</v>
      </c>
      <c r="R1261" s="1">
        <v>16.55</v>
      </c>
      <c r="S1261" s="1">
        <v>16.45</v>
      </c>
      <c r="T1261" s="1">
        <v>16.399999999999999</v>
      </c>
      <c r="U1261" s="1">
        <v>15.8</v>
      </c>
      <c r="V1261" s="1">
        <v>3.1600000000000004E-4</v>
      </c>
      <c r="W1261" s="1">
        <v>-5.39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55.56</v>
      </c>
      <c r="D1262" s="1">
        <v>1.68</v>
      </c>
      <c r="E1262" s="1">
        <v>0.03</v>
      </c>
      <c r="F1262" s="1">
        <v>28.84</v>
      </c>
      <c r="G1262" s="1">
        <v>13.89</v>
      </c>
      <c r="H1262" s="1">
        <v>1266</v>
      </c>
      <c r="I1262" s="1">
        <v>923965.53</v>
      </c>
      <c r="J1262" s="1">
        <v>-19</v>
      </c>
      <c r="K1262" s="1">
        <v>-4</v>
      </c>
      <c r="L1262" s="1">
        <v>22</v>
      </c>
      <c r="M1262" s="1">
        <v>26</v>
      </c>
      <c r="N1262" s="1">
        <v>61</v>
      </c>
      <c r="O1262" s="1">
        <v>12834</v>
      </c>
      <c r="P1262" s="1">
        <v>0.7</v>
      </c>
      <c r="Q1262" s="1">
        <v>237</v>
      </c>
      <c r="R1262" s="1">
        <v>238</v>
      </c>
      <c r="S1262" s="1">
        <v>237.5</v>
      </c>
      <c r="T1262" s="1">
        <v>240</v>
      </c>
      <c r="U1262" s="1">
        <v>245</v>
      </c>
      <c r="V1262" s="1">
        <v>0.20954999999999999</v>
      </c>
      <c r="W1262" s="1">
        <v>7.46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45.58</v>
      </c>
      <c r="D1263" s="1">
        <v>2.4500000000000002</v>
      </c>
      <c r="E1263" s="1">
        <v>0.72</v>
      </c>
      <c r="F1263" s="1">
        <v>2.5099999999999998</v>
      </c>
      <c r="G1263" s="1">
        <v>48.74</v>
      </c>
      <c r="H1263" s="1">
        <v>1267</v>
      </c>
      <c r="I1263" s="1">
        <v>6715232.1699999999</v>
      </c>
      <c r="J1263" s="1">
        <v>1012</v>
      </c>
      <c r="K1263" s="1">
        <v>-1550</v>
      </c>
      <c r="L1263" s="1">
        <v>-255</v>
      </c>
      <c r="M1263" s="1">
        <v>-863</v>
      </c>
      <c r="N1263" s="1">
        <v>-847</v>
      </c>
      <c r="O1263" s="1">
        <v>327300</v>
      </c>
      <c r="P1263" s="1">
        <v>-0.8</v>
      </c>
      <c r="Q1263" s="1">
        <v>70.599999999999994</v>
      </c>
      <c r="R1263" s="1">
        <v>69</v>
      </c>
      <c r="S1263" s="1">
        <v>69.099999999999994</v>
      </c>
      <c r="T1263" s="1">
        <v>69.599999999999994</v>
      </c>
      <c r="U1263" s="1">
        <v>69.599999999999994</v>
      </c>
      <c r="V1263" s="1">
        <v>-1.721393</v>
      </c>
      <c r="W1263" s="1">
        <v>-0.56999999999999995</v>
      </c>
      <c r="X1263" s="1" t="s">
        <v>4524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0.92</v>
      </c>
      <c r="D1264" s="1">
        <v>0.09</v>
      </c>
      <c r="E1264" s="1">
        <v>0.22</v>
      </c>
      <c r="F1264" s="1">
        <v>11.94</v>
      </c>
      <c r="G1264" s="1">
        <v>86.83</v>
      </c>
      <c r="H1264" s="1">
        <v>1268</v>
      </c>
      <c r="I1264" s="1">
        <v>470000</v>
      </c>
      <c r="J1264" s="1">
        <v>4</v>
      </c>
      <c r="K1264" s="1">
        <v>6</v>
      </c>
      <c r="L1264" s="1">
        <v>-12</v>
      </c>
      <c r="M1264" s="1">
        <v>-23</v>
      </c>
      <c r="N1264" s="1">
        <v>-11</v>
      </c>
      <c r="O1264" s="1">
        <v>40810</v>
      </c>
      <c r="P1264" s="1">
        <v>-0.1</v>
      </c>
      <c r="Q1264" s="1">
        <v>13.45</v>
      </c>
      <c r="R1264" s="1">
        <v>13.55</v>
      </c>
      <c r="S1264" s="1">
        <v>13.3</v>
      </c>
      <c r="T1264" s="1">
        <v>13.15</v>
      </c>
      <c r="U1264" s="1">
        <v>13.25</v>
      </c>
      <c r="V1264" s="1">
        <v>-4.7270000000000003E-3</v>
      </c>
      <c r="W1264" s="1">
        <v>2.71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5.17</v>
      </c>
      <c r="D1265" s="1">
        <v>0.28999999999999998</v>
      </c>
      <c r="E1265" s="1">
        <v>4.7300000000000004</v>
      </c>
      <c r="F1265" s="1">
        <v>8.67</v>
      </c>
      <c r="G1265" s="1">
        <v>81.14</v>
      </c>
      <c r="H1265" s="1">
        <v>1269</v>
      </c>
      <c r="I1265" s="1">
        <v>448816.29</v>
      </c>
      <c r="J1265" s="1">
        <v>117</v>
      </c>
      <c r="K1265" s="1">
        <v>-17</v>
      </c>
      <c r="L1265" s="1">
        <v>64</v>
      </c>
      <c r="M1265" s="1">
        <v>-102</v>
      </c>
      <c r="N1265" s="1">
        <v>69</v>
      </c>
      <c r="O1265" s="1">
        <v>36417</v>
      </c>
      <c r="P1265" s="1">
        <v>0.4</v>
      </c>
      <c r="Q1265" s="1">
        <v>168.5</v>
      </c>
      <c r="R1265" s="1">
        <v>166.5</v>
      </c>
      <c r="S1265" s="1">
        <v>153.5</v>
      </c>
      <c r="T1265" s="1">
        <v>143.5</v>
      </c>
      <c r="U1265" s="1">
        <v>143</v>
      </c>
      <c r="V1265" s="1">
        <v>0.21937999999999999</v>
      </c>
      <c r="W1265" s="1">
        <v>-13.6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1.28</v>
      </c>
      <c r="D1266" s="1">
        <v>0</v>
      </c>
      <c r="E1266" s="1">
        <v>0.05</v>
      </c>
      <c r="F1266" s="1">
        <v>16.63</v>
      </c>
      <c r="G1266" s="1">
        <v>82.039999999999992</v>
      </c>
      <c r="H1266" s="1">
        <v>1270</v>
      </c>
      <c r="I1266" s="1">
        <v>552573</v>
      </c>
      <c r="J1266" s="1">
        <v>7</v>
      </c>
      <c r="K1266" s="1">
        <v>-111</v>
      </c>
      <c r="L1266" s="1">
        <v>-83</v>
      </c>
      <c r="M1266" s="1">
        <v>-83</v>
      </c>
      <c r="N1266" s="1">
        <v>-25</v>
      </c>
      <c r="O1266" s="1">
        <v>45333</v>
      </c>
      <c r="P1266" s="1">
        <v>-0.7</v>
      </c>
      <c r="Q1266" s="1">
        <v>43.25</v>
      </c>
      <c r="R1266" s="1">
        <v>42</v>
      </c>
      <c r="S1266" s="1">
        <v>40.9</v>
      </c>
      <c r="T1266" s="1">
        <v>41.15</v>
      </c>
      <c r="U1266" s="1">
        <v>41.5</v>
      </c>
      <c r="V1266" s="1">
        <v>-0.122069</v>
      </c>
      <c r="W1266" s="1">
        <v>-0.48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1.8</v>
      </c>
      <c r="D1267" s="1">
        <v>0.04</v>
      </c>
      <c r="E1267" s="1">
        <v>0.24</v>
      </c>
      <c r="F1267" s="1">
        <v>8.5399999999999991</v>
      </c>
      <c r="G1267" s="1">
        <v>89.38</v>
      </c>
      <c r="H1267" s="1">
        <v>1271</v>
      </c>
      <c r="I1267" s="1">
        <v>1677384.63</v>
      </c>
      <c r="J1267" s="1">
        <v>370</v>
      </c>
      <c r="K1267" s="1">
        <v>-109</v>
      </c>
      <c r="L1267" s="1">
        <v>-274</v>
      </c>
      <c r="M1267" s="1">
        <v>-138</v>
      </c>
      <c r="N1267" s="1">
        <v>152</v>
      </c>
      <c r="O1267" s="1">
        <v>149925</v>
      </c>
      <c r="P1267" s="1">
        <v>0</v>
      </c>
      <c r="Q1267" s="1">
        <v>10.5</v>
      </c>
      <c r="R1267" s="1">
        <v>10.3</v>
      </c>
      <c r="S1267" s="1">
        <v>9.9700000000000006</v>
      </c>
      <c r="T1267" s="1">
        <v>9.9700000000000006</v>
      </c>
      <c r="U1267" s="1">
        <v>10.050000000000001</v>
      </c>
      <c r="V1267" s="1">
        <v>1.8226E-3</v>
      </c>
      <c r="W1267" s="1">
        <v>-0.5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8.4600000000000009</v>
      </c>
      <c r="D1268" s="1">
        <v>0</v>
      </c>
      <c r="E1268" s="1">
        <v>0.64</v>
      </c>
      <c r="F1268" s="1">
        <v>26.52</v>
      </c>
      <c r="G1268" s="1">
        <v>64.38</v>
      </c>
      <c r="H1268" s="1">
        <v>1272</v>
      </c>
      <c r="I1268" s="1">
        <v>5561776.9400000004</v>
      </c>
      <c r="J1268" s="1">
        <v>-949</v>
      </c>
      <c r="K1268" s="1">
        <v>-1363</v>
      </c>
      <c r="L1268" s="1">
        <v>61</v>
      </c>
      <c r="M1268" s="1">
        <v>82</v>
      </c>
      <c r="N1268" s="1">
        <v>2206</v>
      </c>
      <c r="O1268" s="1">
        <v>358067</v>
      </c>
      <c r="P1268" s="1">
        <v>0</v>
      </c>
      <c r="Q1268" s="1">
        <v>31.1</v>
      </c>
      <c r="R1268" s="1">
        <v>30.6</v>
      </c>
      <c r="S1268" s="1">
        <v>29.9</v>
      </c>
      <c r="T1268" s="1">
        <v>29.85</v>
      </c>
      <c r="U1268" s="1">
        <v>31.05</v>
      </c>
      <c r="V1268" s="1">
        <v>1.5461999999999825E-2</v>
      </c>
      <c r="W1268" s="1">
        <v>1.64</v>
      </c>
      <c r="X1268" s="1" t="s">
        <v>4525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0.31</v>
      </c>
      <c r="D1269" s="1">
        <v>0</v>
      </c>
      <c r="E1269" s="1">
        <v>0</v>
      </c>
      <c r="F1269" s="1">
        <v>18.95</v>
      </c>
      <c r="G1269" s="1">
        <v>80.740000000000009</v>
      </c>
      <c r="H1269" s="1">
        <v>1273</v>
      </c>
      <c r="I1269" s="1">
        <v>800800</v>
      </c>
      <c r="J1269" s="1">
        <v>32</v>
      </c>
      <c r="K1269" s="1">
        <v>-29</v>
      </c>
      <c r="L1269" s="1">
        <v>-63</v>
      </c>
      <c r="M1269" s="1">
        <v>16</v>
      </c>
      <c r="N1269" s="1">
        <v>-37</v>
      </c>
      <c r="O1269" s="1">
        <v>64657</v>
      </c>
      <c r="P1269" s="1">
        <v>-0.1</v>
      </c>
      <c r="Q1269" s="1">
        <v>17.55</v>
      </c>
      <c r="R1269" s="1">
        <v>18.2</v>
      </c>
      <c r="S1269" s="1">
        <v>18.05</v>
      </c>
      <c r="T1269" s="1">
        <v>18.05</v>
      </c>
      <c r="U1269" s="1">
        <v>17.3</v>
      </c>
      <c r="V1269" s="1">
        <v>-1.45465E-2</v>
      </c>
      <c r="W1269" s="1">
        <v>0.28999999999999998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2.63</v>
      </c>
      <c r="D1270" s="1">
        <v>0</v>
      </c>
      <c r="E1270" s="1">
        <v>0.04</v>
      </c>
      <c r="F1270" s="1">
        <v>23.65</v>
      </c>
      <c r="G1270" s="1">
        <v>73.680000000000007</v>
      </c>
      <c r="H1270" s="1">
        <v>1274</v>
      </c>
      <c r="I1270" s="1">
        <v>868426.57</v>
      </c>
      <c r="J1270" s="1">
        <v>162</v>
      </c>
      <c r="K1270" s="1">
        <v>-3</v>
      </c>
      <c r="L1270" s="1">
        <v>-51</v>
      </c>
      <c r="M1270" s="1">
        <v>-31</v>
      </c>
      <c r="N1270" s="1">
        <v>153</v>
      </c>
      <c r="O1270" s="1">
        <v>63986</v>
      </c>
      <c r="P1270" s="1">
        <v>0.4</v>
      </c>
      <c r="Q1270" s="1">
        <v>26.35</v>
      </c>
      <c r="R1270" s="1">
        <v>26.25</v>
      </c>
      <c r="S1270" s="1">
        <v>25.45</v>
      </c>
      <c r="T1270" s="1">
        <v>25.35</v>
      </c>
      <c r="U1270" s="1">
        <v>25.65</v>
      </c>
      <c r="V1270" s="1">
        <v>6.0306000000000005E-2</v>
      </c>
      <c r="W1270" s="1">
        <v>-0.39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4.26</v>
      </c>
      <c r="D1271" s="1">
        <v>0</v>
      </c>
      <c r="E1271" s="1">
        <v>0.08</v>
      </c>
      <c r="F1271" s="1">
        <v>12.18</v>
      </c>
      <c r="G1271" s="1">
        <v>83.48</v>
      </c>
      <c r="H1271" s="1">
        <v>1275</v>
      </c>
      <c r="I1271" s="1">
        <v>805346.09</v>
      </c>
      <c r="J1271" s="1">
        <v>43</v>
      </c>
      <c r="K1271" s="1">
        <v>-9</v>
      </c>
      <c r="L1271" s="1">
        <v>-92</v>
      </c>
      <c r="M1271" s="1">
        <v>-50</v>
      </c>
      <c r="N1271" s="1">
        <v>42</v>
      </c>
      <c r="O1271" s="1">
        <v>67230</v>
      </c>
      <c r="P1271" s="1">
        <v>-0.1</v>
      </c>
      <c r="Q1271" s="1">
        <v>16.95</v>
      </c>
      <c r="R1271" s="1">
        <v>17.2</v>
      </c>
      <c r="S1271" s="1">
        <v>16.649999999999999</v>
      </c>
      <c r="T1271" s="1">
        <v>16.75</v>
      </c>
      <c r="U1271" s="1">
        <v>17</v>
      </c>
      <c r="V1271" s="1">
        <v>-1.0812499999999999E-2</v>
      </c>
      <c r="W1271" s="1">
        <v>3.03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0.82</v>
      </c>
      <c r="D1272" s="1">
        <v>0</v>
      </c>
      <c r="E1272" s="1">
        <v>0.03</v>
      </c>
      <c r="F1272" s="1">
        <v>12.45</v>
      </c>
      <c r="G1272" s="1">
        <v>86.7</v>
      </c>
      <c r="H1272" s="1">
        <v>1276</v>
      </c>
      <c r="I1272" s="1">
        <v>536519.88</v>
      </c>
      <c r="J1272" s="1">
        <v>-4</v>
      </c>
      <c r="K1272" s="1">
        <v>-23</v>
      </c>
      <c r="L1272" s="1">
        <v>9</v>
      </c>
      <c r="M1272" s="1">
        <v>-7</v>
      </c>
      <c r="N1272" s="1">
        <v>24</v>
      </c>
      <c r="O1272" s="1">
        <v>46516</v>
      </c>
      <c r="P1272" s="1">
        <v>0</v>
      </c>
      <c r="Q1272" s="1">
        <v>29.9</v>
      </c>
      <c r="R1272" s="1">
        <v>30.1</v>
      </c>
      <c r="S1272" s="1">
        <v>30</v>
      </c>
      <c r="T1272" s="1">
        <v>29.8</v>
      </c>
      <c r="U1272" s="1">
        <v>29.9</v>
      </c>
      <c r="V1272" s="1">
        <v>-3.2900000000000203E-4</v>
      </c>
      <c r="W1272" s="1">
        <v>-0.66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1.46</v>
      </c>
      <c r="D1273" s="1">
        <v>0.56000000000000005</v>
      </c>
      <c r="E1273" s="1">
        <v>0.09</v>
      </c>
      <c r="F1273" s="1">
        <v>23.06</v>
      </c>
      <c r="G1273" s="1">
        <v>74.83</v>
      </c>
      <c r="H1273" s="1">
        <v>1277</v>
      </c>
      <c r="I1273" s="1">
        <v>684891.2</v>
      </c>
      <c r="J1273" s="1">
        <v>-235</v>
      </c>
      <c r="K1273" s="1">
        <v>-213</v>
      </c>
      <c r="L1273" s="1">
        <v>-108</v>
      </c>
      <c r="M1273" s="1">
        <v>-485</v>
      </c>
      <c r="N1273" s="1">
        <v>-26</v>
      </c>
      <c r="O1273" s="1">
        <v>51250</v>
      </c>
      <c r="P1273" s="1">
        <v>-2.1</v>
      </c>
      <c r="Q1273" s="1">
        <v>22.95</v>
      </c>
      <c r="R1273" s="1">
        <v>23.95</v>
      </c>
      <c r="S1273" s="1">
        <v>23.9</v>
      </c>
      <c r="T1273" s="1">
        <v>24.15</v>
      </c>
      <c r="U1273" s="1">
        <v>23.15</v>
      </c>
      <c r="V1273" s="1">
        <v>-0.25390450000000003</v>
      </c>
      <c r="W1273" s="1">
        <v>-0.86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3.57</v>
      </c>
      <c r="D1274" s="1">
        <v>0</v>
      </c>
      <c r="E1274" s="1">
        <v>0</v>
      </c>
      <c r="F1274" s="1">
        <v>21.49</v>
      </c>
      <c r="G1274" s="1">
        <v>74.94</v>
      </c>
      <c r="H1274" s="1">
        <v>1278</v>
      </c>
      <c r="I1274" s="1">
        <v>749833.03</v>
      </c>
      <c r="J1274" s="1">
        <v>113</v>
      </c>
      <c r="K1274" s="1">
        <v>0</v>
      </c>
      <c r="L1274" s="1">
        <v>-22</v>
      </c>
      <c r="M1274" s="1">
        <v>8</v>
      </c>
      <c r="N1274" s="1">
        <v>9</v>
      </c>
      <c r="O1274" s="1">
        <v>56192</v>
      </c>
      <c r="P1274" s="1">
        <v>0.2</v>
      </c>
      <c r="Q1274" s="1">
        <v>23.7</v>
      </c>
      <c r="R1274" s="1">
        <v>23.35</v>
      </c>
      <c r="S1274" s="1">
        <v>22.95</v>
      </c>
      <c r="T1274" s="1">
        <v>22.75</v>
      </c>
      <c r="U1274" s="1">
        <v>23.05</v>
      </c>
      <c r="V1274" s="1">
        <v>2.5626499999999997E-2</v>
      </c>
      <c r="W1274" s="1">
        <v>-2.54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1.75</v>
      </c>
      <c r="D1275" s="1">
        <v>0.01</v>
      </c>
      <c r="E1275" s="1">
        <v>0.36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23</v>
      </c>
      <c r="K1275" s="1">
        <v>-72</v>
      </c>
      <c r="L1275" s="1">
        <v>95</v>
      </c>
      <c r="M1275" s="1">
        <v>-6</v>
      </c>
      <c r="N1275" s="1">
        <v>31</v>
      </c>
      <c r="O1275" s="1">
        <v>88487</v>
      </c>
      <c r="P1275" s="1">
        <v>0.1</v>
      </c>
      <c r="Q1275" s="1">
        <v>17.399999999999999</v>
      </c>
      <c r="R1275" s="1">
        <v>17.05</v>
      </c>
      <c r="S1275" s="1">
        <v>17.100000000000001</v>
      </c>
      <c r="T1275" s="1">
        <v>17.05</v>
      </c>
      <c r="U1275" s="1">
        <v>17.25</v>
      </c>
      <c r="V1275" s="1">
        <v>1.2295500000000003E-2</v>
      </c>
      <c r="W1275" s="1">
        <v>0.57999999999999996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2.98</v>
      </c>
      <c r="D1276" s="1">
        <v>0.03</v>
      </c>
      <c r="E1276" s="1">
        <v>0.08</v>
      </c>
      <c r="F1276" s="1">
        <v>11.16</v>
      </c>
      <c r="G1276" s="1">
        <v>85.75</v>
      </c>
      <c r="H1276" s="1">
        <v>1280</v>
      </c>
      <c r="I1276" s="1">
        <v>1000002.39</v>
      </c>
      <c r="J1276" s="1">
        <v>106</v>
      </c>
      <c r="K1276" s="1">
        <v>5</v>
      </c>
      <c r="L1276" s="1">
        <v>-117</v>
      </c>
      <c r="M1276" s="1">
        <v>-31</v>
      </c>
      <c r="N1276" s="1">
        <v>154</v>
      </c>
      <c r="O1276" s="1">
        <v>85750</v>
      </c>
      <c r="P1276" s="1">
        <v>0.1</v>
      </c>
      <c r="Q1276" s="1">
        <v>10.5</v>
      </c>
      <c r="R1276" s="1">
        <v>10.199999999999999</v>
      </c>
      <c r="S1276" s="1">
        <v>9.9499999999999993</v>
      </c>
      <c r="T1276" s="1">
        <v>10</v>
      </c>
      <c r="U1276" s="1">
        <v>11</v>
      </c>
      <c r="V1276" s="1">
        <v>1.3838500000000002E-2</v>
      </c>
      <c r="W1276" s="1">
        <v>8.3699999999999992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0.49</v>
      </c>
      <c r="D1277" s="1">
        <v>0.02</v>
      </c>
      <c r="E1277" s="1">
        <v>0</v>
      </c>
      <c r="F1277" s="1">
        <v>7.0000000000000007E-2</v>
      </c>
      <c r="G1277" s="1">
        <v>99.42</v>
      </c>
      <c r="H1277" s="1">
        <v>1281</v>
      </c>
      <c r="I1277" s="1">
        <v>532424.03</v>
      </c>
      <c r="J1277" s="1">
        <v>-76</v>
      </c>
      <c r="K1277" s="1">
        <v>-118</v>
      </c>
      <c r="L1277" s="1">
        <v>121</v>
      </c>
      <c r="M1277" s="1">
        <v>-240</v>
      </c>
      <c r="N1277" s="1">
        <v>102</v>
      </c>
      <c r="O1277" s="1">
        <v>52934</v>
      </c>
      <c r="P1277" s="1">
        <v>-0.4</v>
      </c>
      <c r="Q1277" s="1">
        <v>35.6</v>
      </c>
      <c r="R1277" s="1">
        <v>34.75</v>
      </c>
      <c r="S1277" s="1">
        <v>38.200000000000003</v>
      </c>
      <c r="T1277" s="1">
        <v>39.6</v>
      </c>
      <c r="U1277" s="1">
        <v>38.9</v>
      </c>
      <c r="V1277" s="1">
        <v>-7.7201000000000006E-2</v>
      </c>
      <c r="W1277" s="1">
        <v>8.36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9.8699999999999992</v>
      </c>
      <c r="D1278" s="1">
        <v>0.06</v>
      </c>
      <c r="E1278" s="1">
        <v>0.05</v>
      </c>
      <c r="F1278" s="1">
        <v>36.51</v>
      </c>
      <c r="G1278" s="1">
        <v>53.510000000000005</v>
      </c>
      <c r="H1278" s="1">
        <v>1282</v>
      </c>
      <c r="I1278" s="1">
        <v>2174972.5699999998</v>
      </c>
      <c r="J1278" s="1">
        <v>-19</v>
      </c>
      <c r="K1278" s="1">
        <v>12</v>
      </c>
      <c r="L1278" s="1">
        <v>-27</v>
      </c>
      <c r="M1278" s="1">
        <v>21</v>
      </c>
      <c r="N1278" s="1">
        <v>172</v>
      </c>
      <c r="O1278" s="1">
        <v>116383</v>
      </c>
      <c r="P1278" s="1">
        <v>0.1</v>
      </c>
      <c r="Q1278" s="1">
        <v>62.5</v>
      </c>
      <c r="R1278" s="1">
        <v>61.8</v>
      </c>
      <c r="S1278" s="1">
        <v>61</v>
      </c>
      <c r="T1278" s="1">
        <v>61.5</v>
      </c>
      <c r="U1278" s="1">
        <v>64</v>
      </c>
      <c r="V1278" s="1">
        <v>0.102066</v>
      </c>
      <c r="W1278" s="1">
        <v>2.4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4.08</v>
      </c>
      <c r="D1279" s="1">
        <v>0</v>
      </c>
      <c r="E1279" s="1">
        <v>0</v>
      </c>
      <c r="F1279" s="1">
        <v>16.54</v>
      </c>
      <c r="G1279" s="1">
        <v>79.38</v>
      </c>
      <c r="H1279" s="1">
        <v>1283</v>
      </c>
      <c r="I1279" s="1">
        <v>1621732.21</v>
      </c>
      <c r="J1279" s="1">
        <v>-11</v>
      </c>
      <c r="K1279" s="1">
        <v>-10</v>
      </c>
      <c r="L1279" s="1">
        <v>-90</v>
      </c>
      <c r="M1279" s="1">
        <v>-29</v>
      </c>
      <c r="N1279" s="1">
        <v>-5</v>
      </c>
      <c r="O1279" s="1">
        <v>128733</v>
      </c>
      <c r="P1279" s="1">
        <v>-0.1</v>
      </c>
      <c r="Q1279" s="1">
        <v>8.7899999999999991</v>
      </c>
      <c r="R1279" s="1">
        <v>8.74</v>
      </c>
      <c r="S1279" s="1">
        <v>8.52</v>
      </c>
      <c r="T1279" s="1">
        <v>8.48</v>
      </c>
      <c r="U1279" s="1">
        <v>8.4700000000000006</v>
      </c>
      <c r="V1279" s="1">
        <v>-1.2391599999999999E-2</v>
      </c>
      <c r="W1279" s="1">
        <v>-3.75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8.23</v>
      </c>
      <c r="D1280" s="1">
        <v>1.26</v>
      </c>
      <c r="E1280" s="1">
        <v>0.76</v>
      </c>
      <c r="F1280" s="1">
        <v>15.85</v>
      </c>
      <c r="G1280" s="1">
        <v>73.900000000000006</v>
      </c>
      <c r="H1280" s="1">
        <v>1284</v>
      </c>
      <c r="I1280" s="1">
        <v>2060698.01</v>
      </c>
      <c r="J1280" s="1">
        <v>1546</v>
      </c>
      <c r="K1280" s="1">
        <v>-295</v>
      </c>
      <c r="L1280" s="1">
        <v>477</v>
      </c>
      <c r="M1280" s="1">
        <v>-440</v>
      </c>
      <c r="N1280" s="1">
        <v>1100</v>
      </c>
      <c r="O1280" s="1">
        <v>152286</v>
      </c>
      <c r="P1280" s="1">
        <v>1.6</v>
      </c>
      <c r="Q1280" s="1">
        <v>22.55</v>
      </c>
      <c r="R1280" s="1">
        <v>22.15</v>
      </c>
      <c r="S1280" s="1">
        <v>21.5</v>
      </c>
      <c r="T1280" s="1">
        <v>21.35</v>
      </c>
      <c r="U1280" s="1">
        <v>22.35</v>
      </c>
      <c r="V1280" s="1">
        <v>0.53774549999999999</v>
      </c>
      <c r="W1280" s="1">
        <v>3.47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5</v>
      </c>
      <c r="K1281" s="1">
        <v>0</v>
      </c>
      <c r="L1281" s="1">
        <v>0</v>
      </c>
      <c r="M1281" s="1">
        <v>0</v>
      </c>
      <c r="N1281" s="1">
        <v>-2</v>
      </c>
      <c r="O1281" s="1">
        <v>18124</v>
      </c>
      <c r="P1281" s="1">
        <v>0</v>
      </c>
      <c r="Q1281" s="1">
        <v>24.3</v>
      </c>
      <c r="R1281" s="1">
        <v>24.9</v>
      </c>
      <c r="S1281" s="1">
        <v>23.9</v>
      </c>
      <c r="T1281" s="1">
        <v>25.85</v>
      </c>
      <c r="U1281" s="1">
        <v>24.85</v>
      </c>
      <c r="V1281" s="1">
        <v>7.18E-4</v>
      </c>
      <c r="W1281" s="1">
        <v>2.9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4.7300000000000004</v>
      </c>
      <c r="D1282" s="1">
        <v>0</v>
      </c>
      <c r="E1282" s="1">
        <v>0.15</v>
      </c>
      <c r="F1282" s="1">
        <v>16.239999999999998</v>
      </c>
      <c r="G1282" s="1">
        <v>78.88</v>
      </c>
      <c r="H1282" s="1">
        <v>1286</v>
      </c>
      <c r="I1282" s="1">
        <v>896700.38</v>
      </c>
      <c r="J1282" s="1">
        <v>-45</v>
      </c>
      <c r="K1282" s="1">
        <v>-79</v>
      </c>
      <c r="L1282" s="1">
        <v>-45</v>
      </c>
      <c r="M1282" s="1">
        <v>-37</v>
      </c>
      <c r="N1282" s="1">
        <v>0</v>
      </c>
      <c r="O1282" s="1">
        <v>70732</v>
      </c>
      <c r="P1282" s="1">
        <v>-0.3</v>
      </c>
      <c r="Q1282" s="1">
        <v>24.6</v>
      </c>
      <c r="R1282" s="1">
        <v>24.45</v>
      </c>
      <c r="S1282" s="1">
        <v>24.5</v>
      </c>
      <c r="T1282" s="1">
        <v>24.5</v>
      </c>
      <c r="U1282" s="1">
        <v>24.9</v>
      </c>
      <c r="V1282" s="1">
        <v>-5.04755E-2</v>
      </c>
      <c r="W1282" s="1">
        <v>3.53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1.18</v>
      </c>
      <c r="D1283" s="1">
        <v>0</v>
      </c>
      <c r="E1283" s="1">
        <v>0.15</v>
      </c>
      <c r="F1283" s="1">
        <v>45.52</v>
      </c>
      <c r="G1283" s="1">
        <v>53.15</v>
      </c>
      <c r="H1283" s="1">
        <v>1287</v>
      </c>
      <c r="I1283" s="1">
        <v>753519.21</v>
      </c>
      <c r="J1283" s="1">
        <v>-17</v>
      </c>
      <c r="K1283" s="1">
        <v>-14</v>
      </c>
      <c r="L1283" s="1">
        <v>-25</v>
      </c>
      <c r="M1283" s="1">
        <v>-27</v>
      </c>
      <c r="N1283" s="1">
        <v>-34</v>
      </c>
      <c r="O1283" s="1">
        <v>40050</v>
      </c>
      <c r="P1283" s="1">
        <v>-0.3</v>
      </c>
      <c r="Q1283" s="1">
        <v>26.6</v>
      </c>
      <c r="R1283" s="1">
        <v>26.35</v>
      </c>
      <c r="S1283" s="1">
        <v>26.15</v>
      </c>
      <c r="T1283" s="1">
        <v>26.15</v>
      </c>
      <c r="U1283" s="1">
        <v>26.2</v>
      </c>
      <c r="V1283" s="1">
        <v>-3.0716999999999998E-2</v>
      </c>
      <c r="W1283" s="1">
        <v>-1.5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0.33</v>
      </c>
      <c r="D1284" s="1">
        <v>0</v>
      </c>
      <c r="E1284" s="1">
        <v>0.05</v>
      </c>
      <c r="F1284" s="1">
        <v>18.8</v>
      </c>
      <c r="G1284" s="1">
        <v>80.819999999999993</v>
      </c>
      <c r="H1284" s="1">
        <v>1288</v>
      </c>
      <c r="I1284" s="1">
        <v>300000</v>
      </c>
      <c r="J1284" s="1">
        <v>-21</v>
      </c>
      <c r="K1284" s="1">
        <v>2</v>
      </c>
      <c r="L1284" s="1">
        <v>6</v>
      </c>
      <c r="M1284" s="1">
        <v>-12</v>
      </c>
      <c r="N1284" s="1">
        <v>17</v>
      </c>
      <c r="O1284" s="1">
        <v>24246</v>
      </c>
      <c r="P1284" s="1">
        <v>0</v>
      </c>
      <c r="Q1284" s="1">
        <v>42</v>
      </c>
      <c r="R1284" s="1">
        <v>40.65</v>
      </c>
      <c r="S1284" s="1">
        <v>39.4</v>
      </c>
      <c r="T1284" s="1">
        <v>37.4</v>
      </c>
      <c r="U1284" s="1">
        <v>39.299999999999997</v>
      </c>
      <c r="V1284" s="1">
        <v>-3.4500000000000012E-3</v>
      </c>
      <c r="W1284" s="1">
        <v>-11.88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2.19</v>
      </c>
      <c r="D1285" s="1">
        <v>0.04</v>
      </c>
      <c r="E1285" s="1">
        <v>1.1599999999999999</v>
      </c>
      <c r="F1285" s="1">
        <v>43.76</v>
      </c>
      <c r="G1285" s="1">
        <v>52.85</v>
      </c>
      <c r="H1285" s="1">
        <v>1289</v>
      </c>
      <c r="I1285" s="1">
        <v>1720000</v>
      </c>
      <c r="J1285" s="1">
        <v>256</v>
      </c>
      <c r="K1285" s="1">
        <v>-852</v>
      </c>
      <c r="L1285" s="1">
        <v>-247</v>
      </c>
      <c r="M1285" s="1">
        <v>-60</v>
      </c>
      <c r="N1285" s="1">
        <v>549</v>
      </c>
      <c r="O1285" s="1">
        <v>90902</v>
      </c>
      <c r="P1285" s="1">
        <v>-0.4</v>
      </c>
      <c r="Q1285" s="1">
        <v>66.8</v>
      </c>
      <c r="R1285" s="1">
        <v>65.3</v>
      </c>
      <c r="S1285" s="1">
        <v>62.6</v>
      </c>
      <c r="T1285" s="1">
        <v>62.6</v>
      </c>
      <c r="U1285" s="1">
        <v>64</v>
      </c>
      <c r="V1285" s="1">
        <v>-0.22617000000000001</v>
      </c>
      <c r="W1285" s="1">
        <v>0.47</v>
      </c>
      <c r="X1285" s="1" t="s">
        <v>4526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1.55</v>
      </c>
      <c r="D1286" s="1">
        <v>0</v>
      </c>
      <c r="E1286" s="1">
        <v>0.05</v>
      </c>
      <c r="F1286" s="1">
        <v>29.79</v>
      </c>
      <c r="G1286" s="1">
        <v>68.61</v>
      </c>
      <c r="H1286" s="1">
        <v>1290</v>
      </c>
      <c r="I1286" s="1">
        <v>500000</v>
      </c>
      <c r="J1286" s="1">
        <v>-8</v>
      </c>
      <c r="K1286" s="1">
        <v>-13</v>
      </c>
      <c r="L1286" s="1">
        <v>-4</v>
      </c>
      <c r="M1286" s="1">
        <v>-11</v>
      </c>
      <c r="N1286" s="1">
        <v>-16</v>
      </c>
      <c r="O1286" s="1">
        <v>34305</v>
      </c>
      <c r="P1286" s="1">
        <v>-0.2</v>
      </c>
      <c r="Q1286" s="1">
        <v>18.5</v>
      </c>
      <c r="R1286" s="1">
        <v>18.3</v>
      </c>
      <c r="S1286" s="1">
        <v>17.399999999999999</v>
      </c>
      <c r="T1286" s="1">
        <v>17.649999999999999</v>
      </c>
      <c r="U1286" s="1">
        <v>18.2</v>
      </c>
      <c r="V1286" s="1">
        <v>-9.4084999999999985E-3</v>
      </c>
      <c r="W1286" s="1">
        <v>3.7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18.190000000000001</v>
      </c>
      <c r="D1287" s="1">
        <v>0</v>
      </c>
      <c r="E1287" s="1">
        <v>0.05</v>
      </c>
      <c r="F1287" s="1">
        <v>32.31</v>
      </c>
      <c r="G1287" s="1">
        <v>49.449999999999996</v>
      </c>
      <c r="H1287" s="1">
        <v>1291</v>
      </c>
      <c r="I1287" s="1">
        <v>1403048.55</v>
      </c>
      <c r="J1287" s="1">
        <v>369</v>
      </c>
      <c r="K1287" s="1">
        <v>-398</v>
      </c>
      <c r="L1287" s="1">
        <v>182</v>
      </c>
      <c r="M1287" s="1">
        <v>-29</v>
      </c>
      <c r="N1287" s="1">
        <v>209</v>
      </c>
      <c r="O1287" s="1">
        <v>69381</v>
      </c>
      <c r="P1287" s="1">
        <v>0.5</v>
      </c>
      <c r="Q1287" s="1">
        <v>40</v>
      </c>
      <c r="R1287" s="1">
        <v>39.299999999999997</v>
      </c>
      <c r="S1287" s="1">
        <v>38</v>
      </c>
      <c r="T1287" s="1">
        <v>37.6</v>
      </c>
      <c r="U1287" s="1">
        <v>38.25</v>
      </c>
      <c r="V1287" s="1">
        <v>0.12938450000000001</v>
      </c>
      <c r="W1287" s="1">
        <v>0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39.86</v>
      </c>
      <c r="D1288" s="1">
        <v>1.56</v>
      </c>
      <c r="E1288" s="1">
        <v>8.5500000000000007</v>
      </c>
      <c r="F1288" s="1">
        <v>3.93</v>
      </c>
      <c r="G1288" s="1">
        <v>46.1</v>
      </c>
      <c r="H1288" s="1">
        <v>1292</v>
      </c>
      <c r="I1288" s="1">
        <v>4650272.63</v>
      </c>
      <c r="J1288" s="1">
        <v>-144</v>
      </c>
      <c r="K1288" s="1">
        <v>-968</v>
      </c>
      <c r="L1288" s="1">
        <v>-428</v>
      </c>
      <c r="M1288" s="1">
        <v>-669</v>
      </c>
      <c r="N1288" s="1">
        <v>254</v>
      </c>
      <c r="O1288" s="1">
        <v>214378</v>
      </c>
      <c r="P1288" s="1">
        <v>-0.9</v>
      </c>
      <c r="Q1288" s="1">
        <v>119</v>
      </c>
      <c r="R1288" s="1">
        <v>117.5</v>
      </c>
      <c r="S1288" s="1">
        <v>116</v>
      </c>
      <c r="T1288" s="1">
        <v>116.5</v>
      </c>
      <c r="U1288" s="1">
        <v>118</v>
      </c>
      <c r="V1288" s="1">
        <v>-2.2849050000000002</v>
      </c>
      <c r="W1288" s="1">
        <v>-1.26</v>
      </c>
      <c r="X1288" s="1" t="s">
        <v>4527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1.54</v>
      </c>
      <c r="D1289" s="1">
        <v>0</v>
      </c>
      <c r="E1289" s="1">
        <v>0</v>
      </c>
      <c r="F1289" s="1">
        <v>5.98</v>
      </c>
      <c r="G1289" s="1">
        <v>92.48</v>
      </c>
      <c r="H1289" s="1">
        <v>1293</v>
      </c>
      <c r="I1289" s="1">
        <v>3803045.25</v>
      </c>
      <c r="J1289" s="1">
        <v>-44</v>
      </c>
      <c r="K1289" s="1">
        <v>-56</v>
      </c>
      <c r="L1289" s="1">
        <v>-184</v>
      </c>
      <c r="M1289" s="1">
        <v>48</v>
      </c>
      <c r="N1289" s="1">
        <v>64</v>
      </c>
      <c r="O1289" s="1">
        <v>351706</v>
      </c>
      <c r="P1289" s="1">
        <v>0</v>
      </c>
      <c r="Q1289" s="1">
        <v>30.2</v>
      </c>
      <c r="R1289" s="1">
        <v>30.2</v>
      </c>
      <c r="S1289" s="1">
        <v>30.35</v>
      </c>
      <c r="T1289" s="1">
        <v>30.05</v>
      </c>
      <c r="U1289" s="1">
        <v>30</v>
      </c>
      <c r="V1289" s="1">
        <v>-5.2420000000000015E-2</v>
      </c>
      <c r="W1289" s="1">
        <v>-1.96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2.2999999999999998</v>
      </c>
      <c r="D1290" s="1">
        <v>0</v>
      </c>
      <c r="E1290" s="1">
        <v>0.2</v>
      </c>
      <c r="F1290" s="1">
        <v>15.5</v>
      </c>
      <c r="G1290" s="1">
        <v>82</v>
      </c>
      <c r="H1290" s="1">
        <v>1294</v>
      </c>
      <c r="I1290" s="1">
        <v>741467.31</v>
      </c>
      <c r="J1290" s="1">
        <v>39</v>
      </c>
      <c r="K1290" s="1">
        <v>8</v>
      </c>
      <c r="L1290" s="1">
        <v>-46</v>
      </c>
      <c r="M1290" s="1">
        <v>11</v>
      </c>
      <c r="N1290" s="1">
        <v>-24</v>
      </c>
      <c r="O1290" s="1">
        <v>60800</v>
      </c>
      <c r="P1290" s="1">
        <v>0</v>
      </c>
      <c r="Q1290" s="1">
        <v>33.700000000000003</v>
      </c>
      <c r="R1290" s="1">
        <v>33.950000000000003</v>
      </c>
      <c r="S1290" s="1">
        <v>33.6</v>
      </c>
      <c r="T1290" s="1">
        <v>33.5</v>
      </c>
      <c r="U1290" s="1">
        <v>33.450000000000003</v>
      </c>
      <c r="V1290" s="1">
        <v>-3.9400000000000008E-3</v>
      </c>
      <c r="W1290" s="1">
        <v>0.9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12.22</v>
      </c>
      <c r="D1291" s="1">
        <v>0.03</v>
      </c>
      <c r="E1291" s="1">
        <v>0</v>
      </c>
      <c r="F1291" s="1">
        <v>20.170000000000002</v>
      </c>
      <c r="G1291" s="1">
        <v>67.58</v>
      </c>
      <c r="H1291" s="1">
        <v>1295</v>
      </c>
      <c r="I1291" s="1">
        <v>1754935.73</v>
      </c>
      <c r="J1291" s="1">
        <v>-116</v>
      </c>
      <c r="K1291" s="1">
        <v>-116</v>
      </c>
      <c r="L1291" s="1">
        <v>-63</v>
      </c>
      <c r="M1291" s="1">
        <v>-334</v>
      </c>
      <c r="N1291" s="1">
        <v>-58</v>
      </c>
      <c r="O1291" s="1">
        <v>118599</v>
      </c>
      <c r="P1291" s="1">
        <v>-0.6</v>
      </c>
      <c r="Q1291" s="1">
        <v>63.4</v>
      </c>
      <c r="R1291" s="1">
        <v>63.4</v>
      </c>
      <c r="S1291" s="1">
        <v>62.9</v>
      </c>
      <c r="T1291" s="1">
        <v>64.2</v>
      </c>
      <c r="U1291" s="1">
        <v>64.3</v>
      </c>
      <c r="V1291" s="1">
        <v>-0.43843700000000002</v>
      </c>
      <c r="W1291" s="1">
        <v>1.58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13.59</v>
      </c>
      <c r="D1292" s="1">
        <v>7.26</v>
      </c>
      <c r="E1292" s="1">
        <v>1.83</v>
      </c>
      <c r="F1292" s="1">
        <v>4.12</v>
      </c>
      <c r="G1292" s="1">
        <v>73.2</v>
      </c>
      <c r="H1292" s="1">
        <v>1296</v>
      </c>
      <c r="I1292" s="1">
        <v>5108984.3600000003</v>
      </c>
      <c r="J1292" s="1">
        <v>14956</v>
      </c>
      <c r="K1292" s="1">
        <v>539</v>
      </c>
      <c r="L1292" s="1">
        <v>5375</v>
      </c>
      <c r="M1292" s="1">
        <v>-1024</v>
      </c>
      <c r="N1292" s="1">
        <v>9229</v>
      </c>
      <c r="O1292" s="1">
        <v>373978</v>
      </c>
      <c r="P1292" s="1">
        <v>7.8</v>
      </c>
      <c r="Q1292" s="1">
        <v>56.5</v>
      </c>
      <c r="R1292" s="1">
        <v>58</v>
      </c>
      <c r="S1292" s="1">
        <v>59.2</v>
      </c>
      <c r="T1292" s="1">
        <v>59.6</v>
      </c>
      <c r="U1292" s="1">
        <v>64.5</v>
      </c>
      <c r="V1292" s="1">
        <v>17.287161000000001</v>
      </c>
      <c r="W1292" s="1">
        <v>21.24</v>
      </c>
      <c r="X1292" s="1" t="s">
        <v>4528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-2</v>
      </c>
      <c r="K1293" s="1">
        <v>-6</v>
      </c>
      <c r="L1293" s="1">
        <v>-4</v>
      </c>
      <c r="M1293" s="1">
        <v>-4</v>
      </c>
      <c r="N1293" s="1">
        <v>18</v>
      </c>
      <c r="O1293" s="1">
        <v>77610</v>
      </c>
      <c r="P1293" s="1">
        <v>0</v>
      </c>
      <c r="Q1293" s="1">
        <v>50.1</v>
      </c>
      <c r="R1293" s="1">
        <v>50.6</v>
      </c>
      <c r="S1293" s="1">
        <v>49.85</v>
      </c>
      <c r="T1293" s="1">
        <v>49.6</v>
      </c>
      <c r="U1293" s="1">
        <v>49.95</v>
      </c>
      <c r="V1293" s="1">
        <v>9.7499999999999996E-4</v>
      </c>
      <c r="W1293" s="1">
        <v>-1.0900000000000001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2.78</v>
      </c>
      <c r="D1294" s="1">
        <v>0.02</v>
      </c>
      <c r="E1294" s="1">
        <v>0</v>
      </c>
      <c r="F1294" s="1">
        <v>11.67</v>
      </c>
      <c r="G1294" s="1">
        <v>85.53</v>
      </c>
      <c r="H1294" s="1">
        <v>1298</v>
      </c>
      <c r="I1294" s="1">
        <v>1582306.57</v>
      </c>
      <c r="J1294" s="1">
        <v>-30</v>
      </c>
      <c r="K1294" s="1">
        <v>-9</v>
      </c>
      <c r="L1294" s="1">
        <v>-9</v>
      </c>
      <c r="M1294" s="1">
        <v>-6</v>
      </c>
      <c r="N1294" s="1">
        <v>33</v>
      </c>
      <c r="O1294" s="1">
        <v>135335</v>
      </c>
      <c r="P1294" s="1">
        <v>0</v>
      </c>
      <c r="Q1294" s="1">
        <v>45</v>
      </c>
      <c r="R1294" s="1">
        <v>45</v>
      </c>
      <c r="S1294" s="1">
        <v>45.05</v>
      </c>
      <c r="T1294" s="1">
        <v>45.25</v>
      </c>
      <c r="U1294" s="1">
        <v>45.4</v>
      </c>
      <c r="V1294" s="1">
        <v>-9.3374999999999986E-3</v>
      </c>
      <c r="W1294" s="1">
        <v>0.67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16</v>
      </c>
      <c r="K1295" s="1">
        <v>2</v>
      </c>
      <c r="L1295" s="1">
        <v>-20</v>
      </c>
      <c r="M1295" s="1">
        <v>-4</v>
      </c>
      <c r="N1295" s="1">
        <v>-1</v>
      </c>
      <c r="O1295" s="1">
        <v>117631</v>
      </c>
      <c r="P1295" s="1">
        <v>0</v>
      </c>
      <c r="Q1295" s="1">
        <v>12.85</v>
      </c>
      <c r="R1295" s="1">
        <v>12.75</v>
      </c>
      <c r="S1295" s="1">
        <v>12.65</v>
      </c>
      <c r="T1295" s="1">
        <v>12.7</v>
      </c>
      <c r="U1295" s="1">
        <v>12.75</v>
      </c>
      <c r="V1295" s="1">
        <v>-8.5450000000000001E-4</v>
      </c>
      <c r="W1295" s="1">
        <v>-0.78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0.72</v>
      </c>
      <c r="D1296" s="1">
        <v>0</v>
      </c>
      <c r="E1296" s="1">
        <v>0</v>
      </c>
      <c r="F1296" s="1">
        <v>26.6</v>
      </c>
      <c r="G1296" s="1">
        <v>72.680000000000007</v>
      </c>
      <c r="H1296" s="1">
        <v>1300</v>
      </c>
      <c r="I1296" s="1">
        <v>1300344.08</v>
      </c>
      <c r="J1296" s="1">
        <v>8</v>
      </c>
      <c r="K1296" s="1">
        <v>14</v>
      </c>
      <c r="L1296" s="1">
        <v>-74</v>
      </c>
      <c r="M1296" s="1">
        <v>-10</v>
      </c>
      <c r="N1296" s="1">
        <v>-6</v>
      </c>
      <c r="O1296" s="1">
        <v>94509</v>
      </c>
      <c r="P1296" s="1">
        <v>-0.1</v>
      </c>
      <c r="Q1296" s="1">
        <v>28</v>
      </c>
      <c r="R1296" s="1">
        <v>27.95</v>
      </c>
      <c r="S1296" s="1">
        <v>27.6</v>
      </c>
      <c r="T1296" s="1">
        <v>27.7</v>
      </c>
      <c r="U1296" s="1">
        <v>27.75</v>
      </c>
      <c r="V1296" s="1">
        <v>-1.8706E-2</v>
      </c>
      <c r="W1296" s="1">
        <v>-1.25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6.67</v>
      </c>
      <c r="D1297" s="1">
        <v>12.31</v>
      </c>
      <c r="E1297" s="1">
        <v>3.92</v>
      </c>
      <c r="F1297" s="1">
        <v>17.22</v>
      </c>
      <c r="G1297" s="1">
        <v>59.88</v>
      </c>
      <c r="H1297" s="1">
        <v>1301</v>
      </c>
      <c r="I1297" s="1">
        <v>833239.02</v>
      </c>
      <c r="J1297" s="1">
        <v>381</v>
      </c>
      <c r="K1297" s="1">
        <v>-397</v>
      </c>
      <c r="L1297" s="1">
        <v>-192</v>
      </c>
      <c r="M1297" s="1">
        <v>-219</v>
      </c>
      <c r="N1297" s="1">
        <v>157</v>
      </c>
      <c r="O1297" s="1">
        <v>49894</v>
      </c>
      <c r="P1297" s="1">
        <v>-0.5</v>
      </c>
      <c r="Q1297" s="1">
        <v>137.5</v>
      </c>
      <c r="R1297" s="1">
        <v>135</v>
      </c>
      <c r="S1297" s="1">
        <v>128</v>
      </c>
      <c r="T1297" s="1">
        <v>126</v>
      </c>
      <c r="U1297" s="1">
        <v>129.5</v>
      </c>
      <c r="V1297" s="1">
        <v>-0.33045999999999998</v>
      </c>
      <c r="W1297" s="1">
        <v>-3.36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7.02</v>
      </c>
      <c r="D1298" s="1">
        <v>0.16</v>
      </c>
      <c r="E1298" s="1">
        <v>0.66</v>
      </c>
      <c r="F1298" s="1">
        <v>30.2</v>
      </c>
      <c r="G1298" s="1">
        <v>61.96</v>
      </c>
      <c r="H1298" s="1">
        <v>1302</v>
      </c>
      <c r="I1298" s="1">
        <v>2783589.1</v>
      </c>
      <c r="J1298" s="1">
        <v>60</v>
      </c>
      <c r="K1298" s="1">
        <v>475</v>
      </c>
      <c r="L1298" s="1">
        <v>308</v>
      </c>
      <c r="M1298" s="1">
        <v>-195</v>
      </c>
      <c r="N1298" s="1">
        <v>248</v>
      </c>
      <c r="O1298" s="1">
        <v>172471</v>
      </c>
      <c r="P1298" s="1">
        <v>0.5</v>
      </c>
      <c r="Q1298" s="1">
        <v>41.25</v>
      </c>
      <c r="R1298" s="1">
        <v>40.85</v>
      </c>
      <c r="S1298" s="1">
        <v>39.799999999999997</v>
      </c>
      <c r="T1298" s="1">
        <v>39.6</v>
      </c>
      <c r="U1298" s="1">
        <v>39.950000000000003</v>
      </c>
      <c r="V1298" s="1">
        <v>0.36322749999999998</v>
      </c>
      <c r="W1298" s="1">
        <v>-2.56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7.11</v>
      </c>
      <c r="D1299" s="1">
        <v>0</v>
      </c>
      <c r="E1299" s="1">
        <v>0</v>
      </c>
      <c r="F1299" s="1">
        <v>10.050000000000001</v>
      </c>
      <c r="G1299" s="1">
        <v>82.84</v>
      </c>
      <c r="H1299" s="1">
        <v>1303</v>
      </c>
      <c r="I1299" s="1">
        <v>1791260.39</v>
      </c>
      <c r="J1299" s="1">
        <v>0</v>
      </c>
      <c r="K1299" s="1">
        <v>34</v>
      </c>
      <c r="L1299" s="1">
        <v>-3</v>
      </c>
      <c r="M1299" s="1">
        <v>36</v>
      </c>
      <c r="N1299" s="1">
        <v>-7</v>
      </c>
      <c r="O1299" s="1">
        <v>148388</v>
      </c>
      <c r="P1299" s="1">
        <v>0</v>
      </c>
      <c r="Q1299" s="1">
        <v>40.950000000000003</v>
      </c>
      <c r="R1299" s="1">
        <v>40.950000000000003</v>
      </c>
      <c r="S1299" s="1">
        <v>40.6</v>
      </c>
      <c r="T1299" s="1">
        <v>40.549999999999997</v>
      </c>
      <c r="U1299" s="1">
        <v>40.700000000000003</v>
      </c>
      <c r="V1299" s="1">
        <v>2.4454E-2</v>
      </c>
      <c r="W1299" s="1">
        <v>-0.49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2.3199999999999998</v>
      </c>
      <c r="D1300" s="1">
        <v>0</v>
      </c>
      <c r="E1300" s="1">
        <v>0.17</v>
      </c>
      <c r="F1300" s="1">
        <v>10.220000000000001</v>
      </c>
      <c r="G1300" s="1">
        <v>87.289999999999992</v>
      </c>
      <c r="H1300" s="1">
        <v>1304</v>
      </c>
      <c r="I1300" s="1">
        <v>1403685.37</v>
      </c>
      <c r="J1300" s="1">
        <v>205</v>
      </c>
      <c r="K1300" s="1">
        <v>-369</v>
      </c>
      <c r="L1300" s="1">
        <v>-213</v>
      </c>
      <c r="M1300" s="1">
        <v>-5</v>
      </c>
      <c r="N1300" s="1">
        <v>-47</v>
      </c>
      <c r="O1300" s="1">
        <v>122528</v>
      </c>
      <c r="P1300" s="1">
        <v>-0.4</v>
      </c>
      <c r="Q1300" s="1">
        <v>25.15</v>
      </c>
      <c r="R1300" s="1">
        <v>24.8</v>
      </c>
      <c r="S1300" s="1">
        <v>23.8</v>
      </c>
      <c r="T1300" s="1">
        <v>23.75</v>
      </c>
      <c r="U1300" s="1">
        <v>23.75</v>
      </c>
      <c r="V1300" s="1">
        <v>-0.10299850000000002</v>
      </c>
      <c r="W1300" s="1">
        <v>-1.45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9.67</v>
      </c>
      <c r="D1301" s="1">
        <v>0.03</v>
      </c>
      <c r="E1301" s="1">
        <v>0.33</v>
      </c>
      <c r="F1301" s="1">
        <v>41.33</v>
      </c>
      <c r="G1301" s="1">
        <v>48.64</v>
      </c>
      <c r="H1301" s="1">
        <v>1305</v>
      </c>
      <c r="I1301" s="1">
        <v>5155469.03</v>
      </c>
      <c r="J1301" s="1">
        <v>771</v>
      </c>
      <c r="K1301" s="1">
        <v>-999</v>
      </c>
      <c r="L1301" s="1">
        <v>1820</v>
      </c>
      <c r="M1301" s="1">
        <v>2210</v>
      </c>
      <c r="N1301" s="1">
        <v>3934</v>
      </c>
      <c r="O1301" s="1">
        <v>250762</v>
      </c>
      <c r="P1301" s="1">
        <v>3.1</v>
      </c>
      <c r="Q1301" s="1">
        <v>33.65</v>
      </c>
      <c r="R1301" s="1">
        <v>33.200000000000003</v>
      </c>
      <c r="S1301" s="1">
        <v>32.299999999999997</v>
      </c>
      <c r="T1301" s="1">
        <v>32.65</v>
      </c>
      <c r="U1301" s="1">
        <v>34.1</v>
      </c>
      <c r="V1301" s="1">
        <v>2.5786924999999998</v>
      </c>
      <c r="W1301" s="1">
        <v>3.96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25.75</v>
      </c>
      <c r="D1302" s="1">
        <v>0</v>
      </c>
      <c r="E1302" s="1">
        <v>0.22</v>
      </c>
      <c r="F1302" s="1">
        <v>9.1199999999999992</v>
      </c>
      <c r="G1302" s="1">
        <v>64.91</v>
      </c>
      <c r="H1302" s="1">
        <v>1306</v>
      </c>
      <c r="I1302" s="1">
        <v>1068397.45</v>
      </c>
      <c r="J1302" s="1">
        <v>2</v>
      </c>
      <c r="K1302" s="1">
        <v>8</v>
      </c>
      <c r="L1302" s="1">
        <v>30</v>
      </c>
      <c r="M1302" s="1">
        <v>104</v>
      </c>
      <c r="N1302" s="1">
        <v>70</v>
      </c>
      <c r="O1302" s="1">
        <v>69350</v>
      </c>
      <c r="P1302" s="1">
        <v>0.3</v>
      </c>
      <c r="Q1302" s="1">
        <v>71.400000000000006</v>
      </c>
      <c r="R1302" s="1">
        <v>71.5</v>
      </c>
      <c r="S1302" s="1">
        <v>71.400000000000006</v>
      </c>
      <c r="T1302" s="1">
        <v>71.3</v>
      </c>
      <c r="U1302" s="1">
        <v>71.599999999999994</v>
      </c>
      <c r="V1302" s="1">
        <v>0.15284</v>
      </c>
      <c r="W1302" s="1">
        <v>0.7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0.46</v>
      </c>
      <c r="D1303" s="1">
        <v>0.19</v>
      </c>
      <c r="E1303" s="1">
        <v>0.14000000000000001</v>
      </c>
      <c r="F1303" s="1">
        <v>17.829999999999998</v>
      </c>
      <c r="G1303" s="1">
        <v>81.38</v>
      </c>
      <c r="H1303" s="1">
        <v>1307</v>
      </c>
      <c r="I1303" s="1">
        <v>600000</v>
      </c>
      <c r="J1303" s="1">
        <v>-1</v>
      </c>
      <c r="K1303" s="1">
        <v>-1</v>
      </c>
      <c r="L1303" s="1">
        <v>-2</v>
      </c>
      <c r="M1303" s="1">
        <v>1</v>
      </c>
      <c r="N1303" s="1">
        <v>-2</v>
      </c>
      <c r="O1303" s="1">
        <v>48828</v>
      </c>
      <c r="P1303" s="1">
        <v>0</v>
      </c>
      <c r="Q1303" s="1">
        <v>31.4</v>
      </c>
      <c r="R1303" s="1">
        <v>31.35</v>
      </c>
      <c r="S1303" s="1">
        <v>31.05</v>
      </c>
      <c r="T1303" s="1">
        <v>30.6</v>
      </c>
      <c r="U1303" s="1">
        <v>30.9</v>
      </c>
      <c r="V1303" s="1">
        <v>-1.5605E-3</v>
      </c>
      <c r="W1303" s="1">
        <v>-1.28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46.51</v>
      </c>
      <c r="D1304" s="1">
        <v>0</v>
      </c>
      <c r="E1304" s="1">
        <v>0</v>
      </c>
      <c r="F1304" s="1">
        <v>31.68</v>
      </c>
      <c r="G1304" s="1">
        <v>21.810000000000002</v>
      </c>
      <c r="H1304" s="1">
        <v>1308</v>
      </c>
      <c r="I1304" s="1">
        <v>485378.13</v>
      </c>
      <c r="J1304" s="1">
        <v>15</v>
      </c>
      <c r="K1304" s="1">
        <v>3</v>
      </c>
      <c r="L1304" s="1">
        <v>-4</v>
      </c>
      <c r="M1304" s="1">
        <v>4</v>
      </c>
      <c r="N1304" s="1">
        <v>-26</v>
      </c>
      <c r="O1304" s="1">
        <v>10586</v>
      </c>
      <c r="P1304" s="1">
        <v>-0.1</v>
      </c>
      <c r="Q1304" s="1">
        <v>53.9</v>
      </c>
      <c r="R1304" s="1">
        <v>54.7</v>
      </c>
      <c r="S1304" s="1">
        <v>54.3</v>
      </c>
      <c r="T1304" s="1">
        <v>55</v>
      </c>
      <c r="U1304" s="1">
        <v>54.7</v>
      </c>
      <c r="V1304" s="1">
        <v>-4.4679999999999997E-3</v>
      </c>
      <c r="W1304" s="1">
        <v>2.63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2.5099999999999998</v>
      </c>
      <c r="D1305" s="1">
        <v>0.09</v>
      </c>
      <c r="E1305" s="1">
        <v>0.24</v>
      </c>
      <c r="F1305" s="1">
        <v>53.96</v>
      </c>
      <c r="G1305" s="1">
        <v>43.2</v>
      </c>
      <c r="H1305" s="1">
        <v>1309</v>
      </c>
      <c r="I1305" s="1">
        <v>1873382</v>
      </c>
      <c r="J1305" s="1">
        <v>93</v>
      </c>
      <c r="K1305" s="1">
        <v>-193</v>
      </c>
      <c r="L1305" s="1">
        <v>-116</v>
      </c>
      <c r="M1305" s="1">
        <v>45</v>
      </c>
      <c r="N1305" s="1">
        <v>232</v>
      </c>
      <c r="O1305" s="1">
        <v>80930</v>
      </c>
      <c r="P1305" s="1">
        <v>0.1</v>
      </c>
      <c r="Q1305" s="1">
        <v>107.5</v>
      </c>
      <c r="R1305" s="1">
        <v>107</v>
      </c>
      <c r="S1305" s="1">
        <v>104.5</v>
      </c>
      <c r="T1305" s="1">
        <v>103.5</v>
      </c>
      <c r="U1305" s="1">
        <v>106</v>
      </c>
      <c r="V1305" s="1">
        <v>6.4740000000000006E-2</v>
      </c>
      <c r="W1305" s="1">
        <v>0.47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9.31</v>
      </c>
      <c r="D1306" s="1">
        <v>0.1</v>
      </c>
      <c r="E1306" s="1">
        <v>0.56999999999999995</v>
      </c>
      <c r="F1306" s="1">
        <v>25.4</v>
      </c>
      <c r="G1306" s="1">
        <v>64.62</v>
      </c>
      <c r="H1306" s="1">
        <v>1310</v>
      </c>
      <c r="I1306" s="1">
        <v>1220858.82</v>
      </c>
      <c r="J1306" s="1">
        <v>106</v>
      </c>
      <c r="K1306" s="1">
        <v>27</v>
      </c>
      <c r="L1306" s="1">
        <v>-9</v>
      </c>
      <c r="M1306" s="1">
        <v>47</v>
      </c>
      <c r="N1306" s="1">
        <v>-111</v>
      </c>
      <c r="O1306" s="1">
        <v>78892</v>
      </c>
      <c r="P1306" s="1">
        <v>0.1</v>
      </c>
      <c r="Q1306" s="1">
        <v>39.5</v>
      </c>
      <c r="R1306" s="1">
        <v>39.75</v>
      </c>
      <c r="S1306" s="1">
        <v>40.049999999999997</v>
      </c>
      <c r="T1306" s="1">
        <v>40.6</v>
      </c>
      <c r="U1306" s="1">
        <v>40.450000000000003</v>
      </c>
      <c r="V1306" s="1">
        <v>2.3180499999999993E-2</v>
      </c>
      <c r="W1306" s="1">
        <v>3.06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4</v>
      </c>
      <c r="M1308" s="1">
        <v>3</v>
      </c>
      <c r="N1308" s="1">
        <v>0</v>
      </c>
      <c r="O1308" s="1">
        <v>20924</v>
      </c>
      <c r="P1308" s="1">
        <v>0</v>
      </c>
      <c r="Q1308" s="1">
        <v>17.899999999999999</v>
      </c>
      <c r="R1308" s="1">
        <v>19.649999999999999</v>
      </c>
      <c r="S1308" s="1">
        <v>20.9</v>
      </c>
      <c r="T1308" s="1">
        <v>19.7</v>
      </c>
      <c r="U1308" s="1">
        <v>19.899999999999999</v>
      </c>
      <c r="V1308" s="1">
        <v>1.4269999999999999E-3</v>
      </c>
      <c r="W1308" s="1">
        <v>10.56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0.9</v>
      </c>
      <c r="D1309" s="1">
        <v>0.12</v>
      </c>
      <c r="E1309" s="1">
        <v>0.01</v>
      </c>
      <c r="F1309" s="1">
        <v>22.41</v>
      </c>
      <c r="G1309" s="1">
        <v>76.56</v>
      </c>
      <c r="H1309" s="1">
        <v>1313</v>
      </c>
      <c r="I1309" s="1">
        <v>892000</v>
      </c>
      <c r="J1309" s="1">
        <v>-2</v>
      </c>
      <c r="K1309" s="1">
        <v>-8</v>
      </c>
      <c r="L1309" s="1">
        <v>-5</v>
      </c>
      <c r="M1309" s="1">
        <v>-9</v>
      </c>
      <c r="N1309" s="1">
        <v>-2</v>
      </c>
      <c r="O1309" s="1">
        <v>68292</v>
      </c>
      <c r="P1309" s="1">
        <v>0</v>
      </c>
      <c r="Q1309" s="1">
        <v>46</v>
      </c>
      <c r="R1309" s="1">
        <v>46.55</v>
      </c>
      <c r="S1309" s="1">
        <v>46.1</v>
      </c>
      <c r="T1309" s="1">
        <v>45.95</v>
      </c>
      <c r="U1309" s="1">
        <v>46.1</v>
      </c>
      <c r="V1309" s="1">
        <v>-1.2006500000000002E-2</v>
      </c>
      <c r="W1309" s="1">
        <v>0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27.25</v>
      </c>
      <c r="D1310" s="1">
        <v>0.84</v>
      </c>
      <c r="E1310" s="1">
        <v>0.98</v>
      </c>
      <c r="F1310" s="1">
        <v>7.11</v>
      </c>
      <c r="G1310" s="1">
        <v>63.82</v>
      </c>
      <c r="H1310" s="1">
        <v>1314</v>
      </c>
      <c r="I1310" s="1">
        <v>2261682</v>
      </c>
      <c r="J1310" s="1">
        <v>2667</v>
      </c>
      <c r="K1310" s="1">
        <v>-2984</v>
      </c>
      <c r="L1310" s="1">
        <v>664</v>
      </c>
      <c r="M1310" s="1">
        <v>-294</v>
      </c>
      <c r="N1310" s="1">
        <v>452</v>
      </c>
      <c r="O1310" s="1">
        <v>144341</v>
      </c>
      <c r="P1310" s="1">
        <v>0.3</v>
      </c>
      <c r="Q1310" s="1">
        <v>109.5</v>
      </c>
      <c r="R1310" s="1">
        <v>106</v>
      </c>
      <c r="S1310" s="1">
        <v>100.5</v>
      </c>
      <c r="T1310" s="1">
        <v>100.5</v>
      </c>
      <c r="U1310" s="1">
        <v>102</v>
      </c>
      <c r="V1310" s="1">
        <v>0.59021500000000005</v>
      </c>
      <c r="W1310" s="1">
        <v>-2.39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1.61</v>
      </c>
      <c r="D1311" s="1">
        <v>0.03</v>
      </c>
      <c r="E1311" s="1">
        <v>0.5</v>
      </c>
      <c r="F1311" s="1">
        <v>31.02</v>
      </c>
      <c r="G1311" s="1">
        <v>66.84</v>
      </c>
      <c r="H1311" s="1">
        <v>1315</v>
      </c>
      <c r="I1311" s="1">
        <v>799532.77</v>
      </c>
      <c r="J1311" s="1">
        <v>144</v>
      </c>
      <c r="K1311" s="1">
        <v>-35</v>
      </c>
      <c r="L1311" s="1">
        <v>-72</v>
      </c>
      <c r="M1311" s="1">
        <v>-30</v>
      </c>
      <c r="N1311" s="1">
        <v>133</v>
      </c>
      <c r="O1311" s="1">
        <v>53441</v>
      </c>
      <c r="P1311" s="1">
        <v>0.3</v>
      </c>
      <c r="Q1311" s="1">
        <v>113</v>
      </c>
      <c r="R1311" s="1">
        <v>111.5</v>
      </c>
      <c r="S1311" s="1">
        <v>107</v>
      </c>
      <c r="T1311" s="1">
        <v>106.5</v>
      </c>
      <c r="U1311" s="1">
        <v>107.5</v>
      </c>
      <c r="V1311" s="1">
        <v>0.15767999999999999</v>
      </c>
      <c r="W1311" s="1">
        <v>-3.59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-6</v>
      </c>
      <c r="K1312" s="1">
        <v>-8</v>
      </c>
      <c r="L1312" s="1">
        <v>-10</v>
      </c>
      <c r="M1312" s="1">
        <v>-23</v>
      </c>
      <c r="N1312" s="1">
        <v>-6</v>
      </c>
      <c r="O1312" s="1">
        <v>15758</v>
      </c>
      <c r="P1312" s="1">
        <v>-0.3</v>
      </c>
      <c r="Q1312" s="1">
        <v>96.7</v>
      </c>
      <c r="R1312" s="1">
        <v>96.4</v>
      </c>
      <c r="S1312" s="1">
        <v>94.2</v>
      </c>
      <c r="T1312" s="1">
        <v>91.9</v>
      </c>
      <c r="U1312" s="1">
        <v>88.6</v>
      </c>
      <c r="V1312" s="1">
        <v>-4.9387000000000007E-2</v>
      </c>
      <c r="W1312" s="1">
        <v>-8.2799999999999994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4.55</v>
      </c>
      <c r="D1313" s="1">
        <v>0</v>
      </c>
      <c r="E1313" s="1">
        <v>0</v>
      </c>
      <c r="F1313" s="1">
        <v>11.13</v>
      </c>
      <c r="G1313" s="1">
        <v>84.32</v>
      </c>
      <c r="H1313" s="1">
        <v>1317</v>
      </c>
      <c r="I1313" s="1">
        <v>720290.22</v>
      </c>
      <c r="J1313" s="1">
        <v>-100</v>
      </c>
      <c r="K1313" s="1">
        <v>-53</v>
      </c>
      <c r="L1313" s="1">
        <v>-64</v>
      </c>
      <c r="M1313" s="1">
        <v>-45</v>
      </c>
      <c r="N1313" s="1">
        <v>-20</v>
      </c>
      <c r="O1313" s="1">
        <v>60735</v>
      </c>
      <c r="P1313" s="1">
        <v>-0.5</v>
      </c>
      <c r="Q1313" s="1">
        <v>29.6</v>
      </c>
      <c r="R1313" s="1">
        <v>29.6</v>
      </c>
      <c r="S1313" s="1">
        <v>29.15</v>
      </c>
      <c r="T1313" s="1">
        <v>29</v>
      </c>
      <c r="U1313" s="1">
        <v>29</v>
      </c>
      <c r="V1313" s="1">
        <v>-8.2793999999999993E-2</v>
      </c>
      <c r="W1313" s="1">
        <v>-1.86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12.01</v>
      </c>
      <c r="D1314" s="1">
        <v>0.68</v>
      </c>
      <c r="E1314" s="1">
        <v>0.05</v>
      </c>
      <c r="F1314" s="1">
        <v>19.41</v>
      </c>
      <c r="G1314" s="1">
        <v>67.849999999999994</v>
      </c>
      <c r="H1314" s="1">
        <v>1318</v>
      </c>
      <c r="I1314" s="1">
        <v>1430623.24</v>
      </c>
      <c r="J1314" s="1">
        <v>10</v>
      </c>
      <c r="K1314" s="1">
        <v>38</v>
      </c>
      <c r="L1314" s="1">
        <v>9</v>
      </c>
      <c r="M1314" s="1">
        <v>-13</v>
      </c>
      <c r="N1314" s="1">
        <v>60</v>
      </c>
      <c r="O1314" s="1">
        <v>97068</v>
      </c>
      <c r="P1314" s="1">
        <v>0.1</v>
      </c>
      <c r="Q1314" s="1">
        <v>64.8</v>
      </c>
      <c r="R1314" s="1">
        <v>64.900000000000006</v>
      </c>
      <c r="S1314" s="1">
        <v>64.5</v>
      </c>
      <c r="T1314" s="1">
        <v>64.400000000000006</v>
      </c>
      <c r="U1314" s="1">
        <v>64.5</v>
      </c>
      <c r="V1314" s="1">
        <v>6.7275000000000001E-2</v>
      </c>
      <c r="W1314" s="1">
        <v>-0.15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4.04</v>
      </c>
      <c r="D1315" s="1">
        <v>0.02</v>
      </c>
      <c r="E1315" s="1">
        <v>0.26</v>
      </c>
      <c r="F1315" s="1">
        <v>10.32</v>
      </c>
      <c r="G1315" s="1">
        <v>85.36</v>
      </c>
      <c r="H1315" s="1">
        <v>1319</v>
      </c>
      <c r="I1315" s="1">
        <v>838735.89</v>
      </c>
      <c r="J1315" s="1">
        <v>94</v>
      </c>
      <c r="K1315" s="1">
        <v>15</v>
      </c>
      <c r="L1315" s="1">
        <v>75</v>
      </c>
      <c r="M1315" s="1">
        <v>16</v>
      </c>
      <c r="N1315" s="1">
        <v>89</v>
      </c>
      <c r="O1315" s="1">
        <v>71594</v>
      </c>
      <c r="P1315" s="1">
        <v>0.4</v>
      </c>
      <c r="Q1315" s="1">
        <v>32.25</v>
      </c>
      <c r="R1315" s="1">
        <v>31.85</v>
      </c>
      <c r="S1315" s="1">
        <v>30.9</v>
      </c>
      <c r="T1315" s="1">
        <v>30.8</v>
      </c>
      <c r="U1315" s="1">
        <v>31.2</v>
      </c>
      <c r="V1315" s="1">
        <v>9.0963500000000003E-2</v>
      </c>
      <c r="W1315" s="1">
        <v>-1.73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2.16</v>
      </c>
      <c r="D1316" s="1">
        <v>0</v>
      </c>
      <c r="E1316" s="1">
        <v>0</v>
      </c>
      <c r="F1316" s="1">
        <v>16.579999999999998</v>
      </c>
      <c r="G1316" s="1">
        <v>81.260000000000005</v>
      </c>
      <c r="H1316" s="1">
        <v>1320</v>
      </c>
      <c r="I1316" s="1">
        <v>1167905.97</v>
      </c>
      <c r="J1316" s="1">
        <v>5</v>
      </c>
      <c r="K1316" s="1">
        <v>18</v>
      </c>
      <c r="L1316" s="1">
        <v>-23</v>
      </c>
      <c r="M1316" s="1">
        <v>-10</v>
      </c>
      <c r="N1316" s="1">
        <v>18</v>
      </c>
      <c r="O1316" s="1">
        <v>94904</v>
      </c>
      <c r="P1316" s="1">
        <v>0</v>
      </c>
      <c r="Q1316" s="1">
        <v>40.450000000000003</v>
      </c>
      <c r="R1316" s="1">
        <v>40.700000000000003</v>
      </c>
      <c r="S1316" s="1">
        <v>40.25</v>
      </c>
      <c r="T1316" s="1">
        <v>40.25</v>
      </c>
      <c r="U1316" s="1">
        <v>40.5</v>
      </c>
      <c r="V1316" s="1">
        <v>3.356E-3</v>
      </c>
      <c r="W1316" s="1">
        <v>1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4.8499999999999996</v>
      </c>
      <c r="D1317" s="1">
        <v>1.32</v>
      </c>
      <c r="E1317" s="1">
        <v>0.09</v>
      </c>
      <c r="F1317" s="1">
        <v>16.72</v>
      </c>
      <c r="G1317" s="1">
        <v>77.02000000000001</v>
      </c>
      <c r="H1317" s="1">
        <v>1321</v>
      </c>
      <c r="I1317" s="1">
        <v>1631469.31</v>
      </c>
      <c r="J1317" s="1">
        <v>576</v>
      </c>
      <c r="K1317" s="1">
        <v>-84</v>
      </c>
      <c r="L1317" s="1">
        <v>-335</v>
      </c>
      <c r="M1317" s="1">
        <v>-31</v>
      </c>
      <c r="N1317" s="1">
        <v>761</v>
      </c>
      <c r="O1317" s="1">
        <v>125656</v>
      </c>
      <c r="P1317" s="1">
        <v>0.7</v>
      </c>
      <c r="Q1317" s="1">
        <v>34.200000000000003</v>
      </c>
      <c r="R1317" s="1">
        <v>33.85</v>
      </c>
      <c r="S1317" s="1">
        <v>33.700000000000003</v>
      </c>
      <c r="T1317" s="1">
        <v>33.25</v>
      </c>
      <c r="U1317" s="1">
        <v>34.4</v>
      </c>
      <c r="V1317" s="1">
        <v>0.30713949999999995</v>
      </c>
      <c r="W1317" s="1">
        <v>2.99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-1</v>
      </c>
      <c r="O1318" s="1">
        <v>29906</v>
      </c>
      <c r="P1318" s="1">
        <v>0</v>
      </c>
      <c r="Q1318" s="1">
        <v>41.95</v>
      </c>
      <c r="R1318" s="1">
        <v>41.95</v>
      </c>
      <c r="S1318" s="1">
        <v>41.5</v>
      </c>
      <c r="T1318" s="1">
        <v>41.6</v>
      </c>
      <c r="U1318" s="1">
        <v>41.6</v>
      </c>
      <c r="V1318" s="1">
        <v>-8.3550000000000009E-4</v>
      </c>
      <c r="W1318" s="1">
        <v>-0.24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59.9</v>
      </c>
      <c r="R1319" s="1">
        <v>59.3</v>
      </c>
      <c r="S1319" s="1">
        <v>59.3</v>
      </c>
      <c r="T1319" s="1">
        <v>57.9</v>
      </c>
      <c r="U1319" s="1">
        <v>58.1</v>
      </c>
      <c r="V1319" s="1">
        <v>-5.9299999999999999E-4</v>
      </c>
      <c r="W1319" s="1">
        <v>-1.53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10.88</v>
      </c>
      <c r="D1320" s="1">
        <v>0.95</v>
      </c>
      <c r="E1320" s="1">
        <v>0.28000000000000003</v>
      </c>
      <c r="F1320" s="1">
        <v>9.82</v>
      </c>
      <c r="G1320" s="1">
        <v>78.069999999999993</v>
      </c>
      <c r="H1320" s="1">
        <v>1324</v>
      </c>
      <c r="I1320" s="1">
        <v>3329572.18</v>
      </c>
      <c r="J1320" s="1">
        <v>-10</v>
      </c>
      <c r="K1320" s="1">
        <v>-347</v>
      </c>
      <c r="L1320" s="1">
        <v>630</v>
      </c>
      <c r="M1320" s="1">
        <v>-487</v>
      </c>
      <c r="N1320" s="1">
        <v>892</v>
      </c>
      <c r="O1320" s="1">
        <v>259940</v>
      </c>
      <c r="P1320" s="1">
        <v>0.3</v>
      </c>
      <c r="Q1320" s="1">
        <v>138</v>
      </c>
      <c r="R1320" s="1">
        <v>136.5</v>
      </c>
      <c r="S1320" s="1">
        <v>137.5</v>
      </c>
      <c r="T1320" s="1">
        <v>132.5</v>
      </c>
      <c r="U1320" s="1">
        <v>139</v>
      </c>
      <c r="V1320" s="1">
        <v>0.97340000000000004</v>
      </c>
      <c r="W1320" s="1">
        <v>1.46</v>
      </c>
      <c r="X1320" s="1" t="s">
        <v>4529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13.05</v>
      </c>
      <c r="D1321" s="1">
        <v>0.38</v>
      </c>
      <c r="E1321" s="1">
        <v>1.4</v>
      </c>
      <c r="F1321" s="1">
        <v>9.27</v>
      </c>
      <c r="G1321" s="1">
        <v>75.900000000000006</v>
      </c>
      <c r="H1321" s="1">
        <v>1325</v>
      </c>
      <c r="I1321" s="1">
        <v>2693933.04</v>
      </c>
      <c r="J1321" s="1">
        <v>30</v>
      </c>
      <c r="K1321" s="1">
        <v>-6</v>
      </c>
      <c r="L1321" s="1">
        <v>-172</v>
      </c>
      <c r="M1321" s="1">
        <v>-20</v>
      </c>
      <c r="N1321" s="1">
        <v>-67</v>
      </c>
      <c r="O1321" s="1">
        <v>204470</v>
      </c>
      <c r="P1321" s="1">
        <v>-0.1</v>
      </c>
      <c r="Q1321" s="1">
        <v>89.2</v>
      </c>
      <c r="R1321" s="1">
        <v>89</v>
      </c>
      <c r="S1321" s="1">
        <v>87.9</v>
      </c>
      <c r="T1321" s="1">
        <v>87.6</v>
      </c>
      <c r="U1321" s="1">
        <v>87.6</v>
      </c>
      <c r="V1321" s="1">
        <v>-0.20598</v>
      </c>
      <c r="W1321" s="1">
        <v>-1.1299999999999999</v>
      </c>
      <c r="X1321" s="1" t="s">
        <v>4530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8.81</v>
      </c>
      <c r="D1322" s="1">
        <v>0</v>
      </c>
      <c r="E1322" s="1">
        <v>0.01</v>
      </c>
      <c r="F1322" s="1">
        <v>20.16</v>
      </c>
      <c r="G1322" s="1">
        <v>71.02</v>
      </c>
      <c r="H1322" s="1">
        <v>1326</v>
      </c>
      <c r="I1322" s="1">
        <v>827896.93</v>
      </c>
      <c r="J1322" s="1">
        <v>345</v>
      </c>
      <c r="K1322" s="1">
        <v>365</v>
      </c>
      <c r="L1322" s="1">
        <v>-270</v>
      </c>
      <c r="M1322" s="1">
        <v>-181</v>
      </c>
      <c r="N1322" s="1">
        <v>692</v>
      </c>
      <c r="O1322" s="1">
        <v>58797</v>
      </c>
      <c r="P1322" s="1">
        <v>1.6</v>
      </c>
      <c r="Q1322" s="1">
        <v>23.55</v>
      </c>
      <c r="R1322" s="1">
        <v>23.9</v>
      </c>
      <c r="S1322" s="1">
        <v>23.15</v>
      </c>
      <c r="T1322" s="1">
        <v>22.8</v>
      </c>
      <c r="U1322" s="1">
        <v>24.25</v>
      </c>
      <c r="V1322" s="1">
        <v>0.23251950000000002</v>
      </c>
      <c r="W1322" s="1">
        <v>5.66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0.85</v>
      </c>
      <c r="D1323" s="1">
        <v>0.28999999999999998</v>
      </c>
      <c r="E1323" s="1">
        <v>0</v>
      </c>
      <c r="F1323" s="1">
        <v>20.170000000000002</v>
      </c>
      <c r="G1323" s="1">
        <v>78.69</v>
      </c>
      <c r="H1323" s="1">
        <v>1327</v>
      </c>
      <c r="I1323" s="1">
        <v>864908.87</v>
      </c>
      <c r="J1323" s="1">
        <v>0</v>
      </c>
      <c r="K1323" s="1">
        <v>-3</v>
      </c>
      <c r="L1323" s="1">
        <v>-12</v>
      </c>
      <c r="M1323" s="1">
        <v>-7</v>
      </c>
      <c r="N1323" s="1">
        <v>6</v>
      </c>
      <c r="O1323" s="1">
        <v>68060</v>
      </c>
      <c r="P1323" s="1">
        <v>0</v>
      </c>
      <c r="Q1323" s="1">
        <v>25.35</v>
      </c>
      <c r="R1323" s="1">
        <v>25.45</v>
      </c>
      <c r="S1323" s="1">
        <v>25.35</v>
      </c>
      <c r="T1323" s="1">
        <v>25.25</v>
      </c>
      <c r="U1323" s="1">
        <v>25.35</v>
      </c>
      <c r="V1323" s="1">
        <v>-4.052E-3</v>
      </c>
      <c r="W1323" s="1">
        <v>0.2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3.78</v>
      </c>
      <c r="D1324" s="1">
        <v>0.93</v>
      </c>
      <c r="E1324" s="1">
        <v>0</v>
      </c>
      <c r="F1324" s="1">
        <v>11.98</v>
      </c>
      <c r="G1324" s="1">
        <v>83.31</v>
      </c>
      <c r="H1324" s="1">
        <v>1328</v>
      </c>
      <c r="I1324" s="1">
        <v>655014.35</v>
      </c>
      <c r="J1324" s="1">
        <v>228</v>
      </c>
      <c r="K1324" s="1">
        <v>-10</v>
      </c>
      <c r="L1324" s="1">
        <v>-80</v>
      </c>
      <c r="M1324" s="1">
        <v>-12</v>
      </c>
      <c r="N1324" s="1">
        <v>178</v>
      </c>
      <c r="O1324" s="1">
        <v>54569</v>
      </c>
      <c r="P1324" s="1">
        <v>0.6</v>
      </c>
      <c r="Q1324" s="1">
        <v>36.4</v>
      </c>
      <c r="R1324" s="1">
        <v>36.35</v>
      </c>
      <c r="S1324" s="1">
        <v>35.450000000000003</v>
      </c>
      <c r="T1324" s="1">
        <v>35.549999999999997</v>
      </c>
      <c r="U1324" s="1">
        <v>36.299999999999997</v>
      </c>
      <c r="V1324" s="1">
        <v>0.11134499999999999</v>
      </c>
      <c r="W1324" s="1">
        <v>1.68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0</v>
      </c>
      <c r="K1325" s="1">
        <v>-1</v>
      </c>
      <c r="L1325" s="1">
        <v>-11</v>
      </c>
      <c r="M1325" s="1">
        <v>-2</v>
      </c>
      <c r="N1325" s="1">
        <v>0</v>
      </c>
      <c r="O1325" s="1">
        <v>57212</v>
      </c>
      <c r="P1325" s="1">
        <v>0</v>
      </c>
      <c r="Q1325" s="1">
        <v>19.649999999999999</v>
      </c>
      <c r="R1325" s="1">
        <v>19.7</v>
      </c>
      <c r="S1325" s="1">
        <v>19.7</v>
      </c>
      <c r="T1325" s="1">
        <v>19.399999999999999</v>
      </c>
      <c r="U1325" s="1">
        <v>19.45</v>
      </c>
      <c r="V1325" s="1">
        <v>-2.7519999999999997E-3</v>
      </c>
      <c r="W1325" s="1">
        <v>-1.27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1.25</v>
      </c>
      <c r="D1326" s="1">
        <v>0</v>
      </c>
      <c r="E1326" s="1">
        <v>0.06</v>
      </c>
      <c r="F1326" s="1">
        <v>30.93</v>
      </c>
      <c r="G1326" s="1">
        <v>67.759999999999991</v>
      </c>
      <c r="H1326" s="1">
        <v>1330</v>
      </c>
      <c r="I1326" s="1">
        <v>1540162.76</v>
      </c>
      <c r="J1326" s="1">
        <v>157</v>
      </c>
      <c r="K1326" s="1">
        <v>-62</v>
      </c>
      <c r="L1326" s="1">
        <v>-335</v>
      </c>
      <c r="M1326" s="1">
        <v>-274</v>
      </c>
      <c r="N1326" s="1">
        <v>152</v>
      </c>
      <c r="O1326" s="1">
        <v>104361</v>
      </c>
      <c r="P1326" s="1">
        <v>-0.3</v>
      </c>
      <c r="Q1326" s="1">
        <v>22.55</v>
      </c>
      <c r="R1326" s="1">
        <v>22.3</v>
      </c>
      <c r="S1326" s="1">
        <v>22</v>
      </c>
      <c r="T1326" s="1">
        <v>21.8</v>
      </c>
      <c r="U1326" s="1">
        <v>22.15</v>
      </c>
      <c r="V1326" s="1">
        <v>-7.818650000000002E-2</v>
      </c>
      <c r="W1326" s="1">
        <v>0.23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1.9</v>
      </c>
      <c r="D1327" s="1">
        <v>0.01</v>
      </c>
      <c r="E1327" s="1">
        <v>0.56000000000000005</v>
      </c>
      <c r="F1327" s="1">
        <v>16.71</v>
      </c>
      <c r="G1327" s="1">
        <v>80.819999999999993</v>
      </c>
      <c r="H1327" s="1">
        <v>1331</v>
      </c>
      <c r="I1327" s="1">
        <v>1319723.8799999999</v>
      </c>
      <c r="J1327" s="1">
        <v>32</v>
      </c>
      <c r="K1327" s="1">
        <v>28</v>
      </c>
      <c r="L1327" s="1">
        <v>32</v>
      </c>
      <c r="M1327" s="1">
        <v>1</v>
      </c>
      <c r="N1327" s="1">
        <v>20</v>
      </c>
      <c r="O1327" s="1">
        <v>106660</v>
      </c>
      <c r="P1327" s="1">
        <v>0.1</v>
      </c>
      <c r="Q1327" s="1">
        <v>24.2</v>
      </c>
      <c r="R1327" s="1">
        <v>24.45</v>
      </c>
      <c r="S1327" s="1">
        <v>24.25</v>
      </c>
      <c r="T1327" s="1">
        <v>23.95</v>
      </c>
      <c r="U1327" s="1">
        <v>23.95</v>
      </c>
      <c r="V1327" s="1">
        <v>2.7379499999999998E-2</v>
      </c>
      <c r="W1327" s="1">
        <v>0.42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2.4700000000000002</v>
      </c>
      <c r="D1328" s="1">
        <v>0</v>
      </c>
      <c r="E1328" s="1">
        <v>0.01</v>
      </c>
      <c r="F1328" s="1">
        <v>6.24</v>
      </c>
      <c r="G1328" s="1">
        <v>91.28</v>
      </c>
      <c r="H1328" s="1">
        <v>1332</v>
      </c>
      <c r="I1328" s="1">
        <v>510324.22</v>
      </c>
      <c r="J1328" s="1">
        <v>3</v>
      </c>
      <c r="K1328" s="1">
        <v>-2</v>
      </c>
      <c r="L1328" s="1">
        <v>5</v>
      </c>
      <c r="M1328" s="1">
        <v>-37</v>
      </c>
      <c r="N1328" s="1">
        <v>-21</v>
      </c>
      <c r="O1328" s="1">
        <v>46582</v>
      </c>
      <c r="P1328" s="1">
        <v>-0.1</v>
      </c>
      <c r="Q1328" s="1">
        <v>70.900000000000006</v>
      </c>
      <c r="R1328" s="1">
        <v>71.5</v>
      </c>
      <c r="S1328" s="1">
        <v>71.3</v>
      </c>
      <c r="T1328" s="1">
        <v>71.2</v>
      </c>
      <c r="U1328" s="1">
        <v>71.400000000000006</v>
      </c>
      <c r="V1328" s="1">
        <v>-3.7075999999999998E-2</v>
      </c>
      <c r="W1328" s="1">
        <v>0.42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12.45</v>
      </c>
      <c r="R1329" s="1">
        <v>12.4</v>
      </c>
      <c r="S1329" s="1">
        <v>12.35</v>
      </c>
      <c r="T1329" s="1">
        <v>12.4</v>
      </c>
      <c r="U1329" s="1">
        <v>12.65</v>
      </c>
      <c r="V1329" s="1">
        <v>0</v>
      </c>
      <c r="W1329" s="1">
        <v>1.2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5.87</v>
      </c>
      <c r="D1330" s="1">
        <v>13.01</v>
      </c>
      <c r="E1330" s="1">
        <v>0.78</v>
      </c>
      <c r="F1330" s="1">
        <v>10.210000000000001</v>
      </c>
      <c r="G1330" s="1">
        <v>70.13</v>
      </c>
      <c r="H1330" s="1">
        <v>1334</v>
      </c>
      <c r="I1330" s="1">
        <v>923813.72</v>
      </c>
      <c r="J1330" s="1">
        <v>366</v>
      </c>
      <c r="K1330" s="1">
        <v>-136</v>
      </c>
      <c r="L1330" s="1">
        <v>-39</v>
      </c>
      <c r="M1330" s="1">
        <v>688</v>
      </c>
      <c r="N1330" s="1">
        <v>1029</v>
      </c>
      <c r="O1330" s="1">
        <v>64787</v>
      </c>
      <c r="P1330" s="1">
        <v>2.9</v>
      </c>
      <c r="Q1330" s="1">
        <v>135</v>
      </c>
      <c r="R1330" s="1">
        <v>137</v>
      </c>
      <c r="S1330" s="1">
        <v>128</v>
      </c>
      <c r="T1330" s="1">
        <v>127.5</v>
      </c>
      <c r="U1330" s="1">
        <v>134.5</v>
      </c>
      <c r="V1330" s="1">
        <v>2.5190649999999999</v>
      </c>
      <c r="W1330" s="1">
        <v>1.51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9.89</v>
      </c>
      <c r="D1331" s="1">
        <v>1.77</v>
      </c>
      <c r="E1331" s="1">
        <v>0.61</v>
      </c>
      <c r="F1331" s="1">
        <v>23.36</v>
      </c>
      <c r="G1331" s="1">
        <v>64.37</v>
      </c>
      <c r="H1331" s="1">
        <v>1335</v>
      </c>
      <c r="I1331" s="1">
        <v>847018.38</v>
      </c>
      <c r="J1331" s="1">
        <v>994</v>
      </c>
      <c r="K1331" s="1">
        <v>-55</v>
      </c>
      <c r="L1331" s="1">
        <v>110</v>
      </c>
      <c r="M1331" s="1">
        <v>-268</v>
      </c>
      <c r="N1331" s="1">
        <v>461</v>
      </c>
      <c r="O1331" s="1">
        <v>54523</v>
      </c>
      <c r="P1331" s="1">
        <v>2.2999999999999998</v>
      </c>
      <c r="Q1331" s="1">
        <v>124</v>
      </c>
      <c r="R1331" s="1">
        <v>134.5</v>
      </c>
      <c r="S1331" s="1">
        <v>132</v>
      </c>
      <c r="T1331" s="1">
        <v>131.5</v>
      </c>
      <c r="U1331" s="1">
        <v>139</v>
      </c>
      <c r="V1331" s="1">
        <v>1.592155</v>
      </c>
      <c r="W1331" s="1">
        <v>17.3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3.6</v>
      </c>
      <c r="R1332" s="1">
        <v>3.5</v>
      </c>
      <c r="S1332" s="1">
        <v>3.4</v>
      </c>
      <c r="T1332" s="1">
        <v>3.4</v>
      </c>
      <c r="U1332" s="1">
        <v>3.45</v>
      </c>
      <c r="V1332" s="1">
        <v>0</v>
      </c>
      <c r="W1332" s="1">
        <v>-1.43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4.24</v>
      </c>
      <c r="D1333" s="1">
        <v>0</v>
      </c>
      <c r="E1333" s="1">
        <v>0</v>
      </c>
      <c r="F1333" s="1">
        <v>12.24</v>
      </c>
      <c r="G1333" s="1">
        <v>83.52</v>
      </c>
      <c r="H1333" s="1">
        <v>1337</v>
      </c>
      <c r="I1333" s="1">
        <v>1149517.8899999999</v>
      </c>
      <c r="J1333" s="1">
        <v>237</v>
      </c>
      <c r="K1333" s="1">
        <v>-87</v>
      </c>
      <c r="L1333" s="1">
        <v>-258</v>
      </c>
      <c r="M1333" s="1">
        <v>45</v>
      </c>
      <c r="N1333" s="1">
        <v>201</v>
      </c>
      <c r="O1333" s="1">
        <v>96008</v>
      </c>
      <c r="P1333" s="1">
        <v>0.1</v>
      </c>
      <c r="Q1333" s="1">
        <v>9.0500000000000007</v>
      </c>
      <c r="R1333" s="1">
        <v>9.01</v>
      </c>
      <c r="S1333" s="1">
        <v>8.66</v>
      </c>
      <c r="T1333" s="1">
        <v>8.7799999999999994</v>
      </c>
      <c r="U1333" s="1">
        <v>8.9499999999999993</v>
      </c>
      <c r="V1333" s="1">
        <v>1.32075E-2</v>
      </c>
      <c r="W1333" s="1">
        <v>0.56000000000000005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0.89</v>
      </c>
      <c r="D1334" s="1">
        <v>0.04</v>
      </c>
      <c r="E1334" s="1">
        <v>0</v>
      </c>
      <c r="F1334" s="1">
        <v>60.33</v>
      </c>
      <c r="G1334" s="1">
        <v>38.74</v>
      </c>
      <c r="H1334" s="1">
        <v>1338</v>
      </c>
      <c r="I1334" s="1">
        <v>761117.86</v>
      </c>
      <c r="J1334" s="1">
        <v>36</v>
      </c>
      <c r="K1334" s="1">
        <v>11</v>
      </c>
      <c r="L1334" s="1">
        <v>-17</v>
      </c>
      <c r="M1334" s="1">
        <v>6</v>
      </c>
      <c r="N1334" s="1">
        <v>36</v>
      </c>
      <c r="O1334" s="1">
        <v>29486</v>
      </c>
      <c r="P1334" s="1">
        <v>0.2</v>
      </c>
      <c r="Q1334" s="1">
        <v>29.5</v>
      </c>
      <c r="R1334" s="1">
        <v>29.4</v>
      </c>
      <c r="S1334" s="1">
        <v>28.9</v>
      </c>
      <c r="T1334" s="1">
        <v>28.85</v>
      </c>
      <c r="U1334" s="1">
        <v>29.3</v>
      </c>
      <c r="V1334" s="1">
        <v>2.1219999999999999E-2</v>
      </c>
      <c r="W1334" s="1">
        <v>0.51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0</v>
      </c>
      <c r="L1335" s="1">
        <v>-3</v>
      </c>
      <c r="M1335" s="1">
        <v>0</v>
      </c>
      <c r="N1335" s="1">
        <v>0</v>
      </c>
      <c r="O1335" s="1">
        <v>22772</v>
      </c>
      <c r="P1335" s="1">
        <v>0</v>
      </c>
      <c r="Q1335" s="1">
        <v>10.85</v>
      </c>
      <c r="R1335" s="1">
        <v>11</v>
      </c>
      <c r="S1335" s="1">
        <v>10.9</v>
      </c>
      <c r="T1335" s="1">
        <v>11.35</v>
      </c>
      <c r="U1335" s="1">
        <v>11.2</v>
      </c>
      <c r="V1335" s="1">
        <v>-3.2700000000000003E-4</v>
      </c>
      <c r="W1335" s="1">
        <v>2.75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3.5</v>
      </c>
      <c r="D1336" s="1">
        <v>0</v>
      </c>
      <c r="E1336" s="1">
        <v>0.73</v>
      </c>
      <c r="F1336" s="1">
        <v>23.58</v>
      </c>
      <c r="G1336" s="1">
        <v>72.19</v>
      </c>
      <c r="H1336" s="1">
        <v>1340</v>
      </c>
      <c r="I1336" s="1">
        <v>356407</v>
      </c>
      <c r="J1336" s="1">
        <v>339</v>
      </c>
      <c r="K1336" s="1">
        <v>-120</v>
      </c>
      <c r="L1336" s="1">
        <v>-83</v>
      </c>
      <c r="M1336" s="1">
        <v>-73</v>
      </c>
      <c r="N1336" s="1">
        <v>116</v>
      </c>
      <c r="O1336" s="1">
        <v>25729</v>
      </c>
      <c r="P1336" s="1">
        <v>0.7</v>
      </c>
      <c r="Q1336" s="1">
        <v>31.8</v>
      </c>
      <c r="R1336" s="1">
        <v>30.95</v>
      </c>
      <c r="S1336" s="1">
        <v>29.8</v>
      </c>
      <c r="T1336" s="1">
        <v>30.05</v>
      </c>
      <c r="U1336" s="1">
        <v>30.45</v>
      </c>
      <c r="V1336" s="1">
        <v>5.9313500000000005E-2</v>
      </c>
      <c r="W1336" s="1">
        <v>-1.3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87.95</v>
      </c>
      <c r="D1337" s="1">
        <v>1.5</v>
      </c>
      <c r="E1337" s="1">
        <v>1.01</v>
      </c>
      <c r="F1337" s="1">
        <v>84.41</v>
      </c>
      <c r="G1337" s="1">
        <v>-74.87</v>
      </c>
      <c r="H1337" s="1">
        <v>1341</v>
      </c>
      <c r="I1337" s="1">
        <v>863433.96</v>
      </c>
      <c r="J1337" s="1">
        <v>-10</v>
      </c>
      <c r="K1337" s="1">
        <v>42</v>
      </c>
      <c r="L1337" s="1">
        <v>13</v>
      </c>
      <c r="M1337" s="1">
        <v>-5</v>
      </c>
      <c r="N1337" s="1">
        <v>91</v>
      </c>
      <c r="O1337" s="1">
        <v>-64645</v>
      </c>
      <c r="P1337" s="1">
        <v>-0.2</v>
      </c>
      <c r="Q1337" s="1">
        <v>208</v>
      </c>
      <c r="R1337" s="1">
        <v>212.5</v>
      </c>
      <c r="S1337" s="1">
        <v>213</v>
      </c>
      <c r="T1337" s="1">
        <v>210.5</v>
      </c>
      <c r="U1337" s="1">
        <v>214</v>
      </c>
      <c r="V1337" s="1">
        <v>0.28035500000000002</v>
      </c>
      <c r="W1337" s="1">
        <v>2.39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10.220000000000001</v>
      </c>
      <c r="D1338" s="1">
        <v>0.2</v>
      </c>
      <c r="E1338" s="1">
        <v>0.57999999999999996</v>
      </c>
      <c r="F1338" s="1">
        <v>26.04</v>
      </c>
      <c r="G1338" s="1">
        <v>62.96</v>
      </c>
      <c r="H1338" s="1">
        <v>1342</v>
      </c>
      <c r="I1338" s="1">
        <v>380434.88</v>
      </c>
      <c r="J1338" s="1">
        <v>8</v>
      </c>
      <c r="K1338" s="1">
        <v>30</v>
      </c>
      <c r="L1338" s="1">
        <v>28</v>
      </c>
      <c r="M1338" s="1">
        <v>-127</v>
      </c>
      <c r="N1338" s="1">
        <v>75</v>
      </c>
      <c r="O1338" s="1">
        <v>23952</v>
      </c>
      <c r="P1338" s="1">
        <v>0.1</v>
      </c>
      <c r="Q1338" s="1">
        <v>78.900000000000006</v>
      </c>
      <c r="R1338" s="1">
        <v>77.7</v>
      </c>
      <c r="S1338" s="1">
        <v>77.3</v>
      </c>
      <c r="T1338" s="1">
        <v>77.8</v>
      </c>
      <c r="U1338" s="1">
        <v>80.3</v>
      </c>
      <c r="V1338" s="1">
        <v>1.2685E-2</v>
      </c>
      <c r="W1338" s="1">
        <v>2.16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4.4000000000000004</v>
      </c>
      <c r="D1339" s="1">
        <v>0.02</v>
      </c>
      <c r="E1339" s="1">
        <v>0.86</v>
      </c>
      <c r="F1339" s="1">
        <v>9.5</v>
      </c>
      <c r="G1339" s="1">
        <v>85.22</v>
      </c>
      <c r="H1339" s="1">
        <v>1343</v>
      </c>
      <c r="I1339" s="1">
        <v>796098.96</v>
      </c>
      <c r="J1339" s="1">
        <v>759</v>
      </c>
      <c r="K1339" s="1">
        <v>-237</v>
      </c>
      <c r="L1339" s="1">
        <v>-440</v>
      </c>
      <c r="M1339" s="1">
        <v>21</v>
      </c>
      <c r="N1339" s="1">
        <v>104</v>
      </c>
      <c r="O1339" s="1">
        <v>67844</v>
      </c>
      <c r="P1339" s="1">
        <v>0.3</v>
      </c>
      <c r="Q1339" s="1">
        <v>37.35</v>
      </c>
      <c r="R1339" s="1">
        <v>36.700000000000003</v>
      </c>
      <c r="S1339" s="1">
        <v>35.200000000000003</v>
      </c>
      <c r="T1339" s="1">
        <v>35.200000000000003</v>
      </c>
      <c r="U1339" s="1">
        <v>35.700000000000003</v>
      </c>
      <c r="V1339" s="1">
        <v>8.6147499999999988E-2</v>
      </c>
      <c r="W1339" s="1">
        <v>-1.24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11.36</v>
      </c>
      <c r="D1340" s="1">
        <v>0</v>
      </c>
      <c r="E1340" s="1">
        <v>0</v>
      </c>
      <c r="F1340" s="1">
        <v>17.43</v>
      </c>
      <c r="G1340" s="1">
        <v>71.210000000000008</v>
      </c>
      <c r="H1340" s="1">
        <v>1344</v>
      </c>
      <c r="I1340" s="1">
        <v>1003863.98</v>
      </c>
      <c r="J1340" s="1">
        <v>28</v>
      </c>
      <c r="K1340" s="1">
        <v>41</v>
      </c>
      <c r="L1340" s="1">
        <v>-41</v>
      </c>
      <c r="M1340" s="1">
        <v>27</v>
      </c>
      <c r="N1340" s="1">
        <v>26</v>
      </c>
      <c r="O1340" s="1">
        <v>71485</v>
      </c>
      <c r="P1340" s="1">
        <v>0.1</v>
      </c>
      <c r="Q1340" s="1">
        <v>23.45</v>
      </c>
      <c r="R1340" s="1">
        <v>23.05</v>
      </c>
      <c r="S1340" s="1">
        <v>22.75</v>
      </c>
      <c r="T1340" s="1">
        <v>22.9</v>
      </c>
      <c r="U1340" s="1">
        <v>23.1</v>
      </c>
      <c r="V1340" s="1">
        <v>1.8878000000000002E-2</v>
      </c>
      <c r="W1340" s="1">
        <v>-1.07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2.13</v>
      </c>
      <c r="D1341" s="1">
        <v>0</v>
      </c>
      <c r="E1341" s="1">
        <v>0.01</v>
      </c>
      <c r="F1341" s="1">
        <v>26.8</v>
      </c>
      <c r="G1341" s="1">
        <v>71.06</v>
      </c>
      <c r="H1341" s="1">
        <v>1345</v>
      </c>
      <c r="I1341" s="1">
        <v>1701424.56</v>
      </c>
      <c r="J1341" s="1">
        <v>37</v>
      </c>
      <c r="K1341" s="1">
        <v>35</v>
      </c>
      <c r="L1341" s="1">
        <v>-145</v>
      </c>
      <c r="M1341" s="1">
        <v>-38</v>
      </c>
      <c r="N1341" s="1">
        <v>-200</v>
      </c>
      <c r="O1341" s="1">
        <v>120903</v>
      </c>
      <c r="P1341" s="1">
        <v>-0.3</v>
      </c>
      <c r="Q1341" s="1">
        <v>18.600000000000001</v>
      </c>
      <c r="R1341" s="1">
        <v>18.45</v>
      </c>
      <c r="S1341" s="1">
        <v>18.100000000000001</v>
      </c>
      <c r="T1341" s="1">
        <v>18.25</v>
      </c>
      <c r="U1341" s="1">
        <v>20.05</v>
      </c>
      <c r="V1341" s="1">
        <v>-5.9940500000000001E-2</v>
      </c>
      <c r="W1341" s="1">
        <v>9.56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8.1999999999999993</v>
      </c>
      <c r="R1342" s="1">
        <v>8.7799999999999994</v>
      </c>
      <c r="S1342" s="1">
        <v>8.7799999999999994</v>
      </c>
      <c r="T1342" s="1">
        <v>8.7799999999999994</v>
      </c>
      <c r="U1342" s="1">
        <v>8.7799999999999994</v>
      </c>
      <c r="V1342" s="1">
        <v>0</v>
      </c>
      <c r="W1342" s="1">
        <v>4.28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1.68</v>
      </c>
      <c r="D1343" s="1">
        <v>4.88</v>
      </c>
      <c r="E1343" s="1">
        <v>1.58</v>
      </c>
      <c r="F1343" s="1">
        <v>12.81</v>
      </c>
      <c r="G1343" s="1">
        <v>79.05</v>
      </c>
      <c r="H1343" s="1">
        <v>1347</v>
      </c>
      <c r="I1343" s="1">
        <v>798676.21</v>
      </c>
      <c r="J1343" s="1">
        <v>608</v>
      </c>
      <c r="K1343" s="1">
        <v>-470</v>
      </c>
      <c r="L1343" s="1">
        <v>743</v>
      </c>
      <c r="M1343" s="1">
        <v>-437</v>
      </c>
      <c r="N1343" s="1">
        <v>419</v>
      </c>
      <c r="O1343" s="1">
        <v>63135</v>
      </c>
      <c r="P1343" s="1">
        <v>1.4</v>
      </c>
      <c r="Q1343" s="1">
        <v>137</v>
      </c>
      <c r="R1343" s="1">
        <v>133.5</v>
      </c>
      <c r="S1343" s="1">
        <v>126</v>
      </c>
      <c r="T1343" s="1">
        <v>124.5</v>
      </c>
      <c r="U1343" s="1">
        <v>127</v>
      </c>
      <c r="V1343" s="1">
        <v>1.1297550000000001</v>
      </c>
      <c r="W1343" s="1">
        <v>-3.79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57.26</v>
      </c>
      <c r="D1344" s="1">
        <v>1.67</v>
      </c>
      <c r="E1344" s="1">
        <v>1.6</v>
      </c>
      <c r="F1344" s="1">
        <v>5.9</v>
      </c>
      <c r="G1344" s="1">
        <v>33.569999999999993</v>
      </c>
      <c r="H1344" s="1">
        <v>1348</v>
      </c>
      <c r="I1344" s="1">
        <v>7791466.3399999999</v>
      </c>
      <c r="J1344" s="1">
        <v>-48</v>
      </c>
      <c r="K1344" s="1">
        <v>1121</v>
      </c>
      <c r="L1344" s="1">
        <v>-552</v>
      </c>
      <c r="M1344" s="1">
        <v>-474</v>
      </c>
      <c r="N1344" s="1">
        <v>631</v>
      </c>
      <c r="O1344" s="1">
        <v>261560</v>
      </c>
      <c r="P1344" s="1">
        <v>0.3</v>
      </c>
      <c r="Q1344" s="1">
        <v>107</v>
      </c>
      <c r="R1344" s="1">
        <v>108</v>
      </c>
      <c r="S1344" s="1">
        <v>105.5</v>
      </c>
      <c r="T1344" s="1">
        <v>106</v>
      </c>
      <c r="U1344" s="1">
        <v>108.5</v>
      </c>
      <c r="V1344" s="1">
        <v>0.75915500000000002</v>
      </c>
      <c r="W1344" s="1">
        <v>1.88</v>
      </c>
      <c r="X1344" s="1" t="s">
        <v>4531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0</v>
      </c>
      <c r="M1345" s="1">
        <v>0</v>
      </c>
      <c r="N1345" s="1">
        <v>0</v>
      </c>
      <c r="O1345" s="1">
        <v>9540</v>
      </c>
      <c r="P1345" s="1">
        <v>0</v>
      </c>
      <c r="Q1345" s="1">
        <v>16.100000000000001</v>
      </c>
      <c r="R1345" s="1">
        <v>15.75</v>
      </c>
      <c r="S1345" s="1">
        <v>15.8</v>
      </c>
      <c r="T1345" s="1">
        <v>15.7</v>
      </c>
      <c r="U1345" s="1">
        <v>15.3</v>
      </c>
      <c r="V1345" s="1">
        <v>-1.6100000000000001E-4</v>
      </c>
      <c r="W1345" s="1">
        <v>-0.33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0.06</v>
      </c>
      <c r="D1346" s="1">
        <v>0</v>
      </c>
      <c r="E1346" s="1">
        <v>0</v>
      </c>
      <c r="F1346" s="1">
        <v>39.54</v>
      </c>
      <c r="G1346" s="1">
        <v>60.4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1</v>
      </c>
      <c r="N1346" s="1">
        <v>0</v>
      </c>
      <c r="O1346" s="1">
        <v>14325</v>
      </c>
      <c r="P1346" s="1">
        <v>0</v>
      </c>
      <c r="Q1346" s="1">
        <v>19.649999999999999</v>
      </c>
      <c r="R1346" s="1">
        <v>19.850000000000001</v>
      </c>
      <c r="S1346" s="1">
        <v>19.850000000000001</v>
      </c>
      <c r="T1346" s="1">
        <v>19.600000000000001</v>
      </c>
      <c r="U1346" s="1">
        <v>19.8</v>
      </c>
      <c r="V1346" s="1">
        <v>1.9600000000000002E-4</v>
      </c>
      <c r="W1346" s="1">
        <v>-1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0.14000000000000001</v>
      </c>
      <c r="D1347" s="1">
        <v>0</v>
      </c>
      <c r="E1347" s="1">
        <v>0</v>
      </c>
      <c r="F1347" s="1">
        <v>18.7</v>
      </c>
      <c r="G1347" s="1">
        <v>81.16</v>
      </c>
      <c r="H1347" s="1">
        <v>1351</v>
      </c>
      <c r="I1347" s="1">
        <v>222000</v>
      </c>
      <c r="J1347" s="1">
        <v>5</v>
      </c>
      <c r="K1347" s="1">
        <v>-3</v>
      </c>
      <c r="L1347" s="1">
        <v>-1</v>
      </c>
      <c r="M1347" s="1">
        <v>2</v>
      </c>
      <c r="N1347" s="1">
        <v>2</v>
      </c>
      <c r="O1347" s="1">
        <v>18018</v>
      </c>
      <c r="P1347" s="1">
        <v>0</v>
      </c>
      <c r="Q1347" s="1">
        <v>54.5</v>
      </c>
      <c r="R1347" s="1">
        <v>52.5</v>
      </c>
      <c r="S1347" s="1">
        <v>51.2</v>
      </c>
      <c r="T1347" s="1">
        <v>51.3</v>
      </c>
      <c r="U1347" s="1">
        <v>51.4</v>
      </c>
      <c r="V1347" s="1">
        <v>2.6919999999999999E-3</v>
      </c>
      <c r="W1347" s="1">
        <v>-6.55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3.57</v>
      </c>
      <c r="D1348" s="1">
        <v>0</v>
      </c>
      <c r="E1348" s="1">
        <v>0.28000000000000003</v>
      </c>
      <c r="F1348" s="1">
        <v>7.21</v>
      </c>
      <c r="G1348" s="1">
        <v>88.94</v>
      </c>
      <c r="H1348" s="1">
        <v>1352</v>
      </c>
      <c r="I1348" s="1">
        <v>749766.93</v>
      </c>
      <c r="J1348" s="1">
        <v>127</v>
      </c>
      <c r="K1348" s="1">
        <v>-90</v>
      </c>
      <c r="L1348" s="1">
        <v>-171</v>
      </c>
      <c r="M1348" s="1">
        <v>-129</v>
      </c>
      <c r="N1348" s="1">
        <v>105</v>
      </c>
      <c r="O1348" s="1">
        <v>66684</v>
      </c>
      <c r="P1348" s="1">
        <v>-0.2</v>
      </c>
      <c r="Q1348" s="1">
        <v>17</v>
      </c>
      <c r="R1348" s="1">
        <v>16.649999999999999</v>
      </c>
      <c r="S1348" s="1">
        <v>15.9</v>
      </c>
      <c r="T1348" s="1">
        <v>15.7</v>
      </c>
      <c r="U1348" s="1">
        <v>16.05</v>
      </c>
      <c r="V1348" s="1">
        <v>-2.3984499999999999E-2</v>
      </c>
      <c r="W1348" s="1">
        <v>-1.83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13.55</v>
      </c>
      <c r="D1349" s="1">
        <v>0.08</v>
      </c>
      <c r="E1349" s="1">
        <v>0.44</v>
      </c>
      <c r="F1349" s="1">
        <v>4.88</v>
      </c>
      <c r="G1349" s="1">
        <v>81.05</v>
      </c>
      <c r="H1349" s="1">
        <v>1353</v>
      </c>
      <c r="I1349" s="1">
        <v>3550418.75</v>
      </c>
      <c r="J1349" s="1">
        <v>-19</v>
      </c>
      <c r="K1349" s="1">
        <v>268</v>
      </c>
      <c r="L1349" s="1">
        <v>-33</v>
      </c>
      <c r="M1349" s="1">
        <v>107</v>
      </c>
      <c r="N1349" s="1">
        <v>656</v>
      </c>
      <c r="O1349" s="1">
        <v>287761</v>
      </c>
      <c r="P1349" s="1">
        <v>0.3</v>
      </c>
      <c r="Q1349" s="1">
        <v>32.4</v>
      </c>
      <c r="R1349" s="1">
        <v>32.4</v>
      </c>
      <c r="S1349" s="1">
        <v>31.2</v>
      </c>
      <c r="T1349" s="1">
        <v>30.6</v>
      </c>
      <c r="U1349" s="1">
        <v>31.5</v>
      </c>
      <c r="V1349" s="1">
        <v>0.30976199999999998</v>
      </c>
      <c r="W1349" s="1">
        <v>-3.37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9.9</v>
      </c>
      <c r="D1350" s="1">
        <v>0</v>
      </c>
      <c r="E1350" s="1">
        <v>0.2</v>
      </c>
      <c r="F1350" s="1">
        <v>14.12</v>
      </c>
      <c r="G1350" s="1">
        <v>75.78</v>
      </c>
      <c r="H1350" s="1">
        <v>1354</v>
      </c>
      <c r="I1350" s="1">
        <v>1180044.3799999999</v>
      </c>
      <c r="J1350" s="1">
        <v>31</v>
      </c>
      <c r="K1350" s="1">
        <v>-1</v>
      </c>
      <c r="L1350" s="1">
        <v>-71</v>
      </c>
      <c r="M1350" s="1">
        <v>-128</v>
      </c>
      <c r="N1350" s="1">
        <v>32</v>
      </c>
      <c r="O1350" s="1">
        <v>89424</v>
      </c>
      <c r="P1350" s="1">
        <v>-0.2</v>
      </c>
      <c r="Q1350" s="1">
        <v>60</v>
      </c>
      <c r="R1350" s="1">
        <v>59.9</v>
      </c>
      <c r="S1350" s="1">
        <v>59</v>
      </c>
      <c r="T1350" s="1">
        <v>58.9</v>
      </c>
      <c r="U1350" s="1">
        <v>58.5</v>
      </c>
      <c r="V1350" s="1">
        <v>-8.0561000000000008E-2</v>
      </c>
      <c r="W1350" s="1">
        <v>-2.34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0.16</v>
      </c>
      <c r="D1351" s="1">
        <v>0</v>
      </c>
      <c r="E1351" s="1">
        <v>0</v>
      </c>
      <c r="F1351" s="1">
        <v>22.61</v>
      </c>
      <c r="G1351" s="1">
        <v>77.23</v>
      </c>
      <c r="H1351" s="1">
        <v>1355</v>
      </c>
      <c r="I1351" s="1">
        <v>371092.25</v>
      </c>
      <c r="J1351" s="1">
        <v>0</v>
      </c>
      <c r="K1351" s="1">
        <v>-4</v>
      </c>
      <c r="L1351" s="1">
        <v>-3</v>
      </c>
      <c r="M1351" s="1">
        <v>-2</v>
      </c>
      <c r="N1351" s="1">
        <v>-3</v>
      </c>
      <c r="O1351" s="1">
        <v>28659</v>
      </c>
      <c r="P1351" s="1">
        <v>0</v>
      </c>
      <c r="Q1351" s="1">
        <v>17.399999999999999</v>
      </c>
      <c r="R1351" s="1">
        <v>17.7</v>
      </c>
      <c r="S1351" s="1">
        <v>18</v>
      </c>
      <c r="T1351" s="1">
        <v>18</v>
      </c>
      <c r="U1351" s="1">
        <v>17.7</v>
      </c>
      <c r="V1351" s="1">
        <v>-2.1389999999999998E-3</v>
      </c>
      <c r="W1351" s="1">
        <v>3.21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-3</v>
      </c>
      <c r="O1352" s="1">
        <v>37719</v>
      </c>
      <c r="P1352" s="1">
        <v>0</v>
      </c>
      <c r="Q1352" s="1">
        <v>9.77</v>
      </c>
      <c r="R1352" s="1">
        <v>9.89</v>
      </c>
      <c r="S1352" s="1">
        <v>9.73</v>
      </c>
      <c r="T1352" s="1">
        <v>9.75</v>
      </c>
      <c r="U1352" s="1">
        <v>9.8000000000000007</v>
      </c>
      <c r="V1352" s="1">
        <v>-2.9400000000000004E-4</v>
      </c>
      <c r="W1352" s="1">
        <v>-1.9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1</v>
      </c>
      <c r="K1353" s="1">
        <v>-1</v>
      </c>
      <c r="L1353" s="1">
        <v>-1</v>
      </c>
      <c r="M1353" s="1">
        <v>8</v>
      </c>
      <c r="N1353" s="1">
        <v>-8</v>
      </c>
      <c r="O1353" s="1">
        <v>24353</v>
      </c>
      <c r="P1353" s="1">
        <v>0</v>
      </c>
      <c r="Q1353" s="1">
        <v>23.5</v>
      </c>
      <c r="R1353" s="1">
        <v>23.25</v>
      </c>
      <c r="S1353" s="1">
        <v>22.9</v>
      </c>
      <c r="T1353" s="1">
        <v>24.15</v>
      </c>
      <c r="U1353" s="1">
        <v>23.65</v>
      </c>
      <c r="V1353" s="1">
        <v>-1.8650000000000006E-4</v>
      </c>
      <c r="W1353" s="1">
        <v>-0.84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10.77</v>
      </c>
      <c r="D1354" s="1">
        <v>0.03</v>
      </c>
      <c r="E1354" s="1">
        <v>0.01</v>
      </c>
      <c r="F1354" s="1">
        <v>8.52</v>
      </c>
      <c r="G1354" s="1">
        <v>80.67</v>
      </c>
      <c r="H1354" s="1">
        <v>1358</v>
      </c>
      <c r="I1354" s="1">
        <v>2775140.32</v>
      </c>
      <c r="J1354" s="1">
        <v>2555</v>
      </c>
      <c r="K1354" s="1">
        <v>-102</v>
      </c>
      <c r="L1354" s="1">
        <v>-2</v>
      </c>
      <c r="M1354" s="1">
        <v>2406</v>
      </c>
      <c r="N1354" s="1">
        <v>-77</v>
      </c>
      <c r="O1354" s="1">
        <v>223871</v>
      </c>
      <c r="P1354" s="1">
        <v>2.1</v>
      </c>
      <c r="Q1354" s="1">
        <v>20.9</v>
      </c>
      <c r="R1354" s="1">
        <v>20.8</v>
      </c>
      <c r="S1354" s="1">
        <v>20.3</v>
      </c>
      <c r="T1354" s="1">
        <v>21.05</v>
      </c>
      <c r="U1354" s="1">
        <v>22.55</v>
      </c>
      <c r="V1354" s="1">
        <v>1.0014725</v>
      </c>
      <c r="W1354" s="1">
        <v>12.75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22.52</v>
      </c>
      <c r="D1355" s="1">
        <v>0.22</v>
      </c>
      <c r="E1355" s="1">
        <v>0.06</v>
      </c>
      <c r="F1355" s="1">
        <v>5.29</v>
      </c>
      <c r="G1355" s="1">
        <v>71.91</v>
      </c>
      <c r="H1355" s="1">
        <v>1359</v>
      </c>
      <c r="I1355" s="1">
        <v>4426113.34</v>
      </c>
      <c r="J1355" s="1">
        <v>1754</v>
      </c>
      <c r="K1355" s="1">
        <v>715</v>
      </c>
      <c r="L1355" s="1">
        <v>545</v>
      </c>
      <c r="M1355" s="1">
        <v>629</v>
      </c>
      <c r="N1355" s="1">
        <v>2257</v>
      </c>
      <c r="O1355" s="1">
        <v>318282</v>
      </c>
      <c r="P1355" s="1">
        <v>1.9</v>
      </c>
      <c r="Q1355" s="1">
        <v>54.6</v>
      </c>
      <c r="R1355" s="1">
        <v>54.6</v>
      </c>
      <c r="S1355" s="1">
        <v>53.8</v>
      </c>
      <c r="T1355" s="1">
        <v>54.1</v>
      </c>
      <c r="U1355" s="1">
        <v>54.9</v>
      </c>
      <c r="V1355" s="1">
        <v>3.2206660000000005</v>
      </c>
      <c r="W1355" s="1">
        <v>1.29</v>
      </c>
      <c r="X1355" s="1" t="s">
        <v>4532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-1</v>
      </c>
      <c r="K1356" s="1">
        <v>0</v>
      </c>
      <c r="L1356" s="1">
        <v>0</v>
      </c>
      <c r="M1356" s="1">
        <v>0</v>
      </c>
      <c r="N1356" s="1">
        <v>0</v>
      </c>
      <c r="O1356" s="1">
        <v>4227</v>
      </c>
      <c r="P1356" s="1">
        <v>0</v>
      </c>
      <c r="Q1356" s="1">
        <v>15.8</v>
      </c>
      <c r="R1356" s="1">
        <v>14.75</v>
      </c>
      <c r="S1356" s="1">
        <v>15.05</v>
      </c>
      <c r="T1356" s="1">
        <v>15.15</v>
      </c>
      <c r="U1356" s="1">
        <v>15.25</v>
      </c>
      <c r="V1356" s="1">
        <v>-1.5800000000000002E-4</v>
      </c>
      <c r="W1356" s="1">
        <v>-3.48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5.83</v>
      </c>
      <c r="D1357" s="1">
        <v>0</v>
      </c>
      <c r="E1357" s="1">
        <v>2.72</v>
      </c>
      <c r="F1357" s="1">
        <v>11.65</v>
      </c>
      <c r="G1357" s="1">
        <v>79.8</v>
      </c>
      <c r="H1357" s="1">
        <v>1361</v>
      </c>
      <c r="I1357" s="1">
        <v>1284979.8899999999</v>
      </c>
      <c r="J1357" s="1">
        <v>1372</v>
      </c>
      <c r="K1357" s="1">
        <v>-507</v>
      </c>
      <c r="L1357" s="1">
        <v>23</v>
      </c>
      <c r="M1357" s="1">
        <v>-112</v>
      </c>
      <c r="N1357" s="1">
        <v>2529</v>
      </c>
      <c r="O1357" s="1">
        <v>102541</v>
      </c>
      <c r="P1357" s="1">
        <v>3.2</v>
      </c>
      <c r="Q1357" s="1">
        <v>82.9</v>
      </c>
      <c r="R1357" s="1">
        <v>82.2</v>
      </c>
      <c r="S1357" s="1">
        <v>80.2</v>
      </c>
      <c r="T1357" s="1">
        <v>80.099999999999994</v>
      </c>
      <c r="U1357" s="1">
        <v>84.3</v>
      </c>
      <c r="V1357" s="1">
        <v>2.7813150000000002</v>
      </c>
      <c r="W1357" s="1">
        <v>5.24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1.86</v>
      </c>
      <c r="D1358" s="1">
        <v>0</v>
      </c>
      <c r="E1358" s="1">
        <v>0</v>
      </c>
      <c r="F1358" s="1">
        <v>38.56</v>
      </c>
      <c r="G1358" s="1">
        <v>59.58</v>
      </c>
      <c r="H1358" s="1">
        <v>1362</v>
      </c>
      <c r="I1358" s="1">
        <v>625009.64</v>
      </c>
      <c r="J1358" s="1">
        <v>20</v>
      </c>
      <c r="K1358" s="1">
        <v>6</v>
      </c>
      <c r="L1358" s="1">
        <v>-1</v>
      </c>
      <c r="M1358" s="1">
        <v>16</v>
      </c>
      <c r="N1358" s="1">
        <v>13</v>
      </c>
      <c r="O1358" s="1">
        <v>37238</v>
      </c>
      <c r="P1358" s="1">
        <v>0.1</v>
      </c>
      <c r="Q1358" s="1">
        <v>65.900000000000006</v>
      </c>
      <c r="R1358" s="1">
        <v>65.8</v>
      </c>
      <c r="S1358" s="1">
        <v>65.900000000000006</v>
      </c>
      <c r="T1358" s="1">
        <v>66.400000000000006</v>
      </c>
      <c r="U1358" s="1">
        <v>66.7</v>
      </c>
      <c r="V1358" s="1">
        <v>3.5764000000000004E-2</v>
      </c>
      <c r="W1358" s="1">
        <v>1.21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0.05</v>
      </c>
      <c r="D1359" s="1">
        <v>0</v>
      </c>
      <c r="E1359" s="1">
        <v>0</v>
      </c>
      <c r="F1359" s="1">
        <v>35.57</v>
      </c>
      <c r="G1359" s="1">
        <v>64.38</v>
      </c>
      <c r="H1359" s="1">
        <v>1363</v>
      </c>
      <c r="I1359" s="1">
        <v>1163552.9099999999</v>
      </c>
      <c r="J1359" s="1">
        <v>10</v>
      </c>
      <c r="K1359" s="1">
        <v>-17</v>
      </c>
      <c r="L1359" s="1">
        <v>-6</v>
      </c>
      <c r="M1359" s="1">
        <v>-19</v>
      </c>
      <c r="N1359" s="1">
        <v>-12</v>
      </c>
      <c r="O1359" s="1">
        <v>74910</v>
      </c>
      <c r="P1359" s="1">
        <v>-0.1</v>
      </c>
      <c r="Q1359" s="1">
        <v>9.26</v>
      </c>
      <c r="R1359" s="1">
        <v>9.36</v>
      </c>
      <c r="S1359" s="1">
        <v>9.3000000000000007</v>
      </c>
      <c r="T1359" s="1">
        <v>9.44</v>
      </c>
      <c r="U1359" s="1">
        <v>9.48</v>
      </c>
      <c r="V1359" s="1">
        <v>-4.1543999999999999E-3</v>
      </c>
      <c r="W1359" s="1">
        <v>2.16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2.7</v>
      </c>
      <c r="D1360" s="1">
        <v>0</v>
      </c>
      <c r="E1360" s="1">
        <v>0.02</v>
      </c>
      <c r="F1360" s="1">
        <v>18.920000000000002</v>
      </c>
      <c r="G1360" s="1">
        <v>78.36</v>
      </c>
      <c r="H1360" s="1">
        <v>1364</v>
      </c>
      <c r="I1360" s="1">
        <v>1181721.51</v>
      </c>
      <c r="J1360" s="1">
        <v>6</v>
      </c>
      <c r="K1360" s="1">
        <v>-44</v>
      </c>
      <c r="L1360" s="1">
        <v>-94</v>
      </c>
      <c r="M1360" s="1">
        <v>-8</v>
      </c>
      <c r="N1360" s="1">
        <v>65</v>
      </c>
      <c r="O1360" s="1">
        <v>92600</v>
      </c>
      <c r="P1360" s="1">
        <v>-0.1</v>
      </c>
      <c r="Q1360" s="1">
        <v>9.19</v>
      </c>
      <c r="R1360" s="1">
        <v>9.2200000000000006</v>
      </c>
      <c r="S1360" s="1">
        <v>8.8699999999999992</v>
      </c>
      <c r="T1360" s="1">
        <v>8.91</v>
      </c>
      <c r="U1360" s="1">
        <v>9.33</v>
      </c>
      <c r="V1360" s="1">
        <v>-6.491499999999999E-3</v>
      </c>
      <c r="W1360" s="1">
        <v>2.41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6.96</v>
      </c>
      <c r="D1361" s="1">
        <v>0</v>
      </c>
      <c r="E1361" s="1">
        <v>0.51</v>
      </c>
      <c r="F1361" s="1">
        <v>15.3</v>
      </c>
      <c r="G1361" s="1">
        <v>77.23</v>
      </c>
      <c r="H1361" s="1">
        <v>1365</v>
      </c>
      <c r="I1361" s="1">
        <v>989462.03</v>
      </c>
      <c r="J1361" s="1">
        <v>-5</v>
      </c>
      <c r="K1361" s="1">
        <v>2</v>
      </c>
      <c r="L1361" s="1">
        <v>-13</v>
      </c>
      <c r="M1361" s="1">
        <v>-15</v>
      </c>
      <c r="N1361" s="1">
        <v>12</v>
      </c>
      <c r="O1361" s="1">
        <v>76416</v>
      </c>
      <c r="P1361" s="1">
        <v>0</v>
      </c>
      <c r="Q1361" s="1">
        <v>21.15</v>
      </c>
      <c r="R1361" s="1">
        <v>20.9</v>
      </c>
      <c r="S1361" s="1">
        <v>20.65</v>
      </c>
      <c r="T1361" s="1">
        <v>20.7</v>
      </c>
      <c r="U1361" s="1">
        <v>21.1</v>
      </c>
      <c r="V1361" s="1">
        <v>-3.8969999999999994E-3</v>
      </c>
      <c r="W1361" s="1">
        <v>0.96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22.19</v>
      </c>
      <c r="D1362" s="1">
        <v>1.78</v>
      </c>
      <c r="E1362" s="1">
        <v>1.24</v>
      </c>
      <c r="F1362" s="1">
        <v>6.75</v>
      </c>
      <c r="G1362" s="1">
        <v>68.039999999999992</v>
      </c>
      <c r="H1362" s="1">
        <v>1366</v>
      </c>
      <c r="I1362" s="1">
        <v>3612025.59</v>
      </c>
      <c r="J1362" s="1">
        <v>595</v>
      </c>
      <c r="K1362" s="1">
        <v>-151</v>
      </c>
      <c r="L1362" s="1">
        <v>12</v>
      </c>
      <c r="M1362" s="1">
        <v>1425</v>
      </c>
      <c r="N1362" s="1">
        <v>1158</v>
      </c>
      <c r="O1362" s="1">
        <v>245762</v>
      </c>
      <c r="P1362" s="1">
        <v>1.2</v>
      </c>
      <c r="Q1362" s="1">
        <v>117.38</v>
      </c>
      <c r="R1362" s="1">
        <v>119.5</v>
      </c>
      <c r="S1362" s="1">
        <v>118</v>
      </c>
      <c r="T1362" s="1">
        <v>121</v>
      </c>
      <c r="U1362" s="1">
        <v>127.5</v>
      </c>
      <c r="V1362" s="1">
        <v>3.7328259999999998</v>
      </c>
      <c r="W1362" s="1">
        <v>8.6199999999999992</v>
      </c>
      <c r="X1362" s="1" t="s">
        <v>4533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2.04</v>
      </c>
      <c r="D1363" s="1">
        <v>0</v>
      </c>
      <c r="E1363" s="1">
        <v>0.21</v>
      </c>
      <c r="F1363" s="1">
        <v>20.61</v>
      </c>
      <c r="G1363" s="1">
        <v>77.14</v>
      </c>
      <c r="H1363" s="1">
        <v>1367</v>
      </c>
      <c r="I1363" s="1">
        <v>721457.59</v>
      </c>
      <c r="J1363" s="1">
        <v>45</v>
      </c>
      <c r="K1363" s="1">
        <v>24</v>
      </c>
      <c r="L1363" s="1">
        <v>-47</v>
      </c>
      <c r="M1363" s="1">
        <v>-21</v>
      </c>
      <c r="N1363" s="1">
        <v>18</v>
      </c>
      <c r="O1363" s="1">
        <v>55653</v>
      </c>
      <c r="P1363" s="1">
        <v>0</v>
      </c>
      <c r="Q1363" s="1">
        <v>21.8</v>
      </c>
      <c r="R1363" s="1">
        <v>21.8</v>
      </c>
      <c r="S1363" s="1">
        <v>21.7</v>
      </c>
      <c r="T1363" s="1">
        <v>21.6</v>
      </c>
      <c r="U1363" s="1">
        <v>21.7</v>
      </c>
      <c r="V1363" s="1">
        <v>4.2129999999999997E-3</v>
      </c>
      <c r="W1363" s="1">
        <v>0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25.39</v>
      </c>
      <c r="D1364" s="1">
        <v>3</v>
      </c>
      <c r="E1364" s="1">
        <v>1.46</v>
      </c>
      <c r="F1364" s="1">
        <v>11.95</v>
      </c>
      <c r="G1364" s="1">
        <v>58.2</v>
      </c>
      <c r="H1364" s="1">
        <v>1368</v>
      </c>
      <c r="I1364" s="1">
        <v>1787082.82</v>
      </c>
      <c r="J1364" s="1">
        <v>207</v>
      </c>
      <c r="K1364" s="1">
        <v>294</v>
      </c>
      <c r="L1364" s="1">
        <v>490</v>
      </c>
      <c r="M1364" s="1">
        <v>2035</v>
      </c>
      <c r="N1364" s="1">
        <v>2142</v>
      </c>
      <c r="O1364" s="1">
        <v>104008</v>
      </c>
      <c r="P1364" s="1">
        <v>5</v>
      </c>
      <c r="Q1364" s="1">
        <v>196.5</v>
      </c>
      <c r="R1364" s="1">
        <v>207</v>
      </c>
      <c r="S1364" s="1">
        <v>203</v>
      </c>
      <c r="T1364" s="1">
        <v>210.5</v>
      </c>
      <c r="U1364" s="1">
        <v>220</v>
      </c>
      <c r="V1364" s="1">
        <v>11.00611</v>
      </c>
      <c r="W1364" s="1">
        <v>22.91</v>
      </c>
      <c r="X1364" s="1" t="s">
        <v>4534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51.22</v>
      </c>
      <c r="D1365" s="1">
        <v>1.19</v>
      </c>
      <c r="E1365" s="1">
        <v>0.52</v>
      </c>
      <c r="F1365" s="1">
        <v>4.63</v>
      </c>
      <c r="G1365" s="1">
        <v>42.44</v>
      </c>
      <c r="H1365" s="1">
        <v>1369</v>
      </c>
      <c r="I1365" s="1">
        <v>2676431.9900000002</v>
      </c>
      <c r="J1365" s="1">
        <v>939</v>
      </c>
      <c r="K1365" s="1">
        <v>-232</v>
      </c>
      <c r="L1365" s="1">
        <v>-430</v>
      </c>
      <c r="M1365" s="1">
        <v>258</v>
      </c>
      <c r="N1365" s="1">
        <v>188</v>
      </c>
      <c r="O1365" s="1">
        <v>113588</v>
      </c>
      <c r="P1365" s="1">
        <v>0.6</v>
      </c>
      <c r="Q1365" s="1">
        <v>113</v>
      </c>
      <c r="R1365" s="1">
        <v>111</v>
      </c>
      <c r="S1365" s="1">
        <v>106.5</v>
      </c>
      <c r="T1365" s="1">
        <v>106.5</v>
      </c>
      <c r="U1365" s="1">
        <v>109</v>
      </c>
      <c r="V1365" s="1">
        <v>0.82528999999999997</v>
      </c>
      <c r="W1365" s="1">
        <v>-1.8</v>
      </c>
      <c r="X1365" s="1" t="s">
        <v>4535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6.6</v>
      </c>
      <c r="D1366" s="1">
        <v>0</v>
      </c>
      <c r="E1366" s="1">
        <v>0.32</v>
      </c>
      <c r="F1366" s="1">
        <v>12.33</v>
      </c>
      <c r="G1366" s="1">
        <v>80.75</v>
      </c>
      <c r="H1366" s="1">
        <v>1370</v>
      </c>
      <c r="I1366" s="1">
        <v>697869.25</v>
      </c>
      <c r="J1366" s="1">
        <v>30</v>
      </c>
      <c r="K1366" s="1">
        <v>-47</v>
      </c>
      <c r="L1366" s="1">
        <v>-625</v>
      </c>
      <c r="M1366" s="1">
        <v>-121</v>
      </c>
      <c r="N1366" s="1">
        <v>-27</v>
      </c>
      <c r="O1366" s="1">
        <v>56353</v>
      </c>
      <c r="P1366" s="1">
        <v>-1.4</v>
      </c>
      <c r="Q1366" s="1">
        <v>29.35</v>
      </c>
      <c r="R1366" s="1">
        <v>30.35</v>
      </c>
      <c r="S1366" s="1">
        <v>29.55</v>
      </c>
      <c r="T1366" s="1">
        <v>29.65</v>
      </c>
      <c r="U1366" s="1">
        <v>29.65</v>
      </c>
      <c r="V1366" s="1">
        <v>-0.23402899999999999</v>
      </c>
      <c r="W1366" s="1">
        <v>3.02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5.58</v>
      </c>
      <c r="D1367" s="1">
        <v>0</v>
      </c>
      <c r="E1367" s="1">
        <v>0</v>
      </c>
      <c r="F1367" s="1">
        <v>17.68</v>
      </c>
      <c r="G1367" s="1">
        <v>76.740000000000009</v>
      </c>
      <c r="H1367" s="1">
        <v>1371</v>
      </c>
      <c r="I1367" s="1">
        <v>314900</v>
      </c>
      <c r="J1367" s="1">
        <v>-2</v>
      </c>
      <c r="K1367" s="1">
        <v>-7</v>
      </c>
      <c r="L1367" s="1">
        <v>-41</v>
      </c>
      <c r="M1367" s="1">
        <v>7</v>
      </c>
      <c r="N1367" s="1">
        <v>-2</v>
      </c>
      <c r="O1367" s="1">
        <v>24165</v>
      </c>
      <c r="P1367" s="1">
        <v>-0.2</v>
      </c>
      <c r="Q1367" s="1">
        <v>36.25</v>
      </c>
      <c r="R1367" s="1">
        <v>36.15</v>
      </c>
      <c r="S1367" s="1">
        <v>35.299999999999997</v>
      </c>
      <c r="T1367" s="1">
        <v>35.65</v>
      </c>
      <c r="U1367" s="1">
        <v>35.9</v>
      </c>
      <c r="V1367" s="1">
        <v>-1.5951E-2</v>
      </c>
      <c r="W1367" s="1">
        <v>-0.69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</v>
      </c>
      <c r="D1368" s="1">
        <v>0.06</v>
      </c>
      <c r="E1368" s="1">
        <v>0.28000000000000003</v>
      </c>
      <c r="F1368" s="1">
        <v>12.84</v>
      </c>
      <c r="G1368" s="1">
        <v>72.62</v>
      </c>
      <c r="H1368" s="1">
        <v>1372</v>
      </c>
      <c r="I1368" s="1">
        <v>1194711.6599999999</v>
      </c>
      <c r="J1368" s="1">
        <v>23</v>
      </c>
      <c r="K1368" s="1">
        <v>-88</v>
      </c>
      <c r="L1368" s="1">
        <v>-4</v>
      </c>
      <c r="M1368" s="1">
        <v>-4</v>
      </c>
      <c r="N1368" s="1">
        <v>-5</v>
      </c>
      <c r="O1368" s="1">
        <v>86760</v>
      </c>
      <c r="P1368" s="1">
        <v>-0.1</v>
      </c>
      <c r="Q1368" s="1">
        <v>85.8</v>
      </c>
      <c r="R1368" s="1">
        <v>84.1</v>
      </c>
      <c r="S1368" s="1">
        <v>84.5</v>
      </c>
      <c r="T1368" s="1">
        <v>84.5</v>
      </c>
      <c r="U1368" s="1">
        <v>84.5</v>
      </c>
      <c r="V1368" s="1">
        <v>-6.5258999999999998E-2</v>
      </c>
      <c r="W1368" s="1">
        <v>-1.52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14.48</v>
      </c>
      <c r="D1369" s="1">
        <v>6.2</v>
      </c>
      <c r="E1369" s="1">
        <v>2.91</v>
      </c>
      <c r="F1369" s="1">
        <v>8.66</v>
      </c>
      <c r="G1369" s="1">
        <v>67.75</v>
      </c>
      <c r="H1369" s="1">
        <v>1373</v>
      </c>
      <c r="I1369" s="1">
        <v>2923983.53</v>
      </c>
      <c r="J1369" s="1">
        <v>1472</v>
      </c>
      <c r="K1369" s="1">
        <v>19</v>
      </c>
      <c r="L1369" s="1">
        <v>1181</v>
      </c>
      <c r="M1369" s="1">
        <v>132</v>
      </c>
      <c r="N1369" s="1">
        <v>2188</v>
      </c>
      <c r="O1369" s="1">
        <v>198100</v>
      </c>
      <c r="P1369" s="1">
        <v>2.5</v>
      </c>
      <c r="Q1369" s="1">
        <v>128.5</v>
      </c>
      <c r="R1369" s="1">
        <v>127.5</v>
      </c>
      <c r="S1369" s="1">
        <v>127.5</v>
      </c>
      <c r="T1369" s="1">
        <v>128.5</v>
      </c>
      <c r="U1369" s="1">
        <v>130.5</v>
      </c>
      <c r="V1369" s="1">
        <v>6.4464800000000002</v>
      </c>
      <c r="W1369" s="1">
        <v>6.53</v>
      </c>
      <c r="X1369" s="1" t="s">
        <v>4536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10.8</v>
      </c>
      <c r="D1370" s="1">
        <v>0.56000000000000005</v>
      </c>
      <c r="E1370" s="1">
        <v>0.45</v>
      </c>
      <c r="F1370" s="1">
        <v>18.39</v>
      </c>
      <c r="G1370" s="1">
        <v>69.8</v>
      </c>
      <c r="H1370" s="1">
        <v>1374</v>
      </c>
      <c r="I1370" s="1">
        <v>996547.07</v>
      </c>
      <c r="J1370" s="1">
        <v>338</v>
      </c>
      <c r="K1370" s="1">
        <v>-158</v>
      </c>
      <c r="L1370" s="1">
        <v>95</v>
      </c>
      <c r="M1370" s="1">
        <v>160</v>
      </c>
      <c r="N1370" s="1">
        <v>953</v>
      </c>
      <c r="O1370" s="1">
        <v>69559</v>
      </c>
      <c r="P1370" s="1">
        <v>2</v>
      </c>
      <c r="Q1370" s="1">
        <v>112.5</v>
      </c>
      <c r="R1370" s="1">
        <v>111</v>
      </c>
      <c r="S1370" s="1">
        <v>112.5</v>
      </c>
      <c r="T1370" s="1">
        <v>116</v>
      </c>
      <c r="U1370" s="1">
        <v>127.5</v>
      </c>
      <c r="V1370" s="1">
        <v>1.7124200000000001</v>
      </c>
      <c r="W1370" s="1">
        <v>16.440000000000001</v>
      </c>
      <c r="X1370" s="1" t="s">
        <v>4537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2.23</v>
      </c>
      <c r="D1371" s="1">
        <v>0</v>
      </c>
      <c r="E1371" s="1">
        <v>0.44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2</v>
      </c>
      <c r="K1371" s="1">
        <v>-3</v>
      </c>
      <c r="L1371" s="1">
        <v>2</v>
      </c>
      <c r="M1371" s="1">
        <v>6</v>
      </c>
      <c r="N1371" s="1">
        <v>4</v>
      </c>
      <c r="O1371" s="1">
        <v>73477</v>
      </c>
      <c r="P1371" s="1">
        <v>0</v>
      </c>
      <c r="Q1371" s="1">
        <v>84</v>
      </c>
      <c r="R1371" s="1">
        <v>84.1</v>
      </c>
      <c r="S1371" s="1">
        <v>84.1</v>
      </c>
      <c r="T1371" s="1">
        <v>84.4</v>
      </c>
      <c r="U1371" s="1">
        <v>84.3</v>
      </c>
      <c r="V1371" s="1">
        <v>9.2750000000000003E-3</v>
      </c>
      <c r="W1371" s="1">
        <v>0.36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9.66</v>
      </c>
      <c r="D1372" s="1">
        <v>0.03</v>
      </c>
      <c r="E1372" s="1">
        <v>0.48</v>
      </c>
      <c r="F1372" s="1">
        <v>23.62</v>
      </c>
      <c r="G1372" s="1">
        <v>66.210000000000008</v>
      </c>
      <c r="H1372" s="1">
        <v>1376</v>
      </c>
      <c r="I1372" s="1">
        <v>5166212.95</v>
      </c>
      <c r="J1372" s="1">
        <v>61</v>
      </c>
      <c r="K1372" s="1">
        <v>-513</v>
      </c>
      <c r="L1372" s="1">
        <v>-371</v>
      </c>
      <c r="M1372" s="1">
        <v>927</v>
      </c>
      <c r="N1372" s="1">
        <v>839</v>
      </c>
      <c r="O1372" s="1">
        <v>342055</v>
      </c>
      <c r="P1372" s="1">
        <v>0.3</v>
      </c>
      <c r="Q1372" s="1">
        <v>27.25</v>
      </c>
      <c r="R1372" s="1">
        <v>27</v>
      </c>
      <c r="S1372" s="1">
        <v>26.55</v>
      </c>
      <c r="T1372" s="1">
        <v>26.8</v>
      </c>
      <c r="U1372" s="1">
        <v>27.15</v>
      </c>
      <c r="V1372" s="1">
        <v>0.25583649999999997</v>
      </c>
      <c r="W1372" s="1">
        <v>0</v>
      </c>
      <c r="X1372" s="1" t="s">
        <v>4538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19.77</v>
      </c>
      <c r="D1373" s="1">
        <v>0.14000000000000001</v>
      </c>
      <c r="E1373" s="1">
        <v>0.12</v>
      </c>
      <c r="F1373" s="1">
        <v>43.39</v>
      </c>
      <c r="G1373" s="1">
        <v>36.58</v>
      </c>
      <c r="H1373" s="1">
        <v>1377</v>
      </c>
      <c r="I1373" s="1">
        <v>1479073.43</v>
      </c>
      <c r="J1373" s="1">
        <v>100</v>
      </c>
      <c r="K1373" s="1">
        <v>-116</v>
      </c>
      <c r="L1373" s="1">
        <v>-498</v>
      </c>
      <c r="M1373" s="1">
        <v>1249</v>
      </c>
      <c r="N1373" s="1">
        <v>-1299</v>
      </c>
      <c r="O1373" s="1">
        <v>54105</v>
      </c>
      <c r="P1373" s="1">
        <v>-1</v>
      </c>
      <c r="Q1373" s="1">
        <v>47</v>
      </c>
      <c r="R1373" s="1">
        <v>47</v>
      </c>
      <c r="S1373" s="1">
        <v>45.2</v>
      </c>
      <c r="T1373" s="1">
        <v>49.7</v>
      </c>
      <c r="U1373" s="1">
        <v>54.6</v>
      </c>
      <c r="V1373" s="1">
        <v>-0.3211170000000001</v>
      </c>
      <c r="W1373" s="1">
        <v>18.57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5</v>
      </c>
      <c r="D1374" s="1">
        <v>3.09</v>
      </c>
      <c r="E1374" s="1">
        <v>0.31</v>
      </c>
      <c r="F1374" s="1">
        <v>35.229999999999997</v>
      </c>
      <c r="G1374" s="1">
        <v>56.370000000000005</v>
      </c>
      <c r="H1374" s="1">
        <v>1378</v>
      </c>
      <c r="I1374" s="1">
        <v>1401803.41</v>
      </c>
      <c r="J1374" s="1">
        <v>445</v>
      </c>
      <c r="K1374" s="1">
        <v>-174</v>
      </c>
      <c r="L1374" s="1">
        <v>-431</v>
      </c>
      <c r="M1374" s="1">
        <v>-210</v>
      </c>
      <c r="N1374" s="1">
        <v>529</v>
      </c>
      <c r="O1374" s="1">
        <v>79020</v>
      </c>
      <c r="P1374" s="1">
        <v>0.2</v>
      </c>
      <c r="Q1374" s="1">
        <v>61.9</v>
      </c>
      <c r="R1374" s="1">
        <v>61.3</v>
      </c>
      <c r="S1374" s="1">
        <v>58.9</v>
      </c>
      <c r="T1374" s="1">
        <v>58.2</v>
      </c>
      <c r="U1374" s="1">
        <v>60</v>
      </c>
      <c r="V1374" s="1">
        <v>0.11011400000000005</v>
      </c>
      <c r="W1374" s="1">
        <v>-0.83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9.08</v>
      </c>
      <c r="D1375" s="1">
        <v>0.05</v>
      </c>
      <c r="E1375" s="1">
        <v>0.1</v>
      </c>
      <c r="F1375" s="1">
        <v>24.67</v>
      </c>
      <c r="G1375" s="1">
        <v>66.099999999999994</v>
      </c>
      <c r="H1375" s="1">
        <v>1379</v>
      </c>
      <c r="I1375" s="1">
        <v>3974143.02</v>
      </c>
      <c r="J1375" s="1">
        <v>178</v>
      </c>
      <c r="K1375" s="1">
        <v>641</v>
      </c>
      <c r="L1375" s="1">
        <v>-48</v>
      </c>
      <c r="M1375" s="1">
        <v>87</v>
      </c>
      <c r="N1375" s="1">
        <v>622</v>
      </c>
      <c r="O1375" s="1">
        <v>262691</v>
      </c>
      <c r="P1375" s="1">
        <v>0.6</v>
      </c>
      <c r="Q1375" s="1">
        <v>67.900000000000006</v>
      </c>
      <c r="R1375" s="1">
        <v>68.599999999999994</v>
      </c>
      <c r="S1375" s="1">
        <v>67</v>
      </c>
      <c r="T1375" s="1">
        <v>66.900000000000006</v>
      </c>
      <c r="U1375" s="1">
        <v>68.3</v>
      </c>
      <c r="V1375" s="1">
        <v>1.0114570000000001</v>
      </c>
      <c r="W1375" s="1">
        <v>1.19</v>
      </c>
      <c r="X1375" s="1" t="s">
        <v>4539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7.35</v>
      </c>
      <c r="R1376" s="1">
        <v>7.7</v>
      </c>
      <c r="S1376" s="1">
        <v>7.45</v>
      </c>
      <c r="T1376" s="1">
        <v>7.5</v>
      </c>
      <c r="U1376" s="1">
        <v>7.63</v>
      </c>
      <c r="V1376" s="1">
        <v>0</v>
      </c>
      <c r="W1376" s="1">
        <v>3.81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2.02</v>
      </c>
      <c r="D1377" s="1">
        <v>0</v>
      </c>
      <c r="E1377" s="1">
        <v>0.74</v>
      </c>
      <c r="F1377" s="1">
        <v>24.65</v>
      </c>
      <c r="G1377" s="1">
        <v>72.59</v>
      </c>
      <c r="H1377" s="1">
        <v>1381</v>
      </c>
      <c r="I1377" s="1">
        <v>1826840.7</v>
      </c>
      <c r="J1377" s="1">
        <v>337</v>
      </c>
      <c r="K1377" s="1">
        <v>-112</v>
      </c>
      <c r="L1377" s="1">
        <v>-143</v>
      </c>
      <c r="M1377" s="1">
        <v>176</v>
      </c>
      <c r="N1377" s="1">
        <v>484</v>
      </c>
      <c r="O1377" s="1">
        <v>132610</v>
      </c>
      <c r="P1377" s="1">
        <v>0.6</v>
      </c>
      <c r="Q1377" s="1">
        <v>28.33</v>
      </c>
      <c r="R1377" s="1">
        <v>27.99</v>
      </c>
      <c r="S1377" s="1">
        <v>27.06</v>
      </c>
      <c r="T1377" s="1">
        <v>27.5</v>
      </c>
      <c r="U1377" s="1">
        <v>28.15</v>
      </c>
      <c r="V1377" s="1">
        <v>0.2100735</v>
      </c>
      <c r="W1377" s="1">
        <v>0.93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3.02</v>
      </c>
      <c r="R1378" s="1">
        <v>3.05</v>
      </c>
      <c r="S1378" s="1">
        <v>2.96</v>
      </c>
      <c r="T1378" s="1">
        <v>2.92</v>
      </c>
      <c r="U1378" s="1">
        <v>2.92</v>
      </c>
      <c r="V1378" s="1">
        <v>0</v>
      </c>
      <c r="W1378" s="1">
        <v>-2.67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5.73</v>
      </c>
      <c r="D1379" s="1">
        <v>1.1299999999999999</v>
      </c>
      <c r="E1379" s="1">
        <v>0.3</v>
      </c>
      <c r="F1379" s="1">
        <v>6.96</v>
      </c>
      <c r="G1379" s="1">
        <v>85.88</v>
      </c>
      <c r="H1379" s="1">
        <v>1383</v>
      </c>
      <c r="I1379" s="1">
        <v>1477661.97</v>
      </c>
      <c r="J1379" s="1">
        <v>498</v>
      </c>
      <c r="K1379" s="1">
        <v>-215</v>
      </c>
      <c r="L1379" s="1">
        <v>-346</v>
      </c>
      <c r="M1379" s="1">
        <v>26</v>
      </c>
      <c r="N1379" s="1">
        <v>19</v>
      </c>
      <c r="O1379" s="1">
        <v>126902</v>
      </c>
      <c r="P1379" s="1">
        <v>0</v>
      </c>
      <c r="Q1379" s="1">
        <v>62.3</v>
      </c>
      <c r="R1379" s="1">
        <v>62.5</v>
      </c>
      <c r="S1379" s="1">
        <v>61.2</v>
      </c>
      <c r="T1379" s="1">
        <v>60.9</v>
      </c>
      <c r="U1379" s="1">
        <v>61.4</v>
      </c>
      <c r="V1379" s="1">
        <v>-8.3730000000000315E-3</v>
      </c>
      <c r="W1379" s="1">
        <v>0.16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11918</v>
      </c>
      <c r="P1380" s="1">
        <v>0</v>
      </c>
      <c r="Q1380" s="1">
        <v>26</v>
      </c>
      <c r="R1380" s="1">
        <v>27.15</v>
      </c>
      <c r="S1380" s="1">
        <v>25.5</v>
      </c>
      <c r="T1380" s="1">
        <v>26.45</v>
      </c>
      <c r="U1380" s="1">
        <v>26.1</v>
      </c>
      <c r="V1380" s="1">
        <v>0</v>
      </c>
      <c r="W1380" s="1">
        <v>0.57999999999999996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1.1399999999999999</v>
      </c>
      <c r="D1381" s="1">
        <v>0.15</v>
      </c>
      <c r="E1381" s="1">
        <v>0</v>
      </c>
      <c r="F1381" s="1">
        <v>35.799999999999997</v>
      </c>
      <c r="G1381" s="1">
        <v>62.910000000000004</v>
      </c>
      <c r="H1381" s="1">
        <v>1385</v>
      </c>
      <c r="I1381" s="1">
        <v>469007.12</v>
      </c>
      <c r="J1381" s="1">
        <v>1</v>
      </c>
      <c r="K1381" s="1">
        <v>-2</v>
      </c>
      <c r="L1381" s="1">
        <v>1</v>
      </c>
      <c r="M1381" s="1">
        <v>-2</v>
      </c>
      <c r="N1381" s="1">
        <v>-3</v>
      </c>
      <c r="O1381" s="1">
        <v>29505</v>
      </c>
      <c r="P1381" s="1">
        <v>0</v>
      </c>
      <c r="Q1381" s="1">
        <v>40.799999999999997</v>
      </c>
      <c r="R1381" s="1">
        <v>40.799999999999997</v>
      </c>
      <c r="S1381" s="1">
        <v>40.5</v>
      </c>
      <c r="T1381" s="1">
        <v>40.5</v>
      </c>
      <c r="U1381" s="1">
        <v>40.5</v>
      </c>
      <c r="V1381" s="1">
        <v>-2.0280000000000003E-3</v>
      </c>
      <c r="W1381" s="1">
        <v>-0.25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0</v>
      </c>
      <c r="K1382" s="1">
        <v>-9</v>
      </c>
      <c r="L1382" s="1">
        <v>0</v>
      </c>
      <c r="M1382" s="1">
        <v>-1</v>
      </c>
      <c r="N1382" s="1">
        <v>0</v>
      </c>
      <c r="O1382" s="1">
        <v>13082</v>
      </c>
      <c r="P1382" s="1">
        <v>-0.1</v>
      </c>
      <c r="Q1382" s="1">
        <v>154</v>
      </c>
      <c r="R1382" s="1">
        <v>152.5</v>
      </c>
      <c r="S1382" s="1">
        <v>150</v>
      </c>
      <c r="T1382" s="1">
        <v>151.5</v>
      </c>
      <c r="U1382" s="1">
        <v>150.5</v>
      </c>
      <c r="V1382" s="1">
        <v>-1.524E-2</v>
      </c>
      <c r="W1382" s="1">
        <v>-2.59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8</v>
      </c>
      <c r="R1383" s="1">
        <v>7.99</v>
      </c>
      <c r="S1383" s="1">
        <v>7.33</v>
      </c>
      <c r="T1383" s="1">
        <v>8</v>
      </c>
      <c r="U1383" s="1">
        <v>8</v>
      </c>
      <c r="V1383" s="1">
        <v>0</v>
      </c>
      <c r="W1383" s="1">
        <v>2.04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1.73</v>
      </c>
      <c r="D1384" s="1">
        <v>0</v>
      </c>
      <c r="E1384" s="1">
        <v>0.01</v>
      </c>
      <c r="F1384" s="1">
        <v>13.61</v>
      </c>
      <c r="G1384" s="1">
        <v>84.65</v>
      </c>
      <c r="H1384" s="1">
        <v>1388</v>
      </c>
      <c r="I1384" s="1">
        <v>658000</v>
      </c>
      <c r="J1384" s="1">
        <v>-262</v>
      </c>
      <c r="K1384" s="1">
        <v>223</v>
      </c>
      <c r="L1384" s="1">
        <v>-70</v>
      </c>
      <c r="M1384" s="1">
        <v>-399</v>
      </c>
      <c r="N1384" s="1">
        <v>-55</v>
      </c>
      <c r="O1384" s="1">
        <v>55700</v>
      </c>
      <c r="P1384" s="1">
        <v>-1</v>
      </c>
      <c r="Q1384" s="1">
        <v>33</v>
      </c>
      <c r="R1384" s="1">
        <v>33.700000000000003</v>
      </c>
      <c r="S1384" s="1">
        <v>36.15</v>
      </c>
      <c r="T1384" s="1">
        <v>35.65</v>
      </c>
      <c r="U1384" s="1">
        <v>33.799999999999997</v>
      </c>
      <c r="V1384" s="1">
        <v>-0.1974475</v>
      </c>
      <c r="W1384" s="1">
        <v>2.42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67.400000000000006</v>
      </c>
      <c r="D1385" s="1">
        <v>0.06</v>
      </c>
      <c r="E1385" s="1">
        <v>0.06</v>
      </c>
      <c r="F1385" s="1">
        <v>18.23</v>
      </c>
      <c r="G1385" s="1">
        <v>14.249999999999986</v>
      </c>
      <c r="H1385" s="1">
        <v>1389</v>
      </c>
      <c r="I1385" s="1">
        <v>874193.67</v>
      </c>
      <c r="J1385" s="1">
        <v>2</v>
      </c>
      <c r="K1385" s="1">
        <v>10</v>
      </c>
      <c r="L1385" s="1">
        <v>9</v>
      </c>
      <c r="M1385" s="1">
        <v>0</v>
      </c>
      <c r="N1385" s="1">
        <v>11</v>
      </c>
      <c r="O1385" s="1">
        <v>12457</v>
      </c>
      <c r="P1385" s="1">
        <v>0.3</v>
      </c>
      <c r="Q1385" s="1">
        <v>1290</v>
      </c>
      <c r="R1385" s="1">
        <v>1290</v>
      </c>
      <c r="S1385" s="1">
        <v>1270</v>
      </c>
      <c r="T1385" s="1">
        <v>1240</v>
      </c>
      <c r="U1385" s="1">
        <v>1260</v>
      </c>
      <c r="V1385" s="1">
        <v>0.40770000000000001</v>
      </c>
      <c r="W1385" s="1">
        <v>-3.08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4.57</v>
      </c>
      <c r="D1386" s="1">
        <v>1.29</v>
      </c>
      <c r="E1386" s="1">
        <v>0.72</v>
      </c>
      <c r="F1386" s="1">
        <v>10.31</v>
      </c>
      <c r="G1386" s="1">
        <v>83.11</v>
      </c>
      <c r="H1386" s="1">
        <v>1390</v>
      </c>
      <c r="I1386" s="1">
        <v>911193.31</v>
      </c>
      <c r="J1386" s="1">
        <v>-159</v>
      </c>
      <c r="K1386" s="1">
        <v>-71</v>
      </c>
      <c r="L1386" s="1">
        <v>-459</v>
      </c>
      <c r="M1386" s="1">
        <v>-89</v>
      </c>
      <c r="N1386" s="1">
        <v>556</v>
      </c>
      <c r="O1386" s="1">
        <v>75729</v>
      </c>
      <c r="P1386" s="1">
        <v>-0.3</v>
      </c>
      <c r="Q1386" s="1">
        <v>151.5</v>
      </c>
      <c r="R1386" s="1">
        <v>154</v>
      </c>
      <c r="S1386" s="1">
        <v>142</v>
      </c>
      <c r="T1386" s="1">
        <v>141.5</v>
      </c>
      <c r="U1386" s="1">
        <v>155.5</v>
      </c>
      <c r="V1386" s="1">
        <v>-0.26335999999999998</v>
      </c>
      <c r="W1386" s="1">
        <v>9.89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13.42</v>
      </c>
      <c r="D1387" s="1">
        <v>0.35</v>
      </c>
      <c r="E1387" s="1">
        <v>0.03</v>
      </c>
      <c r="F1387" s="1">
        <v>60.28</v>
      </c>
      <c r="G1387" s="1">
        <v>25.92</v>
      </c>
      <c r="H1387" s="1">
        <v>1391</v>
      </c>
      <c r="I1387" s="1">
        <v>3921471.84</v>
      </c>
      <c r="J1387" s="1">
        <v>175</v>
      </c>
      <c r="K1387" s="1">
        <v>61</v>
      </c>
      <c r="L1387" s="1">
        <v>-187</v>
      </c>
      <c r="M1387" s="1">
        <v>-150</v>
      </c>
      <c r="N1387" s="1">
        <v>202</v>
      </c>
      <c r="O1387" s="1">
        <v>101645</v>
      </c>
      <c r="P1387" s="1">
        <v>0.1</v>
      </c>
      <c r="Q1387" s="1">
        <v>71.400000000000006</v>
      </c>
      <c r="R1387" s="1">
        <v>74.900000000000006</v>
      </c>
      <c r="S1387" s="1">
        <v>74</v>
      </c>
      <c r="T1387" s="1">
        <v>72</v>
      </c>
      <c r="U1387" s="1">
        <v>73.5</v>
      </c>
      <c r="V1387" s="1">
        <v>7.2729000000000016E-2</v>
      </c>
      <c r="W1387" s="1">
        <v>6.52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10.06</v>
      </c>
      <c r="D1388" s="1">
        <v>0</v>
      </c>
      <c r="E1388" s="1">
        <v>0.55000000000000004</v>
      </c>
      <c r="F1388" s="1">
        <v>33.9</v>
      </c>
      <c r="G1388" s="1">
        <v>55.49</v>
      </c>
      <c r="H1388" s="1">
        <v>1392</v>
      </c>
      <c r="I1388" s="1">
        <v>968120.19</v>
      </c>
      <c r="J1388" s="1">
        <v>119</v>
      </c>
      <c r="K1388" s="1">
        <v>-27</v>
      </c>
      <c r="L1388" s="1">
        <v>-19</v>
      </c>
      <c r="M1388" s="1">
        <v>74</v>
      </c>
      <c r="N1388" s="1">
        <v>100</v>
      </c>
      <c r="O1388" s="1">
        <v>53721</v>
      </c>
      <c r="P1388" s="1">
        <v>0.5</v>
      </c>
      <c r="Q1388" s="1">
        <v>216.5</v>
      </c>
      <c r="R1388" s="1">
        <v>215.5</v>
      </c>
      <c r="S1388" s="1">
        <v>211</v>
      </c>
      <c r="T1388" s="1">
        <v>211</v>
      </c>
      <c r="U1388" s="1">
        <v>214.5</v>
      </c>
      <c r="V1388" s="1">
        <v>0.53</v>
      </c>
      <c r="W1388" s="1">
        <v>0.47</v>
      </c>
      <c r="X1388" s="1" t="s">
        <v>4540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94.71</v>
      </c>
      <c r="D1389" s="1">
        <v>1.41</v>
      </c>
      <c r="E1389" s="1">
        <v>0.05</v>
      </c>
      <c r="F1389" s="1">
        <v>11.63</v>
      </c>
      <c r="G1389" s="1">
        <v>-7.7999999999999829</v>
      </c>
      <c r="H1389" s="1">
        <v>1393</v>
      </c>
      <c r="I1389" s="1">
        <v>931719.69</v>
      </c>
      <c r="J1389" s="1">
        <v>106</v>
      </c>
      <c r="K1389" s="1">
        <v>1</v>
      </c>
      <c r="L1389" s="1">
        <v>17</v>
      </c>
      <c r="M1389" s="1">
        <v>9</v>
      </c>
      <c r="N1389" s="1">
        <v>24</v>
      </c>
      <c r="O1389" s="1">
        <v>-7267</v>
      </c>
      <c r="P1389" s="1">
        <v>-2.2000000000000002</v>
      </c>
      <c r="Q1389" s="1">
        <v>3370</v>
      </c>
      <c r="R1389" s="1">
        <v>3355</v>
      </c>
      <c r="S1389" s="1">
        <v>3375</v>
      </c>
      <c r="T1389" s="1">
        <v>3370</v>
      </c>
      <c r="U1389" s="1">
        <v>3405</v>
      </c>
      <c r="V1389" s="1">
        <v>5.3</v>
      </c>
      <c r="W1389" s="1">
        <v>6.41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2.4700000000000002</v>
      </c>
      <c r="D1390" s="1">
        <v>0.47</v>
      </c>
      <c r="E1390" s="1">
        <v>0.15</v>
      </c>
      <c r="F1390" s="1">
        <v>27.44</v>
      </c>
      <c r="G1390" s="1">
        <v>69.47</v>
      </c>
      <c r="H1390" s="1">
        <v>1394</v>
      </c>
      <c r="I1390" s="1">
        <v>731273.56</v>
      </c>
      <c r="J1390" s="1">
        <v>35</v>
      </c>
      <c r="K1390" s="1">
        <v>-151</v>
      </c>
      <c r="L1390" s="1">
        <v>-97</v>
      </c>
      <c r="M1390" s="1">
        <v>-86</v>
      </c>
      <c r="N1390" s="1">
        <v>33</v>
      </c>
      <c r="O1390" s="1">
        <v>50802</v>
      </c>
      <c r="P1390" s="1">
        <v>-0.5</v>
      </c>
      <c r="Q1390" s="1">
        <v>121.5</v>
      </c>
      <c r="R1390" s="1">
        <v>118.5</v>
      </c>
      <c r="S1390" s="1">
        <v>114</v>
      </c>
      <c r="T1390" s="1">
        <v>113</v>
      </c>
      <c r="U1390" s="1">
        <v>116.5</v>
      </c>
      <c r="V1390" s="1">
        <v>-0.30572500000000002</v>
      </c>
      <c r="W1390" s="1">
        <v>-3.72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1</v>
      </c>
      <c r="K1392" s="1">
        <v>0</v>
      </c>
      <c r="L1392" s="1">
        <v>0</v>
      </c>
      <c r="M1392" s="1">
        <v>-1</v>
      </c>
      <c r="N1392" s="1">
        <v>-2</v>
      </c>
      <c r="O1392" s="1">
        <v>26824</v>
      </c>
      <c r="P1392" s="1">
        <v>0</v>
      </c>
      <c r="Q1392" s="1">
        <v>14.65</v>
      </c>
      <c r="R1392" s="1">
        <v>14.5</v>
      </c>
      <c r="S1392" s="1">
        <v>14.5</v>
      </c>
      <c r="T1392" s="1">
        <v>14.6</v>
      </c>
      <c r="U1392" s="1">
        <v>14.4</v>
      </c>
      <c r="V1392" s="1">
        <v>-2.875E-4</v>
      </c>
      <c r="W1392" s="1">
        <v>0.35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12.08</v>
      </c>
      <c r="D1393" s="1">
        <v>0</v>
      </c>
      <c r="E1393" s="1">
        <v>0</v>
      </c>
      <c r="F1393" s="1">
        <v>31.08</v>
      </c>
      <c r="G1393" s="1">
        <v>56.84</v>
      </c>
      <c r="H1393" s="1">
        <v>1397</v>
      </c>
      <c r="I1393" s="1">
        <v>131591.70000000001</v>
      </c>
      <c r="J1393" s="1">
        <v>10</v>
      </c>
      <c r="K1393" s="1">
        <v>-8</v>
      </c>
      <c r="L1393" s="1">
        <v>-1</v>
      </c>
      <c r="M1393" s="1">
        <v>-13</v>
      </c>
      <c r="N1393" s="1">
        <v>-3</v>
      </c>
      <c r="O1393" s="1">
        <v>7480</v>
      </c>
      <c r="P1393" s="1">
        <v>-0.2</v>
      </c>
      <c r="Q1393" s="1">
        <v>22.1</v>
      </c>
      <c r="R1393" s="1">
        <v>22.85</v>
      </c>
      <c r="S1393" s="1">
        <v>22.2</v>
      </c>
      <c r="T1393" s="1">
        <v>22.7</v>
      </c>
      <c r="U1393" s="1">
        <v>22.25</v>
      </c>
      <c r="V1393" s="1">
        <v>-3.4584999999999998E-3</v>
      </c>
      <c r="W1393" s="1">
        <v>0.68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0.73</v>
      </c>
      <c r="D1394" s="1">
        <v>0</v>
      </c>
      <c r="E1394" s="1">
        <v>0</v>
      </c>
      <c r="F1394" s="1">
        <v>13.85</v>
      </c>
      <c r="G1394" s="1">
        <v>85.42</v>
      </c>
      <c r="H1394" s="1">
        <v>1398</v>
      </c>
      <c r="I1394" s="1">
        <v>436020</v>
      </c>
      <c r="J1394" s="1">
        <v>-3</v>
      </c>
      <c r="K1394" s="1">
        <v>-6</v>
      </c>
      <c r="L1394" s="1">
        <v>-4</v>
      </c>
      <c r="M1394" s="1">
        <v>-18</v>
      </c>
      <c r="N1394" s="1">
        <v>-2</v>
      </c>
      <c r="O1394" s="1">
        <v>37245</v>
      </c>
      <c r="P1394" s="1">
        <v>-0.1</v>
      </c>
      <c r="Q1394" s="1">
        <v>25.8</v>
      </c>
      <c r="R1394" s="1">
        <v>25.4</v>
      </c>
      <c r="S1394" s="1">
        <v>24.7</v>
      </c>
      <c r="T1394" s="1">
        <v>24.5</v>
      </c>
      <c r="U1394" s="1">
        <v>24.9</v>
      </c>
      <c r="V1394" s="1">
        <v>-8.1939999999999982E-3</v>
      </c>
      <c r="W1394" s="1">
        <v>-2.16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7.04</v>
      </c>
      <c r="D1395" s="1">
        <v>0</v>
      </c>
      <c r="E1395" s="1">
        <v>0.13</v>
      </c>
      <c r="F1395" s="1">
        <v>14.41</v>
      </c>
      <c r="G1395" s="1">
        <v>78.42</v>
      </c>
      <c r="H1395" s="1">
        <v>1399</v>
      </c>
      <c r="I1395" s="1">
        <v>385090</v>
      </c>
      <c r="J1395" s="1">
        <v>-9</v>
      </c>
      <c r="K1395" s="1">
        <v>-8</v>
      </c>
      <c r="L1395" s="1">
        <v>-31</v>
      </c>
      <c r="M1395" s="1">
        <v>-101</v>
      </c>
      <c r="N1395" s="1">
        <v>32</v>
      </c>
      <c r="O1395" s="1">
        <v>30199</v>
      </c>
      <c r="P1395" s="1">
        <v>-0.4</v>
      </c>
      <c r="Q1395" s="1">
        <v>80.5</v>
      </c>
      <c r="R1395" s="1">
        <v>80</v>
      </c>
      <c r="S1395" s="1">
        <v>78.400000000000006</v>
      </c>
      <c r="T1395" s="1">
        <v>75.400000000000006</v>
      </c>
      <c r="U1395" s="1">
        <v>77.599999999999994</v>
      </c>
      <c r="V1395" s="1">
        <v>-8.9271000000000017E-2</v>
      </c>
      <c r="W1395" s="1">
        <v>-3.6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17.760000000000002</v>
      </c>
      <c r="D1396" s="1">
        <v>0</v>
      </c>
      <c r="E1396" s="1">
        <v>0.1</v>
      </c>
      <c r="F1396" s="1">
        <v>30.41</v>
      </c>
      <c r="G1396" s="1">
        <v>51.73</v>
      </c>
      <c r="H1396" s="1">
        <v>1400</v>
      </c>
      <c r="I1396" s="1">
        <v>504428.35</v>
      </c>
      <c r="J1396" s="1">
        <v>-1</v>
      </c>
      <c r="K1396" s="1">
        <v>0</v>
      </c>
      <c r="L1396" s="1">
        <v>-7</v>
      </c>
      <c r="M1396" s="1">
        <v>-6</v>
      </c>
      <c r="N1396" s="1">
        <v>-3</v>
      </c>
      <c r="O1396" s="1">
        <v>26094</v>
      </c>
      <c r="P1396" s="1">
        <v>-0.1</v>
      </c>
      <c r="Q1396" s="1">
        <v>30.3</v>
      </c>
      <c r="R1396" s="1">
        <v>30.5</v>
      </c>
      <c r="S1396" s="1">
        <v>31</v>
      </c>
      <c r="T1396" s="1">
        <v>30.55</v>
      </c>
      <c r="U1396" s="1">
        <v>30.5</v>
      </c>
      <c r="V1396" s="1">
        <v>-5.2209999999999999E-3</v>
      </c>
      <c r="W1396" s="1">
        <v>-1.29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2.59</v>
      </c>
      <c r="D1397" s="1">
        <v>0</v>
      </c>
      <c r="E1397" s="1">
        <v>0.02</v>
      </c>
      <c r="F1397" s="1">
        <v>17.829999999999998</v>
      </c>
      <c r="G1397" s="1">
        <v>79.56</v>
      </c>
      <c r="H1397" s="1">
        <v>1401</v>
      </c>
      <c r="I1397" s="1">
        <v>300252.51</v>
      </c>
      <c r="J1397" s="1">
        <v>53</v>
      </c>
      <c r="K1397" s="1">
        <v>-19</v>
      </c>
      <c r="L1397" s="1">
        <v>-72</v>
      </c>
      <c r="M1397" s="1">
        <v>-39</v>
      </c>
      <c r="N1397" s="1">
        <v>107</v>
      </c>
      <c r="O1397" s="1">
        <v>23888</v>
      </c>
      <c r="P1397" s="1">
        <v>0.1</v>
      </c>
      <c r="Q1397" s="1">
        <v>39.200000000000003</v>
      </c>
      <c r="R1397" s="1">
        <v>39.4</v>
      </c>
      <c r="S1397" s="1">
        <v>38.799999999999997</v>
      </c>
      <c r="T1397" s="1">
        <v>38.85</v>
      </c>
      <c r="U1397" s="1">
        <v>39.549999999999997</v>
      </c>
      <c r="V1397" s="1">
        <v>1.2520999999999999E-2</v>
      </c>
      <c r="W1397" s="1">
        <v>3.53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1.95</v>
      </c>
      <c r="D1398" s="1">
        <v>0.01</v>
      </c>
      <c r="E1398" s="1">
        <v>1.32</v>
      </c>
      <c r="F1398" s="1">
        <v>43.59</v>
      </c>
      <c r="G1398" s="1">
        <v>53.129999999999995</v>
      </c>
      <c r="H1398" s="1">
        <v>1402</v>
      </c>
      <c r="I1398" s="1">
        <v>333130</v>
      </c>
      <c r="J1398" s="1">
        <v>48</v>
      </c>
      <c r="K1398" s="1">
        <v>-77</v>
      </c>
      <c r="L1398" s="1">
        <v>-220</v>
      </c>
      <c r="M1398" s="1">
        <v>-52</v>
      </c>
      <c r="N1398" s="1">
        <v>141</v>
      </c>
      <c r="O1398" s="1">
        <v>17699</v>
      </c>
      <c r="P1398" s="1">
        <v>-0.9</v>
      </c>
      <c r="Q1398" s="1">
        <v>118</v>
      </c>
      <c r="R1398" s="1">
        <v>119.5</v>
      </c>
      <c r="S1398" s="1">
        <v>116.5</v>
      </c>
      <c r="T1398" s="1">
        <v>115</v>
      </c>
      <c r="U1398" s="1">
        <v>119</v>
      </c>
      <c r="V1398" s="1">
        <v>-0.18368499999999999</v>
      </c>
      <c r="W1398" s="1">
        <v>1.71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18.489999999999998</v>
      </c>
      <c r="D1399" s="1">
        <v>4.37</v>
      </c>
      <c r="E1399" s="1">
        <v>0.06</v>
      </c>
      <c r="F1399" s="1">
        <v>8.8800000000000008</v>
      </c>
      <c r="G1399" s="1">
        <v>68.2</v>
      </c>
      <c r="H1399" s="1">
        <v>1403</v>
      </c>
      <c r="I1399" s="1">
        <v>605903.65</v>
      </c>
      <c r="J1399" s="1">
        <v>358</v>
      </c>
      <c r="K1399" s="1">
        <v>-522</v>
      </c>
      <c r="L1399" s="1">
        <v>131</v>
      </c>
      <c r="M1399" s="1">
        <v>-205</v>
      </c>
      <c r="N1399" s="1">
        <v>243</v>
      </c>
      <c r="O1399" s="1">
        <v>41323</v>
      </c>
      <c r="P1399" s="1">
        <v>0</v>
      </c>
      <c r="Q1399" s="1">
        <v>102.5</v>
      </c>
      <c r="R1399" s="1">
        <v>100</v>
      </c>
      <c r="S1399" s="1">
        <v>100</v>
      </c>
      <c r="T1399" s="1">
        <v>99.6</v>
      </c>
      <c r="U1399" s="1">
        <v>101</v>
      </c>
      <c r="V1399" s="1">
        <v>1.72E-2</v>
      </c>
      <c r="W1399" s="1">
        <v>3.27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1.27</v>
      </c>
      <c r="D1400" s="1">
        <v>5.52</v>
      </c>
      <c r="E1400" s="1">
        <v>0.76</v>
      </c>
      <c r="F1400" s="1">
        <v>39.94</v>
      </c>
      <c r="G1400" s="1">
        <v>52.510000000000005</v>
      </c>
      <c r="H1400" s="1">
        <v>1404</v>
      </c>
      <c r="I1400" s="1">
        <v>385767.76</v>
      </c>
      <c r="J1400" s="1">
        <v>-66</v>
      </c>
      <c r="K1400" s="1">
        <v>-29</v>
      </c>
      <c r="L1400" s="1">
        <v>-77</v>
      </c>
      <c r="M1400" s="1">
        <v>-183</v>
      </c>
      <c r="N1400" s="1">
        <v>-13</v>
      </c>
      <c r="O1400" s="1">
        <v>20257</v>
      </c>
      <c r="P1400" s="1">
        <v>-1.8</v>
      </c>
      <c r="Q1400" s="1">
        <v>90.1</v>
      </c>
      <c r="R1400" s="1">
        <v>89.4</v>
      </c>
      <c r="S1400" s="1">
        <v>92.3</v>
      </c>
      <c r="T1400" s="1">
        <v>88.9</v>
      </c>
      <c r="U1400" s="1">
        <v>88.3</v>
      </c>
      <c r="V1400" s="1">
        <v>-0.33062900000000001</v>
      </c>
      <c r="W1400" s="1">
        <v>-2.3199999999999998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33.159999999999997</v>
      </c>
      <c r="D1401" s="1">
        <v>0</v>
      </c>
      <c r="E1401" s="1">
        <v>0.01</v>
      </c>
      <c r="F1401" s="1">
        <v>11.76</v>
      </c>
      <c r="G1401" s="1">
        <v>55.070000000000007</v>
      </c>
      <c r="H1401" s="1">
        <v>1405</v>
      </c>
      <c r="I1401" s="1">
        <v>693000</v>
      </c>
      <c r="J1401" s="1">
        <v>-4</v>
      </c>
      <c r="K1401" s="1">
        <v>-4</v>
      </c>
      <c r="L1401" s="1">
        <v>-1</v>
      </c>
      <c r="M1401" s="1">
        <v>-9</v>
      </c>
      <c r="N1401" s="1">
        <v>-1</v>
      </c>
      <c r="O1401" s="1">
        <v>38164</v>
      </c>
      <c r="P1401" s="1">
        <v>0</v>
      </c>
      <c r="Q1401" s="1">
        <v>32.35</v>
      </c>
      <c r="R1401" s="1">
        <v>33.35</v>
      </c>
      <c r="S1401" s="1">
        <v>32.9</v>
      </c>
      <c r="T1401" s="1">
        <v>33.200000000000003</v>
      </c>
      <c r="U1401" s="1">
        <v>33.5</v>
      </c>
      <c r="V1401" s="1">
        <v>-6.28E-3</v>
      </c>
      <c r="W1401" s="1">
        <v>2.29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11.26</v>
      </c>
      <c r="D1402" s="1">
        <v>0</v>
      </c>
      <c r="E1402" s="1">
        <v>0</v>
      </c>
      <c r="F1402" s="1">
        <v>3.24</v>
      </c>
      <c r="G1402" s="1">
        <v>85.5</v>
      </c>
      <c r="H1402" s="1">
        <v>1406</v>
      </c>
      <c r="I1402" s="1">
        <v>4457967.3</v>
      </c>
      <c r="J1402" s="1">
        <v>-964</v>
      </c>
      <c r="K1402" s="1">
        <v>276</v>
      </c>
      <c r="L1402" s="1">
        <v>-360</v>
      </c>
      <c r="M1402" s="1">
        <v>153</v>
      </c>
      <c r="N1402" s="1">
        <v>2400</v>
      </c>
      <c r="O1402" s="1">
        <v>381156</v>
      </c>
      <c r="P1402" s="1">
        <v>0.4</v>
      </c>
      <c r="Q1402" s="1">
        <v>34.4</v>
      </c>
      <c r="R1402" s="1">
        <v>34.25</v>
      </c>
      <c r="S1402" s="1">
        <v>32.799999999999997</v>
      </c>
      <c r="T1402" s="1">
        <v>32.299999999999997</v>
      </c>
      <c r="U1402" s="1">
        <v>34.200000000000003</v>
      </c>
      <c r="V1402" s="1">
        <v>0.51505299999999998</v>
      </c>
      <c r="W1402" s="1">
        <v>-1.01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23</v>
      </c>
      <c r="K1403" s="1">
        <v>44</v>
      </c>
      <c r="L1403" s="1">
        <v>-14</v>
      </c>
      <c r="M1403" s="1">
        <v>-1</v>
      </c>
      <c r="N1403" s="1">
        <v>16</v>
      </c>
      <c r="O1403" s="1">
        <v>182685</v>
      </c>
      <c r="P1403" s="1">
        <v>0</v>
      </c>
      <c r="Q1403" s="1">
        <v>91.6</v>
      </c>
      <c r="R1403" s="1">
        <v>91.5</v>
      </c>
      <c r="S1403" s="1">
        <v>89</v>
      </c>
      <c r="T1403" s="1">
        <v>87.6</v>
      </c>
      <c r="U1403" s="1">
        <v>88.6</v>
      </c>
      <c r="V1403" s="1">
        <v>6.2167999999999994E-2</v>
      </c>
      <c r="W1403" s="1">
        <v>-2.42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3.61</v>
      </c>
      <c r="D1404" s="1">
        <v>0</v>
      </c>
      <c r="E1404" s="1">
        <v>0.48</v>
      </c>
      <c r="F1404" s="1">
        <v>21.65</v>
      </c>
      <c r="G1404" s="1">
        <v>74.260000000000005</v>
      </c>
      <c r="H1404" s="1">
        <v>1408</v>
      </c>
      <c r="I1404" s="1">
        <v>889535.14</v>
      </c>
      <c r="J1404" s="1">
        <v>43</v>
      </c>
      <c r="K1404" s="1">
        <v>-47</v>
      </c>
      <c r="L1404" s="1">
        <v>-61</v>
      </c>
      <c r="M1404" s="1">
        <v>-55</v>
      </c>
      <c r="N1404" s="1">
        <v>-7</v>
      </c>
      <c r="O1404" s="1">
        <v>66057</v>
      </c>
      <c r="P1404" s="1">
        <v>-0.2</v>
      </c>
      <c r="Q1404" s="1">
        <v>61.2</v>
      </c>
      <c r="R1404" s="1">
        <v>60.4</v>
      </c>
      <c r="S1404" s="1">
        <v>59</v>
      </c>
      <c r="T1404" s="1">
        <v>58.2</v>
      </c>
      <c r="U1404" s="1">
        <v>58.8</v>
      </c>
      <c r="V1404" s="1">
        <v>-7.4188000000000004E-2</v>
      </c>
      <c r="W1404" s="1">
        <v>-0.84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63.04</v>
      </c>
      <c r="D1405" s="1">
        <v>0.06</v>
      </c>
      <c r="E1405" s="1">
        <v>1.61</v>
      </c>
      <c r="F1405" s="1">
        <v>59.5</v>
      </c>
      <c r="G1405" s="1">
        <v>-24.210000000000008</v>
      </c>
      <c r="H1405" s="1">
        <v>1409</v>
      </c>
      <c r="I1405" s="1">
        <v>1074648</v>
      </c>
      <c r="J1405" s="1">
        <v>86</v>
      </c>
      <c r="K1405" s="1">
        <v>-129</v>
      </c>
      <c r="L1405" s="1">
        <v>-106</v>
      </c>
      <c r="M1405" s="1">
        <v>23</v>
      </c>
      <c r="N1405" s="1">
        <v>326</v>
      </c>
      <c r="O1405" s="1">
        <v>-26017</v>
      </c>
      <c r="P1405" s="1">
        <v>-0.8</v>
      </c>
      <c r="Q1405" s="1">
        <v>116.5</v>
      </c>
      <c r="R1405" s="1">
        <v>119</v>
      </c>
      <c r="S1405" s="1">
        <v>115.5</v>
      </c>
      <c r="T1405" s="1">
        <v>113.5</v>
      </c>
      <c r="U1405" s="1">
        <v>116</v>
      </c>
      <c r="V1405" s="1">
        <v>0.228515</v>
      </c>
      <c r="W1405" s="1">
        <v>1.31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53.31</v>
      </c>
      <c r="D1406" s="1">
        <v>0.13</v>
      </c>
      <c r="E1406" s="1">
        <v>0.53</v>
      </c>
      <c r="F1406" s="1">
        <v>23.63</v>
      </c>
      <c r="G1406" s="1">
        <v>22.399999999999991</v>
      </c>
      <c r="H1406" s="1">
        <v>1410</v>
      </c>
      <c r="I1406" s="1">
        <v>3379398</v>
      </c>
      <c r="J1406" s="1">
        <v>484</v>
      </c>
      <c r="K1406" s="1">
        <v>615</v>
      </c>
      <c r="L1406" s="1">
        <v>-631</v>
      </c>
      <c r="M1406" s="1">
        <v>111</v>
      </c>
      <c r="N1406" s="1">
        <v>208</v>
      </c>
      <c r="O1406" s="1">
        <v>75699</v>
      </c>
      <c r="P1406" s="1">
        <v>1</v>
      </c>
      <c r="Q1406" s="1">
        <v>106.5</v>
      </c>
      <c r="R1406" s="1">
        <v>108.5</v>
      </c>
      <c r="S1406" s="1">
        <v>105.5</v>
      </c>
      <c r="T1406" s="1">
        <v>108.5</v>
      </c>
      <c r="U1406" s="1">
        <v>110</v>
      </c>
      <c r="V1406" s="1">
        <v>0.86626499999999995</v>
      </c>
      <c r="W1406" s="1">
        <v>5.26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1.82</v>
      </c>
      <c r="D1407" s="1">
        <v>0</v>
      </c>
      <c r="E1407" s="1">
        <v>0.54</v>
      </c>
      <c r="F1407" s="1">
        <v>13.03</v>
      </c>
      <c r="G1407" s="1">
        <v>84.61</v>
      </c>
      <c r="H1407" s="1">
        <v>1411</v>
      </c>
      <c r="I1407" s="1">
        <v>298547.92</v>
      </c>
      <c r="J1407" s="1">
        <v>486</v>
      </c>
      <c r="K1407" s="1">
        <v>-672</v>
      </c>
      <c r="L1407" s="1">
        <v>-73</v>
      </c>
      <c r="M1407" s="1">
        <v>-22</v>
      </c>
      <c r="N1407" s="1">
        <v>32</v>
      </c>
      <c r="O1407" s="1">
        <v>25260</v>
      </c>
      <c r="P1407" s="1">
        <v>-1</v>
      </c>
      <c r="Q1407" s="1">
        <v>178</v>
      </c>
      <c r="R1407" s="1">
        <v>169</v>
      </c>
      <c r="S1407" s="1">
        <v>164.5</v>
      </c>
      <c r="T1407" s="1">
        <v>160</v>
      </c>
      <c r="U1407" s="1">
        <v>163</v>
      </c>
      <c r="V1407" s="1">
        <v>-0.37372499999999997</v>
      </c>
      <c r="W1407" s="1">
        <v>0.62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1006956</v>
      </c>
      <c r="J1408" s="1">
        <v>-1</v>
      </c>
      <c r="K1408" s="1">
        <v>-3</v>
      </c>
      <c r="L1408" s="1">
        <v>-24</v>
      </c>
      <c r="M1408" s="1">
        <v>-3</v>
      </c>
      <c r="N1408" s="1">
        <v>2</v>
      </c>
      <c r="O1408" s="1">
        <v>51163</v>
      </c>
      <c r="P1408" s="1">
        <v>-0.1</v>
      </c>
      <c r="Q1408" s="1">
        <v>19.95</v>
      </c>
      <c r="R1408" s="1">
        <v>20</v>
      </c>
      <c r="S1408" s="1">
        <v>20</v>
      </c>
      <c r="T1408" s="1">
        <v>19.899999999999999</v>
      </c>
      <c r="U1408" s="1">
        <v>19.95</v>
      </c>
      <c r="V1408" s="1">
        <v>-5.7975000000000014E-3</v>
      </c>
      <c r="W1408" s="1">
        <v>-0.25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20.23</v>
      </c>
      <c r="D1409" s="1">
        <v>0.5</v>
      </c>
      <c r="E1409" s="1">
        <v>2.33</v>
      </c>
      <c r="F1409" s="1">
        <v>9.11</v>
      </c>
      <c r="G1409" s="1">
        <v>67.83</v>
      </c>
      <c r="H1409" s="1">
        <v>1413</v>
      </c>
      <c r="I1409" s="1">
        <v>707757.54</v>
      </c>
      <c r="J1409" s="1">
        <v>69</v>
      </c>
      <c r="K1409" s="1">
        <v>-11</v>
      </c>
      <c r="L1409" s="1">
        <v>-56</v>
      </c>
      <c r="M1409" s="1">
        <v>1</v>
      </c>
      <c r="N1409" s="1">
        <v>136</v>
      </c>
      <c r="O1409" s="1">
        <v>48007</v>
      </c>
      <c r="P1409" s="1">
        <v>0.3</v>
      </c>
      <c r="Q1409" s="1">
        <v>162.5</v>
      </c>
      <c r="R1409" s="1">
        <v>162</v>
      </c>
      <c r="S1409" s="1">
        <v>160</v>
      </c>
      <c r="T1409" s="1">
        <v>160.5</v>
      </c>
      <c r="U1409" s="1">
        <v>164</v>
      </c>
      <c r="V1409" s="1">
        <v>0.22935</v>
      </c>
      <c r="W1409" s="1">
        <v>2.1800000000000002</v>
      </c>
      <c r="X1409" s="1" t="s">
        <v>4541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0</v>
      </c>
      <c r="K1410" s="1">
        <v>-5</v>
      </c>
      <c r="L1410" s="1">
        <v>-4</v>
      </c>
      <c r="M1410" s="1">
        <v>-2</v>
      </c>
      <c r="N1410" s="1">
        <v>5</v>
      </c>
      <c r="O1410" s="1">
        <v>106692</v>
      </c>
      <c r="P1410" s="1">
        <v>0</v>
      </c>
      <c r="Q1410" s="1">
        <v>110</v>
      </c>
      <c r="R1410" s="1">
        <v>110.5</v>
      </c>
      <c r="S1410" s="1">
        <v>110</v>
      </c>
      <c r="T1410" s="1">
        <v>110</v>
      </c>
      <c r="U1410" s="1">
        <v>111</v>
      </c>
      <c r="V1410" s="1">
        <v>-6.5750000000000001E-3</v>
      </c>
      <c r="W1410" s="1">
        <v>0.91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0.41</v>
      </c>
      <c r="D1411" s="1">
        <v>0</v>
      </c>
      <c r="E1411" s="1">
        <v>0</v>
      </c>
      <c r="F1411" s="1">
        <v>7.26</v>
      </c>
      <c r="G1411" s="1">
        <v>92.33</v>
      </c>
      <c r="H1411" s="1">
        <v>1415</v>
      </c>
      <c r="I1411" s="1">
        <v>329743.01</v>
      </c>
      <c r="J1411" s="1">
        <v>59</v>
      </c>
      <c r="K1411" s="1">
        <v>116</v>
      </c>
      <c r="L1411" s="1">
        <v>-143</v>
      </c>
      <c r="M1411" s="1">
        <v>-61</v>
      </c>
      <c r="N1411" s="1">
        <v>98</v>
      </c>
      <c r="O1411" s="1">
        <v>30445</v>
      </c>
      <c r="P1411" s="1">
        <v>0.2</v>
      </c>
      <c r="Q1411" s="1">
        <v>17.25</v>
      </c>
      <c r="R1411" s="1">
        <v>18.95</v>
      </c>
      <c r="S1411" s="1">
        <v>20.25</v>
      </c>
      <c r="T1411" s="1">
        <v>22.25</v>
      </c>
      <c r="U1411" s="1">
        <v>23.6</v>
      </c>
      <c r="V1411" s="1">
        <v>1.27575E-2</v>
      </c>
      <c r="W1411" s="1">
        <v>50.32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4.8</v>
      </c>
      <c r="D1412" s="1">
        <v>0</v>
      </c>
      <c r="E1412" s="1">
        <v>0.17</v>
      </c>
      <c r="F1412" s="1">
        <v>11.91</v>
      </c>
      <c r="G1412" s="1">
        <v>83.12</v>
      </c>
      <c r="H1412" s="1">
        <v>1416</v>
      </c>
      <c r="I1412" s="1">
        <v>533445.93000000005</v>
      </c>
      <c r="J1412" s="1">
        <v>81</v>
      </c>
      <c r="K1412" s="1">
        <v>213</v>
      </c>
      <c r="L1412" s="1">
        <v>-17</v>
      </c>
      <c r="M1412" s="1">
        <v>94</v>
      </c>
      <c r="N1412" s="1">
        <v>92</v>
      </c>
      <c r="O1412" s="1">
        <v>44340</v>
      </c>
      <c r="P1412" s="1">
        <v>1</v>
      </c>
      <c r="Q1412" s="1">
        <v>156.5</v>
      </c>
      <c r="R1412" s="1">
        <v>166</v>
      </c>
      <c r="S1412" s="1">
        <v>170.5</v>
      </c>
      <c r="T1412" s="1">
        <v>173</v>
      </c>
      <c r="U1412" s="1">
        <v>185.5</v>
      </c>
      <c r="V1412" s="1">
        <v>0.78464</v>
      </c>
      <c r="W1412" s="1">
        <v>20.059999999999999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7.63</v>
      </c>
      <c r="D1413" s="1">
        <v>0</v>
      </c>
      <c r="E1413" s="1">
        <v>1.22</v>
      </c>
      <c r="F1413" s="1">
        <v>11.65</v>
      </c>
      <c r="G1413" s="1">
        <v>79.5</v>
      </c>
      <c r="H1413" s="1">
        <v>1417</v>
      </c>
      <c r="I1413" s="1">
        <v>326941</v>
      </c>
      <c r="J1413" s="1">
        <v>4</v>
      </c>
      <c r="K1413" s="1">
        <v>3</v>
      </c>
      <c r="L1413" s="1">
        <v>-1</v>
      </c>
      <c r="M1413" s="1">
        <v>-4</v>
      </c>
      <c r="N1413" s="1">
        <v>-19</v>
      </c>
      <c r="O1413" s="1">
        <v>25992</v>
      </c>
      <c r="P1413" s="1">
        <v>-0.1</v>
      </c>
      <c r="Q1413" s="1">
        <v>47.2</v>
      </c>
      <c r="R1413" s="1">
        <v>47.35</v>
      </c>
      <c r="S1413" s="1">
        <v>46.95</v>
      </c>
      <c r="T1413" s="1">
        <v>46.6</v>
      </c>
      <c r="U1413" s="1">
        <v>47</v>
      </c>
      <c r="V1413" s="1">
        <v>-7.9550000000000003E-3</v>
      </c>
      <c r="W1413" s="1">
        <v>0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9.6300000000000008</v>
      </c>
      <c r="D1414" s="1">
        <v>0.56000000000000005</v>
      </c>
      <c r="E1414" s="1">
        <v>0.62</v>
      </c>
      <c r="F1414" s="1">
        <v>30.01</v>
      </c>
      <c r="G1414" s="1">
        <v>59.18</v>
      </c>
      <c r="H1414" s="1">
        <v>1418</v>
      </c>
      <c r="I1414" s="1">
        <v>541154.24</v>
      </c>
      <c r="J1414" s="1">
        <v>-69</v>
      </c>
      <c r="K1414" s="1">
        <v>67</v>
      </c>
      <c r="L1414" s="1">
        <v>-56</v>
      </c>
      <c r="M1414" s="1">
        <v>-23</v>
      </c>
      <c r="N1414" s="1">
        <v>-17</v>
      </c>
      <c r="O1414" s="1">
        <v>32026</v>
      </c>
      <c r="P1414" s="1">
        <v>-0.3</v>
      </c>
      <c r="Q1414" s="1">
        <v>276</v>
      </c>
      <c r="R1414" s="1">
        <v>271</v>
      </c>
      <c r="S1414" s="1">
        <v>255.5</v>
      </c>
      <c r="T1414" s="1">
        <v>257</v>
      </c>
      <c r="U1414" s="1">
        <v>259.5</v>
      </c>
      <c r="V1414" s="1">
        <v>-0.25517499999999999</v>
      </c>
      <c r="W1414" s="1">
        <v>-0.19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8.6999999999999993</v>
      </c>
      <c r="D1415" s="1">
        <v>0</v>
      </c>
      <c r="E1415" s="1">
        <v>0.88</v>
      </c>
      <c r="F1415" s="1">
        <v>18.66</v>
      </c>
      <c r="G1415" s="1">
        <v>71.759999999999991</v>
      </c>
      <c r="H1415" s="1">
        <v>1419</v>
      </c>
      <c r="I1415" s="1">
        <v>1141820.79</v>
      </c>
      <c r="J1415" s="1">
        <v>-1334</v>
      </c>
      <c r="K1415" s="1">
        <v>337</v>
      </c>
      <c r="L1415" s="1">
        <v>49</v>
      </c>
      <c r="M1415" s="1">
        <v>-455</v>
      </c>
      <c r="N1415" s="1">
        <v>854</v>
      </c>
      <c r="O1415" s="1">
        <v>81937</v>
      </c>
      <c r="P1415" s="1">
        <v>-0.7</v>
      </c>
      <c r="Q1415" s="1">
        <v>50.4</v>
      </c>
      <c r="R1415" s="1">
        <v>51.8</v>
      </c>
      <c r="S1415" s="1">
        <v>49.5</v>
      </c>
      <c r="T1415" s="1">
        <v>48.15</v>
      </c>
      <c r="U1415" s="1">
        <v>50.5</v>
      </c>
      <c r="V1415" s="1">
        <v>-0.26132749999999999</v>
      </c>
      <c r="W1415" s="1">
        <v>0.8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-2</v>
      </c>
      <c r="K1416" s="1">
        <v>-1</v>
      </c>
      <c r="L1416" s="1">
        <v>-8</v>
      </c>
      <c r="M1416" s="1">
        <v>4</v>
      </c>
      <c r="N1416" s="1">
        <v>-5</v>
      </c>
      <c r="O1416" s="1">
        <v>6894</v>
      </c>
      <c r="P1416" s="1">
        <v>-0.2</v>
      </c>
      <c r="Q1416" s="1">
        <v>41.2</v>
      </c>
      <c r="R1416" s="1">
        <v>45.3</v>
      </c>
      <c r="S1416" s="1">
        <v>47.6</v>
      </c>
      <c r="T1416" s="1">
        <v>48.05</v>
      </c>
      <c r="U1416" s="1">
        <v>47.45</v>
      </c>
      <c r="V1416" s="1">
        <v>-5.5354999999999996E-3</v>
      </c>
      <c r="W1416" s="1">
        <v>16.87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7.89</v>
      </c>
      <c r="D1417" s="1">
        <v>0</v>
      </c>
      <c r="E1417" s="1">
        <v>1.67</v>
      </c>
      <c r="F1417" s="1">
        <v>13.63</v>
      </c>
      <c r="G1417" s="1">
        <v>76.81</v>
      </c>
      <c r="H1417" s="1">
        <v>1421</v>
      </c>
      <c r="I1417" s="1">
        <v>393835.08</v>
      </c>
      <c r="J1417" s="1">
        <v>59</v>
      </c>
      <c r="K1417" s="1">
        <v>238</v>
      </c>
      <c r="L1417" s="1">
        <v>150</v>
      </c>
      <c r="M1417" s="1">
        <v>33</v>
      </c>
      <c r="N1417" s="1">
        <v>121</v>
      </c>
      <c r="O1417" s="1">
        <v>30250</v>
      </c>
      <c r="P1417" s="1">
        <v>2</v>
      </c>
      <c r="Q1417" s="1">
        <v>132</v>
      </c>
      <c r="R1417" s="1">
        <v>127.5</v>
      </c>
      <c r="S1417" s="1">
        <v>127.5</v>
      </c>
      <c r="T1417" s="1">
        <v>129.5</v>
      </c>
      <c r="U1417" s="1">
        <v>133</v>
      </c>
      <c r="V1417" s="1">
        <v>0.77624499999999996</v>
      </c>
      <c r="W1417" s="1">
        <v>5.14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0.69</v>
      </c>
      <c r="D1418" s="1">
        <v>0</v>
      </c>
      <c r="E1418" s="1">
        <v>0.22</v>
      </c>
      <c r="F1418" s="1">
        <v>45.02</v>
      </c>
      <c r="G1418" s="1">
        <v>54.07</v>
      </c>
      <c r="H1418" s="1">
        <v>1422</v>
      </c>
      <c r="I1418" s="1">
        <v>387508.62</v>
      </c>
      <c r="J1418" s="1">
        <v>-6</v>
      </c>
      <c r="K1418" s="1">
        <v>4</v>
      </c>
      <c r="L1418" s="1">
        <v>33</v>
      </c>
      <c r="M1418" s="1">
        <v>4</v>
      </c>
      <c r="N1418" s="1">
        <v>2</v>
      </c>
      <c r="O1418" s="1">
        <v>20953</v>
      </c>
      <c r="P1418" s="1">
        <v>0.2</v>
      </c>
      <c r="Q1418" s="1">
        <v>78.2</v>
      </c>
      <c r="R1418" s="1">
        <v>77.2</v>
      </c>
      <c r="S1418" s="1">
        <v>76.599999999999994</v>
      </c>
      <c r="T1418" s="1">
        <v>77</v>
      </c>
      <c r="U1418" s="1">
        <v>76.900000000000006</v>
      </c>
      <c r="V1418" s="1">
        <v>2.8291999999999998E-2</v>
      </c>
      <c r="W1418" s="1">
        <v>-0.77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34.94</v>
      </c>
      <c r="D1419" s="1">
        <v>2.27</v>
      </c>
      <c r="E1419" s="1">
        <v>0.56999999999999995</v>
      </c>
      <c r="F1419" s="1">
        <v>51.29</v>
      </c>
      <c r="G1419" s="1">
        <v>10.930000000000007</v>
      </c>
      <c r="H1419" s="1">
        <v>1423</v>
      </c>
      <c r="I1419" s="1">
        <v>4372500</v>
      </c>
      <c r="J1419" s="1">
        <v>579</v>
      </c>
      <c r="K1419" s="1">
        <v>101</v>
      </c>
      <c r="L1419" s="1">
        <v>-360</v>
      </c>
      <c r="M1419" s="1">
        <v>-257</v>
      </c>
      <c r="N1419" s="1">
        <v>599</v>
      </c>
      <c r="O1419" s="1">
        <v>47791</v>
      </c>
      <c r="P1419" s="1">
        <v>1.4</v>
      </c>
      <c r="Q1419" s="1">
        <v>885</v>
      </c>
      <c r="R1419" s="1">
        <v>883</v>
      </c>
      <c r="S1419" s="1">
        <v>865</v>
      </c>
      <c r="T1419" s="1">
        <v>855</v>
      </c>
      <c r="U1419" s="1">
        <v>887</v>
      </c>
      <c r="V1419" s="1">
        <v>6.01776</v>
      </c>
      <c r="W1419" s="1">
        <v>3.62</v>
      </c>
      <c r="X1419" s="1" t="s">
        <v>4542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15.7</v>
      </c>
      <c r="D1420" s="1">
        <v>6.16</v>
      </c>
      <c r="E1420" s="1">
        <v>0.1</v>
      </c>
      <c r="F1420" s="1">
        <v>41.84</v>
      </c>
      <c r="G1420" s="1">
        <v>36.199999999999996</v>
      </c>
      <c r="H1420" s="1">
        <v>1424</v>
      </c>
      <c r="I1420" s="1">
        <v>700000</v>
      </c>
      <c r="J1420" s="1">
        <v>-28</v>
      </c>
      <c r="K1420" s="1">
        <v>245</v>
      </c>
      <c r="L1420" s="1">
        <v>229</v>
      </c>
      <c r="M1420" s="1">
        <v>140</v>
      </c>
      <c r="N1420" s="1">
        <v>-244</v>
      </c>
      <c r="O1420" s="1">
        <v>25340</v>
      </c>
      <c r="P1420" s="1">
        <v>1.3</v>
      </c>
      <c r="Q1420" s="1">
        <v>583</v>
      </c>
      <c r="R1420" s="1">
        <v>606</v>
      </c>
      <c r="S1420" s="1">
        <v>620</v>
      </c>
      <c r="T1420" s="1">
        <v>648</v>
      </c>
      <c r="U1420" s="1">
        <v>646</v>
      </c>
      <c r="V1420" s="1">
        <v>2.0722200000000002</v>
      </c>
      <c r="W1420" s="1">
        <v>11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12.01</v>
      </c>
      <c r="D1421" s="1">
        <v>0.56000000000000005</v>
      </c>
      <c r="E1421" s="1">
        <v>0</v>
      </c>
      <c r="F1421" s="1">
        <v>9.66</v>
      </c>
      <c r="G1421" s="1">
        <v>77.77</v>
      </c>
      <c r="H1421" s="1">
        <v>1425</v>
      </c>
      <c r="I1421" s="1">
        <v>896636.2</v>
      </c>
      <c r="J1421" s="1">
        <v>102</v>
      </c>
      <c r="K1421" s="1">
        <v>81</v>
      </c>
      <c r="L1421" s="1">
        <v>50</v>
      </c>
      <c r="M1421" s="1">
        <v>607</v>
      </c>
      <c r="N1421" s="1">
        <v>-78</v>
      </c>
      <c r="O1421" s="1">
        <v>69731</v>
      </c>
      <c r="P1421" s="1">
        <v>1.1000000000000001</v>
      </c>
      <c r="Q1421" s="1">
        <v>193.5</v>
      </c>
      <c r="R1421" s="1">
        <v>189</v>
      </c>
      <c r="S1421" s="1">
        <v>186</v>
      </c>
      <c r="T1421" s="1">
        <v>203.5</v>
      </c>
      <c r="U1421" s="1">
        <v>196</v>
      </c>
      <c r="V1421" s="1">
        <v>1.525825</v>
      </c>
      <c r="W1421" s="1">
        <v>11.05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10.24</v>
      </c>
      <c r="D1422" s="1">
        <v>0</v>
      </c>
      <c r="E1422" s="1">
        <v>0.24</v>
      </c>
      <c r="F1422" s="1">
        <v>8.15</v>
      </c>
      <c r="G1422" s="1">
        <v>81.37</v>
      </c>
      <c r="H1422" s="1">
        <v>1426</v>
      </c>
      <c r="I1422" s="1">
        <v>315596.90000000002</v>
      </c>
      <c r="J1422" s="1">
        <v>556</v>
      </c>
      <c r="K1422" s="1">
        <v>-675</v>
      </c>
      <c r="L1422" s="1">
        <v>772</v>
      </c>
      <c r="M1422" s="1">
        <v>-269</v>
      </c>
      <c r="N1422" s="1">
        <v>579</v>
      </c>
      <c r="O1422" s="1">
        <v>25680</v>
      </c>
      <c r="P1422" s="1">
        <v>3.8</v>
      </c>
      <c r="Q1422" s="1">
        <v>135.5</v>
      </c>
      <c r="R1422" s="1">
        <v>130</v>
      </c>
      <c r="S1422" s="1">
        <v>121</v>
      </c>
      <c r="T1422" s="1">
        <v>120.5</v>
      </c>
      <c r="U1422" s="1">
        <v>127.5</v>
      </c>
      <c r="V1422" s="1">
        <v>1.2240800000000001</v>
      </c>
      <c r="W1422" s="1">
        <v>-2.67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-1</v>
      </c>
      <c r="N1423" s="1">
        <v>0</v>
      </c>
      <c r="O1423" s="1">
        <v>28579</v>
      </c>
      <c r="P1423" s="1">
        <v>0</v>
      </c>
      <c r="Q1423" s="1">
        <v>29</v>
      </c>
      <c r="R1423" s="1">
        <v>28.8</v>
      </c>
      <c r="S1423" s="1">
        <v>28.85</v>
      </c>
      <c r="T1423" s="1">
        <v>29.15</v>
      </c>
      <c r="U1423" s="1">
        <v>29.1</v>
      </c>
      <c r="V1423" s="1">
        <v>-2.9149999999999998E-4</v>
      </c>
      <c r="W1423" s="1">
        <v>1.22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665531.59</v>
      </c>
      <c r="J1424" s="1">
        <v>9</v>
      </c>
      <c r="K1424" s="1">
        <v>0</v>
      </c>
      <c r="L1424" s="1">
        <v>3</v>
      </c>
      <c r="M1424" s="1">
        <v>0</v>
      </c>
      <c r="N1424" s="1">
        <v>0</v>
      </c>
      <c r="O1424" s="1">
        <v>31473</v>
      </c>
      <c r="P1424" s="1">
        <v>0</v>
      </c>
      <c r="Q1424" s="1">
        <v>50.2</v>
      </c>
      <c r="R1424" s="1">
        <v>49.9</v>
      </c>
      <c r="S1424" s="1">
        <v>50.3</v>
      </c>
      <c r="T1424" s="1">
        <v>50.1</v>
      </c>
      <c r="U1424" s="1">
        <v>50.8</v>
      </c>
      <c r="V1424" s="1">
        <v>6.0270000000000002E-3</v>
      </c>
      <c r="W1424" s="1">
        <v>0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4.8</v>
      </c>
      <c r="D1425" s="1">
        <v>0.01</v>
      </c>
      <c r="E1425" s="1">
        <v>0.31</v>
      </c>
      <c r="F1425" s="1">
        <v>20.32</v>
      </c>
      <c r="G1425" s="1">
        <v>74.56</v>
      </c>
      <c r="H1425" s="1">
        <v>1429</v>
      </c>
      <c r="I1425" s="1">
        <v>726000</v>
      </c>
      <c r="J1425" s="1">
        <v>4</v>
      </c>
      <c r="K1425" s="1">
        <v>-63</v>
      </c>
      <c r="L1425" s="1">
        <v>-3</v>
      </c>
      <c r="M1425" s="1">
        <v>-19</v>
      </c>
      <c r="N1425" s="1">
        <v>-46</v>
      </c>
      <c r="O1425" s="1">
        <v>54131</v>
      </c>
      <c r="P1425" s="1">
        <v>-0.2</v>
      </c>
      <c r="Q1425" s="1">
        <v>152.5</v>
      </c>
      <c r="R1425" s="1">
        <v>151.5</v>
      </c>
      <c r="S1425" s="1">
        <v>147</v>
      </c>
      <c r="T1425" s="1">
        <v>146</v>
      </c>
      <c r="U1425" s="1">
        <v>143</v>
      </c>
      <c r="V1425" s="1">
        <v>-0.187275</v>
      </c>
      <c r="W1425" s="1">
        <v>-7.44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7.28</v>
      </c>
      <c r="D1426" s="1">
        <v>0.4</v>
      </c>
      <c r="E1426" s="1">
        <v>0.04</v>
      </c>
      <c r="F1426" s="1">
        <v>75.819999999999993</v>
      </c>
      <c r="G1426" s="1">
        <v>16.460000000000008</v>
      </c>
      <c r="H1426" s="1">
        <v>1430</v>
      </c>
      <c r="I1426" s="1">
        <v>95259596.519999996</v>
      </c>
      <c r="J1426" s="1">
        <v>-1114</v>
      </c>
      <c r="K1426" s="1">
        <v>-2028</v>
      </c>
      <c r="L1426" s="1">
        <v>-817</v>
      </c>
      <c r="M1426" s="1">
        <v>1035</v>
      </c>
      <c r="N1426" s="1">
        <v>2260</v>
      </c>
      <c r="O1426" s="1">
        <v>1567973</v>
      </c>
      <c r="P1426" s="1">
        <v>0</v>
      </c>
      <c r="Q1426" s="1">
        <v>108.5</v>
      </c>
      <c r="R1426" s="1">
        <v>104.5</v>
      </c>
      <c r="S1426" s="1">
        <v>103.5</v>
      </c>
      <c r="T1426" s="1">
        <v>106</v>
      </c>
      <c r="U1426" s="1">
        <v>110</v>
      </c>
      <c r="V1426" s="1">
        <v>-0.590445</v>
      </c>
      <c r="W1426" s="1">
        <v>-1.35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7</v>
      </c>
      <c r="K1427" s="1">
        <v>10</v>
      </c>
      <c r="L1427" s="1">
        <v>-2</v>
      </c>
      <c r="M1427" s="1">
        <v>0</v>
      </c>
      <c r="N1427" s="1">
        <v>0</v>
      </c>
      <c r="O1427" s="1">
        <v>64225</v>
      </c>
      <c r="P1427" s="1">
        <v>0</v>
      </c>
      <c r="Q1427" s="1">
        <v>17.55</v>
      </c>
      <c r="R1427" s="1">
        <v>17.2</v>
      </c>
      <c r="S1427" s="1">
        <v>17.25</v>
      </c>
      <c r="T1427" s="1">
        <v>17.3</v>
      </c>
      <c r="U1427" s="1">
        <v>17.25</v>
      </c>
      <c r="V1427" s="1">
        <v>2.6035000000000003E-3</v>
      </c>
      <c r="W1427" s="1">
        <v>-1.43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3</v>
      </c>
      <c r="L1428" s="1">
        <v>0</v>
      </c>
      <c r="M1428" s="1">
        <v>-1</v>
      </c>
      <c r="N1428" s="1">
        <v>-1</v>
      </c>
      <c r="O1428" s="1">
        <v>58778</v>
      </c>
      <c r="P1428" s="1">
        <v>0</v>
      </c>
      <c r="Q1428" s="1">
        <v>29.85</v>
      </c>
      <c r="R1428" s="1">
        <v>30.1</v>
      </c>
      <c r="S1428" s="1">
        <v>29.8</v>
      </c>
      <c r="T1428" s="1">
        <v>30.1</v>
      </c>
      <c r="U1428" s="1">
        <v>30.35</v>
      </c>
      <c r="V1428" s="1">
        <v>2.985000000000001E-4</v>
      </c>
      <c r="W1428" s="1">
        <v>1.51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4.53</v>
      </c>
      <c r="D1429" s="1">
        <v>0</v>
      </c>
      <c r="E1429" s="1">
        <v>0.91</v>
      </c>
      <c r="F1429" s="1">
        <v>4.66</v>
      </c>
      <c r="G1429" s="1">
        <v>89.9</v>
      </c>
      <c r="H1429" s="1">
        <v>1433</v>
      </c>
      <c r="I1429" s="1">
        <v>1732041.01</v>
      </c>
      <c r="J1429" s="1">
        <v>683</v>
      </c>
      <c r="K1429" s="1">
        <v>838</v>
      </c>
      <c r="L1429" s="1">
        <v>393</v>
      </c>
      <c r="M1429" s="1">
        <v>-1313</v>
      </c>
      <c r="N1429" s="1">
        <v>288</v>
      </c>
      <c r="O1429" s="1">
        <v>155710</v>
      </c>
      <c r="P1429" s="1">
        <v>0.6</v>
      </c>
      <c r="Q1429" s="1">
        <v>31.95</v>
      </c>
      <c r="R1429" s="1">
        <v>32.35</v>
      </c>
      <c r="S1429" s="1">
        <v>32.950000000000003</v>
      </c>
      <c r="T1429" s="1">
        <v>32.549999999999997</v>
      </c>
      <c r="U1429" s="1">
        <v>33.049999999999997</v>
      </c>
      <c r="V1429" s="1">
        <v>0.28660750000000007</v>
      </c>
      <c r="W1429" s="1">
        <v>5.93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10.54</v>
      </c>
      <c r="D1430" s="1">
        <v>3.34</v>
      </c>
      <c r="E1430" s="1">
        <v>0.83</v>
      </c>
      <c r="F1430" s="1">
        <v>37.93</v>
      </c>
      <c r="G1430" s="1">
        <v>47.36</v>
      </c>
      <c r="H1430" s="1">
        <v>1434</v>
      </c>
      <c r="I1430" s="1">
        <v>327890.21999999997</v>
      </c>
      <c r="J1430" s="1">
        <v>-37</v>
      </c>
      <c r="K1430" s="1">
        <v>-46</v>
      </c>
      <c r="L1430" s="1">
        <v>18</v>
      </c>
      <c r="M1430" s="1">
        <v>-52</v>
      </c>
      <c r="N1430" s="1">
        <v>32</v>
      </c>
      <c r="O1430" s="1">
        <v>15529</v>
      </c>
      <c r="P1430" s="1">
        <v>-0.5</v>
      </c>
      <c r="Q1430" s="1">
        <v>681</v>
      </c>
      <c r="R1430" s="1">
        <v>675</v>
      </c>
      <c r="S1430" s="1">
        <v>663</v>
      </c>
      <c r="T1430" s="1">
        <v>647</v>
      </c>
      <c r="U1430" s="1">
        <v>655</v>
      </c>
      <c r="V1430" s="1">
        <v>-0.56996999999999998</v>
      </c>
      <c r="W1430" s="1">
        <v>-5.07</v>
      </c>
      <c r="X1430" s="1" t="s">
        <v>4543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21348</v>
      </c>
      <c r="P1431" s="1">
        <v>0</v>
      </c>
      <c r="Q1431" s="1">
        <v>16.45</v>
      </c>
      <c r="R1431" s="1">
        <v>16.100000000000001</v>
      </c>
      <c r="S1431" s="1">
        <v>16.399999999999999</v>
      </c>
      <c r="T1431" s="1">
        <v>16.2</v>
      </c>
      <c r="U1431" s="1">
        <v>16.25</v>
      </c>
      <c r="V1431" s="1">
        <v>0</v>
      </c>
      <c r="W1431" s="1">
        <v>-2.11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54.46</v>
      </c>
      <c r="D1432" s="1">
        <v>0</v>
      </c>
      <c r="E1432" s="1">
        <v>0</v>
      </c>
      <c r="F1432" s="1">
        <v>57.31</v>
      </c>
      <c r="G1432" s="1">
        <v>-11.77000000000001</v>
      </c>
      <c r="H1432" s="1">
        <v>1436</v>
      </c>
      <c r="I1432" s="1">
        <v>300153.82</v>
      </c>
      <c r="J1432" s="1">
        <v>0</v>
      </c>
      <c r="K1432" s="1">
        <v>1</v>
      </c>
      <c r="L1432" s="1">
        <v>-5</v>
      </c>
      <c r="M1432" s="1">
        <v>-3</v>
      </c>
      <c r="N1432" s="1">
        <v>0</v>
      </c>
      <c r="O1432" s="1">
        <v>-3533</v>
      </c>
      <c r="P1432" s="1">
        <v>0.2</v>
      </c>
      <c r="Q1432" s="1">
        <v>47</v>
      </c>
      <c r="R1432" s="1">
        <v>47.7</v>
      </c>
      <c r="S1432" s="1">
        <v>47.95</v>
      </c>
      <c r="T1432" s="1">
        <v>48.6</v>
      </c>
      <c r="U1432" s="1">
        <v>48.7</v>
      </c>
      <c r="V1432" s="1">
        <v>-3.3785000000000004E-3</v>
      </c>
      <c r="W1432" s="1">
        <v>5.53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5.05</v>
      </c>
      <c r="D1433" s="1">
        <v>0</v>
      </c>
      <c r="E1433" s="1">
        <v>0</v>
      </c>
      <c r="F1433" s="1">
        <v>19.3</v>
      </c>
      <c r="G1433" s="1">
        <v>75.650000000000006</v>
      </c>
      <c r="H1433" s="1">
        <v>1437</v>
      </c>
      <c r="I1433" s="1">
        <v>338410</v>
      </c>
      <c r="J1433" s="1">
        <v>5</v>
      </c>
      <c r="K1433" s="1">
        <v>-6</v>
      </c>
      <c r="L1433" s="1">
        <v>-14</v>
      </c>
      <c r="M1433" s="1">
        <v>-6</v>
      </c>
      <c r="N1433" s="1">
        <v>16</v>
      </c>
      <c r="O1433" s="1">
        <v>25601</v>
      </c>
      <c r="P1433" s="1">
        <v>0</v>
      </c>
      <c r="Q1433" s="1">
        <v>279</v>
      </c>
      <c r="R1433" s="1">
        <v>280</v>
      </c>
      <c r="S1433" s="1">
        <v>276</v>
      </c>
      <c r="T1433" s="1">
        <v>271.5</v>
      </c>
      <c r="U1433" s="1">
        <v>279</v>
      </c>
      <c r="V1433" s="1">
        <v>-1.3140000000000001E-2</v>
      </c>
      <c r="W1433" s="1">
        <v>-0.36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4.9400000000000004</v>
      </c>
      <c r="D1434" s="1">
        <v>0</v>
      </c>
      <c r="E1434" s="1">
        <v>0</v>
      </c>
      <c r="F1434" s="1">
        <v>33.83</v>
      </c>
      <c r="G1434" s="1">
        <v>61.230000000000004</v>
      </c>
      <c r="H1434" s="1">
        <v>1438</v>
      </c>
      <c r="I1434" s="1">
        <v>385898.29</v>
      </c>
      <c r="J1434" s="1">
        <v>-2</v>
      </c>
      <c r="K1434" s="1">
        <v>-1</v>
      </c>
      <c r="L1434" s="1">
        <v>-43</v>
      </c>
      <c r="M1434" s="1">
        <v>-7</v>
      </c>
      <c r="N1434" s="1">
        <v>24</v>
      </c>
      <c r="O1434" s="1">
        <v>23629</v>
      </c>
      <c r="P1434" s="1">
        <v>-0.1</v>
      </c>
      <c r="Q1434" s="1">
        <v>101.5</v>
      </c>
      <c r="R1434" s="1">
        <v>102</v>
      </c>
      <c r="S1434" s="1">
        <v>100</v>
      </c>
      <c r="T1434" s="1">
        <v>102</v>
      </c>
      <c r="U1434" s="1">
        <v>112</v>
      </c>
      <c r="V1434" s="1">
        <v>-2.631E-2</v>
      </c>
      <c r="W1434" s="1">
        <v>10.34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1.84</v>
      </c>
      <c r="D1435" s="1">
        <v>0</v>
      </c>
      <c r="E1435" s="1">
        <v>0.05</v>
      </c>
      <c r="F1435" s="1">
        <v>52.4</v>
      </c>
      <c r="G1435" s="1">
        <v>45.71</v>
      </c>
      <c r="H1435" s="1">
        <v>1439</v>
      </c>
      <c r="I1435" s="1">
        <v>450476.25</v>
      </c>
      <c r="J1435" s="1">
        <v>1</v>
      </c>
      <c r="K1435" s="1">
        <v>4</v>
      </c>
      <c r="L1435" s="1">
        <v>-5</v>
      </c>
      <c r="M1435" s="1">
        <v>8</v>
      </c>
      <c r="N1435" s="1">
        <v>-4</v>
      </c>
      <c r="O1435" s="1">
        <v>20591</v>
      </c>
      <c r="P1435" s="1">
        <v>0</v>
      </c>
      <c r="Q1435" s="1">
        <v>74</v>
      </c>
      <c r="R1435" s="1">
        <v>73.400000000000006</v>
      </c>
      <c r="S1435" s="1">
        <v>73.2</v>
      </c>
      <c r="T1435" s="1">
        <v>73.3</v>
      </c>
      <c r="U1435" s="1">
        <v>73</v>
      </c>
      <c r="V1435" s="1">
        <v>2.96E-3</v>
      </c>
      <c r="W1435" s="1">
        <v>-0.54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15.12</v>
      </c>
      <c r="D1436" s="1">
        <v>0.63</v>
      </c>
      <c r="E1436" s="1">
        <v>0</v>
      </c>
      <c r="F1436" s="1">
        <v>51.54</v>
      </c>
      <c r="G1436" s="1">
        <v>32.710000000000008</v>
      </c>
      <c r="H1436" s="1">
        <v>1440</v>
      </c>
      <c r="I1436" s="1">
        <v>1290473.8400000001</v>
      </c>
      <c r="J1436" s="1">
        <v>69</v>
      </c>
      <c r="K1436" s="1">
        <v>35</v>
      </c>
      <c r="L1436" s="1">
        <v>-51</v>
      </c>
      <c r="M1436" s="1">
        <v>-65</v>
      </c>
      <c r="N1436" s="1">
        <v>157</v>
      </c>
      <c r="O1436" s="1">
        <v>42211</v>
      </c>
      <c r="P1436" s="1">
        <v>0.3</v>
      </c>
      <c r="Q1436" s="1">
        <v>80.400000000000006</v>
      </c>
      <c r="R1436" s="1">
        <v>80.099999999999994</v>
      </c>
      <c r="S1436" s="1">
        <v>78.599999999999994</v>
      </c>
      <c r="T1436" s="1">
        <v>77.5</v>
      </c>
      <c r="U1436" s="1">
        <v>78.900000000000006</v>
      </c>
      <c r="V1436" s="1">
        <v>0.11692300000000001</v>
      </c>
      <c r="W1436" s="1">
        <v>0.13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2</v>
      </c>
      <c r="K1437" s="1">
        <v>0</v>
      </c>
      <c r="L1437" s="1">
        <v>0</v>
      </c>
      <c r="M1437" s="1">
        <v>-2</v>
      </c>
      <c r="N1437" s="1">
        <v>-1</v>
      </c>
      <c r="O1437" s="1">
        <v>20882</v>
      </c>
      <c r="P1437" s="1">
        <v>0</v>
      </c>
      <c r="Q1437" s="1">
        <v>49.4</v>
      </c>
      <c r="R1437" s="1">
        <v>49.65</v>
      </c>
      <c r="S1437" s="1">
        <v>49.3</v>
      </c>
      <c r="T1437" s="1">
        <v>49.75</v>
      </c>
      <c r="U1437" s="1">
        <v>50.1</v>
      </c>
      <c r="V1437" s="1">
        <v>-5.080000000000001E-4</v>
      </c>
      <c r="W1437" s="1">
        <v>1.01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0.33</v>
      </c>
      <c r="D1438" s="1">
        <v>0</v>
      </c>
      <c r="E1438" s="1">
        <v>0</v>
      </c>
      <c r="F1438" s="1">
        <v>20.5</v>
      </c>
      <c r="G1438" s="1">
        <v>79.17</v>
      </c>
      <c r="H1438" s="1">
        <v>1442</v>
      </c>
      <c r="I1438" s="1">
        <v>337500</v>
      </c>
      <c r="J1438" s="1">
        <v>0</v>
      </c>
      <c r="K1438" s="1">
        <v>2</v>
      </c>
      <c r="L1438" s="1">
        <v>3</v>
      </c>
      <c r="M1438" s="1">
        <v>-2</v>
      </c>
      <c r="N1438" s="1">
        <v>-3</v>
      </c>
      <c r="O1438" s="1">
        <v>26720</v>
      </c>
      <c r="P1438" s="1">
        <v>0</v>
      </c>
      <c r="Q1438" s="1">
        <v>19.2</v>
      </c>
      <c r="R1438" s="1">
        <v>18.850000000000001</v>
      </c>
      <c r="S1438" s="1">
        <v>18.5</v>
      </c>
      <c r="T1438" s="1">
        <v>18.850000000000001</v>
      </c>
      <c r="U1438" s="1">
        <v>18.7</v>
      </c>
      <c r="V1438" s="1">
        <v>-5.9999999999999434E-6</v>
      </c>
      <c r="W1438" s="1">
        <v>-0.53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15.2</v>
      </c>
      <c r="D1439" s="1">
        <v>3.5</v>
      </c>
      <c r="E1439" s="1">
        <v>1.51</v>
      </c>
      <c r="F1439" s="1">
        <v>17.87</v>
      </c>
      <c r="G1439" s="1">
        <v>61.92</v>
      </c>
      <c r="H1439" s="1">
        <v>1443</v>
      </c>
      <c r="I1439" s="1">
        <v>743326.23</v>
      </c>
      <c r="J1439" s="1">
        <v>161</v>
      </c>
      <c r="K1439" s="1">
        <v>-279</v>
      </c>
      <c r="L1439" s="1">
        <v>-72</v>
      </c>
      <c r="M1439" s="1">
        <v>-22</v>
      </c>
      <c r="N1439" s="1">
        <v>-53</v>
      </c>
      <c r="O1439" s="1">
        <v>46027</v>
      </c>
      <c r="P1439" s="1">
        <v>-0.6</v>
      </c>
      <c r="Q1439" s="1">
        <v>675</v>
      </c>
      <c r="R1439" s="1">
        <v>671</v>
      </c>
      <c r="S1439" s="1">
        <v>651</v>
      </c>
      <c r="T1439" s="1">
        <v>621</v>
      </c>
      <c r="U1439" s="1">
        <v>639</v>
      </c>
      <c r="V1439" s="1">
        <v>-1.7293499999999999</v>
      </c>
      <c r="W1439" s="1">
        <v>-4.34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2.7</v>
      </c>
      <c r="D1440" s="1">
        <v>0</v>
      </c>
      <c r="E1440" s="1">
        <v>0.36</v>
      </c>
      <c r="F1440" s="1">
        <v>11.3</v>
      </c>
      <c r="G1440" s="1">
        <v>85.64</v>
      </c>
      <c r="H1440" s="1">
        <v>1444</v>
      </c>
      <c r="I1440" s="1">
        <v>361008.67</v>
      </c>
      <c r="J1440" s="1">
        <v>54</v>
      </c>
      <c r="K1440" s="1">
        <v>-50</v>
      </c>
      <c r="L1440" s="1">
        <v>-47</v>
      </c>
      <c r="M1440" s="1">
        <v>2</v>
      </c>
      <c r="N1440" s="1">
        <v>77</v>
      </c>
      <c r="O1440" s="1">
        <v>30917</v>
      </c>
      <c r="P1440" s="1">
        <v>0.1</v>
      </c>
      <c r="Q1440" s="1">
        <v>44</v>
      </c>
      <c r="R1440" s="1">
        <v>43.4</v>
      </c>
      <c r="S1440" s="1">
        <v>42.5</v>
      </c>
      <c r="T1440" s="1">
        <v>42.55</v>
      </c>
      <c r="U1440" s="1">
        <v>43.5</v>
      </c>
      <c r="V1440" s="1">
        <v>1.6430999999999998E-2</v>
      </c>
      <c r="W1440" s="1">
        <v>2.59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19.989999999999998</v>
      </c>
      <c r="D1441" s="1">
        <v>0.18</v>
      </c>
      <c r="E1441" s="1">
        <v>0.56999999999999995</v>
      </c>
      <c r="F1441" s="1">
        <v>22.25</v>
      </c>
      <c r="G1441" s="1">
        <v>57.010000000000005</v>
      </c>
      <c r="H1441" s="1">
        <v>1445</v>
      </c>
      <c r="I1441" s="1">
        <v>426509.11</v>
      </c>
      <c r="J1441" s="1">
        <v>48</v>
      </c>
      <c r="K1441" s="1">
        <v>-178</v>
      </c>
      <c r="L1441" s="1">
        <v>69</v>
      </c>
      <c r="M1441" s="1">
        <v>143</v>
      </c>
      <c r="N1441" s="1">
        <v>151</v>
      </c>
      <c r="O1441" s="1">
        <v>24315</v>
      </c>
      <c r="P1441" s="1">
        <v>1</v>
      </c>
      <c r="Q1441" s="1">
        <v>551</v>
      </c>
      <c r="R1441" s="1">
        <v>541</v>
      </c>
      <c r="S1441" s="1">
        <v>534</v>
      </c>
      <c r="T1441" s="1">
        <v>496</v>
      </c>
      <c r="U1441" s="1">
        <v>512</v>
      </c>
      <c r="V1441" s="1">
        <v>1.1523600000000001</v>
      </c>
      <c r="W1441" s="1">
        <v>-3.58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1.08</v>
      </c>
      <c r="D1442" s="1">
        <v>0</v>
      </c>
      <c r="E1442" s="1">
        <v>0</v>
      </c>
      <c r="F1442" s="1">
        <v>36.61</v>
      </c>
      <c r="G1442" s="1">
        <v>62.31</v>
      </c>
      <c r="H1442" s="1">
        <v>1446</v>
      </c>
      <c r="I1442" s="1">
        <v>1510078.25</v>
      </c>
      <c r="J1442" s="1">
        <v>38</v>
      </c>
      <c r="K1442" s="1">
        <v>-21</v>
      </c>
      <c r="L1442" s="1">
        <v>-17</v>
      </c>
      <c r="M1442" s="1">
        <v>30</v>
      </c>
      <c r="N1442" s="1">
        <v>73</v>
      </c>
      <c r="O1442" s="1">
        <v>94093</v>
      </c>
      <c r="P1442" s="1">
        <v>0.1</v>
      </c>
      <c r="Q1442" s="1">
        <v>35.65</v>
      </c>
      <c r="R1442" s="1">
        <v>35.5</v>
      </c>
      <c r="S1442" s="1">
        <v>34.9</v>
      </c>
      <c r="T1442" s="1">
        <v>34.9</v>
      </c>
      <c r="U1442" s="1">
        <v>35.35</v>
      </c>
      <c r="V1442" s="1">
        <v>3.6434500000000002E-2</v>
      </c>
      <c r="W1442" s="1">
        <v>0.14000000000000001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4.88</v>
      </c>
      <c r="D1443" s="1">
        <v>0</v>
      </c>
      <c r="E1443" s="1">
        <v>0.72</v>
      </c>
      <c r="F1443" s="1">
        <v>10.23</v>
      </c>
      <c r="G1443" s="1">
        <v>84.17</v>
      </c>
      <c r="H1443" s="1">
        <v>1447</v>
      </c>
      <c r="I1443" s="1">
        <v>372690</v>
      </c>
      <c r="J1443" s="1">
        <v>-22</v>
      </c>
      <c r="K1443" s="1">
        <v>-6</v>
      </c>
      <c r="L1443" s="1">
        <v>-21</v>
      </c>
      <c r="M1443" s="1">
        <v>-49</v>
      </c>
      <c r="N1443" s="1">
        <v>174</v>
      </c>
      <c r="O1443" s="1">
        <v>31369</v>
      </c>
      <c r="P1443" s="1">
        <v>0.2</v>
      </c>
      <c r="Q1443" s="1">
        <v>114</v>
      </c>
      <c r="R1443" s="1">
        <v>114</v>
      </c>
      <c r="S1443" s="1">
        <v>110</v>
      </c>
      <c r="T1443" s="1">
        <v>108</v>
      </c>
      <c r="U1443" s="1">
        <v>113</v>
      </c>
      <c r="V1443" s="1">
        <v>8.8679999999999995E-2</v>
      </c>
      <c r="W1443" s="1">
        <v>-1.74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36.549999999999997</v>
      </c>
      <c r="D1444" s="1">
        <v>0</v>
      </c>
      <c r="E1444" s="1">
        <v>0</v>
      </c>
      <c r="F1444" s="1">
        <v>35.53</v>
      </c>
      <c r="G1444" s="1">
        <v>27.92</v>
      </c>
      <c r="H1444" s="1">
        <v>1448</v>
      </c>
      <c r="I1444" s="1">
        <v>3120047.01</v>
      </c>
      <c r="J1444" s="1">
        <v>-36</v>
      </c>
      <c r="K1444" s="1">
        <v>-12</v>
      </c>
      <c r="L1444" s="1">
        <v>-152</v>
      </c>
      <c r="M1444" s="1">
        <v>-10</v>
      </c>
      <c r="N1444" s="1">
        <v>19</v>
      </c>
      <c r="O1444" s="1">
        <v>87112</v>
      </c>
      <c r="P1444" s="1">
        <v>-0.2</v>
      </c>
      <c r="Q1444" s="1">
        <v>59.4</v>
      </c>
      <c r="R1444" s="1">
        <v>59.7</v>
      </c>
      <c r="S1444" s="1">
        <v>59.1</v>
      </c>
      <c r="T1444" s="1">
        <v>58.5</v>
      </c>
      <c r="U1444" s="1">
        <v>58.7</v>
      </c>
      <c r="V1444" s="1">
        <v>-0.11307700000000001</v>
      </c>
      <c r="W1444" s="1">
        <v>-0.17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20.440000000000001</v>
      </c>
      <c r="D1445" s="1">
        <v>0</v>
      </c>
      <c r="E1445" s="1">
        <v>0</v>
      </c>
      <c r="F1445" s="1">
        <v>28.97</v>
      </c>
      <c r="G1445" s="1">
        <v>50.59</v>
      </c>
      <c r="H1445" s="1">
        <v>1449</v>
      </c>
      <c r="I1445" s="1">
        <v>420006.3</v>
      </c>
      <c r="J1445" s="1">
        <v>2</v>
      </c>
      <c r="K1445" s="1">
        <v>0</v>
      </c>
      <c r="L1445" s="1">
        <v>4</v>
      </c>
      <c r="M1445" s="1">
        <v>-1</v>
      </c>
      <c r="N1445" s="1">
        <v>-10</v>
      </c>
      <c r="O1445" s="1">
        <v>21248</v>
      </c>
      <c r="P1445" s="1">
        <v>0</v>
      </c>
      <c r="Q1445" s="1">
        <v>76.900000000000006</v>
      </c>
      <c r="R1445" s="1">
        <v>76.599999999999994</v>
      </c>
      <c r="S1445" s="1">
        <v>77</v>
      </c>
      <c r="T1445" s="1">
        <v>77</v>
      </c>
      <c r="U1445" s="1">
        <v>77.099999999999994</v>
      </c>
      <c r="V1445" s="1">
        <v>-3.862E-3</v>
      </c>
      <c r="W1445" s="1">
        <v>-0.52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6.74</v>
      </c>
      <c r="D1446" s="1">
        <v>0</v>
      </c>
      <c r="E1446" s="1">
        <v>0.01</v>
      </c>
      <c r="F1446" s="1">
        <v>24.91</v>
      </c>
      <c r="G1446" s="1">
        <v>68.34</v>
      </c>
      <c r="H1446" s="1">
        <v>1450</v>
      </c>
      <c r="I1446" s="1">
        <v>2123220</v>
      </c>
      <c r="J1446" s="1">
        <v>-148</v>
      </c>
      <c r="K1446" s="1">
        <v>-49</v>
      </c>
      <c r="L1446" s="1">
        <v>-137</v>
      </c>
      <c r="M1446" s="1">
        <v>-42</v>
      </c>
      <c r="N1446" s="1">
        <v>663</v>
      </c>
      <c r="O1446" s="1">
        <v>145101</v>
      </c>
      <c r="P1446" s="1">
        <v>0.2</v>
      </c>
      <c r="Q1446" s="1">
        <v>260</v>
      </c>
      <c r="R1446" s="1">
        <v>270</v>
      </c>
      <c r="S1446" s="1">
        <v>272</v>
      </c>
      <c r="T1446" s="1">
        <v>255.5</v>
      </c>
      <c r="U1446" s="1">
        <v>275</v>
      </c>
      <c r="V1446" s="1">
        <v>0.82620000000000005</v>
      </c>
      <c r="W1446" s="1">
        <v>7.84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3.9</v>
      </c>
      <c r="D1447" s="1">
        <v>0.13</v>
      </c>
      <c r="E1447" s="1">
        <v>0.1</v>
      </c>
      <c r="F1447" s="1">
        <v>61.57</v>
      </c>
      <c r="G1447" s="1">
        <v>34.299999999999997</v>
      </c>
      <c r="H1447" s="1">
        <v>1451</v>
      </c>
      <c r="I1447" s="1">
        <v>364131.05</v>
      </c>
      <c r="J1447" s="1">
        <v>296</v>
      </c>
      <c r="K1447" s="1">
        <v>-87</v>
      </c>
      <c r="L1447" s="1">
        <v>-212</v>
      </c>
      <c r="M1447" s="1">
        <v>-106</v>
      </c>
      <c r="N1447" s="1">
        <v>312</v>
      </c>
      <c r="O1447" s="1">
        <v>12490</v>
      </c>
      <c r="P1447" s="1">
        <v>1.6</v>
      </c>
      <c r="Q1447" s="1">
        <v>64.599999999999994</v>
      </c>
      <c r="R1447" s="1">
        <v>65</v>
      </c>
      <c r="S1447" s="1">
        <v>63.3</v>
      </c>
      <c r="T1447" s="1">
        <v>63.2</v>
      </c>
      <c r="U1447" s="1">
        <v>65.900000000000006</v>
      </c>
      <c r="V1447" s="1">
        <v>0.13908600000000002</v>
      </c>
      <c r="W1447" s="1">
        <v>5.27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2</v>
      </c>
      <c r="D1448" s="1">
        <v>0.01</v>
      </c>
      <c r="E1448" s="1">
        <v>0.22</v>
      </c>
      <c r="F1448" s="1">
        <v>54.81</v>
      </c>
      <c r="G1448" s="1">
        <v>42.96</v>
      </c>
      <c r="H1448" s="1">
        <v>1452</v>
      </c>
      <c r="I1448" s="1">
        <v>830000</v>
      </c>
      <c r="J1448" s="1">
        <v>0</v>
      </c>
      <c r="K1448" s="1">
        <v>-57</v>
      </c>
      <c r="L1448" s="1">
        <v>-59</v>
      </c>
      <c r="M1448" s="1">
        <v>-21</v>
      </c>
      <c r="N1448" s="1">
        <v>29</v>
      </c>
      <c r="O1448" s="1">
        <v>35657</v>
      </c>
      <c r="P1448" s="1">
        <v>-0.3</v>
      </c>
      <c r="Q1448" s="1">
        <v>52.8</v>
      </c>
      <c r="R1448" s="1">
        <v>52.4</v>
      </c>
      <c r="S1448" s="1">
        <v>50.6</v>
      </c>
      <c r="T1448" s="1">
        <v>50.5</v>
      </c>
      <c r="U1448" s="1">
        <v>51.2</v>
      </c>
      <c r="V1448" s="1">
        <v>-5.5478999999999994E-2</v>
      </c>
      <c r="W1448" s="1">
        <v>-3.4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43.1</v>
      </c>
      <c r="R1449" s="1">
        <v>43</v>
      </c>
      <c r="S1449" s="1">
        <v>43.1</v>
      </c>
      <c r="T1449" s="1">
        <v>42.5</v>
      </c>
      <c r="U1449" s="1">
        <v>43</v>
      </c>
      <c r="V1449" s="1">
        <v>0</v>
      </c>
      <c r="W1449" s="1">
        <v>-0.23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2.2799999999999998</v>
      </c>
      <c r="D1450" s="1">
        <v>0</v>
      </c>
      <c r="E1450" s="1">
        <v>0</v>
      </c>
      <c r="F1450" s="1">
        <v>23.54</v>
      </c>
      <c r="G1450" s="1">
        <v>74.180000000000007</v>
      </c>
      <c r="H1450" s="1">
        <v>1454</v>
      </c>
      <c r="I1450" s="1">
        <v>868812.5</v>
      </c>
      <c r="J1450" s="1">
        <v>-213</v>
      </c>
      <c r="K1450" s="1">
        <v>-90</v>
      </c>
      <c r="L1450" s="1">
        <v>-113</v>
      </c>
      <c r="M1450" s="1">
        <v>-20</v>
      </c>
      <c r="N1450" s="1">
        <v>-3</v>
      </c>
      <c r="O1450" s="1">
        <v>64449</v>
      </c>
      <c r="P1450" s="1">
        <v>-0.7</v>
      </c>
      <c r="Q1450" s="1">
        <v>40.65</v>
      </c>
      <c r="R1450" s="1">
        <v>39.9</v>
      </c>
      <c r="S1450" s="1">
        <v>38.700000000000003</v>
      </c>
      <c r="T1450" s="1">
        <v>38.5</v>
      </c>
      <c r="U1450" s="1">
        <v>38.25</v>
      </c>
      <c r="V1450" s="1">
        <v>-0.17507300000000001</v>
      </c>
      <c r="W1450" s="1">
        <v>-8.93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5.75</v>
      </c>
      <c r="D1451" s="1">
        <v>0</v>
      </c>
      <c r="E1451" s="1">
        <v>0</v>
      </c>
      <c r="F1451" s="1">
        <v>12.9</v>
      </c>
      <c r="G1451" s="1">
        <v>81.349999999999994</v>
      </c>
      <c r="H1451" s="1">
        <v>1455</v>
      </c>
      <c r="I1451" s="1">
        <v>174928.46</v>
      </c>
      <c r="J1451" s="1">
        <v>17</v>
      </c>
      <c r="K1451" s="1">
        <v>-4</v>
      </c>
      <c r="L1451" s="1">
        <v>3</v>
      </c>
      <c r="M1451" s="1">
        <v>-5</v>
      </c>
      <c r="N1451" s="1">
        <v>5</v>
      </c>
      <c r="O1451" s="1">
        <v>14230</v>
      </c>
      <c r="P1451" s="1">
        <v>0.1</v>
      </c>
      <c r="Q1451" s="1">
        <v>107.5</v>
      </c>
      <c r="R1451" s="1">
        <v>106</v>
      </c>
      <c r="S1451" s="1">
        <v>106.5</v>
      </c>
      <c r="T1451" s="1">
        <v>105</v>
      </c>
      <c r="U1451" s="1">
        <v>107.5</v>
      </c>
      <c r="V1451" s="1">
        <v>1.7354999999999999E-2</v>
      </c>
      <c r="W1451" s="1">
        <v>1.42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14.41</v>
      </c>
      <c r="D1452" s="1">
        <v>0.09</v>
      </c>
      <c r="E1452" s="1">
        <v>0.03</v>
      </c>
      <c r="F1452" s="1">
        <v>56.08</v>
      </c>
      <c r="G1452" s="1">
        <v>29.39</v>
      </c>
      <c r="H1452" s="1">
        <v>1456</v>
      </c>
      <c r="I1452" s="1">
        <v>704596.31</v>
      </c>
      <c r="J1452" s="1">
        <v>3</v>
      </c>
      <c r="K1452" s="1">
        <v>1</v>
      </c>
      <c r="L1452" s="1">
        <v>5</v>
      </c>
      <c r="M1452" s="1">
        <v>2</v>
      </c>
      <c r="N1452" s="1">
        <v>-1</v>
      </c>
      <c r="O1452" s="1">
        <v>20708</v>
      </c>
      <c r="P1452" s="1">
        <v>0</v>
      </c>
      <c r="Q1452" s="1">
        <v>304</v>
      </c>
      <c r="R1452" s="1">
        <v>304</v>
      </c>
      <c r="S1452" s="1">
        <v>301</v>
      </c>
      <c r="T1452" s="1">
        <v>300</v>
      </c>
      <c r="U1452" s="1">
        <v>303</v>
      </c>
      <c r="V1452" s="1">
        <v>3.0179999999999998E-2</v>
      </c>
      <c r="W1452" s="1">
        <v>-0.33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14.24</v>
      </c>
      <c r="D1453" s="1">
        <v>4.95</v>
      </c>
      <c r="E1453" s="1">
        <v>0.28000000000000003</v>
      </c>
      <c r="F1453" s="1">
        <v>12.28</v>
      </c>
      <c r="G1453" s="1">
        <v>68.25</v>
      </c>
      <c r="H1453" s="1">
        <v>1457</v>
      </c>
      <c r="I1453" s="1">
        <v>256763</v>
      </c>
      <c r="J1453" s="1">
        <v>25</v>
      </c>
      <c r="K1453" s="1">
        <v>5</v>
      </c>
      <c r="L1453" s="1">
        <v>-41</v>
      </c>
      <c r="M1453" s="1">
        <v>-20</v>
      </c>
      <c r="N1453" s="1">
        <v>-53</v>
      </c>
      <c r="O1453" s="1">
        <v>17524</v>
      </c>
      <c r="P1453" s="1">
        <v>-0.5</v>
      </c>
      <c r="Q1453" s="1">
        <v>138</v>
      </c>
      <c r="R1453" s="1">
        <v>138</v>
      </c>
      <c r="S1453" s="1">
        <v>135</v>
      </c>
      <c r="T1453" s="1">
        <v>134</v>
      </c>
      <c r="U1453" s="1">
        <v>133</v>
      </c>
      <c r="V1453" s="1">
        <v>-0.11124000000000001</v>
      </c>
      <c r="W1453" s="1">
        <v>-3.62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129</v>
      </c>
      <c r="R1454" s="1">
        <v>129</v>
      </c>
      <c r="S1454" s="1">
        <v>128</v>
      </c>
      <c r="T1454" s="1">
        <v>129.5</v>
      </c>
      <c r="U1454" s="1">
        <v>132</v>
      </c>
      <c r="V1454" s="1">
        <v>0</v>
      </c>
      <c r="W1454" s="1">
        <v>2.33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0.09</v>
      </c>
      <c r="D1455" s="1">
        <v>0</v>
      </c>
      <c r="E1455" s="1">
        <v>0</v>
      </c>
      <c r="F1455" s="1">
        <v>17.43</v>
      </c>
      <c r="G1455" s="1">
        <v>82.48</v>
      </c>
      <c r="H1455" s="1">
        <v>1459</v>
      </c>
      <c r="I1455" s="1">
        <v>300861.77</v>
      </c>
      <c r="J1455" s="1">
        <v>1</v>
      </c>
      <c r="K1455" s="1">
        <v>3</v>
      </c>
      <c r="L1455" s="1">
        <v>0</v>
      </c>
      <c r="M1455" s="1">
        <v>0</v>
      </c>
      <c r="N1455" s="1">
        <v>-1</v>
      </c>
      <c r="O1455" s="1">
        <v>24815</v>
      </c>
      <c r="P1455" s="1">
        <v>0</v>
      </c>
      <c r="Q1455" s="1">
        <v>31.8</v>
      </c>
      <c r="R1455" s="1">
        <v>31.55</v>
      </c>
      <c r="S1455" s="1">
        <v>30.7</v>
      </c>
      <c r="T1455" s="1">
        <v>30.3</v>
      </c>
      <c r="U1455" s="1">
        <v>30</v>
      </c>
      <c r="V1455" s="1">
        <v>9.6450000000000008E-4</v>
      </c>
      <c r="W1455" s="1">
        <v>-5.51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57.38</v>
      </c>
      <c r="D1456" s="1">
        <v>0</v>
      </c>
      <c r="E1456" s="1">
        <v>0</v>
      </c>
      <c r="F1456" s="1">
        <v>2.0499999999999998</v>
      </c>
      <c r="G1456" s="1">
        <v>40.57</v>
      </c>
      <c r="H1456" s="1">
        <v>1460</v>
      </c>
      <c r="I1456" s="1">
        <v>804993.45</v>
      </c>
      <c r="J1456" s="1">
        <v>84</v>
      </c>
      <c r="K1456" s="1">
        <v>-33</v>
      </c>
      <c r="L1456" s="1">
        <v>-2</v>
      </c>
      <c r="M1456" s="1">
        <v>-14</v>
      </c>
      <c r="N1456" s="1">
        <v>141</v>
      </c>
      <c r="O1456" s="1">
        <v>32659</v>
      </c>
      <c r="P1456" s="1">
        <v>0.5</v>
      </c>
      <c r="Q1456" s="1">
        <v>19.55</v>
      </c>
      <c r="R1456" s="1">
        <v>19.649999999999999</v>
      </c>
      <c r="S1456" s="1">
        <v>19.05</v>
      </c>
      <c r="T1456" s="1">
        <v>18.7</v>
      </c>
      <c r="U1456" s="1">
        <v>18.7</v>
      </c>
      <c r="V1456" s="1">
        <v>3.3305500000000002E-2</v>
      </c>
      <c r="W1456" s="1">
        <v>-4.0999999999999996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55.9</v>
      </c>
      <c r="R1457" s="1">
        <v>55.2</v>
      </c>
      <c r="S1457" s="1">
        <v>54.5</v>
      </c>
      <c r="T1457" s="1">
        <v>55.4</v>
      </c>
      <c r="U1457" s="1">
        <v>56.4</v>
      </c>
      <c r="V1457" s="1">
        <v>0</v>
      </c>
      <c r="W1457" s="1">
        <v>-1.4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32.090000000000003</v>
      </c>
      <c r="D1458" s="1">
        <v>0</v>
      </c>
      <c r="E1458" s="1">
        <v>0</v>
      </c>
      <c r="F1458" s="1">
        <v>21.41</v>
      </c>
      <c r="G1458" s="1">
        <v>46.5</v>
      </c>
      <c r="H1458" s="1">
        <v>1462</v>
      </c>
      <c r="I1458" s="1">
        <v>1172709.3</v>
      </c>
      <c r="J1458" s="1">
        <v>58</v>
      </c>
      <c r="K1458" s="1">
        <v>3</v>
      </c>
      <c r="L1458" s="1">
        <v>142</v>
      </c>
      <c r="M1458" s="1">
        <v>79</v>
      </c>
      <c r="N1458" s="1">
        <v>-192</v>
      </c>
      <c r="O1458" s="1">
        <v>54531</v>
      </c>
      <c r="P1458" s="1">
        <v>0.2</v>
      </c>
      <c r="Q1458" s="1">
        <v>105.5</v>
      </c>
      <c r="R1458" s="1">
        <v>103.5</v>
      </c>
      <c r="S1458" s="1">
        <v>99.7</v>
      </c>
      <c r="T1458" s="1">
        <v>98.8</v>
      </c>
      <c r="U1458" s="1">
        <v>101</v>
      </c>
      <c r="V1458" s="1">
        <v>9.0001000000000025E-2</v>
      </c>
      <c r="W1458" s="1">
        <v>-2.88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-2</v>
      </c>
      <c r="K1459" s="1">
        <v>-2</v>
      </c>
      <c r="L1459" s="1">
        <v>-4</v>
      </c>
      <c r="M1459" s="1">
        <v>1</v>
      </c>
      <c r="N1459" s="1">
        <v>1</v>
      </c>
      <c r="O1459" s="1">
        <v>12444</v>
      </c>
      <c r="P1459" s="1">
        <v>0</v>
      </c>
      <c r="Q1459" s="1">
        <v>67.5</v>
      </c>
      <c r="R1459" s="1">
        <v>68</v>
      </c>
      <c r="S1459" s="1">
        <v>68</v>
      </c>
      <c r="T1459" s="1">
        <v>68</v>
      </c>
      <c r="U1459" s="1">
        <v>68</v>
      </c>
      <c r="V1459" s="1">
        <v>-4.0699999999999998E-3</v>
      </c>
      <c r="W1459" s="1">
        <v>0.74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1</v>
      </c>
      <c r="K1460" s="1">
        <v>1</v>
      </c>
      <c r="L1460" s="1">
        <v>2</v>
      </c>
      <c r="M1460" s="1">
        <v>1</v>
      </c>
      <c r="N1460" s="1">
        <v>1</v>
      </c>
      <c r="O1460" s="1">
        <v>26213</v>
      </c>
      <c r="P1460" s="1">
        <v>0</v>
      </c>
      <c r="Q1460" s="1">
        <v>20.5</v>
      </c>
      <c r="R1460" s="1">
        <v>20.350000000000001</v>
      </c>
      <c r="S1460" s="1">
        <v>20.350000000000001</v>
      </c>
      <c r="T1460" s="1">
        <v>20</v>
      </c>
      <c r="U1460" s="1">
        <v>20.149999999999999</v>
      </c>
      <c r="V1460" s="1">
        <v>1.2170000000000002E-3</v>
      </c>
      <c r="W1460" s="1">
        <v>-2.1800000000000002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3.08</v>
      </c>
      <c r="D1461" s="1">
        <v>0</v>
      </c>
      <c r="E1461" s="1">
        <v>0.04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-1</v>
      </c>
      <c r="K1461" s="1">
        <v>-13</v>
      </c>
      <c r="L1461" s="1">
        <v>-3</v>
      </c>
      <c r="M1461" s="1">
        <v>-1</v>
      </c>
      <c r="N1461" s="1">
        <v>39</v>
      </c>
      <c r="O1461" s="1">
        <v>53890</v>
      </c>
      <c r="P1461" s="1">
        <v>0</v>
      </c>
      <c r="Q1461" s="1">
        <v>68.3</v>
      </c>
      <c r="R1461" s="1">
        <v>68.599999999999994</v>
      </c>
      <c r="S1461" s="1">
        <v>66.5</v>
      </c>
      <c r="T1461" s="1">
        <v>67.8</v>
      </c>
      <c r="U1461" s="1">
        <v>68</v>
      </c>
      <c r="V1461" s="1">
        <v>1.4246000000000002E-2</v>
      </c>
      <c r="W1461" s="1">
        <v>1.04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0.71</v>
      </c>
      <c r="D1462" s="1">
        <v>0</v>
      </c>
      <c r="E1462" s="1">
        <v>0.06</v>
      </c>
      <c r="F1462" s="1">
        <v>70.150000000000006</v>
      </c>
      <c r="G1462" s="1">
        <v>29.08</v>
      </c>
      <c r="H1462" s="1">
        <v>1466</v>
      </c>
      <c r="I1462" s="1">
        <v>1112708.8700000001</v>
      </c>
      <c r="J1462" s="1">
        <v>3</v>
      </c>
      <c r="K1462" s="1">
        <v>-17</v>
      </c>
      <c r="L1462" s="1">
        <v>1</v>
      </c>
      <c r="M1462" s="1">
        <v>2</v>
      </c>
      <c r="N1462" s="1">
        <v>0</v>
      </c>
      <c r="O1462" s="1">
        <v>32358</v>
      </c>
      <c r="P1462" s="1">
        <v>0</v>
      </c>
      <c r="Q1462" s="1">
        <v>72.8</v>
      </c>
      <c r="R1462" s="1">
        <v>71.3</v>
      </c>
      <c r="S1462" s="1">
        <v>69.900000000000006</v>
      </c>
      <c r="T1462" s="1">
        <v>70.5</v>
      </c>
      <c r="U1462" s="1">
        <v>70.5</v>
      </c>
      <c r="V1462" s="1">
        <v>-7.8279999999999999E-3</v>
      </c>
      <c r="W1462" s="1">
        <v>-3.16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17.510000000000002</v>
      </c>
      <c r="D1463" s="1">
        <v>0.06</v>
      </c>
      <c r="E1463" s="1">
        <v>0.3</v>
      </c>
      <c r="F1463" s="1">
        <v>50.21</v>
      </c>
      <c r="G1463" s="1">
        <v>31.92</v>
      </c>
      <c r="H1463" s="1">
        <v>1467</v>
      </c>
      <c r="I1463" s="1">
        <v>1061741.4099999999</v>
      </c>
      <c r="J1463" s="1">
        <v>51</v>
      </c>
      <c r="K1463" s="1">
        <v>-33</v>
      </c>
      <c r="L1463" s="1">
        <v>27</v>
      </c>
      <c r="M1463" s="1">
        <v>289</v>
      </c>
      <c r="N1463" s="1">
        <v>-317</v>
      </c>
      <c r="O1463" s="1">
        <v>33891</v>
      </c>
      <c r="P1463" s="1">
        <v>0.1</v>
      </c>
      <c r="Q1463" s="1">
        <v>291</v>
      </c>
      <c r="R1463" s="1">
        <v>288.5</v>
      </c>
      <c r="S1463" s="1">
        <v>286</v>
      </c>
      <c r="T1463" s="1">
        <v>290</v>
      </c>
      <c r="U1463" s="1">
        <v>289.5</v>
      </c>
      <c r="V1463" s="1">
        <v>5.0810000000000001E-2</v>
      </c>
      <c r="W1463" s="1">
        <v>0.17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5</v>
      </c>
      <c r="K1464" s="1">
        <v>0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50.1</v>
      </c>
      <c r="R1464" s="1">
        <v>50</v>
      </c>
      <c r="S1464" s="1">
        <v>50</v>
      </c>
      <c r="T1464" s="1">
        <v>49.5</v>
      </c>
      <c r="U1464" s="1">
        <v>49.5</v>
      </c>
      <c r="V1464" s="1">
        <v>2.5049999999999998E-3</v>
      </c>
      <c r="W1464" s="1">
        <v>-3.7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3.51</v>
      </c>
      <c r="D1465" s="1">
        <v>0</v>
      </c>
      <c r="E1465" s="1">
        <v>0</v>
      </c>
      <c r="F1465" s="1">
        <v>27.54</v>
      </c>
      <c r="G1465" s="1">
        <v>68.95</v>
      </c>
      <c r="H1465" s="1">
        <v>1469</v>
      </c>
      <c r="I1465" s="1">
        <v>2430388.56</v>
      </c>
      <c r="J1465" s="1">
        <v>209</v>
      </c>
      <c r="K1465" s="1">
        <v>131</v>
      </c>
      <c r="L1465" s="1">
        <v>-915</v>
      </c>
      <c r="M1465" s="1">
        <v>-209</v>
      </c>
      <c r="N1465" s="1">
        <v>-42</v>
      </c>
      <c r="O1465" s="1">
        <v>167575</v>
      </c>
      <c r="P1465" s="1">
        <v>-0.5</v>
      </c>
      <c r="Q1465" s="1">
        <v>167.5</v>
      </c>
      <c r="R1465" s="1">
        <v>178</v>
      </c>
      <c r="S1465" s="1">
        <v>163</v>
      </c>
      <c r="T1465" s="1">
        <v>154</v>
      </c>
      <c r="U1465" s="1">
        <v>155</v>
      </c>
      <c r="V1465" s="1">
        <v>-1.2951550000000001</v>
      </c>
      <c r="W1465" s="1">
        <v>-5.49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0.08</v>
      </c>
      <c r="D1466" s="1">
        <v>0</v>
      </c>
      <c r="E1466" s="1">
        <v>0.02</v>
      </c>
      <c r="F1466" s="1">
        <v>42.54</v>
      </c>
      <c r="G1466" s="1">
        <v>57.36</v>
      </c>
      <c r="H1466" s="1">
        <v>1470</v>
      </c>
      <c r="I1466" s="1">
        <v>182912.5</v>
      </c>
      <c r="J1466" s="1">
        <v>0</v>
      </c>
      <c r="K1466" s="1">
        <v>0</v>
      </c>
      <c r="L1466" s="1">
        <v>-3</v>
      </c>
      <c r="M1466" s="1">
        <v>-3</v>
      </c>
      <c r="N1466" s="1">
        <v>-3</v>
      </c>
      <c r="O1466" s="1">
        <v>10492</v>
      </c>
      <c r="P1466" s="1">
        <v>-0.1</v>
      </c>
      <c r="Q1466" s="1">
        <v>58</v>
      </c>
      <c r="R1466" s="1">
        <v>57.6</v>
      </c>
      <c r="S1466" s="1">
        <v>56.7</v>
      </c>
      <c r="T1466" s="1">
        <v>56.5</v>
      </c>
      <c r="U1466" s="1">
        <v>57</v>
      </c>
      <c r="V1466" s="1">
        <v>-5.1060000000000003E-3</v>
      </c>
      <c r="W1466" s="1">
        <v>-1.72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24.87</v>
      </c>
      <c r="D1467" s="1">
        <v>0</v>
      </c>
      <c r="E1467" s="1">
        <v>0.03</v>
      </c>
      <c r="F1467" s="1">
        <v>21.62</v>
      </c>
      <c r="G1467" s="1">
        <v>53.48</v>
      </c>
      <c r="H1467" s="1">
        <v>1471</v>
      </c>
      <c r="I1467" s="1">
        <v>320979.27</v>
      </c>
      <c r="J1467" s="1">
        <v>136</v>
      </c>
      <c r="K1467" s="1">
        <v>-21</v>
      </c>
      <c r="L1467" s="1">
        <v>-232</v>
      </c>
      <c r="M1467" s="1">
        <v>-606</v>
      </c>
      <c r="N1467" s="1">
        <v>10</v>
      </c>
      <c r="O1467" s="1">
        <v>17166</v>
      </c>
      <c r="P1467" s="1">
        <v>-4.2</v>
      </c>
      <c r="Q1467" s="1">
        <v>68.400000000000006</v>
      </c>
      <c r="R1467" s="1">
        <v>71.7</v>
      </c>
      <c r="S1467" s="1">
        <v>69.8</v>
      </c>
      <c r="T1467" s="1">
        <v>66</v>
      </c>
      <c r="U1467" s="1">
        <v>67</v>
      </c>
      <c r="V1467" s="1">
        <v>-0.47722899999999996</v>
      </c>
      <c r="W1467" s="1">
        <v>0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28.26</v>
      </c>
      <c r="D1468" s="1">
        <v>0.02</v>
      </c>
      <c r="E1468" s="1">
        <v>7.0000000000000007E-2</v>
      </c>
      <c r="F1468" s="1">
        <v>68.36</v>
      </c>
      <c r="G1468" s="1">
        <v>3.289999999999992</v>
      </c>
      <c r="H1468" s="1">
        <v>1472</v>
      </c>
      <c r="I1468" s="1">
        <v>5150004.07</v>
      </c>
      <c r="J1468" s="1">
        <v>-61</v>
      </c>
      <c r="K1468" s="1">
        <v>-32</v>
      </c>
      <c r="L1468" s="1">
        <v>-642</v>
      </c>
      <c r="M1468" s="1">
        <v>659</v>
      </c>
      <c r="N1468" s="1">
        <v>762</v>
      </c>
      <c r="O1468" s="1">
        <v>16944</v>
      </c>
      <c r="P1468" s="1">
        <v>4</v>
      </c>
      <c r="Q1468" s="1">
        <v>85</v>
      </c>
      <c r="R1468" s="1">
        <v>84.9</v>
      </c>
      <c r="S1468" s="1">
        <v>83.8</v>
      </c>
      <c r="T1468" s="1">
        <v>84.7</v>
      </c>
      <c r="U1468" s="1">
        <v>87.2</v>
      </c>
      <c r="V1468" s="1">
        <v>0.60562300000000013</v>
      </c>
      <c r="W1468" s="1">
        <v>2.83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27.95</v>
      </c>
      <c r="R1469" s="1">
        <v>28</v>
      </c>
      <c r="S1469" s="1">
        <v>27.95</v>
      </c>
      <c r="T1469" s="1">
        <v>27.95</v>
      </c>
      <c r="U1469" s="1">
        <v>27.75</v>
      </c>
      <c r="V1469" s="1">
        <v>0</v>
      </c>
      <c r="W1469" s="1">
        <v>0.54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0.69</v>
      </c>
      <c r="D1470" s="1">
        <v>0</v>
      </c>
      <c r="E1470" s="1">
        <v>0</v>
      </c>
      <c r="F1470" s="1">
        <v>55.2</v>
      </c>
      <c r="G1470" s="1">
        <v>44.11</v>
      </c>
      <c r="H1470" s="1">
        <v>1474</v>
      </c>
      <c r="I1470" s="1">
        <v>204768</v>
      </c>
      <c r="J1470" s="1">
        <v>9</v>
      </c>
      <c r="K1470" s="1">
        <v>-11</v>
      </c>
      <c r="L1470" s="1">
        <v>-3</v>
      </c>
      <c r="M1470" s="1">
        <v>-21</v>
      </c>
      <c r="N1470" s="1">
        <v>18</v>
      </c>
      <c r="O1470" s="1">
        <v>9032</v>
      </c>
      <c r="P1470" s="1">
        <v>-0.1</v>
      </c>
      <c r="Q1470" s="1">
        <v>47.1</v>
      </c>
      <c r="R1470" s="1">
        <v>49.6</v>
      </c>
      <c r="S1470" s="1">
        <v>47.3</v>
      </c>
      <c r="T1470" s="1">
        <v>46.2</v>
      </c>
      <c r="U1470" s="1">
        <v>46.2</v>
      </c>
      <c r="V1470" s="1">
        <v>-4.0219999999999995E-3</v>
      </c>
      <c r="W1470" s="1">
        <v>7.57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0.3</v>
      </c>
      <c r="D1471" s="1">
        <v>0</v>
      </c>
      <c r="E1471" s="1">
        <v>0</v>
      </c>
      <c r="F1471" s="1">
        <v>24.93</v>
      </c>
      <c r="G1471" s="1">
        <v>74.77</v>
      </c>
      <c r="H1471" s="1">
        <v>1475</v>
      </c>
      <c r="I1471" s="1">
        <v>300000</v>
      </c>
      <c r="J1471" s="1">
        <v>-10</v>
      </c>
      <c r="K1471" s="1">
        <v>-14</v>
      </c>
      <c r="L1471" s="1">
        <v>-11</v>
      </c>
      <c r="M1471" s="1">
        <v>-10</v>
      </c>
      <c r="N1471" s="1">
        <v>-8</v>
      </c>
      <c r="O1471" s="1">
        <v>22431</v>
      </c>
      <c r="P1471" s="1">
        <v>-0.2</v>
      </c>
      <c r="Q1471" s="1">
        <v>50</v>
      </c>
      <c r="R1471" s="1">
        <v>50.2</v>
      </c>
      <c r="S1471" s="1">
        <v>50.4</v>
      </c>
      <c r="T1471" s="1">
        <v>50.4</v>
      </c>
      <c r="U1471" s="1">
        <v>49.95</v>
      </c>
      <c r="V1471" s="1">
        <v>-2.6608000000000003E-2</v>
      </c>
      <c r="W1471" s="1">
        <v>-0.5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36.24</v>
      </c>
      <c r="D1472" s="1">
        <v>0</v>
      </c>
      <c r="E1472" s="1">
        <v>0</v>
      </c>
      <c r="F1472" s="1">
        <v>0.13</v>
      </c>
      <c r="G1472" s="1">
        <v>63.629999999999995</v>
      </c>
      <c r="H1472" s="1">
        <v>1476</v>
      </c>
      <c r="I1472" s="1">
        <v>816972.18</v>
      </c>
      <c r="J1472" s="1">
        <v>-2</v>
      </c>
      <c r="K1472" s="1">
        <v>103</v>
      </c>
      <c r="L1472" s="1">
        <v>-36</v>
      </c>
      <c r="M1472" s="1">
        <v>-24</v>
      </c>
      <c r="N1472" s="1">
        <v>-26</v>
      </c>
      <c r="O1472" s="1">
        <v>51984</v>
      </c>
      <c r="P1472" s="1">
        <v>0</v>
      </c>
      <c r="Q1472" s="1">
        <v>49.35</v>
      </c>
      <c r="R1472" s="1">
        <v>50</v>
      </c>
      <c r="S1472" s="1">
        <v>48.6</v>
      </c>
      <c r="T1472" s="1">
        <v>47.3</v>
      </c>
      <c r="U1472" s="1">
        <v>48</v>
      </c>
      <c r="V1472" s="1">
        <v>9.1850000000000005E-3</v>
      </c>
      <c r="W1472" s="1">
        <v>-2.34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1.23</v>
      </c>
      <c r="D1473" s="1">
        <v>0</v>
      </c>
      <c r="E1473" s="1">
        <v>0.16</v>
      </c>
      <c r="F1473" s="1">
        <v>21.21</v>
      </c>
      <c r="G1473" s="1">
        <v>77.400000000000006</v>
      </c>
      <c r="H1473" s="1">
        <v>1477</v>
      </c>
      <c r="I1473" s="1">
        <v>1487085.17</v>
      </c>
      <c r="J1473" s="1">
        <v>89</v>
      </c>
      <c r="K1473" s="1">
        <v>-103</v>
      </c>
      <c r="L1473" s="1">
        <v>57</v>
      </c>
      <c r="M1473" s="1">
        <v>-31</v>
      </c>
      <c r="N1473" s="1">
        <v>167</v>
      </c>
      <c r="O1473" s="1">
        <v>115100</v>
      </c>
      <c r="P1473" s="1">
        <v>0.2</v>
      </c>
      <c r="Q1473" s="1">
        <v>12.95</v>
      </c>
      <c r="R1473" s="1">
        <v>12.95</v>
      </c>
      <c r="S1473" s="1">
        <v>13.05</v>
      </c>
      <c r="T1473" s="1">
        <v>12.95</v>
      </c>
      <c r="U1473" s="1">
        <v>13.4</v>
      </c>
      <c r="V1473" s="1">
        <v>2.3989E-2</v>
      </c>
      <c r="W1473" s="1">
        <v>6.35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13.49</v>
      </c>
      <c r="D1474" s="1">
        <v>0</v>
      </c>
      <c r="E1474" s="1">
        <v>0.01</v>
      </c>
      <c r="F1474" s="1">
        <v>22.02</v>
      </c>
      <c r="G1474" s="1">
        <v>64.48</v>
      </c>
      <c r="H1474" s="1">
        <v>1478</v>
      </c>
      <c r="I1474" s="1">
        <v>1658163.97</v>
      </c>
      <c r="J1474" s="1">
        <v>0</v>
      </c>
      <c r="K1474" s="1">
        <v>-43</v>
      </c>
      <c r="L1474" s="1">
        <v>-13</v>
      </c>
      <c r="M1474" s="1">
        <v>32</v>
      </c>
      <c r="N1474" s="1">
        <v>177</v>
      </c>
      <c r="O1474" s="1">
        <v>106918</v>
      </c>
      <c r="P1474" s="1">
        <v>0.1</v>
      </c>
      <c r="Q1474" s="1">
        <v>57.6</v>
      </c>
      <c r="R1474" s="1">
        <v>57.1</v>
      </c>
      <c r="S1474" s="1">
        <v>56.3</v>
      </c>
      <c r="T1474" s="1">
        <v>56.6</v>
      </c>
      <c r="U1474" s="1">
        <v>58.8</v>
      </c>
      <c r="V1474" s="1">
        <v>9.0316000000000007E-2</v>
      </c>
      <c r="W1474" s="1">
        <v>1.55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53.21</v>
      </c>
      <c r="D1475" s="1">
        <v>0.21</v>
      </c>
      <c r="E1475" s="1">
        <v>0.4</v>
      </c>
      <c r="F1475" s="1">
        <v>45.15</v>
      </c>
      <c r="G1475" s="1">
        <v>1.0300000000000011</v>
      </c>
      <c r="H1475" s="1">
        <v>1479</v>
      </c>
      <c r="I1475" s="1">
        <v>724562.46</v>
      </c>
      <c r="J1475" s="1">
        <v>7</v>
      </c>
      <c r="K1475" s="1">
        <v>14</v>
      </c>
      <c r="L1475" s="1">
        <v>-3</v>
      </c>
      <c r="M1475" s="1">
        <v>79</v>
      </c>
      <c r="N1475" s="1">
        <v>70</v>
      </c>
      <c r="O1475" s="1">
        <v>746</v>
      </c>
      <c r="P1475" s="1">
        <v>22.4</v>
      </c>
      <c r="Q1475" s="1">
        <v>30.15</v>
      </c>
      <c r="R1475" s="1">
        <v>30.2</v>
      </c>
      <c r="S1475" s="1">
        <v>30.3</v>
      </c>
      <c r="T1475" s="1">
        <v>30.55</v>
      </c>
      <c r="U1475" s="1">
        <v>31.6</v>
      </c>
      <c r="V1475" s="1">
        <v>5.1684000000000008E-2</v>
      </c>
      <c r="W1475" s="1">
        <v>7.85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1</v>
      </c>
      <c r="M1476" s="1">
        <v>0</v>
      </c>
      <c r="N1476" s="1">
        <v>-1</v>
      </c>
      <c r="O1476" s="1">
        <v>18483</v>
      </c>
      <c r="P1476" s="1">
        <v>0</v>
      </c>
      <c r="Q1476" s="1">
        <v>63</v>
      </c>
      <c r="R1476" s="1">
        <v>62.4</v>
      </c>
      <c r="S1476" s="1">
        <v>62.7</v>
      </c>
      <c r="T1476" s="1">
        <v>64</v>
      </c>
      <c r="U1476" s="1">
        <v>65</v>
      </c>
      <c r="V1476" s="1">
        <v>-2.2999999999999973E-5</v>
      </c>
      <c r="W1476" s="1">
        <v>2.36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1</v>
      </c>
      <c r="K1477" s="1">
        <v>2</v>
      </c>
      <c r="L1477" s="1">
        <v>4</v>
      </c>
      <c r="M1477" s="1">
        <v>5</v>
      </c>
      <c r="N1477" s="1">
        <v>-4</v>
      </c>
      <c r="O1477" s="1">
        <v>12414</v>
      </c>
      <c r="P1477" s="1">
        <v>0.1</v>
      </c>
      <c r="Q1477" s="1">
        <v>140</v>
      </c>
      <c r="R1477" s="1">
        <v>139.5</v>
      </c>
      <c r="S1477" s="1">
        <v>140.5</v>
      </c>
      <c r="T1477" s="1">
        <v>141.5</v>
      </c>
      <c r="U1477" s="1">
        <v>142.5</v>
      </c>
      <c r="V1477" s="1">
        <v>1.1185E-2</v>
      </c>
      <c r="W1477" s="1">
        <v>2.52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-1</v>
      </c>
      <c r="L1478" s="1">
        <v>1</v>
      </c>
      <c r="M1478" s="1">
        <v>0</v>
      </c>
      <c r="N1478" s="1">
        <v>0</v>
      </c>
      <c r="O1478" s="1">
        <v>18240</v>
      </c>
      <c r="P1478" s="1">
        <v>0</v>
      </c>
      <c r="Q1478" s="1">
        <v>53</v>
      </c>
      <c r="R1478" s="1">
        <v>51.7</v>
      </c>
      <c r="S1478" s="1">
        <v>49.05</v>
      </c>
      <c r="T1478" s="1">
        <v>49.8</v>
      </c>
      <c r="U1478" s="1">
        <v>50</v>
      </c>
      <c r="V1478" s="1">
        <v>-2.6500000000000058E-5</v>
      </c>
      <c r="W1478" s="1">
        <v>-7.58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1</v>
      </c>
      <c r="M1479" s="1">
        <v>1</v>
      </c>
      <c r="N1479" s="1">
        <v>0</v>
      </c>
      <c r="O1479" s="1">
        <v>-9648</v>
      </c>
      <c r="P1479" s="1">
        <v>0</v>
      </c>
      <c r="Q1479" s="1">
        <v>23.3</v>
      </c>
      <c r="R1479" s="1">
        <v>23.9</v>
      </c>
      <c r="S1479" s="1">
        <v>23.75</v>
      </c>
      <c r="T1479" s="1">
        <v>23.55</v>
      </c>
      <c r="U1479" s="1">
        <v>23.85</v>
      </c>
      <c r="V1479" s="1">
        <v>4.7299999999999995E-4</v>
      </c>
      <c r="W1479" s="1">
        <v>1.49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30.95</v>
      </c>
      <c r="R1480" s="1">
        <v>30.95</v>
      </c>
      <c r="S1480" s="1">
        <v>30.95</v>
      </c>
      <c r="T1480" s="1">
        <v>31.6</v>
      </c>
      <c r="U1480" s="1">
        <v>31</v>
      </c>
      <c r="V1480" s="1">
        <v>0</v>
      </c>
      <c r="W1480" s="1">
        <v>-0.32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1.76</v>
      </c>
      <c r="D1481" s="1">
        <v>0</v>
      </c>
      <c r="E1481" s="1">
        <v>0.01</v>
      </c>
      <c r="F1481" s="1">
        <v>14.59</v>
      </c>
      <c r="G1481" s="1">
        <v>83.64</v>
      </c>
      <c r="H1481" s="1">
        <v>1485</v>
      </c>
      <c r="I1481" s="1">
        <v>448734.44</v>
      </c>
      <c r="J1481" s="1">
        <v>-14</v>
      </c>
      <c r="K1481" s="1">
        <v>-2</v>
      </c>
      <c r="L1481" s="1">
        <v>0</v>
      </c>
      <c r="M1481" s="1">
        <v>1</v>
      </c>
      <c r="N1481" s="1">
        <v>4</v>
      </c>
      <c r="O1481" s="1">
        <v>37532</v>
      </c>
      <c r="P1481" s="1">
        <v>0</v>
      </c>
      <c r="Q1481" s="1">
        <v>27</v>
      </c>
      <c r="R1481" s="1">
        <v>27.3</v>
      </c>
      <c r="S1481" s="1">
        <v>27</v>
      </c>
      <c r="T1481" s="1">
        <v>27.05</v>
      </c>
      <c r="U1481" s="1">
        <v>27.3</v>
      </c>
      <c r="V1481" s="1">
        <v>-2.9635000000000004E-3</v>
      </c>
      <c r="W1481" s="1">
        <v>1.1100000000000001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85.23</v>
      </c>
      <c r="D1482" s="1">
        <v>0.01</v>
      </c>
      <c r="E1482" s="1">
        <v>0</v>
      </c>
      <c r="F1482" s="1">
        <v>1.63</v>
      </c>
      <c r="G1482" s="1">
        <v>13.129999999999995</v>
      </c>
      <c r="H1482" s="1">
        <v>1486</v>
      </c>
      <c r="I1482" s="1">
        <v>356129.09</v>
      </c>
      <c r="J1482" s="1">
        <v>-4</v>
      </c>
      <c r="K1482" s="1">
        <v>-6</v>
      </c>
      <c r="L1482" s="1">
        <v>0</v>
      </c>
      <c r="M1482" s="1">
        <v>-1</v>
      </c>
      <c r="N1482" s="1">
        <v>2</v>
      </c>
      <c r="O1482" s="1">
        <v>4676</v>
      </c>
      <c r="P1482" s="1">
        <v>-0.2</v>
      </c>
      <c r="Q1482" s="1">
        <v>66.3</v>
      </c>
      <c r="R1482" s="1">
        <v>67</v>
      </c>
      <c r="S1482" s="1">
        <v>66.5</v>
      </c>
      <c r="T1482" s="1">
        <v>66.599999999999994</v>
      </c>
      <c r="U1482" s="1">
        <v>66.3</v>
      </c>
      <c r="V1482" s="1">
        <v>-6.0120000000000009E-3</v>
      </c>
      <c r="W1482" s="1">
        <v>-0.45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2.98</v>
      </c>
      <c r="D1483" s="1">
        <v>0</v>
      </c>
      <c r="E1483" s="1">
        <v>0</v>
      </c>
      <c r="F1483" s="1">
        <v>59.07</v>
      </c>
      <c r="G1483" s="1">
        <v>37.950000000000003</v>
      </c>
      <c r="H1483" s="1">
        <v>1487</v>
      </c>
      <c r="I1483" s="1">
        <v>282765</v>
      </c>
      <c r="J1483" s="1">
        <v>22</v>
      </c>
      <c r="K1483" s="1">
        <v>18</v>
      </c>
      <c r="L1483" s="1">
        <v>3</v>
      </c>
      <c r="M1483" s="1">
        <v>0</v>
      </c>
      <c r="N1483" s="1">
        <v>11</v>
      </c>
      <c r="O1483" s="1">
        <v>10731</v>
      </c>
      <c r="P1483" s="1">
        <v>0.5</v>
      </c>
      <c r="Q1483" s="1">
        <v>112.5</v>
      </c>
      <c r="R1483" s="1">
        <v>115.5</v>
      </c>
      <c r="S1483" s="1">
        <v>127</v>
      </c>
      <c r="T1483" s="1">
        <v>139.5</v>
      </c>
      <c r="U1483" s="1">
        <v>153</v>
      </c>
      <c r="V1483" s="1">
        <v>6.6180000000000003E-2</v>
      </c>
      <c r="W1483" s="1">
        <v>42.33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0</v>
      </c>
      <c r="K1484" s="1">
        <v>-2</v>
      </c>
      <c r="L1484" s="1">
        <v>-4</v>
      </c>
      <c r="M1484" s="1">
        <v>0</v>
      </c>
      <c r="N1484" s="1">
        <v>0</v>
      </c>
      <c r="O1484" s="1">
        <v>19101</v>
      </c>
      <c r="P1484" s="1">
        <v>0</v>
      </c>
      <c r="Q1484" s="1">
        <v>67.900000000000006</v>
      </c>
      <c r="R1484" s="1">
        <v>68.3</v>
      </c>
      <c r="S1484" s="1">
        <v>67.8</v>
      </c>
      <c r="T1484" s="1">
        <v>68</v>
      </c>
      <c r="U1484" s="1">
        <v>68</v>
      </c>
      <c r="V1484" s="1">
        <v>-4.0779999999999992E-3</v>
      </c>
      <c r="W1484" s="1">
        <v>0.74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3.82</v>
      </c>
      <c r="D1485" s="1">
        <v>0</v>
      </c>
      <c r="E1485" s="1">
        <v>0.01</v>
      </c>
      <c r="F1485" s="1">
        <v>37.21</v>
      </c>
      <c r="G1485" s="1">
        <v>58.96</v>
      </c>
      <c r="H1485" s="1">
        <v>1489</v>
      </c>
      <c r="I1485" s="1">
        <v>313996.62</v>
      </c>
      <c r="J1485" s="1">
        <v>-8</v>
      </c>
      <c r="K1485" s="1">
        <v>-15</v>
      </c>
      <c r="L1485" s="1">
        <v>-13</v>
      </c>
      <c r="M1485" s="1">
        <v>-17</v>
      </c>
      <c r="N1485" s="1">
        <v>-4</v>
      </c>
      <c r="O1485" s="1">
        <v>18513</v>
      </c>
      <c r="P1485" s="1">
        <v>-0.3</v>
      </c>
      <c r="Q1485" s="1">
        <v>68.3</v>
      </c>
      <c r="R1485" s="1">
        <v>68</v>
      </c>
      <c r="S1485" s="1">
        <v>66.5</v>
      </c>
      <c r="T1485" s="1">
        <v>65.7</v>
      </c>
      <c r="U1485" s="1">
        <v>65.8</v>
      </c>
      <c r="V1485" s="1">
        <v>-3.8109999999999998E-2</v>
      </c>
      <c r="W1485" s="1">
        <v>-1.05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10.28</v>
      </c>
      <c r="D1486" s="1">
        <v>0</v>
      </c>
      <c r="E1486" s="1">
        <v>0.7</v>
      </c>
      <c r="F1486" s="1">
        <v>0.57999999999999996</v>
      </c>
      <c r="G1486" s="1">
        <v>88.44</v>
      </c>
      <c r="H1486" s="1">
        <v>1490</v>
      </c>
      <c r="I1486" s="1">
        <v>313180</v>
      </c>
      <c r="J1486" s="1">
        <v>-30</v>
      </c>
      <c r="K1486" s="1">
        <v>14</v>
      </c>
      <c r="L1486" s="1">
        <v>136</v>
      </c>
      <c r="M1486" s="1">
        <v>127</v>
      </c>
      <c r="N1486" s="1">
        <v>-100</v>
      </c>
      <c r="O1486" s="1">
        <v>27698</v>
      </c>
      <c r="P1486" s="1">
        <v>0.5</v>
      </c>
      <c r="Q1486" s="1">
        <v>420</v>
      </c>
      <c r="R1486" s="1">
        <v>418</v>
      </c>
      <c r="S1486" s="1">
        <v>405.5</v>
      </c>
      <c r="T1486" s="1">
        <v>412</v>
      </c>
      <c r="U1486" s="1">
        <v>421.5</v>
      </c>
      <c r="V1486" s="1">
        <v>0.58574000000000004</v>
      </c>
      <c r="W1486" s="1">
        <v>3.06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28.2</v>
      </c>
      <c r="R1487" s="1">
        <v>28.2</v>
      </c>
      <c r="S1487" s="1">
        <v>28.4</v>
      </c>
      <c r="T1487" s="1">
        <v>28.4</v>
      </c>
      <c r="U1487" s="1">
        <v>28.1</v>
      </c>
      <c r="V1487" s="1">
        <v>0</v>
      </c>
      <c r="W1487" s="1">
        <v>0.36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1.18</v>
      </c>
      <c r="D1488" s="1">
        <v>0.15</v>
      </c>
      <c r="E1488" s="1">
        <v>0.12</v>
      </c>
      <c r="F1488" s="1">
        <v>22.27</v>
      </c>
      <c r="G1488" s="1">
        <v>76.28</v>
      </c>
      <c r="H1488" s="1">
        <v>1492</v>
      </c>
      <c r="I1488" s="1">
        <v>329632.21999999997</v>
      </c>
      <c r="J1488" s="1">
        <v>122</v>
      </c>
      <c r="K1488" s="1">
        <v>-280</v>
      </c>
      <c r="L1488" s="1">
        <v>28</v>
      </c>
      <c r="M1488" s="1">
        <v>-302</v>
      </c>
      <c r="N1488" s="1">
        <v>-46</v>
      </c>
      <c r="O1488" s="1">
        <v>25144</v>
      </c>
      <c r="P1488" s="1">
        <v>-1.9</v>
      </c>
      <c r="Q1488" s="1">
        <v>106.5</v>
      </c>
      <c r="R1488" s="1">
        <v>110</v>
      </c>
      <c r="S1488" s="1">
        <v>117.5</v>
      </c>
      <c r="T1488" s="1">
        <v>115</v>
      </c>
      <c r="U1488" s="1">
        <v>118</v>
      </c>
      <c r="V1488" s="1">
        <v>-0.54674999999999996</v>
      </c>
      <c r="W1488" s="1">
        <v>21.4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7.0000000000000007E-2</v>
      </c>
      <c r="D1489" s="1">
        <v>0</v>
      </c>
      <c r="E1489" s="1">
        <v>0</v>
      </c>
      <c r="F1489" s="1">
        <v>51.54</v>
      </c>
      <c r="G1489" s="1">
        <v>48.39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-1</v>
      </c>
      <c r="M1489" s="1">
        <v>-2</v>
      </c>
      <c r="N1489" s="1">
        <v>-1</v>
      </c>
      <c r="O1489" s="1">
        <v>17886</v>
      </c>
      <c r="P1489" s="1">
        <v>0</v>
      </c>
      <c r="Q1489" s="1">
        <v>67.900000000000006</v>
      </c>
      <c r="R1489" s="1">
        <v>67.099999999999994</v>
      </c>
      <c r="S1489" s="1">
        <v>66.400000000000006</v>
      </c>
      <c r="T1489" s="1">
        <v>66.5</v>
      </c>
      <c r="U1489" s="1">
        <v>66.7</v>
      </c>
      <c r="V1489" s="1">
        <v>-3.3400000000000001E-3</v>
      </c>
      <c r="W1489" s="1">
        <v>-0.89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0.39</v>
      </c>
      <c r="D1490" s="1">
        <v>0</v>
      </c>
      <c r="E1490" s="1">
        <v>0</v>
      </c>
      <c r="F1490" s="1">
        <v>23.48</v>
      </c>
      <c r="G1490" s="1">
        <v>76.13</v>
      </c>
      <c r="H1490" s="1">
        <v>1494</v>
      </c>
      <c r="I1490" s="1">
        <v>739685</v>
      </c>
      <c r="J1490" s="1">
        <v>-2</v>
      </c>
      <c r="K1490" s="1">
        <v>0</v>
      </c>
      <c r="L1490" s="1">
        <v>-4</v>
      </c>
      <c r="M1490" s="1">
        <v>-3</v>
      </c>
      <c r="N1490" s="1">
        <v>0</v>
      </c>
      <c r="O1490" s="1">
        <v>56312</v>
      </c>
      <c r="P1490" s="1">
        <v>0</v>
      </c>
      <c r="Q1490" s="1">
        <v>73</v>
      </c>
      <c r="R1490" s="1">
        <v>73.2</v>
      </c>
      <c r="S1490" s="1">
        <v>72.400000000000006</v>
      </c>
      <c r="T1490" s="1">
        <v>72.2</v>
      </c>
      <c r="U1490" s="1">
        <v>74.5</v>
      </c>
      <c r="V1490" s="1">
        <v>-6.5220000000000009E-3</v>
      </c>
      <c r="W1490" s="1">
        <v>1.5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-1</v>
      </c>
      <c r="M1491" s="1">
        <v>0</v>
      </c>
      <c r="N1491" s="1">
        <v>0</v>
      </c>
      <c r="O1491" s="1">
        <v>15856</v>
      </c>
      <c r="P1491" s="1">
        <v>0</v>
      </c>
      <c r="Q1491" s="1">
        <v>26.8</v>
      </c>
      <c r="R1491" s="1">
        <v>26.8</v>
      </c>
      <c r="S1491" s="1">
        <v>26.55</v>
      </c>
      <c r="T1491" s="1">
        <v>26.7</v>
      </c>
      <c r="U1491" s="1">
        <v>26.8</v>
      </c>
      <c r="V1491" s="1">
        <v>-2.655E-4</v>
      </c>
      <c r="W1491" s="1">
        <v>0.19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33.15</v>
      </c>
      <c r="R1492" s="1">
        <v>33.15</v>
      </c>
      <c r="S1492" s="1">
        <v>33.299999999999997</v>
      </c>
      <c r="T1492" s="1">
        <v>32.85</v>
      </c>
      <c r="U1492" s="1">
        <v>33.200000000000003</v>
      </c>
      <c r="V1492" s="1">
        <v>0</v>
      </c>
      <c r="W1492" s="1">
        <v>0.91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1.65</v>
      </c>
      <c r="D1493" s="1">
        <v>0</v>
      </c>
      <c r="E1493" s="1">
        <v>0.01</v>
      </c>
      <c r="F1493" s="1">
        <v>20.260000000000002</v>
      </c>
      <c r="G1493" s="1">
        <v>78.08</v>
      </c>
      <c r="H1493" s="1">
        <v>1497</v>
      </c>
      <c r="I1493" s="1">
        <v>550000</v>
      </c>
      <c r="J1493" s="1">
        <v>0</v>
      </c>
      <c r="K1493" s="1">
        <v>-6</v>
      </c>
      <c r="L1493" s="1">
        <v>-7</v>
      </c>
      <c r="M1493" s="1">
        <v>-8</v>
      </c>
      <c r="N1493" s="1">
        <v>-17</v>
      </c>
      <c r="O1493" s="1">
        <v>42944</v>
      </c>
      <c r="P1493" s="1">
        <v>-0.1</v>
      </c>
      <c r="Q1493" s="1">
        <v>70</v>
      </c>
      <c r="R1493" s="1">
        <v>69.900000000000006</v>
      </c>
      <c r="S1493" s="1">
        <v>69</v>
      </c>
      <c r="T1493" s="1">
        <v>69</v>
      </c>
      <c r="U1493" s="1">
        <v>69.2</v>
      </c>
      <c r="V1493" s="1">
        <v>-2.6308000000000002E-2</v>
      </c>
      <c r="W1493" s="1">
        <v>-0.43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0</v>
      </c>
      <c r="K1494" s="1">
        <v>-2</v>
      </c>
      <c r="L1494" s="1">
        <v>0</v>
      </c>
      <c r="M1494" s="1">
        <v>6</v>
      </c>
      <c r="N1494" s="1">
        <v>1</v>
      </c>
      <c r="O1494" s="1">
        <v>-11003</v>
      </c>
      <c r="P1494" s="1">
        <v>0</v>
      </c>
      <c r="Q1494" s="1">
        <v>76.7</v>
      </c>
      <c r="R1494" s="1">
        <v>76.7</v>
      </c>
      <c r="S1494" s="1">
        <v>74.7</v>
      </c>
      <c r="T1494" s="1">
        <v>75.599999999999994</v>
      </c>
      <c r="U1494" s="1">
        <v>77.5</v>
      </c>
      <c r="V1494" s="1">
        <v>3.7769999999999991E-3</v>
      </c>
      <c r="W1494" s="1">
        <v>0.65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2.27</v>
      </c>
      <c r="D1495" s="1">
        <v>0</v>
      </c>
      <c r="E1495" s="1">
        <v>0</v>
      </c>
      <c r="F1495" s="1">
        <v>17.16</v>
      </c>
      <c r="G1495" s="1">
        <v>80.569999999999993</v>
      </c>
      <c r="H1495" s="1">
        <v>1499</v>
      </c>
      <c r="I1495" s="1">
        <v>397788.78</v>
      </c>
      <c r="J1495" s="1">
        <v>42</v>
      </c>
      <c r="K1495" s="1">
        <v>-9</v>
      </c>
      <c r="L1495" s="1">
        <v>0</v>
      </c>
      <c r="M1495" s="1">
        <v>9</v>
      </c>
      <c r="N1495" s="1">
        <v>68</v>
      </c>
      <c r="O1495" s="1">
        <v>32050</v>
      </c>
      <c r="P1495" s="1">
        <v>0.3</v>
      </c>
      <c r="Q1495" s="1">
        <v>65.7</v>
      </c>
      <c r="R1495" s="1">
        <v>65.400000000000006</v>
      </c>
      <c r="S1495" s="1">
        <v>64.2</v>
      </c>
      <c r="T1495" s="1">
        <v>63.7</v>
      </c>
      <c r="U1495" s="1">
        <v>64.8</v>
      </c>
      <c r="V1495" s="1">
        <v>7.1504999999999999E-2</v>
      </c>
      <c r="W1495" s="1">
        <v>-0.46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26.31</v>
      </c>
      <c r="D1496" s="1">
        <v>0</v>
      </c>
      <c r="E1496" s="1">
        <v>7.0000000000000007E-2</v>
      </c>
      <c r="F1496" s="1">
        <v>28.72</v>
      </c>
      <c r="G1496" s="1">
        <v>44.900000000000006</v>
      </c>
      <c r="H1496" s="1">
        <v>1500</v>
      </c>
      <c r="I1496" s="1">
        <v>683309.28</v>
      </c>
      <c r="J1496" s="1">
        <v>148</v>
      </c>
      <c r="K1496" s="1">
        <v>-91</v>
      </c>
      <c r="L1496" s="1">
        <v>-455</v>
      </c>
      <c r="M1496" s="1">
        <v>-4</v>
      </c>
      <c r="N1496" s="1">
        <v>84</v>
      </c>
      <c r="O1496" s="1">
        <v>30681</v>
      </c>
      <c r="P1496" s="1">
        <v>-1</v>
      </c>
      <c r="Q1496" s="1">
        <v>69.2</v>
      </c>
      <c r="R1496" s="1">
        <v>72.3</v>
      </c>
      <c r="S1496" s="1">
        <v>69.400000000000006</v>
      </c>
      <c r="T1496" s="1">
        <v>69.2</v>
      </c>
      <c r="U1496" s="1">
        <v>70.3</v>
      </c>
      <c r="V1496" s="1">
        <v>-0.22286300000000003</v>
      </c>
      <c r="W1496" s="1">
        <v>4.93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32.340000000000003</v>
      </c>
      <c r="D1497" s="1">
        <v>1.1100000000000001</v>
      </c>
      <c r="E1497" s="1">
        <v>0.05</v>
      </c>
      <c r="F1497" s="1">
        <v>47.27</v>
      </c>
      <c r="G1497" s="1">
        <v>19.22999999999999</v>
      </c>
      <c r="H1497" s="1">
        <v>1501</v>
      </c>
      <c r="I1497" s="1">
        <v>1748407.91</v>
      </c>
      <c r="J1497" s="1">
        <v>-381</v>
      </c>
      <c r="K1497" s="1">
        <v>-223</v>
      </c>
      <c r="L1497" s="1">
        <v>27</v>
      </c>
      <c r="M1497" s="1">
        <v>-158</v>
      </c>
      <c r="N1497" s="1">
        <v>-37</v>
      </c>
      <c r="O1497" s="1">
        <v>33622</v>
      </c>
      <c r="P1497" s="1">
        <v>-2.2999999999999998</v>
      </c>
      <c r="Q1497" s="1">
        <v>976</v>
      </c>
      <c r="R1497" s="1">
        <v>961</v>
      </c>
      <c r="S1497" s="1">
        <v>978</v>
      </c>
      <c r="T1497" s="1">
        <v>956</v>
      </c>
      <c r="U1497" s="1">
        <v>970</v>
      </c>
      <c r="V1497" s="1">
        <v>-7.4669100000000004</v>
      </c>
      <c r="W1497" s="1">
        <v>-4.9000000000000004</v>
      </c>
      <c r="X1497" s="1" t="s">
        <v>4544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23.72</v>
      </c>
      <c r="D1498" s="1">
        <v>0.74</v>
      </c>
      <c r="E1498" s="1">
        <v>0.25</v>
      </c>
      <c r="F1498" s="1">
        <v>7.82</v>
      </c>
      <c r="G1498" s="1">
        <v>67.47</v>
      </c>
      <c r="H1498" s="1">
        <v>1502</v>
      </c>
      <c r="I1498" s="1">
        <v>1310300</v>
      </c>
      <c r="J1498" s="1">
        <v>-56</v>
      </c>
      <c r="K1498" s="1">
        <v>-40</v>
      </c>
      <c r="L1498" s="1">
        <v>-86</v>
      </c>
      <c r="M1498" s="1">
        <v>29</v>
      </c>
      <c r="N1498" s="1">
        <v>-38</v>
      </c>
      <c r="O1498" s="1">
        <v>88406</v>
      </c>
      <c r="P1498" s="1">
        <v>-0.2</v>
      </c>
      <c r="Q1498" s="1">
        <v>209.5</v>
      </c>
      <c r="R1498" s="1">
        <v>211</v>
      </c>
      <c r="S1498" s="1">
        <v>208</v>
      </c>
      <c r="T1498" s="1">
        <v>208</v>
      </c>
      <c r="U1498" s="1">
        <v>209</v>
      </c>
      <c r="V1498" s="1">
        <v>-0.3997</v>
      </c>
      <c r="W1498" s="1">
        <v>-0.71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54.88</v>
      </c>
      <c r="D1499" s="1">
        <v>0</v>
      </c>
      <c r="E1499" s="1">
        <v>0</v>
      </c>
      <c r="F1499" s="1">
        <v>2.57</v>
      </c>
      <c r="G1499" s="1">
        <v>42.55</v>
      </c>
      <c r="H1499" s="1">
        <v>1503</v>
      </c>
      <c r="I1499" s="1">
        <v>607500</v>
      </c>
      <c r="J1499" s="1">
        <v>-3</v>
      </c>
      <c r="K1499" s="1">
        <v>-6</v>
      </c>
      <c r="L1499" s="1">
        <v>-4</v>
      </c>
      <c r="M1499" s="1">
        <v>0</v>
      </c>
      <c r="N1499" s="1">
        <v>-3</v>
      </c>
      <c r="O1499" s="1">
        <v>25849</v>
      </c>
      <c r="P1499" s="1">
        <v>-0.1</v>
      </c>
      <c r="Q1499" s="1">
        <v>49.5</v>
      </c>
      <c r="R1499" s="1">
        <v>49.8</v>
      </c>
      <c r="S1499" s="1">
        <v>49.7</v>
      </c>
      <c r="T1499" s="1">
        <v>49.7</v>
      </c>
      <c r="U1499" s="1">
        <v>49.65</v>
      </c>
      <c r="V1499" s="1">
        <v>-7.9504999999999992E-3</v>
      </c>
      <c r="W1499" s="1">
        <v>0.3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30.5</v>
      </c>
      <c r="D1500" s="1">
        <v>0.75</v>
      </c>
      <c r="E1500" s="1">
        <v>0.24</v>
      </c>
      <c r="F1500" s="1">
        <v>14.21</v>
      </c>
      <c r="G1500" s="1">
        <v>54.3</v>
      </c>
      <c r="H1500" s="1">
        <v>1504</v>
      </c>
      <c r="I1500" s="1">
        <v>714543.45</v>
      </c>
      <c r="J1500" s="1">
        <v>-1746</v>
      </c>
      <c r="K1500" s="1">
        <v>-792</v>
      </c>
      <c r="L1500" s="1">
        <v>345</v>
      </c>
      <c r="M1500" s="1">
        <v>-467</v>
      </c>
      <c r="N1500" s="1">
        <v>1041</v>
      </c>
      <c r="O1500" s="1">
        <v>38800</v>
      </c>
      <c r="P1500" s="1">
        <v>-4.2</v>
      </c>
      <c r="Q1500" s="1">
        <v>146.30000000000001</v>
      </c>
      <c r="R1500" s="1">
        <v>142</v>
      </c>
      <c r="S1500" s="1">
        <v>143</v>
      </c>
      <c r="T1500" s="1">
        <v>139.5</v>
      </c>
      <c r="U1500" s="1">
        <v>150.5</v>
      </c>
      <c r="V1500" s="1">
        <v>-2.2704480000000005</v>
      </c>
      <c r="W1500" s="1">
        <v>2.87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0.46</v>
      </c>
      <c r="D1501" s="1">
        <v>0</v>
      </c>
      <c r="E1501" s="1">
        <v>0</v>
      </c>
      <c r="F1501" s="1">
        <v>48.71</v>
      </c>
      <c r="G1501" s="1">
        <v>50.83</v>
      </c>
      <c r="H1501" s="1">
        <v>1505</v>
      </c>
      <c r="I1501" s="1">
        <v>669703.91</v>
      </c>
      <c r="J1501" s="1">
        <v>-2</v>
      </c>
      <c r="K1501" s="1">
        <v>-15</v>
      </c>
      <c r="L1501" s="1">
        <v>-12</v>
      </c>
      <c r="M1501" s="1">
        <v>-2</v>
      </c>
      <c r="N1501" s="1">
        <v>-4</v>
      </c>
      <c r="O1501" s="1">
        <v>34041</v>
      </c>
      <c r="P1501" s="1">
        <v>-0.1</v>
      </c>
      <c r="Q1501" s="1">
        <v>28.5</v>
      </c>
      <c r="R1501" s="1">
        <v>28.55</v>
      </c>
      <c r="S1501" s="1">
        <v>28.4</v>
      </c>
      <c r="T1501" s="1">
        <v>28.3</v>
      </c>
      <c r="U1501" s="1">
        <v>28.4</v>
      </c>
      <c r="V1501" s="1">
        <v>-9.9624999999999991E-3</v>
      </c>
      <c r="W1501" s="1">
        <v>0.71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13.17</v>
      </c>
      <c r="D1502" s="1">
        <v>14.71</v>
      </c>
      <c r="E1502" s="1">
        <v>0.56999999999999995</v>
      </c>
      <c r="F1502" s="1">
        <v>12.39</v>
      </c>
      <c r="G1502" s="1">
        <v>59.16</v>
      </c>
      <c r="H1502" s="1">
        <v>1506</v>
      </c>
      <c r="I1502" s="1">
        <v>421713.35</v>
      </c>
      <c r="J1502" s="1">
        <v>-183</v>
      </c>
      <c r="K1502" s="1">
        <v>328</v>
      </c>
      <c r="L1502" s="1">
        <v>499</v>
      </c>
      <c r="M1502" s="1">
        <v>-580</v>
      </c>
      <c r="N1502" s="1">
        <v>-65</v>
      </c>
      <c r="O1502" s="1">
        <v>24949</v>
      </c>
      <c r="P1502" s="1">
        <v>0</v>
      </c>
      <c r="Q1502" s="1">
        <v>390.5</v>
      </c>
      <c r="R1502" s="1">
        <v>400</v>
      </c>
      <c r="S1502" s="1">
        <v>415.5</v>
      </c>
      <c r="T1502" s="1">
        <v>379.5</v>
      </c>
      <c r="U1502" s="1">
        <v>381.5</v>
      </c>
      <c r="V1502" s="1">
        <v>0.22165499999999999</v>
      </c>
      <c r="W1502" s="1">
        <v>-2.68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53</v>
      </c>
      <c r="R1503" s="1">
        <v>53</v>
      </c>
      <c r="S1503" s="1">
        <v>52.5</v>
      </c>
      <c r="T1503" s="1">
        <v>52.5</v>
      </c>
      <c r="U1503" s="1">
        <v>53.7</v>
      </c>
      <c r="V1503" s="1">
        <v>0</v>
      </c>
      <c r="W1503" s="1">
        <v>3.27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9.9600000000000009</v>
      </c>
      <c r="D1504" s="1">
        <v>5.42</v>
      </c>
      <c r="E1504" s="1">
        <v>1.1100000000000001</v>
      </c>
      <c r="F1504" s="1">
        <v>17</v>
      </c>
      <c r="G1504" s="1">
        <v>66.509999999999991</v>
      </c>
      <c r="H1504" s="1">
        <v>1508</v>
      </c>
      <c r="I1504" s="1">
        <v>270756.61</v>
      </c>
      <c r="J1504" s="1">
        <v>-11</v>
      </c>
      <c r="K1504" s="1">
        <v>31</v>
      </c>
      <c r="L1504" s="1">
        <v>67</v>
      </c>
      <c r="M1504" s="1">
        <v>31</v>
      </c>
      <c r="N1504" s="1">
        <v>138</v>
      </c>
      <c r="O1504" s="1">
        <v>18008</v>
      </c>
      <c r="P1504" s="1">
        <v>1.4</v>
      </c>
      <c r="Q1504" s="1">
        <v>322</v>
      </c>
      <c r="R1504" s="1">
        <v>322</v>
      </c>
      <c r="S1504" s="1">
        <v>325</v>
      </c>
      <c r="T1504" s="1">
        <v>327</v>
      </c>
      <c r="U1504" s="1">
        <v>354</v>
      </c>
      <c r="V1504" s="1">
        <v>0.87204000000000004</v>
      </c>
      <c r="W1504" s="1">
        <v>10.97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1.23</v>
      </c>
      <c r="D1505" s="1">
        <v>0.18</v>
      </c>
      <c r="E1505" s="1">
        <v>0</v>
      </c>
      <c r="F1505" s="1">
        <v>64.400000000000006</v>
      </c>
      <c r="G1505" s="1">
        <v>34.19</v>
      </c>
      <c r="H1505" s="1">
        <v>1509</v>
      </c>
      <c r="I1505" s="1">
        <v>166663.92000000001</v>
      </c>
      <c r="J1505" s="1">
        <v>-2</v>
      </c>
      <c r="K1505" s="1">
        <v>-3</v>
      </c>
      <c r="L1505" s="1">
        <v>-9</v>
      </c>
      <c r="M1505" s="1">
        <v>-15</v>
      </c>
      <c r="N1505" s="1">
        <v>-21</v>
      </c>
      <c r="O1505" s="1">
        <v>5698</v>
      </c>
      <c r="P1505" s="1">
        <v>-0.9</v>
      </c>
      <c r="Q1505" s="1">
        <v>107.5</v>
      </c>
      <c r="R1505" s="1">
        <v>107.5</v>
      </c>
      <c r="S1505" s="1">
        <v>105</v>
      </c>
      <c r="T1505" s="1">
        <v>104</v>
      </c>
      <c r="U1505" s="1">
        <v>104</v>
      </c>
      <c r="V1505" s="1">
        <v>-5.2264999999999999E-2</v>
      </c>
      <c r="W1505" s="1">
        <v>-2.35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-2</v>
      </c>
      <c r="M1506" s="1">
        <v>0</v>
      </c>
      <c r="N1506" s="1">
        <v>0</v>
      </c>
      <c r="O1506" s="1">
        <v>15828</v>
      </c>
      <c r="P1506" s="1">
        <v>0</v>
      </c>
      <c r="Q1506" s="1">
        <v>41.85</v>
      </c>
      <c r="R1506" s="1">
        <v>41.75</v>
      </c>
      <c r="S1506" s="1">
        <v>42.25</v>
      </c>
      <c r="T1506" s="1">
        <v>41.85</v>
      </c>
      <c r="U1506" s="1">
        <v>41.95</v>
      </c>
      <c r="V1506" s="1">
        <v>-8.4500000000000005E-4</v>
      </c>
      <c r="W1506" s="1">
        <v>0.36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2.2599999999999998</v>
      </c>
      <c r="D1507" s="1">
        <v>0.17</v>
      </c>
      <c r="E1507" s="1">
        <v>0</v>
      </c>
      <c r="F1507" s="1">
        <v>28.54</v>
      </c>
      <c r="G1507" s="1">
        <v>69.03</v>
      </c>
      <c r="H1507" s="1">
        <v>1511</v>
      </c>
      <c r="I1507" s="1">
        <v>663897.53</v>
      </c>
      <c r="J1507" s="1">
        <v>29</v>
      </c>
      <c r="K1507" s="1">
        <v>2</v>
      </c>
      <c r="L1507" s="1">
        <v>-45</v>
      </c>
      <c r="M1507" s="1">
        <v>-16</v>
      </c>
      <c r="N1507" s="1">
        <v>26</v>
      </c>
      <c r="O1507" s="1">
        <v>45829</v>
      </c>
      <c r="P1507" s="1">
        <v>0</v>
      </c>
      <c r="Q1507" s="1">
        <v>40.700000000000003</v>
      </c>
      <c r="R1507" s="1">
        <v>40.6</v>
      </c>
      <c r="S1507" s="1">
        <v>39.549999999999997</v>
      </c>
      <c r="T1507" s="1">
        <v>39.549999999999997</v>
      </c>
      <c r="U1507" s="1">
        <v>40</v>
      </c>
      <c r="V1507" s="1">
        <v>-1.110499999999995E-3</v>
      </c>
      <c r="W1507" s="1">
        <v>1.01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11.71</v>
      </c>
      <c r="D1508" s="1">
        <v>0</v>
      </c>
      <c r="E1508" s="1">
        <v>0</v>
      </c>
      <c r="F1508" s="1">
        <v>27.65</v>
      </c>
      <c r="G1508" s="1">
        <v>60.64</v>
      </c>
      <c r="H1508" s="1">
        <v>1512</v>
      </c>
      <c r="I1508" s="1">
        <v>208000</v>
      </c>
      <c r="J1508" s="1">
        <v>-2</v>
      </c>
      <c r="K1508" s="1">
        <v>-3</v>
      </c>
      <c r="L1508" s="1">
        <v>1</v>
      </c>
      <c r="M1508" s="1">
        <v>-5</v>
      </c>
      <c r="N1508" s="1">
        <v>0</v>
      </c>
      <c r="O1508" s="1">
        <v>12613</v>
      </c>
      <c r="P1508" s="1">
        <v>-0.1</v>
      </c>
      <c r="Q1508" s="1">
        <v>98.4</v>
      </c>
      <c r="R1508" s="1">
        <v>98.3</v>
      </c>
      <c r="S1508" s="1">
        <v>97.6</v>
      </c>
      <c r="T1508" s="1">
        <v>97.2</v>
      </c>
      <c r="U1508" s="1">
        <v>97.9</v>
      </c>
      <c r="V1508" s="1">
        <v>-8.8009999999999998E-3</v>
      </c>
      <c r="W1508" s="1">
        <v>-1.21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7.77</v>
      </c>
      <c r="D1509" s="1">
        <v>2.31</v>
      </c>
      <c r="E1509" s="1">
        <v>1.6</v>
      </c>
      <c r="F1509" s="1">
        <v>10.29</v>
      </c>
      <c r="G1509" s="1">
        <v>78.03</v>
      </c>
      <c r="H1509" s="1">
        <v>1513</v>
      </c>
      <c r="I1509" s="1">
        <v>721779.35</v>
      </c>
      <c r="J1509" s="1">
        <v>759</v>
      </c>
      <c r="K1509" s="1">
        <v>-241</v>
      </c>
      <c r="L1509" s="1">
        <v>-119</v>
      </c>
      <c r="M1509" s="1">
        <v>-2</v>
      </c>
      <c r="N1509" s="1">
        <v>661</v>
      </c>
      <c r="O1509" s="1">
        <v>56320</v>
      </c>
      <c r="P1509" s="1">
        <v>1.9</v>
      </c>
      <c r="Q1509" s="1">
        <v>178.5</v>
      </c>
      <c r="R1509" s="1">
        <v>179.5</v>
      </c>
      <c r="S1509" s="1">
        <v>174</v>
      </c>
      <c r="T1509" s="1">
        <v>172.5</v>
      </c>
      <c r="U1509" s="1">
        <v>179.5</v>
      </c>
      <c r="V1509" s="1">
        <v>1.8982049999999999</v>
      </c>
      <c r="W1509" s="1">
        <v>4.3600000000000003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3.96</v>
      </c>
      <c r="D1510" s="1">
        <v>0</v>
      </c>
      <c r="E1510" s="1">
        <v>0</v>
      </c>
      <c r="F1510" s="1">
        <v>40.39</v>
      </c>
      <c r="G1510" s="1">
        <v>55.65</v>
      </c>
      <c r="H1510" s="1">
        <v>1514</v>
      </c>
      <c r="I1510" s="1">
        <v>616085</v>
      </c>
      <c r="J1510" s="1">
        <v>28</v>
      </c>
      <c r="K1510" s="1">
        <v>-24</v>
      </c>
      <c r="L1510" s="1">
        <v>-14</v>
      </c>
      <c r="M1510" s="1">
        <v>-36</v>
      </c>
      <c r="N1510" s="1">
        <v>-9</v>
      </c>
      <c r="O1510" s="1">
        <v>34285</v>
      </c>
      <c r="P1510" s="1">
        <v>-0.2</v>
      </c>
      <c r="Q1510" s="1">
        <v>420</v>
      </c>
      <c r="R1510" s="1">
        <v>430.5</v>
      </c>
      <c r="S1510" s="1">
        <v>420</v>
      </c>
      <c r="T1510" s="1">
        <v>415.5</v>
      </c>
      <c r="U1510" s="1">
        <v>416</v>
      </c>
      <c r="V1510" s="1">
        <v>-0.23154</v>
      </c>
      <c r="W1510" s="1">
        <v>-0.48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-1</v>
      </c>
      <c r="K1511" s="1">
        <v>-1</v>
      </c>
      <c r="L1511" s="1">
        <v>2</v>
      </c>
      <c r="M1511" s="1">
        <v>-6</v>
      </c>
      <c r="N1511" s="1">
        <v>-1</v>
      </c>
      <c r="O1511" s="1">
        <v>25855</v>
      </c>
      <c r="P1511" s="1">
        <v>0</v>
      </c>
      <c r="Q1511" s="1">
        <v>113.5</v>
      </c>
      <c r="R1511" s="1">
        <v>114.5</v>
      </c>
      <c r="S1511" s="1">
        <v>115.5</v>
      </c>
      <c r="T1511" s="1">
        <v>115</v>
      </c>
      <c r="U1511" s="1">
        <v>115</v>
      </c>
      <c r="V1511" s="1">
        <v>-8.0199999999999994E-3</v>
      </c>
      <c r="W1511" s="1">
        <v>3.6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2.8</v>
      </c>
      <c r="D1512" s="1">
        <v>0</v>
      </c>
      <c r="E1512" s="1">
        <v>0.01</v>
      </c>
      <c r="F1512" s="1">
        <v>16.32</v>
      </c>
      <c r="G1512" s="1">
        <v>80.87</v>
      </c>
      <c r="H1512" s="1">
        <v>1516</v>
      </c>
      <c r="I1512" s="1">
        <v>222940</v>
      </c>
      <c r="J1512" s="1">
        <v>-2</v>
      </c>
      <c r="K1512" s="1">
        <v>-18</v>
      </c>
      <c r="L1512" s="1">
        <v>7</v>
      </c>
      <c r="M1512" s="1">
        <v>5</v>
      </c>
      <c r="N1512" s="1">
        <v>-2</v>
      </c>
      <c r="O1512" s="1">
        <v>18029</v>
      </c>
      <c r="P1512" s="1">
        <v>-0.1</v>
      </c>
      <c r="Q1512" s="1">
        <v>145</v>
      </c>
      <c r="R1512" s="1">
        <v>141</v>
      </c>
      <c r="S1512" s="1">
        <v>136</v>
      </c>
      <c r="T1512" s="1">
        <v>138.5</v>
      </c>
      <c r="U1512" s="1">
        <v>140</v>
      </c>
      <c r="V1512" s="1">
        <v>-1.4635E-2</v>
      </c>
      <c r="W1512" s="1">
        <v>-1.75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2.82</v>
      </c>
      <c r="D1513" s="1">
        <v>0</v>
      </c>
      <c r="E1513" s="1">
        <v>0</v>
      </c>
      <c r="F1513" s="1">
        <v>17.510000000000002</v>
      </c>
      <c r="G1513" s="1">
        <v>79.67</v>
      </c>
      <c r="H1513" s="1">
        <v>1517</v>
      </c>
      <c r="I1513" s="1">
        <v>210001.25</v>
      </c>
      <c r="J1513" s="1">
        <v>21</v>
      </c>
      <c r="K1513" s="1">
        <v>-15</v>
      </c>
      <c r="L1513" s="1">
        <v>9</v>
      </c>
      <c r="M1513" s="1">
        <v>-7</v>
      </c>
      <c r="N1513" s="1">
        <v>3</v>
      </c>
      <c r="O1513" s="1">
        <v>16731</v>
      </c>
      <c r="P1513" s="1">
        <v>0.1</v>
      </c>
      <c r="Q1513" s="1">
        <v>65.8</v>
      </c>
      <c r="R1513" s="1">
        <v>64</v>
      </c>
      <c r="S1513" s="1">
        <v>62.5</v>
      </c>
      <c r="T1513" s="1">
        <v>63.6</v>
      </c>
      <c r="U1513" s="1">
        <v>63.7</v>
      </c>
      <c r="V1513" s="1">
        <v>7.3019999999999995E-3</v>
      </c>
      <c r="W1513" s="1">
        <v>-4.78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0.32</v>
      </c>
      <c r="D1514" s="1">
        <v>0</v>
      </c>
      <c r="E1514" s="1">
        <v>0.01</v>
      </c>
      <c r="F1514" s="1">
        <v>24.23</v>
      </c>
      <c r="G1514" s="1">
        <v>75.44</v>
      </c>
      <c r="H1514" s="1">
        <v>1518</v>
      </c>
      <c r="I1514" s="1">
        <v>230000</v>
      </c>
      <c r="J1514" s="1">
        <v>0</v>
      </c>
      <c r="K1514" s="1">
        <v>-1</v>
      </c>
      <c r="L1514" s="1">
        <v>16</v>
      </c>
      <c r="M1514" s="1">
        <v>-1</v>
      </c>
      <c r="N1514" s="1">
        <v>7</v>
      </c>
      <c r="O1514" s="1">
        <v>17351</v>
      </c>
      <c r="P1514" s="1">
        <v>0.1</v>
      </c>
      <c r="Q1514" s="1">
        <v>69.099999999999994</v>
      </c>
      <c r="R1514" s="1">
        <v>66.2</v>
      </c>
      <c r="S1514" s="1">
        <v>66</v>
      </c>
      <c r="T1514" s="1">
        <v>63.3</v>
      </c>
      <c r="U1514" s="1">
        <v>64.8</v>
      </c>
      <c r="V1514" s="1">
        <v>1.3800999999999999E-2</v>
      </c>
      <c r="W1514" s="1">
        <v>-6.22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8.7200000000000006</v>
      </c>
      <c r="D1515" s="1">
        <v>4.12</v>
      </c>
      <c r="E1515" s="1">
        <v>0.31</v>
      </c>
      <c r="F1515" s="1">
        <v>46.07</v>
      </c>
      <c r="G1515" s="1">
        <v>40.78</v>
      </c>
      <c r="H1515" s="1">
        <v>1519</v>
      </c>
      <c r="I1515" s="1">
        <v>489126.18</v>
      </c>
      <c r="J1515" s="1">
        <v>5</v>
      </c>
      <c r="K1515" s="1">
        <v>37</v>
      </c>
      <c r="L1515" s="1">
        <v>272</v>
      </c>
      <c r="M1515" s="1">
        <v>-174</v>
      </c>
      <c r="N1515" s="1">
        <v>-1</v>
      </c>
      <c r="O1515" s="1">
        <v>19947</v>
      </c>
      <c r="P1515" s="1">
        <v>0.7</v>
      </c>
      <c r="Q1515" s="1">
        <v>676</v>
      </c>
      <c r="R1515" s="1">
        <v>695</v>
      </c>
      <c r="S1515" s="1">
        <v>722</v>
      </c>
      <c r="T1515" s="1">
        <v>691</v>
      </c>
      <c r="U1515" s="1">
        <v>702</v>
      </c>
      <c r="V1515" s="1">
        <v>1.0454300000000001</v>
      </c>
      <c r="W1515" s="1">
        <v>4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8.15</v>
      </c>
      <c r="D1516" s="1">
        <v>0</v>
      </c>
      <c r="E1516" s="1">
        <v>0</v>
      </c>
      <c r="F1516" s="1">
        <v>29.9</v>
      </c>
      <c r="G1516" s="1">
        <v>61.95</v>
      </c>
      <c r="H1516" s="1">
        <v>1520</v>
      </c>
      <c r="I1516" s="1">
        <v>1016300</v>
      </c>
      <c r="J1516" s="1">
        <v>-6</v>
      </c>
      <c r="K1516" s="1">
        <v>-10</v>
      </c>
      <c r="L1516" s="1">
        <v>-20</v>
      </c>
      <c r="M1516" s="1">
        <v>-2</v>
      </c>
      <c r="N1516" s="1">
        <v>-2</v>
      </c>
      <c r="O1516" s="1">
        <v>62960</v>
      </c>
      <c r="P1516" s="1">
        <v>-0.1</v>
      </c>
      <c r="Q1516" s="1">
        <v>26.9</v>
      </c>
      <c r="R1516" s="1">
        <v>26.65</v>
      </c>
      <c r="S1516" s="1">
        <v>26.45</v>
      </c>
      <c r="T1516" s="1">
        <v>26.45</v>
      </c>
      <c r="U1516" s="1">
        <v>26.4</v>
      </c>
      <c r="V1516" s="1">
        <v>-1.0625999999999998E-2</v>
      </c>
      <c r="W1516" s="1">
        <v>-2.2200000000000002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3.76</v>
      </c>
      <c r="D1517" s="1">
        <v>0</v>
      </c>
      <c r="E1517" s="1">
        <v>0</v>
      </c>
      <c r="F1517" s="1">
        <v>25.49</v>
      </c>
      <c r="G1517" s="1">
        <v>70.75</v>
      </c>
      <c r="H1517" s="1">
        <v>1521</v>
      </c>
      <c r="I1517" s="1">
        <v>1220000</v>
      </c>
      <c r="J1517" s="1">
        <v>4</v>
      </c>
      <c r="K1517" s="1">
        <v>5</v>
      </c>
      <c r="L1517" s="1">
        <v>-82</v>
      </c>
      <c r="M1517" s="1">
        <v>-84</v>
      </c>
      <c r="N1517" s="1">
        <v>22</v>
      </c>
      <c r="O1517" s="1">
        <v>86315</v>
      </c>
      <c r="P1517" s="1">
        <v>-0.2</v>
      </c>
      <c r="Q1517" s="1">
        <v>114</v>
      </c>
      <c r="R1517" s="1">
        <v>112.5</v>
      </c>
      <c r="S1517" s="1">
        <v>109</v>
      </c>
      <c r="T1517" s="1">
        <v>105.5</v>
      </c>
      <c r="U1517" s="1">
        <v>116</v>
      </c>
      <c r="V1517" s="1">
        <v>-0.142295</v>
      </c>
      <c r="W1517" s="1">
        <v>5.45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4.8899999999999997</v>
      </c>
      <c r="D1518" s="1">
        <v>0.12</v>
      </c>
      <c r="E1518" s="1">
        <v>0.16</v>
      </c>
      <c r="F1518" s="1">
        <v>28.87</v>
      </c>
      <c r="G1518" s="1">
        <v>65.960000000000008</v>
      </c>
      <c r="H1518" s="1">
        <v>1522</v>
      </c>
      <c r="I1518" s="1">
        <v>241890</v>
      </c>
      <c r="J1518" s="1">
        <v>-3</v>
      </c>
      <c r="K1518" s="1">
        <v>0</v>
      </c>
      <c r="L1518" s="1">
        <v>3</v>
      </c>
      <c r="M1518" s="1">
        <v>-22</v>
      </c>
      <c r="N1518" s="1">
        <v>-73</v>
      </c>
      <c r="O1518" s="1">
        <v>15955</v>
      </c>
      <c r="P1518" s="1">
        <v>-0.6</v>
      </c>
      <c r="Q1518" s="1">
        <v>226</v>
      </c>
      <c r="R1518" s="1">
        <v>225</v>
      </c>
      <c r="S1518" s="1">
        <v>224</v>
      </c>
      <c r="T1518" s="1">
        <v>244</v>
      </c>
      <c r="U1518" s="1">
        <v>250</v>
      </c>
      <c r="V1518" s="1">
        <v>-0.23624000000000001</v>
      </c>
      <c r="W1518" s="1">
        <v>11.11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0</v>
      </c>
      <c r="L1519" s="1">
        <v>-1</v>
      </c>
      <c r="M1519" s="1">
        <v>0</v>
      </c>
      <c r="N1519" s="1">
        <v>0</v>
      </c>
      <c r="O1519" s="1">
        <v>6235</v>
      </c>
      <c r="P1519" s="1">
        <v>0</v>
      </c>
      <c r="Q1519" s="1">
        <v>66</v>
      </c>
      <c r="R1519" s="1">
        <v>67.400000000000006</v>
      </c>
      <c r="S1519" s="1">
        <v>68.599999999999994</v>
      </c>
      <c r="T1519" s="1">
        <v>66.3</v>
      </c>
      <c r="U1519" s="1">
        <v>68</v>
      </c>
      <c r="V1519" s="1">
        <v>-6.8599999999999998E-4</v>
      </c>
      <c r="W1519" s="1">
        <v>5.43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</v>
      </c>
      <c r="R1520" s="1">
        <v>62.9</v>
      </c>
      <c r="S1520" s="1">
        <v>62.8</v>
      </c>
      <c r="T1520" s="1">
        <v>62.1</v>
      </c>
      <c r="U1520" s="1">
        <v>62.9</v>
      </c>
      <c r="V1520" s="1">
        <v>0</v>
      </c>
      <c r="W1520" s="1">
        <v>1.45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21.35</v>
      </c>
      <c r="D1521" s="1">
        <v>0</v>
      </c>
      <c r="E1521" s="1">
        <v>0</v>
      </c>
      <c r="F1521" s="1">
        <v>61.59</v>
      </c>
      <c r="G1521" s="1">
        <v>17.060000000000002</v>
      </c>
      <c r="H1521" s="1">
        <v>1525</v>
      </c>
      <c r="I1521" s="1">
        <v>660000</v>
      </c>
      <c r="J1521" s="1">
        <v>-3</v>
      </c>
      <c r="K1521" s="1">
        <v>-4</v>
      </c>
      <c r="L1521" s="1">
        <v>-14</v>
      </c>
      <c r="M1521" s="1">
        <v>-3</v>
      </c>
      <c r="N1521" s="1">
        <v>-2</v>
      </c>
      <c r="O1521" s="1">
        <v>11260</v>
      </c>
      <c r="P1521" s="1">
        <v>-0.2</v>
      </c>
      <c r="Q1521" s="1">
        <v>47.35</v>
      </c>
      <c r="R1521" s="1">
        <v>47.3</v>
      </c>
      <c r="S1521" s="1">
        <v>47.15</v>
      </c>
      <c r="T1521" s="1">
        <v>47.45</v>
      </c>
      <c r="U1521" s="1">
        <v>47.5</v>
      </c>
      <c r="V1521" s="1">
        <v>-1.2287000000000001E-2</v>
      </c>
      <c r="W1521" s="1">
        <v>0.96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2.09</v>
      </c>
      <c r="D1522" s="1">
        <v>1.84</v>
      </c>
      <c r="E1522" s="1">
        <v>0.98</v>
      </c>
      <c r="F1522" s="1">
        <v>57.55</v>
      </c>
      <c r="G1522" s="1">
        <v>37.540000000000006</v>
      </c>
      <c r="H1522" s="1">
        <v>1526</v>
      </c>
      <c r="I1522" s="1">
        <v>675000</v>
      </c>
      <c r="J1522" s="1">
        <v>291</v>
      </c>
      <c r="K1522" s="1">
        <v>520</v>
      </c>
      <c r="L1522" s="1">
        <v>700</v>
      </c>
      <c r="M1522" s="1">
        <v>-10</v>
      </c>
      <c r="N1522" s="1">
        <v>87</v>
      </c>
      <c r="O1522" s="1">
        <v>25340</v>
      </c>
      <c r="P1522" s="1">
        <v>6.3</v>
      </c>
      <c r="Q1522" s="1">
        <v>324</v>
      </c>
      <c r="R1522" s="1">
        <v>356</v>
      </c>
      <c r="S1522" s="1">
        <v>358</v>
      </c>
      <c r="T1522" s="1">
        <v>371</v>
      </c>
      <c r="U1522" s="1">
        <v>390</v>
      </c>
      <c r="V1522" s="1">
        <v>5.6022400000000001</v>
      </c>
      <c r="W1522" s="1">
        <v>28.93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1.71</v>
      </c>
      <c r="D1523" s="1">
        <v>0</v>
      </c>
      <c r="E1523" s="1">
        <v>0</v>
      </c>
      <c r="F1523" s="1">
        <v>73.63</v>
      </c>
      <c r="G1523" s="1">
        <v>24.660000000000011</v>
      </c>
      <c r="H1523" s="1">
        <v>1527</v>
      </c>
      <c r="I1523" s="1">
        <v>207445.84</v>
      </c>
      <c r="J1523" s="1">
        <v>10</v>
      </c>
      <c r="K1523" s="1">
        <v>0</v>
      </c>
      <c r="L1523" s="1">
        <v>1</v>
      </c>
      <c r="M1523" s="1">
        <v>1</v>
      </c>
      <c r="N1523" s="1">
        <v>2</v>
      </c>
      <c r="O1523" s="1">
        <v>5116</v>
      </c>
      <c r="P1523" s="1">
        <v>0.3</v>
      </c>
      <c r="Q1523" s="1">
        <v>324</v>
      </c>
      <c r="R1523" s="1">
        <v>319</v>
      </c>
      <c r="S1523" s="1">
        <v>309</v>
      </c>
      <c r="T1523" s="1">
        <v>309.5</v>
      </c>
      <c r="U1523" s="1">
        <v>315</v>
      </c>
      <c r="V1523" s="1">
        <v>4.4885000000000001E-2</v>
      </c>
      <c r="W1523" s="1">
        <v>-0.63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0</v>
      </c>
      <c r="K1524" s="1">
        <v>-2</v>
      </c>
      <c r="L1524" s="1">
        <v>-1</v>
      </c>
      <c r="M1524" s="1">
        <v>0</v>
      </c>
      <c r="N1524" s="1">
        <v>0</v>
      </c>
      <c r="O1524" s="1">
        <v>15623</v>
      </c>
      <c r="P1524" s="1">
        <v>0</v>
      </c>
      <c r="Q1524" s="1">
        <v>29.3</v>
      </c>
      <c r="R1524" s="1">
        <v>29.45</v>
      </c>
      <c r="S1524" s="1">
        <v>29.4</v>
      </c>
      <c r="T1524" s="1">
        <v>29.45</v>
      </c>
      <c r="U1524" s="1">
        <v>29.45</v>
      </c>
      <c r="V1524" s="1">
        <v>-8.83E-4</v>
      </c>
      <c r="W1524" s="1">
        <v>0.86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76.180000000000007</v>
      </c>
      <c r="D1525" s="1">
        <v>0</v>
      </c>
      <c r="E1525" s="1">
        <v>0</v>
      </c>
      <c r="F1525" s="1">
        <v>2.04</v>
      </c>
      <c r="G1525" s="1">
        <v>21.779999999999987</v>
      </c>
      <c r="H1525" s="1">
        <v>1529</v>
      </c>
      <c r="I1525" s="1">
        <v>1960456.17</v>
      </c>
      <c r="J1525" s="1">
        <v>-10</v>
      </c>
      <c r="K1525" s="1">
        <v>-11</v>
      </c>
      <c r="L1525" s="1">
        <v>0</v>
      </c>
      <c r="M1525" s="1">
        <v>0</v>
      </c>
      <c r="N1525" s="1">
        <v>12</v>
      </c>
      <c r="O1525" s="1">
        <v>42699</v>
      </c>
      <c r="P1525" s="1">
        <v>0</v>
      </c>
      <c r="Q1525" s="1">
        <v>73</v>
      </c>
      <c r="R1525" s="1">
        <v>71.8</v>
      </c>
      <c r="S1525" s="1">
        <v>71.599999999999994</v>
      </c>
      <c r="T1525" s="1">
        <v>71.599999999999994</v>
      </c>
      <c r="U1525" s="1">
        <v>71.7</v>
      </c>
      <c r="V1525" s="1">
        <v>-6.5939999999999983E-3</v>
      </c>
      <c r="W1525" s="1">
        <v>1.7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0.32</v>
      </c>
      <c r="D1526" s="1">
        <v>0</v>
      </c>
      <c r="E1526" s="1">
        <v>0</v>
      </c>
      <c r="F1526" s="1">
        <v>58.91</v>
      </c>
      <c r="G1526" s="1">
        <v>40.770000000000003</v>
      </c>
      <c r="H1526" s="1">
        <v>1530</v>
      </c>
      <c r="I1526" s="1">
        <v>815814.3</v>
      </c>
      <c r="J1526" s="1">
        <v>0</v>
      </c>
      <c r="K1526" s="1">
        <v>21</v>
      </c>
      <c r="L1526" s="1">
        <v>-11</v>
      </c>
      <c r="M1526" s="1">
        <v>-22</v>
      </c>
      <c r="N1526" s="1">
        <v>64</v>
      </c>
      <c r="O1526" s="1">
        <v>33261</v>
      </c>
      <c r="P1526" s="1">
        <v>0.2</v>
      </c>
      <c r="Q1526" s="1">
        <v>47.25</v>
      </c>
      <c r="R1526" s="1">
        <v>46.4</v>
      </c>
      <c r="S1526" s="1">
        <v>44</v>
      </c>
      <c r="T1526" s="1">
        <v>44</v>
      </c>
      <c r="U1526" s="1">
        <v>44.85</v>
      </c>
      <c r="V1526" s="1">
        <v>2.3928000000000001E-2</v>
      </c>
      <c r="W1526" s="1">
        <v>-5.78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73.67</v>
      </c>
      <c r="D1527" s="1">
        <v>3.75</v>
      </c>
      <c r="E1527" s="1">
        <v>0.33</v>
      </c>
      <c r="F1527" s="1">
        <v>60.18</v>
      </c>
      <c r="G1527" s="1">
        <v>-37.930000000000007</v>
      </c>
      <c r="H1527" s="1">
        <v>1531</v>
      </c>
      <c r="I1527" s="1">
        <v>854187.8</v>
      </c>
      <c r="J1527" s="1">
        <v>-30</v>
      </c>
      <c r="K1527" s="1">
        <v>35</v>
      </c>
      <c r="L1527" s="1">
        <v>128</v>
      </c>
      <c r="M1527" s="1">
        <v>67</v>
      </c>
      <c r="N1527" s="1">
        <v>5</v>
      </c>
      <c r="O1527" s="1">
        <v>-32399</v>
      </c>
      <c r="P1527" s="1">
        <v>-0.6</v>
      </c>
      <c r="Q1527" s="1">
        <v>833</v>
      </c>
      <c r="R1527" s="1">
        <v>800</v>
      </c>
      <c r="S1527" s="1">
        <v>804</v>
      </c>
      <c r="T1527" s="1">
        <v>884</v>
      </c>
      <c r="U1527" s="1">
        <v>853</v>
      </c>
      <c r="V1527" s="1">
        <v>1.69415</v>
      </c>
      <c r="W1527" s="1">
        <v>0.35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</v>
      </c>
      <c r="D1528" s="1">
        <v>0.2</v>
      </c>
      <c r="E1528" s="1">
        <v>0.73</v>
      </c>
      <c r="F1528" s="1">
        <v>55.73</v>
      </c>
      <c r="G1528" s="1">
        <v>41.34</v>
      </c>
      <c r="H1528" s="1">
        <v>1532</v>
      </c>
      <c r="I1528" s="1">
        <v>690839.98</v>
      </c>
      <c r="J1528" s="1">
        <v>0</v>
      </c>
      <c r="K1528" s="1">
        <v>2</v>
      </c>
      <c r="L1528" s="1">
        <v>9</v>
      </c>
      <c r="M1528" s="1">
        <v>1</v>
      </c>
      <c r="N1528" s="1">
        <v>1</v>
      </c>
      <c r="O1528" s="1">
        <v>28559</v>
      </c>
      <c r="P1528" s="1">
        <v>0</v>
      </c>
      <c r="Q1528" s="1">
        <v>229.5</v>
      </c>
      <c r="R1528" s="1">
        <v>229</v>
      </c>
      <c r="S1528" s="1">
        <v>228</v>
      </c>
      <c r="T1528" s="1">
        <v>228.5</v>
      </c>
      <c r="U1528" s="1">
        <v>228.5</v>
      </c>
      <c r="V1528" s="1">
        <v>2.9669999999999998E-2</v>
      </c>
      <c r="W1528" s="1">
        <v>-0.22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49.25</v>
      </c>
      <c r="R1529" s="1">
        <v>46.1</v>
      </c>
      <c r="S1529" s="1">
        <v>43</v>
      </c>
      <c r="T1529" s="1">
        <v>42.7</v>
      </c>
      <c r="U1529" s="1">
        <v>44.8</v>
      </c>
      <c r="V1529" s="1">
        <v>0</v>
      </c>
      <c r="W1529" s="1">
        <v>-2.5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2.95</v>
      </c>
      <c r="D1530" s="1">
        <v>0.45</v>
      </c>
      <c r="E1530" s="1">
        <v>0</v>
      </c>
      <c r="F1530" s="1">
        <v>39.71</v>
      </c>
      <c r="G1530" s="1">
        <v>56.89</v>
      </c>
      <c r="H1530" s="1">
        <v>1534</v>
      </c>
      <c r="I1530" s="1">
        <v>213860</v>
      </c>
      <c r="J1530" s="1">
        <v>2</v>
      </c>
      <c r="K1530" s="1">
        <v>0</v>
      </c>
      <c r="L1530" s="1">
        <v>2</v>
      </c>
      <c r="M1530" s="1">
        <v>0</v>
      </c>
      <c r="N1530" s="1">
        <v>0</v>
      </c>
      <c r="O1530" s="1">
        <v>12166</v>
      </c>
      <c r="P1530" s="1">
        <v>0</v>
      </c>
      <c r="Q1530" s="1">
        <v>127.5</v>
      </c>
      <c r="R1530" s="1">
        <v>125</v>
      </c>
      <c r="S1530" s="1">
        <v>122.5</v>
      </c>
      <c r="T1530" s="1">
        <v>120</v>
      </c>
      <c r="U1530" s="1">
        <v>125</v>
      </c>
      <c r="V1530" s="1">
        <v>5.0000000000000001E-3</v>
      </c>
      <c r="W1530" s="1">
        <v>-3.1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2.69</v>
      </c>
      <c r="D1531" s="1">
        <v>0</v>
      </c>
      <c r="E1531" s="1">
        <v>0.01</v>
      </c>
      <c r="F1531" s="1">
        <v>20.58</v>
      </c>
      <c r="G1531" s="1">
        <v>76.72</v>
      </c>
      <c r="H1531" s="1">
        <v>1535</v>
      </c>
      <c r="I1531" s="1">
        <v>1476424.17</v>
      </c>
      <c r="J1531" s="1">
        <v>309</v>
      </c>
      <c r="K1531" s="1">
        <v>-122</v>
      </c>
      <c r="L1531" s="1">
        <v>-175</v>
      </c>
      <c r="M1531" s="1">
        <v>144</v>
      </c>
      <c r="N1531" s="1">
        <v>544</v>
      </c>
      <c r="O1531" s="1">
        <v>113271</v>
      </c>
      <c r="P1531" s="1">
        <v>0.6</v>
      </c>
      <c r="Q1531" s="1">
        <v>18.100000000000001</v>
      </c>
      <c r="R1531" s="1">
        <v>17.899999999999999</v>
      </c>
      <c r="S1531" s="1">
        <v>17.25</v>
      </c>
      <c r="T1531" s="1">
        <v>17.3</v>
      </c>
      <c r="U1531" s="1">
        <v>17.95</v>
      </c>
      <c r="V1531" s="1">
        <v>0.12646350000000001</v>
      </c>
      <c r="W1531" s="1">
        <v>1.1299999999999999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30.68</v>
      </c>
      <c r="D1532" s="1">
        <v>6.57</v>
      </c>
      <c r="E1532" s="1">
        <v>1</v>
      </c>
      <c r="F1532" s="1">
        <v>7.34</v>
      </c>
      <c r="G1532" s="1">
        <v>54.41</v>
      </c>
      <c r="H1532" s="1">
        <v>1536</v>
      </c>
      <c r="I1532" s="1">
        <v>1201368.76</v>
      </c>
      <c r="J1532" s="1">
        <v>1027</v>
      </c>
      <c r="K1532" s="1">
        <v>-327</v>
      </c>
      <c r="L1532" s="1">
        <v>877</v>
      </c>
      <c r="M1532" s="1">
        <v>-379</v>
      </c>
      <c r="N1532" s="1">
        <v>1248</v>
      </c>
      <c r="O1532" s="1">
        <v>65366</v>
      </c>
      <c r="P1532" s="1">
        <v>3.7</v>
      </c>
      <c r="Q1532" s="1">
        <v>291.5</v>
      </c>
      <c r="R1532" s="1">
        <v>285</v>
      </c>
      <c r="S1532" s="1">
        <v>276.5</v>
      </c>
      <c r="T1532" s="1">
        <v>272.5</v>
      </c>
      <c r="U1532" s="1">
        <v>284.5</v>
      </c>
      <c r="V1532" s="1">
        <v>7.0044449999999996</v>
      </c>
      <c r="W1532" s="1">
        <v>-1.39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18.11</v>
      </c>
      <c r="D1533" s="1">
        <v>0.01</v>
      </c>
      <c r="E1533" s="1">
        <v>0.05</v>
      </c>
      <c r="F1533" s="1">
        <v>10.42</v>
      </c>
      <c r="G1533" s="1">
        <v>71.41</v>
      </c>
      <c r="H1533" s="1">
        <v>1537</v>
      </c>
      <c r="I1533" s="1">
        <v>1421804.67</v>
      </c>
      <c r="J1533" s="1">
        <v>2595</v>
      </c>
      <c r="K1533" s="1">
        <v>-2261</v>
      </c>
      <c r="L1533" s="1">
        <v>-1078</v>
      </c>
      <c r="M1533" s="1">
        <v>-695</v>
      </c>
      <c r="N1533" s="1">
        <v>1008</v>
      </c>
      <c r="O1533" s="1">
        <v>101531</v>
      </c>
      <c r="P1533" s="1">
        <v>-0.4</v>
      </c>
      <c r="Q1533" s="1">
        <v>41.1</v>
      </c>
      <c r="R1533" s="1">
        <v>40.5</v>
      </c>
      <c r="S1533" s="1">
        <v>39</v>
      </c>
      <c r="T1533" s="1">
        <v>38.950000000000003</v>
      </c>
      <c r="U1533" s="1">
        <v>40.450000000000003</v>
      </c>
      <c r="V1533" s="1">
        <v>-0.13254649999999993</v>
      </c>
      <c r="W1533" s="1">
        <v>3.72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2.12</v>
      </c>
      <c r="D1534" s="1">
        <v>0</v>
      </c>
      <c r="E1534" s="1">
        <v>0.28000000000000003</v>
      </c>
      <c r="F1534" s="1">
        <v>13.81</v>
      </c>
      <c r="G1534" s="1">
        <v>83.789999999999992</v>
      </c>
      <c r="H1534" s="1">
        <v>1538</v>
      </c>
      <c r="I1534" s="1">
        <v>451601</v>
      </c>
      <c r="J1534" s="1">
        <v>242</v>
      </c>
      <c r="K1534" s="1">
        <v>-184</v>
      </c>
      <c r="L1534" s="1">
        <v>-237</v>
      </c>
      <c r="M1534" s="1">
        <v>-69</v>
      </c>
      <c r="N1534" s="1">
        <v>248</v>
      </c>
      <c r="O1534" s="1">
        <v>37840</v>
      </c>
      <c r="P1534" s="1">
        <v>0</v>
      </c>
      <c r="Q1534" s="1">
        <v>24.6</v>
      </c>
      <c r="R1534" s="1">
        <v>24.2</v>
      </c>
      <c r="S1534" s="1">
        <v>22.6</v>
      </c>
      <c r="T1534" s="1">
        <v>22.55</v>
      </c>
      <c r="U1534" s="1">
        <v>23.7</v>
      </c>
      <c r="V1534" s="1">
        <v>4.6584999999999942E-3</v>
      </c>
      <c r="W1534" s="1">
        <v>-1.66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5.72</v>
      </c>
      <c r="D1535" s="1">
        <v>7.0000000000000007E-2</v>
      </c>
      <c r="E1535" s="1">
        <v>0.75</v>
      </c>
      <c r="F1535" s="1">
        <v>9.08</v>
      </c>
      <c r="G1535" s="1">
        <v>84.38</v>
      </c>
      <c r="H1535" s="1">
        <v>1539</v>
      </c>
      <c r="I1535" s="1">
        <v>902726.18</v>
      </c>
      <c r="J1535" s="1">
        <v>44</v>
      </c>
      <c r="K1535" s="1">
        <v>-52</v>
      </c>
      <c r="L1535" s="1">
        <v>-148</v>
      </c>
      <c r="M1535" s="1">
        <v>-125</v>
      </c>
      <c r="N1535" s="1">
        <v>210</v>
      </c>
      <c r="O1535" s="1">
        <v>76172</v>
      </c>
      <c r="P1535" s="1">
        <v>-0.1</v>
      </c>
      <c r="Q1535" s="1">
        <v>70.599999999999994</v>
      </c>
      <c r="R1535" s="1">
        <v>70.3</v>
      </c>
      <c r="S1535" s="1">
        <v>68.8</v>
      </c>
      <c r="T1535" s="1">
        <v>68</v>
      </c>
      <c r="U1535" s="1">
        <v>68.3</v>
      </c>
      <c r="V1535" s="1">
        <v>-4.8885999999999985E-2</v>
      </c>
      <c r="W1535" s="1">
        <v>-1.59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13.28</v>
      </c>
      <c r="D1536" s="1">
        <v>1.74</v>
      </c>
      <c r="E1536" s="1">
        <v>0</v>
      </c>
      <c r="F1536" s="1">
        <v>7.32</v>
      </c>
      <c r="G1536" s="1">
        <v>77.66</v>
      </c>
      <c r="H1536" s="1">
        <v>1540</v>
      </c>
      <c r="I1536" s="1">
        <v>1324080</v>
      </c>
      <c r="J1536" s="1">
        <v>30</v>
      </c>
      <c r="K1536" s="1">
        <v>-209</v>
      </c>
      <c r="L1536" s="1">
        <v>-162</v>
      </c>
      <c r="M1536" s="1">
        <v>-113</v>
      </c>
      <c r="N1536" s="1">
        <v>355</v>
      </c>
      <c r="O1536" s="1">
        <v>102828</v>
      </c>
      <c r="P1536" s="1">
        <v>-0.1</v>
      </c>
      <c r="Q1536" s="1">
        <v>46.65</v>
      </c>
      <c r="R1536" s="1">
        <v>46.65</v>
      </c>
      <c r="S1536" s="1">
        <v>45.65</v>
      </c>
      <c r="T1536" s="1">
        <v>45.05</v>
      </c>
      <c r="U1536" s="1">
        <v>46.8</v>
      </c>
      <c r="V1536" s="1">
        <v>-4.2223000000000031E-2</v>
      </c>
      <c r="W1536" s="1">
        <v>2.74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0.09</v>
      </c>
      <c r="D1537" s="1">
        <v>0</v>
      </c>
      <c r="E1537" s="1">
        <v>0</v>
      </c>
      <c r="F1537" s="1">
        <v>43.78</v>
      </c>
      <c r="G1537" s="1">
        <v>56.129999999999995</v>
      </c>
      <c r="H1537" s="1">
        <v>1541</v>
      </c>
      <c r="I1537" s="1">
        <v>518103</v>
      </c>
      <c r="J1537" s="1">
        <v>0</v>
      </c>
      <c r="K1537" s="1">
        <v>-2</v>
      </c>
      <c r="L1537" s="1">
        <v>0</v>
      </c>
      <c r="M1537" s="1">
        <v>-6</v>
      </c>
      <c r="N1537" s="1">
        <v>0</v>
      </c>
      <c r="O1537" s="1">
        <v>29081</v>
      </c>
      <c r="P1537" s="1">
        <v>0</v>
      </c>
      <c r="Q1537" s="1">
        <v>23.7</v>
      </c>
      <c r="R1537" s="1">
        <v>23.95</v>
      </c>
      <c r="S1537" s="1">
        <v>23.8</v>
      </c>
      <c r="T1537" s="1">
        <v>24.45</v>
      </c>
      <c r="U1537" s="1">
        <v>24.4</v>
      </c>
      <c r="V1537" s="1">
        <v>-1.946E-3</v>
      </c>
      <c r="W1537" s="1">
        <v>2.74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1.98</v>
      </c>
      <c r="D1538" s="1">
        <v>0.14000000000000001</v>
      </c>
      <c r="E1538" s="1">
        <v>0</v>
      </c>
      <c r="F1538" s="1">
        <v>5.0999999999999996</v>
      </c>
      <c r="G1538" s="1">
        <v>92.78</v>
      </c>
      <c r="H1538" s="1">
        <v>1542</v>
      </c>
      <c r="I1538" s="1">
        <v>1126297.75</v>
      </c>
      <c r="J1538" s="1">
        <v>299</v>
      </c>
      <c r="K1538" s="1">
        <v>-639</v>
      </c>
      <c r="L1538" s="1">
        <v>-90</v>
      </c>
      <c r="M1538" s="1">
        <v>-95</v>
      </c>
      <c r="N1538" s="1">
        <v>0</v>
      </c>
      <c r="O1538" s="1">
        <v>104498</v>
      </c>
      <c r="P1538" s="1">
        <v>-0.5</v>
      </c>
      <c r="Q1538" s="1">
        <v>16.399999999999999</v>
      </c>
      <c r="R1538" s="1">
        <v>15.65</v>
      </c>
      <c r="S1538" s="1">
        <v>15.1</v>
      </c>
      <c r="T1538" s="1">
        <v>15.15</v>
      </c>
      <c r="U1538" s="1">
        <v>15.15</v>
      </c>
      <c r="V1538" s="1">
        <v>-7.8950000000000006E-2</v>
      </c>
      <c r="W1538" s="1">
        <v>1.34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3.43</v>
      </c>
      <c r="D1539" s="1">
        <v>0</v>
      </c>
      <c r="E1539" s="1">
        <v>0</v>
      </c>
      <c r="F1539" s="1">
        <v>9.8699999999999992</v>
      </c>
      <c r="G1539" s="1">
        <v>86.7</v>
      </c>
      <c r="H1539" s="1">
        <v>1543</v>
      </c>
      <c r="I1539" s="1">
        <v>628737.25</v>
      </c>
      <c r="J1539" s="1">
        <v>53</v>
      </c>
      <c r="K1539" s="1">
        <v>130</v>
      </c>
      <c r="L1539" s="1">
        <v>-26</v>
      </c>
      <c r="M1539" s="1">
        <v>-53</v>
      </c>
      <c r="N1539" s="1">
        <v>22</v>
      </c>
      <c r="O1539" s="1">
        <v>54512</v>
      </c>
      <c r="P1539" s="1">
        <v>0.2</v>
      </c>
      <c r="Q1539" s="1">
        <v>17.850000000000001</v>
      </c>
      <c r="R1539" s="1">
        <v>18.600000000000001</v>
      </c>
      <c r="S1539" s="1">
        <v>18.05</v>
      </c>
      <c r="T1539" s="1">
        <v>17.600000000000001</v>
      </c>
      <c r="U1539" s="1">
        <v>18</v>
      </c>
      <c r="V1539" s="1">
        <v>2.35795E-2</v>
      </c>
      <c r="W1539" s="1">
        <v>0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2.5499999999999998</v>
      </c>
      <c r="D1540" s="1">
        <v>0</v>
      </c>
      <c r="E1540" s="1">
        <v>0</v>
      </c>
      <c r="F1540" s="1">
        <v>10.199999999999999</v>
      </c>
      <c r="G1540" s="1">
        <v>87.25</v>
      </c>
      <c r="H1540" s="1">
        <v>1544</v>
      </c>
      <c r="I1540" s="1">
        <v>598141.9</v>
      </c>
      <c r="J1540" s="1">
        <v>32</v>
      </c>
      <c r="K1540" s="1">
        <v>6</v>
      </c>
      <c r="L1540" s="1">
        <v>12</v>
      </c>
      <c r="M1540" s="1">
        <v>8</v>
      </c>
      <c r="N1540" s="1">
        <v>25</v>
      </c>
      <c r="O1540" s="1">
        <v>52188</v>
      </c>
      <c r="P1540" s="1">
        <v>0.2</v>
      </c>
      <c r="Q1540" s="1">
        <v>35.700000000000003</v>
      </c>
      <c r="R1540" s="1">
        <v>35.6</v>
      </c>
      <c r="S1540" s="1">
        <v>34.65</v>
      </c>
      <c r="T1540" s="1">
        <v>34.799999999999997</v>
      </c>
      <c r="U1540" s="1">
        <v>38.25</v>
      </c>
      <c r="V1540" s="1">
        <v>3.0064499999999997E-2</v>
      </c>
      <c r="W1540" s="1">
        <v>6.69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17.3</v>
      </c>
      <c r="D1541" s="1">
        <v>0.11</v>
      </c>
      <c r="E1541" s="1">
        <v>2.19</v>
      </c>
      <c r="F1541" s="1">
        <v>11.06</v>
      </c>
      <c r="G1541" s="1">
        <v>69.34</v>
      </c>
      <c r="H1541" s="1">
        <v>1545</v>
      </c>
      <c r="I1541" s="1">
        <v>2091196.92</v>
      </c>
      <c r="J1541" s="1">
        <v>186</v>
      </c>
      <c r="K1541" s="1">
        <v>-189</v>
      </c>
      <c r="L1541" s="1">
        <v>49</v>
      </c>
      <c r="M1541" s="1">
        <v>409</v>
      </c>
      <c r="N1541" s="1">
        <v>725</v>
      </c>
      <c r="O1541" s="1">
        <v>145004</v>
      </c>
      <c r="P1541" s="1">
        <v>0.8</v>
      </c>
      <c r="Q1541" s="1">
        <v>51.1</v>
      </c>
      <c r="R1541" s="1">
        <v>50.7</v>
      </c>
      <c r="S1541" s="1">
        <v>49.9</v>
      </c>
      <c r="T1541" s="1">
        <v>50.8</v>
      </c>
      <c r="U1541" s="1">
        <v>52</v>
      </c>
      <c r="V1541" s="1">
        <v>0.60844599999999993</v>
      </c>
      <c r="W1541" s="1">
        <v>5.05</v>
      </c>
      <c r="X1541" s="1" t="s">
        <v>4545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4.3600000000000003</v>
      </c>
      <c r="D1542" s="1">
        <v>0</v>
      </c>
      <c r="E1542" s="1">
        <v>1.05</v>
      </c>
      <c r="F1542" s="1">
        <v>7.28</v>
      </c>
      <c r="G1542" s="1">
        <v>87.31</v>
      </c>
      <c r="H1542" s="1">
        <v>1546</v>
      </c>
      <c r="I1542" s="1">
        <v>685010.74</v>
      </c>
      <c r="J1542" s="1">
        <v>-81</v>
      </c>
      <c r="K1542" s="1">
        <v>-681</v>
      </c>
      <c r="L1542" s="1">
        <v>139</v>
      </c>
      <c r="M1542" s="1">
        <v>18</v>
      </c>
      <c r="N1542" s="1">
        <v>196</v>
      </c>
      <c r="O1542" s="1">
        <v>59808</v>
      </c>
      <c r="P1542" s="1">
        <v>-0.7</v>
      </c>
      <c r="Q1542" s="1">
        <v>69.7</v>
      </c>
      <c r="R1542" s="1">
        <v>70.5</v>
      </c>
      <c r="S1542" s="1">
        <v>67.900000000000006</v>
      </c>
      <c r="T1542" s="1">
        <v>66.8</v>
      </c>
      <c r="U1542" s="1">
        <v>67.5</v>
      </c>
      <c r="V1542" s="1">
        <v>-0.29785699999999998</v>
      </c>
      <c r="W1542" s="1">
        <v>6.47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4.87</v>
      </c>
      <c r="D1543" s="1">
        <v>0</v>
      </c>
      <c r="E1543" s="1">
        <v>0.43</v>
      </c>
      <c r="F1543" s="1">
        <v>9.59</v>
      </c>
      <c r="G1543" s="1">
        <v>85.11</v>
      </c>
      <c r="H1543" s="1">
        <v>1547</v>
      </c>
      <c r="I1543" s="1">
        <v>1256917.95</v>
      </c>
      <c r="J1543" s="1">
        <v>23</v>
      </c>
      <c r="K1543" s="1">
        <v>-70</v>
      </c>
      <c r="L1543" s="1">
        <v>-18</v>
      </c>
      <c r="M1543" s="1">
        <v>-22</v>
      </c>
      <c r="N1543" s="1">
        <v>39</v>
      </c>
      <c r="O1543" s="1">
        <v>106976</v>
      </c>
      <c r="P1543" s="1">
        <v>0</v>
      </c>
      <c r="Q1543" s="1">
        <v>49.7</v>
      </c>
      <c r="R1543" s="1">
        <v>49.3</v>
      </c>
      <c r="S1543" s="1">
        <v>48</v>
      </c>
      <c r="T1543" s="1">
        <v>48.05</v>
      </c>
      <c r="U1543" s="1">
        <v>49.15</v>
      </c>
      <c r="V1543" s="1">
        <v>-2.31215E-2</v>
      </c>
      <c r="W1543" s="1">
        <v>0.82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0.68</v>
      </c>
      <c r="D1544" s="1">
        <v>0</v>
      </c>
      <c r="E1544" s="1">
        <v>0.12</v>
      </c>
      <c r="F1544" s="1">
        <v>12.29</v>
      </c>
      <c r="G1544" s="1">
        <v>86.91</v>
      </c>
      <c r="H1544" s="1">
        <v>1548</v>
      </c>
      <c r="I1544" s="1">
        <v>799071.7</v>
      </c>
      <c r="J1544" s="1">
        <v>115</v>
      </c>
      <c r="K1544" s="1">
        <v>-90</v>
      </c>
      <c r="L1544" s="1">
        <v>31</v>
      </c>
      <c r="M1544" s="1">
        <v>-628</v>
      </c>
      <c r="N1544" s="1">
        <v>118</v>
      </c>
      <c r="O1544" s="1">
        <v>69447</v>
      </c>
      <c r="P1544" s="1">
        <v>-0.7</v>
      </c>
      <c r="Q1544" s="1">
        <v>30.2</v>
      </c>
      <c r="R1544" s="1">
        <v>29.65</v>
      </c>
      <c r="S1544" s="1">
        <v>30.3</v>
      </c>
      <c r="T1544" s="1">
        <v>30.2</v>
      </c>
      <c r="U1544" s="1">
        <v>30.55</v>
      </c>
      <c r="V1544" s="1">
        <v>-0.13616899999999998</v>
      </c>
      <c r="W1544" s="1">
        <v>4.62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26.25</v>
      </c>
      <c r="D1545" s="1">
        <v>0.54</v>
      </c>
      <c r="E1545" s="1">
        <v>1.74</v>
      </c>
      <c r="F1545" s="1">
        <v>17.39</v>
      </c>
      <c r="G1545" s="1">
        <v>54.08</v>
      </c>
      <c r="H1545" s="1">
        <v>1549</v>
      </c>
      <c r="I1545" s="1">
        <v>1182594.46</v>
      </c>
      <c r="J1545" s="1">
        <v>-99</v>
      </c>
      <c r="K1545" s="1">
        <v>-509</v>
      </c>
      <c r="L1545" s="1">
        <v>-370</v>
      </c>
      <c r="M1545" s="1">
        <v>-351</v>
      </c>
      <c r="N1545" s="1">
        <v>-111</v>
      </c>
      <c r="O1545" s="1">
        <v>63955</v>
      </c>
      <c r="P1545" s="1">
        <v>-2.2999999999999998</v>
      </c>
      <c r="Q1545" s="1">
        <v>102</v>
      </c>
      <c r="R1545" s="1">
        <v>100</v>
      </c>
      <c r="S1545" s="1">
        <v>102.5</v>
      </c>
      <c r="T1545" s="1">
        <v>99.8</v>
      </c>
      <c r="U1545" s="1">
        <v>100.5</v>
      </c>
      <c r="V1545" s="1">
        <v>-1.4510829999999999</v>
      </c>
      <c r="W1545" s="1">
        <v>0.5</v>
      </c>
      <c r="X1545" s="1" t="s">
        <v>4546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11.22</v>
      </c>
      <c r="D1546" s="1">
        <v>6.88</v>
      </c>
      <c r="E1546" s="1">
        <v>1.04</v>
      </c>
      <c r="F1546" s="1">
        <v>66.97</v>
      </c>
      <c r="G1546" s="1">
        <v>13.89</v>
      </c>
      <c r="H1546" s="1">
        <v>1550</v>
      </c>
      <c r="I1546" s="1">
        <v>6461654.8700000001</v>
      </c>
      <c r="J1546" s="1">
        <v>2072</v>
      </c>
      <c r="K1546" s="1">
        <v>1275</v>
      </c>
      <c r="L1546" s="1">
        <v>377</v>
      </c>
      <c r="M1546" s="1">
        <v>5055</v>
      </c>
      <c r="N1546" s="1">
        <v>-238</v>
      </c>
      <c r="O1546" s="1">
        <v>89752</v>
      </c>
      <c r="P1546" s="1">
        <v>9.5</v>
      </c>
      <c r="Q1546" s="1">
        <v>354.5</v>
      </c>
      <c r="R1546" s="1">
        <v>359.5</v>
      </c>
      <c r="S1546" s="1">
        <v>358.5</v>
      </c>
      <c r="T1546" s="1">
        <v>387</v>
      </c>
      <c r="U1546" s="1">
        <v>394</v>
      </c>
      <c r="V1546" s="1">
        <v>31.905539999999998</v>
      </c>
      <c r="W1546" s="1">
        <v>15.71</v>
      </c>
      <c r="X1546" s="1" t="s">
        <v>4547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7</v>
      </c>
      <c r="M1547" s="1">
        <v>0</v>
      </c>
      <c r="N1547" s="1">
        <v>0</v>
      </c>
      <c r="O1547" s="1">
        <v>25646</v>
      </c>
      <c r="P1547" s="1">
        <v>0</v>
      </c>
      <c r="Q1547" s="1">
        <v>11.65</v>
      </c>
      <c r="R1547" s="1">
        <v>11.55</v>
      </c>
      <c r="S1547" s="1">
        <v>11.45</v>
      </c>
      <c r="T1547" s="1">
        <v>11.5</v>
      </c>
      <c r="U1547" s="1">
        <v>11.8</v>
      </c>
      <c r="V1547" s="1">
        <v>8.0149999999999991E-4</v>
      </c>
      <c r="W1547" s="1">
        <v>2.61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0.94</v>
      </c>
      <c r="D1548" s="1">
        <v>0</v>
      </c>
      <c r="E1548" s="1">
        <v>0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0</v>
      </c>
      <c r="K1548" s="1">
        <v>-2</v>
      </c>
      <c r="L1548" s="1">
        <v>-2</v>
      </c>
      <c r="M1548" s="1">
        <v>-3</v>
      </c>
      <c r="N1548" s="1">
        <v>-1</v>
      </c>
      <c r="O1548" s="1">
        <v>44769</v>
      </c>
      <c r="P1548" s="1">
        <v>0</v>
      </c>
      <c r="Q1548" s="1">
        <v>34.950000000000003</v>
      </c>
      <c r="R1548" s="1">
        <v>35.35</v>
      </c>
      <c r="S1548" s="1">
        <v>34.75</v>
      </c>
      <c r="T1548" s="1">
        <v>35</v>
      </c>
      <c r="U1548" s="1">
        <v>35.200000000000003</v>
      </c>
      <c r="V1548" s="1">
        <v>-2.8039999999999996E-3</v>
      </c>
      <c r="W1548" s="1">
        <v>-0.14000000000000001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2.17</v>
      </c>
      <c r="D1549" s="1">
        <v>0</v>
      </c>
      <c r="E1549" s="1">
        <v>0.14000000000000001</v>
      </c>
      <c r="F1549" s="1">
        <v>8.89</v>
      </c>
      <c r="G1549" s="1">
        <v>88.8</v>
      </c>
      <c r="H1549" s="1">
        <v>1553</v>
      </c>
      <c r="I1549" s="1">
        <v>1182798.08</v>
      </c>
      <c r="J1549" s="1">
        <v>28</v>
      </c>
      <c r="K1549" s="1">
        <v>-14</v>
      </c>
      <c r="L1549" s="1">
        <v>-42</v>
      </c>
      <c r="M1549" s="1">
        <v>-34</v>
      </c>
      <c r="N1549" s="1">
        <v>41</v>
      </c>
      <c r="O1549" s="1">
        <v>105032</v>
      </c>
      <c r="P1549" s="1">
        <v>0</v>
      </c>
      <c r="Q1549" s="1">
        <v>23.9</v>
      </c>
      <c r="R1549" s="1">
        <v>23.95</v>
      </c>
      <c r="S1549" s="1">
        <v>23.65</v>
      </c>
      <c r="T1549" s="1">
        <v>23.6</v>
      </c>
      <c r="U1549" s="1">
        <v>23.6</v>
      </c>
      <c r="V1549" s="1">
        <v>-4.9420000000000019E-3</v>
      </c>
      <c r="W1549" s="1">
        <v>-0.42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3.04</v>
      </c>
      <c r="D1550" s="1">
        <v>0</v>
      </c>
      <c r="E1550" s="1">
        <v>0.01</v>
      </c>
      <c r="F1550" s="1">
        <v>33.47</v>
      </c>
      <c r="G1550" s="1">
        <v>63.480000000000004</v>
      </c>
      <c r="H1550" s="1">
        <v>1554</v>
      </c>
      <c r="I1550" s="1">
        <v>1770997.73</v>
      </c>
      <c r="J1550" s="1">
        <v>34</v>
      </c>
      <c r="K1550" s="1">
        <v>6</v>
      </c>
      <c r="L1550" s="1">
        <v>-18</v>
      </c>
      <c r="M1550" s="1">
        <v>13</v>
      </c>
      <c r="N1550" s="1">
        <v>52</v>
      </c>
      <c r="O1550" s="1">
        <v>112423</v>
      </c>
      <c r="P1550" s="1">
        <v>0.1</v>
      </c>
      <c r="Q1550" s="1">
        <v>41</v>
      </c>
      <c r="R1550" s="1">
        <v>41.35</v>
      </c>
      <c r="S1550" s="1">
        <v>41.05</v>
      </c>
      <c r="T1550" s="1">
        <v>40.9</v>
      </c>
      <c r="U1550" s="1">
        <v>41.1</v>
      </c>
      <c r="V1550" s="1">
        <v>3.5721000000000003E-2</v>
      </c>
      <c r="W1550" s="1">
        <v>0.86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2.4</v>
      </c>
      <c r="D1551" s="1">
        <v>0</v>
      </c>
      <c r="E1551" s="1">
        <v>0.48</v>
      </c>
      <c r="F1551" s="1">
        <v>3.8</v>
      </c>
      <c r="G1551" s="1">
        <v>93.32</v>
      </c>
      <c r="H1551" s="1">
        <v>1555</v>
      </c>
      <c r="I1551" s="1">
        <v>706228.86</v>
      </c>
      <c r="J1551" s="1">
        <v>382</v>
      </c>
      <c r="K1551" s="1">
        <v>-725</v>
      </c>
      <c r="L1551" s="1">
        <v>164</v>
      </c>
      <c r="M1551" s="1">
        <v>-68</v>
      </c>
      <c r="N1551" s="1">
        <v>245</v>
      </c>
      <c r="O1551" s="1">
        <v>65905</v>
      </c>
      <c r="P1551" s="1">
        <v>0</v>
      </c>
      <c r="Q1551" s="1">
        <v>47.25</v>
      </c>
      <c r="R1551" s="1">
        <v>46.75</v>
      </c>
      <c r="S1551" s="1">
        <v>44.1</v>
      </c>
      <c r="T1551" s="1">
        <v>42.65</v>
      </c>
      <c r="U1551" s="1">
        <v>43.35</v>
      </c>
      <c r="V1551" s="1">
        <v>-8.9129999999999921E-3</v>
      </c>
      <c r="W1551" s="1">
        <v>-5.25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8</v>
      </c>
      <c r="K1552" s="1">
        <v>4</v>
      </c>
      <c r="L1552" s="1">
        <v>3</v>
      </c>
      <c r="M1552" s="1">
        <v>0</v>
      </c>
      <c r="N1552" s="1">
        <v>1</v>
      </c>
      <c r="O1552" s="1">
        <v>56944</v>
      </c>
      <c r="P1552" s="1">
        <v>0</v>
      </c>
      <c r="Q1552" s="1">
        <v>10.6</v>
      </c>
      <c r="R1552" s="1">
        <v>10.55</v>
      </c>
      <c r="S1552" s="1">
        <v>10.45</v>
      </c>
      <c r="T1552" s="1">
        <v>10.15</v>
      </c>
      <c r="U1552" s="1">
        <v>10.3</v>
      </c>
      <c r="V1552" s="1">
        <v>1.6865000000000001E-3</v>
      </c>
      <c r="W1552" s="1">
        <v>-3.29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1.68</v>
      </c>
      <c r="D1553" s="1">
        <v>0</v>
      </c>
      <c r="E1553" s="1">
        <v>0</v>
      </c>
      <c r="F1553" s="1">
        <v>16.8</v>
      </c>
      <c r="G1553" s="1">
        <v>81.52</v>
      </c>
      <c r="H1553" s="1">
        <v>1557</v>
      </c>
      <c r="I1553" s="1">
        <v>1648178.36</v>
      </c>
      <c r="J1553" s="1">
        <v>263</v>
      </c>
      <c r="K1553" s="1">
        <v>-455</v>
      </c>
      <c r="L1553" s="1">
        <v>-271</v>
      </c>
      <c r="M1553" s="1">
        <v>-387</v>
      </c>
      <c r="N1553" s="1">
        <v>250</v>
      </c>
      <c r="O1553" s="1">
        <v>134359</v>
      </c>
      <c r="P1553" s="1">
        <v>-0.4</v>
      </c>
      <c r="Q1553" s="1">
        <v>18.05</v>
      </c>
      <c r="R1553" s="1">
        <v>18.350000000000001</v>
      </c>
      <c r="S1553" s="1">
        <v>19.25</v>
      </c>
      <c r="T1553" s="1">
        <v>18.8</v>
      </c>
      <c r="U1553" s="1">
        <v>18.899999999999999</v>
      </c>
      <c r="V1553" s="1">
        <v>-0.11369449999999999</v>
      </c>
      <c r="W1553" s="1">
        <v>9.8800000000000008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1</v>
      </c>
      <c r="K1554" s="1">
        <v>-1</v>
      </c>
      <c r="L1554" s="1">
        <v>0</v>
      </c>
      <c r="M1554" s="1">
        <v>-1</v>
      </c>
      <c r="N1554" s="1">
        <v>0</v>
      </c>
      <c r="O1554" s="1">
        <v>24173</v>
      </c>
      <c r="P1554" s="1">
        <v>0</v>
      </c>
      <c r="Q1554" s="1">
        <v>50</v>
      </c>
      <c r="R1554" s="1">
        <v>50</v>
      </c>
      <c r="S1554" s="1">
        <v>49.65</v>
      </c>
      <c r="T1554" s="1">
        <v>49.45</v>
      </c>
      <c r="U1554" s="1">
        <v>49.65</v>
      </c>
      <c r="V1554" s="1">
        <v>-4.9450000000000004E-4</v>
      </c>
      <c r="W1554" s="1">
        <v>-0.7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-2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11.6</v>
      </c>
      <c r="R1555" s="1">
        <v>11.2</v>
      </c>
      <c r="S1555" s="1">
        <v>11.15</v>
      </c>
      <c r="T1555" s="1">
        <v>11.15</v>
      </c>
      <c r="U1555" s="1">
        <v>10.6</v>
      </c>
      <c r="V1555" s="1">
        <v>-1.08E-4</v>
      </c>
      <c r="W1555" s="1">
        <v>-5.36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1</v>
      </c>
      <c r="N1556" s="1">
        <v>-1</v>
      </c>
      <c r="O1556" s="1">
        <v>49250</v>
      </c>
      <c r="P1556" s="1">
        <v>0</v>
      </c>
      <c r="Q1556" s="1">
        <v>19.7</v>
      </c>
      <c r="R1556" s="1">
        <v>19.899999999999999</v>
      </c>
      <c r="S1556" s="1">
        <v>19.600000000000001</v>
      </c>
      <c r="T1556" s="1">
        <v>21.55</v>
      </c>
      <c r="U1556" s="1">
        <v>23.7</v>
      </c>
      <c r="V1556" s="1">
        <v>-2.1499999999999987E-5</v>
      </c>
      <c r="W1556" s="1">
        <v>15.61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28.04</v>
      </c>
      <c r="D1557" s="1">
        <v>1.56</v>
      </c>
      <c r="E1557" s="1">
        <v>1.64</v>
      </c>
      <c r="F1557" s="1">
        <v>2.89</v>
      </c>
      <c r="G1557" s="1">
        <v>65.87</v>
      </c>
      <c r="H1557" s="1">
        <v>1561</v>
      </c>
      <c r="I1557" s="1">
        <v>11404677.15</v>
      </c>
      <c r="J1557" s="1">
        <v>2884</v>
      </c>
      <c r="K1557" s="1">
        <v>697</v>
      </c>
      <c r="L1557" s="1">
        <v>4161</v>
      </c>
      <c r="M1557" s="1">
        <v>4613</v>
      </c>
      <c r="N1557" s="1">
        <v>5175</v>
      </c>
      <c r="O1557" s="1">
        <v>751226</v>
      </c>
      <c r="P1557" s="1">
        <v>2.2999999999999998</v>
      </c>
      <c r="Q1557" s="1">
        <v>71.2</v>
      </c>
      <c r="R1557" s="1">
        <v>70.599999999999994</v>
      </c>
      <c r="S1557" s="1">
        <v>70.400000000000006</v>
      </c>
      <c r="T1557" s="1">
        <v>72.400000000000006</v>
      </c>
      <c r="U1557" s="1">
        <v>74.8</v>
      </c>
      <c r="V1557" s="1">
        <v>12.685546</v>
      </c>
      <c r="W1557" s="1">
        <v>7.94</v>
      </c>
      <c r="X1557" s="1" t="s">
        <v>4548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12.23</v>
      </c>
      <c r="D1558" s="1">
        <v>0</v>
      </c>
      <c r="E1558" s="1">
        <v>0.05</v>
      </c>
      <c r="F1558" s="1">
        <v>35.58</v>
      </c>
      <c r="G1558" s="1">
        <v>52.14</v>
      </c>
      <c r="H1558" s="1">
        <v>1562</v>
      </c>
      <c r="I1558" s="1">
        <v>679288.696</v>
      </c>
      <c r="J1558" s="1">
        <v>57</v>
      </c>
      <c r="K1558" s="1">
        <v>-541</v>
      </c>
      <c r="L1558" s="1">
        <v>-487</v>
      </c>
      <c r="M1558" s="1">
        <v>322</v>
      </c>
      <c r="N1558" s="1">
        <v>1265</v>
      </c>
      <c r="O1558" s="1">
        <v>35418</v>
      </c>
      <c r="P1558" s="1">
        <v>1.7</v>
      </c>
      <c r="Q1558" s="1">
        <v>32.700000000000003</v>
      </c>
      <c r="R1558" s="1">
        <v>32.200000000000003</v>
      </c>
      <c r="S1558" s="1">
        <v>31</v>
      </c>
      <c r="T1558" s="1">
        <v>31.05</v>
      </c>
      <c r="U1558" s="1">
        <v>32.299999999999997</v>
      </c>
      <c r="V1558" s="1">
        <v>0.20204299999999994</v>
      </c>
      <c r="W1558" s="1">
        <v>-0.77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5.12</v>
      </c>
      <c r="D1559" s="1">
        <v>0</v>
      </c>
      <c r="E1559" s="1">
        <v>0.06</v>
      </c>
      <c r="F1559" s="1">
        <v>14.3</v>
      </c>
      <c r="G1559" s="1">
        <v>80.52</v>
      </c>
      <c r="H1559" s="1">
        <v>1563</v>
      </c>
      <c r="I1559" s="1">
        <v>518542.83</v>
      </c>
      <c r="J1559" s="1">
        <v>5</v>
      </c>
      <c r="K1559" s="1">
        <v>-12</v>
      </c>
      <c r="L1559" s="1">
        <v>-32</v>
      </c>
      <c r="M1559" s="1">
        <v>-19</v>
      </c>
      <c r="N1559" s="1">
        <v>-2</v>
      </c>
      <c r="O1559" s="1">
        <v>41753</v>
      </c>
      <c r="P1559" s="1">
        <v>-0.1</v>
      </c>
      <c r="Q1559" s="1">
        <v>13.1</v>
      </c>
      <c r="R1559" s="1">
        <v>12.9</v>
      </c>
      <c r="S1559" s="1">
        <v>12.8</v>
      </c>
      <c r="T1559" s="1">
        <v>12.8</v>
      </c>
      <c r="U1559" s="1">
        <v>12.8</v>
      </c>
      <c r="V1559" s="1">
        <v>-7.6770000000000007E-3</v>
      </c>
      <c r="W1559" s="1">
        <v>-0.39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1.29</v>
      </c>
      <c r="D1560" s="1">
        <v>0</v>
      </c>
      <c r="E1560" s="1">
        <v>0</v>
      </c>
      <c r="F1560" s="1">
        <v>39.17</v>
      </c>
      <c r="G1560" s="1">
        <v>59.54</v>
      </c>
      <c r="H1560" s="1">
        <v>1564</v>
      </c>
      <c r="I1560" s="1">
        <v>800000</v>
      </c>
      <c r="J1560" s="1">
        <v>-3</v>
      </c>
      <c r="K1560" s="1">
        <v>10</v>
      </c>
      <c r="L1560" s="1">
        <v>-10</v>
      </c>
      <c r="M1560" s="1">
        <v>4</v>
      </c>
      <c r="N1560" s="1">
        <v>8</v>
      </c>
      <c r="O1560" s="1">
        <v>47632</v>
      </c>
      <c r="P1560" s="1">
        <v>0</v>
      </c>
      <c r="Q1560" s="1">
        <v>25.15</v>
      </c>
      <c r="R1560" s="1">
        <v>26</v>
      </c>
      <c r="S1560" s="1">
        <v>25.2</v>
      </c>
      <c r="T1560" s="1">
        <v>24.95</v>
      </c>
      <c r="U1560" s="1">
        <v>25.2</v>
      </c>
      <c r="V1560" s="1">
        <v>2.3395E-3</v>
      </c>
      <c r="W1560" s="1">
        <v>1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2.5499999999999998</v>
      </c>
      <c r="D1561" s="1">
        <v>0.25</v>
      </c>
      <c r="E1561" s="1">
        <v>0.15</v>
      </c>
      <c r="F1561" s="1">
        <v>12.06</v>
      </c>
      <c r="G1561" s="1">
        <v>84.99</v>
      </c>
      <c r="H1561" s="1">
        <v>1565</v>
      </c>
      <c r="I1561" s="1">
        <v>871244.66</v>
      </c>
      <c r="J1561" s="1">
        <v>-26</v>
      </c>
      <c r="K1561" s="1">
        <v>-14</v>
      </c>
      <c r="L1561" s="1">
        <v>-7</v>
      </c>
      <c r="M1561" s="1">
        <v>10</v>
      </c>
      <c r="N1561" s="1">
        <v>1</v>
      </c>
      <c r="O1561" s="1">
        <v>74047</v>
      </c>
      <c r="P1561" s="1">
        <v>0</v>
      </c>
      <c r="Q1561" s="1">
        <v>20.149999999999999</v>
      </c>
      <c r="R1561" s="1">
        <v>20.149999999999999</v>
      </c>
      <c r="S1561" s="1">
        <v>20.149999999999999</v>
      </c>
      <c r="T1561" s="1">
        <v>20.149999999999999</v>
      </c>
      <c r="U1561" s="1">
        <v>20.2</v>
      </c>
      <c r="V1561" s="1">
        <v>-7.2534999999999987E-3</v>
      </c>
      <c r="W1561" s="1">
        <v>0.25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5.96</v>
      </c>
      <c r="D1562" s="1">
        <v>0.13</v>
      </c>
      <c r="E1562" s="1">
        <v>1.1000000000000001</v>
      </c>
      <c r="F1562" s="1">
        <v>10.15</v>
      </c>
      <c r="G1562" s="1">
        <v>82.66</v>
      </c>
      <c r="H1562" s="1">
        <v>1566</v>
      </c>
      <c r="I1562" s="1">
        <v>2775315.38</v>
      </c>
      <c r="J1562" s="1">
        <v>249</v>
      </c>
      <c r="K1562" s="1">
        <v>618</v>
      </c>
      <c r="L1562" s="1">
        <v>-1097</v>
      </c>
      <c r="M1562" s="1">
        <v>-1115</v>
      </c>
      <c r="N1562" s="1">
        <v>1125</v>
      </c>
      <c r="O1562" s="1">
        <v>229408</v>
      </c>
      <c r="P1562" s="1">
        <v>-0.1</v>
      </c>
      <c r="Q1562" s="1">
        <v>31.3</v>
      </c>
      <c r="R1562" s="1">
        <v>34.4</v>
      </c>
      <c r="S1562" s="1">
        <v>37.65</v>
      </c>
      <c r="T1562" s="1">
        <v>36</v>
      </c>
      <c r="U1562" s="1">
        <v>39.200000000000003</v>
      </c>
      <c r="V1562" s="1">
        <v>-8.2891499999999937E-2</v>
      </c>
      <c r="W1562" s="1">
        <v>27.27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2</v>
      </c>
      <c r="M1563" s="1">
        <v>4</v>
      </c>
      <c r="N1563" s="1">
        <v>-3</v>
      </c>
      <c r="O1563" s="1">
        <v>-12103</v>
      </c>
      <c r="P1563" s="1">
        <v>0</v>
      </c>
      <c r="Q1563" s="1">
        <v>10.65</v>
      </c>
      <c r="R1563" s="1">
        <v>10.35</v>
      </c>
      <c r="S1563" s="1">
        <v>11.35</v>
      </c>
      <c r="T1563" s="1">
        <v>12.45</v>
      </c>
      <c r="U1563" s="1">
        <v>11.65</v>
      </c>
      <c r="V1563" s="1">
        <v>3.7549999999999997E-4</v>
      </c>
      <c r="W1563" s="1">
        <v>8.8800000000000008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22.92</v>
      </c>
      <c r="D1565" s="1">
        <v>5.1100000000000003</v>
      </c>
      <c r="E1565" s="1">
        <v>0.44</v>
      </c>
      <c r="F1565" s="1">
        <v>10.71</v>
      </c>
      <c r="G1565" s="1">
        <v>60.819999999999993</v>
      </c>
      <c r="H1565" s="1">
        <v>1569</v>
      </c>
      <c r="I1565" s="1">
        <v>861720.72</v>
      </c>
      <c r="J1565" s="1">
        <v>913</v>
      </c>
      <c r="K1565" s="1">
        <v>1</v>
      </c>
      <c r="L1565" s="1">
        <v>385</v>
      </c>
      <c r="M1565" s="1">
        <v>-14</v>
      </c>
      <c r="N1565" s="1">
        <v>442</v>
      </c>
      <c r="O1565" s="1">
        <v>52410</v>
      </c>
      <c r="P1565" s="1">
        <v>3.3</v>
      </c>
      <c r="Q1565" s="1">
        <v>233</v>
      </c>
      <c r="R1565" s="1">
        <v>230</v>
      </c>
      <c r="S1565" s="1">
        <v>228</v>
      </c>
      <c r="T1565" s="1">
        <v>223</v>
      </c>
      <c r="U1565" s="1">
        <v>232</v>
      </c>
      <c r="V1565" s="1">
        <v>4.0016100000000003</v>
      </c>
      <c r="W1565" s="1">
        <v>1.0900000000000001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0.74</v>
      </c>
      <c r="D1566" s="1">
        <v>0</v>
      </c>
      <c r="E1566" s="1">
        <v>0.23</v>
      </c>
      <c r="F1566" s="1">
        <v>18.989999999999998</v>
      </c>
      <c r="G1566" s="1">
        <v>80.040000000000006</v>
      </c>
      <c r="H1566" s="1">
        <v>1570</v>
      </c>
      <c r="I1566" s="1">
        <v>351331.93</v>
      </c>
      <c r="J1566" s="1">
        <v>-5</v>
      </c>
      <c r="K1566" s="1">
        <v>6</v>
      </c>
      <c r="L1566" s="1">
        <v>2</v>
      </c>
      <c r="M1566" s="1">
        <v>1</v>
      </c>
      <c r="N1566" s="1">
        <v>3</v>
      </c>
      <c r="O1566" s="1">
        <v>28121</v>
      </c>
      <c r="P1566" s="1">
        <v>0</v>
      </c>
      <c r="Q1566" s="1">
        <v>191</v>
      </c>
      <c r="R1566" s="1">
        <v>191</v>
      </c>
      <c r="S1566" s="1">
        <v>191</v>
      </c>
      <c r="T1566" s="1">
        <v>191</v>
      </c>
      <c r="U1566" s="1">
        <v>191</v>
      </c>
      <c r="V1566" s="1">
        <v>1.337E-2</v>
      </c>
      <c r="W1566" s="1">
        <v>-0.26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0.14000000000000001</v>
      </c>
      <c r="D1567" s="1">
        <v>0</v>
      </c>
      <c r="E1567" s="1">
        <v>0</v>
      </c>
      <c r="F1567" s="1">
        <v>12.85</v>
      </c>
      <c r="G1567" s="1">
        <v>87.01</v>
      </c>
      <c r="H1567" s="1">
        <v>1571</v>
      </c>
      <c r="I1567" s="1">
        <v>695141.49</v>
      </c>
      <c r="J1567" s="1">
        <v>-15</v>
      </c>
      <c r="K1567" s="1">
        <v>-18</v>
      </c>
      <c r="L1567" s="1">
        <v>-29</v>
      </c>
      <c r="M1567" s="1">
        <v>-7</v>
      </c>
      <c r="N1567" s="1">
        <v>1</v>
      </c>
      <c r="O1567" s="1">
        <v>60484</v>
      </c>
      <c r="P1567" s="1">
        <v>-0.1</v>
      </c>
      <c r="Q1567" s="1">
        <v>83.5</v>
      </c>
      <c r="R1567" s="1">
        <v>83.7</v>
      </c>
      <c r="S1567" s="1">
        <v>80.599999999999994</v>
      </c>
      <c r="T1567" s="1">
        <v>79</v>
      </c>
      <c r="U1567" s="1">
        <v>78.3</v>
      </c>
      <c r="V1567" s="1">
        <v>-5.5711999999999998E-2</v>
      </c>
      <c r="W1567" s="1">
        <v>-8.42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1.25</v>
      </c>
      <c r="D1568" s="1">
        <v>0</v>
      </c>
      <c r="E1568" s="1">
        <v>0</v>
      </c>
      <c r="F1568" s="1">
        <v>12.05</v>
      </c>
      <c r="G1568" s="1">
        <v>86.7</v>
      </c>
      <c r="H1568" s="1">
        <v>1572</v>
      </c>
      <c r="I1568" s="1">
        <v>1572572.42</v>
      </c>
      <c r="J1568" s="1">
        <v>167</v>
      </c>
      <c r="K1568" s="1">
        <v>-171</v>
      </c>
      <c r="L1568" s="1">
        <v>-94</v>
      </c>
      <c r="M1568" s="1">
        <v>-191</v>
      </c>
      <c r="N1568" s="1">
        <v>-32</v>
      </c>
      <c r="O1568" s="1">
        <v>136342</v>
      </c>
      <c r="P1568" s="1">
        <v>-0.2</v>
      </c>
      <c r="Q1568" s="1">
        <v>13.05</v>
      </c>
      <c r="R1568" s="1">
        <v>12.9</v>
      </c>
      <c r="S1568" s="1">
        <v>12.85</v>
      </c>
      <c r="T1568" s="1">
        <v>12.7</v>
      </c>
      <c r="U1568" s="1">
        <v>12.6</v>
      </c>
      <c r="V1568" s="1">
        <v>-4.0633499999999996E-2</v>
      </c>
      <c r="W1568" s="1">
        <v>-1.18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13.89</v>
      </c>
      <c r="D1569" s="1">
        <v>8.15</v>
      </c>
      <c r="E1569" s="1">
        <v>1.65</v>
      </c>
      <c r="F1569" s="1">
        <v>26.83</v>
      </c>
      <c r="G1569" s="1">
        <v>49.480000000000004</v>
      </c>
      <c r="H1569" s="1">
        <v>1573</v>
      </c>
      <c r="I1569" s="1">
        <v>1997161.23</v>
      </c>
      <c r="J1569" s="1">
        <v>1185</v>
      </c>
      <c r="K1569" s="1">
        <v>-544</v>
      </c>
      <c r="L1569" s="1">
        <v>1244</v>
      </c>
      <c r="M1569" s="1">
        <v>-380</v>
      </c>
      <c r="N1569" s="1">
        <v>1496</v>
      </c>
      <c r="O1569" s="1">
        <v>98820</v>
      </c>
      <c r="P1569" s="1">
        <v>3</v>
      </c>
      <c r="Q1569" s="1">
        <v>151</v>
      </c>
      <c r="R1569" s="1">
        <v>149</v>
      </c>
      <c r="S1569" s="1">
        <v>149.5</v>
      </c>
      <c r="T1569" s="1">
        <v>148.5</v>
      </c>
      <c r="U1569" s="1">
        <v>152</v>
      </c>
      <c r="V1569" s="1">
        <v>4.54819</v>
      </c>
      <c r="W1569" s="1">
        <v>2.36</v>
      </c>
      <c r="X1569" s="1" t="s">
        <v>4549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2.06</v>
      </c>
      <c r="D1570" s="1">
        <v>0</v>
      </c>
      <c r="E1570" s="1">
        <v>0</v>
      </c>
      <c r="F1570" s="1">
        <v>22.54</v>
      </c>
      <c r="G1570" s="1">
        <v>75.400000000000006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3</v>
      </c>
      <c r="M1570" s="1">
        <v>-13</v>
      </c>
      <c r="N1570" s="1">
        <v>-7</v>
      </c>
      <c r="O1570" s="1">
        <v>21918</v>
      </c>
      <c r="P1570" s="1">
        <v>-0.1</v>
      </c>
      <c r="Q1570" s="1">
        <v>24.2</v>
      </c>
      <c r="R1570" s="1">
        <v>24.4</v>
      </c>
      <c r="S1570" s="1">
        <v>25.5</v>
      </c>
      <c r="T1570" s="1">
        <v>26.8</v>
      </c>
      <c r="U1570" s="1">
        <v>26.85</v>
      </c>
      <c r="V1570" s="1">
        <v>-4.5985000000000002E-3</v>
      </c>
      <c r="W1570" s="1">
        <v>11.88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14.23</v>
      </c>
      <c r="D1571" s="1">
        <v>0.02</v>
      </c>
      <c r="E1571" s="1">
        <v>0.05</v>
      </c>
      <c r="F1571" s="1">
        <v>19.7</v>
      </c>
      <c r="G1571" s="1">
        <v>66</v>
      </c>
      <c r="H1571" s="1">
        <v>1575</v>
      </c>
      <c r="I1571" s="1">
        <v>609217.49899999995</v>
      </c>
      <c r="J1571" s="1">
        <v>89</v>
      </c>
      <c r="K1571" s="1">
        <v>-38</v>
      </c>
      <c r="L1571" s="1">
        <v>-339</v>
      </c>
      <c r="M1571" s="1">
        <v>-18</v>
      </c>
      <c r="N1571" s="1">
        <v>129</v>
      </c>
      <c r="O1571" s="1">
        <v>40208</v>
      </c>
      <c r="P1571" s="1">
        <v>-0.4</v>
      </c>
      <c r="Q1571" s="1">
        <v>27.1</v>
      </c>
      <c r="R1571" s="1">
        <v>26.65</v>
      </c>
      <c r="S1571" s="1">
        <v>25.7</v>
      </c>
      <c r="T1571" s="1">
        <v>25.7</v>
      </c>
      <c r="U1571" s="1">
        <v>26.1</v>
      </c>
      <c r="V1571" s="1">
        <v>-4.4087999999999995E-2</v>
      </c>
      <c r="W1571" s="1">
        <v>-2.61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5.33</v>
      </c>
      <c r="D1572" s="1">
        <v>0</v>
      </c>
      <c r="E1572" s="1">
        <v>0</v>
      </c>
      <c r="F1572" s="1">
        <v>38.74</v>
      </c>
      <c r="G1572" s="1">
        <v>55.93</v>
      </c>
      <c r="H1572" s="1">
        <v>1576</v>
      </c>
      <c r="I1572" s="1">
        <v>571775.27</v>
      </c>
      <c r="J1572" s="1">
        <v>-5</v>
      </c>
      <c r="K1572" s="1">
        <v>-9</v>
      </c>
      <c r="L1572" s="1">
        <v>-23</v>
      </c>
      <c r="M1572" s="1">
        <v>-1</v>
      </c>
      <c r="N1572" s="1">
        <v>-27</v>
      </c>
      <c r="O1572" s="1">
        <v>31979</v>
      </c>
      <c r="P1572" s="1">
        <v>-0.2</v>
      </c>
      <c r="Q1572" s="1">
        <v>28.3</v>
      </c>
      <c r="R1572" s="1">
        <v>28.6</v>
      </c>
      <c r="S1572" s="1">
        <v>28</v>
      </c>
      <c r="T1572" s="1">
        <v>28</v>
      </c>
      <c r="U1572" s="1">
        <v>28.05</v>
      </c>
      <c r="V1572" s="1">
        <v>-1.82825E-2</v>
      </c>
      <c r="W1572" s="1">
        <v>0.18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3.13</v>
      </c>
      <c r="D1573" s="1">
        <v>0</v>
      </c>
      <c r="E1573" s="1">
        <v>0</v>
      </c>
      <c r="F1573" s="1">
        <v>9.66</v>
      </c>
      <c r="G1573" s="1">
        <v>87.210000000000008</v>
      </c>
      <c r="H1573" s="1">
        <v>1577</v>
      </c>
      <c r="I1573" s="1">
        <v>454503.64</v>
      </c>
      <c r="J1573" s="1">
        <v>-6</v>
      </c>
      <c r="K1573" s="1">
        <v>-9</v>
      </c>
      <c r="L1573" s="1">
        <v>-22</v>
      </c>
      <c r="M1573" s="1">
        <v>-20</v>
      </c>
      <c r="N1573" s="1">
        <v>-1</v>
      </c>
      <c r="O1573" s="1">
        <v>39637</v>
      </c>
      <c r="P1573" s="1">
        <v>-0.1</v>
      </c>
      <c r="Q1573" s="1">
        <v>62.6</v>
      </c>
      <c r="R1573" s="1">
        <v>62.5</v>
      </c>
      <c r="S1573" s="1">
        <v>62</v>
      </c>
      <c r="T1573" s="1">
        <v>61.4</v>
      </c>
      <c r="U1573" s="1">
        <v>61.5</v>
      </c>
      <c r="V1573" s="1">
        <v>-3.5915999999999997E-2</v>
      </c>
      <c r="W1573" s="1">
        <v>-1.76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0.01</v>
      </c>
      <c r="D1574" s="1">
        <v>0</v>
      </c>
      <c r="E1574" s="1">
        <v>0</v>
      </c>
      <c r="F1574" s="1">
        <v>28.7</v>
      </c>
      <c r="G1574" s="1">
        <v>71.289999999999992</v>
      </c>
      <c r="H1574" s="1">
        <v>1578</v>
      </c>
      <c r="I1574" s="1">
        <v>388506.16</v>
      </c>
      <c r="J1574" s="1">
        <v>2</v>
      </c>
      <c r="K1574" s="1">
        <v>0</v>
      </c>
      <c r="L1574" s="1">
        <v>-18</v>
      </c>
      <c r="M1574" s="1">
        <v>5</v>
      </c>
      <c r="N1574" s="1">
        <v>-5</v>
      </c>
      <c r="O1574" s="1">
        <v>27697</v>
      </c>
      <c r="P1574" s="1">
        <v>-0.1</v>
      </c>
      <c r="Q1574" s="1">
        <v>9.17</v>
      </c>
      <c r="R1574" s="1">
        <v>9.1199999999999992</v>
      </c>
      <c r="S1574" s="1">
        <v>8.86</v>
      </c>
      <c r="T1574" s="1">
        <v>8.73</v>
      </c>
      <c r="U1574" s="1">
        <v>8.77</v>
      </c>
      <c r="V1574" s="1">
        <v>-1.4133999999999998E-3</v>
      </c>
      <c r="W1574" s="1">
        <v>-4.3600000000000003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0.72</v>
      </c>
      <c r="D1575" s="1">
        <v>0</v>
      </c>
      <c r="E1575" s="1">
        <v>0.01</v>
      </c>
      <c r="F1575" s="1">
        <v>24.18</v>
      </c>
      <c r="G1575" s="1">
        <v>75.09</v>
      </c>
      <c r="H1575" s="1">
        <v>1579</v>
      </c>
      <c r="I1575" s="1">
        <v>642084.93000000005</v>
      </c>
      <c r="J1575" s="1">
        <v>-28</v>
      </c>
      <c r="K1575" s="1">
        <v>-29</v>
      </c>
      <c r="L1575" s="1">
        <v>-22</v>
      </c>
      <c r="M1575" s="1">
        <v>-9</v>
      </c>
      <c r="N1575" s="1">
        <v>-8</v>
      </c>
      <c r="O1575" s="1">
        <v>48214</v>
      </c>
      <c r="P1575" s="1">
        <v>-0.2</v>
      </c>
      <c r="Q1575" s="1">
        <v>9.99</v>
      </c>
      <c r="R1575" s="1">
        <v>9.9600000000000009</v>
      </c>
      <c r="S1575" s="1">
        <v>9.6999999999999993</v>
      </c>
      <c r="T1575" s="1">
        <v>9.4</v>
      </c>
      <c r="U1575" s="1">
        <v>9.39</v>
      </c>
      <c r="V1575" s="1">
        <v>-9.4168000000000012E-3</v>
      </c>
      <c r="W1575" s="1">
        <v>-5.34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23.36</v>
      </c>
      <c r="D1576" s="1">
        <v>0</v>
      </c>
      <c r="E1576" s="1">
        <v>7.0000000000000007E-2</v>
      </c>
      <c r="F1576" s="1">
        <v>20.25</v>
      </c>
      <c r="G1576" s="1">
        <v>56.32</v>
      </c>
      <c r="H1576" s="1">
        <v>1580</v>
      </c>
      <c r="I1576" s="1">
        <v>1424164.29</v>
      </c>
      <c r="J1576" s="1">
        <v>545</v>
      </c>
      <c r="K1576" s="1">
        <v>-834</v>
      </c>
      <c r="L1576" s="1">
        <v>390</v>
      </c>
      <c r="M1576" s="1">
        <v>-1026</v>
      </c>
      <c r="N1576" s="1">
        <v>82</v>
      </c>
      <c r="O1576" s="1">
        <v>80209</v>
      </c>
      <c r="P1576" s="1">
        <v>-1.1000000000000001</v>
      </c>
      <c r="Q1576" s="1">
        <v>15.55</v>
      </c>
      <c r="R1576" s="1">
        <v>14.3</v>
      </c>
      <c r="S1576" s="1">
        <v>14.55</v>
      </c>
      <c r="T1576" s="1">
        <v>13.9</v>
      </c>
      <c r="U1576" s="1">
        <v>13.95</v>
      </c>
      <c r="V1576" s="1">
        <v>-0.10894450000000001</v>
      </c>
      <c r="W1576" s="1">
        <v>-10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0.76</v>
      </c>
      <c r="D1577" s="1">
        <v>0</v>
      </c>
      <c r="E1577" s="1">
        <v>0</v>
      </c>
      <c r="F1577" s="1">
        <v>24.78</v>
      </c>
      <c r="G1577" s="1">
        <v>74.459999999999994</v>
      </c>
      <c r="H1577" s="1">
        <v>1581</v>
      </c>
      <c r="I1577" s="1">
        <v>306743.06</v>
      </c>
      <c r="J1577" s="1">
        <v>26</v>
      </c>
      <c r="K1577" s="1">
        <v>-2</v>
      </c>
      <c r="L1577" s="1">
        <v>51</v>
      </c>
      <c r="M1577" s="1">
        <v>-37</v>
      </c>
      <c r="N1577" s="1">
        <v>-43</v>
      </c>
      <c r="O1577" s="1">
        <v>22840</v>
      </c>
      <c r="P1577" s="1">
        <v>0</v>
      </c>
      <c r="Q1577" s="1">
        <v>27.35</v>
      </c>
      <c r="R1577" s="1">
        <v>25.6</v>
      </c>
      <c r="S1577" s="1">
        <v>24.65</v>
      </c>
      <c r="T1577" s="1">
        <v>24.6</v>
      </c>
      <c r="U1577" s="1">
        <v>23.85</v>
      </c>
      <c r="V1577" s="1">
        <v>-1.8700000000000273E-4</v>
      </c>
      <c r="W1577" s="1">
        <v>-9.66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2.08</v>
      </c>
      <c r="D1578" s="1">
        <v>0.04</v>
      </c>
      <c r="E1578" s="1">
        <v>0.28999999999999998</v>
      </c>
      <c r="F1578" s="1">
        <v>42.69</v>
      </c>
      <c r="G1578" s="1">
        <v>54.900000000000006</v>
      </c>
      <c r="H1578" s="1">
        <v>1582</v>
      </c>
      <c r="I1578" s="1">
        <v>885600</v>
      </c>
      <c r="J1578" s="1">
        <v>39</v>
      </c>
      <c r="K1578" s="1">
        <v>-44</v>
      </c>
      <c r="L1578" s="1">
        <v>-34</v>
      </c>
      <c r="M1578" s="1">
        <v>-59</v>
      </c>
      <c r="N1578" s="1">
        <v>-2</v>
      </c>
      <c r="O1578" s="1">
        <v>48619</v>
      </c>
      <c r="P1578" s="1">
        <v>-0.2</v>
      </c>
      <c r="Q1578" s="1">
        <v>35.700000000000003</v>
      </c>
      <c r="R1578" s="1">
        <v>35.200000000000003</v>
      </c>
      <c r="S1578" s="1">
        <v>34.9</v>
      </c>
      <c r="T1578" s="1">
        <v>34.35</v>
      </c>
      <c r="U1578" s="1">
        <v>34.35</v>
      </c>
      <c r="V1578" s="1">
        <v>-3.4384499999999998E-2</v>
      </c>
      <c r="W1578" s="1">
        <v>-0.87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0</v>
      </c>
      <c r="N1579" s="1">
        <v>0</v>
      </c>
      <c r="O1579" s="1">
        <v>129494</v>
      </c>
      <c r="P1579" s="1">
        <v>0</v>
      </c>
      <c r="Q1579" s="1">
        <v>2.59</v>
      </c>
      <c r="R1579" s="1">
        <v>2.7</v>
      </c>
      <c r="S1579" s="1">
        <v>2.72</v>
      </c>
      <c r="T1579" s="1">
        <v>2.69</v>
      </c>
      <c r="U1579" s="1">
        <v>2.4300000000000002</v>
      </c>
      <c r="V1579" s="1">
        <v>2.72E-5</v>
      </c>
      <c r="W1579" s="1">
        <v>-6.54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10.49</v>
      </c>
      <c r="D1580" s="1">
        <v>0.54</v>
      </c>
      <c r="E1580" s="1">
        <v>7.0000000000000007E-2</v>
      </c>
      <c r="F1580" s="1">
        <v>11.89</v>
      </c>
      <c r="G1580" s="1">
        <v>77.009999999999991</v>
      </c>
      <c r="H1580" s="1">
        <v>1584</v>
      </c>
      <c r="I1580" s="1">
        <v>789534.13</v>
      </c>
      <c r="J1580" s="1">
        <v>383</v>
      </c>
      <c r="K1580" s="1">
        <v>272</v>
      </c>
      <c r="L1580" s="1">
        <v>563</v>
      </c>
      <c r="M1580" s="1">
        <v>-90</v>
      </c>
      <c r="N1580" s="1">
        <v>274</v>
      </c>
      <c r="O1580" s="1">
        <v>60802</v>
      </c>
      <c r="P1580" s="1">
        <v>2.2999999999999998</v>
      </c>
      <c r="Q1580" s="1">
        <v>42.35</v>
      </c>
      <c r="R1580" s="1">
        <v>41.1</v>
      </c>
      <c r="S1580" s="1">
        <v>40.9</v>
      </c>
      <c r="T1580" s="1">
        <v>40.75</v>
      </c>
      <c r="U1580" s="1">
        <v>41.85</v>
      </c>
      <c r="V1580" s="1">
        <v>0.58225349999999998</v>
      </c>
      <c r="W1580" s="1">
        <v>1.58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2.87</v>
      </c>
      <c r="D1581" s="1">
        <v>0</v>
      </c>
      <c r="E1581" s="1">
        <v>0</v>
      </c>
      <c r="F1581" s="1">
        <v>36.97</v>
      </c>
      <c r="G1581" s="1">
        <v>60.160000000000004</v>
      </c>
      <c r="H1581" s="1">
        <v>1585</v>
      </c>
      <c r="I1581" s="1">
        <v>678919.51</v>
      </c>
      <c r="J1581" s="1">
        <v>23</v>
      </c>
      <c r="K1581" s="1">
        <v>32</v>
      </c>
      <c r="L1581" s="1">
        <v>-164</v>
      </c>
      <c r="M1581" s="1">
        <v>-37</v>
      </c>
      <c r="N1581" s="1">
        <v>0</v>
      </c>
      <c r="O1581" s="1">
        <v>40844</v>
      </c>
      <c r="P1581" s="1">
        <v>-0.4</v>
      </c>
      <c r="Q1581" s="1">
        <v>49.3</v>
      </c>
      <c r="R1581" s="1">
        <v>50.5</v>
      </c>
      <c r="S1581" s="1">
        <v>49.6</v>
      </c>
      <c r="T1581" s="1">
        <v>49.3</v>
      </c>
      <c r="U1581" s="1">
        <v>49.9</v>
      </c>
      <c r="V1581" s="1">
        <v>-7.2085999999999997E-2</v>
      </c>
      <c r="W1581" s="1">
        <v>2.36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60.88</v>
      </c>
      <c r="D1582" s="1">
        <v>0.74</v>
      </c>
      <c r="E1582" s="1">
        <v>0.71</v>
      </c>
      <c r="F1582" s="1">
        <v>34.65</v>
      </c>
      <c r="G1582" s="1">
        <v>3.019999999999996</v>
      </c>
      <c r="H1582" s="1">
        <v>1586</v>
      </c>
      <c r="I1582" s="1">
        <v>4415448.51</v>
      </c>
      <c r="J1582" s="1">
        <v>890</v>
      </c>
      <c r="K1582" s="1">
        <v>-818</v>
      </c>
      <c r="L1582" s="1">
        <v>-254</v>
      </c>
      <c r="M1582" s="1">
        <v>-354</v>
      </c>
      <c r="N1582" s="1">
        <v>973</v>
      </c>
      <c r="O1582" s="1">
        <v>13335</v>
      </c>
      <c r="P1582" s="1">
        <v>3.3</v>
      </c>
      <c r="Q1582" s="1">
        <v>14.3</v>
      </c>
      <c r="R1582" s="1">
        <v>13.9</v>
      </c>
      <c r="S1582" s="1">
        <v>13.5</v>
      </c>
      <c r="T1582" s="1">
        <v>13.2</v>
      </c>
      <c r="U1582" s="1">
        <v>13.65</v>
      </c>
      <c r="V1582" s="1">
        <v>6.5364499999999992E-2</v>
      </c>
      <c r="W1582" s="1">
        <v>1.1100000000000001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2.5</v>
      </c>
      <c r="D1583" s="1">
        <v>0</v>
      </c>
      <c r="E1583" s="1">
        <v>0.01</v>
      </c>
      <c r="F1583" s="1">
        <v>25.11</v>
      </c>
      <c r="G1583" s="1">
        <v>72.38</v>
      </c>
      <c r="H1583" s="1">
        <v>1587</v>
      </c>
      <c r="I1583" s="1">
        <v>750000</v>
      </c>
      <c r="J1583" s="1">
        <v>1</v>
      </c>
      <c r="K1583" s="1">
        <v>-9</v>
      </c>
      <c r="L1583" s="1">
        <v>-26</v>
      </c>
      <c r="M1583" s="1">
        <v>-24</v>
      </c>
      <c r="N1583" s="1">
        <v>184</v>
      </c>
      <c r="O1583" s="1">
        <v>54285</v>
      </c>
      <c r="P1583" s="1">
        <v>0.2</v>
      </c>
      <c r="Q1583" s="1">
        <v>19.2</v>
      </c>
      <c r="R1583" s="1">
        <v>19.600000000000001</v>
      </c>
      <c r="S1583" s="1">
        <v>19.05</v>
      </c>
      <c r="T1583" s="1">
        <v>19.05</v>
      </c>
      <c r="U1583" s="1">
        <v>20.95</v>
      </c>
      <c r="V1583" s="1">
        <v>2.7450999999999996E-2</v>
      </c>
      <c r="W1583" s="1">
        <v>8.83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7</v>
      </c>
      <c r="K1584" s="1">
        <v>0</v>
      </c>
      <c r="L1584" s="1">
        <v>0</v>
      </c>
      <c r="M1584" s="1">
        <v>-1</v>
      </c>
      <c r="N1584" s="1">
        <v>0</v>
      </c>
      <c r="O1584" s="1">
        <v>53905</v>
      </c>
      <c r="P1584" s="1">
        <v>0</v>
      </c>
      <c r="Q1584" s="1">
        <v>69.900000000000006</v>
      </c>
      <c r="R1584" s="1">
        <v>69.8</v>
      </c>
      <c r="S1584" s="1">
        <v>69.7</v>
      </c>
      <c r="T1584" s="1">
        <v>69.5</v>
      </c>
      <c r="U1584" s="1">
        <v>69.2</v>
      </c>
      <c r="V1584" s="1">
        <v>4.1980000000000003E-3</v>
      </c>
      <c r="W1584" s="1">
        <v>-1.28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4.04</v>
      </c>
      <c r="D1585" s="1">
        <v>0.19</v>
      </c>
      <c r="E1585" s="1">
        <v>0.61</v>
      </c>
      <c r="F1585" s="1">
        <v>32.700000000000003</v>
      </c>
      <c r="G1585" s="1">
        <v>62.459999999999994</v>
      </c>
      <c r="H1585" s="1">
        <v>1589</v>
      </c>
      <c r="I1585" s="1">
        <v>5217218.76</v>
      </c>
      <c r="J1585" s="1">
        <v>1852</v>
      </c>
      <c r="K1585" s="1">
        <v>-4702</v>
      </c>
      <c r="L1585" s="1">
        <v>1963</v>
      </c>
      <c r="M1585" s="1">
        <v>-4746</v>
      </c>
      <c r="N1585" s="1">
        <v>4665</v>
      </c>
      <c r="O1585" s="1">
        <v>325867</v>
      </c>
      <c r="P1585" s="1">
        <v>-0.3</v>
      </c>
      <c r="Q1585" s="1">
        <v>16.45</v>
      </c>
      <c r="R1585" s="1">
        <v>17.05</v>
      </c>
      <c r="S1585" s="1">
        <v>17.45</v>
      </c>
      <c r="T1585" s="1">
        <v>17</v>
      </c>
      <c r="U1585" s="1">
        <v>17.600000000000001</v>
      </c>
      <c r="V1585" s="1">
        <v>-0.14027350000000005</v>
      </c>
      <c r="W1585" s="1">
        <v>11.04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4.51</v>
      </c>
      <c r="D1586" s="1">
        <v>0</v>
      </c>
      <c r="E1586" s="1">
        <v>0.5</v>
      </c>
      <c r="F1586" s="1">
        <v>16.600000000000001</v>
      </c>
      <c r="G1586" s="1">
        <v>78.39</v>
      </c>
      <c r="H1586" s="1">
        <v>1590</v>
      </c>
      <c r="I1586" s="1">
        <v>1091022.23</v>
      </c>
      <c r="J1586" s="1">
        <v>70</v>
      </c>
      <c r="K1586" s="1">
        <v>-23</v>
      </c>
      <c r="L1586" s="1">
        <v>-484</v>
      </c>
      <c r="M1586" s="1">
        <v>-190</v>
      </c>
      <c r="N1586" s="1">
        <v>-5</v>
      </c>
      <c r="O1586" s="1">
        <v>85525</v>
      </c>
      <c r="P1586" s="1">
        <v>-0.7</v>
      </c>
      <c r="Q1586" s="1">
        <v>20.05</v>
      </c>
      <c r="R1586" s="1">
        <v>20.100000000000001</v>
      </c>
      <c r="S1586" s="1">
        <v>19.3</v>
      </c>
      <c r="T1586" s="1">
        <v>19.399999999999999</v>
      </c>
      <c r="U1586" s="1">
        <v>19.600000000000001</v>
      </c>
      <c r="V1586" s="1">
        <v>-0.12184</v>
      </c>
      <c r="W1586" s="1">
        <v>-0.76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21.22</v>
      </c>
      <c r="D1587" s="1">
        <v>0.21</v>
      </c>
      <c r="E1587" s="1">
        <v>0.34</v>
      </c>
      <c r="F1587" s="1">
        <v>5.94</v>
      </c>
      <c r="G1587" s="1">
        <v>72.289999999999992</v>
      </c>
      <c r="H1587" s="1">
        <v>1591</v>
      </c>
      <c r="I1587" s="1">
        <v>4284964.7300000004</v>
      </c>
      <c r="J1587" s="1">
        <v>52</v>
      </c>
      <c r="K1587" s="1">
        <v>744</v>
      </c>
      <c r="L1587" s="1">
        <v>-1002</v>
      </c>
      <c r="M1587" s="1">
        <v>-657</v>
      </c>
      <c r="N1587" s="1">
        <v>-3</v>
      </c>
      <c r="O1587" s="1">
        <v>309760</v>
      </c>
      <c r="P1587" s="1">
        <v>-0.3</v>
      </c>
      <c r="Q1587" s="1">
        <v>39.6</v>
      </c>
      <c r="R1587" s="1">
        <v>40</v>
      </c>
      <c r="S1587" s="1">
        <v>39.35</v>
      </c>
      <c r="T1587" s="1">
        <v>39.299999999999997</v>
      </c>
      <c r="U1587" s="1">
        <v>39.5</v>
      </c>
      <c r="V1587" s="1">
        <v>-0.33548100000000008</v>
      </c>
      <c r="W1587" s="1">
        <v>-0.38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5</v>
      </c>
      <c r="K1588" s="1">
        <v>1</v>
      </c>
      <c r="L1588" s="1">
        <v>-2</v>
      </c>
      <c r="M1588" s="1">
        <v>-1</v>
      </c>
      <c r="N1588" s="1">
        <v>1</v>
      </c>
      <c r="O1588" s="1">
        <v>89941</v>
      </c>
      <c r="P1588" s="1">
        <v>0</v>
      </c>
      <c r="Q1588" s="1">
        <v>70.5</v>
      </c>
      <c r="R1588" s="1">
        <v>70.599999999999994</v>
      </c>
      <c r="S1588" s="1">
        <v>70.2</v>
      </c>
      <c r="T1588" s="1">
        <v>70.2</v>
      </c>
      <c r="U1588" s="1">
        <v>70.5</v>
      </c>
      <c r="V1588" s="1">
        <v>2.8300000000000005E-3</v>
      </c>
      <c r="W1588" s="1">
        <v>-0.14000000000000001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1.26</v>
      </c>
      <c r="D1589" s="1">
        <v>0</v>
      </c>
      <c r="E1589" s="1">
        <v>0.88</v>
      </c>
      <c r="F1589" s="1">
        <v>32.65</v>
      </c>
      <c r="G1589" s="1">
        <v>65.210000000000008</v>
      </c>
      <c r="H1589" s="1">
        <v>1593</v>
      </c>
      <c r="I1589" s="1">
        <v>1829937.43</v>
      </c>
      <c r="J1589" s="1">
        <v>68</v>
      </c>
      <c r="K1589" s="1">
        <v>-406</v>
      </c>
      <c r="L1589" s="1">
        <v>23</v>
      </c>
      <c r="M1589" s="1">
        <v>-127</v>
      </c>
      <c r="N1589" s="1">
        <v>75</v>
      </c>
      <c r="O1589" s="1">
        <v>119330</v>
      </c>
      <c r="P1589" s="1">
        <v>-0.3</v>
      </c>
      <c r="Q1589" s="1">
        <v>18.850000000000001</v>
      </c>
      <c r="R1589" s="1">
        <v>18.100000000000001</v>
      </c>
      <c r="S1589" s="1">
        <v>17.45</v>
      </c>
      <c r="T1589" s="1">
        <v>17.7</v>
      </c>
      <c r="U1589" s="1">
        <v>18.3</v>
      </c>
      <c r="V1589" s="1">
        <v>-6.5408500000000008E-2</v>
      </c>
      <c r="W1589" s="1">
        <v>6.71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5.31</v>
      </c>
      <c r="D1590" s="1">
        <v>7.0000000000000007E-2</v>
      </c>
      <c r="E1590" s="1">
        <v>0.02</v>
      </c>
      <c r="F1590" s="1">
        <v>62.89</v>
      </c>
      <c r="G1590" s="1">
        <v>31.709999999999994</v>
      </c>
      <c r="H1590" s="1">
        <v>1594</v>
      </c>
      <c r="I1590" s="1">
        <v>4422222.2300000004</v>
      </c>
      <c r="J1590" s="1">
        <v>4</v>
      </c>
      <c r="K1590" s="1">
        <v>-61</v>
      </c>
      <c r="L1590" s="1">
        <v>-223</v>
      </c>
      <c r="M1590" s="1">
        <v>-78</v>
      </c>
      <c r="N1590" s="1">
        <v>39</v>
      </c>
      <c r="O1590" s="1">
        <v>140229</v>
      </c>
      <c r="P1590" s="1">
        <v>-0.2</v>
      </c>
      <c r="Q1590" s="1">
        <v>39.950000000000003</v>
      </c>
      <c r="R1590" s="1">
        <v>40.1</v>
      </c>
      <c r="S1590" s="1">
        <v>39.700000000000003</v>
      </c>
      <c r="T1590" s="1">
        <v>39.700000000000003</v>
      </c>
      <c r="U1590" s="1">
        <v>39.75</v>
      </c>
      <c r="V1590" s="1">
        <v>-0.12685750000000001</v>
      </c>
      <c r="W1590" s="1">
        <v>-0.25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2.12</v>
      </c>
      <c r="D1591" s="1">
        <v>0</v>
      </c>
      <c r="E1591" s="1">
        <v>0</v>
      </c>
      <c r="F1591" s="1">
        <v>22.65</v>
      </c>
      <c r="G1591" s="1">
        <v>75.23</v>
      </c>
      <c r="H1591" s="1">
        <v>1595</v>
      </c>
      <c r="I1591" s="1">
        <v>305276.56</v>
      </c>
      <c r="J1591" s="1">
        <v>4</v>
      </c>
      <c r="K1591" s="1">
        <v>11</v>
      </c>
      <c r="L1591" s="1">
        <v>1</v>
      </c>
      <c r="M1591" s="1">
        <v>4</v>
      </c>
      <c r="N1591" s="1">
        <v>9</v>
      </c>
      <c r="O1591" s="1">
        <v>22966</v>
      </c>
      <c r="P1591" s="1">
        <v>0.1</v>
      </c>
      <c r="Q1591" s="1">
        <v>41.3</v>
      </c>
      <c r="R1591" s="1">
        <v>41.6</v>
      </c>
      <c r="S1591" s="1">
        <v>41.55</v>
      </c>
      <c r="T1591" s="1">
        <v>41.45</v>
      </c>
      <c r="U1591" s="1">
        <v>41.3</v>
      </c>
      <c r="V1591" s="1">
        <v>1.20185E-2</v>
      </c>
      <c r="W1591" s="1">
        <v>0.98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48.92</v>
      </c>
      <c r="D1592" s="1">
        <v>3.53</v>
      </c>
      <c r="E1592" s="1">
        <v>0.66</v>
      </c>
      <c r="F1592" s="1">
        <v>11.75</v>
      </c>
      <c r="G1592" s="1">
        <v>35.14</v>
      </c>
      <c r="H1592" s="1">
        <v>1596</v>
      </c>
      <c r="I1592" s="1">
        <v>7272401.2599999998</v>
      </c>
      <c r="J1592" s="1">
        <v>1227</v>
      </c>
      <c r="K1592" s="1">
        <v>-2148</v>
      </c>
      <c r="L1592" s="1">
        <v>-376</v>
      </c>
      <c r="M1592" s="1">
        <v>-365</v>
      </c>
      <c r="N1592" s="1">
        <v>279</v>
      </c>
      <c r="O1592" s="1">
        <v>255552</v>
      </c>
      <c r="P1592" s="1">
        <v>-0.5</v>
      </c>
      <c r="Q1592" s="1">
        <v>49.65</v>
      </c>
      <c r="R1592" s="1">
        <v>48.25</v>
      </c>
      <c r="S1592" s="1">
        <v>47.15</v>
      </c>
      <c r="T1592" s="1">
        <v>47.1</v>
      </c>
      <c r="U1592" s="1">
        <v>47.8</v>
      </c>
      <c r="V1592" s="1">
        <v>-0.64304150000000004</v>
      </c>
      <c r="W1592" s="1">
        <v>-1.75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1.19</v>
      </c>
      <c r="D1593" s="1">
        <v>3.32</v>
      </c>
      <c r="E1593" s="1">
        <v>0.26</v>
      </c>
      <c r="F1593" s="1">
        <v>28.02</v>
      </c>
      <c r="G1593" s="1">
        <v>67.210000000000008</v>
      </c>
      <c r="H1593" s="1">
        <v>1597</v>
      </c>
      <c r="I1593" s="1">
        <v>497560</v>
      </c>
      <c r="J1593" s="1">
        <v>-16</v>
      </c>
      <c r="K1593" s="1">
        <v>-14</v>
      </c>
      <c r="L1593" s="1">
        <v>-30</v>
      </c>
      <c r="M1593" s="1">
        <v>-10</v>
      </c>
      <c r="N1593" s="1">
        <v>126</v>
      </c>
      <c r="O1593" s="1">
        <v>33441</v>
      </c>
      <c r="P1593" s="1">
        <v>0.2</v>
      </c>
      <c r="Q1593" s="1">
        <v>114.5</v>
      </c>
      <c r="R1593" s="1">
        <v>115.5</v>
      </c>
      <c r="S1593" s="1">
        <v>112</v>
      </c>
      <c r="T1593" s="1">
        <v>114</v>
      </c>
      <c r="U1593" s="1">
        <v>116</v>
      </c>
      <c r="V1593" s="1">
        <v>6.6669999999999993E-2</v>
      </c>
      <c r="W1593" s="1">
        <v>3.57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12.23</v>
      </c>
      <c r="D1594" s="1">
        <v>0.09</v>
      </c>
      <c r="E1594" s="1">
        <v>0.36</v>
      </c>
      <c r="F1594" s="1">
        <v>22.9</v>
      </c>
      <c r="G1594" s="1">
        <v>64.42</v>
      </c>
      <c r="H1594" s="1">
        <v>1598</v>
      </c>
      <c r="I1594" s="1">
        <v>2800000.01</v>
      </c>
      <c r="J1594" s="1">
        <v>318</v>
      </c>
      <c r="K1594" s="1">
        <v>-296</v>
      </c>
      <c r="L1594" s="1">
        <v>332</v>
      </c>
      <c r="M1594" s="1">
        <v>-395</v>
      </c>
      <c r="N1594" s="1">
        <v>-18</v>
      </c>
      <c r="O1594" s="1">
        <v>180376</v>
      </c>
      <c r="P1594" s="1">
        <v>0</v>
      </c>
      <c r="Q1594" s="1">
        <v>44.15</v>
      </c>
      <c r="R1594" s="1">
        <v>43.7</v>
      </c>
      <c r="S1594" s="1">
        <v>43.35</v>
      </c>
      <c r="T1594" s="1">
        <v>42.9</v>
      </c>
      <c r="U1594" s="1">
        <v>43.3</v>
      </c>
      <c r="V1594" s="1">
        <v>-2.228200000000001E-2</v>
      </c>
      <c r="W1594" s="1">
        <v>-0.12</v>
      </c>
      <c r="X1594" s="1" t="s">
        <v>4550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0.99</v>
      </c>
      <c r="D1595" s="1">
        <v>0</v>
      </c>
      <c r="E1595" s="1">
        <v>0</v>
      </c>
      <c r="F1595" s="1">
        <v>13.06</v>
      </c>
      <c r="G1595" s="1">
        <v>85.95</v>
      </c>
      <c r="H1595" s="1">
        <v>1599</v>
      </c>
      <c r="I1595" s="1">
        <v>507232.3</v>
      </c>
      <c r="J1595" s="1">
        <v>5</v>
      </c>
      <c r="K1595" s="1">
        <v>-97</v>
      </c>
      <c r="L1595" s="1">
        <v>-136</v>
      </c>
      <c r="M1595" s="1">
        <v>-78</v>
      </c>
      <c r="N1595" s="1">
        <v>32</v>
      </c>
      <c r="O1595" s="1">
        <v>43597</v>
      </c>
      <c r="P1595" s="1">
        <v>-0.6</v>
      </c>
      <c r="Q1595" s="1">
        <v>50.6</v>
      </c>
      <c r="R1595" s="1">
        <v>50.1</v>
      </c>
      <c r="S1595" s="1">
        <v>49.05</v>
      </c>
      <c r="T1595" s="1">
        <v>48.8</v>
      </c>
      <c r="U1595" s="1">
        <v>50.4</v>
      </c>
      <c r="V1595" s="1">
        <v>-0.134711</v>
      </c>
      <c r="W1595" s="1">
        <v>-0.2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8.99</v>
      </c>
      <c r="R1596" s="1">
        <v>8.92</v>
      </c>
      <c r="S1596" s="1">
        <v>8.8699999999999992</v>
      </c>
      <c r="T1596" s="1">
        <v>8.8800000000000008</v>
      </c>
      <c r="U1596" s="1">
        <v>8.99</v>
      </c>
      <c r="V1596" s="1">
        <v>0</v>
      </c>
      <c r="W1596" s="1">
        <v>0.78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51.33</v>
      </c>
      <c r="D1597" s="1">
        <v>0.11</v>
      </c>
      <c r="E1597" s="1">
        <v>0.38</v>
      </c>
      <c r="F1597" s="1">
        <v>55.62</v>
      </c>
      <c r="G1597" s="1">
        <v>-7.4399999999999977</v>
      </c>
      <c r="H1597" s="1">
        <v>1601</v>
      </c>
      <c r="I1597" s="1">
        <v>1070412.1499999999</v>
      </c>
      <c r="J1597" s="1">
        <v>694</v>
      </c>
      <c r="K1597" s="1">
        <v>-521</v>
      </c>
      <c r="L1597" s="1">
        <v>76</v>
      </c>
      <c r="M1597" s="1">
        <v>81</v>
      </c>
      <c r="N1597" s="1">
        <v>130</v>
      </c>
      <c r="O1597" s="1">
        <v>-7964</v>
      </c>
      <c r="P1597" s="1">
        <v>-5.8</v>
      </c>
      <c r="Q1597" s="1">
        <v>45.5</v>
      </c>
      <c r="R1597" s="1">
        <v>44.7</v>
      </c>
      <c r="S1597" s="1">
        <v>44.55</v>
      </c>
      <c r="T1597" s="1">
        <v>43.15</v>
      </c>
      <c r="U1597" s="1">
        <v>47.45</v>
      </c>
      <c r="V1597" s="1">
        <v>0.2133775</v>
      </c>
      <c r="W1597" s="1">
        <v>14.48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4.37</v>
      </c>
      <c r="D1598" s="1">
        <v>0</v>
      </c>
      <c r="E1598" s="1">
        <v>0.26</v>
      </c>
      <c r="F1598" s="1">
        <v>33.700000000000003</v>
      </c>
      <c r="G1598" s="1">
        <v>61.669999999999995</v>
      </c>
      <c r="H1598" s="1">
        <v>1602</v>
      </c>
      <c r="I1598" s="1">
        <v>1212510.68</v>
      </c>
      <c r="J1598" s="1">
        <v>769</v>
      </c>
      <c r="K1598" s="1">
        <v>-594</v>
      </c>
      <c r="L1598" s="1">
        <v>-203</v>
      </c>
      <c r="M1598" s="1">
        <v>-83</v>
      </c>
      <c r="N1598" s="1">
        <v>761</v>
      </c>
      <c r="O1598" s="1">
        <v>74776</v>
      </c>
      <c r="P1598" s="1">
        <v>0.9</v>
      </c>
      <c r="Q1598" s="1">
        <v>43.3</v>
      </c>
      <c r="R1598" s="1">
        <v>42.25</v>
      </c>
      <c r="S1598" s="1">
        <v>40.25</v>
      </c>
      <c r="T1598" s="1">
        <v>40.549999999999997</v>
      </c>
      <c r="U1598" s="1">
        <v>43.35</v>
      </c>
      <c r="V1598" s="1">
        <v>0.29654149999999996</v>
      </c>
      <c r="W1598" s="1">
        <v>3.71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-1</v>
      </c>
      <c r="K1599" s="1">
        <v>-1</v>
      </c>
      <c r="L1599" s="1">
        <v>1</v>
      </c>
      <c r="M1599" s="1">
        <v>-3</v>
      </c>
      <c r="N1599" s="1">
        <v>0</v>
      </c>
      <c r="O1599" s="1">
        <v>35137</v>
      </c>
      <c r="P1599" s="1">
        <v>0</v>
      </c>
      <c r="Q1599" s="1">
        <v>10</v>
      </c>
      <c r="R1599" s="1">
        <v>10.050000000000001</v>
      </c>
      <c r="S1599" s="1">
        <v>9.9499999999999993</v>
      </c>
      <c r="T1599" s="1">
        <v>9.9499999999999993</v>
      </c>
      <c r="U1599" s="1">
        <v>9.9499999999999993</v>
      </c>
      <c r="V1599" s="1">
        <v>-3.9950000000000001E-4</v>
      </c>
      <c r="W1599" s="1">
        <v>-1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4.8099999999999996</v>
      </c>
      <c r="D1600" s="1">
        <v>0.28000000000000003</v>
      </c>
      <c r="E1600" s="1">
        <v>0.02</v>
      </c>
      <c r="F1600" s="1">
        <v>12.38</v>
      </c>
      <c r="G1600" s="1">
        <v>82.509999999999991</v>
      </c>
      <c r="H1600" s="1">
        <v>1604</v>
      </c>
      <c r="I1600" s="1">
        <v>1208609.5</v>
      </c>
      <c r="J1600" s="1">
        <v>-10</v>
      </c>
      <c r="K1600" s="1">
        <v>27</v>
      </c>
      <c r="L1600" s="1">
        <v>-30</v>
      </c>
      <c r="M1600" s="1">
        <v>22</v>
      </c>
      <c r="N1600" s="1">
        <v>26</v>
      </c>
      <c r="O1600" s="1">
        <v>99722</v>
      </c>
      <c r="P1600" s="1">
        <v>0</v>
      </c>
      <c r="Q1600" s="1">
        <v>72</v>
      </c>
      <c r="R1600" s="1">
        <v>73</v>
      </c>
      <c r="S1600" s="1">
        <v>72.099999999999994</v>
      </c>
      <c r="T1600" s="1">
        <v>72.099999999999994</v>
      </c>
      <c r="U1600" s="1">
        <v>72.400000000000006</v>
      </c>
      <c r="V1600" s="1">
        <v>2.5565999999999998E-2</v>
      </c>
      <c r="W1600" s="1">
        <v>0.56000000000000005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19.399999999999999</v>
      </c>
      <c r="D1601" s="1">
        <v>0.06</v>
      </c>
      <c r="E1601" s="1">
        <v>0.41</v>
      </c>
      <c r="F1601" s="1">
        <v>5.97</v>
      </c>
      <c r="G1601" s="1">
        <v>74.16</v>
      </c>
      <c r="H1601" s="1">
        <v>1605</v>
      </c>
      <c r="I1601" s="1">
        <v>2712424.88</v>
      </c>
      <c r="J1601" s="1">
        <v>366</v>
      </c>
      <c r="K1601" s="1">
        <v>454</v>
      </c>
      <c r="L1601" s="1">
        <v>103</v>
      </c>
      <c r="M1601" s="1">
        <v>80</v>
      </c>
      <c r="N1601" s="1">
        <v>-106</v>
      </c>
      <c r="O1601" s="1">
        <v>201153</v>
      </c>
      <c r="P1601" s="1">
        <v>0.4</v>
      </c>
      <c r="Q1601" s="1">
        <v>52</v>
      </c>
      <c r="R1601" s="1">
        <v>52.3</v>
      </c>
      <c r="S1601" s="1">
        <v>51.5</v>
      </c>
      <c r="T1601" s="1">
        <v>51.4</v>
      </c>
      <c r="U1601" s="1">
        <v>51.7</v>
      </c>
      <c r="V1601" s="1">
        <v>0.46712500000000001</v>
      </c>
      <c r="W1601" s="1">
        <v>-0.19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10.02</v>
      </c>
      <c r="D1602" s="1">
        <v>0.13</v>
      </c>
      <c r="E1602" s="1">
        <v>0.11</v>
      </c>
      <c r="F1602" s="1">
        <v>40.64</v>
      </c>
      <c r="G1602" s="1">
        <v>49.1</v>
      </c>
      <c r="H1602" s="1">
        <v>1606</v>
      </c>
      <c r="I1602" s="1">
        <v>3206745.14</v>
      </c>
      <c r="J1602" s="1">
        <v>724</v>
      </c>
      <c r="K1602" s="1">
        <v>-919</v>
      </c>
      <c r="L1602" s="1">
        <v>-1059</v>
      </c>
      <c r="M1602" s="1">
        <v>-700</v>
      </c>
      <c r="N1602" s="1">
        <v>1043</v>
      </c>
      <c r="O1602" s="1">
        <v>157451</v>
      </c>
      <c r="P1602" s="1">
        <v>-0.6</v>
      </c>
      <c r="Q1602" s="1">
        <v>26.1</v>
      </c>
      <c r="R1602" s="1">
        <v>25.65</v>
      </c>
      <c r="S1602" s="1">
        <v>24.7</v>
      </c>
      <c r="T1602" s="1">
        <v>24.5</v>
      </c>
      <c r="U1602" s="1">
        <v>25.4</v>
      </c>
      <c r="V1602" s="1">
        <v>-0.21491050000000003</v>
      </c>
      <c r="W1602" s="1">
        <v>0.59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0.67</v>
      </c>
      <c r="D1603" s="1">
        <v>0</v>
      </c>
      <c r="E1603" s="1">
        <v>0.01</v>
      </c>
      <c r="F1603" s="1">
        <v>15.83</v>
      </c>
      <c r="G1603" s="1">
        <v>83.49</v>
      </c>
      <c r="H1603" s="1">
        <v>1607</v>
      </c>
      <c r="I1603" s="1">
        <v>685735</v>
      </c>
      <c r="J1603" s="1">
        <v>-2</v>
      </c>
      <c r="K1603" s="1">
        <v>11</v>
      </c>
      <c r="L1603" s="1">
        <v>-8</v>
      </c>
      <c r="M1603" s="1">
        <v>17</v>
      </c>
      <c r="N1603" s="1">
        <v>1</v>
      </c>
      <c r="O1603" s="1">
        <v>57252</v>
      </c>
      <c r="P1603" s="1">
        <v>0</v>
      </c>
      <c r="Q1603" s="1">
        <v>13.9</v>
      </c>
      <c r="R1603" s="1">
        <v>13.9</v>
      </c>
      <c r="S1603" s="1">
        <v>13.9</v>
      </c>
      <c r="T1603" s="1">
        <v>14.15</v>
      </c>
      <c r="U1603" s="1">
        <v>13.9</v>
      </c>
      <c r="V1603" s="1">
        <v>2.6835000000000001E-3</v>
      </c>
      <c r="W1603" s="1">
        <v>1.46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0</v>
      </c>
      <c r="K1604" s="1">
        <v>-1</v>
      </c>
      <c r="L1604" s="1">
        <v>0</v>
      </c>
      <c r="M1604" s="1">
        <v>0</v>
      </c>
      <c r="N1604" s="1">
        <v>0</v>
      </c>
      <c r="O1604" s="1">
        <v>131058</v>
      </c>
      <c r="P1604" s="1">
        <v>0</v>
      </c>
      <c r="Q1604" s="1">
        <v>23.2</v>
      </c>
      <c r="R1604" s="1">
        <v>23</v>
      </c>
      <c r="S1604" s="1">
        <v>22.85</v>
      </c>
      <c r="T1604" s="1">
        <v>22.85</v>
      </c>
      <c r="U1604" s="1">
        <v>23</v>
      </c>
      <c r="V1604" s="1">
        <v>-2.3000000000000001E-4</v>
      </c>
      <c r="W1604" s="1">
        <v>-0.43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7.06</v>
      </c>
      <c r="D1605" s="1">
        <v>0.04</v>
      </c>
      <c r="E1605" s="1">
        <v>0.01</v>
      </c>
      <c r="F1605" s="1">
        <v>29.58</v>
      </c>
      <c r="G1605" s="1">
        <v>63.31</v>
      </c>
      <c r="H1605" s="1">
        <v>1609</v>
      </c>
      <c r="I1605" s="1">
        <v>1000044.14</v>
      </c>
      <c r="J1605" s="1">
        <v>91</v>
      </c>
      <c r="K1605" s="1">
        <v>-27</v>
      </c>
      <c r="L1605" s="1">
        <v>-45</v>
      </c>
      <c r="M1605" s="1">
        <v>-24</v>
      </c>
      <c r="N1605" s="1">
        <v>52</v>
      </c>
      <c r="O1605" s="1">
        <v>63313</v>
      </c>
      <c r="P1605" s="1">
        <v>0.1</v>
      </c>
      <c r="Q1605" s="1">
        <v>34.799999999999997</v>
      </c>
      <c r="R1605" s="1">
        <v>34.549999999999997</v>
      </c>
      <c r="S1605" s="1">
        <v>33.65</v>
      </c>
      <c r="T1605" s="1">
        <v>33.450000000000003</v>
      </c>
      <c r="U1605" s="1">
        <v>33.950000000000003</v>
      </c>
      <c r="V1605" s="1">
        <v>1.6822999999999998E-2</v>
      </c>
      <c r="W1605" s="1">
        <v>0.44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5.6</v>
      </c>
      <c r="D1606" s="1">
        <v>0</v>
      </c>
      <c r="E1606" s="1">
        <v>0.01</v>
      </c>
      <c r="F1606" s="1">
        <v>25.87</v>
      </c>
      <c r="G1606" s="1">
        <v>68.52</v>
      </c>
      <c r="H1606" s="1">
        <v>1610</v>
      </c>
      <c r="I1606" s="1">
        <v>1270550</v>
      </c>
      <c r="J1606" s="1">
        <v>213</v>
      </c>
      <c r="K1606" s="1">
        <v>74</v>
      </c>
      <c r="L1606" s="1">
        <v>-141</v>
      </c>
      <c r="M1606" s="1">
        <v>26</v>
      </c>
      <c r="N1606" s="1">
        <v>-256</v>
      </c>
      <c r="O1606" s="1">
        <v>87058</v>
      </c>
      <c r="P1606" s="1">
        <v>-0.1</v>
      </c>
      <c r="Q1606" s="1">
        <v>24.15</v>
      </c>
      <c r="R1606" s="1">
        <v>24.4</v>
      </c>
      <c r="S1606" s="1">
        <v>24.3</v>
      </c>
      <c r="T1606" s="1">
        <v>26.7</v>
      </c>
      <c r="U1606" s="1">
        <v>28.45</v>
      </c>
      <c r="V1606" s="1">
        <v>-3.0657500000000008E-2</v>
      </c>
      <c r="W1606" s="1">
        <v>17.32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2.27</v>
      </c>
      <c r="D1607" s="1">
        <v>0.08</v>
      </c>
      <c r="E1607" s="1">
        <v>0.51</v>
      </c>
      <c r="F1607" s="1">
        <v>35.07</v>
      </c>
      <c r="G1607" s="1">
        <v>62.07</v>
      </c>
      <c r="H1607" s="1">
        <v>1611</v>
      </c>
      <c r="I1607" s="1">
        <v>914830</v>
      </c>
      <c r="J1607" s="1">
        <v>158</v>
      </c>
      <c r="K1607" s="1">
        <v>-88</v>
      </c>
      <c r="L1607" s="1">
        <v>333</v>
      </c>
      <c r="M1607" s="1">
        <v>-97</v>
      </c>
      <c r="N1607" s="1">
        <v>11</v>
      </c>
      <c r="O1607" s="1">
        <v>56783</v>
      </c>
      <c r="P1607" s="1">
        <v>0.6</v>
      </c>
      <c r="Q1607" s="1">
        <v>127.5</v>
      </c>
      <c r="R1607" s="1">
        <v>126</v>
      </c>
      <c r="S1607" s="1">
        <v>128</v>
      </c>
      <c r="T1607" s="1">
        <v>126</v>
      </c>
      <c r="U1607" s="1">
        <v>138.5</v>
      </c>
      <c r="V1607" s="1">
        <v>0.40982499999999999</v>
      </c>
      <c r="W1607" s="1">
        <v>13.06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13.14</v>
      </c>
      <c r="D1608" s="1">
        <v>3.01</v>
      </c>
      <c r="E1608" s="1">
        <v>0.92</v>
      </c>
      <c r="F1608" s="1">
        <v>11.41</v>
      </c>
      <c r="G1608" s="1">
        <v>71.52</v>
      </c>
      <c r="H1608" s="1">
        <v>1612</v>
      </c>
      <c r="I1608" s="1">
        <v>813404.93</v>
      </c>
      <c r="J1608" s="1">
        <v>338</v>
      </c>
      <c r="K1608" s="1">
        <v>-580</v>
      </c>
      <c r="L1608" s="1">
        <v>161</v>
      </c>
      <c r="M1608" s="1">
        <v>188</v>
      </c>
      <c r="N1608" s="1">
        <v>1073</v>
      </c>
      <c r="O1608" s="1">
        <v>58175</v>
      </c>
      <c r="P1608" s="1">
        <v>2</v>
      </c>
      <c r="Q1608" s="1">
        <v>72.5</v>
      </c>
      <c r="R1608" s="1">
        <v>73.7</v>
      </c>
      <c r="S1608" s="1">
        <v>69.8</v>
      </c>
      <c r="T1608" s="1">
        <v>69.400000000000006</v>
      </c>
      <c r="U1608" s="1">
        <v>73.5</v>
      </c>
      <c r="V1608" s="1">
        <v>0.84909500000000004</v>
      </c>
      <c r="W1608" s="1">
        <v>2.08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7.2</v>
      </c>
      <c r="D1609" s="1">
        <v>0</v>
      </c>
      <c r="E1609" s="1">
        <v>7.0000000000000007E-2</v>
      </c>
      <c r="F1609" s="1">
        <v>18.420000000000002</v>
      </c>
      <c r="G1609" s="1">
        <v>74.31</v>
      </c>
      <c r="H1609" s="1">
        <v>1613</v>
      </c>
      <c r="I1609" s="1">
        <v>1018243.46</v>
      </c>
      <c r="J1609" s="1">
        <v>237</v>
      </c>
      <c r="K1609" s="1">
        <v>-314</v>
      </c>
      <c r="L1609" s="1">
        <v>-502</v>
      </c>
      <c r="M1609" s="1">
        <v>-92</v>
      </c>
      <c r="N1609" s="1">
        <v>88</v>
      </c>
      <c r="O1609" s="1">
        <v>75666</v>
      </c>
      <c r="P1609" s="1">
        <v>-0.8</v>
      </c>
      <c r="Q1609" s="1">
        <v>46.7</v>
      </c>
      <c r="R1609" s="1">
        <v>46.1</v>
      </c>
      <c r="S1609" s="1">
        <v>44.55</v>
      </c>
      <c r="T1609" s="1">
        <v>44.25</v>
      </c>
      <c r="U1609" s="1">
        <v>45.35</v>
      </c>
      <c r="V1609" s="1">
        <v>-0.25851799999999997</v>
      </c>
      <c r="W1609" s="1">
        <v>-1.52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4.8600000000000003</v>
      </c>
      <c r="D1610" s="1">
        <v>0</v>
      </c>
      <c r="E1610" s="1">
        <v>0.28000000000000003</v>
      </c>
      <c r="F1610" s="1">
        <v>12.68</v>
      </c>
      <c r="G1610" s="1">
        <v>82.18</v>
      </c>
      <c r="H1610" s="1">
        <v>1614</v>
      </c>
      <c r="I1610" s="1">
        <v>916288.33</v>
      </c>
      <c r="J1610" s="1">
        <v>85</v>
      </c>
      <c r="K1610" s="1">
        <v>-121</v>
      </c>
      <c r="L1610" s="1">
        <v>-151</v>
      </c>
      <c r="M1610" s="1">
        <v>-61</v>
      </c>
      <c r="N1610" s="1">
        <v>37</v>
      </c>
      <c r="O1610" s="1">
        <v>75301</v>
      </c>
      <c r="P1610" s="1">
        <v>-0.3</v>
      </c>
      <c r="Q1610" s="1">
        <v>13.8</v>
      </c>
      <c r="R1610" s="1">
        <v>13.75</v>
      </c>
      <c r="S1610" s="1">
        <v>13.35</v>
      </c>
      <c r="T1610" s="1">
        <v>13</v>
      </c>
      <c r="U1610" s="1">
        <v>13.5</v>
      </c>
      <c r="V1610" s="1">
        <v>-2.8000999999999998E-2</v>
      </c>
      <c r="W1610" s="1">
        <v>0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</v>
      </c>
      <c r="K1611" s="1">
        <v>3</v>
      </c>
      <c r="L1611" s="1">
        <v>3</v>
      </c>
      <c r="M1611" s="1">
        <v>4</v>
      </c>
      <c r="N1611" s="1">
        <v>0</v>
      </c>
      <c r="O1611" s="1">
        <v>13754</v>
      </c>
      <c r="P1611" s="1">
        <v>0.1</v>
      </c>
      <c r="Q1611" s="1">
        <v>106.5</v>
      </c>
      <c r="R1611" s="1">
        <v>107</v>
      </c>
      <c r="S1611" s="1">
        <v>106.5</v>
      </c>
      <c r="T1611" s="1">
        <v>105.5</v>
      </c>
      <c r="U1611" s="1">
        <v>105</v>
      </c>
      <c r="V1611" s="1">
        <v>1.3820000000000001E-2</v>
      </c>
      <c r="W1611" s="1">
        <v>-1.41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47.6</v>
      </c>
      <c r="R1612" s="1">
        <v>48.2</v>
      </c>
      <c r="S1612" s="1">
        <v>47.1</v>
      </c>
      <c r="T1612" s="1">
        <v>47.2</v>
      </c>
      <c r="U1612" s="1">
        <v>47.4</v>
      </c>
      <c r="V1612" s="1">
        <v>-4.7600000000000002E-4</v>
      </c>
      <c r="W1612" s="1">
        <v>0.64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2.63</v>
      </c>
      <c r="D1613" s="1">
        <v>0</v>
      </c>
      <c r="E1613" s="1">
        <v>0.38</v>
      </c>
      <c r="F1613" s="1">
        <v>15.26</v>
      </c>
      <c r="G1613" s="1">
        <v>81.73</v>
      </c>
      <c r="H1613" s="1">
        <v>1617</v>
      </c>
      <c r="I1613" s="1">
        <v>683337.65</v>
      </c>
      <c r="J1613" s="1">
        <v>251</v>
      </c>
      <c r="K1613" s="1">
        <v>-831</v>
      </c>
      <c r="L1613" s="1">
        <v>-102</v>
      </c>
      <c r="M1613" s="1">
        <v>-419</v>
      </c>
      <c r="N1613" s="1">
        <v>208</v>
      </c>
      <c r="O1613" s="1">
        <v>55849</v>
      </c>
      <c r="P1613" s="1">
        <v>-1.6</v>
      </c>
      <c r="Q1613" s="1">
        <v>19.600000000000001</v>
      </c>
      <c r="R1613" s="1">
        <v>18.649999999999999</v>
      </c>
      <c r="S1613" s="1">
        <v>18.25</v>
      </c>
      <c r="T1613" s="1">
        <v>17.899999999999999</v>
      </c>
      <c r="U1613" s="1">
        <v>18.600000000000001</v>
      </c>
      <c r="V1613" s="1">
        <v>-0.16071349999999998</v>
      </c>
      <c r="W1613" s="1">
        <v>2.48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7.28</v>
      </c>
      <c r="R1614" s="1">
        <v>7.27</v>
      </c>
      <c r="S1614" s="1">
        <v>7.27</v>
      </c>
      <c r="T1614" s="1">
        <v>7.27</v>
      </c>
      <c r="U1614" s="1">
        <v>7.27</v>
      </c>
      <c r="V1614" s="1">
        <v>0</v>
      </c>
      <c r="W1614" s="1">
        <v>3.27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48.25</v>
      </c>
      <c r="D1615" s="1">
        <v>3.65</v>
      </c>
      <c r="E1615" s="1">
        <v>2.7</v>
      </c>
      <c r="F1615" s="1">
        <v>18.350000000000001</v>
      </c>
      <c r="G1615" s="1">
        <v>27.049999999999997</v>
      </c>
      <c r="H1615" s="1">
        <v>1619</v>
      </c>
      <c r="I1615" s="1">
        <v>1970739.93</v>
      </c>
      <c r="J1615" s="1">
        <v>108</v>
      </c>
      <c r="K1615" s="1">
        <v>-95</v>
      </c>
      <c r="L1615" s="1">
        <v>-1011</v>
      </c>
      <c r="M1615" s="1">
        <v>-829</v>
      </c>
      <c r="N1615" s="1">
        <v>526</v>
      </c>
      <c r="O1615" s="1">
        <v>53309</v>
      </c>
      <c r="P1615" s="1">
        <v>-2.4</v>
      </c>
      <c r="Q1615" s="1">
        <v>493.5</v>
      </c>
      <c r="R1615" s="1">
        <v>493.5</v>
      </c>
      <c r="S1615" s="1">
        <v>475</v>
      </c>
      <c r="T1615" s="1">
        <v>464.5</v>
      </c>
      <c r="U1615" s="1">
        <v>474.5</v>
      </c>
      <c r="V1615" s="1">
        <v>-6.09293</v>
      </c>
      <c r="W1615" s="1">
        <v>-3.26</v>
      </c>
      <c r="X1615" s="1" t="s">
        <v>4551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21.22</v>
      </c>
      <c r="D1616" s="1">
        <v>0.01</v>
      </c>
      <c r="E1616" s="1">
        <v>0.05</v>
      </c>
      <c r="F1616" s="1">
        <v>37.69</v>
      </c>
      <c r="G1616" s="1">
        <v>41.03</v>
      </c>
      <c r="H1616" s="1">
        <v>1620</v>
      </c>
      <c r="I1616" s="1">
        <v>1115000</v>
      </c>
      <c r="J1616" s="1">
        <v>-55</v>
      </c>
      <c r="K1616" s="1">
        <v>-86</v>
      </c>
      <c r="L1616" s="1">
        <v>-65</v>
      </c>
      <c r="M1616" s="1">
        <v>-33</v>
      </c>
      <c r="N1616" s="1">
        <v>-125</v>
      </c>
      <c r="O1616" s="1">
        <v>45748</v>
      </c>
      <c r="P1616" s="1">
        <v>-0.8</v>
      </c>
      <c r="Q1616" s="1">
        <v>212</v>
      </c>
      <c r="R1616" s="1">
        <v>211</v>
      </c>
      <c r="S1616" s="1">
        <v>209</v>
      </c>
      <c r="T1616" s="1">
        <v>210.5</v>
      </c>
      <c r="U1616" s="1">
        <v>209</v>
      </c>
      <c r="V1616" s="1">
        <v>-0.764625</v>
      </c>
      <c r="W1616" s="1">
        <v>-1.42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-1</v>
      </c>
      <c r="M1617" s="1">
        <v>-9</v>
      </c>
      <c r="N1617" s="1">
        <v>0</v>
      </c>
      <c r="O1617" s="1">
        <v>24488</v>
      </c>
      <c r="P1617" s="1">
        <v>0</v>
      </c>
      <c r="Q1617" s="1">
        <v>52</v>
      </c>
      <c r="R1617" s="1">
        <v>52.4</v>
      </c>
      <c r="S1617" s="1">
        <v>52.4</v>
      </c>
      <c r="T1617" s="1">
        <v>51.6</v>
      </c>
      <c r="U1617" s="1">
        <v>51.6</v>
      </c>
      <c r="V1617" s="1">
        <v>-4.6480000000000002E-3</v>
      </c>
      <c r="W1617" s="1">
        <v>-0.77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2.17</v>
      </c>
      <c r="D1618" s="1">
        <v>0</v>
      </c>
      <c r="E1618" s="1">
        <v>1.8</v>
      </c>
      <c r="F1618" s="1">
        <v>20.9</v>
      </c>
      <c r="G1618" s="1">
        <v>75.13</v>
      </c>
      <c r="H1618" s="1">
        <v>1622</v>
      </c>
      <c r="I1618" s="1">
        <v>1263846.8700000001</v>
      </c>
      <c r="J1618" s="1">
        <v>-2</v>
      </c>
      <c r="K1618" s="1">
        <v>-1</v>
      </c>
      <c r="L1618" s="1">
        <v>-5</v>
      </c>
      <c r="M1618" s="1">
        <v>21</v>
      </c>
      <c r="N1618" s="1">
        <v>-12</v>
      </c>
      <c r="O1618" s="1">
        <v>94953</v>
      </c>
      <c r="P1618" s="1">
        <v>0</v>
      </c>
      <c r="Q1618" s="1">
        <v>67.400000000000006</v>
      </c>
      <c r="R1618" s="1">
        <v>67.400000000000006</v>
      </c>
      <c r="S1618" s="1">
        <v>66.599999999999994</v>
      </c>
      <c r="T1618" s="1">
        <v>67</v>
      </c>
      <c r="U1618" s="1">
        <v>67.3</v>
      </c>
      <c r="V1618" s="1">
        <v>6.4200000000000043E-4</v>
      </c>
      <c r="W1618" s="1">
        <v>-0.59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-4</v>
      </c>
      <c r="N1619" s="1">
        <v>0</v>
      </c>
      <c r="O1619" s="1">
        <v>65245</v>
      </c>
      <c r="P1619" s="1">
        <v>0</v>
      </c>
      <c r="Q1619" s="1">
        <v>15.9</v>
      </c>
      <c r="R1619" s="1">
        <v>15.7</v>
      </c>
      <c r="S1619" s="1">
        <v>15.7</v>
      </c>
      <c r="T1619" s="1">
        <v>15.6</v>
      </c>
      <c r="U1619" s="1">
        <v>15.7</v>
      </c>
      <c r="V1619" s="1">
        <v>-6.2399999999999999E-4</v>
      </c>
      <c r="W1619" s="1">
        <v>0.96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8.14</v>
      </c>
      <c r="D1620" s="1">
        <v>18.48</v>
      </c>
      <c r="E1620" s="1">
        <v>2.4900000000000002</v>
      </c>
      <c r="F1620" s="1">
        <v>10.17</v>
      </c>
      <c r="G1620" s="1">
        <v>60.72</v>
      </c>
      <c r="H1620" s="1">
        <v>1624</v>
      </c>
      <c r="I1620" s="1">
        <v>2525880</v>
      </c>
      <c r="J1620" s="1">
        <v>-3255</v>
      </c>
      <c r="K1620" s="1">
        <v>-347</v>
      </c>
      <c r="L1620" s="1">
        <v>-656</v>
      </c>
      <c r="M1620" s="1">
        <v>-373</v>
      </c>
      <c r="N1620" s="1">
        <v>776</v>
      </c>
      <c r="O1620" s="1">
        <v>153371</v>
      </c>
      <c r="P1620" s="1">
        <v>-2.5</v>
      </c>
      <c r="Q1620" s="1">
        <v>88.9</v>
      </c>
      <c r="R1620" s="1">
        <v>87.6</v>
      </c>
      <c r="S1620" s="1">
        <v>82.4</v>
      </c>
      <c r="T1620" s="1">
        <v>83</v>
      </c>
      <c r="U1620" s="1">
        <v>84.8</v>
      </c>
      <c r="V1620" s="1">
        <v>-3.3897530000000007</v>
      </c>
      <c r="W1620" s="1">
        <v>-4.6100000000000003</v>
      </c>
      <c r="X1620" s="1" t="s">
        <v>4552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1.86</v>
      </c>
      <c r="D1621" s="1">
        <v>0</v>
      </c>
      <c r="E1621" s="1">
        <v>0.01</v>
      </c>
      <c r="F1621" s="1">
        <v>46.44</v>
      </c>
      <c r="G1621" s="1">
        <v>51.690000000000005</v>
      </c>
      <c r="H1621" s="1">
        <v>1625</v>
      </c>
      <c r="I1621" s="1">
        <v>811319.38</v>
      </c>
      <c r="J1621" s="1">
        <v>257</v>
      </c>
      <c r="K1621" s="1">
        <v>508</v>
      </c>
      <c r="L1621" s="1">
        <v>-501</v>
      </c>
      <c r="M1621" s="1">
        <v>-317</v>
      </c>
      <c r="N1621" s="1">
        <v>94</v>
      </c>
      <c r="O1621" s="1">
        <v>41937</v>
      </c>
      <c r="P1621" s="1">
        <v>0.1</v>
      </c>
      <c r="Q1621" s="1">
        <v>39.6</v>
      </c>
      <c r="R1621" s="1">
        <v>43.55</v>
      </c>
      <c r="S1621" s="1">
        <v>47.9</v>
      </c>
      <c r="T1621" s="1">
        <v>48.2</v>
      </c>
      <c r="U1621" s="1">
        <v>43.7</v>
      </c>
      <c r="V1621" s="1">
        <v>-2.8689000000000006E-2</v>
      </c>
      <c r="W1621" s="1">
        <v>13.21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3.14</v>
      </c>
      <c r="D1622" s="1">
        <v>0.73</v>
      </c>
      <c r="E1622" s="1">
        <v>0.02</v>
      </c>
      <c r="F1622" s="1">
        <v>45.14</v>
      </c>
      <c r="G1622" s="1">
        <v>50.97</v>
      </c>
      <c r="H1622" s="1">
        <v>1626</v>
      </c>
      <c r="I1622" s="1">
        <v>1122504.8700000001</v>
      </c>
      <c r="J1622" s="1">
        <v>15</v>
      </c>
      <c r="K1622" s="1">
        <v>46</v>
      </c>
      <c r="L1622" s="1">
        <v>59</v>
      </c>
      <c r="M1622" s="1">
        <v>135</v>
      </c>
      <c r="N1622" s="1">
        <v>124</v>
      </c>
      <c r="O1622" s="1">
        <v>57214</v>
      </c>
      <c r="P1622" s="1">
        <v>0.7</v>
      </c>
      <c r="Q1622" s="1">
        <v>31.1</v>
      </c>
      <c r="R1622" s="1">
        <v>31.2</v>
      </c>
      <c r="S1622" s="1">
        <v>31.2</v>
      </c>
      <c r="T1622" s="1">
        <v>31.3</v>
      </c>
      <c r="U1622" s="1">
        <v>31.4</v>
      </c>
      <c r="V1622" s="1">
        <v>0.118616</v>
      </c>
      <c r="W1622" s="1">
        <v>0.96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6.55</v>
      </c>
      <c r="D1623" s="1">
        <v>0.6</v>
      </c>
      <c r="E1623" s="1">
        <v>0.24</v>
      </c>
      <c r="F1623" s="1">
        <v>13.06</v>
      </c>
      <c r="G1623" s="1">
        <v>79.55</v>
      </c>
      <c r="H1623" s="1">
        <v>1627</v>
      </c>
      <c r="I1623" s="1">
        <v>1181924.82</v>
      </c>
      <c r="J1623" s="1">
        <v>47</v>
      </c>
      <c r="K1623" s="1">
        <v>3</v>
      </c>
      <c r="L1623" s="1">
        <v>-89</v>
      </c>
      <c r="M1623" s="1">
        <v>-95</v>
      </c>
      <c r="N1623" s="1">
        <v>9</v>
      </c>
      <c r="O1623" s="1">
        <v>94022</v>
      </c>
      <c r="P1623" s="1">
        <v>-0.1</v>
      </c>
      <c r="Q1623" s="1">
        <v>41.15</v>
      </c>
      <c r="R1623" s="1">
        <v>41.15</v>
      </c>
      <c r="S1623" s="1">
        <v>40.700000000000003</v>
      </c>
      <c r="T1623" s="1">
        <v>40.549999999999997</v>
      </c>
      <c r="U1623" s="1">
        <v>40.799999999999997</v>
      </c>
      <c r="V1623" s="1">
        <v>-5.0498499999999995E-2</v>
      </c>
      <c r="W1623" s="1">
        <v>-0.73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16.97</v>
      </c>
      <c r="D1624" s="1">
        <v>0</v>
      </c>
      <c r="E1624" s="1">
        <v>0.8</v>
      </c>
      <c r="F1624" s="1">
        <v>15.04</v>
      </c>
      <c r="G1624" s="1">
        <v>67.19</v>
      </c>
      <c r="H1624" s="1">
        <v>1628</v>
      </c>
      <c r="I1624" s="1">
        <v>1199226.6000000001</v>
      </c>
      <c r="J1624" s="1">
        <v>-36</v>
      </c>
      <c r="K1624" s="1">
        <v>-386</v>
      </c>
      <c r="L1624" s="1">
        <v>-445</v>
      </c>
      <c r="M1624" s="1">
        <v>5</v>
      </c>
      <c r="N1624" s="1">
        <v>-110</v>
      </c>
      <c r="O1624" s="1">
        <v>80576</v>
      </c>
      <c r="P1624" s="1">
        <v>-1.2</v>
      </c>
      <c r="Q1624" s="1">
        <v>44.1</v>
      </c>
      <c r="R1624" s="1">
        <v>42.65</v>
      </c>
      <c r="S1624" s="1">
        <v>40.25</v>
      </c>
      <c r="T1624" s="1">
        <v>41.95</v>
      </c>
      <c r="U1624" s="1">
        <v>41.65</v>
      </c>
      <c r="V1624" s="1">
        <v>-0.403335</v>
      </c>
      <c r="W1624" s="1">
        <v>-6.72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0.38</v>
      </c>
      <c r="D1625" s="1">
        <v>0</v>
      </c>
      <c r="E1625" s="1">
        <v>0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0</v>
      </c>
      <c r="K1625" s="1">
        <v>-1</v>
      </c>
      <c r="L1625" s="1">
        <v>-6</v>
      </c>
      <c r="M1625" s="1">
        <v>-3</v>
      </c>
      <c r="N1625" s="1">
        <v>-6</v>
      </c>
      <c r="O1625" s="1">
        <v>51714</v>
      </c>
      <c r="P1625" s="1">
        <v>0</v>
      </c>
      <c r="Q1625" s="1">
        <v>15.1</v>
      </c>
      <c r="R1625" s="1">
        <v>14.9</v>
      </c>
      <c r="S1625" s="1">
        <v>14.85</v>
      </c>
      <c r="T1625" s="1">
        <v>14.8</v>
      </c>
      <c r="U1625" s="1">
        <v>14.65</v>
      </c>
      <c r="V1625" s="1">
        <v>-2.3630000000000001E-3</v>
      </c>
      <c r="W1625" s="1">
        <v>-2.66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1.1599999999999999</v>
      </c>
      <c r="D1626" s="1">
        <v>0</v>
      </c>
      <c r="E1626" s="1">
        <v>0.31</v>
      </c>
      <c r="F1626" s="1">
        <v>29.72</v>
      </c>
      <c r="G1626" s="1">
        <v>68.81</v>
      </c>
      <c r="H1626" s="1">
        <v>1630</v>
      </c>
      <c r="I1626" s="1">
        <v>1088817.79</v>
      </c>
      <c r="J1626" s="1">
        <v>39</v>
      </c>
      <c r="K1626" s="1">
        <v>19</v>
      </c>
      <c r="L1626" s="1">
        <v>-6</v>
      </c>
      <c r="M1626" s="1">
        <v>-12</v>
      </c>
      <c r="N1626" s="1">
        <v>-4</v>
      </c>
      <c r="O1626" s="1">
        <v>74922</v>
      </c>
      <c r="P1626" s="1">
        <v>0</v>
      </c>
      <c r="Q1626" s="1">
        <v>31.75</v>
      </c>
      <c r="R1626" s="1">
        <v>31.7</v>
      </c>
      <c r="S1626" s="1">
        <v>31.1</v>
      </c>
      <c r="T1626" s="1">
        <v>30.85</v>
      </c>
      <c r="U1626" s="1">
        <v>31.35</v>
      </c>
      <c r="V1626" s="1">
        <v>1.1583499999999997E-2</v>
      </c>
      <c r="W1626" s="1">
        <v>0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59.25</v>
      </c>
      <c r="D1627" s="1">
        <v>0.18</v>
      </c>
      <c r="E1627" s="1">
        <v>7.0000000000000007E-2</v>
      </c>
      <c r="F1627" s="1">
        <v>51.64</v>
      </c>
      <c r="G1627" s="1">
        <v>-11.14</v>
      </c>
      <c r="H1627" s="1">
        <v>1631</v>
      </c>
      <c r="I1627" s="1">
        <v>3151781.26</v>
      </c>
      <c r="J1627" s="1">
        <v>463</v>
      </c>
      <c r="K1627" s="1">
        <v>-252</v>
      </c>
      <c r="L1627" s="1">
        <v>-255</v>
      </c>
      <c r="M1627" s="1">
        <v>441</v>
      </c>
      <c r="N1627" s="1">
        <v>329</v>
      </c>
      <c r="O1627" s="1">
        <v>-35111</v>
      </c>
      <c r="P1627" s="1">
        <v>-2.1</v>
      </c>
      <c r="Q1627" s="1">
        <v>48.55</v>
      </c>
      <c r="R1627" s="1">
        <v>48.45</v>
      </c>
      <c r="S1627" s="1">
        <v>47.05</v>
      </c>
      <c r="T1627" s="1">
        <v>47.05</v>
      </c>
      <c r="U1627" s="1">
        <v>48</v>
      </c>
      <c r="V1627" s="1">
        <v>0.34812549999999998</v>
      </c>
      <c r="W1627" s="1">
        <v>0.52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69.2</v>
      </c>
      <c r="D1628" s="1">
        <v>4.08</v>
      </c>
      <c r="E1628" s="1">
        <v>1.01</v>
      </c>
      <c r="F1628" s="1">
        <v>49.45</v>
      </c>
      <c r="G1628" s="1">
        <v>-23.740000000000009</v>
      </c>
      <c r="H1628" s="1">
        <v>1632</v>
      </c>
      <c r="I1628" s="1">
        <v>970729.96</v>
      </c>
      <c r="J1628" s="1">
        <v>-390</v>
      </c>
      <c r="K1628" s="1">
        <v>295</v>
      </c>
      <c r="L1628" s="1">
        <v>747</v>
      </c>
      <c r="M1628" s="1">
        <v>53</v>
      </c>
      <c r="N1628" s="1">
        <v>-77</v>
      </c>
      <c r="O1628" s="1">
        <v>-23045</v>
      </c>
      <c r="P1628" s="1">
        <v>-2.7</v>
      </c>
      <c r="Q1628" s="1">
        <v>224</v>
      </c>
      <c r="R1628" s="1">
        <v>232</v>
      </c>
      <c r="S1628" s="1">
        <v>252.5</v>
      </c>
      <c r="T1628" s="1">
        <v>264</v>
      </c>
      <c r="U1628" s="1">
        <v>257</v>
      </c>
      <c r="V1628" s="1">
        <v>1.639005</v>
      </c>
      <c r="W1628" s="1">
        <v>14.22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0.08</v>
      </c>
      <c r="D1629" s="1">
        <v>0</v>
      </c>
      <c r="E1629" s="1">
        <v>0</v>
      </c>
      <c r="F1629" s="1">
        <v>15.45</v>
      </c>
      <c r="G1629" s="1">
        <v>84.47</v>
      </c>
      <c r="H1629" s="1">
        <v>1633</v>
      </c>
      <c r="I1629" s="1">
        <v>280000</v>
      </c>
      <c r="J1629" s="1">
        <v>-4</v>
      </c>
      <c r="K1629" s="1">
        <v>-1</v>
      </c>
      <c r="L1629" s="1">
        <v>0</v>
      </c>
      <c r="M1629" s="1">
        <v>0</v>
      </c>
      <c r="N1629" s="1">
        <v>1</v>
      </c>
      <c r="O1629" s="1">
        <v>23652</v>
      </c>
      <c r="P1629" s="1">
        <v>0</v>
      </c>
      <c r="Q1629" s="1">
        <v>20.2</v>
      </c>
      <c r="R1629" s="1">
        <v>19.149999999999999</v>
      </c>
      <c r="S1629" s="1">
        <v>19.2</v>
      </c>
      <c r="T1629" s="1">
        <v>19.25</v>
      </c>
      <c r="U1629" s="1">
        <v>19</v>
      </c>
      <c r="V1629" s="1">
        <v>-8.0949999999999989E-4</v>
      </c>
      <c r="W1629" s="1">
        <v>3.26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1.97</v>
      </c>
      <c r="D1630" s="1">
        <v>0.01</v>
      </c>
      <c r="E1630" s="1">
        <v>0.18</v>
      </c>
      <c r="F1630" s="1">
        <v>22.78</v>
      </c>
      <c r="G1630" s="1">
        <v>75.06</v>
      </c>
      <c r="H1630" s="1">
        <v>1634</v>
      </c>
      <c r="I1630" s="1">
        <v>365892</v>
      </c>
      <c r="J1630" s="1">
        <v>-13</v>
      </c>
      <c r="K1630" s="1">
        <v>-19</v>
      </c>
      <c r="L1630" s="1">
        <v>-61</v>
      </c>
      <c r="M1630" s="1">
        <v>-33</v>
      </c>
      <c r="N1630" s="1">
        <v>-19</v>
      </c>
      <c r="O1630" s="1">
        <v>27464</v>
      </c>
      <c r="P1630" s="1">
        <v>-0.5</v>
      </c>
      <c r="Q1630" s="1">
        <v>41.9</v>
      </c>
      <c r="R1630" s="1">
        <v>41.85</v>
      </c>
      <c r="S1630" s="1">
        <v>41.8</v>
      </c>
      <c r="T1630" s="1">
        <v>41.6</v>
      </c>
      <c r="U1630" s="1">
        <v>42.1</v>
      </c>
      <c r="V1630" s="1">
        <v>-6.0623499999999997E-2</v>
      </c>
      <c r="W1630" s="1">
        <v>0.12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61.96</v>
      </c>
      <c r="D1631" s="1">
        <v>0</v>
      </c>
      <c r="E1631" s="1">
        <v>0</v>
      </c>
      <c r="F1631" s="1">
        <v>4.43</v>
      </c>
      <c r="G1631" s="1">
        <v>33.61</v>
      </c>
      <c r="H1631" s="1">
        <v>1635</v>
      </c>
      <c r="I1631" s="1">
        <v>1753981.85</v>
      </c>
      <c r="J1631" s="1">
        <v>-1</v>
      </c>
      <c r="K1631" s="1">
        <v>6</v>
      </c>
      <c r="L1631" s="1">
        <v>-21</v>
      </c>
      <c r="M1631" s="1">
        <v>15</v>
      </c>
      <c r="N1631" s="1">
        <v>3</v>
      </c>
      <c r="O1631" s="1">
        <v>58951</v>
      </c>
      <c r="P1631" s="1">
        <v>0</v>
      </c>
      <c r="Q1631" s="1">
        <v>14.65</v>
      </c>
      <c r="R1631" s="1">
        <v>15.4</v>
      </c>
      <c r="S1631" s="1">
        <v>14.95</v>
      </c>
      <c r="T1631" s="1">
        <v>14.9</v>
      </c>
      <c r="U1631" s="1">
        <v>15.05</v>
      </c>
      <c r="V1631" s="1">
        <v>3.2450000000000019E-4</v>
      </c>
      <c r="W1631" s="1">
        <v>3.08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8.1199999999999992</v>
      </c>
      <c r="D1632" s="1">
        <v>0</v>
      </c>
      <c r="E1632" s="1">
        <v>0</v>
      </c>
      <c r="F1632" s="1">
        <v>53.97</v>
      </c>
      <c r="G1632" s="1">
        <v>37.910000000000004</v>
      </c>
      <c r="H1632" s="1">
        <v>1636</v>
      </c>
      <c r="I1632" s="1">
        <v>10315000</v>
      </c>
      <c r="J1632" s="1">
        <v>-108</v>
      </c>
      <c r="K1632" s="1">
        <v>-141</v>
      </c>
      <c r="L1632" s="1">
        <v>-40</v>
      </c>
      <c r="M1632" s="1">
        <v>454</v>
      </c>
      <c r="N1632" s="1">
        <v>-497</v>
      </c>
      <c r="O1632" s="1">
        <v>391042</v>
      </c>
      <c r="P1632" s="1">
        <v>-0.1</v>
      </c>
      <c r="Q1632" s="1">
        <v>32.25</v>
      </c>
      <c r="R1632" s="1">
        <v>32</v>
      </c>
      <c r="S1632" s="1">
        <v>31.4</v>
      </c>
      <c r="T1632" s="1">
        <v>32.75</v>
      </c>
      <c r="U1632" s="1">
        <v>31.8</v>
      </c>
      <c r="V1632" s="1">
        <v>-0.101871</v>
      </c>
      <c r="W1632" s="1">
        <v>-0.93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-1</v>
      </c>
      <c r="N1633" s="1">
        <v>-2</v>
      </c>
      <c r="O1633" s="1">
        <v>21708</v>
      </c>
      <c r="P1633" s="1">
        <v>0</v>
      </c>
      <c r="Q1633" s="1">
        <v>120</v>
      </c>
      <c r="R1633" s="1">
        <v>119.5</v>
      </c>
      <c r="S1633" s="1">
        <v>117.5</v>
      </c>
      <c r="T1633" s="1">
        <v>118.5</v>
      </c>
      <c r="U1633" s="1">
        <v>118.5</v>
      </c>
      <c r="V1633" s="1">
        <v>-3.555E-3</v>
      </c>
      <c r="W1633" s="1">
        <v>0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0</v>
      </c>
      <c r="N1634" s="1">
        <v>-1</v>
      </c>
      <c r="O1634" s="1">
        <v>-45190</v>
      </c>
      <c r="P1634" s="1">
        <v>0</v>
      </c>
      <c r="Q1634" s="1">
        <v>11.5</v>
      </c>
      <c r="R1634" s="1">
        <v>11.55</v>
      </c>
      <c r="S1634" s="1">
        <v>11.65</v>
      </c>
      <c r="T1634" s="1">
        <v>11.6</v>
      </c>
      <c r="U1634" s="1">
        <v>11.55</v>
      </c>
      <c r="V1634" s="1">
        <v>-2.3200000000000003E-4</v>
      </c>
      <c r="W1634" s="1">
        <v>0.87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1</v>
      </c>
      <c r="K1635" s="1">
        <v>2</v>
      </c>
      <c r="L1635" s="1">
        <v>9</v>
      </c>
      <c r="M1635" s="1">
        <v>1</v>
      </c>
      <c r="N1635" s="1">
        <v>0</v>
      </c>
      <c r="O1635" s="1">
        <v>17704</v>
      </c>
      <c r="P1635" s="1">
        <v>0.1</v>
      </c>
      <c r="Q1635" s="1">
        <v>27.5</v>
      </c>
      <c r="R1635" s="1">
        <v>27.35</v>
      </c>
      <c r="S1635" s="1">
        <v>27.35</v>
      </c>
      <c r="T1635" s="1">
        <v>27.35</v>
      </c>
      <c r="U1635" s="1">
        <v>27.3</v>
      </c>
      <c r="V1635" s="1">
        <v>3.5570000000000003E-3</v>
      </c>
      <c r="W1635" s="1">
        <v>-0.73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-2</v>
      </c>
      <c r="K1636" s="1">
        <v>0</v>
      </c>
      <c r="L1636" s="1">
        <v>0</v>
      </c>
      <c r="M1636" s="1">
        <v>3</v>
      </c>
      <c r="N1636" s="1">
        <v>0</v>
      </c>
      <c r="O1636" s="1">
        <v>39430</v>
      </c>
      <c r="P1636" s="1">
        <v>0</v>
      </c>
      <c r="Q1636" s="1">
        <v>9.74</v>
      </c>
      <c r="R1636" s="1">
        <v>9.8000000000000007</v>
      </c>
      <c r="S1636" s="1">
        <v>9.6999999999999993</v>
      </c>
      <c r="T1636" s="1">
        <v>9.69</v>
      </c>
      <c r="U1636" s="1">
        <v>9.76</v>
      </c>
      <c r="V1636" s="1">
        <v>9.59E-5</v>
      </c>
      <c r="W1636" s="1">
        <v>-1.31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23.91</v>
      </c>
      <c r="D1637" s="1">
        <v>0.32</v>
      </c>
      <c r="E1637" s="1">
        <v>0.68</v>
      </c>
      <c r="F1637" s="1">
        <v>22.62</v>
      </c>
      <c r="G1637" s="1">
        <v>52.47</v>
      </c>
      <c r="H1637" s="1">
        <v>1641</v>
      </c>
      <c r="I1637" s="1">
        <v>1088880</v>
      </c>
      <c r="J1637" s="1">
        <v>-100</v>
      </c>
      <c r="K1637" s="1">
        <v>-190</v>
      </c>
      <c r="L1637" s="1">
        <v>-173</v>
      </c>
      <c r="M1637" s="1">
        <v>547</v>
      </c>
      <c r="N1637" s="1">
        <v>-133</v>
      </c>
      <c r="O1637" s="1">
        <v>57134</v>
      </c>
      <c r="P1637" s="1">
        <v>-0.1</v>
      </c>
      <c r="Q1637" s="1">
        <v>165.86</v>
      </c>
      <c r="R1637" s="1">
        <v>165.86</v>
      </c>
      <c r="S1637" s="1">
        <v>163.5</v>
      </c>
      <c r="T1637" s="1">
        <v>167</v>
      </c>
      <c r="U1637" s="1">
        <v>166.5</v>
      </c>
      <c r="V1637" s="1">
        <v>-7.1803999999999937E-2</v>
      </c>
      <c r="W1637" s="1">
        <v>-0.46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17.899999999999999</v>
      </c>
      <c r="R1638" s="1">
        <v>18</v>
      </c>
      <c r="S1638" s="1">
        <v>18.05</v>
      </c>
      <c r="T1638" s="1">
        <v>18.2</v>
      </c>
      <c r="U1638" s="1">
        <v>18</v>
      </c>
      <c r="V1638" s="1">
        <v>0</v>
      </c>
      <c r="W1638" s="1">
        <v>0.84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0.72</v>
      </c>
      <c r="D1639" s="1">
        <v>0</v>
      </c>
      <c r="E1639" s="1">
        <v>0</v>
      </c>
      <c r="F1639" s="1">
        <v>52.96</v>
      </c>
      <c r="G1639" s="1">
        <v>46.32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-3</v>
      </c>
      <c r="M1639" s="1">
        <v>0</v>
      </c>
      <c r="N1639" s="1">
        <v>-7</v>
      </c>
      <c r="O1639" s="1">
        <v>16700</v>
      </c>
      <c r="P1639" s="1">
        <v>-0.1</v>
      </c>
      <c r="Q1639" s="1">
        <v>58</v>
      </c>
      <c r="R1639" s="1">
        <v>58</v>
      </c>
      <c r="S1639" s="1">
        <v>58.1</v>
      </c>
      <c r="T1639" s="1">
        <v>58.2</v>
      </c>
      <c r="U1639" s="1">
        <v>58</v>
      </c>
      <c r="V1639" s="1">
        <v>-6.3829999999999998E-3</v>
      </c>
      <c r="W1639" s="1">
        <v>0.35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67.22</v>
      </c>
      <c r="D1640" s="1">
        <v>0</v>
      </c>
      <c r="E1640" s="1">
        <v>0.01</v>
      </c>
      <c r="F1640" s="1">
        <v>64.12</v>
      </c>
      <c r="G1640" s="1">
        <v>-31.350000000000023</v>
      </c>
      <c r="H1640" s="1">
        <v>1644</v>
      </c>
      <c r="I1640" s="1">
        <v>502425</v>
      </c>
      <c r="J1640" s="1">
        <v>0</v>
      </c>
      <c r="K1640" s="1">
        <v>182</v>
      </c>
      <c r="L1640" s="1">
        <v>102</v>
      </c>
      <c r="M1640" s="1">
        <v>100</v>
      </c>
      <c r="N1640" s="1">
        <v>5</v>
      </c>
      <c r="O1640" s="1">
        <v>-15751</v>
      </c>
      <c r="P1640" s="1">
        <v>-2.5</v>
      </c>
      <c r="Q1640" s="1">
        <v>17.95</v>
      </c>
      <c r="R1640" s="1">
        <v>18.149999999999999</v>
      </c>
      <c r="S1640" s="1">
        <v>18.600000000000001</v>
      </c>
      <c r="T1640" s="1">
        <v>18.3</v>
      </c>
      <c r="U1640" s="1">
        <v>18.649999999999999</v>
      </c>
      <c r="V1640" s="1">
        <v>7.1237499999999995E-2</v>
      </c>
      <c r="W1640" s="1">
        <v>5.37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-3</v>
      </c>
      <c r="L1641" s="1">
        <v>-1</v>
      </c>
      <c r="M1641" s="1">
        <v>1</v>
      </c>
      <c r="N1641" s="1">
        <v>5</v>
      </c>
      <c r="O1641" s="1">
        <v>20946</v>
      </c>
      <c r="P1641" s="1">
        <v>0</v>
      </c>
      <c r="Q1641" s="1">
        <v>50.5</v>
      </c>
      <c r="R1641" s="1">
        <v>49.9</v>
      </c>
      <c r="S1641" s="1">
        <v>50</v>
      </c>
      <c r="T1641" s="1">
        <v>50</v>
      </c>
      <c r="U1641" s="1">
        <v>50.2</v>
      </c>
      <c r="V1641" s="1">
        <v>1.013E-3</v>
      </c>
      <c r="W1641" s="1">
        <v>-0.2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34.14</v>
      </c>
      <c r="D1642" s="1">
        <v>0.01</v>
      </c>
      <c r="E1642" s="1">
        <v>7.0000000000000007E-2</v>
      </c>
      <c r="F1642" s="1">
        <v>24.59</v>
      </c>
      <c r="G1642" s="1">
        <v>41.19</v>
      </c>
      <c r="H1642" s="1">
        <v>1646</v>
      </c>
      <c r="I1642" s="1">
        <v>1857471.51</v>
      </c>
      <c r="J1642" s="1">
        <v>228</v>
      </c>
      <c r="K1642" s="1">
        <v>-251</v>
      </c>
      <c r="L1642" s="1">
        <v>-30</v>
      </c>
      <c r="M1642" s="1">
        <v>-1433</v>
      </c>
      <c r="N1642" s="1">
        <v>1158</v>
      </c>
      <c r="O1642" s="1">
        <v>76509</v>
      </c>
      <c r="P1642" s="1">
        <v>-0.4</v>
      </c>
      <c r="Q1642" s="1">
        <v>14.5</v>
      </c>
      <c r="R1642" s="1">
        <v>15.95</v>
      </c>
      <c r="S1642" s="1">
        <v>17.5</v>
      </c>
      <c r="T1642" s="1">
        <v>16.2</v>
      </c>
      <c r="U1642" s="1">
        <v>16.7</v>
      </c>
      <c r="V1642" s="1">
        <v>-5.0984500000000009E-2</v>
      </c>
      <c r="W1642" s="1">
        <v>26.52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1.1299999999999999</v>
      </c>
      <c r="D1643" s="1">
        <v>0</v>
      </c>
      <c r="E1643" s="1">
        <v>0.63</v>
      </c>
      <c r="F1643" s="1">
        <v>14.07</v>
      </c>
      <c r="G1643" s="1">
        <v>84.17</v>
      </c>
      <c r="H1643" s="1">
        <v>1647</v>
      </c>
      <c r="I1643" s="1">
        <v>444554.82</v>
      </c>
      <c r="J1643" s="1">
        <v>65</v>
      </c>
      <c r="K1643" s="1">
        <v>-220</v>
      </c>
      <c r="L1643" s="1">
        <v>-571</v>
      </c>
      <c r="M1643" s="1">
        <v>-258</v>
      </c>
      <c r="N1643" s="1">
        <v>117</v>
      </c>
      <c r="O1643" s="1">
        <v>37418</v>
      </c>
      <c r="P1643" s="1">
        <v>-2.2999999999999998</v>
      </c>
      <c r="Q1643" s="1">
        <v>64</v>
      </c>
      <c r="R1643" s="1">
        <v>69</v>
      </c>
      <c r="S1643" s="1">
        <v>69.599999999999994</v>
      </c>
      <c r="T1643" s="1">
        <v>69</v>
      </c>
      <c r="U1643" s="1">
        <v>73.2</v>
      </c>
      <c r="V1643" s="1">
        <v>-0.59999200000000008</v>
      </c>
      <c r="W1643" s="1">
        <v>18.64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1.63</v>
      </c>
      <c r="D1644" s="1">
        <v>0.02</v>
      </c>
      <c r="E1644" s="1">
        <v>0.09</v>
      </c>
      <c r="F1644" s="1">
        <v>56.48</v>
      </c>
      <c r="G1644" s="1">
        <v>41.78</v>
      </c>
      <c r="H1644" s="1">
        <v>1648</v>
      </c>
      <c r="I1644" s="1">
        <v>383981.4</v>
      </c>
      <c r="J1644" s="1">
        <v>2</v>
      </c>
      <c r="K1644" s="1">
        <v>95</v>
      </c>
      <c r="L1644" s="1">
        <v>-52</v>
      </c>
      <c r="M1644" s="1">
        <v>-15</v>
      </c>
      <c r="N1644" s="1">
        <v>16</v>
      </c>
      <c r="O1644" s="1">
        <v>16043</v>
      </c>
      <c r="P1644" s="1">
        <v>0.3</v>
      </c>
      <c r="Q1644" s="1">
        <v>44.45</v>
      </c>
      <c r="R1644" s="1">
        <v>45.2</v>
      </c>
      <c r="S1644" s="1">
        <v>44.2</v>
      </c>
      <c r="T1644" s="1">
        <v>43</v>
      </c>
      <c r="U1644" s="1">
        <v>43.8</v>
      </c>
      <c r="V1644" s="1">
        <v>2.1402999999999991E-2</v>
      </c>
      <c r="W1644" s="1">
        <v>-2.0099999999999998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0.54</v>
      </c>
      <c r="D1645" s="1">
        <v>0.26</v>
      </c>
      <c r="E1645" s="1">
        <v>0.03</v>
      </c>
      <c r="F1645" s="1">
        <v>32.549999999999997</v>
      </c>
      <c r="G1645" s="1">
        <v>66.62</v>
      </c>
      <c r="H1645" s="1">
        <v>1649</v>
      </c>
      <c r="I1645" s="1">
        <v>520816</v>
      </c>
      <c r="J1645" s="1">
        <v>-1</v>
      </c>
      <c r="K1645" s="1">
        <v>1</v>
      </c>
      <c r="L1645" s="1">
        <v>-2</v>
      </c>
      <c r="M1645" s="1">
        <v>-1</v>
      </c>
      <c r="N1645" s="1">
        <v>-2</v>
      </c>
      <c r="O1645" s="1">
        <v>34697</v>
      </c>
      <c r="P1645" s="1">
        <v>0</v>
      </c>
      <c r="Q1645" s="1">
        <v>42.4</v>
      </c>
      <c r="R1645" s="1">
        <v>43.4</v>
      </c>
      <c r="S1645" s="1">
        <v>45.1</v>
      </c>
      <c r="T1645" s="1">
        <v>44.85</v>
      </c>
      <c r="U1645" s="1">
        <v>44.8</v>
      </c>
      <c r="V1645" s="1">
        <v>-2.2365000000000002E-3</v>
      </c>
      <c r="W1645" s="1">
        <v>7.18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0.47</v>
      </c>
      <c r="D1646" s="1">
        <v>0</v>
      </c>
      <c r="E1646" s="1">
        <v>0</v>
      </c>
      <c r="F1646" s="1">
        <v>11.55</v>
      </c>
      <c r="G1646" s="1">
        <v>87.98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-2</v>
      </c>
      <c r="M1646" s="1">
        <v>0</v>
      </c>
      <c r="N1646" s="1">
        <v>0</v>
      </c>
      <c r="O1646" s="1">
        <v>27890</v>
      </c>
      <c r="P1646" s="1">
        <v>0</v>
      </c>
      <c r="Q1646" s="1">
        <v>57.2</v>
      </c>
      <c r="R1646" s="1">
        <v>57.2</v>
      </c>
      <c r="S1646" s="1">
        <v>57</v>
      </c>
      <c r="T1646" s="1">
        <v>57</v>
      </c>
      <c r="U1646" s="1">
        <v>56.9</v>
      </c>
      <c r="V1646" s="1">
        <v>-1.712E-3</v>
      </c>
      <c r="W1646" s="1">
        <v>-0.87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37.6</v>
      </c>
      <c r="D1647" s="1">
        <v>2.2799999999999998</v>
      </c>
      <c r="E1647" s="1">
        <v>1.52</v>
      </c>
      <c r="F1647" s="1">
        <v>13.86</v>
      </c>
      <c r="G1647" s="1">
        <v>44.739999999999995</v>
      </c>
      <c r="H1647" s="1">
        <v>1651</v>
      </c>
      <c r="I1647" s="1">
        <v>1182201.69</v>
      </c>
      <c r="J1647" s="1">
        <v>-61</v>
      </c>
      <c r="K1647" s="1">
        <v>772</v>
      </c>
      <c r="L1647" s="1">
        <v>-19</v>
      </c>
      <c r="M1647" s="1">
        <v>205</v>
      </c>
      <c r="N1647" s="1">
        <v>712</v>
      </c>
      <c r="O1647" s="1">
        <v>52892</v>
      </c>
      <c r="P1647" s="1">
        <v>3</v>
      </c>
      <c r="Q1647" s="1">
        <v>244</v>
      </c>
      <c r="R1647" s="1">
        <v>247</v>
      </c>
      <c r="S1647" s="1">
        <v>239.5</v>
      </c>
      <c r="T1647" s="1">
        <v>241.5</v>
      </c>
      <c r="U1647" s="1">
        <v>252</v>
      </c>
      <c r="V1647" s="1">
        <v>4.0018099999999999</v>
      </c>
      <c r="W1647" s="1">
        <v>3.28</v>
      </c>
      <c r="X1647" s="1" t="s">
        <v>4553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0</v>
      </c>
      <c r="K1648" s="1">
        <v>0</v>
      </c>
      <c r="L1648" s="1">
        <v>2</v>
      </c>
      <c r="M1648" s="1">
        <v>1</v>
      </c>
      <c r="N1648" s="1">
        <v>2</v>
      </c>
      <c r="O1648" s="1">
        <v>16542</v>
      </c>
      <c r="P1648" s="1">
        <v>0</v>
      </c>
      <c r="Q1648" s="1">
        <v>174.5</v>
      </c>
      <c r="R1648" s="1">
        <v>177</v>
      </c>
      <c r="S1648" s="1">
        <v>175.5</v>
      </c>
      <c r="T1648" s="1">
        <v>175</v>
      </c>
      <c r="U1648" s="1">
        <v>175</v>
      </c>
      <c r="V1648" s="1">
        <v>8.7600000000000004E-3</v>
      </c>
      <c r="W1648" s="1">
        <v>0.86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1.2</v>
      </c>
      <c r="D1649" s="1">
        <v>0</v>
      </c>
      <c r="E1649" s="1">
        <v>0</v>
      </c>
      <c r="F1649" s="1">
        <v>42.76</v>
      </c>
      <c r="G1649" s="1">
        <v>56.04</v>
      </c>
      <c r="H1649" s="1">
        <v>1653</v>
      </c>
      <c r="I1649" s="1">
        <v>380002.25</v>
      </c>
      <c r="J1649" s="1">
        <v>-15</v>
      </c>
      <c r="K1649" s="1">
        <v>51</v>
      </c>
      <c r="L1649" s="1">
        <v>-220</v>
      </c>
      <c r="M1649" s="1">
        <v>-34</v>
      </c>
      <c r="N1649" s="1">
        <v>32</v>
      </c>
      <c r="O1649" s="1">
        <v>21295</v>
      </c>
      <c r="P1649" s="1">
        <v>-0.9</v>
      </c>
      <c r="Q1649" s="1">
        <v>19.149999999999999</v>
      </c>
      <c r="R1649" s="1">
        <v>21.05</v>
      </c>
      <c r="S1649" s="1">
        <v>20.7</v>
      </c>
      <c r="T1649" s="1">
        <v>19.850000000000001</v>
      </c>
      <c r="U1649" s="1">
        <v>19.95</v>
      </c>
      <c r="V1649" s="1">
        <v>-3.8041999999999999E-2</v>
      </c>
      <c r="W1649" s="1">
        <v>3.64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63.81</v>
      </c>
      <c r="D1650" s="1">
        <v>0</v>
      </c>
      <c r="E1650" s="1">
        <v>0</v>
      </c>
      <c r="F1650" s="1">
        <v>30.95</v>
      </c>
      <c r="G1650" s="1">
        <v>5.2399999999999949</v>
      </c>
      <c r="H1650" s="1">
        <v>1654</v>
      </c>
      <c r="I1650" s="1">
        <v>599996.81999999995</v>
      </c>
      <c r="J1650" s="1">
        <v>-5</v>
      </c>
      <c r="K1650" s="1">
        <v>-23</v>
      </c>
      <c r="L1650" s="1">
        <v>-1</v>
      </c>
      <c r="M1650" s="1">
        <v>9</v>
      </c>
      <c r="N1650" s="1">
        <v>-4</v>
      </c>
      <c r="O1650" s="1">
        <v>3144</v>
      </c>
      <c r="P1650" s="1">
        <v>-0.8</v>
      </c>
      <c r="Q1650" s="1">
        <v>39.200000000000003</v>
      </c>
      <c r="R1650" s="1">
        <v>39.5</v>
      </c>
      <c r="S1650" s="1">
        <v>39.299999999999997</v>
      </c>
      <c r="T1650" s="1">
        <v>39.35</v>
      </c>
      <c r="U1650" s="1">
        <v>39.35</v>
      </c>
      <c r="V1650" s="1">
        <v>-9.470499999999998E-3</v>
      </c>
      <c r="W1650" s="1">
        <v>-0.63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6.63</v>
      </c>
      <c r="D1651" s="1">
        <v>0</v>
      </c>
      <c r="E1651" s="1">
        <v>0.02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-1</v>
      </c>
      <c r="K1651" s="1">
        <v>-3</v>
      </c>
      <c r="L1651" s="1">
        <v>-4</v>
      </c>
      <c r="M1651" s="1">
        <v>2</v>
      </c>
      <c r="N1651" s="1">
        <v>-1</v>
      </c>
      <c r="O1651" s="1">
        <v>53714</v>
      </c>
      <c r="P1651" s="1">
        <v>0</v>
      </c>
      <c r="Q1651" s="1">
        <v>11.85</v>
      </c>
      <c r="R1651" s="1">
        <v>11.65</v>
      </c>
      <c r="S1651" s="1">
        <v>11.4</v>
      </c>
      <c r="T1651" s="1">
        <v>11.5</v>
      </c>
      <c r="U1651" s="1">
        <v>11.5</v>
      </c>
      <c r="V1651" s="1">
        <v>-8.0900000000000004E-4</v>
      </c>
      <c r="W1651" s="1">
        <v>-0.43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-2</v>
      </c>
      <c r="K1652" s="1">
        <v>0</v>
      </c>
      <c r="L1652" s="1">
        <v>0</v>
      </c>
      <c r="M1652" s="1">
        <v>0</v>
      </c>
      <c r="N1652" s="1">
        <v>-2</v>
      </c>
      <c r="O1652" s="1">
        <v>-15012</v>
      </c>
      <c r="P1652" s="1">
        <v>0</v>
      </c>
      <c r="Q1652" s="1">
        <v>79.099999999999994</v>
      </c>
      <c r="R1652" s="1">
        <v>79.599999999999994</v>
      </c>
      <c r="S1652" s="1">
        <v>79.599999999999994</v>
      </c>
      <c r="T1652" s="1">
        <v>79.2</v>
      </c>
      <c r="U1652" s="1">
        <v>78.5</v>
      </c>
      <c r="V1652" s="1">
        <v>-3.1519999999999999E-3</v>
      </c>
      <c r="W1652" s="1">
        <v>-2.73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3.51</v>
      </c>
      <c r="D1653" s="1">
        <v>1.17</v>
      </c>
      <c r="E1653" s="1">
        <v>0.13</v>
      </c>
      <c r="F1653" s="1">
        <v>39.04</v>
      </c>
      <c r="G1653" s="1">
        <v>56.15</v>
      </c>
      <c r="H1653" s="1">
        <v>1657</v>
      </c>
      <c r="I1653" s="1">
        <v>529144.05000000005</v>
      </c>
      <c r="J1653" s="1">
        <v>11</v>
      </c>
      <c r="K1653" s="1">
        <v>-3</v>
      </c>
      <c r="L1653" s="1">
        <v>-35</v>
      </c>
      <c r="M1653" s="1">
        <v>15</v>
      </c>
      <c r="N1653" s="1">
        <v>-3</v>
      </c>
      <c r="O1653" s="1">
        <v>29711</v>
      </c>
      <c r="P1653" s="1">
        <v>-0.1</v>
      </c>
      <c r="Q1653" s="1">
        <v>93.7</v>
      </c>
      <c r="R1653" s="1">
        <v>93.6</v>
      </c>
      <c r="S1653" s="1">
        <v>92.3</v>
      </c>
      <c r="T1653" s="1">
        <v>93</v>
      </c>
      <c r="U1653" s="1">
        <v>93.9</v>
      </c>
      <c r="V1653" s="1">
        <v>-1.3672999999999999E-2</v>
      </c>
      <c r="W1653" s="1">
        <v>0.86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0.86</v>
      </c>
      <c r="D1654" s="1">
        <v>0</v>
      </c>
      <c r="E1654" s="1">
        <v>0.09</v>
      </c>
      <c r="F1654" s="1">
        <v>13.07</v>
      </c>
      <c r="G1654" s="1">
        <v>85.98</v>
      </c>
      <c r="H1654" s="1">
        <v>1658</v>
      </c>
      <c r="I1654" s="1">
        <v>513099.47</v>
      </c>
      <c r="J1654" s="1">
        <v>-2</v>
      </c>
      <c r="K1654" s="1">
        <v>-3</v>
      </c>
      <c r="L1654" s="1">
        <v>0</v>
      </c>
      <c r="M1654" s="1">
        <v>0</v>
      </c>
      <c r="N1654" s="1">
        <v>-5</v>
      </c>
      <c r="O1654" s="1">
        <v>44116</v>
      </c>
      <c r="P1654" s="1">
        <v>0</v>
      </c>
      <c r="Q1654" s="1">
        <v>23.7</v>
      </c>
      <c r="R1654" s="1">
        <v>23.75</v>
      </c>
      <c r="S1654" s="1">
        <v>23.5</v>
      </c>
      <c r="T1654" s="1">
        <v>22.9</v>
      </c>
      <c r="U1654" s="1">
        <v>23.15</v>
      </c>
      <c r="V1654" s="1">
        <v>-2.3440000000000002E-3</v>
      </c>
      <c r="W1654" s="1">
        <v>-2.73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30.67</v>
      </c>
      <c r="D1655" s="1">
        <v>0.57999999999999996</v>
      </c>
      <c r="E1655" s="1">
        <v>0.11</v>
      </c>
      <c r="F1655" s="1">
        <v>55.56</v>
      </c>
      <c r="G1655" s="1">
        <v>13.079999999999998</v>
      </c>
      <c r="H1655" s="1">
        <v>1659</v>
      </c>
      <c r="I1655" s="1">
        <v>1400585</v>
      </c>
      <c r="J1655" s="1">
        <v>79</v>
      </c>
      <c r="K1655" s="1">
        <v>-4</v>
      </c>
      <c r="L1655" s="1">
        <v>60</v>
      </c>
      <c r="M1655" s="1">
        <v>-176</v>
      </c>
      <c r="N1655" s="1">
        <v>39</v>
      </c>
      <c r="O1655" s="1">
        <v>18320</v>
      </c>
      <c r="P1655" s="1">
        <v>0</v>
      </c>
      <c r="Q1655" s="1">
        <v>1465</v>
      </c>
      <c r="R1655" s="1">
        <v>1520</v>
      </c>
      <c r="S1655" s="1">
        <v>1645</v>
      </c>
      <c r="T1655" s="1">
        <v>1580</v>
      </c>
      <c r="U1655" s="1">
        <v>1635</v>
      </c>
      <c r="V1655" s="1">
        <v>-5.96E-2</v>
      </c>
      <c r="W1655" s="1">
        <v>15.14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17.95</v>
      </c>
      <c r="R1656" s="1">
        <v>17.649999999999999</v>
      </c>
      <c r="S1656" s="1">
        <v>18</v>
      </c>
      <c r="T1656" s="1">
        <v>17.7</v>
      </c>
      <c r="U1656" s="1">
        <v>17.95</v>
      </c>
      <c r="V1656" s="1">
        <v>0</v>
      </c>
      <c r="W1656" s="1">
        <v>0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2.74</v>
      </c>
      <c r="D1657" s="1">
        <v>0</v>
      </c>
      <c r="E1657" s="1">
        <v>0</v>
      </c>
      <c r="F1657" s="1">
        <v>36.549999999999997</v>
      </c>
      <c r="G1657" s="1">
        <v>60.71</v>
      </c>
      <c r="H1657" s="1">
        <v>1661</v>
      </c>
      <c r="I1657" s="1">
        <v>737189.8</v>
      </c>
      <c r="J1657" s="1">
        <v>1</v>
      </c>
      <c r="K1657" s="1">
        <v>-12</v>
      </c>
      <c r="L1657" s="1">
        <v>-47</v>
      </c>
      <c r="M1657" s="1">
        <v>4</v>
      </c>
      <c r="N1657" s="1">
        <v>-8</v>
      </c>
      <c r="O1657" s="1">
        <v>44755</v>
      </c>
      <c r="P1657" s="1">
        <v>-0.1</v>
      </c>
      <c r="Q1657" s="1">
        <v>146</v>
      </c>
      <c r="R1657" s="1">
        <v>144.5</v>
      </c>
      <c r="S1657" s="1">
        <v>144.5</v>
      </c>
      <c r="T1657" s="1">
        <v>145.5</v>
      </c>
      <c r="U1657" s="1">
        <v>144.5</v>
      </c>
      <c r="V1657" s="1">
        <v>-8.9535000000000003E-2</v>
      </c>
      <c r="W1657" s="1">
        <v>-1.03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0.41</v>
      </c>
      <c r="D1658" s="1">
        <v>0</v>
      </c>
      <c r="E1658" s="1">
        <v>0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5</v>
      </c>
      <c r="K1658" s="1">
        <v>-13</v>
      </c>
      <c r="L1658" s="1">
        <v>-8</v>
      </c>
      <c r="M1658" s="1">
        <v>0</v>
      </c>
      <c r="N1658" s="1">
        <v>7</v>
      </c>
      <c r="O1658" s="1">
        <v>79305</v>
      </c>
      <c r="P1658" s="1">
        <v>0</v>
      </c>
      <c r="Q1658" s="1">
        <v>37.5</v>
      </c>
      <c r="R1658" s="1">
        <v>37.200000000000003</v>
      </c>
      <c r="S1658" s="1">
        <v>37.049999999999997</v>
      </c>
      <c r="T1658" s="1">
        <v>36.9</v>
      </c>
      <c r="U1658" s="1">
        <v>36.799999999999997</v>
      </c>
      <c r="V1658" s="1">
        <v>-3.3490000000000004E-3</v>
      </c>
      <c r="W1658" s="1">
        <v>-1.87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44.74</v>
      </c>
      <c r="D1659" s="1">
        <v>0.67</v>
      </c>
      <c r="E1659" s="1">
        <v>0.06</v>
      </c>
      <c r="F1659" s="1">
        <v>27.87</v>
      </c>
      <c r="G1659" s="1">
        <v>26.659999999999997</v>
      </c>
      <c r="H1659" s="1">
        <v>1663</v>
      </c>
      <c r="I1659" s="1">
        <v>2930202</v>
      </c>
      <c r="J1659" s="1">
        <v>-158</v>
      </c>
      <c r="K1659" s="1">
        <v>9</v>
      </c>
      <c r="L1659" s="1">
        <v>-43</v>
      </c>
      <c r="M1659" s="1">
        <v>140</v>
      </c>
      <c r="N1659" s="1">
        <v>45</v>
      </c>
      <c r="O1659" s="1">
        <v>78119</v>
      </c>
      <c r="P1659" s="1">
        <v>0</v>
      </c>
      <c r="Q1659" s="1">
        <v>390</v>
      </c>
      <c r="R1659" s="1">
        <v>393</v>
      </c>
      <c r="S1659" s="1">
        <v>390.5</v>
      </c>
      <c r="T1659" s="1">
        <v>396.5</v>
      </c>
      <c r="U1659" s="1">
        <v>404</v>
      </c>
      <c r="V1659" s="1">
        <v>-1.1845E-2</v>
      </c>
      <c r="W1659" s="1">
        <v>1.38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61.27</v>
      </c>
      <c r="D1660" s="1">
        <v>0</v>
      </c>
      <c r="E1660" s="1">
        <v>0</v>
      </c>
      <c r="F1660" s="1">
        <v>46.37</v>
      </c>
      <c r="G1660" s="1">
        <v>-7.6400000000000006</v>
      </c>
      <c r="H1660" s="1">
        <v>1664</v>
      </c>
      <c r="I1660" s="1">
        <v>660590</v>
      </c>
      <c r="J1660" s="1">
        <v>-2</v>
      </c>
      <c r="K1660" s="1">
        <v>-4</v>
      </c>
      <c r="L1660" s="1">
        <v>-7</v>
      </c>
      <c r="M1660" s="1">
        <v>3</v>
      </c>
      <c r="N1660" s="1">
        <v>-12</v>
      </c>
      <c r="O1660" s="1">
        <v>-5047</v>
      </c>
      <c r="P1660" s="1">
        <v>0.4</v>
      </c>
      <c r="Q1660" s="1">
        <v>58.4</v>
      </c>
      <c r="R1660" s="1">
        <v>58.3</v>
      </c>
      <c r="S1660" s="1">
        <v>58</v>
      </c>
      <c r="T1660" s="1">
        <v>57.7</v>
      </c>
      <c r="U1660" s="1">
        <v>55.5</v>
      </c>
      <c r="V1660" s="1">
        <v>-1.2489E-2</v>
      </c>
      <c r="W1660" s="1">
        <v>-4.4800000000000004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42</v>
      </c>
      <c r="R1661" s="1">
        <v>43.15</v>
      </c>
      <c r="S1661" s="1">
        <v>42.95</v>
      </c>
      <c r="T1661" s="1">
        <v>42.5</v>
      </c>
      <c r="U1661" s="1">
        <v>43.9</v>
      </c>
      <c r="V1661" s="1">
        <v>0</v>
      </c>
      <c r="W1661" s="1">
        <v>4.6500000000000004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63</v>
      </c>
      <c r="R1662" s="1">
        <v>63</v>
      </c>
      <c r="S1662" s="1">
        <v>61.6</v>
      </c>
      <c r="T1662" s="1">
        <v>61.9</v>
      </c>
      <c r="U1662" s="1">
        <v>60.3</v>
      </c>
      <c r="V1662" s="1">
        <v>0</v>
      </c>
      <c r="W1662" s="1">
        <v>-4.74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0.77</v>
      </c>
      <c r="D1663" s="1">
        <v>0</v>
      </c>
      <c r="E1663" s="1">
        <v>0</v>
      </c>
      <c r="F1663" s="1">
        <v>66.819999999999993</v>
      </c>
      <c r="G1663" s="1">
        <v>32.410000000000011</v>
      </c>
      <c r="H1663" s="1">
        <v>1667</v>
      </c>
      <c r="I1663" s="1">
        <v>1348122.97</v>
      </c>
      <c r="J1663" s="1">
        <v>-8</v>
      </c>
      <c r="K1663" s="1">
        <v>3</v>
      </c>
      <c r="L1663" s="1">
        <v>-1</v>
      </c>
      <c r="M1663" s="1">
        <v>4</v>
      </c>
      <c r="N1663" s="1">
        <v>5</v>
      </c>
      <c r="O1663" s="1">
        <v>43693</v>
      </c>
      <c r="P1663" s="1">
        <v>0</v>
      </c>
      <c r="Q1663" s="1">
        <v>39.4</v>
      </c>
      <c r="R1663" s="1">
        <v>39.9</v>
      </c>
      <c r="S1663" s="1">
        <v>39.4</v>
      </c>
      <c r="T1663" s="1">
        <v>39.6</v>
      </c>
      <c r="U1663" s="1">
        <v>39.799999999999997</v>
      </c>
      <c r="V1663" s="1">
        <v>1.225E-3</v>
      </c>
      <c r="W1663" s="1">
        <v>1.66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3</v>
      </c>
      <c r="K1664" s="1">
        <v>0</v>
      </c>
      <c r="L1664" s="1">
        <v>-4</v>
      </c>
      <c r="M1664" s="1">
        <v>0</v>
      </c>
      <c r="N1664" s="1">
        <v>0</v>
      </c>
      <c r="O1664" s="1">
        <v>42339</v>
      </c>
      <c r="P1664" s="1">
        <v>0</v>
      </c>
      <c r="Q1664" s="1">
        <v>20.9</v>
      </c>
      <c r="R1664" s="1">
        <v>21.1</v>
      </c>
      <c r="S1664" s="1">
        <v>20.95</v>
      </c>
      <c r="T1664" s="1">
        <v>20.95</v>
      </c>
      <c r="U1664" s="1">
        <v>21</v>
      </c>
      <c r="V1664" s="1">
        <v>-2.1100000000000001E-4</v>
      </c>
      <c r="W1664" s="1">
        <v>1.45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21.05</v>
      </c>
      <c r="D1665" s="1">
        <v>0</v>
      </c>
      <c r="E1665" s="1">
        <v>0</v>
      </c>
      <c r="F1665" s="1">
        <v>17.46</v>
      </c>
      <c r="G1665" s="1">
        <v>61.489999999999995</v>
      </c>
      <c r="H1665" s="1">
        <v>1669</v>
      </c>
      <c r="I1665" s="1">
        <v>249611.14</v>
      </c>
      <c r="J1665" s="1">
        <v>-48</v>
      </c>
      <c r="K1665" s="1">
        <v>1</v>
      </c>
      <c r="L1665" s="1">
        <v>-56</v>
      </c>
      <c r="M1665" s="1">
        <v>-41</v>
      </c>
      <c r="N1665" s="1">
        <v>-17</v>
      </c>
      <c r="O1665" s="1">
        <v>15349</v>
      </c>
      <c r="P1665" s="1">
        <v>-1</v>
      </c>
      <c r="Q1665" s="1">
        <v>38</v>
      </c>
      <c r="R1665" s="1">
        <v>38</v>
      </c>
      <c r="S1665" s="1">
        <v>37.85</v>
      </c>
      <c r="T1665" s="1">
        <v>37.549999999999997</v>
      </c>
      <c r="U1665" s="1">
        <v>38</v>
      </c>
      <c r="V1665" s="1">
        <v>-6.0911499999999993E-2</v>
      </c>
      <c r="W1665" s="1">
        <v>3.12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40.25</v>
      </c>
      <c r="D1666" s="1">
        <v>0</v>
      </c>
      <c r="E1666" s="1">
        <v>0</v>
      </c>
      <c r="F1666" s="1">
        <v>19.72</v>
      </c>
      <c r="G1666" s="1">
        <v>40.03</v>
      </c>
      <c r="H1666" s="1">
        <v>1670</v>
      </c>
      <c r="I1666" s="1">
        <v>908862.76</v>
      </c>
      <c r="J1666" s="1">
        <v>-21</v>
      </c>
      <c r="K1666" s="1">
        <v>-6</v>
      </c>
      <c r="L1666" s="1">
        <v>-4</v>
      </c>
      <c r="M1666" s="1">
        <v>-19</v>
      </c>
      <c r="N1666" s="1">
        <v>-3</v>
      </c>
      <c r="O1666" s="1">
        <v>36382</v>
      </c>
      <c r="P1666" s="1">
        <v>-0.1</v>
      </c>
      <c r="Q1666" s="1">
        <v>56.1</v>
      </c>
      <c r="R1666" s="1">
        <v>56.3</v>
      </c>
      <c r="S1666" s="1">
        <v>59.3</v>
      </c>
      <c r="T1666" s="1">
        <v>59.3</v>
      </c>
      <c r="U1666" s="1">
        <v>59.3</v>
      </c>
      <c r="V1666" s="1">
        <v>-3.0577000000000003E-2</v>
      </c>
      <c r="W1666" s="1">
        <v>7.04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85.76</v>
      </c>
      <c r="D1667" s="1">
        <v>0</v>
      </c>
      <c r="E1667" s="1">
        <v>0</v>
      </c>
      <c r="F1667" s="1">
        <v>64.77</v>
      </c>
      <c r="G1667" s="1">
        <v>-50.53</v>
      </c>
      <c r="H1667" s="1">
        <v>1671</v>
      </c>
      <c r="I1667" s="1">
        <v>392700</v>
      </c>
      <c r="J1667" s="1">
        <v>0</v>
      </c>
      <c r="K1667" s="1">
        <v>0</v>
      </c>
      <c r="L1667" s="1">
        <v>-3</v>
      </c>
      <c r="M1667" s="1">
        <v>0</v>
      </c>
      <c r="N1667" s="1">
        <v>0</v>
      </c>
      <c r="O1667" s="1">
        <v>-19843</v>
      </c>
      <c r="P1667" s="1">
        <v>0</v>
      </c>
      <c r="Q1667" s="1">
        <v>111.5</v>
      </c>
      <c r="R1667" s="1">
        <v>110.5</v>
      </c>
      <c r="S1667" s="1">
        <v>111.5</v>
      </c>
      <c r="T1667" s="1">
        <v>112.5</v>
      </c>
      <c r="U1667" s="1">
        <v>113</v>
      </c>
      <c r="V1667" s="1">
        <v>-3.3449999999999999E-3</v>
      </c>
      <c r="W1667" s="1">
        <v>2.2599999999999998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4.3</v>
      </c>
      <c r="D1668" s="1">
        <v>0</v>
      </c>
      <c r="E1668" s="1">
        <v>0</v>
      </c>
      <c r="F1668" s="1">
        <v>36.299999999999997</v>
      </c>
      <c r="G1668" s="1">
        <v>59.400000000000006</v>
      </c>
      <c r="H1668" s="1">
        <v>1672</v>
      </c>
      <c r="I1668" s="1">
        <v>666018.66</v>
      </c>
      <c r="J1668" s="1">
        <v>-10</v>
      </c>
      <c r="K1668" s="1">
        <v>-6</v>
      </c>
      <c r="L1668" s="1">
        <v>-15</v>
      </c>
      <c r="M1668" s="1">
        <v>-7</v>
      </c>
      <c r="N1668" s="1">
        <v>7</v>
      </c>
      <c r="O1668" s="1">
        <v>39562</v>
      </c>
      <c r="P1668" s="1">
        <v>-0.1</v>
      </c>
      <c r="Q1668" s="1">
        <v>82.1</v>
      </c>
      <c r="R1668" s="1">
        <v>82.1</v>
      </c>
      <c r="S1668" s="1">
        <v>85.1</v>
      </c>
      <c r="T1668" s="1">
        <v>85.4</v>
      </c>
      <c r="U1668" s="1">
        <v>86.6</v>
      </c>
      <c r="V1668" s="1">
        <v>-2.5817000000000003E-2</v>
      </c>
      <c r="W1668" s="1">
        <v>4.84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2</v>
      </c>
      <c r="K1669" s="1">
        <v>-10</v>
      </c>
      <c r="L1669" s="1">
        <v>0</v>
      </c>
      <c r="M1669" s="1">
        <v>1</v>
      </c>
      <c r="N1669" s="1">
        <v>1</v>
      </c>
      <c r="O1669" s="1">
        <v>10393</v>
      </c>
      <c r="P1669" s="1">
        <v>-0.1</v>
      </c>
      <c r="Q1669" s="1">
        <v>79.8</v>
      </c>
      <c r="R1669" s="1">
        <v>78</v>
      </c>
      <c r="S1669" s="1">
        <v>77.7</v>
      </c>
      <c r="T1669" s="1">
        <v>78.599999999999994</v>
      </c>
      <c r="U1669" s="1">
        <v>78.7</v>
      </c>
      <c r="V1669" s="1">
        <v>-4.6309999999999997E-3</v>
      </c>
      <c r="W1669" s="1">
        <v>0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76.760000000000005</v>
      </c>
      <c r="D1670" s="1">
        <v>0</v>
      </c>
      <c r="E1670" s="1">
        <v>0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-1</v>
      </c>
      <c r="K1670" s="1">
        <v>-5</v>
      </c>
      <c r="L1670" s="1">
        <v>-2</v>
      </c>
      <c r="M1670" s="1">
        <v>-2</v>
      </c>
      <c r="N1670" s="1">
        <v>-3</v>
      </c>
      <c r="O1670" s="1">
        <v>10078</v>
      </c>
      <c r="P1670" s="1">
        <v>-0.1</v>
      </c>
      <c r="Q1670" s="1">
        <v>16.399999999999999</v>
      </c>
      <c r="R1670" s="1">
        <v>16.2</v>
      </c>
      <c r="S1670" s="1">
        <v>16.100000000000001</v>
      </c>
      <c r="T1670" s="1">
        <v>16.2</v>
      </c>
      <c r="U1670" s="1">
        <v>16.3</v>
      </c>
      <c r="V1670" s="1">
        <v>-2.1090000000000002E-3</v>
      </c>
      <c r="W1670" s="1">
        <v>1.56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2.0099999999999998</v>
      </c>
      <c r="D1671" s="1">
        <v>0</v>
      </c>
      <c r="E1671" s="1">
        <v>0.02</v>
      </c>
      <c r="F1671" s="1">
        <v>15.35</v>
      </c>
      <c r="G1671" s="1">
        <v>82.62</v>
      </c>
      <c r="H1671" s="1">
        <v>1675</v>
      </c>
      <c r="I1671" s="1">
        <v>377524.14</v>
      </c>
      <c r="J1671" s="1">
        <v>2</v>
      </c>
      <c r="K1671" s="1">
        <v>5</v>
      </c>
      <c r="L1671" s="1">
        <v>3</v>
      </c>
      <c r="M1671" s="1">
        <v>13</v>
      </c>
      <c r="N1671" s="1">
        <v>4</v>
      </c>
      <c r="O1671" s="1">
        <v>31191</v>
      </c>
      <c r="P1671" s="1">
        <v>0.1</v>
      </c>
      <c r="Q1671" s="1">
        <v>40.75</v>
      </c>
      <c r="R1671" s="1">
        <v>40.950000000000003</v>
      </c>
      <c r="S1671" s="1">
        <v>41.1</v>
      </c>
      <c r="T1671" s="1">
        <v>40.75</v>
      </c>
      <c r="U1671" s="1">
        <v>40.75</v>
      </c>
      <c r="V1671" s="1">
        <v>1.1023E-2</v>
      </c>
      <c r="W1671" s="1">
        <v>-0.24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69.900000000000006</v>
      </c>
      <c r="D1672" s="1">
        <v>0.01</v>
      </c>
      <c r="E1672" s="1">
        <v>7.0000000000000007E-2</v>
      </c>
      <c r="F1672" s="1">
        <v>48.57</v>
      </c>
      <c r="G1672" s="1">
        <v>-18.550000000000011</v>
      </c>
      <c r="H1672" s="1">
        <v>1676</v>
      </c>
      <c r="I1672" s="1">
        <v>518553.08</v>
      </c>
      <c r="J1672" s="1">
        <v>20</v>
      </c>
      <c r="K1672" s="1">
        <v>-12</v>
      </c>
      <c r="L1672" s="1">
        <v>-50</v>
      </c>
      <c r="M1672" s="1">
        <v>-8</v>
      </c>
      <c r="N1672" s="1">
        <v>21</v>
      </c>
      <c r="O1672" s="1">
        <v>-9619</v>
      </c>
      <c r="P1672" s="1">
        <v>0.3</v>
      </c>
      <c r="Q1672" s="1">
        <v>137.5</v>
      </c>
      <c r="R1672" s="1">
        <v>142</v>
      </c>
      <c r="S1672" s="1">
        <v>140</v>
      </c>
      <c r="T1672" s="1">
        <v>139</v>
      </c>
      <c r="U1672" s="1">
        <v>141</v>
      </c>
      <c r="V1672" s="1">
        <v>-4.1050000000000003E-2</v>
      </c>
      <c r="W1672" s="1">
        <v>4.83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0.3</v>
      </c>
      <c r="D1673" s="1">
        <v>0</v>
      </c>
      <c r="E1673" s="1">
        <v>0.08</v>
      </c>
      <c r="F1673" s="1">
        <v>23.16</v>
      </c>
      <c r="G1673" s="1">
        <v>76.460000000000008</v>
      </c>
      <c r="H1673" s="1">
        <v>1677</v>
      </c>
      <c r="I1673" s="1">
        <v>1194400</v>
      </c>
      <c r="J1673" s="1">
        <v>63</v>
      </c>
      <c r="K1673" s="1">
        <v>-12</v>
      </c>
      <c r="L1673" s="1">
        <v>-1</v>
      </c>
      <c r="M1673" s="1">
        <v>-52</v>
      </c>
      <c r="N1673" s="1">
        <v>-230</v>
      </c>
      <c r="O1673" s="1">
        <v>91324</v>
      </c>
      <c r="P1673" s="1">
        <v>-0.3</v>
      </c>
      <c r="Q1673" s="1">
        <v>26.5</v>
      </c>
      <c r="R1673" s="1">
        <v>29.05</v>
      </c>
      <c r="S1673" s="1">
        <v>31.95</v>
      </c>
      <c r="T1673" s="1">
        <v>35.1</v>
      </c>
      <c r="U1673" s="1">
        <v>33</v>
      </c>
      <c r="V1673" s="1">
        <v>-8.1262500000000001E-2</v>
      </c>
      <c r="W1673" s="1">
        <v>21.1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1</v>
      </c>
      <c r="M1674" s="1">
        <v>0</v>
      </c>
      <c r="N1674" s="1">
        <v>0</v>
      </c>
      <c r="O1674" s="1">
        <v>30174</v>
      </c>
      <c r="P1674" s="1">
        <v>0</v>
      </c>
      <c r="Q1674" s="1">
        <v>14.45</v>
      </c>
      <c r="R1674" s="1">
        <v>14.55</v>
      </c>
      <c r="S1674" s="1">
        <v>14.25</v>
      </c>
      <c r="T1674" s="1">
        <v>14.2</v>
      </c>
      <c r="U1674" s="1">
        <v>14.25</v>
      </c>
      <c r="V1674" s="1">
        <v>1.4249999999999999E-4</v>
      </c>
      <c r="W1674" s="1">
        <v>-1.72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52.7</v>
      </c>
      <c r="R1675" s="1">
        <v>52.9</v>
      </c>
      <c r="S1675" s="1">
        <v>52.6</v>
      </c>
      <c r="T1675" s="1">
        <v>52.5</v>
      </c>
      <c r="U1675" s="1">
        <v>53</v>
      </c>
      <c r="V1675" s="1">
        <v>0</v>
      </c>
      <c r="W1675" s="1">
        <v>0.76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4.09</v>
      </c>
      <c r="D1676" s="1">
        <v>0.1</v>
      </c>
      <c r="E1676" s="1">
        <v>0</v>
      </c>
      <c r="F1676" s="1">
        <v>14</v>
      </c>
      <c r="G1676" s="1">
        <v>81.81</v>
      </c>
      <c r="H1676" s="1">
        <v>1680</v>
      </c>
      <c r="I1676" s="1">
        <v>1494308.31</v>
      </c>
      <c r="J1676" s="1">
        <v>12</v>
      </c>
      <c r="K1676" s="1">
        <v>-10</v>
      </c>
      <c r="L1676" s="1">
        <v>-18</v>
      </c>
      <c r="M1676" s="1">
        <v>-9</v>
      </c>
      <c r="N1676" s="1">
        <v>-18</v>
      </c>
      <c r="O1676" s="1">
        <v>122249</v>
      </c>
      <c r="P1676" s="1">
        <v>0</v>
      </c>
      <c r="Q1676" s="1">
        <v>43</v>
      </c>
      <c r="R1676" s="1">
        <v>43.1</v>
      </c>
      <c r="S1676" s="1">
        <v>42.95</v>
      </c>
      <c r="T1676" s="1">
        <v>42.9</v>
      </c>
      <c r="U1676" s="1">
        <v>42.85</v>
      </c>
      <c r="V1676" s="1">
        <v>-1.8454999999999999E-2</v>
      </c>
      <c r="W1676" s="1">
        <v>-0.81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</v>
      </c>
      <c r="R1677" s="1">
        <v>76.5</v>
      </c>
      <c r="S1677" s="1">
        <v>77</v>
      </c>
      <c r="T1677" s="1">
        <v>77</v>
      </c>
      <c r="U1677" s="1">
        <v>77</v>
      </c>
      <c r="V1677" s="1">
        <v>0</v>
      </c>
      <c r="W1677" s="1">
        <v>-0.52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0.2</v>
      </c>
      <c r="D1678" s="1">
        <v>0</v>
      </c>
      <c r="E1678" s="1">
        <v>0</v>
      </c>
      <c r="F1678" s="1">
        <v>41.43</v>
      </c>
      <c r="G1678" s="1">
        <v>58.37</v>
      </c>
      <c r="H1678" s="1">
        <v>1682</v>
      </c>
      <c r="I1678" s="1">
        <v>465921.59</v>
      </c>
      <c r="J1678" s="1">
        <v>-1</v>
      </c>
      <c r="K1678" s="1">
        <v>-2</v>
      </c>
      <c r="L1678" s="1">
        <v>-1</v>
      </c>
      <c r="M1678" s="1">
        <v>-8</v>
      </c>
      <c r="N1678" s="1">
        <v>0</v>
      </c>
      <c r="O1678" s="1">
        <v>27196</v>
      </c>
      <c r="P1678" s="1">
        <v>0</v>
      </c>
      <c r="Q1678" s="1">
        <v>15.55</v>
      </c>
      <c r="R1678" s="1">
        <v>15.65</v>
      </c>
      <c r="S1678" s="1">
        <v>15.8</v>
      </c>
      <c r="T1678" s="1">
        <v>15.7</v>
      </c>
      <c r="U1678" s="1">
        <v>16.100000000000001</v>
      </c>
      <c r="V1678" s="1">
        <v>-1.8825000000000001E-3</v>
      </c>
      <c r="W1678" s="1">
        <v>3.54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</v>
      </c>
      <c r="R1679" s="1">
        <v>17.100000000000001</v>
      </c>
      <c r="S1679" s="1">
        <v>17.100000000000001</v>
      </c>
      <c r="T1679" s="1">
        <v>17</v>
      </c>
      <c r="U1679" s="1">
        <v>17</v>
      </c>
      <c r="V1679" s="1">
        <v>0</v>
      </c>
      <c r="W1679" s="1">
        <v>0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8.8800000000000008</v>
      </c>
      <c r="D1680" s="1">
        <v>6.39</v>
      </c>
      <c r="E1680" s="1">
        <v>1.1399999999999999</v>
      </c>
      <c r="F1680" s="1">
        <v>21.52</v>
      </c>
      <c r="G1680" s="1">
        <v>62.07</v>
      </c>
      <c r="H1680" s="1">
        <v>1684</v>
      </c>
      <c r="I1680" s="1">
        <v>838000</v>
      </c>
      <c r="J1680" s="1">
        <v>-597</v>
      </c>
      <c r="K1680" s="1">
        <v>-171</v>
      </c>
      <c r="L1680" s="1">
        <v>662</v>
      </c>
      <c r="M1680" s="1">
        <v>758</v>
      </c>
      <c r="N1680" s="1">
        <v>-2267</v>
      </c>
      <c r="O1680" s="1">
        <v>52015</v>
      </c>
      <c r="P1680" s="1">
        <v>-3.1</v>
      </c>
      <c r="Q1680" s="1">
        <v>153.47</v>
      </c>
      <c r="R1680" s="1">
        <v>150.56</v>
      </c>
      <c r="S1680" s="1">
        <v>152.5</v>
      </c>
      <c r="T1680" s="1">
        <v>156.5</v>
      </c>
      <c r="U1680" s="1">
        <v>150.5</v>
      </c>
      <c r="V1680" s="1">
        <v>-2.3896885000000001</v>
      </c>
      <c r="W1680" s="1">
        <v>-3.15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6.39</v>
      </c>
      <c r="D1681" s="1">
        <v>0.05</v>
      </c>
      <c r="E1681" s="1">
        <v>0.42</v>
      </c>
      <c r="F1681" s="1">
        <v>34.119999999999997</v>
      </c>
      <c r="G1681" s="1">
        <v>59.02</v>
      </c>
      <c r="H1681" s="1">
        <v>1685</v>
      </c>
      <c r="I1681" s="1">
        <v>5890485.9500000002</v>
      </c>
      <c r="J1681" s="1">
        <v>57</v>
      </c>
      <c r="K1681" s="1">
        <v>-41</v>
      </c>
      <c r="L1681" s="1">
        <v>-157</v>
      </c>
      <c r="M1681" s="1">
        <v>46</v>
      </c>
      <c r="N1681" s="1">
        <v>535</v>
      </c>
      <c r="O1681" s="1">
        <v>347656</v>
      </c>
      <c r="P1681" s="1">
        <v>0.1</v>
      </c>
      <c r="Q1681" s="1">
        <v>38.65</v>
      </c>
      <c r="R1681" s="1">
        <v>38.6</v>
      </c>
      <c r="S1681" s="1">
        <v>38.35</v>
      </c>
      <c r="T1681" s="1">
        <v>38.450000000000003</v>
      </c>
      <c r="U1681" s="1">
        <v>39.1</v>
      </c>
      <c r="V1681" s="1">
        <v>0.17286700000000002</v>
      </c>
      <c r="W1681" s="1">
        <v>1.3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0.43</v>
      </c>
      <c r="D1682" s="1">
        <v>0</v>
      </c>
      <c r="E1682" s="1">
        <v>0.25</v>
      </c>
      <c r="F1682" s="1">
        <v>33</v>
      </c>
      <c r="G1682" s="1">
        <v>66.319999999999993</v>
      </c>
      <c r="H1682" s="1">
        <v>1686</v>
      </c>
      <c r="I1682" s="1">
        <v>1979662.42</v>
      </c>
      <c r="J1682" s="1">
        <v>39</v>
      </c>
      <c r="K1682" s="1">
        <v>-120</v>
      </c>
      <c r="L1682" s="1">
        <v>-482</v>
      </c>
      <c r="M1682" s="1">
        <v>-60</v>
      </c>
      <c r="N1682" s="1">
        <v>27</v>
      </c>
      <c r="O1682" s="1">
        <v>131291</v>
      </c>
      <c r="P1682" s="1">
        <v>-0.5</v>
      </c>
      <c r="Q1682" s="1">
        <v>35</v>
      </c>
      <c r="R1682" s="1">
        <v>38.5</v>
      </c>
      <c r="S1682" s="1">
        <v>38.450000000000003</v>
      </c>
      <c r="T1682" s="1">
        <v>38.549999999999997</v>
      </c>
      <c r="U1682" s="1">
        <v>39</v>
      </c>
      <c r="V1682" s="1">
        <v>-0.23047900000000002</v>
      </c>
      <c r="W1682" s="1">
        <v>11.59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2.93</v>
      </c>
      <c r="D1683" s="1">
        <v>2.35</v>
      </c>
      <c r="E1683" s="1">
        <v>0.01</v>
      </c>
      <c r="F1683" s="1">
        <v>23.51</v>
      </c>
      <c r="G1683" s="1">
        <v>71.2</v>
      </c>
      <c r="H1683" s="1">
        <v>1687</v>
      </c>
      <c r="I1683" s="1">
        <v>508540.15</v>
      </c>
      <c r="J1683" s="1">
        <v>58</v>
      </c>
      <c r="K1683" s="1">
        <v>19</v>
      </c>
      <c r="L1683" s="1">
        <v>-1</v>
      </c>
      <c r="M1683" s="1">
        <v>13</v>
      </c>
      <c r="N1683" s="1">
        <v>36</v>
      </c>
      <c r="O1683" s="1">
        <v>36208</v>
      </c>
      <c r="P1683" s="1">
        <v>0.3</v>
      </c>
      <c r="Q1683" s="1">
        <v>36.6</v>
      </c>
      <c r="R1683" s="1">
        <v>36.299999999999997</v>
      </c>
      <c r="S1683" s="1">
        <v>36.450000000000003</v>
      </c>
      <c r="T1683" s="1">
        <v>36.65</v>
      </c>
      <c r="U1683" s="1">
        <v>36.6</v>
      </c>
      <c r="V1683" s="1">
        <v>4.5701000000000006E-2</v>
      </c>
      <c r="W1683" s="1">
        <v>0.69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-50</v>
      </c>
      <c r="K1684" s="1">
        <v>3</v>
      </c>
      <c r="L1684" s="1">
        <v>12</v>
      </c>
      <c r="M1684" s="1">
        <v>-3</v>
      </c>
      <c r="N1684" s="1">
        <v>1</v>
      </c>
      <c r="O1684" s="1">
        <v>38821</v>
      </c>
      <c r="P1684" s="1">
        <v>-0.1</v>
      </c>
      <c r="Q1684" s="1">
        <v>23.6</v>
      </c>
      <c r="R1684" s="1">
        <v>23.1</v>
      </c>
      <c r="S1684" s="1">
        <v>22.4</v>
      </c>
      <c r="T1684" s="1">
        <v>22.75</v>
      </c>
      <c r="U1684" s="1">
        <v>23</v>
      </c>
      <c r="V1684" s="1">
        <v>-8.8715000000000009E-3</v>
      </c>
      <c r="W1684" s="1">
        <v>0.44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2.19</v>
      </c>
      <c r="D1685" s="1">
        <v>0</v>
      </c>
      <c r="E1685" s="1">
        <v>0</v>
      </c>
      <c r="F1685" s="1">
        <v>8.43</v>
      </c>
      <c r="G1685" s="1">
        <v>89.38</v>
      </c>
      <c r="H1685" s="1">
        <v>1689</v>
      </c>
      <c r="I1685" s="1">
        <v>817794.06</v>
      </c>
      <c r="J1685" s="1">
        <v>0</v>
      </c>
      <c r="K1685" s="1">
        <v>0</v>
      </c>
      <c r="L1685" s="1">
        <v>1</v>
      </c>
      <c r="M1685" s="1">
        <v>15</v>
      </c>
      <c r="N1685" s="1">
        <v>-7</v>
      </c>
      <c r="O1685" s="1">
        <v>73094</v>
      </c>
      <c r="P1685" s="1">
        <v>0</v>
      </c>
      <c r="Q1685" s="1">
        <v>14.7</v>
      </c>
      <c r="R1685" s="1">
        <v>14.5</v>
      </c>
      <c r="S1685" s="1">
        <v>14.1</v>
      </c>
      <c r="T1685" s="1">
        <v>14.45</v>
      </c>
      <c r="U1685" s="1">
        <v>14.3</v>
      </c>
      <c r="V1685" s="1">
        <v>1.3075000000000001E-3</v>
      </c>
      <c r="W1685" s="1">
        <v>-2.39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-4</v>
      </c>
      <c r="M1686" s="1">
        <v>0</v>
      </c>
      <c r="N1686" s="1">
        <v>1</v>
      </c>
      <c r="O1686" s="1">
        <v>35857</v>
      </c>
      <c r="P1686" s="1">
        <v>0</v>
      </c>
      <c r="Q1686" s="1">
        <v>29.05</v>
      </c>
      <c r="R1686" s="1">
        <v>29.05</v>
      </c>
      <c r="S1686" s="1">
        <v>28.95</v>
      </c>
      <c r="T1686" s="1">
        <v>28.85</v>
      </c>
      <c r="U1686" s="1">
        <v>29.15</v>
      </c>
      <c r="V1686" s="1">
        <v>-8.6650000000000008E-4</v>
      </c>
      <c r="W1686" s="1">
        <v>0.52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17.66</v>
      </c>
      <c r="D1687" s="1">
        <v>0</v>
      </c>
      <c r="E1687" s="1">
        <v>0</v>
      </c>
      <c r="F1687" s="1">
        <v>15.25</v>
      </c>
      <c r="G1687" s="1">
        <v>67.09</v>
      </c>
      <c r="H1687" s="1">
        <v>1691</v>
      </c>
      <c r="I1687" s="1">
        <v>488000</v>
      </c>
      <c r="J1687" s="1">
        <v>-179</v>
      </c>
      <c r="K1687" s="1">
        <v>3487</v>
      </c>
      <c r="L1687" s="1">
        <v>-28</v>
      </c>
      <c r="M1687" s="1">
        <v>34</v>
      </c>
      <c r="N1687" s="1">
        <v>-27</v>
      </c>
      <c r="O1687" s="1">
        <v>32740</v>
      </c>
      <c r="P1687" s="1">
        <v>10</v>
      </c>
      <c r="Q1687" s="1">
        <v>18.5</v>
      </c>
      <c r="R1687" s="1">
        <v>18.600000000000001</v>
      </c>
      <c r="S1687" s="1">
        <v>19.05</v>
      </c>
      <c r="T1687" s="1">
        <v>19.399999999999999</v>
      </c>
      <c r="U1687" s="1">
        <v>19.100000000000001</v>
      </c>
      <c r="V1687" s="1">
        <v>0.611572</v>
      </c>
      <c r="W1687" s="1">
        <v>4.95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1.02</v>
      </c>
      <c r="D1688" s="1">
        <v>0</v>
      </c>
      <c r="E1688" s="1">
        <v>0</v>
      </c>
      <c r="F1688" s="1">
        <v>18.89</v>
      </c>
      <c r="G1688" s="1">
        <v>80.09</v>
      </c>
      <c r="H1688" s="1">
        <v>1692</v>
      </c>
      <c r="I1688" s="1">
        <v>2932787.11</v>
      </c>
      <c r="J1688" s="1">
        <v>-118</v>
      </c>
      <c r="K1688" s="1">
        <v>-152</v>
      </c>
      <c r="L1688" s="1">
        <v>-278</v>
      </c>
      <c r="M1688" s="1">
        <v>-90</v>
      </c>
      <c r="N1688" s="1">
        <v>-65</v>
      </c>
      <c r="O1688" s="1">
        <v>234887</v>
      </c>
      <c r="P1688" s="1">
        <v>-0.3</v>
      </c>
      <c r="Q1688" s="1">
        <v>11.4</v>
      </c>
      <c r="R1688" s="1">
        <v>11.6</v>
      </c>
      <c r="S1688" s="1">
        <v>11.2</v>
      </c>
      <c r="T1688" s="1">
        <v>11.2</v>
      </c>
      <c r="U1688" s="1">
        <v>11.15</v>
      </c>
      <c r="V1688" s="1">
        <v>-7.9547499999999993E-2</v>
      </c>
      <c r="W1688" s="1">
        <v>-3.88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1.47</v>
      </c>
      <c r="D1689" s="1">
        <v>0</v>
      </c>
      <c r="E1689" s="1">
        <v>0</v>
      </c>
      <c r="F1689" s="1">
        <v>15.56</v>
      </c>
      <c r="G1689" s="1">
        <v>82.97</v>
      </c>
      <c r="H1689" s="1">
        <v>1693</v>
      </c>
      <c r="I1689" s="1">
        <v>843000</v>
      </c>
      <c r="J1689" s="1">
        <v>-2</v>
      </c>
      <c r="K1689" s="1">
        <v>2</v>
      </c>
      <c r="L1689" s="1">
        <v>-24</v>
      </c>
      <c r="M1689" s="1">
        <v>10</v>
      </c>
      <c r="N1689" s="1">
        <v>0</v>
      </c>
      <c r="O1689" s="1">
        <v>69944</v>
      </c>
      <c r="P1689" s="1">
        <v>0</v>
      </c>
      <c r="Q1689" s="1">
        <v>13.2</v>
      </c>
      <c r="R1689" s="1">
        <v>13.25</v>
      </c>
      <c r="S1689" s="1">
        <v>12.85</v>
      </c>
      <c r="T1689" s="1">
        <v>12.8</v>
      </c>
      <c r="U1689" s="1">
        <v>12.75</v>
      </c>
      <c r="V1689" s="1">
        <v>-1.8029999999999995E-3</v>
      </c>
      <c r="W1689" s="1">
        <v>-4.1399999999999997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6.27</v>
      </c>
      <c r="D1690" s="1">
        <v>0.84</v>
      </c>
      <c r="E1690" s="1">
        <v>0.02</v>
      </c>
      <c r="F1690" s="1">
        <v>6.9</v>
      </c>
      <c r="G1690" s="1">
        <v>85.97</v>
      </c>
      <c r="H1690" s="1">
        <v>1694</v>
      </c>
      <c r="I1690" s="1">
        <v>2480781.5699999998</v>
      </c>
      <c r="J1690" s="1">
        <v>310</v>
      </c>
      <c r="K1690" s="1">
        <v>441</v>
      </c>
      <c r="L1690" s="1">
        <v>-1069</v>
      </c>
      <c r="M1690" s="1">
        <v>-460</v>
      </c>
      <c r="N1690" s="1">
        <v>202</v>
      </c>
      <c r="O1690" s="1">
        <v>213273</v>
      </c>
      <c r="P1690" s="1">
        <v>-0.3</v>
      </c>
      <c r="Q1690" s="1">
        <v>24.5</v>
      </c>
      <c r="R1690" s="1">
        <v>25.8</v>
      </c>
      <c r="S1690" s="1">
        <v>24.85</v>
      </c>
      <c r="T1690" s="1">
        <v>24.3</v>
      </c>
      <c r="U1690" s="1">
        <v>24.45</v>
      </c>
      <c r="V1690" s="1">
        <v>-0.1383095</v>
      </c>
      <c r="W1690" s="1">
        <v>1.24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7.0000000000000007E-2</v>
      </c>
      <c r="D1691" s="1">
        <v>0</v>
      </c>
      <c r="E1691" s="1">
        <v>0</v>
      </c>
      <c r="F1691" s="1">
        <v>23.53</v>
      </c>
      <c r="G1691" s="1">
        <v>76.400000000000006</v>
      </c>
      <c r="H1691" s="1">
        <v>1695</v>
      </c>
      <c r="I1691" s="1">
        <v>724788</v>
      </c>
      <c r="J1691" s="1">
        <v>0</v>
      </c>
      <c r="K1691" s="1">
        <v>0</v>
      </c>
      <c r="L1691" s="1">
        <v>-13</v>
      </c>
      <c r="M1691" s="1">
        <v>0</v>
      </c>
      <c r="N1691" s="1">
        <v>0</v>
      </c>
      <c r="O1691" s="1">
        <v>55374</v>
      </c>
      <c r="P1691" s="1">
        <v>0</v>
      </c>
      <c r="Q1691" s="1">
        <v>12</v>
      </c>
      <c r="R1691" s="1">
        <v>11.9</v>
      </c>
      <c r="S1691" s="1">
        <v>11.6</v>
      </c>
      <c r="T1691" s="1">
        <v>11.75</v>
      </c>
      <c r="U1691" s="1">
        <v>11.7</v>
      </c>
      <c r="V1691" s="1">
        <v>-1.5079999999999998E-3</v>
      </c>
      <c r="W1691" s="1">
        <v>-3.7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10.38</v>
      </c>
      <c r="D1692" s="1">
        <v>2.56</v>
      </c>
      <c r="E1692" s="1">
        <v>1.59</v>
      </c>
      <c r="F1692" s="1">
        <v>12.55</v>
      </c>
      <c r="G1692" s="1">
        <v>72.92</v>
      </c>
      <c r="H1692" s="1">
        <v>1696</v>
      </c>
      <c r="I1692" s="1">
        <v>1353127.22</v>
      </c>
      <c r="J1692" s="1">
        <v>1511</v>
      </c>
      <c r="K1692" s="1">
        <v>533</v>
      </c>
      <c r="L1692" s="1">
        <v>982</v>
      </c>
      <c r="M1692" s="1">
        <v>-953</v>
      </c>
      <c r="N1692" s="1">
        <v>-217</v>
      </c>
      <c r="O1692" s="1">
        <v>98670</v>
      </c>
      <c r="P1692" s="1">
        <v>1.9</v>
      </c>
      <c r="Q1692" s="1">
        <v>85.5</v>
      </c>
      <c r="R1692" s="1">
        <v>85.8</v>
      </c>
      <c r="S1692" s="1">
        <v>88.4</v>
      </c>
      <c r="T1692" s="1">
        <v>85.8</v>
      </c>
      <c r="U1692" s="1">
        <v>83.2</v>
      </c>
      <c r="V1692" s="1">
        <v>1.6190890000000002</v>
      </c>
      <c r="W1692" s="1">
        <v>0.85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8.19</v>
      </c>
      <c r="D1693" s="1">
        <v>0</v>
      </c>
      <c r="E1693" s="1">
        <v>0.05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2</v>
      </c>
      <c r="K1693" s="1">
        <v>3</v>
      </c>
      <c r="L1693" s="1">
        <v>0</v>
      </c>
      <c r="M1693" s="1">
        <v>-3</v>
      </c>
      <c r="N1693" s="1">
        <v>-9</v>
      </c>
      <c r="O1693" s="1">
        <v>47473</v>
      </c>
      <c r="P1693" s="1">
        <v>0</v>
      </c>
      <c r="Q1693" s="1">
        <v>12.15</v>
      </c>
      <c r="R1693" s="1">
        <v>12.1</v>
      </c>
      <c r="S1693" s="1">
        <v>12.5</v>
      </c>
      <c r="T1693" s="1">
        <v>12.45</v>
      </c>
      <c r="U1693" s="1">
        <v>12.35</v>
      </c>
      <c r="V1693" s="1">
        <v>-8.789999999999999E-4</v>
      </c>
      <c r="W1693" s="1">
        <v>0.82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38.200000000000003</v>
      </c>
      <c r="R1694" s="1">
        <v>38.200000000000003</v>
      </c>
      <c r="S1694" s="1">
        <v>38.5</v>
      </c>
      <c r="T1694" s="1">
        <v>38.5</v>
      </c>
      <c r="U1694" s="1">
        <v>38.1</v>
      </c>
      <c r="V1694" s="1">
        <v>0</v>
      </c>
      <c r="W1694" s="1">
        <v>-0.26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25.1</v>
      </c>
      <c r="D1695" s="1">
        <v>0.15</v>
      </c>
      <c r="E1695" s="1">
        <v>0.46</v>
      </c>
      <c r="F1695" s="1">
        <v>12.51</v>
      </c>
      <c r="G1695" s="1">
        <v>61.78</v>
      </c>
      <c r="H1695" s="1">
        <v>1699</v>
      </c>
      <c r="I1695" s="1">
        <v>1658400.8</v>
      </c>
      <c r="J1695" s="1">
        <v>-102</v>
      </c>
      <c r="K1695" s="1">
        <v>221</v>
      </c>
      <c r="L1695" s="1">
        <v>28</v>
      </c>
      <c r="M1695" s="1">
        <v>951</v>
      </c>
      <c r="N1695" s="1">
        <v>-527</v>
      </c>
      <c r="O1695" s="1">
        <v>102456</v>
      </c>
      <c r="P1695" s="1">
        <v>0.6</v>
      </c>
      <c r="Q1695" s="1">
        <v>71.7</v>
      </c>
      <c r="R1695" s="1">
        <v>71.8</v>
      </c>
      <c r="S1695" s="1">
        <v>71.3</v>
      </c>
      <c r="T1695" s="1">
        <v>74.5</v>
      </c>
      <c r="U1695" s="1">
        <v>73.3</v>
      </c>
      <c r="V1695" s="1">
        <v>0.42771200000000004</v>
      </c>
      <c r="W1695" s="1">
        <v>2.52</v>
      </c>
      <c r="X1695" s="1" t="s">
        <v>4554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3.51</v>
      </c>
      <c r="D1696" s="1">
        <v>0</v>
      </c>
      <c r="E1696" s="1">
        <v>0.02</v>
      </c>
      <c r="F1696" s="1">
        <v>4.54</v>
      </c>
      <c r="G1696" s="1">
        <v>91.93</v>
      </c>
      <c r="H1696" s="1">
        <v>1700</v>
      </c>
      <c r="I1696" s="1">
        <v>893840.8</v>
      </c>
      <c r="J1696" s="1">
        <v>14</v>
      </c>
      <c r="K1696" s="1">
        <v>49</v>
      </c>
      <c r="L1696" s="1">
        <v>24</v>
      </c>
      <c r="M1696" s="1">
        <v>53</v>
      </c>
      <c r="N1696" s="1">
        <v>175</v>
      </c>
      <c r="O1696" s="1">
        <v>82171</v>
      </c>
      <c r="P1696" s="1">
        <v>0.4</v>
      </c>
      <c r="Q1696" s="1">
        <v>46.15</v>
      </c>
      <c r="R1696" s="1">
        <v>46</v>
      </c>
      <c r="S1696" s="1">
        <v>45.5</v>
      </c>
      <c r="T1696" s="1">
        <v>45.55</v>
      </c>
      <c r="U1696" s="1">
        <v>46.7</v>
      </c>
      <c r="V1696" s="1">
        <v>0.14578749999999999</v>
      </c>
      <c r="W1696" s="1">
        <v>2.64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1.1000000000000001</v>
      </c>
      <c r="D1697" s="1">
        <v>0</v>
      </c>
      <c r="E1697" s="1">
        <v>3</v>
      </c>
      <c r="F1697" s="1">
        <v>0</v>
      </c>
      <c r="G1697" s="1">
        <v>95.9</v>
      </c>
      <c r="H1697" s="1">
        <v>1701</v>
      </c>
      <c r="I1697" s="1">
        <v>827042</v>
      </c>
      <c r="J1697" s="1">
        <v>-740</v>
      </c>
      <c r="K1697" s="1">
        <v>-12</v>
      </c>
      <c r="L1697" s="1">
        <v>-237</v>
      </c>
      <c r="M1697" s="1">
        <v>-56</v>
      </c>
      <c r="N1697" s="1">
        <v>-93</v>
      </c>
      <c r="O1697" s="1">
        <v>79313</v>
      </c>
      <c r="P1697" s="1">
        <v>-1.4</v>
      </c>
      <c r="Q1697" s="1">
        <v>23.6</v>
      </c>
      <c r="R1697" s="1">
        <v>22.45</v>
      </c>
      <c r="S1697" s="1">
        <v>21.35</v>
      </c>
      <c r="T1697" s="1">
        <v>21.3</v>
      </c>
      <c r="U1697" s="1">
        <v>21.1</v>
      </c>
      <c r="V1697" s="1">
        <v>-0.25948450000000001</v>
      </c>
      <c r="W1697" s="1">
        <v>-7.66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15.09</v>
      </c>
      <c r="D1698" s="1">
        <v>0</v>
      </c>
      <c r="E1698" s="1">
        <v>0</v>
      </c>
      <c r="F1698" s="1">
        <v>0</v>
      </c>
      <c r="G1698" s="1">
        <v>84.91</v>
      </c>
      <c r="H1698" s="1">
        <v>1702</v>
      </c>
      <c r="I1698" s="1">
        <v>916513.45700000005</v>
      </c>
      <c r="J1698" s="1">
        <v>1</v>
      </c>
      <c r="K1698" s="1">
        <v>43</v>
      </c>
      <c r="L1698" s="1">
        <v>72</v>
      </c>
      <c r="M1698" s="1">
        <v>12</v>
      </c>
      <c r="N1698" s="1">
        <v>99</v>
      </c>
      <c r="O1698" s="1">
        <v>77821</v>
      </c>
      <c r="P1698" s="1">
        <v>0.3</v>
      </c>
      <c r="Q1698" s="1">
        <v>26</v>
      </c>
      <c r="R1698" s="1">
        <v>26.5</v>
      </c>
      <c r="S1698" s="1">
        <v>26.95</v>
      </c>
      <c r="T1698" s="1">
        <v>26.85</v>
      </c>
      <c r="U1698" s="1">
        <v>27</v>
      </c>
      <c r="V1698" s="1">
        <v>6.1010999999999996E-2</v>
      </c>
      <c r="W1698" s="1">
        <v>3.05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0.23</v>
      </c>
      <c r="D1699" s="1">
        <v>0.01</v>
      </c>
      <c r="E1699" s="1">
        <v>0.68</v>
      </c>
      <c r="F1699" s="1">
        <v>0</v>
      </c>
      <c r="G1699" s="1">
        <v>99.08</v>
      </c>
      <c r="H1699" s="1">
        <v>1703</v>
      </c>
      <c r="I1699" s="1">
        <v>4400993.8480000002</v>
      </c>
      <c r="J1699" s="1">
        <v>-219</v>
      </c>
      <c r="K1699" s="1">
        <v>-139</v>
      </c>
      <c r="L1699" s="1">
        <v>-22</v>
      </c>
      <c r="M1699" s="1">
        <v>-184</v>
      </c>
      <c r="N1699" s="1">
        <v>-575</v>
      </c>
      <c r="O1699" s="1">
        <v>436050</v>
      </c>
      <c r="P1699" s="1">
        <v>-0.3</v>
      </c>
      <c r="Q1699" s="1">
        <v>4.74</v>
      </c>
      <c r="R1699" s="1">
        <v>4.67</v>
      </c>
      <c r="S1699" s="1">
        <v>4.6399999999999997</v>
      </c>
      <c r="T1699" s="1">
        <v>4.74</v>
      </c>
      <c r="U1699" s="1">
        <v>4.68</v>
      </c>
      <c r="V1699" s="1">
        <v>-5.3524300000000004E-2</v>
      </c>
      <c r="W1699" s="1">
        <v>-4.49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41.34</v>
      </c>
      <c r="D1700" s="1">
        <v>0</v>
      </c>
      <c r="E1700" s="1">
        <v>0.36</v>
      </c>
      <c r="F1700" s="1">
        <v>0</v>
      </c>
      <c r="G1700" s="1">
        <v>58.3</v>
      </c>
      <c r="H1700" s="1">
        <v>1704</v>
      </c>
      <c r="I1700" s="1">
        <v>644726.41799999995</v>
      </c>
      <c r="J1700" s="1">
        <v>98</v>
      </c>
      <c r="K1700" s="1">
        <v>2</v>
      </c>
      <c r="L1700" s="1">
        <v>2</v>
      </c>
      <c r="M1700" s="1">
        <v>98</v>
      </c>
      <c r="N1700" s="1">
        <v>101</v>
      </c>
      <c r="O1700" s="1">
        <v>37588</v>
      </c>
      <c r="P1700" s="1">
        <v>0.8</v>
      </c>
      <c r="Q1700" s="1">
        <v>9.24</v>
      </c>
      <c r="R1700" s="1">
        <v>9.2899999999999991</v>
      </c>
      <c r="S1700" s="1">
        <v>9.1999999999999993</v>
      </c>
      <c r="T1700" s="1">
        <v>9.35</v>
      </c>
      <c r="U1700" s="1">
        <v>9.3000000000000007</v>
      </c>
      <c r="V1700" s="1">
        <v>2.7980999999999999E-2</v>
      </c>
      <c r="W1700" s="1">
        <v>1.2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-2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-0.1</v>
      </c>
      <c r="Q1701" s="1">
        <v>2.96</v>
      </c>
      <c r="R1701" s="1">
        <v>2.99</v>
      </c>
      <c r="S1701" s="1">
        <v>2.93</v>
      </c>
      <c r="T1701" s="1">
        <v>2.99</v>
      </c>
      <c r="U1701" s="1">
        <v>3.01</v>
      </c>
      <c r="V1701" s="1">
        <v>-5.9200000000000002E-5</v>
      </c>
      <c r="W1701" s="1">
        <v>3.79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-1</v>
      </c>
      <c r="K1702" s="1">
        <v>0</v>
      </c>
      <c r="L1702" s="1">
        <v>0</v>
      </c>
      <c r="M1702" s="1">
        <v>0</v>
      </c>
      <c r="N1702" s="1">
        <v>0</v>
      </c>
      <c r="O1702" s="1">
        <v>51915</v>
      </c>
      <c r="P1702" s="1">
        <v>0</v>
      </c>
      <c r="Q1702" s="1">
        <v>3.96</v>
      </c>
      <c r="R1702" s="1">
        <v>3.96</v>
      </c>
      <c r="S1702" s="1">
        <v>3.92</v>
      </c>
      <c r="T1702" s="1">
        <v>3.89</v>
      </c>
      <c r="U1702" s="1">
        <v>3.8</v>
      </c>
      <c r="V1702" s="1">
        <v>-3.96E-5</v>
      </c>
      <c r="W1702" s="1">
        <v>-5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</v>
      </c>
      <c r="D1704" s="1">
        <v>0</v>
      </c>
      <c r="E1704" s="1">
        <v>0.19</v>
      </c>
      <c r="F1704" s="1">
        <v>0</v>
      </c>
      <c r="G1704" s="1">
        <v>99.51</v>
      </c>
      <c r="H1704" s="1">
        <v>1708</v>
      </c>
      <c r="I1704" s="1">
        <v>1114306.4480000001</v>
      </c>
      <c r="J1704" s="1">
        <v>2</v>
      </c>
      <c r="K1704" s="1">
        <v>-4</v>
      </c>
      <c r="L1704" s="1">
        <v>20</v>
      </c>
      <c r="M1704" s="1">
        <v>-8</v>
      </c>
      <c r="N1704" s="1">
        <v>-7</v>
      </c>
      <c r="O1704" s="1">
        <v>110885</v>
      </c>
      <c r="P1704" s="1">
        <v>0</v>
      </c>
      <c r="Q1704" s="1">
        <v>1.72</v>
      </c>
      <c r="R1704" s="1">
        <v>1.71</v>
      </c>
      <c r="S1704" s="1">
        <v>1.67</v>
      </c>
      <c r="T1704" s="1">
        <v>1.69</v>
      </c>
      <c r="U1704" s="1">
        <v>1.69</v>
      </c>
      <c r="V1704" s="1">
        <v>4.6500000000000005E-5</v>
      </c>
      <c r="W1704" s="1">
        <v>-1.17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0.65</v>
      </c>
      <c r="D1705" s="1">
        <v>0</v>
      </c>
      <c r="E1705" s="1">
        <v>0</v>
      </c>
      <c r="F1705" s="1">
        <v>0</v>
      </c>
      <c r="G1705" s="1">
        <v>99.35</v>
      </c>
      <c r="H1705" s="1">
        <v>1709</v>
      </c>
      <c r="I1705" s="1">
        <v>5580795.7120000003</v>
      </c>
      <c r="J1705" s="1">
        <v>-8</v>
      </c>
      <c r="K1705" s="1">
        <v>-8</v>
      </c>
      <c r="L1705" s="1">
        <v>-18</v>
      </c>
      <c r="M1705" s="1">
        <v>6</v>
      </c>
      <c r="N1705" s="1">
        <v>0</v>
      </c>
      <c r="O1705" s="1">
        <v>554452</v>
      </c>
      <c r="P1705" s="1">
        <v>0</v>
      </c>
      <c r="Q1705" s="1">
        <v>5.96</v>
      </c>
      <c r="R1705" s="1">
        <v>5.86</v>
      </c>
      <c r="S1705" s="1">
        <v>5.82</v>
      </c>
      <c r="T1705" s="1">
        <v>6.05</v>
      </c>
      <c r="U1705" s="1">
        <v>5.96</v>
      </c>
      <c r="V1705" s="1">
        <v>-1.6301999999999998E-3</v>
      </c>
      <c r="W1705" s="1">
        <v>-0.83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29</v>
      </c>
      <c r="K1706" s="1">
        <v>25</v>
      </c>
      <c r="L1706" s="1">
        <v>75</v>
      </c>
      <c r="M1706" s="1">
        <v>-5</v>
      </c>
      <c r="N1706" s="1">
        <v>-3</v>
      </c>
      <c r="O1706" s="1">
        <v>35599</v>
      </c>
      <c r="P1706" s="1">
        <v>0.3</v>
      </c>
      <c r="Q1706" s="1">
        <v>1.47</v>
      </c>
      <c r="R1706" s="1">
        <v>1.47</v>
      </c>
      <c r="S1706" s="1">
        <v>1.45</v>
      </c>
      <c r="T1706" s="1">
        <v>1.45</v>
      </c>
      <c r="U1706" s="1">
        <v>1.45</v>
      </c>
      <c r="V1706" s="1">
        <v>1.7653E-3</v>
      </c>
      <c r="W1706" s="1">
        <v>-0.68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1.27</v>
      </c>
      <c r="D1707" s="1">
        <v>0</v>
      </c>
      <c r="E1707" s="1">
        <v>2.1800000000000002</v>
      </c>
      <c r="F1707" s="1">
        <v>0</v>
      </c>
      <c r="G1707" s="1">
        <v>96.55</v>
      </c>
      <c r="H1707" s="1">
        <v>1711</v>
      </c>
      <c r="I1707" s="1">
        <v>1063575</v>
      </c>
      <c r="J1707" s="1">
        <v>-7</v>
      </c>
      <c r="K1707" s="1">
        <v>-61</v>
      </c>
      <c r="L1707" s="1">
        <v>-514</v>
      </c>
      <c r="M1707" s="1">
        <v>-162</v>
      </c>
      <c r="N1707" s="1">
        <v>55</v>
      </c>
      <c r="O1707" s="1">
        <v>102688</v>
      </c>
      <c r="P1707" s="1">
        <v>-0.7</v>
      </c>
      <c r="Q1707" s="1">
        <v>2.76</v>
      </c>
      <c r="R1707" s="1">
        <v>2.74</v>
      </c>
      <c r="S1707" s="1">
        <v>2.69</v>
      </c>
      <c r="T1707" s="1">
        <v>2.7</v>
      </c>
      <c r="U1707" s="1">
        <v>2.7</v>
      </c>
      <c r="V1707" s="1">
        <v>-1.8580200000000002E-2</v>
      </c>
      <c r="W1707" s="1">
        <v>-2.17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0</v>
      </c>
      <c r="K1708" s="1">
        <v>4</v>
      </c>
      <c r="L1708" s="1">
        <v>0</v>
      </c>
      <c r="M1708" s="1">
        <v>-12</v>
      </c>
      <c r="N1708" s="1">
        <v>0</v>
      </c>
      <c r="O1708" s="1">
        <v>1876</v>
      </c>
      <c r="P1708" s="1">
        <v>-0.4</v>
      </c>
      <c r="Q1708" s="1">
        <v>4.3600000000000003</v>
      </c>
      <c r="R1708" s="1">
        <v>4.4400000000000004</v>
      </c>
      <c r="S1708" s="1">
        <v>4.4000000000000004</v>
      </c>
      <c r="T1708" s="1">
        <v>4.33</v>
      </c>
      <c r="U1708" s="1">
        <v>4.33</v>
      </c>
      <c r="V1708" s="1">
        <v>-3.4200000000000002E-4</v>
      </c>
      <c r="W1708" s="1">
        <v>-2.7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0</v>
      </c>
      <c r="K1709" s="1">
        <v>-1</v>
      </c>
      <c r="L1709" s="1">
        <v>-5</v>
      </c>
      <c r="M1709" s="1">
        <v>0</v>
      </c>
      <c r="N1709" s="1">
        <v>-5</v>
      </c>
      <c r="O1709" s="1">
        <v>43063</v>
      </c>
      <c r="P1709" s="1">
        <v>0</v>
      </c>
      <c r="Q1709" s="1">
        <v>8.49</v>
      </c>
      <c r="R1709" s="1">
        <v>8.9</v>
      </c>
      <c r="S1709" s="1">
        <v>8.65</v>
      </c>
      <c r="T1709" s="1">
        <v>8.6</v>
      </c>
      <c r="U1709" s="1">
        <v>8.51</v>
      </c>
      <c r="V1709" s="1">
        <v>-9.4699999999999993E-4</v>
      </c>
      <c r="W1709" s="1">
        <v>0.95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5</v>
      </c>
      <c r="K1710" s="1">
        <v>0</v>
      </c>
      <c r="L1710" s="1">
        <v>-1</v>
      </c>
      <c r="M1710" s="1">
        <v>-2</v>
      </c>
      <c r="N1710" s="1">
        <v>0</v>
      </c>
      <c r="O1710" s="1">
        <v>3156</v>
      </c>
      <c r="P1710" s="1">
        <v>0.1</v>
      </c>
      <c r="Q1710" s="1">
        <v>2.97</v>
      </c>
      <c r="R1710" s="1">
        <v>2.97</v>
      </c>
      <c r="S1710" s="1">
        <v>2.93</v>
      </c>
      <c r="T1710" s="1">
        <v>2.93</v>
      </c>
      <c r="U1710" s="1">
        <v>2.95</v>
      </c>
      <c r="V1710" s="1">
        <v>6.0600000000000016E-5</v>
      </c>
      <c r="W1710" s="1">
        <v>-0.67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40.450000000000003</v>
      </c>
      <c r="D1711" s="1">
        <v>4.78</v>
      </c>
      <c r="E1711" s="1">
        <v>0.56000000000000005</v>
      </c>
      <c r="F1711" s="1">
        <v>3.47</v>
      </c>
      <c r="G1711" s="1">
        <v>50.739999999999995</v>
      </c>
      <c r="H1711" s="1">
        <v>1715</v>
      </c>
      <c r="I1711" s="1">
        <v>1861950.38</v>
      </c>
      <c r="J1711" s="1">
        <v>72</v>
      </c>
      <c r="K1711" s="1">
        <v>-92</v>
      </c>
      <c r="L1711" s="1">
        <v>-160</v>
      </c>
      <c r="M1711" s="1">
        <v>-41</v>
      </c>
      <c r="N1711" s="1">
        <v>122</v>
      </c>
      <c r="O1711" s="1">
        <v>94475</v>
      </c>
      <c r="P1711" s="1">
        <v>-0.1</v>
      </c>
      <c r="Q1711" s="1">
        <v>118.5</v>
      </c>
      <c r="R1711" s="1">
        <v>117.5</v>
      </c>
      <c r="S1711" s="1">
        <v>115.5</v>
      </c>
      <c r="T1711" s="1">
        <v>113.5</v>
      </c>
      <c r="U1711" s="1">
        <v>118</v>
      </c>
      <c r="V1711" s="1">
        <v>-0.110155</v>
      </c>
      <c r="W1711" s="1">
        <v>1.72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1.54</v>
      </c>
      <c r="D1712" s="1">
        <v>0</v>
      </c>
      <c r="E1712" s="1">
        <v>0.16</v>
      </c>
      <c r="F1712" s="1">
        <v>20.89</v>
      </c>
      <c r="G1712" s="1">
        <v>77.41</v>
      </c>
      <c r="H1712" s="1">
        <v>1716</v>
      </c>
      <c r="I1712" s="1">
        <v>980496</v>
      </c>
      <c r="J1712" s="1">
        <v>252</v>
      </c>
      <c r="K1712" s="1">
        <v>356</v>
      </c>
      <c r="L1712" s="1">
        <v>-1513</v>
      </c>
      <c r="M1712" s="1">
        <v>153</v>
      </c>
      <c r="N1712" s="1">
        <v>7</v>
      </c>
      <c r="O1712" s="1">
        <v>75900</v>
      </c>
      <c r="P1712" s="1">
        <v>-1</v>
      </c>
      <c r="Q1712" s="1">
        <v>13.6</v>
      </c>
      <c r="R1712" s="1">
        <v>14.1</v>
      </c>
      <c r="S1712" s="1">
        <v>14</v>
      </c>
      <c r="T1712" s="1">
        <v>13.8</v>
      </c>
      <c r="U1712" s="1">
        <v>13.6</v>
      </c>
      <c r="V1712" s="1">
        <v>-0.105286</v>
      </c>
      <c r="W1712" s="1">
        <v>0.74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55</v>
      </c>
      <c r="D1713" s="1">
        <v>0.26</v>
      </c>
      <c r="E1713" s="1">
        <v>0.89</v>
      </c>
      <c r="F1713" s="1">
        <v>8.6199999999999992</v>
      </c>
      <c r="G1713" s="1">
        <v>35.230000000000004</v>
      </c>
      <c r="H1713" s="1">
        <v>1717</v>
      </c>
      <c r="I1713" s="1">
        <v>29467872.129999999</v>
      </c>
      <c r="J1713" s="1">
        <v>-732</v>
      </c>
      <c r="K1713" s="1">
        <v>-5124</v>
      </c>
      <c r="L1713" s="1">
        <v>-692</v>
      </c>
      <c r="M1713" s="1">
        <v>874</v>
      </c>
      <c r="N1713" s="1">
        <v>101</v>
      </c>
      <c r="O1713" s="1">
        <v>1038153</v>
      </c>
      <c r="P1713" s="1">
        <v>-0.5</v>
      </c>
      <c r="Q1713" s="1">
        <v>36.35</v>
      </c>
      <c r="R1713" s="1">
        <v>36.25</v>
      </c>
      <c r="S1713" s="1">
        <v>35.9</v>
      </c>
      <c r="T1713" s="1">
        <v>36.4</v>
      </c>
      <c r="U1713" s="1">
        <v>36.700000000000003</v>
      </c>
      <c r="V1713" s="1">
        <v>-2.0167569999999997</v>
      </c>
      <c r="W1713" s="1">
        <v>0.55000000000000004</v>
      </c>
      <c r="X1713" s="1" t="s">
        <v>4555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3.17</v>
      </c>
      <c r="D1714" s="1">
        <v>0</v>
      </c>
      <c r="E1714" s="1">
        <v>0</v>
      </c>
      <c r="F1714" s="1">
        <v>18.72</v>
      </c>
      <c r="G1714" s="1">
        <v>78.11</v>
      </c>
      <c r="H1714" s="1">
        <v>1718</v>
      </c>
      <c r="I1714" s="1">
        <v>3050000</v>
      </c>
      <c r="J1714" s="1">
        <v>-14</v>
      </c>
      <c r="K1714" s="1">
        <v>-74</v>
      </c>
      <c r="L1714" s="1">
        <v>8</v>
      </c>
      <c r="M1714" s="1">
        <v>-63</v>
      </c>
      <c r="N1714" s="1">
        <v>-30</v>
      </c>
      <c r="O1714" s="1">
        <v>238236</v>
      </c>
      <c r="P1714" s="1">
        <v>-0.1</v>
      </c>
      <c r="Q1714" s="1">
        <v>26.75</v>
      </c>
      <c r="R1714" s="1">
        <v>26.45</v>
      </c>
      <c r="S1714" s="1">
        <v>26.2</v>
      </c>
      <c r="T1714" s="1">
        <v>27.6</v>
      </c>
      <c r="U1714" s="1">
        <v>27.45</v>
      </c>
      <c r="V1714" s="1">
        <v>-4.6844999999999998E-2</v>
      </c>
      <c r="W1714" s="1">
        <v>2.62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0.98</v>
      </c>
      <c r="D1715" s="1">
        <v>0</v>
      </c>
      <c r="E1715" s="1">
        <v>0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-4</v>
      </c>
      <c r="K1715" s="1">
        <v>-4</v>
      </c>
      <c r="L1715" s="1">
        <v>-3</v>
      </c>
      <c r="M1715" s="1">
        <v>1</v>
      </c>
      <c r="N1715" s="1">
        <v>0</v>
      </c>
      <c r="O1715" s="1">
        <v>40780</v>
      </c>
      <c r="P1715" s="1">
        <v>0</v>
      </c>
      <c r="Q1715" s="1">
        <v>50.2</v>
      </c>
      <c r="R1715" s="1">
        <v>49.6</v>
      </c>
      <c r="S1715" s="1">
        <v>49.45</v>
      </c>
      <c r="T1715" s="1">
        <v>48.5</v>
      </c>
      <c r="U1715" s="1">
        <v>48.85</v>
      </c>
      <c r="V1715" s="1">
        <v>-4.990500000000001E-3</v>
      </c>
      <c r="W1715" s="1">
        <v>-2.1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13.97</v>
      </c>
      <c r="D1716" s="1">
        <v>0</v>
      </c>
      <c r="E1716" s="1">
        <v>0.03</v>
      </c>
      <c r="F1716" s="1">
        <v>48.06</v>
      </c>
      <c r="G1716" s="1">
        <v>37.94</v>
      </c>
      <c r="H1716" s="1">
        <v>1720</v>
      </c>
      <c r="I1716" s="1">
        <v>15791453.42</v>
      </c>
      <c r="J1716" s="1">
        <v>430</v>
      </c>
      <c r="K1716" s="1">
        <v>-592</v>
      </c>
      <c r="L1716" s="1">
        <v>-544</v>
      </c>
      <c r="M1716" s="1">
        <v>2650</v>
      </c>
      <c r="N1716" s="1">
        <v>239</v>
      </c>
      <c r="O1716" s="1">
        <v>599128</v>
      </c>
      <c r="P1716" s="1">
        <v>0.4</v>
      </c>
      <c r="Q1716" s="1">
        <v>14.2</v>
      </c>
      <c r="R1716" s="1">
        <v>14.05</v>
      </c>
      <c r="S1716" s="1">
        <v>14</v>
      </c>
      <c r="T1716" s="1">
        <v>14.35</v>
      </c>
      <c r="U1716" s="1">
        <v>14.5</v>
      </c>
      <c r="V1716" s="1">
        <v>0.31665399999999999</v>
      </c>
      <c r="W1716" s="1">
        <v>3.2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2.0499999999999998</v>
      </c>
      <c r="D1717" s="1">
        <v>0</v>
      </c>
      <c r="E1717" s="1">
        <v>0.01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-1</v>
      </c>
      <c r="K1717" s="1">
        <v>-79</v>
      </c>
      <c r="L1717" s="1">
        <v>-90</v>
      </c>
      <c r="M1717" s="1">
        <v>-11</v>
      </c>
      <c r="N1717" s="1">
        <v>37</v>
      </c>
      <c r="O1717" s="1">
        <v>411434</v>
      </c>
      <c r="P1717" s="1">
        <v>0</v>
      </c>
      <c r="Q1717" s="1">
        <v>33.450000000000003</v>
      </c>
      <c r="R1717" s="1">
        <v>33.450000000000003</v>
      </c>
      <c r="S1717" s="1">
        <v>33.200000000000003</v>
      </c>
      <c r="T1717" s="1">
        <v>33.200000000000003</v>
      </c>
      <c r="U1717" s="1">
        <v>33.6</v>
      </c>
      <c r="V1717" s="1">
        <v>-4.786E-2</v>
      </c>
      <c r="W1717" s="1">
        <v>0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18.420000000000002</v>
      </c>
      <c r="D1718" s="1">
        <v>1</v>
      </c>
      <c r="E1718" s="1">
        <v>7.0000000000000007E-2</v>
      </c>
      <c r="F1718" s="1">
        <v>17.25</v>
      </c>
      <c r="G1718" s="1">
        <v>63.26</v>
      </c>
      <c r="H1718" s="1">
        <v>1722</v>
      </c>
      <c r="I1718" s="1">
        <v>8816810.9900000002</v>
      </c>
      <c r="J1718" s="1">
        <v>-441</v>
      </c>
      <c r="K1718" s="1">
        <v>-59</v>
      </c>
      <c r="L1718" s="1">
        <v>315</v>
      </c>
      <c r="M1718" s="1">
        <v>-539</v>
      </c>
      <c r="N1718" s="1">
        <v>251</v>
      </c>
      <c r="O1718" s="1">
        <v>557751</v>
      </c>
      <c r="P1718" s="1">
        <v>-0.1</v>
      </c>
      <c r="Q1718" s="1">
        <v>228</v>
      </c>
      <c r="R1718" s="1">
        <v>231</v>
      </c>
      <c r="S1718" s="1">
        <v>234.5</v>
      </c>
      <c r="T1718" s="1">
        <v>219.5</v>
      </c>
      <c r="U1718" s="1">
        <v>225.5</v>
      </c>
      <c r="V1718" s="1">
        <v>-1.020195</v>
      </c>
      <c r="W1718" s="1">
        <v>0.22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23.11</v>
      </c>
      <c r="D1719" s="1">
        <v>0.04</v>
      </c>
      <c r="E1719" s="1">
        <v>0.16</v>
      </c>
      <c r="F1719" s="1">
        <v>8.85</v>
      </c>
      <c r="G1719" s="1">
        <v>67.84</v>
      </c>
      <c r="H1719" s="1">
        <v>1723</v>
      </c>
      <c r="I1719" s="1">
        <v>2211211.88</v>
      </c>
      <c r="J1719" s="1">
        <v>-596</v>
      </c>
      <c r="K1719" s="1">
        <v>-279</v>
      </c>
      <c r="L1719" s="1">
        <v>1</v>
      </c>
      <c r="M1719" s="1">
        <v>147</v>
      </c>
      <c r="N1719" s="1">
        <v>-140</v>
      </c>
      <c r="O1719" s="1">
        <v>150009</v>
      </c>
      <c r="P1719" s="1">
        <v>-0.6</v>
      </c>
      <c r="Q1719" s="1">
        <v>69.400000000000006</v>
      </c>
      <c r="R1719" s="1">
        <v>68.5</v>
      </c>
      <c r="S1719" s="1">
        <v>66.5</v>
      </c>
      <c r="T1719" s="1">
        <v>67.400000000000006</v>
      </c>
      <c r="U1719" s="1">
        <v>67.7</v>
      </c>
      <c r="V1719" s="1">
        <v>-0.59977599999999998</v>
      </c>
      <c r="W1719" s="1">
        <v>-2.31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-3</v>
      </c>
      <c r="K1720" s="1">
        <v>1</v>
      </c>
      <c r="L1720" s="1">
        <v>0</v>
      </c>
      <c r="M1720" s="1">
        <v>0</v>
      </c>
      <c r="N1720" s="1">
        <v>4</v>
      </c>
      <c r="O1720" s="1">
        <v>41121</v>
      </c>
      <c r="P1720" s="1">
        <v>0</v>
      </c>
      <c r="Q1720" s="1">
        <v>9.27</v>
      </c>
      <c r="R1720" s="1">
        <v>9.06</v>
      </c>
      <c r="S1720" s="1">
        <v>8.99</v>
      </c>
      <c r="T1720" s="1">
        <v>8.99</v>
      </c>
      <c r="U1720" s="1">
        <v>9.02</v>
      </c>
      <c r="V1720" s="1">
        <v>1.7329999999999998E-4</v>
      </c>
      <c r="W1720" s="1">
        <v>-1.1000000000000001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45.06</v>
      </c>
      <c r="D1721" s="1">
        <v>4.01</v>
      </c>
      <c r="E1721" s="1">
        <v>0.48</v>
      </c>
      <c r="F1721" s="1">
        <v>25.4</v>
      </c>
      <c r="G1721" s="1">
        <v>25.050000000000011</v>
      </c>
      <c r="H1721" s="1">
        <v>1725</v>
      </c>
      <c r="I1721" s="1">
        <v>2989838</v>
      </c>
      <c r="J1721" s="1">
        <v>281</v>
      </c>
      <c r="K1721" s="1">
        <v>24</v>
      </c>
      <c r="L1721" s="1">
        <v>514</v>
      </c>
      <c r="M1721" s="1">
        <v>-42</v>
      </c>
      <c r="N1721" s="1">
        <v>-66</v>
      </c>
      <c r="O1721" s="1">
        <v>74895</v>
      </c>
      <c r="P1721" s="1">
        <v>0.9</v>
      </c>
      <c r="Q1721" s="1">
        <v>312.5</v>
      </c>
      <c r="R1721" s="1">
        <v>311</v>
      </c>
      <c r="S1721" s="1">
        <v>316</v>
      </c>
      <c r="T1721" s="1">
        <v>311</v>
      </c>
      <c r="U1721" s="1">
        <v>310.5</v>
      </c>
      <c r="V1721" s="1">
        <v>2.2414550000000002</v>
      </c>
      <c r="W1721" s="1">
        <v>1.8</v>
      </c>
      <c r="X1721" s="1" t="s">
        <v>4556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40.29</v>
      </c>
      <c r="D1722" s="1">
        <v>0.56000000000000005</v>
      </c>
      <c r="E1722" s="1">
        <v>0.3</v>
      </c>
      <c r="F1722" s="1">
        <v>31.86</v>
      </c>
      <c r="G1722" s="1">
        <v>26.990000000000009</v>
      </c>
      <c r="H1722" s="1">
        <v>1726</v>
      </c>
      <c r="I1722" s="1">
        <v>4511970.93</v>
      </c>
      <c r="J1722" s="1">
        <v>-85</v>
      </c>
      <c r="K1722" s="1">
        <v>-36</v>
      </c>
      <c r="L1722" s="1">
        <v>-132</v>
      </c>
      <c r="M1722" s="1">
        <v>-12</v>
      </c>
      <c r="N1722" s="1">
        <v>109</v>
      </c>
      <c r="O1722" s="1">
        <v>121778</v>
      </c>
      <c r="P1722" s="1">
        <v>-0.1</v>
      </c>
      <c r="Q1722" s="1">
        <v>93.1</v>
      </c>
      <c r="R1722" s="1">
        <v>92.8</v>
      </c>
      <c r="S1722" s="1">
        <v>92.5</v>
      </c>
      <c r="T1722" s="1">
        <v>93</v>
      </c>
      <c r="U1722" s="1">
        <v>94</v>
      </c>
      <c r="V1722" s="1">
        <v>-0.143343</v>
      </c>
      <c r="W1722" s="1">
        <v>1.51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2</v>
      </c>
      <c r="K1723" s="1">
        <v>0</v>
      </c>
      <c r="L1723" s="1">
        <v>-24</v>
      </c>
      <c r="M1723" s="1">
        <v>-1</v>
      </c>
      <c r="N1723" s="1">
        <v>6</v>
      </c>
      <c r="O1723" s="1">
        <v>102816</v>
      </c>
      <c r="P1723" s="1">
        <v>0</v>
      </c>
      <c r="Q1723" s="1">
        <v>40.049999999999997</v>
      </c>
      <c r="R1723" s="1">
        <v>40.25</v>
      </c>
      <c r="S1723" s="1">
        <v>40</v>
      </c>
      <c r="T1723" s="1">
        <v>40.049999999999997</v>
      </c>
      <c r="U1723" s="1">
        <v>40.15</v>
      </c>
      <c r="V1723" s="1">
        <v>-6.7904999999999997E-3</v>
      </c>
      <c r="W1723" s="1">
        <v>-0.12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2.87</v>
      </c>
      <c r="D1724" s="1">
        <v>0.32</v>
      </c>
      <c r="E1724" s="1">
        <v>0.54</v>
      </c>
      <c r="F1724" s="1">
        <v>25.48</v>
      </c>
      <c r="G1724" s="1">
        <v>70.789999999999992</v>
      </c>
      <c r="H1724" s="1">
        <v>1728</v>
      </c>
      <c r="I1724" s="1">
        <v>1953627.5</v>
      </c>
      <c r="J1724" s="1">
        <v>-101</v>
      </c>
      <c r="K1724" s="1">
        <v>27</v>
      </c>
      <c r="L1724" s="1">
        <v>-127</v>
      </c>
      <c r="M1724" s="1">
        <v>7</v>
      </c>
      <c r="N1724" s="1">
        <v>212</v>
      </c>
      <c r="O1724" s="1">
        <v>138297</v>
      </c>
      <c r="P1724" s="1">
        <v>0</v>
      </c>
      <c r="Q1724" s="1">
        <v>34.200000000000003</v>
      </c>
      <c r="R1724" s="1">
        <v>34.15</v>
      </c>
      <c r="S1724" s="1">
        <v>33.700000000000003</v>
      </c>
      <c r="T1724" s="1">
        <v>33.799999999999997</v>
      </c>
      <c r="U1724" s="1">
        <v>33.9</v>
      </c>
      <c r="V1724" s="1">
        <v>6.1134999999999853E-3</v>
      </c>
      <c r="W1724" s="1">
        <v>-1.45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52.37</v>
      </c>
      <c r="D1725" s="1">
        <v>0.63</v>
      </c>
      <c r="E1725" s="1">
        <v>0.06</v>
      </c>
      <c r="F1725" s="1">
        <v>13.36</v>
      </c>
      <c r="G1725" s="1">
        <v>33.58</v>
      </c>
      <c r="H1725" s="1">
        <v>1729</v>
      </c>
      <c r="I1725" s="1">
        <v>3750646.26</v>
      </c>
      <c r="J1725" s="1">
        <v>125</v>
      </c>
      <c r="K1725" s="1">
        <v>111</v>
      </c>
      <c r="L1725" s="1">
        <v>18</v>
      </c>
      <c r="M1725" s="1">
        <v>-135</v>
      </c>
      <c r="N1725" s="1">
        <v>382</v>
      </c>
      <c r="O1725" s="1">
        <v>125947</v>
      </c>
      <c r="P1725" s="1">
        <v>0.4</v>
      </c>
      <c r="Q1725" s="1">
        <v>317.5</v>
      </c>
      <c r="R1725" s="1">
        <v>317</v>
      </c>
      <c r="S1725" s="1">
        <v>317.5</v>
      </c>
      <c r="T1725" s="1">
        <v>314</v>
      </c>
      <c r="U1725" s="1">
        <v>318.5</v>
      </c>
      <c r="V1725" s="1">
        <v>1.598665</v>
      </c>
      <c r="W1725" s="1">
        <v>1.1100000000000001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11.91</v>
      </c>
      <c r="D1726" s="1">
        <v>0.11</v>
      </c>
      <c r="E1726" s="1">
        <v>0.16</v>
      </c>
      <c r="F1726" s="1">
        <v>11.04</v>
      </c>
      <c r="G1726" s="1">
        <v>76.78</v>
      </c>
      <c r="H1726" s="1">
        <v>1730</v>
      </c>
      <c r="I1726" s="1">
        <v>1884521.7</v>
      </c>
      <c r="J1726" s="1">
        <v>22</v>
      </c>
      <c r="K1726" s="1">
        <v>-28</v>
      </c>
      <c r="L1726" s="1">
        <v>-32</v>
      </c>
      <c r="M1726" s="1">
        <v>-10</v>
      </c>
      <c r="N1726" s="1">
        <v>-3</v>
      </c>
      <c r="O1726" s="1">
        <v>144694</v>
      </c>
      <c r="P1726" s="1">
        <v>0</v>
      </c>
      <c r="Q1726" s="1">
        <v>45.3</v>
      </c>
      <c r="R1726" s="1">
        <v>45.15</v>
      </c>
      <c r="S1726" s="1">
        <v>45</v>
      </c>
      <c r="T1726" s="1">
        <v>45.05</v>
      </c>
      <c r="U1726" s="1">
        <v>45.05</v>
      </c>
      <c r="V1726" s="1">
        <v>-2.2932500000000005E-2</v>
      </c>
      <c r="W1726" s="1">
        <v>-0.44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17.29</v>
      </c>
      <c r="D1727" s="1">
        <v>0.08</v>
      </c>
      <c r="E1727" s="1">
        <v>0</v>
      </c>
      <c r="F1727" s="1">
        <v>16.010000000000002</v>
      </c>
      <c r="G1727" s="1">
        <v>66.62</v>
      </c>
      <c r="H1727" s="1">
        <v>1731</v>
      </c>
      <c r="I1727" s="1">
        <v>3874896.05</v>
      </c>
      <c r="J1727" s="1">
        <v>-26</v>
      </c>
      <c r="K1727" s="1">
        <v>-41</v>
      </c>
      <c r="L1727" s="1">
        <v>-48</v>
      </c>
      <c r="M1727" s="1">
        <v>-66</v>
      </c>
      <c r="N1727" s="1">
        <v>-20</v>
      </c>
      <c r="O1727" s="1">
        <v>258146</v>
      </c>
      <c r="P1727" s="1">
        <v>-0.1</v>
      </c>
      <c r="Q1727" s="1">
        <v>38.75</v>
      </c>
      <c r="R1727" s="1">
        <v>38.799999999999997</v>
      </c>
      <c r="S1727" s="1">
        <v>38.65</v>
      </c>
      <c r="T1727" s="1">
        <v>38.549999999999997</v>
      </c>
      <c r="U1727" s="1">
        <v>38.549999999999997</v>
      </c>
      <c r="V1727" s="1">
        <v>-7.7687999999999993E-2</v>
      </c>
      <c r="W1727" s="1">
        <v>-0.39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-6</v>
      </c>
      <c r="K1728" s="1">
        <v>-3</v>
      </c>
      <c r="L1728" s="1">
        <v>-19</v>
      </c>
      <c r="M1728" s="1">
        <v>0</v>
      </c>
      <c r="N1728" s="1">
        <v>2</v>
      </c>
      <c r="O1728" s="1">
        <v>138434</v>
      </c>
      <c r="P1728" s="1">
        <v>0</v>
      </c>
      <c r="Q1728" s="1">
        <v>48</v>
      </c>
      <c r="R1728" s="1">
        <v>48</v>
      </c>
      <c r="S1728" s="1">
        <v>47.45</v>
      </c>
      <c r="T1728" s="1">
        <v>47.55</v>
      </c>
      <c r="U1728" s="1">
        <v>47.8</v>
      </c>
      <c r="V1728" s="1">
        <v>-1.2379500000000003E-2</v>
      </c>
      <c r="W1728" s="1">
        <v>-0.21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12.05</v>
      </c>
      <c r="D1729" s="1">
        <v>0.2</v>
      </c>
      <c r="E1729" s="1">
        <v>0.1</v>
      </c>
      <c r="F1729" s="1">
        <v>36.36</v>
      </c>
      <c r="G1729" s="1">
        <v>51.29</v>
      </c>
      <c r="H1729" s="1">
        <v>1733</v>
      </c>
      <c r="I1729" s="1">
        <v>2091481.67</v>
      </c>
      <c r="J1729" s="1">
        <v>271</v>
      </c>
      <c r="K1729" s="1">
        <v>-176</v>
      </c>
      <c r="L1729" s="1">
        <v>388</v>
      </c>
      <c r="M1729" s="1">
        <v>592</v>
      </c>
      <c r="N1729" s="1">
        <v>121</v>
      </c>
      <c r="O1729" s="1">
        <v>107272</v>
      </c>
      <c r="P1729" s="1">
        <v>1.1000000000000001</v>
      </c>
      <c r="Q1729" s="1">
        <v>35.450000000000003</v>
      </c>
      <c r="R1729" s="1">
        <v>34.799999999999997</v>
      </c>
      <c r="S1729" s="1">
        <v>34.950000000000003</v>
      </c>
      <c r="T1729" s="1">
        <v>35.75</v>
      </c>
      <c r="U1729" s="1">
        <v>36</v>
      </c>
      <c r="V1729" s="1">
        <v>0.42562749999999999</v>
      </c>
      <c r="W1729" s="1">
        <v>2.42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</v>
      </c>
      <c r="R1730" s="1">
        <v>5.5</v>
      </c>
      <c r="S1730" s="1">
        <v>5.45</v>
      </c>
      <c r="T1730" s="1">
        <v>5.4</v>
      </c>
      <c r="U1730" s="1">
        <v>5.4</v>
      </c>
      <c r="V1730" s="1">
        <v>0</v>
      </c>
      <c r="W1730" s="1">
        <v>-0.92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-1</v>
      </c>
      <c r="K1731" s="1">
        <v>-8</v>
      </c>
      <c r="L1731" s="1">
        <v>1</v>
      </c>
      <c r="M1731" s="1">
        <v>0</v>
      </c>
      <c r="N1731" s="1">
        <v>12</v>
      </c>
      <c r="O1731" s="1">
        <v>84944</v>
      </c>
      <c r="P1731" s="1">
        <v>0</v>
      </c>
      <c r="Q1731" s="1">
        <v>11.7</v>
      </c>
      <c r="R1731" s="1">
        <v>11.6</v>
      </c>
      <c r="S1731" s="1">
        <v>11.65</v>
      </c>
      <c r="T1731" s="1">
        <v>11.7</v>
      </c>
      <c r="U1731" s="1">
        <v>11.55</v>
      </c>
      <c r="V1731" s="1">
        <v>4.5750000000000028E-4</v>
      </c>
      <c r="W1731" s="1">
        <v>-1.28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2.2799999999999998</v>
      </c>
      <c r="D1732" s="1">
        <v>0.02</v>
      </c>
      <c r="E1732" s="1">
        <v>0.06</v>
      </c>
      <c r="F1732" s="1">
        <v>68.650000000000006</v>
      </c>
      <c r="G1732" s="1">
        <v>28.989999999999995</v>
      </c>
      <c r="H1732" s="1">
        <v>1736</v>
      </c>
      <c r="I1732" s="1">
        <v>2485403.6800000002</v>
      </c>
      <c r="J1732" s="1">
        <v>20</v>
      </c>
      <c r="K1732" s="1">
        <v>1</v>
      </c>
      <c r="L1732" s="1">
        <v>-21</v>
      </c>
      <c r="M1732" s="1">
        <v>12</v>
      </c>
      <c r="N1732" s="1">
        <v>21</v>
      </c>
      <c r="O1732" s="1">
        <v>72052</v>
      </c>
      <c r="P1732" s="1">
        <v>0</v>
      </c>
      <c r="Q1732" s="1">
        <v>46.35</v>
      </c>
      <c r="R1732" s="1">
        <v>46.3</v>
      </c>
      <c r="S1732" s="1">
        <v>46.45</v>
      </c>
      <c r="T1732" s="1">
        <v>46.65</v>
      </c>
      <c r="U1732" s="1">
        <v>46.6</v>
      </c>
      <c r="V1732" s="1">
        <v>1.5362499999999999E-2</v>
      </c>
      <c r="W1732" s="1">
        <v>0.54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-13</v>
      </c>
      <c r="M1733" s="1">
        <v>0</v>
      </c>
      <c r="N1733" s="1">
        <v>0</v>
      </c>
      <c r="O1733" s="1">
        <v>82271</v>
      </c>
      <c r="P1733" s="1">
        <v>0</v>
      </c>
      <c r="Q1733" s="1">
        <v>39.700000000000003</v>
      </c>
      <c r="R1733" s="1">
        <v>39.5</v>
      </c>
      <c r="S1733" s="1">
        <v>39.5</v>
      </c>
      <c r="T1733" s="1">
        <v>40.1</v>
      </c>
      <c r="U1733" s="1">
        <v>40.049999999999997</v>
      </c>
      <c r="V1733" s="1">
        <v>-5.1349999999999998E-3</v>
      </c>
      <c r="W1733" s="1">
        <v>0.63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16.57</v>
      </c>
      <c r="D1734" s="1">
        <v>0</v>
      </c>
      <c r="E1734" s="1">
        <v>0.42</v>
      </c>
      <c r="F1734" s="1">
        <v>9.2799999999999994</v>
      </c>
      <c r="G1734" s="1">
        <v>73.72999999999999</v>
      </c>
      <c r="H1734" s="1">
        <v>1738</v>
      </c>
      <c r="I1734" s="1">
        <v>7633746.8099999996</v>
      </c>
      <c r="J1734" s="1">
        <v>-208</v>
      </c>
      <c r="K1734" s="1">
        <v>129</v>
      </c>
      <c r="L1734" s="1">
        <v>105</v>
      </c>
      <c r="M1734" s="1">
        <v>172</v>
      </c>
      <c r="N1734" s="1">
        <v>122</v>
      </c>
      <c r="O1734" s="1">
        <v>562836</v>
      </c>
      <c r="P1734" s="1">
        <v>0.1</v>
      </c>
      <c r="Q1734" s="1">
        <v>38.75</v>
      </c>
      <c r="R1734" s="1">
        <v>38.75</v>
      </c>
      <c r="S1734" s="1">
        <v>38.65</v>
      </c>
      <c r="T1734" s="1">
        <v>38.700000000000003</v>
      </c>
      <c r="U1734" s="1">
        <v>38.85</v>
      </c>
      <c r="V1734" s="1">
        <v>0.123931</v>
      </c>
      <c r="W1734" s="1">
        <v>0.78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18.309999999999999</v>
      </c>
      <c r="D1735" s="1">
        <v>0.17</v>
      </c>
      <c r="E1735" s="1">
        <v>0</v>
      </c>
      <c r="F1735" s="1">
        <v>6.52</v>
      </c>
      <c r="G1735" s="1">
        <v>75</v>
      </c>
      <c r="H1735" s="1">
        <v>1739</v>
      </c>
      <c r="I1735" s="1">
        <v>3581639.62</v>
      </c>
      <c r="J1735" s="1">
        <v>39</v>
      </c>
      <c r="K1735" s="1">
        <v>-55</v>
      </c>
      <c r="L1735" s="1">
        <v>-133</v>
      </c>
      <c r="M1735" s="1">
        <v>45</v>
      </c>
      <c r="N1735" s="1">
        <v>-38</v>
      </c>
      <c r="O1735" s="1">
        <v>268623</v>
      </c>
      <c r="P1735" s="1">
        <v>-0.1</v>
      </c>
      <c r="Q1735" s="1">
        <v>16.8</v>
      </c>
      <c r="R1735" s="1">
        <v>16.8</v>
      </c>
      <c r="S1735" s="1">
        <v>16.75</v>
      </c>
      <c r="T1735" s="1">
        <v>17.05</v>
      </c>
      <c r="U1735" s="1">
        <v>17.100000000000001</v>
      </c>
      <c r="V1735" s="1">
        <v>-2.3791000000000003E-2</v>
      </c>
      <c r="W1735" s="1">
        <v>2.4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4.76</v>
      </c>
      <c r="D1736" s="1">
        <v>0.2</v>
      </c>
      <c r="E1736" s="1">
        <v>0.06</v>
      </c>
      <c r="F1736" s="1">
        <v>12.35</v>
      </c>
      <c r="G1736" s="1">
        <v>82.63</v>
      </c>
      <c r="H1736" s="1">
        <v>1740</v>
      </c>
      <c r="I1736" s="1">
        <v>1696233.42</v>
      </c>
      <c r="J1736" s="1">
        <v>12</v>
      </c>
      <c r="K1736" s="1">
        <v>-87</v>
      </c>
      <c r="L1736" s="1">
        <v>-240</v>
      </c>
      <c r="M1736" s="1">
        <v>-1</v>
      </c>
      <c r="N1736" s="1">
        <v>62</v>
      </c>
      <c r="O1736" s="1">
        <v>140160</v>
      </c>
      <c r="P1736" s="1">
        <v>-0.2</v>
      </c>
      <c r="Q1736" s="1">
        <v>21.25</v>
      </c>
      <c r="R1736" s="1">
        <v>21.1</v>
      </c>
      <c r="S1736" s="1">
        <v>20.399999999999999</v>
      </c>
      <c r="T1736" s="1">
        <v>20.399999999999999</v>
      </c>
      <c r="U1736" s="1">
        <v>21.2</v>
      </c>
      <c r="V1736" s="1">
        <v>-5.1826999999999998E-2</v>
      </c>
      <c r="W1736" s="1">
        <v>-0.47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3.07</v>
      </c>
      <c r="D1737" s="1">
        <v>0.09</v>
      </c>
      <c r="E1737" s="1">
        <v>0</v>
      </c>
      <c r="F1737" s="1">
        <v>8.02</v>
      </c>
      <c r="G1737" s="1">
        <v>88.82</v>
      </c>
      <c r="H1737" s="1">
        <v>1741</v>
      </c>
      <c r="I1737" s="1">
        <v>3090430</v>
      </c>
      <c r="J1737" s="1">
        <v>-5</v>
      </c>
      <c r="K1737" s="1">
        <v>-44</v>
      </c>
      <c r="L1737" s="1">
        <v>-40</v>
      </c>
      <c r="M1737" s="1">
        <v>-3</v>
      </c>
      <c r="N1737" s="1">
        <v>22</v>
      </c>
      <c r="O1737" s="1">
        <v>274492</v>
      </c>
      <c r="P1737" s="1">
        <v>0</v>
      </c>
      <c r="Q1737" s="1">
        <v>47.95</v>
      </c>
      <c r="R1737" s="1">
        <v>47.55</v>
      </c>
      <c r="S1737" s="1">
        <v>47.5</v>
      </c>
      <c r="T1737" s="1">
        <v>47.55</v>
      </c>
      <c r="U1737" s="1">
        <v>48</v>
      </c>
      <c r="V1737" s="1">
        <v>-3.3185999999999993E-2</v>
      </c>
      <c r="W1737" s="1">
        <v>0.63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36.299999999999997</v>
      </c>
      <c r="D1738" s="1">
        <v>1.84</v>
      </c>
      <c r="E1738" s="1">
        <v>0.47</v>
      </c>
      <c r="F1738" s="1">
        <v>9.07</v>
      </c>
      <c r="G1738" s="1">
        <v>52.32</v>
      </c>
      <c r="H1738" s="1">
        <v>1742</v>
      </c>
      <c r="I1738" s="1">
        <v>2979639.02</v>
      </c>
      <c r="J1738" s="1">
        <v>1159</v>
      </c>
      <c r="K1738" s="1">
        <v>-779</v>
      </c>
      <c r="L1738" s="1">
        <v>-337</v>
      </c>
      <c r="M1738" s="1">
        <v>93</v>
      </c>
      <c r="N1738" s="1">
        <v>1010</v>
      </c>
      <c r="O1738" s="1">
        <v>155895</v>
      </c>
      <c r="P1738" s="1">
        <v>0.7</v>
      </c>
      <c r="Q1738" s="1">
        <v>99.9</v>
      </c>
      <c r="R1738" s="1">
        <v>100</v>
      </c>
      <c r="S1738" s="1">
        <v>98.9</v>
      </c>
      <c r="T1738" s="1">
        <v>99.3</v>
      </c>
      <c r="U1738" s="1">
        <v>101</v>
      </c>
      <c r="V1738" s="1">
        <v>1.1579969999999999</v>
      </c>
      <c r="W1738" s="1">
        <v>0.5</v>
      </c>
      <c r="X1738" s="1" t="s">
        <v>4557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30.18</v>
      </c>
      <c r="D1739" s="1">
        <v>0.59</v>
      </c>
      <c r="E1739" s="1">
        <v>0.48</v>
      </c>
      <c r="F1739" s="1">
        <v>8.2100000000000009</v>
      </c>
      <c r="G1739" s="1">
        <v>60.54</v>
      </c>
      <c r="H1739" s="1">
        <v>1743</v>
      </c>
      <c r="I1739" s="1">
        <v>2877858.79</v>
      </c>
      <c r="J1739" s="1">
        <v>-48</v>
      </c>
      <c r="K1739" s="1">
        <v>-97</v>
      </c>
      <c r="L1739" s="1">
        <v>206</v>
      </c>
      <c r="M1739" s="1">
        <v>826</v>
      </c>
      <c r="N1739" s="1">
        <v>-91</v>
      </c>
      <c r="O1739" s="1">
        <v>174226</v>
      </c>
      <c r="P1739" s="1">
        <v>0.5</v>
      </c>
      <c r="Q1739" s="1">
        <v>74.3</v>
      </c>
      <c r="R1739" s="1">
        <v>74.7</v>
      </c>
      <c r="S1739" s="1">
        <v>74.8</v>
      </c>
      <c r="T1739" s="1">
        <v>76</v>
      </c>
      <c r="U1739" s="1">
        <v>76.2</v>
      </c>
      <c r="V1739" s="1">
        <v>0.604383</v>
      </c>
      <c r="W1739" s="1">
        <v>2.56</v>
      </c>
      <c r="X1739" s="1" t="s">
        <v>4558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5.04</v>
      </c>
      <c r="D1740" s="1">
        <v>0.01</v>
      </c>
      <c r="E1740" s="1">
        <v>0.11</v>
      </c>
      <c r="F1740" s="1">
        <v>29.81</v>
      </c>
      <c r="G1740" s="1">
        <v>65.03</v>
      </c>
      <c r="H1740" s="1">
        <v>1744</v>
      </c>
      <c r="I1740" s="1">
        <v>7368465</v>
      </c>
      <c r="J1740" s="1">
        <v>1</v>
      </c>
      <c r="K1740" s="1">
        <v>-296</v>
      </c>
      <c r="L1740" s="1">
        <v>-287</v>
      </c>
      <c r="M1740" s="1">
        <v>-70</v>
      </c>
      <c r="N1740" s="1">
        <v>256</v>
      </c>
      <c r="O1740" s="1">
        <v>479171</v>
      </c>
      <c r="P1740" s="1">
        <v>-0.1</v>
      </c>
      <c r="Q1740" s="1">
        <v>30.65</v>
      </c>
      <c r="R1740" s="1">
        <v>30.3</v>
      </c>
      <c r="S1740" s="1">
        <v>30.2</v>
      </c>
      <c r="T1740" s="1">
        <v>30.1</v>
      </c>
      <c r="U1740" s="1">
        <v>30.45</v>
      </c>
      <c r="V1740" s="1">
        <v>-0.11917350000000002</v>
      </c>
      <c r="W1740" s="1">
        <v>2.35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5.83</v>
      </c>
      <c r="D1741" s="1">
        <v>0.19</v>
      </c>
      <c r="E1741" s="1">
        <v>0.04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4</v>
      </c>
      <c r="K1741" s="1">
        <v>11</v>
      </c>
      <c r="L1741" s="1">
        <v>-124</v>
      </c>
      <c r="M1741" s="1">
        <v>-13</v>
      </c>
      <c r="N1741" s="1">
        <v>96</v>
      </c>
      <c r="O1741" s="1">
        <v>254063</v>
      </c>
      <c r="P1741" s="1">
        <v>0</v>
      </c>
      <c r="Q1741" s="1">
        <v>138.5</v>
      </c>
      <c r="R1741" s="1">
        <v>138.5</v>
      </c>
      <c r="S1741" s="1">
        <v>137</v>
      </c>
      <c r="T1741" s="1">
        <v>137</v>
      </c>
      <c r="U1741" s="1">
        <v>138</v>
      </c>
      <c r="V1741" s="1">
        <v>-3.4435E-2</v>
      </c>
      <c r="W1741" s="1">
        <v>-0.36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3.84</v>
      </c>
      <c r="D1742" s="1">
        <v>0.87</v>
      </c>
      <c r="E1742" s="1">
        <v>0.15</v>
      </c>
      <c r="F1742" s="1">
        <v>18.96</v>
      </c>
      <c r="G1742" s="1">
        <v>76.180000000000007</v>
      </c>
      <c r="H1742" s="1">
        <v>1746</v>
      </c>
      <c r="I1742" s="1">
        <v>831613.2</v>
      </c>
      <c r="J1742" s="1">
        <v>11</v>
      </c>
      <c r="K1742" s="1">
        <v>-56</v>
      </c>
      <c r="L1742" s="1">
        <v>8</v>
      </c>
      <c r="M1742" s="1">
        <v>7</v>
      </c>
      <c r="N1742" s="1">
        <v>75</v>
      </c>
      <c r="O1742" s="1">
        <v>63352</v>
      </c>
      <c r="P1742" s="1">
        <v>0.1</v>
      </c>
      <c r="Q1742" s="1">
        <v>92.2</v>
      </c>
      <c r="R1742" s="1">
        <v>91.1</v>
      </c>
      <c r="S1742" s="1">
        <v>90.6</v>
      </c>
      <c r="T1742" s="1">
        <v>90</v>
      </c>
      <c r="U1742" s="1">
        <v>92.2</v>
      </c>
      <c r="V1742" s="1">
        <v>4.1824000000000007E-2</v>
      </c>
      <c r="W1742" s="1">
        <v>0.11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2.0699999999999998</v>
      </c>
      <c r="D1743" s="1">
        <v>0.12</v>
      </c>
      <c r="E1743" s="1">
        <v>0</v>
      </c>
      <c r="F1743" s="1">
        <v>38.26</v>
      </c>
      <c r="G1743" s="1">
        <v>59.550000000000004</v>
      </c>
      <c r="H1743" s="1">
        <v>1747</v>
      </c>
      <c r="I1743" s="1">
        <v>1473176</v>
      </c>
      <c r="J1743" s="1">
        <v>17</v>
      </c>
      <c r="K1743" s="1">
        <v>-45</v>
      </c>
      <c r="L1743" s="1">
        <v>-16</v>
      </c>
      <c r="M1743" s="1">
        <v>2</v>
      </c>
      <c r="N1743" s="1">
        <v>3</v>
      </c>
      <c r="O1743" s="1">
        <v>87728</v>
      </c>
      <c r="P1743" s="1">
        <v>0</v>
      </c>
      <c r="Q1743" s="1">
        <v>63.9</v>
      </c>
      <c r="R1743" s="1">
        <v>63.6</v>
      </c>
      <c r="S1743" s="1">
        <v>63.9</v>
      </c>
      <c r="T1743" s="1">
        <v>64.099999999999994</v>
      </c>
      <c r="U1743" s="1">
        <v>64.2</v>
      </c>
      <c r="V1743" s="1">
        <v>-2.4773000000000003E-2</v>
      </c>
      <c r="W1743" s="1">
        <v>1.42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1.81</v>
      </c>
      <c r="D1744" s="1">
        <v>0.05</v>
      </c>
      <c r="E1744" s="1">
        <v>0</v>
      </c>
      <c r="F1744" s="1">
        <v>26.67</v>
      </c>
      <c r="G1744" s="1">
        <v>71.47</v>
      </c>
      <c r="H1744" s="1">
        <v>1748</v>
      </c>
      <c r="I1744" s="1">
        <v>1091071</v>
      </c>
      <c r="J1744" s="1">
        <v>6</v>
      </c>
      <c r="K1744" s="1">
        <v>-17</v>
      </c>
      <c r="L1744" s="1">
        <v>-82</v>
      </c>
      <c r="M1744" s="1">
        <v>-5</v>
      </c>
      <c r="N1744" s="1">
        <v>14</v>
      </c>
      <c r="O1744" s="1">
        <v>77979</v>
      </c>
      <c r="P1744" s="1">
        <v>-0.1</v>
      </c>
      <c r="Q1744" s="1">
        <v>21.4</v>
      </c>
      <c r="R1744" s="1">
        <v>21.7</v>
      </c>
      <c r="S1744" s="1">
        <v>21.4</v>
      </c>
      <c r="T1744" s="1">
        <v>21.5</v>
      </c>
      <c r="U1744" s="1">
        <v>21.5</v>
      </c>
      <c r="V1744" s="1">
        <v>-1.8018000000000003E-2</v>
      </c>
      <c r="W1744" s="1">
        <v>0.47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15.16</v>
      </c>
      <c r="D1745" s="1">
        <v>0.04</v>
      </c>
      <c r="E1745" s="1">
        <v>0.74</v>
      </c>
      <c r="F1745" s="1">
        <v>27.81</v>
      </c>
      <c r="G1745" s="1">
        <v>56.25</v>
      </c>
      <c r="H1745" s="1">
        <v>1749</v>
      </c>
      <c r="I1745" s="1">
        <v>15048809.98</v>
      </c>
      <c r="J1745" s="1">
        <v>-808</v>
      </c>
      <c r="K1745" s="1">
        <v>793</v>
      </c>
      <c r="L1745" s="1">
        <v>-787</v>
      </c>
      <c r="M1745" s="1">
        <v>-420</v>
      </c>
      <c r="N1745" s="1">
        <v>1185</v>
      </c>
      <c r="O1745" s="1">
        <v>846496</v>
      </c>
      <c r="P1745" s="1">
        <v>0</v>
      </c>
      <c r="Q1745" s="1">
        <v>53.2</v>
      </c>
      <c r="R1745" s="1">
        <v>54</v>
      </c>
      <c r="S1745" s="1">
        <v>53.9</v>
      </c>
      <c r="T1745" s="1">
        <v>53.8</v>
      </c>
      <c r="U1745" s="1">
        <v>54</v>
      </c>
      <c r="V1745" s="1">
        <v>-1.1889000000000014E-2</v>
      </c>
      <c r="W1745" s="1">
        <v>1.1200000000000001</v>
      </c>
      <c r="X1745" s="1" t="s">
        <v>4559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2.39</v>
      </c>
      <c r="D1746" s="1">
        <v>0</v>
      </c>
      <c r="E1746" s="1">
        <v>0</v>
      </c>
      <c r="F1746" s="1">
        <v>14.74</v>
      </c>
      <c r="G1746" s="1">
        <v>82.87</v>
      </c>
      <c r="H1746" s="1">
        <v>1750</v>
      </c>
      <c r="I1746" s="1">
        <v>3110039.53</v>
      </c>
      <c r="J1746" s="1">
        <v>-9</v>
      </c>
      <c r="K1746" s="1">
        <v>-22</v>
      </c>
      <c r="L1746" s="1">
        <v>-34</v>
      </c>
      <c r="M1746" s="1">
        <v>-28</v>
      </c>
      <c r="N1746" s="1">
        <v>37</v>
      </c>
      <c r="O1746" s="1">
        <v>257729</v>
      </c>
      <c r="P1746" s="1">
        <v>0</v>
      </c>
      <c r="Q1746" s="1">
        <v>14.9</v>
      </c>
      <c r="R1746" s="1">
        <v>14.8</v>
      </c>
      <c r="S1746" s="1">
        <v>14.55</v>
      </c>
      <c r="T1746" s="1">
        <v>14.6</v>
      </c>
      <c r="U1746" s="1">
        <v>14.85</v>
      </c>
      <c r="V1746" s="1">
        <v>-8.1375000000000006E-3</v>
      </c>
      <c r="W1746" s="1">
        <v>-0.34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39466</v>
      </c>
      <c r="P1747" s="1">
        <v>0</v>
      </c>
      <c r="Q1747" s="1">
        <v>11</v>
      </c>
      <c r="R1747" s="1">
        <v>10.85</v>
      </c>
      <c r="S1747" s="1">
        <v>10.9</v>
      </c>
      <c r="T1747" s="1">
        <v>10.95</v>
      </c>
      <c r="U1747" s="1">
        <v>10.85</v>
      </c>
      <c r="V1747" s="1">
        <v>0</v>
      </c>
      <c r="W1747" s="1">
        <v>-1.36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14</v>
      </c>
      <c r="K1748" s="1">
        <v>0</v>
      </c>
      <c r="L1748" s="1">
        <v>2</v>
      </c>
      <c r="M1748" s="1">
        <v>-11</v>
      </c>
      <c r="N1748" s="1">
        <v>-1</v>
      </c>
      <c r="O1748" s="1">
        <v>60416</v>
      </c>
      <c r="P1748" s="1">
        <v>0</v>
      </c>
      <c r="Q1748" s="1">
        <v>12.6</v>
      </c>
      <c r="R1748" s="1">
        <v>12.35</v>
      </c>
      <c r="S1748" s="1">
        <v>12.4</v>
      </c>
      <c r="T1748" s="1">
        <v>12.6</v>
      </c>
      <c r="U1748" s="1">
        <v>12.25</v>
      </c>
      <c r="V1748" s="1">
        <v>5.0350000000000026E-4</v>
      </c>
      <c r="W1748" s="1">
        <v>1.24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14.37</v>
      </c>
      <c r="D1749" s="1">
        <v>1.01</v>
      </c>
      <c r="E1749" s="1">
        <v>0.15</v>
      </c>
      <c r="F1749" s="1">
        <v>26.65</v>
      </c>
      <c r="G1749" s="1">
        <v>57.82</v>
      </c>
      <c r="H1749" s="1">
        <v>1753</v>
      </c>
      <c r="I1749" s="1">
        <v>749000</v>
      </c>
      <c r="J1749" s="1">
        <v>-20</v>
      </c>
      <c r="K1749" s="1">
        <v>-33</v>
      </c>
      <c r="L1749" s="1">
        <v>-71</v>
      </c>
      <c r="M1749" s="1">
        <v>1</v>
      </c>
      <c r="N1749" s="1">
        <v>18</v>
      </c>
      <c r="O1749" s="1">
        <v>43307</v>
      </c>
      <c r="P1749" s="1">
        <v>-0.2</v>
      </c>
      <c r="Q1749" s="1">
        <v>89.3</v>
      </c>
      <c r="R1749" s="1">
        <v>90.1</v>
      </c>
      <c r="S1749" s="1">
        <v>88.7</v>
      </c>
      <c r="T1749" s="1">
        <v>89</v>
      </c>
      <c r="U1749" s="1">
        <v>92.6</v>
      </c>
      <c r="V1749" s="1">
        <v>-9.3012000000000011E-2</v>
      </c>
      <c r="W1749" s="1">
        <v>4.4000000000000004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1.0900000000000001</v>
      </c>
      <c r="D1750" s="1">
        <v>0</v>
      </c>
      <c r="E1750" s="1">
        <v>0.06</v>
      </c>
      <c r="F1750" s="1">
        <v>39.159999999999997</v>
      </c>
      <c r="G1750" s="1">
        <v>59.690000000000005</v>
      </c>
      <c r="H1750" s="1">
        <v>1754</v>
      </c>
      <c r="I1750" s="1">
        <v>1032082.29</v>
      </c>
      <c r="J1750" s="1">
        <v>56</v>
      </c>
      <c r="K1750" s="1">
        <v>-45</v>
      </c>
      <c r="L1750" s="1">
        <v>-14</v>
      </c>
      <c r="M1750" s="1">
        <v>72</v>
      </c>
      <c r="N1750" s="1">
        <v>16</v>
      </c>
      <c r="O1750" s="1">
        <v>61605</v>
      </c>
      <c r="P1750" s="1">
        <v>0.1</v>
      </c>
      <c r="Q1750" s="1">
        <v>19.399999999999999</v>
      </c>
      <c r="R1750" s="1">
        <v>18.8</v>
      </c>
      <c r="S1750" s="1">
        <v>18.5</v>
      </c>
      <c r="T1750" s="1">
        <v>18.75</v>
      </c>
      <c r="U1750" s="1">
        <v>18.7</v>
      </c>
      <c r="V1750" s="1">
        <v>1.6305999999999998E-2</v>
      </c>
      <c r="W1750" s="1">
        <v>-3.36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6.37</v>
      </c>
      <c r="D1751" s="1">
        <v>4.37</v>
      </c>
      <c r="E1751" s="1">
        <v>0.5</v>
      </c>
      <c r="F1751" s="1">
        <v>20.05</v>
      </c>
      <c r="G1751" s="1">
        <v>68.710000000000008</v>
      </c>
      <c r="H1751" s="1">
        <v>1755</v>
      </c>
      <c r="I1751" s="1">
        <v>2301021.4</v>
      </c>
      <c r="J1751" s="1">
        <v>-929</v>
      </c>
      <c r="K1751" s="1">
        <v>384</v>
      </c>
      <c r="L1751" s="1">
        <v>1021</v>
      </c>
      <c r="M1751" s="1">
        <v>1226</v>
      </c>
      <c r="N1751" s="1">
        <v>-850</v>
      </c>
      <c r="O1751" s="1">
        <v>158103</v>
      </c>
      <c r="P1751" s="1">
        <v>0.5</v>
      </c>
      <c r="Q1751" s="1">
        <v>132.5</v>
      </c>
      <c r="R1751" s="1">
        <v>132.5</v>
      </c>
      <c r="S1751" s="1">
        <v>133.5</v>
      </c>
      <c r="T1751" s="1">
        <v>137.5</v>
      </c>
      <c r="U1751" s="1">
        <v>134</v>
      </c>
      <c r="V1751" s="1">
        <v>1.1876599999999999</v>
      </c>
      <c r="W1751" s="1">
        <v>1.1299999999999999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7.1</v>
      </c>
      <c r="D1752" s="1">
        <v>0</v>
      </c>
      <c r="E1752" s="1">
        <v>0</v>
      </c>
      <c r="F1752" s="1">
        <v>20.420000000000002</v>
      </c>
      <c r="G1752" s="1">
        <v>72.47999999999999</v>
      </c>
      <c r="H1752" s="1">
        <v>1756</v>
      </c>
      <c r="I1752" s="1">
        <v>335925</v>
      </c>
      <c r="J1752" s="1">
        <v>0</v>
      </c>
      <c r="K1752" s="1">
        <v>-6</v>
      </c>
      <c r="L1752" s="1">
        <v>-2</v>
      </c>
      <c r="M1752" s="1">
        <v>3</v>
      </c>
      <c r="N1752" s="1">
        <v>3</v>
      </c>
      <c r="O1752" s="1">
        <v>24348</v>
      </c>
      <c r="P1752" s="1">
        <v>0</v>
      </c>
      <c r="Q1752" s="1">
        <v>27.55</v>
      </c>
      <c r="R1752" s="1">
        <v>27.5</v>
      </c>
      <c r="S1752" s="1">
        <v>27.55</v>
      </c>
      <c r="T1752" s="1">
        <v>27.6</v>
      </c>
      <c r="U1752" s="1">
        <v>27.6</v>
      </c>
      <c r="V1752" s="1">
        <v>-5.4499999999999969E-4</v>
      </c>
      <c r="W1752" s="1">
        <v>0.36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0.43</v>
      </c>
      <c r="D1753" s="1">
        <v>0</v>
      </c>
      <c r="E1753" s="1">
        <v>0.06</v>
      </c>
      <c r="F1753" s="1">
        <v>15.73</v>
      </c>
      <c r="G1753" s="1">
        <v>83.78</v>
      </c>
      <c r="H1753" s="1">
        <v>1757</v>
      </c>
      <c r="I1753" s="1">
        <v>902202.6</v>
      </c>
      <c r="J1753" s="1">
        <v>1</v>
      </c>
      <c r="K1753" s="1">
        <v>-12</v>
      </c>
      <c r="L1753" s="1">
        <v>4</v>
      </c>
      <c r="M1753" s="1">
        <v>90</v>
      </c>
      <c r="N1753" s="1">
        <v>-23</v>
      </c>
      <c r="O1753" s="1">
        <v>75587</v>
      </c>
      <c r="P1753" s="1">
        <v>0.1</v>
      </c>
      <c r="Q1753" s="1">
        <v>11.1</v>
      </c>
      <c r="R1753" s="1">
        <v>11</v>
      </c>
      <c r="S1753" s="1">
        <v>10.6</v>
      </c>
      <c r="T1753" s="1">
        <v>10.9</v>
      </c>
      <c r="U1753" s="1">
        <v>10.95</v>
      </c>
      <c r="V1753" s="1">
        <v>6.5065000000000001E-3</v>
      </c>
      <c r="W1753" s="1">
        <v>-0.45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8403</v>
      </c>
      <c r="D3" s="4" t="s">
        <v>8404</v>
      </c>
    </row>
    <row r="5" spans="1:4" x14ac:dyDescent="0.25">
      <c r="A5" t="s">
        <v>1759</v>
      </c>
      <c r="B5" t="s">
        <v>1756</v>
      </c>
      <c r="C5" t="s">
        <v>8403</v>
      </c>
      <c r="D5" s="1" t="s">
        <v>8404</v>
      </c>
    </row>
    <row r="6" spans="1:4" x14ac:dyDescent="0.25">
      <c r="A6" s="5" t="s">
        <v>0</v>
      </c>
      <c r="B6" s="6" t="s">
        <v>6708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6709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6710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6711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6712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6713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6714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6715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6716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6720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6721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6722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6723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6724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6725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6727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6728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6729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6730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6731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6732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6733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6734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6735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6736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6737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6738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6739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6740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6741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6742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4963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6743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6744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4630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6745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6746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6747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6748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6749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6750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6751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6752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6753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6754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6757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6760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6761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6762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6763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6765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6766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6767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6768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6769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6770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6771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6772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6773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4602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6774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6775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6776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6777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6778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6779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6780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6781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4790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6782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6783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6784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6785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6786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6787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6788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6789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6790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6791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6792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6793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6794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6795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6796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6797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6798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6799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6800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6801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6802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6803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6804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6805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6807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6808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6809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6810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6811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6812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6813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6814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6815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6816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6817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6818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6819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6820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6821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6822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6823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6824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6825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6826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4900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6827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6828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6829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6830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6831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6832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6833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6834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4793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6835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6836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6837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6838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6839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6840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6841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6842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6843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6844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6845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6846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6847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6848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6849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6850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6851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6852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6853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6854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6855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5062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6856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6857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6858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6859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6860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6861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6862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6863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6864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6865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6866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6867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6868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6869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6870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4761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6871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6872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6873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6874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6875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6876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6877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6878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6879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6880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6881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6882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6883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6884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6885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6886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6887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6888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6889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6890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6891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6892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6893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6894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6895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4720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6896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6897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6898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6899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6900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6901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6902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6903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6904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6905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6906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6907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6908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6909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6910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6912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6913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6914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6915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6916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6917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6918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6919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6920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6921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6922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6923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6924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6925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6927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6928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6929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6930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6931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6933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6934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6935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6936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4607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6937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6938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6939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6942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6943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6944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6945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6947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6948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6949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6950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6951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6952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6953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6954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6955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6956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6957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6958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6959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6960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6961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6962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6963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6964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6965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6966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6967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6968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6969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6970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6971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6972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6973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6974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6975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6976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6977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6978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6979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6980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6981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6982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6983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6984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6985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6986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6987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6988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6989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6990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6991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6992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6993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6994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6995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6996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6997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5183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6998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6999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7000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7001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7002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7003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7004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7005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7006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7007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7008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7009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7010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7011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7012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4800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7013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7014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7015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7016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7017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7018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7019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7020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7021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7022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7023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7024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7025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7026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7027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7028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7029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7030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7031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7032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7033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7034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7035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4644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7036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7037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7038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7039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7040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7041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7042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7043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4801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7044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7045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7046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7047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7048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7049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7050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7051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7052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7053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7054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7055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7056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7057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7058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7059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7060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7061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7062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7063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7064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7065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7066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7067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5241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7068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7069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7070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7071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7072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7073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7074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7075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7076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7077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7078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7079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7080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7081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7082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7083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7084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7085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7086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7087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7088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7089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7090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7091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7092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7093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7094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7095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7096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7097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7098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7099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7100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7101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7102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7103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7104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4608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7105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7106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7107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7108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7109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7110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7111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7112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7113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7114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7115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7116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7117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7118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7119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7120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7121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7122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7123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7124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7125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7126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7127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7128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7129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7130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7131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7132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7133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7134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7135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7136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7137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7138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7139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7140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7141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7142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7143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7144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7145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7146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7147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7148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7149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7150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7151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7152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7153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7154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7155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7156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7157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7158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7159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7160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7161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7162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7163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7164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7165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5322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7166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7167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7168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7169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7170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7171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7172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7173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7174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7175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7176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7177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7178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7179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7180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7181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7182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7183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7184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7185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7186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7187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7188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7189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7190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7191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7192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7193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7194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7195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7196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7197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7198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7199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7200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7201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7202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7203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7204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7205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5358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7206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7207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7208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7209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7210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7211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7212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7213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7214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7215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7216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7217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7218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7219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7220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7221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7222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7223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7224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4816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7225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7226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7227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7228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7229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7230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7231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7232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7233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7234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7235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7236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7237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7238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7239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7240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7241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7242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7243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7244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7245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7246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7247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7248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7249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7250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7251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7252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7253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4819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7254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7255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7256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7257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7258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7259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7260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7261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7262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7263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7264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7265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7266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7267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7268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7269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7270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7271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7272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7273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7274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7275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7276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7277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7278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7279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7280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7281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7282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7283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7284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5424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7285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7286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7287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7288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7289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7290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7291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7292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7293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7294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7295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7296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7297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7298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7299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7300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7301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7302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7303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7304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7305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7306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7307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7308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7309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7310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5451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7311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7312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7313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7314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7315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7316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7317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7318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7319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7320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7321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7322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7323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7324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7325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7326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7327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7328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7329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7330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4769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7331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7332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7333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7334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7335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7336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7337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7338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7339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7340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7341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7342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7343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7344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7345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7346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7347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7348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7349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7350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7351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7352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7353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5493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7354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7355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7356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7357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7358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7359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7360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7361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7362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7363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7364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7365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7366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7367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7368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7369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7370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7371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7372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7373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7374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7375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7376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7377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7378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7379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7380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7381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7382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7383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7384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7385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7386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7387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7388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7389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7390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7391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7392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7393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7394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7395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7396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7397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5529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7398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7399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7400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7401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7402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7403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7404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7405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7406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7407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7408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7409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7410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7411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7412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7413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7414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7415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7416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7417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7418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7419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7420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7421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7422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7423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4663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7424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7425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7426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7427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7428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7429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7430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7431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7432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7433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7434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7435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7436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7437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7438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7439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7440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7441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7442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7443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7444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7445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7446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7447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7448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7449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7450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7451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7452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7453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5580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7454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7455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7456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7457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7458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7459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7460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7461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7462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7463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7464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7465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7466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7467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7468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7469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4667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7470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7471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7472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7473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7474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7475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7476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7477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7478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7479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7480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7481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7482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7483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7484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7485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7486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7487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7488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7489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7490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7491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7492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7493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7494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7495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7496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7497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7498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7499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7500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7501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7502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7503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7504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7505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7506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7507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7508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7509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7510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5626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7511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7512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7513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7514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7515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7516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7517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7518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7519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7520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7521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7522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7523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7524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7525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7526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7527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7528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4726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7529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7530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7531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7532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7533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7534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7535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7536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7537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7538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7539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7540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7541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7542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7543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7544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7545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7546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7547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7548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7549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7550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7551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7552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7553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7554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7555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7556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7557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7558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7559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7560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7561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7562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7563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7564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7565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7566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7567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7568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7569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7570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7571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7572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7573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7574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4671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7575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7576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7577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7578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7579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7580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7581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4614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7582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7583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7584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7585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7586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7587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7588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7589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7590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7591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7592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7593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7594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7595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7596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7597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7598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7599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7600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7601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7602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7603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7604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7605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7606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7607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7608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7609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7610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7611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7612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7613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7614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7615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7616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7617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7618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7619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7620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7621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7622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7623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7624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7625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7626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7627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7628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7629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7630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7631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7632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7633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7634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7635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7636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7637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7638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7639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7640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7641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7642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7643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7644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7645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7646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7647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7648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7649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7650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7651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7652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7653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7654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7655</v>
      </c>
      <c r="C986" s="6">
        <v>32.49</v>
      </c>
      <c r="D986" s="3">
        <v>32.450000000000003</v>
      </c>
    </row>
    <row r="987" spans="1:4" x14ac:dyDescent="0.25">
      <c r="A987" s="5" t="s">
        <v>981</v>
      </c>
      <c r="B987" s="6" t="s">
        <v>7656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7657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7658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7659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7660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7661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7662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7663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7664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7665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7666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7667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7668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7669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7670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7671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7672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7673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7674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7675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7676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7677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7678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7679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7680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7681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7682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7683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7684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7685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7686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5783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7687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7688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7689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7690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7691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7692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7693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7694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7695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7696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7697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7698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7699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7700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7701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7702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7703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4730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7704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7705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7706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7707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7708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7709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7710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7711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7712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7713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7714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7715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7716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7717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7718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7719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7720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7721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7722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7723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7724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7725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7726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7727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7728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7729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7730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7731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7732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7733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7734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7735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7736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7737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7738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7739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7740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7741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7742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7743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7744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7745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7746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7747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7748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7749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7750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7751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4681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7752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7753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7754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7755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7756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7757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7758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7759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7760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7761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7762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7763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7764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7765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7766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7767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7768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7769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7770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7771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7772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7773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7774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7775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7776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7777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7778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7779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7780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7781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7782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7783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7784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7785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7786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7787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4684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7788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7789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7790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7791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7792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7793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7794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5873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7795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7796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7797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7798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7799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7800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7801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7802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7803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7804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5883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7805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7806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7807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7808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7809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7810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7811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7812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7813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7814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7815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7816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7817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7818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7819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7820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7821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7822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7823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7824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7825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7826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7827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4850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7828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7829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7830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7831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7832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5912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7833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7834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7835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7836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7837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7838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7839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7840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7841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7842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7843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5924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7844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7845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7846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7847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7848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7849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5930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7850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7851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7852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7853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7854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7855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7856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7857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7858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7859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7860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7861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7862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7863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7864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7865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7866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5945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7867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7868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7869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7870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7871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7872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7873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7874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4853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7875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7876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7877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7878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7879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7880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7881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7882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7883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7884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7885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7886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7887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7888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7889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7890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7891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7892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7893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7894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7895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7896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7897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7898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7899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7900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7901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7902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7903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7904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7905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7906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7907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7908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7909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7910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7911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7912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7913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4691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7914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7915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7916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7917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7918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7919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7920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7921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7922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7923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7924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7925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7926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7927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7928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7929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7930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7931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7932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7933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7934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7935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7936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7937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7938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7939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7940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7941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7942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7943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7944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7945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7946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7947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7948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7949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7950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7951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7952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7953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7954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7955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7956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4694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7957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7958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7959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7960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7961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7962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7963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7964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7965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7966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7967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7968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7969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7970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7971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7972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7973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7974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7975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7976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7977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7978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7979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7980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7981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7982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7983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7984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7985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7986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7987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4620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7988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7989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7990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7991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7992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7993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7994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7995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7996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7997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7998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7999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8000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8001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8002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8003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8004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8005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8006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8007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8008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8009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8010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8011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8012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8013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8014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8015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8016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8017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8018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8019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8020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8021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8022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8023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8024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8025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8026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8027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8028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8029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8030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8031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8032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8033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8034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8035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8036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8037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8038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8039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8040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8041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8042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8043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8044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8045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8046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8047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8048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8049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8050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8051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8052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8053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8054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8055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8056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8057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8058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8059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8060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4927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8061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8062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8063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8064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8065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8066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8067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8068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8069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8070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8071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8072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8073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8074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8075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8076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8077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8078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8079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8080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8081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8082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8083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8084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8085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8086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8087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8088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8089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8090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8091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8092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4863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8093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8094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8095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8096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8097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8098</v>
      </c>
      <c r="C1446" s="6">
        <v>36.67</v>
      </c>
      <c r="D1446" s="3">
        <v>36.61</v>
      </c>
    </row>
    <row r="1447" spans="1:4" x14ac:dyDescent="0.25">
      <c r="A1447" s="5" t="s">
        <v>1441</v>
      </c>
      <c r="B1447" s="6" t="s">
        <v>8099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8100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8101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8102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8103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8104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8105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8106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8107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8108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8109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8110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8111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8112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8113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8114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8115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8116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8117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8118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8119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8120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8121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8122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8123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8124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8125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8126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8127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8128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8129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8130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8131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8132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8133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8134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8135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8136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8137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8138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8139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4782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8140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8141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8142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8143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8144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8145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8146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8147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8148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8149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8150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8151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8152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8153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8154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8155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8156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8157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8158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8159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8160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8161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8162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8163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8164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8165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8166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8167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8168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8169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8171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8172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8173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8174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8175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8176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8177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8178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8179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8180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8181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8182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8183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8184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8185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8186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8187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8188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8189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8190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8191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8192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8193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8194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8195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8196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8197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8198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8199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8200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8201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8202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8203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8204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8205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8206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8207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8208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8209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8210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8211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8212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8213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8214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8215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8216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8217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8218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8219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8220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8221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8222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8223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8224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8225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8226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8227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8228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8229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8230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8231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8232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8233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8234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4569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8235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8236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8237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8238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8239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8240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8241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8242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8243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8244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8245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8246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8247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8248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8249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8250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8251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8252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8253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8254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8255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8256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8257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8258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8259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8260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8261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8262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8263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8264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8265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8266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8267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8268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8269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8270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8271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8272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8273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8274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8275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8276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8277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8278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8279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4708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8280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8281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8282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8283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8284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8285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8286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8287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8288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8289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8290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8291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8292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8293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8294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8295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8296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8297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8298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8299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8300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8301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8302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8303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8304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8305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8306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8307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8308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8309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8310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8311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8312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8313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8314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8315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8316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8317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8318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8319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8320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8321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8322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8323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8324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8325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8326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8327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8328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8329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8330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8331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4787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8332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8333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8334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8335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8336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8337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8338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8339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8340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8341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8342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8343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8344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8345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8346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8347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8348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8349</v>
      </c>
      <c r="C1701" s="6"/>
      <c r="D1701" s="3"/>
    </row>
    <row r="1702" spans="1:4" x14ac:dyDescent="0.25">
      <c r="A1702" s="5" t="s">
        <v>1696</v>
      </c>
      <c r="B1702" s="6" t="s">
        <v>8350</v>
      </c>
      <c r="C1702" s="6"/>
      <c r="D1702" s="3"/>
    </row>
    <row r="1703" spans="1:4" x14ac:dyDescent="0.25">
      <c r="A1703" s="5" t="s">
        <v>1697</v>
      </c>
      <c r="B1703" s="6" t="s">
        <v>8351</v>
      </c>
      <c r="C1703" s="6"/>
      <c r="D1703" s="3"/>
    </row>
    <row r="1704" spans="1:4" x14ac:dyDescent="0.25">
      <c r="A1704" s="5" t="s">
        <v>1698</v>
      </c>
      <c r="B1704" s="6" t="s">
        <v>8352</v>
      </c>
      <c r="C1704" s="6"/>
      <c r="D1704" s="3"/>
    </row>
    <row r="1705" spans="1:4" x14ac:dyDescent="0.25">
      <c r="A1705" s="5" t="s">
        <v>1699</v>
      </c>
      <c r="B1705" s="6" t="s">
        <v>8353</v>
      </c>
      <c r="C1705" s="6"/>
      <c r="D1705" s="3"/>
    </row>
    <row r="1706" spans="1:4" x14ac:dyDescent="0.25">
      <c r="A1706" s="5" t="s">
        <v>1700</v>
      </c>
      <c r="B1706" s="6" t="s">
        <v>8354</v>
      </c>
      <c r="C1706" s="6"/>
      <c r="D1706" s="3"/>
    </row>
    <row r="1707" spans="1:4" x14ac:dyDescent="0.25">
      <c r="A1707" s="5" t="s">
        <v>1701</v>
      </c>
      <c r="B1707" s="6" t="s">
        <v>8355</v>
      </c>
      <c r="C1707" s="6"/>
      <c r="D1707" s="3"/>
    </row>
    <row r="1708" spans="1:4" x14ac:dyDescent="0.25">
      <c r="A1708" s="5" t="s">
        <v>1702</v>
      </c>
      <c r="B1708" s="6" t="s">
        <v>8356</v>
      </c>
      <c r="C1708" s="6"/>
      <c r="D1708" s="3"/>
    </row>
    <row r="1709" spans="1:4" x14ac:dyDescent="0.25">
      <c r="A1709" s="5" t="s">
        <v>1703</v>
      </c>
      <c r="B1709" s="6" t="s">
        <v>8357</v>
      </c>
      <c r="C1709" s="6"/>
      <c r="D1709" s="3"/>
    </row>
    <row r="1710" spans="1:4" x14ac:dyDescent="0.25">
      <c r="A1710" s="5" t="s">
        <v>1704</v>
      </c>
      <c r="B1710" s="6" t="s">
        <v>8358</v>
      </c>
      <c r="C1710" s="6"/>
      <c r="D1710" s="3"/>
    </row>
    <row r="1711" spans="1:4" x14ac:dyDescent="0.25">
      <c r="A1711" s="5" t="s">
        <v>1705</v>
      </c>
      <c r="B1711" s="6" t="s">
        <v>8359</v>
      </c>
      <c r="C1711" s="6"/>
      <c r="D1711" s="3"/>
    </row>
    <row r="1712" spans="1:4" x14ac:dyDescent="0.25">
      <c r="A1712" s="5" t="s">
        <v>1706</v>
      </c>
      <c r="B1712" s="6" t="s">
        <v>8360</v>
      </c>
      <c r="C1712" s="6"/>
      <c r="D1712" s="3"/>
    </row>
    <row r="1713" spans="1:4" x14ac:dyDescent="0.25">
      <c r="A1713" s="5" t="s">
        <v>1707</v>
      </c>
      <c r="B1713" s="6" t="s">
        <v>8361</v>
      </c>
      <c r="C1713" s="6"/>
      <c r="D1713" s="3"/>
    </row>
    <row r="1714" spans="1:4" x14ac:dyDescent="0.25">
      <c r="A1714" s="5" t="s">
        <v>1708</v>
      </c>
      <c r="B1714" s="6" t="s">
        <v>8362</v>
      </c>
      <c r="C1714" s="6"/>
      <c r="D1714" s="3"/>
    </row>
    <row r="1715" spans="1:4" x14ac:dyDescent="0.25">
      <c r="A1715" s="5" t="s">
        <v>1709</v>
      </c>
      <c r="B1715" s="6" t="s">
        <v>8363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8364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8365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8366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8367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8368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8369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8370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8371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8372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4711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8373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8374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8375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8376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8377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8378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8379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8380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8381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8382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8383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8384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8385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8386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8387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8388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8389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8390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8391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8392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8393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8394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8395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8396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8397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6406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8398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8399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8400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8401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4713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8402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10157</v>
      </c>
      <c r="D3" s="11" t="s">
        <v>10158</v>
      </c>
      <c r="E3" s="11" t="s">
        <v>10159</v>
      </c>
      <c r="F3" s="11" t="s">
        <v>10161</v>
      </c>
      <c r="G3" s="11" t="s">
        <v>4917</v>
      </c>
      <c r="H3" s="11" t="s">
        <v>10164</v>
      </c>
      <c r="I3" s="4" t="s">
        <v>10166</v>
      </c>
      <c r="J3" s="4" t="s">
        <v>10168</v>
      </c>
      <c r="K3" s="4" t="s">
        <v>10170</v>
      </c>
      <c r="L3" s="4" t="s">
        <v>10172</v>
      </c>
      <c r="M3" s="4" t="s">
        <v>10173</v>
      </c>
      <c r="N3" s="4" t="s">
        <v>10175</v>
      </c>
      <c r="O3" s="4" t="s">
        <v>4929</v>
      </c>
      <c r="P3" s="4" t="s">
        <v>10177</v>
      </c>
      <c r="Q3" s="4" t="s">
        <v>4931</v>
      </c>
      <c r="R3" s="4" t="s">
        <v>10179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3676</v>
      </c>
      <c r="D5" s="12" t="s">
        <v>10158</v>
      </c>
      <c r="E5" s="12" t="s">
        <v>10160</v>
      </c>
      <c r="F5" s="12" t="s">
        <v>10162</v>
      </c>
      <c r="G5" s="12" t="s">
        <v>10163</v>
      </c>
      <c r="H5" s="12" t="s">
        <v>10165</v>
      </c>
      <c r="I5" s="1" t="s">
        <v>10167</v>
      </c>
      <c r="J5" s="1" t="s">
        <v>10169</v>
      </c>
      <c r="K5" s="1" t="s">
        <v>10171</v>
      </c>
      <c r="L5" s="1" t="s">
        <v>4928</v>
      </c>
      <c r="M5" s="1" t="s">
        <v>10174</v>
      </c>
      <c r="N5" s="1" t="s">
        <v>10176</v>
      </c>
      <c r="O5" s="1" t="s">
        <v>4929</v>
      </c>
      <c r="P5" s="1" t="s">
        <v>4930</v>
      </c>
      <c r="Q5" s="1" t="s">
        <v>10178</v>
      </c>
      <c r="R5" s="1" t="s">
        <v>10180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8405</v>
      </c>
      <c r="C6" s="3" t="s">
        <v>10181</v>
      </c>
      <c r="D6" s="12">
        <v>51.5</v>
      </c>
      <c r="E6" s="12">
        <v>51</v>
      </c>
      <c r="F6" s="12">
        <v>50.7</v>
      </c>
      <c r="G6" s="12">
        <v>50.9</v>
      </c>
      <c r="H6" s="12">
        <v>51</v>
      </c>
      <c r="I6" s="3">
        <v>-3834</v>
      </c>
      <c r="J6" s="3">
        <v>-2013</v>
      </c>
      <c r="K6" s="3">
        <v>412</v>
      </c>
      <c r="L6" s="3">
        <v>4022</v>
      </c>
      <c r="M6" s="3">
        <v>844</v>
      </c>
      <c r="N6" s="3">
        <v>-132</v>
      </c>
      <c r="O6" s="3">
        <v>-4728</v>
      </c>
      <c r="P6" s="3">
        <v>-4639</v>
      </c>
      <c r="Q6" s="3">
        <v>-4190</v>
      </c>
      <c r="R6" s="3">
        <v>-4425</v>
      </c>
      <c r="S6" s="13">
        <f>$D6*I6/100000</f>
        <v>-1.97451</v>
      </c>
      <c r="T6" s="13">
        <f>$E6*J6/100000</f>
        <v>-1.0266299999999999</v>
      </c>
      <c r="U6" s="13">
        <f>$F6*K6/100000</f>
        <v>0.20888400000000001</v>
      </c>
      <c r="V6" s="13">
        <f>$G6*L6/100000</f>
        <v>2.0471979999999999</v>
      </c>
      <c r="W6" s="13">
        <f>$H6*M6/100000</f>
        <v>0.43043999999999999</v>
      </c>
      <c r="X6" s="13">
        <f>$D6*N6/100000</f>
        <v>-6.7979999999999999E-2</v>
      </c>
      <c r="Y6" s="13">
        <f>$E6*O6/100000</f>
        <v>-2.4112800000000001</v>
      </c>
      <c r="Z6" s="13">
        <f>$F6*P6/100000</f>
        <v>-2.3519730000000001</v>
      </c>
      <c r="AA6" s="13">
        <f>$G6*Q6/100000</f>
        <v>-2.1327099999999999</v>
      </c>
      <c r="AB6" s="13">
        <f>$H6*R6/100000</f>
        <v>-2.2567499999999998</v>
      </c>
    </row>
    <row r="7" spans="1:28" x14ac:dyDescent="0.25">
      <c r="A7" s="2" t="s">
        <v>1</v>
      </c>
      <c r="B7" s="3" t="s">
        <v>8406</v>
      </c>
      <c r="C7" s="3" t="s">
        <v>4578</v>
      </c>
      <c r="D7" s="12">
        <v>51.1</v>
      </c>
      <c r="E7" s="12">
        <v>50.4</v>
      </c>
      <c r="F7" s="12">
        <v>50</v>
      </c>
      <c r="G7" s="12">
        <v>50.8</v>
      </c>
      <c r="H7" s="12">
        <v>50.5</v>
      </c>
      <c r="I7" s="3">
        <v>-955</v>
      </c>
      <c r="J7" s="3">
        <v>-2306</v>
      </c>
      <c r="K7" s="3">
        <v>-2072</v>
      </c>
      <c r="L7" s="3">
        <v>-4494</v>
      </c>
      <c r="M7" s="3">
        <v>3292</v>
      </c>
      <c r="N7" s="3">
        <v>64</v>
      </c>
      <c r="O7" s="3">
        <v>-5742</v>
      </c>
      <c r="P7" s="3">
        <v>-3347</v>
      </c>
      <c r="Q7" s="3">
        <v>-3616</v>
      </c>
      <c r="R7" s="3">
        <v>-3603</v>
      </c>
      <c r="S7" s="13">
        <f t="shared" ref="S7:S70" si="0">$D7*I7/100000</f>
        <v>-0.48800500000000002</v>
      </c>
      <c r="T7" s="13">
        <f t="shared" ref="T7:T70" si="1">$E7*J7/100000</f>
        <v>-1.1622239999999999</v>
      </c>
      <c r="U7" s="13">
        <f t="shared" ref="U7:U70" si="2">$F7*K7/100000</f>
        <v>-1.036</v>
      </c>
      <c r="V7" s="13">
        <f t="shared" ref="V7:V70" si="3">$G7*L7/100000</f>
        <v>-2.2829519999999999</v>
      </c>
      <c r="W7" s="13">
        <f t="shared" ref="W7:W70" si="4">$H7*M7/100000</f>
        <v>1.66246</v>
      </c>
      <c r="X7" s="13">
        <f t="shared" ref="X7:X70" si="5">$D7*N7/100000</f>
        <v>3.2704000000000004E-2</v>
      </c>
      <c r="Y7" s="13">
        <f t="shared" ref="Y7:Y70" si="6">$E7*O7/100000</f>
        <v>-2.8939680000000001</v>
      </c>
      <c r="Z7" s="13">
        <f t="shared" ref="Z7:Z70" si="7">$F7*P7/100000</f>
        <v>-1.6735</v>
      </c>
      <c r="AA7" s="13">
        <f t="shared" ref="AA7:AA70" si="8">$G7*Q7/100000</f>
        <v>-1.8369279999999999</v>
      </c>
      <c r="AB7" s="13">
        <f t="shared" ref="AB7:AB70" si="9">$H7*R7/100000</f>
        <v>-1.819515</v>
      </c>
    </row>
    <row r="8" spans="1:28" x14ac:dyDescent="0.25">
      <c r="A8" s="2" t="s">
        <v>2</v>
      </c>
      <c r="B8" s="3" t="s">
        <v>8407</v>
      </c>
      <c r="C8" s="3" t="s">
        <v>10182</v>
      </c>
      <c r="D8" s="12">
        <v>22.2</v>
      </c>
      <c r="E8" s="12">
        <v>22</v>
      </c>
      <c r="F8" s="12">
        <v>21.65</v>
      </c>
      <c r="G8" s="12">
        <v>21.9</v>
      </c>
      <c r="H8" s="12">
        <v>22.05</v>
      </c>
      <c r="I8" s="3">
        <v>56</v>
      </c>
      <c r="J8" s="3">
        <v>-400</v>
      </c>
      <c r="K8" s="3">
        <v>-416</v>
      </c>
      <c r="L8" s="3">
        <v>119</v>
      </c>
      <c r="M8" s="3">
        <v>170</v>
      </c>
      <c r="N8" s="3">
        <v>0</v>
      </c>
      <c r="O8" s="3">
        <v>0</v>
      </c>
      <c r="P8" s="3">
        <v>0</v>
      </c>
      <c r="Q8" s="3">
        <v>0</v>
      </c>
      <c r="R8" s="3">
        <v>-27</v>
      </c>
      <c r="S8" s="13">
        <f t="shared" si="0"/>
        <v>1.2432E-2</v>
      </c>
      <c r="T8" s="13">
        <f t="shared" si="1"/>
        <v>-8.7999999999999995E-2</v>
      </c>
      <c r="U8" s="13">
        <f t="shared" si="2"/>
        <v>-9.0063999999999991E-2</v>
      </c>
      <c r="V8" s="13">
        <f t="shared" si="3"/>
        <v>2.6060999999999997E-2</v>
      </c>
      <c r="W8" s="13">
        <f t="shared" si="4"/>
        <v>3.7484999999999997E-2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-5.9535000000000005E-3</v>
      </c>
    </row>
    <row r="9" spans="1:28" x14ac:dyDescent="0.25">
      <c r="A9" s="2" t="s">
        <v>3</v>
      </c>
      <c r="B9" s="3" t="s">
        <v>8408</v>
      </c>
      <c r="C9" s="3" t="s">
        <v>10181</v>
      </c>
      <c r="D9" s="12">
        <v>23</v>
      </c>
      <c r="E9" s="12">
        <v>23</v>
      </c>
      <c r="F9" s="12">
        <v>22.45</v>
      </c>
      <c r="G9" s="12">
        <v>22.55</v>
      </c>
      <c r="H9" s="12">
        <v>22.75</v>
      </c>
      <c r="I9" s="3">
        <v>110</v>
      </c>
      <c r="J9" s="3">
        <v>132</v>
      </c>
      <c r="K9" s="3">
        <v>-182</v>
      </c>
      <c r="L9" s="3">
        <v>432</v>
      </c>
      <c r="M9" s="3">
        <v>67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2.53E-2</v>
      </c>
      <c r="T9" s="13">
        <f t="shared" si="1"/>
        <v>3.0360000000000002E-2</v>
      </c>
      <c r="U9" s="13">
        <f t="shared" si="2"/>
        <v>-4.0858999999999999E-2</v>
      </c>
      <c r="V9" s="13">
        <f t="shared" si="3"/>
        <v>9.7416000000000003E-2</v>
      </c>
      <c r="W9" s="13">
        <f t="shared" si="4"/>
        <v>1.5242500000000001E-2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8409</v>
      </c>
      <c r="C10" s="3" t="s">
        <v>4578</v>
      </c>
      <c r="D10" s="12">
        <v>13.65</v>
      </c>
      <c r="E10" s="12">
        <v>13.45</v>
      </c>
      <c r="F10" s="12">
        <v>13.05</v>
      </c>
      <c r="G10" s="12">
        <v>13.5</v>
      </c>
      <c r="H10" s="12">
        <v>13.35</v>
      </c>
      <c r="I10" s="3">
        <v>-12</v>
      </c>
      <c r="J10" s="3">
        <v>-271</v>
      </c>
      <c r="K10" s="3">
        <v>-212</v>
      </c>
      <c r="L10" s="3">
        <v>304</v>
      </c>
      <c r="M10" s="3">
        <v>-11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-1.6380000000000001E-3</v>
      </c>
      <c r="T10" s="13">
        <f t="shared" si="1"/>
        <v>-3.6449499999999996E-2</v>
      </c>
      <c r="U10" s="13">
        <f t="shared" si="2"/>
        <v>-2.7666000000000003E-2</v>
      </c>
      <c r="V10" s="13">
        <f t="shared" si="3"/>
        <v>4.104E-2</v>
      </c>
      <c r="W10" s="13">
        <f t="shared" si="4"/>
        <v>-1.4685E-3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8410</v>
      </c>
      <c r="C11" s="3" t="s">
        <v>4578</v>
      </c>
      <c r="D11" s="12">
        <v>25.3</v>
      </c>
      <c r="E11" s="12">
        <v>25.1</v>
      </c>
      <c r="F11" s="12">
        <v>24.75</v>
      </c>
      <c r="G11" s="12">
        <v>25.3</v>
      </c>
      <c r="H11" s="12">
        <v>25.2</v>
      </c>
      <c r="I11" s="3">
        <v>-40</v>
      </c>
      <c r="J11" s="3">
        <v>-184</v>
      </c>
      <c r="K11" s="3">
        <v>-176</v>
      </c>
      <c r="L11" s="3">
        <v>93</v>
      </c>
      <c r="M11" s="3">
        <v>-129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-1.0120000000000001E-2</v>
      </c>
      <c r="T11" s="13">
        <f t="shared" si="1"/>
        <v>-4.6184000000000003E-2</v>
      </c>
      <c r="U11" s="13">
        <f t="shared" si="2"/>
        <v>-4.3560000000000001E-2</v>
      </c>
      <c r="V11" s="13">
        <f t="shared" si="3"/>
        <v>2.3529000000000001E-2</v>
      </c>
      <c r="W11" s="13">
        <f t="shared" si="4"/>
        <v>-3.2507999999999995E-2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8411</v>
      </c>
      <c r="C12" s="3" t="s">
        <v>4578</v>
      </c>
      <c r="D12" s="12">
        <v>15.65</v>
      </c>
      <c r="E12" s="12">
        <v>15.5</v>
      </c>
      <c r="F12" s="12">
        <v>15.5</v>
      </c>
      <c r="G12" s="12">
        <v>15.3</v>
      </c>
      <c r="H12" s="12">
        <v>15.45</v>
      </c>
      <c r="I12" s="3">
        <v>4</v>
      </c>
      <c r="J12" s="3">
        <v>-96</v>
      </c>
      <c r="K12" s="3">
        <v>-94</v>
      </c>
      <c r="L12" s="3">
        <v>-17</v>
      </c>
      <c r="M12" s="3">
        <v>147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6.2600000000000004E-4</v>
      </c>
      <c r="T12" s="13">
        <f t="shared" si="1"/>
        <v>-1.4880000000000001E-2</v>
      </c>
      <c r="U12" s="13">
        <f t="shared" si="2"/>
        <v>-1.457E-2</v>
      </c>
      <c r="V12" s="13">
        <f t="shared" si="3"/>
        <v>-2.601E-3</v>
      </c>
      <c r="W12" s="13">
        <f t="shared" si="4"/>
        <v>2.2711500000000003E-2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8412</v>
      </c>
      <c r="C13" s="3" t="s">
        <v>10183</v>
      </c>
      <c r="D13" s="12">
        <v>21.5</v>
      </c>
      <c r="E13" s="12">
        <v>21.3</v>
      </c>
      <c r="F13" s="12">
        <v>21.05</v>
      </c>
      <c r="G13" s="12">
        <v>21.15</v>
      </c>
      <c r="H13" s="12">
        <v>21.3</v>
      </c>
      <c r="I13" s="3">
        <v>32</v>
      </c>
      <c r="J13" s="3">
        <v>-56</v>
      </c>
      <c r="K13" s="3">
        <v>-228</v>
      </c>
      <c r="L13" s="3">
        <v>209</v>
      </c>
      <c r="M13" s="3">
        <v>96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6.8799999999999998E-3</v>
      </c>
      <c r="T13" s="13">
        <f t="shared" si="1"/>
        <v>-1.1927999999999999E-2</v>
      </c>
      <c r="U13" s="13">
        <f t="shared" si="2"/>
        <v>-4.7994000000000009E-2</v>
      </c>
      <c r="V13" s="13">
        <f t="shared" si="3"/>
        <v>4.4203499999999993E-2</v>
      </c>
      <c r="W13" s="13">
        <f t="shared" si="4"/>
        <v>2.0448000000000001E-2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8413</v>
      </c>
      <c r="C14" s="3" t="s">
        <v>10183</v>
      </c>
      <c r="D14" s="12">
        <v>35.299999999999997</v>
      </c>
      <c r="E14" s="12">
        <v>35.200000000000003</v>
      </c>
      <c r="F14" s="12">
        <v>34.5</v>
      </c>
      <c r="G14" s="12">
        <v>34.799999999999997</v>
      </c>
      <c r="H14" s="12">
        <v>35</v>
      </c>
      <c r="I14" s="3">
        <v>8</v>
      </c>
      <c r="J14" s="3">
        <v>-22</v>
      </c>
      <c r="K14" s="3">
        <v>-24</v>
      </c>
      <c r="L14" s="3">
        <v>-17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2.8239999999999997E-3</v>
      </c>
      <c r="T14" s="13">
        <f t="shared" si="1"/>
        <v>-7.7440000000000009E-3</v>
      </c>
      <c r="U14" s="13">
        <f t="shared" si="2"/>
        <v>-8.2799999999999992E-3</v>
      </c>
      <c r="V14" s="13">
        <f t="shared" si="3"/>
        <v>-5.9159999999999994E-3</v>
      </c>
      <c r="W14" s="13">
        <f t="shared" si="4"/>
        <v>3.8500000000000001E-3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8414</v>
      </c>
      <c r="C15" s="3" t="s">
        <v>10183</v>
      </c>
      <c r="D15" s="12">
        <v>59</v>
      </c>
      <c r="E15" s="12">
        <v>59.1</v>
      </c>
      <c r="F15" s="12">
        <v>58.6</v>
      </c>
      <c r="G15" s="12">
        <v>59</v>
      </c>
      <c r="H15" s="12">
        <v>59.3</v>
      </c>
      <c r="I15" s="3">
        <v>-577</v>
      </c>
      <c r="J15" s="3">
        <v>-729</v>
      </c>
      <c r="K15" s="3">
        <v>-137</v>
      </c>
      <c r="L15" s="3">
        <v>-190</v>
      </c>
      <c r="M15" s="3">
        <v>333</v>
      </c>
      <c r="N15" s="3">
        <v>-189</v>
      </c>
      <c r="O15" s="3">
        <v>-161</v>
      </c>
      <c r="P15" s="3">
        <v>-162</v>
      </c>
      <c r="Q15" s="3">
        <v>-7</v>
      </c>
      <c r="R15" s="3">
        <v>0</v>
      </c>
      <c r="S15" s="13">
        <f t="shared" si="0"/>
        <v>-0.34043000000000001</v>
      </c>
      <c r="T15" s="13">
        <f t="shared" si="1"/>
        <v>-0.43083900000000003</v>
      </c>
      <c r="U15" s="13">
        <f t="shared" si="2"/>
        <v>-8.0281999999999992E-2</v>
      </c>
      <c r="V15" s="13">
        <f t="shared" si="3"/>
        <v>-0.11210000000000001</v>
      </c>
      <c r="W15" s="13">
        <f t="shared" si="4"/>
        <v>0.19746899999999998</v>
      </c>
      <c r="X15" s="13">
        <f t="shared" si="5"/>
        <v>-0.11151</v>
      </c>
      <c r="Y15" s="13">
        <f t="shared" si="6"/>
        <v>-9.5150999999999999E-2</v>
      </c>
      <c r="Z15" s="13">
        <f t="shared" si="7"/>
        <v>-9.4932000000000002E-2</v>
      </c>
      <c r="AA15" s="13">
        <f t="shared" si="8"/>
        <v>-4.13E-3</v>
      </c>
      <c r="AB15" s="13">
        <f t="shared" si="9"/>
        <v>0</v>
      </c>
    </row>
    <row r="16" spans="1:28" x14ac:dyDescent="0.25">
      <c r="A16" s="2" t="s">
        <v>10</v>
      </c>
      <c r="B16" s="3" t="s">
        <v>8415</v>
      </c>
      <c r="C16" s="3" t="s">
        <v>10184</v>
      </c>
      <c r="D16" s="12">
        <v>8.9499999999999993</v>
      </c>
      <c r="E16" s="12">
        <v>8.93</v>
      </c>
      <c r="F16" s="12">
        <v>8.89</v>
      </c>
      <c r="G16" s="12">
        <v>8.89</v>
      </c>
      <c r="H16" s="12">
        <v>8.6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8416</v>
      </c>
      <c r="C17" s="3" t="s">
        <v>4579</v>
      </c>
      <c r="D17" s="12">
        <v>83.3</v>
      </c>
      <c r="E17" s="12">
        <v>83.2</v>
      </c>
      <c r="F17" s="12">
        <v>83.8</v>
      </c>
      <c r="G17" s="12">
        <v>85</v>
      </c>
      <c r="H17" s="12">
        <v>86.2</v>
      </c>
      <c r="I17" s="3">
        <v>226</v>
      </c>
      <c r="J17" s="3">
        <v>-444</v>
      </c>
      <c r="K17" s="3">
        <v>161</v>
      </c>
      <c r="L17" s="3">
        <v>268</v>
      </c>
      <c r="M17" s="3">
        <v>-512</v>
      </c>
      <c r="N17" s="3">
        <v>417</v>
      </c>
      <c r="O17" s="3">
        <v>288</v>
      </c>
      <c r="P17" s="3">
        <v>289</v>
      </c>
      <c r="Q17" s="3">
        <v>21</v>
      </c>
      <c r="R17" s="3">
        <v>339</v>
      </c>
      <c r="S17" s="13">
        <f t="shared" si="0"/>
        <v>0.18825799999999998</v>
      </c>
      <c r="T17" s="13">
        <f t="shared" si="1"/>
        <v>-0.36940800000000001</v>
      </c>
      <c r="U17" s="13">
        <f t="shared" si="2"/>
        <v>0.13491799999999998</v>
      </c>
      <c r="V17" s="13">
        <f t="shared" si="3"/>
        <v>0.2278</v>
      </c>
      <c r="W17" s="13">
        <f t="shared" si="4"/>
        <v>-0.44134400000000001</v>
      </c>
      <c r="X17" s="13">
        <f t="shared" si="5"/>
        <v>0.34736099999999998</v>
      </c>
      <c r="Y17" s="13">
        <f t="shared" si="6"/>
        <v>0.23961600000000002</v>
      </c>
      <c r="Z17" s="13">
        <f t="shared" si="7"/>
        <v>0.24218200000000001</v>
      </c>
      <c r="AA17" s="13">
        <f t="shared" si="8"/>
        <v>1.7850000000000001E-2</v>
      </c>
      <c r="AB17" s="13">
        <f t="shared" si="9"/>
        <v>0.29221799999999998</v>
      </c>
    </row>
    <row r="18" spans="1:28" x14ac:dyDescent="0.25">
      <c r="A18" s="2" t="s">
        <v>12</v>
      </c>
      <c r="B18" s="3" t="s">
        <v>8417</v>
      </c>
      <c r="C18" s="3" t="s">
        <v>10183</v>
      </c>
      <c r="D18" s="12">
        <v>73.2</v>
      </c>
      <c r="E18" s="12">
        <v>73.7</v>
      </c>
      <c r="F18" s="12">
        <v>72.599999999999994</v>
      </c>
      <c r="G18" s="12">
        <v>72.5</v>
      </c>
      <c r="H18" s="12">
        <v>73.3</v>
      </c>
      <c r="I18" s="3">
        <v>-2511</v>
      </c>
      <c r="J18" s="3">
        <v>301</v>
      </c>
      <c r="K18" s="3">
        <v>-1224</v>
      </c>
      <c r="L18" s="3">
        <v>-50</v>
      </c>
      <c r="M18" s="3">
        <v>-82</v>
      </c>
      <c r="N18" s="3">
        <v>-30</v>
      </c>
      <c r="O18" s="3">
        <v>-842</v>
      </c>
      <c r="P18" s="3">
        <v>107</v>
      </c>
      <c r="Q18" s="3">
        <v>32</v>
      </c>
      <c r="R18" s="3">
        <v>26</v>
      </c>
      <c r="S18" s="13">
        <f t="shared" si="0"/>
        <v>-1.838052</v>
      </c>
      <c r="T18" s="13">
        <f t="shared" si="1"/>
        <v>0.22183700000000001</v>
      </c>
      <c r="U18" s="13">
        <f t="shared" si="2"/>
        <v>-0.88862399999999997</v>
      </c>
      <c r="V18" s="13">
        <f t="shared" si="3"/>
        <v>-3.6249999999999998E-2</v>
      </c>
      <c r="W18" s="13">
        <f t="shared" si="4"/>
        <v>-6.0105999999999993E-2</v>
      </c>
      <c r="X18" s="13">
        <f t="shared" si="5"/>
        <v>-2.196E-2</v>
      </c>
      <c r="Y18" s="13">
        <f t="shared" si="6"/>
        <v>-0.62055400000000005</v>
      </c>
      <c r="Z18" s="13">
        <f t="shared" si="7"/>
        <v>7.7682000000000001E-2</v>
      </c>
      <c r="AA18" s="13">
        <f t="shared" si="8"/>
        <v>2.3199999999999998E-2</v>
      </c>
      <c r="AB18" s="13">
        <f t="shared" si="9"/>
        <v>1.9057999999999999E-2</v>
      </c>
    </row>
    <row r="19" spans="1:28" x14ac:dyDescent="0.25">
      <c r="A19" s="2" t="s">
        <v>13</v>
      </c>
      <c r="B19" s="3" t="s">
        <v>8418</v>
      </c>
      <c r="C19" s="3" t="s">
        <v>10184</v>
      </c>
      <c r="D19" s="12">
        <v>11.85</v>
      </c>
      <c r="E19" s="12">
        <v>11.6</v>
      </c>
      <c r="F19" s="12">
        <v>11.3</v>
      </c>
      <c r="G19" s="12">
        <v>11.65</v>
      </c>
      <c r="H19" s="12">
        <v>11.6</v>
      </c>
      <c r="I19" s="3">
        <v>151</v>
      </c>
      <c r="J19" s="3">
        <v>-544</v>
      </c>
      <c r="K19" s="3">
        <v>1250</v>
      </c>
      <c r="L19" s="3">
        <v>1442</v>
      </c>
      <c r="M19" s="3">
        <v>-1091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1.78935E-2</v>
      </c>
      <c r="T19" s="13">
        <f t="shared" si="1"/>
        <v>-6.3103999999999993E-2</v>
      </c>
      <c r="U19" s="13">
        <f t="shared" si="2"/>
        <v>0.14124999999999999</v>
      </c>
      <c r="V19" s="13">
        <f t="shared" si="3"/>
        <v>0.167993</v>
      </c>
      <c r="W19" s="13">
        <f t="shared" si="4"/>
        <v>-0.126556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8419</v>
      </c>
      <c r="C20" s="3" t="s">
        <v>10184</v>
      </c>
      <c r="D20" s="12">
        <v>29.05</v>
      </c>
      <c r="E20" s="12">
        <v>29.05</v>
      </c>
      <c r="F20" s="12">
        <v>28.95</v>
      </c>
      <c r="G20" s="12">
        <v>28.9</v>
      </c>
      <c r="H20" s="12">
        <v>29.15</v>
      </c>
      <c r="I20" s="3">
        <v>57</v>
      </c>
      <c r="J20" s="3">
        <v>52</v>
      </c>
      <c r="K20" s="3">
        <v>-138</v>
      </c>
      <c r="L20" s="3">
        <v>-70</v>
      </c>
      <c r="M20" s="3">
        <v>562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1.65585E-2</v>
      </c>
      <c r="T20" s="13">
        <f t="shared" si="1"/>
        <v>1.5106000000000001E-2</v>
      </c>
      <c r="U20" s="13">
        <f t="shared" si="2"/>
        <v>-3.9951E-2</v>
      </c>
      <c r="V20" s="13">
        <f t="shared" si="3"/>
        <v>-2.0230000000000001E-2</v>
      </c>
      <c r="W20" s="13">
        <f t="shared" si="4"/>
        <v>0.163823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8420</v>
      </c>
      <c r="C21" s="3" t="s">
        <v>10183</v>
      </c>
      <c r="D21" s="12">
        <v>23.8</v>
      </c>
      <c r="E21" s="12">
        <v>23.65</v>
      </c>
      <c r="F21" s="12">
        <v>23.2</v>
      </c>
      <c r="G21" s="12">
        <v>23.9</v>
      </c>
      <c r="H21" s="12">
        <v>23.8</v>
      </c>
      <c r="I21" s="3">
        <v>82</v>
      </c>
      <c r="J21" s="3">
        <v>-100</v>
      </c>
      <c r="K21" s="3">
        <v>-487</v>
      </c>
      <c r="L21" s="3">
        <v>1141</v>
      </c>
      <c r="M21" s="3">
        <v>-192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1.9516000000000002E-2</v>
      </c>
      <c r="T21" s="13">
        <f t="shared" si="1"/>
        <v>-2.3650000000000001E-2</v>
      </c>
      <c r="U21" s="13">
        <f t="shared" si="2"/>
        <v>-0.112984</v>
      </c>
      <c r="V21" s="13">
        <f t="shared" si="3"/>
        <v>0.27269899999999997</v>
      </c>
      <c r="W21" s="13">
        <f t="shared" si="4"/>
        <v>-4.5696000000000001E-2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8421</v>
      </c>
      <c r="C22" s="3" t="s">
        <v>10183</v>
      </c>
      <c r="D22" s="12">
        <v>16.850000000000001</v>
      </c>
      <c r="E22" s="12">
        <v>16.8</v>
      </c>
      <c r="F22" s="12">
        <v>16.55</v>
      </c>
      <c r="G22" s="12">
        <v>16.899999999999999</v>
      </c>
      <c r="H22" s="12">
        <v>16.7</v>
      </c>
      <c r="I22" s="3">
        <v>40</v>
      </c>
      <c r="J22" s="3">
        <v>8</v>
      </c>
      <c r="K22" s="3">
        <v>-122</v>
      </c>
      <c r="L22" s="3">
        <v>111</v>
      </c>
      <c r="M22" s="3">
        <v>-137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6.7400000000000003E-3</v>
      </c>
      <c r="T22" s="13">
        <f t="shared" si="1"/>
        <v>1.3440000000000001E-3</v>
      </c>
      <c r="U22" s="13">
        <f t="shared" si="2"/>
        <v>-2.0191000000000001E-2</v>
      </c>
      <c r="V22" s="13">
        <f t="shared" si="3"/>
        <v>1.8758999999999998E-2</v>
      </c>
      <c r="W22" s="13">
        <f t="shared" si="4"/>
        <v>-2.2879E-2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8422</v>
      </c>
      <c r="C23" s="3" t="s">
        <v>4579</v>
      </c>
      <c r="D23" s="12">
        <v>45.8</v>
      </c>
      <c r="E23" s="12">
        <v>46.4</v>
      </c>
      <c r="F23" s="12">
        <v>45.9</v>
      </c>
      <c r="G23" s="12">
        <v>46.15</v>
      </c>
      <c r="H23" s="12">
        <v>46.25</v>
      </c>
      <c r="I23" s="3">
        <v>31</v>
      </c>
      <c r="J23" s="3">
        <v>22</v>
      </c>
      <c r="K23" s="3">
        <v>-61</v>
      </c>
      <c r="L23" s="3">
        <v>65</v>
      </c>
      <c r="M23" s="3">
        <v>62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1.4197999999999999E-2</v>
      </c>
      <c r="T23" s="13">
        <f t="shared" si="1"/>
        <v>1.0208E-2</v>
      </c>
      <c r="U23" s="13">
        <f t="shared" si="2"/>
        <v>-2.7999E-2</v>
      </c>
      <c r="V23" s="13">
        <f t="shared" si="3"/>
        <v>2.99975E-2</v>
      </c>
      <c r="W23" s="13">
        <f t="shared" si="4"/>
        <v>2.8674999999999999E-2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8423</v>
      </c>
      <c r="C24" s="3" t="s">
        <v>10183</v>
      </c>
      <c r="D24" s="12">
        <v>53.7</v>
      </c>
      <c r="E24" s="12">
        <v>53.9</v>
      </c>
      <c r="F24" s="12">
        <v>53.2</v>
      </c>
      <c r="G24" s="12">
        <v>53.2</v>
      </c>
      <c r="H24" s="12">
        <v>53.6</v>
      </c>
      <c r="I24" s="3">
        <v>-80</v>
      </c>
      <c r="J24" s="3">
        <v>29</v>
      </c>
      <c r="K24" s="3">
        <v>-217</v>
      </c>
      <c r="L24" s="3">
        <v>121</v>
      </c>
      <c r="M24" s="3">
        <v>154</v>
      </c>
      <c r="N24" s="3">
        <v>4</v>
      </c>
      <c r="O24" s="3">
        <v>34</v>
      </c>
      <c r="P24" s="3">
        <v>1</v>
      </c>
      <c r="Q24" s="3">
        <v>0</v>
      </c>
      <c r="R24" s="3">
        <v>0</v>
      </c>
      <c r="S24" s="13">
        <f t="shared" si="0"/>
        <v>-4.2959999999999998E-2</v>
      </c>
      <c r="T24" s="13">
        <f t="shared" si="1"/>
        <v>1.5630999999999999E-2</v>
      </c>
      <c r="U24" s="13">
        <f t="shared" si="2"/>
        <v>-0.11544400000000002</v>
      </c>
      <c r="V24" s="13">
        <f t="shared" si="3"/>
        <v>6.4372000000000013E-2</v>
      </c>
      <c r="W24" s="13">
        <f t="shared" si="4"/>
        <v>8.2543999999999992E-2</v>
      </c>
      <c r="X24" s="13">
        <f t="shared" si="5"/>
        <v>2.1480000000000002E-3</v>
      </c>
      <c r="Y24" s="13">
        <f t="shared" si="6"/>
        <v>1.8325999999999999E-2</v>
      </c>
      <c r="Z24" s="13">
        <f t="shared" si="7"/>
        <v>5.3200000000000003E-4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8424</v>
      </c>
      <c r="C25" s="3" t="s">
        <v>10183</v>
      </c>
      <c r="D25" s="12">
        <v>49.1</v>
      </c>
      <c r="E25" s="12">
        <v>49.45</v>
      </c>
      <c r="F25" s="12">
        <v>48.95</v>
      </c>
      <c r="G25" s="12">
        <v>49</v>
      </c>
      <c r="H25" s="12">
        <v>49.45</v>
      </c>
      <c r="I25" s="3">
        <v>532</v>
      </c>
      <c r="J25" s="3">
        <v>740</v>
      </c>
      <c r="K25" s="3">
        <v>-192</v>
      </c>
      <c r="L25" s="3">
        <v>-2</v>
      </c>
      <c r="M25" s="3">
        <v>408</v>
      </c>
      <c r="N25" s="3">
        <v>-18</v>
      </c>
      <c r="O25" s="3">
        <v>5</v>
      </c>
      <c r="P25" s="3">
        <v>2</v>
      </c>
      <c r="Q25" s="3">
        <v>0</v>
      </c>
      <c r="R25" s="3">
        <v>0</v>
      </c>
      <c r="S25" s="13">
        <f t="shared" si="0"/>
        <v>0.261212</v>
      </c>
      <c r="T25" s="13">
        <f t="shared" si="1"/>
        <v>0.36592999999999998</v>
      </c>
      <c r="U25" s="13">
        <f t="shared" si="2"/>
        <v>-9.3984000000000012E-2</v>
      </c>
      <c r="V25" s="13">
        <f t="shared" si="3"/>
        <v>-9.7999999999999997E-4</v>
      </c>
      <c r="W25" s="13">
        <f t="shared" si="4"/>
        <v>0.20175600000000002</v>
      </c>
      <c r="X25" s="13">
        <f t="shared" si="5"/>
        <v>-8.8380000000000004E-3</v>
      </c>
      <c r="Y25" s="13">
        <f t="shared" si="6"/>
        <v>2.4724999999999999E-3</v>
      </c>
      <c r="Z25" s="13">
        <f t="shared" si="7"/>
        <v>9.7900000000000005E-4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8425</v>
      </c>
      <c r="C26" s="3" t="s">
        <v>10183</v>
      </c>
      <c r="D26" s="12">
        <v>61.3</v>
      </c>
      <c r="E26" s="12">
        <v>61</v>
      </c>
      <c r="F26" s="12">
        <v>60.9</v>
      </c>
      <c r="G26" s="12">
        <v>61.2</v>
      </c>
      <c r="H26" s="12">
        <v>61.6</v>
      </c>
      <c r="I26" s="3">
        <v>-20</v>
      </c>
      <c r="J26" s="3">
        <v>-57</v>
      </c>
      <c r="K26" s="3">
        <v>14</v>
      </c>
      <c r="L26" s="3">
        <v>93</v>
      </c>
      <c r="M26" s="3">
        <v>81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-1.226E-2</v>
      </c>
      <c r="T26" s="13">
        <f t="shared" si="1"/>
        <v>-3.4770000000000002E-2</v>
      </c>
      <c r="U26" s="13">
        <f t="shared" si="2"/>
        <v>8.5260000000000006E-3</v>
      </c>
      <c r="V26" s="13">
        <f t="shared" si="3"/>
        <v>5.6916000000000001E-2</v>
      </c>
      <c r="W26" s="13">
        <f t="shared" si="4"/>
        <v>4.9896000000000003E-2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8426</v>
      </c>
      <c r="C27" s="3" t="s">
        <v>10183</v>
      </c>
      <c r="D27" s="12">
        <v>165.5</v>
      </c>
      <c r="E27" s="12">
        <v>165</v>
      </c>
      <c r="F27" s="12">
        <v>163.5</v>
      </c>
      <c r="G27" s="12">
        <v>165</v>
      </c>
      <c r="H27" s="12">
        <v>169</v>
      </c>
      <c r="I27" s="3">
        <v>-17</v>
      </c>
      <c r="J27" s="3">
        <v>-35</v>
      </c>
      <c r="K27" s="3">
        <v>-44</v>
      </c>
      <c r="L27" s="3">
        <v>24</v>
      </c>
      <c r="M27" s="3">
        <v>-14</v>
      </c>
      <c r="N27" s="3">
        <v>-11</v>
      </c>
      <c r="O27" s="3">
        <v>0</v>
      </c>
      <c r="P27" s="3">
        <v>-3</v>
      </c>
      <c r="Q27" s="3">
        <v>-5</v>
      </c>
      <c r="R27" s="3">
        <v>0</v>
      </c>
      <c r="S27" s="13">
        <f t="shared" si="0"/>
        <v>-2.8135E-2</v>
      </c>
      <c r="T27" s="13">
        <f t="shared" si="1"/>
        <v>-5.7750000000000003E-2</v>
      </c>
      <c r="U27" s="13">
        <f t="shared" si="2"/>
        <v>-7.1940000000000004E-2</v>
      </c>
      <c r="V27" s="13">
        <f t="shared" si="3"/>
        <v>3.9600000000000003E-2</v>
      </c>
      <c r="W27" s="13">
        <f t="shared" si="4"/>
        <v>-2.366E-2</v>
      </c>
      <c r="X27" s="13">
        <f t="shared" si="5"/>
        <v>-1.8204999999999999E-2</v>
      </c>
      <c r="Y27" s="13">
        <f t="shared" si="6"/>
        <v>0</v>
      </c>
      <c r="Z27" s="13">
        <f t="shared" si="7"/>
        <v>-4.9049999999999996E-3</v>
      </c>
      <c r="AA27" s="13">
        <f t="shared" si="8"/>
        <v>-8.2500000000000004E-3</v>
      </c>
      <c r="AB27" s="13">
        <f t="shared" si="9"/>
        <v>0</v>
      </c>
    </row>
    <row r="28" spans="1:28" x14ac:dyDescent="0.25">
      <c r="A28" s="2" t="s">
        <v>22</v>
      </c>
      <c r="B28" s="3" t="s">
        <v>8427</v>
      </c>
      <c r="C28" s="3" t="s">
        <v>10183</v>
      </c>
      <c r="D28" s="12">
        <v>35</v>
      </c>
      <c r="E28" s="12">
        <v>34.85</v>
      </c>
      <c r="F28" s="12">
        <v>34.85</v>
      </c>
      <c r="G28" s="12">
        <v>34.85</v>
      </c>
      <c r="H28" s="12">
        <v>35</v>
      </c>
      <c r="I28" s="3">
        <v>-1</v>
      </c>
      <c r="J28" s="3">
        <v>0</v>
      </c>
      <c r="K28" s="3">
        <v>-1</v>
      </c>
      <c r="L28" s="3">
        <v>2</v>
      </c>
      <c r="M28" s="3">
        <v>12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-3.5E-4</v>
      </c>
      <c r="T28" s="13">
        <f t="shared" si="1"/>
        <v>0</v>
      </c>
      <c r="U28" s="13">
        <f t="shared" si="2"/>
        <v>-3.4850000000000001E-4</v>
      </c>
      <c r="V28" s="13">
        <f t="shared" si="3"/>
        <v>6.9700000000000003E-4</v>
      </c>
      <c r="W28" s="13">
        <f t="shared" si="4"/>
        <v>4.1999999999999997E-3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8428</v>
      </c>
      <c r="C29" s="3" t="s">
        <v>10184</v>
      </c>
      <c r="D29" s="12">
        <v>35.200000000000003</v>
      </c>
      <c r="E29" s="12">
        <v>35.200000000000003</v>
      </c>
      <c r="F29" s="12">
        <v>34.9</v>
      </c>
      <c r="G29" s="12">
        <v>35.1</v>
      </c>
      <c r="H29" s="12">
        <v>35.299999999999997</v>
      </c>
      <c r="I29" s="3">
        <v>-22</v>
      </c>
      <c r="J29" s="3">
        <v>-88</v>
      </c>
      <c r="K29" s="3">
        <v>-115</v>
      </c>
      <c r="L29" s="3">
        <v>-36</v>
      </c>
      <c r="M29" s="3">
        <v>42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-7.7440000000000009E-3</v>
      </c>
      <c r="T29" s="13">
        <f t="shared" si="1"/>
        <v>-3.0976000000000004E-2</v>
      </c>
      <c r="U29" s="13">
        <f t="shared" si="2"/>
        <v>-4.0134999999999997E-2</v>
      </c>
      <c r="V29" s="13">
        <f t="shared" si="3"/>
        <v>-1.2636000000000001E-2</v>
      </c>
      <c r="W29" s="13">
        <f t="shared" si="4"/>
        <v>1.4825999999999999E-2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8429</v>
      </c>
      <c r="C30" s="3" t="s">
        <v>10184</v>
      </c>
      <c r="D30" s="12">
        <v>32.299999999999997</v>
      </c>
      <c r="E30" s="12">
        <v>31.2</v>
      </c>
      <c r="F30" s="12">
        <v>31.2</v>
      </c>
      <c r="G30" s="12">
        <v>33.6</v>
      </c>
      <c r="H30" s="12">
        <v>33</v>
      </c>
      <c r="I30" s="3">
        <v>0</v>
      </c>
      <c r="J30" s="3">
        <v>-10</v>
      </c>
      <c r="K30" s="3">
        <v>0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-3.1199999999999999E-3</v>
      </c>
      <c r="U30" s="13">
        <f t="shared" si="2"/>
        <v>0</v>
      </c>
      <c r="V30" s="13">
        <f t="shared" si="3"/>
        <v>0</v>
      </c>
      <c r="W30" s="13">
        <f t="shared" si="4"/>
        <v>3.3E-4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8430</v>
      </c>
      <c r="C31" s="3" t="s">
        <v>10183</v>
      </c>
      <c r="D31" s="12">
        <v>15.7</v>
      </c>
      <c r="E31" s="12">
        <v>15.65</v>
      </c>
      <c r="F31" s="12">
        <v>15.35</v>
      </c>
      <c r="G31" s="12">
        <v>15.45</v>
      </c>
      <c r="H31" s="12">
        <v>15.5</v>
      </c>
      <c r="I31" s="3">
        <v>20</v>
      </c>
      <c r="J31" s="3">
        <v>-14</v>
      </c>
      <c r="K31" s="3">
        <v>-25</v>
      </c>
      <c r="L31" s="3">
        <v>5</v>
      </c>
      <c r="M31" s="3">
        <v>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3.14E-3</v>
      </c>
      <c r="T31" s="13">
        <f t="shared" si="1"/>
        <v>-2.1909999999999998E-3</v>
      </c>
      <c r="U31" s="13">
        <f t="shared" si="2"/>
        <v>-3.8375000000000002E-3</v>
      </c>
      <c r="V31" s="13">
        <f t="shared" si="3"/>
        <v>7.7249999999999997E-4</v>
      </c>
      <c r="W31" s="13">
        <f t="shared" si="4"/>
        <v>7.7499999999999997E-4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8431</v>
      </c>
      <c r="C32" s="3" t="s">
        <v>4580</v>
      </c>
      <c r="D32" s="12">
        <v>53.4</v>
      </c>
      <c r="E32" s="12">
        <v>54.2</v>
      </c>
      <c r="F32" s="12">
        <v>54.3</v>
      </c>
      <c r="G32" s="12">
        <v>54.7</v>
      </c>
      <c r="H32" s="12">
        <v>54.7</v>
      </c>
      <c r="I32" s="3">
        <v>0</v>
      </c>
      <c r="J32" s="3">
        <v>-1</v>
      </c>
      <c r="K32" s="3">
        <v>-2</v>
      </c>
      <c r="L32" s="3">
        <v>-4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-5.4200000000000006E-4</v>
      </c>
      <c r="U32" s="13">
        <f t="shared" si="2"/>
        <v>-1.0859999999999999E-3</v>
      </c>
      <c r="V32" s="13">
        <f t="shared" si="3"/>
        <v>-2.1880000000000003E-3</v>
      </c>
      <c r="W32" s="13">
        <f t="shared" si="4"/>
        <v>-1.6410000000000003E-3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8432</v>
      </c>
      <c r="C33" s="3" t="s">
        <v>10183</v>
      </c>
      <c r="D33" s="12">
        <v>434</v>
      </c>
      <c r="E33" s="12">
        <v>447</v>
      </c>
      <c r="F33" s="12">
        <v>442.5</v>
      </c>
      <c r="G33" s="12">
        <v>441</v>
      </c>
      <c r="H33" s="12">
        <v>440.5</v>
      </c>
      <c r="I33" s="3">
        <v>-4</v>
      </c>
      <c r="J33" s="3">
        <v>6</v>
      </c>
      <c r="K33" s="3">
        <v>-3</v>
      </c>
      <c r="L33" s="3">
        <v>-1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-1.736E-2</v>
      </c>
      <c r="T33" s="13">
        <f t="shared" si="1"/>
        <v>2.682E-2</v>
      </c>
      <c r="U33" s="13">
        <f t="shared" si="2"/>
        <v>-1.3275E-2</v>
      </c>
      <c r="V33" s="13">
        <f t="shared" si="3"/>
        <v>-4.4099999999999999E-3</v>
      </c>
      <c r="W33" s="13">
        <f t="shared" si="4"/>
        <v>-1.762E-2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8433</v>
      </c>
      <c r="C34" s="3" t="s">
        <v>4579</v>
      </c>
      <c r="D34" s="12">
        <v>15.6</v>
      </c>
      <c r="E34" s="12">
        <v>15.75</v>
      </c>
      <c r="F34" s="12">
        <v>15.7</v>
      </c>
      <c r="G34" s="12">
        <v>16.100000000000001</v>
      </c>
      <c r="H34" s="12">
        <v>16.100000000000001</v>
      </c>
      <c r="I34" s="3">
        <v>0</v>
      </c>
      <c r="J34" s="3">
        <v>0</v>
      </c>
      <c r="K34" s="3">
        <v>-1</v>
      </c>
      <c r="L34" s="3">
        <v>0</v>
      </c>
      <c r="M34" s="3">
        <v>-2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-1.5699999999999999E-4</v>
      </c>
      <c r="V34" s="13">
        <f t="shared" si="3"/>
        <v>0</v>
      </c>
      <c r="W34" s="13">
        <f t="shared" si="4"/>
        <v>-3.2200000000000002E-4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8434</v>
      </c>
      <c r="C35" s="3" t="s">
        <v>10185</v>
      </c>
      <c r="D35" s="12">
        <v>66.599999999999994</v>
      </c>
      <c r="E35" s="12">
        <v>66.3</v>
      </c>
      <c r="F35" s="12">
        <v>66.8</v>
      </c>
      <c r="G35" s="12">
        <v>66.599999999999994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8435</v>
      </c>
      <c r="C36" s="3" t="s">
        <v>10184</v>
      </c>
      <c r="D36" s="12">
        <v>302.5</v>
      </c>
      <c r="E36" s="12">
        <v>302.5</v>
      </c>
      <c r="F36" s="12">
        <v>304</v>
      </c>
      <c r="G36" s="12">
        <v>302.5</v>
      </c>
      <c r="H36" s="12">
        <v>303.5</v>
      </c>
      <c r="I36" s="3">
        <v>1</v>
      </c>
      <c r="J36" s="3">
        <v>2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3.0249999999999999E-3</v>
      </c>
      <c r="T36" s="13">
        <f t="shared" si="1"/>
        <v>6.0499999999999998E-3</v>
      </c>
      <c r="U36" s="13">
        <f t="shared" si="2"/>
        <v>3.0400000000000002E-3</v>
      </c>
      <c r="V36" s="13">
        <f t="shared" si="3"/>
        <v>0</v>
      </c>
      <c r="W36" s="13">
        <f t="shared" si="4"/>
        <v>-3.0349999999999999E-3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8436</v>
      </c>
      <c r="C37" s="3" t="s">
        <v>4737</v>
      </c>
      <c r="D37" s="12">
        <v>132</v>
      </c>
      <c r="E37" s="12">
        <v>131.5</v>
      </c>
      <c r="F37" s="12">
        <v>133</v>
      </c>
      <c r="G37" s="12">
        <v>131</v>
      </c>
      <c r="H37" s="12">
        <v>130.5</v>
      </c>
      <c r="I37" s="3">
        <v>0</v>
      </c>
      <c r="J37" s="3">
        <v>-2</v>
      </c>
      <c r="K37" s="3">
        <v>2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-2.63E-3</v>
      </c>
      <c r="U37" s="13">
        <f t="shared" si="2"/>
        <v>2.66E-3</v>
      </c>
      <c r="V37" s="13">
        <f t="shared" si="3"/>
        <v>0</v>
      </c>
      <c r="W37" s="13">
        <f t="shared" si="4"/>
        <v>-1.305E-3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8437</v>
      </c>
      <c r="C38" s="3" t="s">
        <v>4581</v>
      </c>
      <c r="D38" s="12">
        <v>103.5</v>
      </c>
      <c r="E38" s="12">
        <v>102</v>
      </c>
      <c r="F38" s="12">
        <v>100</v>
      </c>
      <c r="G38" s="12">
        <v>102</v>
      </c>
      <c r="H38" s="12">
        <v>103.5</v>
      </c>
      <c r="I38" s="3">
        <v>109</v>
      </c>
      <c r="J38" s="3">
        <v>-612</v>
      </c>
      <c r="K38" s="3">
        <v>-2077</v>
      </c>
      <c r="L38" s="3">
        <v>4393</v>
      </c>
      <c r="M38" s="3">
        <v>1096</v>
      </c>
      <c r="N38" s="3">
        <v>0</v>
      </c>
      <c r="O38" s="3">
        <v>-1808</v>
      </c>
      <c r="P38" s="3">
        <v>19</v>
      </c>
      <c r="Q38" s="3">
        <v>-502</v>
      </c>
      <c r="R38" s="3">
        <v>-29</v>
      </c>
      <c r="S38" s="13">
        <f t="shared" si="0"/>
        <v>0.112815</v>
      </c>
      <c r="T38" s="13">
        <f t="shared" si="1"/>
        <v>-0.62424000000000002</v>
      </c>
      <c r="U38" s="13">
        <f t="shared" si="2"/>
        <v>-2.077</v>
      </c>
      <c r="V38" s="13">
        <f t="shared" si="3"/>
        <v>4.4808599999999998</v>
      </c>
      <c r="W38" s="13">
        <f t="shared" si="4"/>
        <v>1.13436</v>
      </c>
      <c r="X38" s="13">
        <f t="shared" si="5"/>
        <v>0</v>
      </c>
      <c r="Y38" s="13">
        <f t="shared" si="6"/>
        <v>-1.84416</v>
      </c>
      <c r="Z38" s="13">
        <f t="shared" si="7"/>
        <v>1.9E-2</v>
      </c>
      <c r="AA38" s="13">
        <f t="shared" si="8"/>
        <v>-0.51204000000000005</v>
      </c>
      <c r="AB38" s="13">
        <f t="shared" si="9"/>
        <v>-3.0015E-2</v>
      </c>
    </row>
    <row r="39" spans="1:28" x14ac:dyDescent="0.25">
      <c r="A39" s="2" t="s">
        <v>33</v>
      </c>
      <c r="B39" s="3" t="s">
        <v>8438</v>
      </c>
      <c r="C39" s="3" t="s">
        <v>4581</v>
      </c>
      <c r="D39" s="12">
        <v>84.9</v>
      </c>
      <c r="E39" s="12">
        <v>82.3</v>
      </c>
      <c r="F39" s="12">
        <v>81.400000000000006</v>
      </c>
      <c r="G39" s="12">
        <v>81.900000000000006</v>
      </c>
      <c r="H39" s="12">
        <v>82.8</v>
      </c>
      <c r="I39" s="3">
        <v>-267</v>
      </c>
      <c r="J39" s="3">
        <v>-4739</v>
      </c>
      <c r="K39" s="3">
        <v>1571</v>
      </c>
      <c r="L39" s="3">
        <v>1005</v>
      </c>
      <c r="M39" s="3">
        <v>4126</v>
      </c>
      <c r="N39" s="3">
        <v>136</v>
      </c>
      <c r="O39" s="3">
        <v>-3643</v>
      </c>
      <c r="P39" s="3">
        <v>172</v>
      </c>
      <c r="Q39" s="3">
        <v>-38</v>
      </c>
      <c r="R39" s="3">
        <v>30</v>
      </c>
      <c r="S39" s="13">
        <f t="shared" si="0"/>
        <v>-0.22668300000000002</v>
      </c>
      <c r="T39" s="13">
        <f t="shared" si="1"/>
        <v>-3.9001969999999999</v>
      </c>
      <c r="U39" s="13">
        <f t="shared" si="2"/>
        <v>1.278794</v>
      </c>
      <c r="V39" s="13">
        <f t="shared" si="3"/>
        <v>0.82309500000000002</v>
      </c>
      <c r="W39" s="13">
        <f t="shared" si="4"/>
        <v>3.416328</v>
      </c>
      <c r="X39" s="13">
        <f t="shared" si="5"/>
        <v>0.11546400000000001</v>
      </c>
      <c r="Y39" s="13">
        <f t="shared" si="6"/>
        <v>-2.9981889999999995</v>
      </c>
      <c r="Z39" s="13">
        <f t="shared" si="7"/>
        <v>0.14000800000000002</v>
      </c>
      <c r="AA39" s="13">
        <f t="shared" si="8"/>
        <v>-3.1122000000000004E-2</v>
      </c>
      <c r="AB39" s="13">
        <f t="shared" si="9"/>
        <v>2.4840000000000001E-2</v>
      </c>
    </row>
    <row r="40" spans="1:28" x14ac:dyDescent="0.25">
      <c r="A40" s="2" t="s">
        <v>34</v>
      </c>
      <c r="B40" s="3" t="s">
        <v>8439</v>
      </c>
      <c r="C40" s="3" t="s">
        <v>10186</v>
      </c>
      <c r="D40" s="12">
        <v>36.85</v>
      </c>
      <c r="E40" s="12">
        <v>35.799999999999997</v>
      </c>
      <c r="F40" s="12">
        <v>34.1</v>
      </c>
      <c r="G40" s="12">
        <v>35</v>
      </c>
      <c r="H40" s="12">
        <v>35.549999999999997</v>
      </c>
      <c r="I40" s="3">
        <v>-3781</v>
      </c>
      <c r="J40" s="3">
        <v>-2371</v>
      </c>
      <c r="K40" s="3">
        <v>367</v>
      </c>
      <c r="L40" s="3">
        <v>1866</v>
      </c>
      <c r="M40" s="3">
        <v>-2128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-1.3932985</v>
      </c>
      <c r="T40" s="13">
        <f t="shared" si="1"/>
        <v>-0.84881799999999985</v>
      </c>
      <c r="U40" s="13">
        <f t="shared" si="2"/>
        <v>0.12514700000000001</v>
      </c>
      <c r="V40" s="13">
        <f t="shared" si="3"/>
        <v>0.65310000000000001</v>
      </c>
      <c r="W40" s="13">
        <f t="shared" si="4"/>
        <v>-0.75650399999999995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8440</v>
      </c>
      <c r="C41" s="3" t="s">
        <v>10187</v>
      </c>
      <c r="D41" s="12">
        <v>36.799999999999997</v>
      </c>
      <c r="E41" s="12">
        <v>36.200000000000003</v>
      </c>
      <c r="F41" s="12">
        <v>35.200000000000003</v>
      </c>
      <c r="G41" s="12">
        <v>36.15</v>
      </c>
      <c r="H41" s="12">
        <v>36.25</v>
      </c>
      <c r="I41" s="3">
        <v>372</v>
      </c>
      <c r="J41" s="3">
        <v>-1353</v>
      </c>
      <c r="K41" s="3">
        <v>-116</v>
      </c>
      <c r="L41" s="3">
        <v>1785</v>
      </c>
      <c r="M41" s="3">
        <v>-998</v>
      </c>
      <c r="N41" s="3">
        <v>-80</v>
      </c>
      <c r="O41" s="3">
        <v>0</v>
      </c>
      <c r="P41" s="3">
        <v>-479</v>
      </c>
      <c r="Q41" s="3">
        <v>0</v>
      </c>
      <c r="R41" s="3">
        <v>0</v>
      </c>
      <c r="S41" s="13">
        <f t="shared" si="0"/>
        <v>0.13689599999999999</v>
      </c>
      <c r="T41" s="13">
        <f t="shared" si="1"/>
        <v>-0.48978600000000005</v>
      </c>
      <c r="U41" s="13">
        <f t="shared" si="2"/>
        <v>-4.0832E-2</v>
      </c>
      <c r="V41" s="13">
        <f t="shared" si="3"/>
        <v>0.64527749999999995</v>
      </c>
      <c r="W41" s="13">
        <f t="shared" si="4"/>
        <v>-0.36177500000000001</v>
      </c>
      <c r="X41" s="13">
        <f t="shared" si="5"/>
        <v>-2.9440000000000001E-2</v>
      </c>
      <c r="Y41" s="13">
        <f t="shared" si="6"/>
        <v>0</v>
      </c>
      <c r="Z41" s="13">
        <f t="shared" si="7"/>
        <v>-0.16860800000000004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8441</v>
      </c>
      <c r="C42" s="3" t="s">
        <v>10187</v>
      </c>
      <c r="D42" s="12">
        <v>22.65</v>
      </c>
      <c r="E42" s="12">
        <v>22.9</v>
      </c>
      <c r="F42" s="12">
        <v>22.3</v>
      </c>
      <c r="G42" s="12">
        <v>22.5</v>
      </c>
      <c r="H42" s="12">
        <v>22.6</v>
      </c>
      <c r="I42" s="3">
        <v>19</v>
      </c>
      <c r="J42" s="3">
        <v>-115</v>
      </c>
      <c r="K42" s="3">
        <v>-190</v>
      </c>
      <c r="L42" s="3">
        <v>21</v>
      </c>
      <c r="M42" s="3">
        <v>52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4.3035E-3</v>
      </c>
      <c r="T42" s="13">
        <f t="shared" si="1"/>
        <v>-2.6335000000000001E-2</v>
      </c>
      <c r="U42" s="13">
        <f t="shared" si="2"/>
        <v>-4.2369999999999998E-2</v>
      </c>
      <c r="V42" s="13">
        <f t="shared" si="3"/>
        <v>4.725E-3</v>
      </c>
      <c r="W42" s="13">
        <f t="shared" si="4"/>
        <v>1.1752E-2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8442</v>
      </c>
      <c r="C43" s="3" t="s">
        <v>10187</v>
      </c>
      <c r="D43" s="12">
        <v>33</v>
      </c>
      <c r="E43" s="12">
        <v>31.9</v>
      </c>
      <c r="F43" s="12">
        <v>31.55</v>
      </c>
      <c r="G43" s="12">
        <v>33.25</v>
      </c>
      <c r="H43" s="12">
        <v>33.25</v>
      </c>
      <c r="I43" s="3">
        <v>1509</v>
      </c>
      <c r="J43" s="3">
        <v>-2007</v>
      </c>
      <c r="K43" s="3">
        <v>3680</v>
      </c>
      <c r="L43" s="3">
        <v>3682</v>
      </c>
      <c r="M43" s="3">
        <v>-3092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0.49797000000000002</v>
      </c>
      <c r="T43" s="13">
        <f t="shared" si="1"/>
        <v>-0.64023299999999994</v>
      </c>
      <c r="U43" s="13">
        <f t="shared" si="2"/>
        <v>1.1610400000000001</v>
      </c>
      <c r="V43" s="13">
        <f t="shared" si="3"/>
        <v>1.2242649999999999</v>
      </c>
      <c r="W43" s="13">
        <f t="shared" si="4"/>
        <v>-1.0280899999999999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8443</v>
      </c>
      <c r="C44" s="3" t="s">
        <v>10187</v>
      </c>
      <c r="D44" s="12">
        <v>42.85</v>
      </c>
      <c r="E44" s="12">
        <v>42.1</v>
      </c>
      <c r="F44" s="12">
        <v>41.3</v>
      </c>
      <c r="G44" s="12">
        <v>41.3</v>
      </c>
      <c r="H44" s="12">
        <v>41</v>
      </c>
      <c r="I44" s="3">
        <v>175</v>
      </c>
      <c r="J44" s="3">
        <v>-1204</v>
      </c>
      <c r="K44" s="3">
        <v>-688</v>
      </c>
      <c r="L44" s="3">
        <v>1962</v>
      </c>
      <c r="M44" s="3">
        <v>1019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7.4987499999999999E-2</v>
      </c>
      <c r="T44" s="13">
        <f t="shared" si="1"/>
        <v>-0.506884</v>
      </c>
      <c r="U44" s="13">
        <f t="shared" si="2"/>
        <v>-0.28414399999999995</v>
      </c>
      <c r="V44" s="13">
        <f t="shared" si="3"/>
        <v>0.81030599999999986</v>
      </c>
      <c r="W44" s="13">
        <f t="shared" si="4"/>
        <v>0.41778999999999999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8444</v>
      </c>
      <c r="C45" s="3" t="s">
        <v>10187</v>
      </c>
      <c r="D45" s="12">
        <v>20.9</v>
      </c>
      <c r="E45" s="12">
        <v>20.3</v>
      </c>
      <c r="F45" s="12">
        <v>19.75</v>
      </c>
      <c r="G45" s="12">
        <v>20.2</v>
      </c>
      <c r="H45" s="12">
        <v>19.8</v>
      </c>
      <c r="I45" s="3">
        <v>-66</v>
      </c>
      <c r="J45" s="3">
        <v>-962</v>
      </c>
      <c r="K45" s="3">
        <v>92</v>
      </c>
      <c r="L45" s="3">
        <v>798</v>
      </c>
      <c r="M45" s="3">
        <v>2019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-1.3793999999999999E-2</v>
      </c>
      <c r="T45" s="13">
        <f t="shared" si="1"/>
        <v>-0.19528600000000002</v>
      </c>
      <c r="U45" s="13">
        <f t="shared" si="2"/>
        <v>1.8169999999999999E-2</v>
      </c>
      <c r="V45" s="13">
        <f t="shared" si="3"/>
        <v>0.16119599999999998</v>
      </c>
      <c r="W45" s="13">
        <f t="shared" si="4"/>
        <v>0.39976200000000006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8445</v>
      </c>
      <c r="C46" s="3" t="s">
        <v>10187</v>
      </c>
      <c r="D46" s="12">
        <v>29.55</v>
      </c>
      <c r="E46" s="12">
        <v>29.1</v>
      </c>
      <c r="F46" s="12">
        <v>28.5</v>
      </c>
      <c r="G46" s="12">
        <v>29</v>
      </c>
      <c r="H46" s="12">
        <v>28.75</v>
      </c>
      <c r="I46" s="3">
        <v>5884</v>
      </c>
      <c r="J46" s="3">
        <v>-2656</v>
      </c>
      <c r="K46" s="3">
        <v>4452</v>
      </c>
      <c r="L46" s="3">
        <v>-191</v>
      </c>
      <c r="M46" s="3">
        <v>-3833</v>
      </c>
      <c r="N46" s="3">
        <v>-106</v>
      </c>
      <c r="O46" s="3">
        <v>-464</v>
      </c>
      <c r="P46" s="3">
        <v>0</v>
      </c>
      <c r="Q46" s="3">
        <v>0</v>
      </c>
      <c r="R46" s="3">
        <v>0</v>
      </c>
      <c r="S46" s="13">
        <f t="shared" si="0"/>
        <v>1.7387220000000001</v>
      </c>
      <c r="T46" s="13">
        <f t="shared" si="1"/>
        <v>-0.77289600000000003</v>
      </c>
      <c r="U46" s="13">
        <f t="shared" si="2"/>
        <v>1.2688200000000001</v>
      </c>
      <c r="V46" s="13">
        <f t="shared" si="3"/>
        <v>-5.5390000000000002E-2</v>
      </c>
      <c r="W46" s="13">
        <f t="shared" si="4"/>
        <v>-1.1019874999999999</v>
      </c>
      <c r="X46" s="13">
        <f t="shared" si="5"/>
        <v>-3.1323000000000004E-2</v>
      </c>
      <c r="Y46" s="13">
        <f t="shared" si="6"/>
        <v>-0.13502400000000001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8446</v>
      </c>
      <c r="C47" s="3" t="s">
        <v>4581</v>
      </c>
      <c r="D47" s="12">
        <v>26.3</v>
      </c>
      <c r="E47" s="12">
        <v>25.6</v>
      </c>
      <c r="F47" s="12">
        <v>24.95</v>
      </c>
      <c r="G47" s="12">
        <v>25.95</v>
      </c>
      <c r="H47" s="12">
        <v>25.7</v>
      </c>
      <c r="I47" s="3">
        <v>366</v>
      </c>
      <c r="J47" s="3">
        <v>-1365</v>
      </c>
      <c r="K47" s="3">
        <v>3054</v>
      </c>
      <c r="L47" s="3">
        <v>1417</v>
      </c>
      <c r="M47" s="3">
        <v>-2734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9.625800000000001E-2</v>
      </c>
      <c r="T47" s="13">
        <f t="shared" si="1"/>
        <v>-0.34943999999999997</v>
      </c>
      <c r="U47" s="13">
        <f t="shared" si="2"/>
        <v>0.76197300000000001</v>
      </c>
      <c r="V47" s="13">
        <f t="shared" si="3"/>
        <v>0.36771150000000002</v>
      </c>
      <c r="W47" s="13">
        <f t="shared" si="4"/>
        <v>-0.70263799999999998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8447</v>
      </c>
      <c r="C48" s="3" t="s">
        <v>4581</v>
      </c>
      <c r="D48" s="12">
        <v>13.45</v>
      </c>
      <c r="E48" s="12">
        <v>13.15</v>
      </c>
      <c r="F48" s="12">
        <v>12.8</v>
      </c>
      <c r="G48" s="12">
        <v>13.6</v>
      </c>
      <c r="H48" s="12">
        <v>13.4</v>
      </c>
      <c r="I48" s="3">
        <v>-4442</v>
      </c>
      <c r="J48" s="3">
        <v>-5760</v>
      </c>
      <c r="K48" s="3">
        <v>9807</v>
      </c>
      <c r="L48" s="3">
        <v>9102</v>
      </c>
      <c r="M48" s="3">
        <v>-24509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-0.5974489999999999</v>
      </c>
      <c r="T48" s="13">
        <f t="shared" si="1"/>
        <v>-0.75744</v>
      </c>
      <c r="U48" s="13">
        <f t="shared" si="2"/>
        <v>1.255296</v>
      </c>
      <c r="V48" s="13">
        <f t="shared" si="3"/>
        <v>1.2378719999999999</v>
      </c>
      <c r="W48" s="13">
        <f t="shared" si="4"/>
        <v>-3.2842060000000002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8448</v>
      </c>
      <c r="C49" s="3" t="s">
        <v>10186</v>
      </c>
      <c r="D49" s="12">
        <v>75.3</v>
      </c>
      <c r="E49" s="12">
        <v>75.3</v>
      </c>
      <c r="F49" s="12">
        <v>74.900000000000006</v>
      </c>
      <c r="G49" s="12">
        <v>75.2</v>
      </c>
      <c r="H49" s="12">
        <v>75.3</v>
      </c>
      <c r="I49" s="3">
        <v>-4</v>
      </c>
      <c r="J49" s="3">
        <v>6</v>
      </c>
      <c r="K49" s="3">
        <v>12</v>
      </c>
      <c r="L49" s="3">
        <v>10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-3.0119999999999999E-3</v>
      </c>
      <c r="T49" s="13">
        <f t="shared" si="1"/>
        <v>4.5179999999999994E-3</v>
      </c>
      <c r="U49" s="13">
        <f t="shared" si="2"/>
        <v>8.9880000000000012E-3</v>
      </c>
      <c r="V49" s="13">
        <f t="shared" si="3"/>
        <v>7.5199999999999998E-3</v>
      </c>
      <c r="W49" s="13">
        <f t="shared" si="4"/>
        <v>6.0239999999999998E-3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8449</v>
      </c>
      <c r="C50" s="3" t="s">
        <v>10188</v>
      </c>
      <c r="D50" s="12">
        <v>11.75</v>
      </c>
      <c r="E50" s="12">
        <v>11.55</v>
      </c>
      <c r="F50" s="12">
        <v>11.55</v>
      </c>
      <c r="G50" s="12">
        <v>11.65</v>
      </c>
      <c r="H50" s="12">
        <v>11.8</v>
      </c>
      <c r="I50" s="3">
        <v>260</v>
      </c>
      <c r="J50" s="3">
        <v>-172</v>
      </c>
      <c r="K50" s="3">
        <v>-83</v>
      </c>
      <c r="L50" s="3">
        <v>40</v>
      </c>
      <c r="M50" s="3">
        <v>13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3.0550000000000001E-2</v>
      </c>
      <c r="T50" s="13">
        <f t="shared" si="1"/>
        <v>-1.9866000000000002E-2</v>
      </c>
      <c r="U50" s="13">
        <f t="shared" si="2"/>
        <v>-9.5865000000000013E-3</v>
      </c>
      <c r="V50" s="13">
        <f t="shared" si="3"/>
        <v>4.6600000000000001E-3</v>
      </c>
      <c r="W50" s="13">
        <f t="shared" si="4"/>
        <v>1.534E-3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8450</v>
      </c>
      <c r="C51" s="3" t="s">
        <v>10189</v>
      </c>
      <c r="D51" s="12">
        <v>33.1</v>
      </c>
      <c r="E51" s="12">
        <v>32.6</v>
      </c>
      <c r="F51" s="12">
        <v>33</v>
      </c>
      <c r="G51" s="12">
        <v>33.75</v>
      </c>
      <c r="H51" s="12">
        <v>34.65</v>
      </c>
      <c r="I51" s="3">
        <v>-2525</v>
      </c>
      <c r="J51" s="3">
        <v>-1737</v>
      </c>
      <c r="K51" s="3">
        <v>-901</v>
      </c>
      <c r="L51" s="3">
        <v>264</v>
      </c>
      <c r="M51" s="3">
        <v>563</v>
      </c>
      <c r="N51" s="3">
        <v>0</v>
      </c>
      <c r="O51" s="3">
        <v>0</v>
      </c>
      <c r="P51" s="3">
        <v>0</v>
      </c>
      <c r="Q51" s="3">
        <v>100</v>
      </c>
      <c r="R51" s="3">
        <v>0</v>
      </c>
      <c r="S51" s="13">
        <f t="shared" si="0"/>
        <v>-0.83577500000000005</v>
      </c>
      <c r="T51" s="13">
        <f t="shared" si="1"/>
        <v>-0.56626200000000004</v>
      </c>
      <c r="U51" s="13">
        <f t="shared" si="2"/>
        <v>-0.29732999999999998</v>
      </c>
      <c r="V51" s="13">
        <f t="shared" si="3"/>
        <v>8.9099999999999999E-2</v>
      </c>
      <c r="W51" s="13">
        <f t="shared" si="4"/>
        <v>0.19507950000000002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3.3750000000000002E-2</v>
      </c>
      <c r="AB51" s="13">
        <f t="shared" si="9"/>
        <v>0</v>
      </c>
    </row>
    <row r="52" spans="1:28" x14ac:dyDescent="0.25">
      <c r="A52" s="2" t="s">
        <v>46</v>
      </c>
      <c r="B52" s="3" t="s">
        <v>8451</v>
      </c>
      <c r="C52" s="3" t="s">
        <v>10187</v>
      </c>
      <c r="D52" s="12">
        <v>37.299999999999997</v>
      </c>
      <c r="E52" s="12">
        <v>37.4</v>
      </c>
      <c r="F52" s="12">
        <v>37</v>
      </c>
      <c r="G52" s="12">
        <v>37.200000000000003</v>
      </c>
      <c r="H52" s="12">
        <v>37.049999999999997</v>
      </c>
      <c r="I52" s="3">
        <v>-28</v>
      </c>
      <c r="J52" s="3">
        <v>-109</v>
      </c>
      <c r="K52" s="3">
        <v>-23</v>
      </c>
      <c r="L52" s="3">
        <v>39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-1.0443999999999998E-2</v>
      </c>
      <c r="T52" s="13">
        <f t="shared" si="1"/>
        <v>-4.0765999999999997E-2</v>
      </c>
      <c r="U52" s="13">
        <f t="shared" si="2"/>
        <v>-8.5100000000000002E-3</v>
      </c>
      <c r="V52" s="13">
        <f t="shared" si="3"/>
        <v>1.4508000000000002E-2</v>
      </c>
      <c r="W52" s="13">
        <f t="shared" si="4"/>
        <v>-3.7049999999999995E-4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8452</v>
      </c>
      <c r="C53" s="3" t="s">
        <v>10187</v>
      </c>
      <c r="D53" s="12">
        <v>34.25</v>
      </c>
      <c r="E53" s="12">
        <v>34.950000000000003</v>
      </c>
      <c r="F53" s="12">
        <v>34.6</v>
      </c>
      <c r="G53" s="12">
        <v>34.549999999999997</v>
      </c>
      <c r="H53" s="12">
        <v>34.25</v>
      </c>
      <c r="I53" s="3">
        <v>2</v>
      </c>
      <c r="J53" s="3">
        <v>-7</v>
      </c>
      <c r="K53" s="3">
        <v>-2</v>
      </c>
      <c r="L53" s="3">
        <v>1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6.8499999999999995E-4</v>
      </c>
      <c r="T53" s="13">
        <f t="shared" si="1"/>
        <v>-2.4465000000000003E-3</v>
      </c>
      <c r="U53" s="13">
        <f t="shared" si="2"/>
        <v>-6.9200000000000002E-4</v>
      </c>
      <c r="V53" s="13">
        <f t="shared" si="3"/>
        <v>3.455E-4</v>
      </c>
      <c r="W53" s="13">
        <f t="shared" si="4"/>
        <v>1.7125E-3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8453</v>
      </c>
      <c r="C54" s="3" t="s">
        <v>10187</v>
      </c>
      <c r="D54" s="12">
        <v>10.95</v>
      </c>
      <c r="E54" s="12">
        <v>11</v>
      </c>
      <c r="F54" s="12">
        <v>10.85</v>
      </c>
      <c r="G54" s="12">
        <v>10.9</v>
      </c>
      <c r="H54" s="12">
        <v>10.95</v>
      </c>
      <c r="I54" s="3">
        <v>0</v>
      </c>
      <c r="J54" s="3">
        <v>0</v>
      </c>
      <c r="K54" s="3">
        <v>1</v>
      </c>
      <c r="L54" s="3">
        <v>0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1.0849999999999999E-4</v>
      </c>
      <c r="V54" s="13">
        <f t="shared" si="3"/>
        <v>0</v>
      </c>
      <c r="W54" s="13">
        <f t="shared" si="4"/>
        <v>3.2849999999999996E-4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8454</v>
      </c>
      <c r="C55" s="3" t="s">
        <v>10187</v>
      </c>
      <c r="D55" s="12">
        <v>87.9</v>
      </c>
      <c r="E55" s="12">
        <v>88.1</v>
      </c>
      <c r="F55" s="12">
        <v>87.2</v>
      </c>
      <c r="G55" s="12">
        <v>86.7</v>
      </c>
      <c r="H55" s="12">
        <v>87.5</v>
      </c>
      <c r="I55" s="3">
        <v>24</v>
      </c>
      <c r="J55" s="3">
        <v>6</v>
      </c>
      <c r="K55" s="3">
        <v>-101</v>
      </c>
      <c r="L55" s="3">
        <v>-81</v>
      </c>
      <c r="M55" s="3">
        <v>195</v>
      </c>
      <c r="N55" s="3">
        <v>0</v>
      </c>
      <c r="O55" s="3">
        <v>0</v>
      </c>
      <c r="P55" s="3">
        <v>0</v>
      </c>
      <c r="Q55" s="3">
        <v>0</v>
      </c>
      <c r="R55" s="3">
        <v>-3</v>
      </c>
      <c r="S55" s="13">
        <f t="shared" si="0"/>
        <v>2.1096000000000004E-2</v>
      </c>
      <c r="T55" s="13">
        <f t="shared" si="1"/>
        <v>5.285999999999999E-3</v>
      </c>
      <c r="U55" s="13">
        <f t="shared" si="2"/>
        <v>-8.8072000000000011E-2</v>
      </c>
      <c r="V55" s="13">
        <f t="shared" si="3"/>
        <v>-7.0226999999999998E-2</v>
      </c>
      <c r="W55" s="13">
        <f t="shared" si="4"/>
        <v>0.170625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-2.6250000000000002E-3</v>
      </c>
    </row>
    <row r="56" spans="1:28" x14ac:dyDescent="0.25">
      <c r="A56" s="2" t="s">
        <v>50</v>
      </c>
      <c r="B56" s="3" t="s">
        <v>8455</v>
      </c>
      <c r="C56" s="3" t="s">
        <v>10187</v>
      </c>
      <c r="D56" s="12">
        <v>85.3</v>
      </c>
      <c r="E56" s="12">
        <v>83.3</v>
      </c>
      <c r="F56" s="12">
        <v>82.8</v>
      </c>
      <c r="G56" s="12">
        <v>83.3</v>
      </c>
      <c r="H56" s="12">
        <v>84.5</v>
      </c>
      <c r="I56" s="3">
        <v>-618</v>
      </c>
      <c r="J56" s="3">
        <v>-2852</v>
      </c>
      <c r="K56" s="3">
        <v>-1418</v>
      </c>
      <c r="L56" s="3">
        <v>-423</v>
      </c>
      <c r="M56" s="3">
        <v>140</v>
      </c>
      <c r="N56" s="3">
        <v>-125</v>
      </c>
      <c r="O56" s="3">
        <v>-2105</v>
      </c>
      <c r="P56" s="3">
        <v>61</v>
      </c>
      <c r="Q56" s="3">
        <v>-76</v>
      </c>
      <c r="R56" s="3">
        <v>-52</v>
      </c>
      <c r="S56" s="13">
        <f t="shared" si="0"/>
        <v>-0.52715400000000001</v>
      </c>
      <c r="T56" s="13">
        <f t="shared" si="1"/>
        <v>-2.3757160000000002</v>
      </c>
      <c r="U56" s="13">
        <f t="shared" si="2"/>
        <v>-1.174104</v>
      </c>
      <c r="V56" s="13">
        <f t="shared" si="3"/>
        <v>-0.35235900000000003</v>
      </c>
      <c r="W56" s="13">
        <f t="shared" si="4"/>
        <v>0.1183</v>
      </c>
      <c r="X56" s="13">
        <f t="shared" si="5"/>
        <v>-0.106625</v>
      </c>
      <c r="Y56" s="13">
        <f t="shared" si="6"/>
        <v>-1.7534650000000001</v>
      </c>
      <c r="Z56" s="13">
        <f t="shared" si="7"/>
        <v>5.0508000000000004E-2</v>
      </c>
      <c r="AA56" s="13">
        <f t="shared" si="8"/>
        <v>-6.3308000000000003E-2</v>
      </c>
      <c r="AB56" s="13">
        <f t="shared" si="9"/>
        <v>-4.394E-2</v>
      </c>
    </row>
    <row r="57" spans="1:28" x14ac:dyDescent="0.25">
      <c r="A57" s="2" t="s">
        <v>51</v>
      </c>
      <c r="B57" s="3" t="s">
        <v>8456</v>
      </c>
      <c r="C57" s="3" t="s">
        <v>10190</v>
      </c>
      <c r="D57" s="12">
        <v>23.35</v>
      </c>
      <c r="E57" s="12">
        <v>23.15</v>
      </c>
      <c r="F57" s="12">
        <v>22.65</v>
      </c>
      <c r="G57" s="12">
        <v>22.9</v>
      </c>
      <c r="H57" s="12">
        <v>23.05</v>
      </c>
      <c r="I57" s="3">
        <v>-10</v>
      </c>
      <c r="J57" s="3">
        <v>-2</v>
      </c>
      <c r="K57" s="3">
        <v>-31</v>
      </c>
      <c r="L57" s="3">
        <v>-14</v>
      </c>
      <c r="M57" s="3">
        <v>-10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-2.3349999999999998E-3</v>
      </c>
      <c r="T57" s="13">
        <f t="shared" si="1"/>
        <v>-4.6299999999999998E-4</v>
      </c>
      <c r="U57" s="13">
        <f t="shared" si="2"/>
        <v>-7.0215E-3</v>
      </c>
      <c r="V57" s="13">
        <f t="shared" si="3"/>
        <v>-3.2059999999999996E-3</v>
      </c>
      <c r="W57" s="13">
        <f t="shared" si="4"/>
        <v>-2.3050000000000002E-3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8457</v>
      </c>
      <c r="C58" s="3" t="s">
        <v>4581</v>
      </c>
      <c r="D58" s="12">
        <v>7.76</v>
      </c>
      <c r="E58" s="12">
        <v>7.7</v>
      </c>
      <c r="F58" s="12">
        <v>7.6</v>
      </c>
      <c r="G58" s="12">
        <v>7.62</v>
      </c>
      <c r="H58" s="12">
        <v>8</v>
      </c>
      <c r="I58" s="3">
        <v>-198</v>
      </c>
      <c r="J58" s="3">
        <v>-122</v>
      </c>
      <c r="K58" s="3">
        <v>-313</v>
      </c>
      <c r="L58" s="3">
        <v>24</v>
      </c>
      <c r="M58" s="3">
        <v>589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-1.53648E-2</v>
      </c>
      <c r="T58" s="13">
        <f t="shared" si="1"/>
        <v>-9.3939999999999996E-3</v>
      </c>
      <c r="U58" s="13">
        <f t="shared" si="2"/>
        <v>-2.3787999999999997E-2</v>
      </c>
      <c r="V58" s="13">
        <f t="shared" si="3"/>
        <v>1.8288E-3</v>
      </c>
      <c r="W58" s="13">
        <f t="shared" si="4"/>
        <v>4.7120000000000002E-2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8458</v>
      </c>
      <c r="C59" s="3" t="s">
        <v>10189</v>
      </c>
      <c r="D59" s="12">
        <v>64.3</v>
      </c>
      <c r="E59" s="12">
        <v>63.9</v>
      </c>
      <c r="F59" s="12">
        <v>63.5</v>
      </c>
      <c r="G59" s="12">
        <v>63.7</v>
      </c>
      <c r="H59" s="12">
        <v>66.599999999999994</v>
      </c>
      <c r="I59" s="3">
        <v>7</v>
      </c>
      <c r="J59" s="3">
        <v>-17</v>
      </c>
      <c r="K59" s="3">
        <v>-40</v>
      </c>
      <c r="L59" s="3">
        <v>43</v>
      </c>
      <c r="M59" s="3">
        <v>263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4.5009999999999998E-3</v>
      </c>
      <c r="T59" s="13">
        <f t="shared" si="1"/>
        <v>-1.0862999999999999E-2</v>
      </c>
      <c r="U59" s="13">
        <f t="shared" si="2"/>
        <v>-2.5399999999999999E-2</v>
      </c>
      <c r="V59" s="13">
        <f t="shared" si="3"/>
        <v>2.7390999999999999E-2</v>
      </c>
      <c r="W59" s="13">
        <f t="shared" si="4"/>
        <v>0.17515799999999998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8459</v>
      </c>
      <c r="C60" s="3" t="s">
        <v>4582</v>
      </c>
      <c r="D60" s="12">
        <v>37.75</v>
      </c>
      <c r="E60" s="12">
        <v>38</v>
      </c>
      <c r="F60" s="12">
        <v>37.85</v>
      </c>
      <c r="G60" s="12">
        <v>37.85</v>
      </c>
      <c r="H60" s="12">
        <v>38.4</v>
      </c>
      <c r="I60" s="3">
        <v>-2</v>
      </c>
      <c r="J60" s="3">
        <v>20</v>
      </c>
      <c r="K60" s="3">
        <v>2</v>
      </c>
      <c r="L60" s="3">
        <v>15</v>
      </c>
      <c r="M60" s="3">
        <v>44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-7.5500000000000003E-4</v>
      </c>
      <c r="T60" s="13">
        <f t="shared" si="1"/>
        <v>7.6E-3</v>
      </c>
      <c r="U60" s="13">
        <f t="shared" si="2"/>
        <v>7.5700000000000008E-4</v>
      </c>
      <c r="V60" s="13">
        <f t="shared" si="3"/>
        <v>5.6775000000000003E-3</v>
      </c>
      <c r="W60" s="13">
        <f t="shared" si="4"/>
        <v>1.6895999999999998E-2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8460</v>
      </c>
      <c r="C61" s="3" t="s">
        <v>4581</v>
      </c>
      <c r="D61" s="12">
        <v>11.25</v>
      </c>
      <c r="E61" s="12">
        <v>11.15</v>
      </c>
      <c r="F61" s="12">
        <v>11.35</v>
      </c>
      <c r="G61" s="12">
        <v>11.55</v>
      </c>
      <c r="H61" s="12">
        <v>12.2</v>
      </c>
      <c r="I61" s="3">
        <v>-15</v>
      </c>
      <c r="J61" s="3">
        <v>-28</v>
      </c>
      <c r="K61" s="3">
        <v>-154</v>
      </c>
      <c r="L61" s="3">
        <v>-30</v>
      </c>
      <c r="M61" s="3">
        <v>22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-1.6875E-3</v>
      </c>
      <c r="T61" s="13">
        <f t="shared" si="1"/>
        <v>-3.1219999999999998E-3</v>
      </c>
      <c r="U61" s="13">
        <f t="shared" si="2"/>
        <v>-1.7478999999999998E-2</v>
      </c>
      <c r="V61" s="13">
        <f t="shared" si="3"/>
        <v>-3.4650000000000002E-3</v>
      </c>
      <c r="W61" s="13">
        <f t="shared" si="4"/>
        <v>2.6839999999999998E-3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8461</v>
      </c>
      <c r="C62" s="3" t="s">
        <v>10187</v>
      </c>
      <c r="D62" s="12">
        <v>79.599999999999994</v>
      </c>
      <c r="E62" s="12">
        <v>79.900000000000006</v>
      </c>
      <c r="F62" s="12">
        <v>79.5</v>
      </c>
      <c r="G62" s="12">
        <v>79</v>
      </c>
      <c r="H62" s="12">
        <v>80.099999999999994</v>
      </c>
      <c r="I62" s="3">
        <v>0</v>
      </c>
      <c r="J62" s="3">
        <v>3</v>
      </c>
      <c r="K62" s="3">
        <v>-1</v>
      </c>
      <c r="L62" s="3">
        <v>-2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2.3970000000000003E-3</v>
      </c>
      <c r="U62" s="13">
        <f t="shared" si="2"/>
        <v>-7.9500000000000003E-4</v>
      </c>
      <c r="V62" s="13">
        <f t="shared" si="3"/>
        <v>-1.58E-3</v>
      </c>
      <c r="W62" s="13">
        <f t="shared" si="4"/>
        <v>-2.4029999999999998E-3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8462</v>
      </c>
      <c r="C63" s="3" t="s">
        <v>10186</v>
      </c>
      <c r="D63" s="12">
        <v>52.8</v>
      </c>
      <c r="E63" s="12">
        <v>53.7</v>
      </c>
      <c r="F63" s="12">
        <v>55.2</v>
      </c>
      <c r="G63" s="12">
        <v>55.7</v>
      </c>
      <c r="H63" s="12">
        <v>54.8</v>
      </c>
      <c r="I63" s="3">
        <v>3</v>
      </c>
      <c r="J63" s="3">
        <v>-4</v>
      </c>
      <c r="K63" s="3">
        <v>11</v>
      </c>
      <c r="L63" s="3">
        <v>-6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1.5839999999999997E-3</v>
      </c>
      <c r="T63" s="13">
        <f t="shared" si="1"/>
        <v>-2.1480000000000002E-3</v>
      </c>
      <c r="U63" s="13">
        <f t="shared" si="2"/>
        <v>6.0720000000000001E-3</v>
      </c>
      <c r="V63" s="13">
        <f t="shared" si="3"/>
        <v>-3.3420000000000004E-3</v>
      </c>
      <c r="W63" s="13">
        <f t="shared" si="4"/>
        <v>-5.4799999999999998E-4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8463</v>
      </c>
      <c r="C64" s="3" t="s">
        <v>4887</v>
      </c>
      <c r="D64" s="12">
        <v>31.8</v>
      </c>
      <c r="E64" s="12">
        <v>31.05</v>
      </c>
      <c r="F64" s="12">
        <v>30.75</v>
      </c>
      <c r="G64" s="12">
        <v>30.85</v>
      </c>
      <c r="H64" s="12">
        <v>31.65</v>
      </c>
      <c r="I64" s="3">
        <v>-804</v>
      </c>
      <c r="J64" s="3">
        <v>-3122</v>
      </c>
      <c r="K64" s="3">
        <v>-2188</v>
      </c>
      <c r="L64" s="3">
        <v>-489</v>
      </c>
      <c r="M64" s="3">
        <v>2598</v>
      </c>
      <c r="N64" s="3">
        <v>0</v>
      </c>
      <c r="O64" s="3">
        <v>-1404</v>
      </c>
      <c r="P64" s="3">
        <v>-865</v>
      </c>
      <c r="Q64" s="3">
        <v>393</v>
      </c>
      <c r="R64" s="3">
        <v>21</v>
      </c>
      <c r="S64" s="13">
        <f t="shared" si="0"/>
        <v>-0.25567200000000001</v>
      </c>
      <c r="T64" s="13">
        <f t="shared" si="1"/>
        <v>-0.96938100000000005</v>
      </c>
      <c r="U64" s="13">
        <f t="shared" si="2"/>
        <v>-0.67281000000000002</v>
      </c>
      <c r="V64" s="13">
        <f t="shared" si="3"/>
        <v>-0.1508565</v>
      </c>
      <c r="W64" s="13">
        <f t="shared" si="4"/>
        <v>0.82226699999999997</v>
      </c>
      <c r="X64" s="13">
        <f t="shared" si="5"/>
        <v>0</v>
      </c>
      <c r="Y64" s="13">
        <f t="shared" si="6"/>
        <v>-0.43594200000000005</v>
      </c>
      <c r="Z64" s="13">
        <f t="shared" si="7"/>
        <v>-0.26598749999999999</v>
      </c>
      <c r="AA64" s="13">
        <f t="shared" si="8"/>
        <v>0.12124050000000001</v>
      </c>
      <c r="AB64" s="13">
        <f t="shared" si="9"/>
        <v>6.6464999999999996E-3</v>
      </c>
    </row>
    <row r="65" spans="1:28" x14ac:dyDescent="0.25">
      <c r="A65" s="2" t="s">
        <v>59</v>
      </c>
      <c r="B65" s="3" t="s">
        <v>8464</v>
      </c>
      <c r="C65" s="3" t="s">
        <v>10191</v>
      </c>
      <c r="D65" s="12">
        <v>21.75</v>
      </c>
      <c r="E65" s="12">
        <v>21.2</v>
      </c>
      <c r="F65" s="12">
        <v>20.9</v>
      </c>
      <c r="G65" s="12">
        <v>21.9</v>
      </c>
      <c r="H65" s="12">
        <v>21.7</v>
      </c>
      <c r="I65" s="3">
        <v>2409</v>
      </c>
      <c r="J65" s="3">
        <v>-4587</v>
      </c>
      <c r="K65" s="3">
        <v>2892</v>
      </c>
      <c r="L65" s="3">
        <v>4448</v>
      </c>
      <c r="M65" s="3">
        <v>-1895</v>
      </c>
      <c r="N65" s="3">
        <v>0</v>
      </c>
      <c r="O65" s="3">
        <v>0</v>
      </c>
      <c r="P65" s="3">
        <v>0</v>
      </c>
      <c r="Q65" s="3">
        <v>0</v>
      </c>
      <c r="R65" s="3">
        <v>-78</v>
      </c>
      <c r="S65" s="13">
        <f t="shared" si="0"/>
        <v>0.52395749999999996</v>
      </c>
      <c r="T65" s="13">
        <f t="shared" si="1"/>
        <v>-0.97244399999999998</v>
      </c>
      <c r="U65" s="13">
        <f t="shared" si="2"/>
        <v>0.60442799999999997</v>
      </c>
      <c r="V65" s="13">
        <f t="shared" si="3"/>
        <v>0.97411199999999998</v>
      </c>
      <c r="W65" s="13">
        <f t="shared" si="4"/>
        <v>-0.411215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-1.6926E-2</v>
      </c>
    </row>
    <row r="66" spans="1:28" x14ac:dyDescent="0.25">
      <c r="A66" s="2" t="s">
        <v>60</v>
      </c>
      <c r="B66" s="3" t="s">
        <v>8465</v>
      </c>
      <c r="C66" s="3" t="s">
        <v>10191</v>
      </c>
      <c r="D66" s="12">
        <v>34.65</v>
      </c>
      <c r="E66" s="12">
        <v>34.65</v>
      </c>
      <c r="F66" s="12">
        <v>34.6</v>
      </c>
      <c r="G66" s="12">
        <v>34.85</v>
      </c>
      <c r="H66" s="12">
        <v>34.950000000000003</v>
      </c>
      <c r="I66" s="3">
        <v>0</v>
      </c>
      <c r="J66" s="3">
        <v>1</v>
      </c>
      <c r="K66" s="3">
        <v>-6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3.4649999999999997E-4</v>
      </c>
      <c r="U66" s="13">
        <f t="shared" si="2"/>
        <v>-2.0760000000000002E-3</v>
      </c>
      <c r="V66" s="13">
        <f t="shared" si="3"/>
        <v>-3.4850000000000001E-4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8466</v>
      </c>
      <c r="C67" s="3" t="s">
        <v>10191</v>
      </c>
      <c r="D67" s="12">
        <v>11.75</v>
      </c>
      <c r="E67" s="12">
        <v>11.35</v>
      </c>
      <c r="F67" s="12">
        <v>11.1</v>
      </c>
      <c r="G67" s="12">
        <v>11.05</v>
      </c>
      <c r="H67" s="12">
        <v>11.2</v>
      </c>
      <c r="I67" s="3">
        <v>0</v>
      </c>
      <c r="J67" s="3">
        <v>-100</v>
      </c>
      <c r="K67" s="3">
        <v>-10</v>
      </c>
      <c r="L67" s="3">
        <v>38</v>
      </c>
      <c r="M67" s="3">
        <v>-41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-1.1350000000000001E-2</v>
      </c>
      <c r="U67" s="13">
        <f t="shared" si="2"/>
        <v>-1.1100000000000001E-3</v>
      </c>
      <c r="V67" s="13">
        <f t="shared" si="3"/>
        <v>4.1990000000000005E-3</v>
      </c>
      <c r="W67" s="13">
        <f t="shared" si="4"/>
        <v>-4.5919999999999997E-3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8467</v>
      </c>
      <c r="C68" s="3" t="s">
        <v>10191</v>
      </c>
      <c r="D68" s="12">
        <v>17.2</v>
      </c>
      <c r="E68" s="12">
        <v>17.05</v>
      </c>
      <c r="F68" s="12">
        <v>16.3</v>
      </c>
      <c r="G68" s="12">
        <v>17.2</v>
      </c>
      <c r="H68" s="12">
        <v>16.899999999999999</v>
      </c>
      <c r="I68" s="3">
        <v>484</v>
      </c>
      <c r="J68" s="3">
        <v>-277</v>
      </c>
      <c r="K68" s="3">
        <v>-34</v>
      </c>
      <c r="L68" s="3">
        <v>559</v>
      </c>
      <c r="M68" s="3">
        <v>-378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8.3247999999999989E-2</v>
      </c>
      <c r="T68" s="13">
        <f t="shared" si="1"/>
        <v>-4.7228500000000007E-2</v>
      </c>
      <c r="U68" s="13">
        <f t="shared" si="2"/>
        <v>-5.5420000000000001E-3</v>
      </c>
      <c r="V68" s="13">
        <f t="shared" si="3"/>
        <v>9.6147999999999997E-2</v>
      </c>
      <c r="W68" s="13">
        <f t="shared" si="4"/>
        <v>-6.3881999999999994E-2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8468</v>
      </c>
      <c r="C69" s="3" t="s">
        <v>10192</v>
      </c>
      <c r="D69" s="12">
        <v>11.25</v>
      </c>
      <c r="E69" s="12">
        <v>11.15</v>
      </c>
      <c r="F69" s="12">
        <v>11</v>
      </c>
      <c r="G69" s="12">
        <v>11</v>
      </c>
      <c r="H69" s="12">
        <v>11</v>
      </c>
      <c r="I69" s="3">
        <v>40</v>
      </c>
      <c r="J69" s="3">
        <v>15</v>
      </c>
      <c r="K69" s="3">
        <v>-82</v>
      </c>
      <c r="L69" s="3">
        <v>9</v>
      </c>
      <c r="M69" s="3">
        <v>20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4.4999999999999997E-3</v>
      </c>
      <c r="T69" s="13">
        <f t="shared" si="1"/>
        <v>1.6724999999999999E-3</v>
      </c>
      <c r="U69" s="13">
        <f t="shared" si="2"/>
        <v>-9.0200000000000002E-3</v>
      </c>
      <c r="V69" s="13">
        <f t="shared" si="3"/>
        <v>9.8999999999999999E-4</v>
      </c>
      <c r="W69" s="13">
        <f t="shared" si="4"/>
        <v>2.2000000000000001E-3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8469</v>
      </c>
      <c r="C70" s="3" t="s">
        <v>4887</v>
      </c>
      <c r="D70" s="12">
        <v>15.6</v>
      </c>
      <c r="E70" s="12">
        <v>15.3</v>
      </c>
      <c r="F70" s="12">
        <v>14.9</v>
      </c>
      <c r="G70" s="12">
        <v>15.35</v>
      </c>
      <c r="H70" s="12">
        <v>15.15</v>
      </c>
      <c r="I70" s="3">
        <v>159</v>
      </c>
      <c r="J70" s="3">
        <v>-152</v>
      </c>
      <c r="K70" s="3">
        <v>175</v>
      </c>
      <c r="L70" s="3">
        <v>595</v>
      </c>
      <c r="M70" s="3">
        <v>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2.4804E-2</v>
      </c>
      <c r="T70" s="13">
        <f t="shared" si="1"/>
        <v>-2.3255999999999999E-2</v>
      </c>
      <c r="U70" s="13">
        <f t="shared" si="2"/>
        <v>2.6075000000000001E-2</v>
      </c>
      <c r="V70" s="13">
        <f t="shared" si="3"/>
        <v>9.1332499999999997E-2</v>
      </c>
      <c r="W70" s="13">
        <f t="shared" si="4"/>
        <v>2.8785000000000004E-3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8470</v>
      </c>
      <c r="C71" s="3" t="s">
        <v>4887</v>
      </c>
      <c r="D71" s="12">
        <v>11.1</v>
      </c>
      <c r="E71" s="12">
        <v>11.15</v>
      </c>
      <c r="F71" s="12">
        <v>11.1</v>
      </c>
      <c r="G71" s="12">
        <v>11.25</v>
      </c>
      <c r="H71" s="12">
        <v>11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8471</v>
      </c>
      <c r="C72" s="3" t="s">
        <v>10191</v>
      </c>
      <c r="D72" s="12">
        <v>39.9</v>
      </c>
      <c r="E72" s="12">
        <v>39.200000000000003</v>
      </c>
      <c r="F72" s="12">
        <v>39.200000000000003</v>
      </c>
      <c r="G72" s="12">
        <v>40.35</v>
      </c>
      <c r="H72" s="12">
        <v>42</v>
      </c>
      <c r="I72" s="3">
        <v>3</v>
      </c>
      <c r="J72" s="3">
        <v>-49</v>
      </c>
      <c r="K72" s="3">
        <v>-23</v>
      </c>
      <c r="L72" s="3">
        <v>-13</v>
      </c>
      <c r="M72" s="3">
        <v>93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1.1969999999999999E-3</v>
      </c>
      <c r="T72" s="13">
        <f t="shared" si="11"/>
        <v>-1.9208000000000003E-2</v>
      </c>
      <c r="U72" s="13">
        <f t="shared" si="12"/>
        <v>-9.0159999999999997E-3</v>
      </c>
      <c r="V72" s="13">
        <f t="shared" si="13"/>
        <v>-5.245500000000001E-3</v>
      </c>
      <c r="W72" s="13">
        <f t="shared" si="14"/>
        <v>3.9059999999999997E-2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8472</v>
      </c>
      <c r="C73" s="3" t="s">
        <v>10191</v>
      </c>
      <c r="D73" s="12">
        <v>21.6</v>
      </c>
      <c r="E73" s="12">
        <v>21.9</v>
      </c>
      <c r="F73" s="12">
        <v>21.65</v>
      </c>
      <c r="G73" s="12">
        <v>21.85</v>
      </c>
      <c r="H73" s="12">
        <v>22.3</v>
      </c>
      <c r="I73" s="3">
        <v>-22</v>
      </c>
      <c r="J73" s="3">
        <v>105</v>
      </c>
      <c r="K73" s="3">
        <v>-34</v>
      </c>
      <c r="L73" s="3">
        <v>11</v>
      </c>
      <c r="M73" s="3">
        <v>18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-4.7520000000000001E-3</v>
      </c>
      <c r="T73" s="13">
        <f t="shared" si="11"/>
        <v>2.2995000000000002E-2</v>
      </c>
      <c r="U73" s="13">
        <f t="shared" si="12"/>
        <v>-7.3609999999999995E-3</v>
      </c>
      <c r="V73" s="13">
        <f t="shared" si="13"/>
        <v>2.4035000000000003E-3</v>
      </c>
      <c r="W73" s="13">
        <f t="shared" si="14"/>
        <v>4.0140000000000002E-3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8473</v>
      </c>
      <c r="C74" s="3" t="s">
        <v>10193</v>
      </c>
      <c r="D74" s="12">
        <v>13.65</v>
      </c>
      <c r="E74" s="12">
        <v>13.7</v>
      </c>
      <c r="F74" s="12">
        <v>13.55</v>
      </c>
      <c r="G74" s="12">
        <v>13.7</v>
      </c>
      <c r="H74" s="12">
        <v>13.65</v>
      </c>
      <c r="I74" s="3">
        <v>3</v>
      </c>
      <c r="J74" s="3">
        <v>-5</v>
      </c>
      <c r="K74" s="3">
        <v>-38</v>
      </c>
      <c r="L74" s="3">
        <v>0</v>
      </c>
      <c r="M74" s="3">
        <v>14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4.0950000000000003E-4</v>
      </c>
      <c r="T74" s="13">
        <f t="shared" si="11"/>
        <v>-6.8499999999999995E-4</v>
      </c>
      <c r="U74" s="13">
        <f t="shared" si="12"/>
        <v>-5.1489999999999999E-3</v>
      </c>
      <c r="V74" s="13">
        <f t="shared" si="13"/>
        <v>0</v>
      </c>
      <c r="W74" s="13">
        <f t="shared" si="14"/>
        <v>1.9109999999999999E-3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8474</v>
      </c>
      <c r="C75" s="3" t="s">
        <v>10191</v>
      </c>
      <c r="D75" s="12">
        <v>31.4</v>
      </c>
      <c r="E75" s="12">
        <v>31.35</v>
      </c>
      <c r="F75" s="12">
        <v>32</v>
      </c>
      <c r="G75" s="12">
        <v>32.15</v>
      </c>
      <c r="H75" s="12">
        <v>32.15</v>
      </c>
      <c r="I75" s="3">
        <v>-279</v>
      </c>
      <c r="J75" s="3">
        <v>7</v>
      </c>
      <c r="K75" s="3">
        <v>-553</v>
      </c>
      <c r="L75" s="3">
        <v>-912</v>
      </c>
      <c r="M75" s="3">
        <v>-843</v>
      </c>
      <c r="N75" s="3">
        <v>0</v>
      </c>
      <c r="O75" s="3">
        <v>866</v>
      </c>
      <c r="P75" s="3">
        <v>860</v>
      </c>
      <c r="Q75" s="3">
        <v>586</v>
      </c>
      <c r="R75" s="3">
        <v>552</v>
      </c>
      <c r="S75" s="13">
        <f t="shared" si="10"/>
        <v>-8.7606000000000003E-2</v>
      </c>
      <c r="T75" s="13">
        <f t="shared" si="11"/>
        <v>2.1945000000000003E-3</v>
      </c>
      <c r="U75" s="13">
        <f t="shared" si="12"/>
        <v>-0.17696000000000001</v>
      </c>
      <c r="V75" s="13">
        <f t="shared" si="13"/>
        <v>-0.29320799999999997</v>
      </c>
      <c r="W75" s="13">
        <f t="shared" si="14"/>
        <v>-0.27102449999999995</v>
      </c>
      <c r="X75" s="13">
        <f t="shared" si="15"/>
        <v>0</v>
      </c>
      <c r="Y75" s="13">
        <f t="shared" si="16"/>
        <v>0.27149100000000004</v>
      </c>
      <c r="Z75" s="13">
        <f t="shared" si="17"/>
        <v>0.2752</v>
      </c>
      <c r="AA75" s="13">
        <f t="shared" si="18"/>
        <v>0.18839899999999998</v>
      </c>
      <c r="AB75" s="13">
        <f t="shared" si="19"/>
        <v>0.17746799999999999</v>
      </c>
    </row>
    <row r="76" spans="1:28" x14ac:dyDescent="0.25">
      <c r="A76" s="2" t="s">
        <v>70</v>
      </c>
      <c r="B76" s="3" t="s">
        <v>8475</v>
      </c>
      <c r="C76" s="3" t="s">
        <v>10194</v>
      </c>
      <c r="D76" s="12">
        <v>20.3</v>
      </c>
      <c r="E76" s="12">
        <v>19.899999999999999</v>
      </c>
      <c r="F76" s="12">
        <v>19.3</v>
      </c>
      <c r="G76" s="12">
        <v>19.350000000000001</v>
      </c>
      <c r="H76" s="12">
        <v>19.350000000000001</v>
      </c>
      <c r="I76" s="3">
        <v>-8</v>
      </c>
      <c r="J76" s="3">
        <v>-43</v>
      </c>
      <c r="K76" s="3">
        <v>-15</v>
      </c>
      <c r="L76" s="3">
        <v>0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-1.624E-3</v>
      </c>
      <c r="T76" s="13">
        <f t="shared" si="11"/>
        <v>-8.5569999999999986E-3</v>
      </c>
      <c r="U76" s="13">
        <f t="shared" si="12"/>
        <v>-2.895E-3</v>
      </c>
      <c r="V76" s="13">
        <f t="shared" si="13"/>
        <v>0</v>
      </c>
      <c r="W76" s="13">
        <f t="shared" si="14"/>
        <v>7.7400000000000006E-4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8476</v>
      </c>
      <c r="C77" s="3" t="s">
        <v>4305</v>
      </c>
      <c r="D77" s="12">
        <v>39.75</v>
      </c>
      <c r="E77" s="12">
        <v>39.85</v>
      </c>
      <c r="F77" s="12">
        <v>39.950000000000003</v>
      </c>
      <c r="G77" s="12">
        <v>39.950000000000003</v>
      </c>
      <c r="H77" s="12">
        <v>39.950000000000003</v>
      </c>
      <c r="I77" s="3">
        <v>-6</v>
      </c>
      <c r="J77" s="3">
        <v>-7</v>
      </c>
      <c r="K77" s="3">
        <v>-4</v>
      </c>
      <c r="L77" s="3">
        <v>1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-2.385E-3</v>
      </c>
      <c r="T77" s="13">
        <f t="shared" si="11"/>
        <v>-2.7894999999999999E-3</v>
      </c>
      <c r="U77" s="13">
        <f t="shared" si="12"/>
        <v>-1.598E-3</v>
      </c>
      <c r="V77" s="13">
        <f t="shared" si="13"/>
        <v>3.9950000000000001E-4</v>
      </c>
      <c r="W77" s="13">
        <f t="shared" si="14"/>
        <v>1.598E-3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8477</v>
      </c>
      <c r="C78" s="3" t="s">
        <v>10192</v>
      </c>
      <c r="D78" s="12">
        <v>25.15</v>
      </c>
      <c r="E78" s="12">
        <v>25.3</v>
      </c>
      <c r="F78" s="12">
        <v>25.1</v>
      </c>
      <c r="G78" s="12">
        <v>25.2</v>
      </c>
      <c r="H78" s="12">
        <v>25.2</v>
      </c>
      <c r="I78" s="3">
        <v>-15</v>
      </c>
      <c r="J78" s="3">
        <v>-21</v>
      </c>
      <c r="K78" s="3">
        <v>-60</v>
      </c>
      <c r="L78" s="3">
        <v>-47</v>
      </c>
      <c r="M78" s="3">
        <v>-13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-3.7724999999999998E-3</v>
      </c>
      <c r="T78" s="13">
        <f t="shared" si="11"/>
        <v>-5.3130000000000009E-3</v>
      </c>
      <c r="U78" s="13">
        <f t="shared" si="12"/>
        <v>-1.506E-2</v>
      </c>
      <c r="V78" s="13">
        <f t="shared" si="13"/>
        <v>-1.1843999999999999E-2</v>
      </c>
      <c r="W78" s="13">
        <f t="shared" si="14"/>
        <v>-3.2759999999999998E-3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8478</v>
      </c>
      <c r="C79" s="3" t="s">
        <v>10195</v>
      </c>
      <c r="D79" s="12">
        <v>30.9</v>
      </c>
      <c r="E79" s="12">
        <v>30.6</v>
      </c>
      <c r="F79" s="12">
        <v>30.6</v>
      </c>
      <c r="G79" s="12">
        <v>30.95</v>
      </c>
      <c r="H79" s="12">
        <v>30.2</v>
      </c>
      <c r="I79" s="3">
        <v>-2</v>
      </c>
      <c r="J79" s="3">
        <v>-1</v>
      </c>
      <c r="K79" s="3">
        <v>-1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-6.1799999999999995E-4</v>
      </c>
      <c r="T79" s="13">
        <f t="shared" si="11"/>
        <v>-3.0600000000000001E-4</v>
      </c>
      <c r="U79" s="13">
        <f t="shared" si="12"/>
        <v>-3.0600000000000001E-4</v>
      </c>
      <c r="V79" s="13">
        <f t="shared" si="13"/>
        <v>-3.0949999999999999E-4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8479</v>
      </c>
      <c r="C80" s="3" t="s">
        <v>10196</v>
      </c>
      <c r="D80" s="12">
        <v>25.25</v>
      </c>
      <c r="E80" s="12">
        <v>24.7</v>
      </c>
      <c r="F80" s="12">
        <v>24.6</v>
      </c>
      <c r="G80" s="12">
        <v>24.4</v>
      </c>
      <c r="H80" s="12">
        <v>24.5</v>
      </c>
      <c r="I80" s="3">
        <v>2</v>
      </c>
      <c r="J80" s="3">
        <v>-12</v>
      </c>
      <c r="K80" s="3">
        <v>0</v>
      </c>
      <c r="L80" s="3">
        <v>-4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5.0500000000000002E-4</v>
      </c>
      <c r="T80" s="13">
        <f t="shared" si="11"/>
        <v>-2.9639999999999996E-3</v>
      </c>
      <c r="U80" s="13">
        <f t="shared" si="12"/>
        <v>0</v>
      </c>
      <c r="V80" s="13">
        <f t="shared" si="13"/>
        <v>-9.7599999999999998E-4</v>
      </c>
      <c r="W80" s="13">
        <f t="shared" si="14"/>
        <v>2.4499999999999999E-4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8480</v>
      </c>
      <c r="C81" s="3" t="s">
        <v>10191</v>
      </c>
      <c r="D81" s="12">
        <v>27.2</v>
      </c>
      <c r="E81" s="12">
        <v>26.75</v>
      </c>
      <c r="F81" s="12">
        <v>26.1</v>
      </c>
      <c r="G81" s="12">
        <v>27.5</v>
      </c>
      <c r="H81" s="12">
        <v>27</v>
      </c>
      <c r="I81" s="3">
        <v>3708</v>
      </c>
      <c r="J81" s="3">
        <v>-5983</v>
      </c>
      <c r="K81" s="3">
        <v>95</v>
      </c>
      <c r="L81" s="3">
        <v>9514</v>
      </c>
      <c r="M81" s="3">
        <v>-1908</v>
      </c>
      <c r="N81" s="3">
        <v>0</v>
      </c>
      <c r="O81" s="3">
        <v>109</v>
      </c>
      <c r="P81" s="3">
        <v>2</v>
      </c>
      <c r="Q81" s="3">
        <v>0</v>
      </c>
      <c r="R81" s="3">
        <v>-57</v>
      </c>
      <c r="S81" s="13">
        <f t="shared" si="10"/>
        <v>1.0085759999999999</v>
      </c>
      <c r="T81" s="13">
        <f t="shared" si="11"/>
        <v>-1.6004525000000001</v>
      </c>
      <c r="U81" s="13">
        <f t="shared" si="12"/>
        <v>2.4795000000000001E-2</v>
      </c>
      <c r="V81" s="13">
        <f t="shared" si="13"/>
        <v>2.6163500000000002</v>
      </c>
      <c r="W81" s="13">
        <f t="shared" si="14"/>
        <v>-0.51515999999999995</v>
      </c>
      <c r="X81" s="13">
        <f t="shared" si="15"/>
        <v>0</v>
      </c>
      <c r="Y81" s="13">
        <f t="shared" si="16"/>
        <v>2.9157499999999999E-2</v>
      </c>
      <c r="Z81" s="13">
        <f t="shared" si="17"/>
        <v>5.22E-4</v>
      </c>
      <c r="AA81" s="13">
        <f t="shared" si="18"/>
        <v>0</v>
      </c>
      <c r="AB81" s="13">
        <f t="shared" si="19"/>
        <v>-1.5389999999999999E-2</v>
      </c>
    </row>
    <row r="82" spans="1:28" x14ac:dyDescent="0.25">
      <c r="A82" s="2" t="s">
        <v>76</v>
      </c>
      <c r="B82" s="3" t="s">
        <v>8481</v>
      </c>
      <c r="C82" s="3" t="s">
        <v>10191</v>
      </c>
      <c r="D82" s="12">
        <v>11.7</v>
      </c>
      <c r="E82" s="12">
        <v>11.55</v>
      </c>
      <c r="F82" s="12">
        <v>11.05</v>
      </c>
      <c r="G82" s="12">
        <v>11.2</v>
      </c>
      <c r="H82" s="12">
        <v>11.15</v>
      </c>
      <c r="I82" s="3">
        <v>58</v>
      </c>
      <c r="J82" s="3">
        <v>-114</v>
      </c>
      <c r="K82" s="3">
        <v>23</v>
      </c>
      <c r="L82" s="3">
        <v>-45</v>
      </c>
      <c r="M82" s="3">
        <v>13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6.7859999999999995E-3</v>
      </c>
      <c r="T82" s="13">
        <f t="shared" si="11"/>
        <v>-1.3167E-2</v>
      </c>
      <c r="U82" s="13">
        <f t="shared" si="12"/>
        <v>2.5414999999999999E-3</v>
      </c>
      <c r="V82" s="13">
        <f t="shared" si="13"/>
        <v>-5.0399999999999993E-3</v>
      </c>
      <c r="W82" s="13">
        <f t="shared" si="14"/>
        <v>1.4495000000000003E-3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8482</v>
      </c>
      <c r="C83" s="3" t="s">
        <v>10188</v>
      </c>
      <c r="D83" s="12">
        <v>17.649999999999999</v>
      </c>
      <c r="E83" s="12">
        <v>17.5</v>
      </c>
      <c r="F83" s="12">
        <v>17.350000000000001</v>
      </c>
      <c r="G83" s="12">
        <v>18</v>
      </c>
      <c r="H83" s="12">
        <v>19.75</v>
      </c>
      <c r="I83" s="3">
        <v>20</v>
      </c>
      <c r="J83" s="3">
        <v>-14</v>
      </c>
      <c r="K83" s="3">
        <v>27</v>
      </c>
      <c r="L83" s="3">
        <v>19</v>
      </c>
      <c r="M83" s="3">
        <v>-84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3.5300000000000002E-3</v>
      </c>
      <c r="T83" s="13">
        <f t="shared" si="11"/>
        <v>-2.4499999999999999E-3</v>
      </c>
      <c r="U83" s="13">
        <f t="shared" si="12"/>
        <v>4.6845000000000003E-3</v>
      </c>
      <c r="V83" s="13">
        <f t="shared" si="13"/>
        <v>3.4199999999999999E-3</v>
      </c>
      <c r="W83" s="13">
        <f t="shared" si="14"/>
        <v>-1.6590000000000001E-2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8483</v>
      </c>
      <c r="C84" s="3" t="s">
        <v>10197</v>
      </c>
      <c r="D84" s="12">
        <v>14.55</v>
      </c>
      <c r="E84" s="12">
        <v>14.5</v>
      </c>
      <c r="F84" s="12">
        <v>15.95</v>
      </c>
      <c r="G84" s="12">
        <v>17.5</v>
      </c>
      <c r="H84" s="12">
        <v>16.7</v>
      </c>
      <c r="I84" s="3">
        <v>-3</v>
      </c>
      <c r="J84" s="3">
        <v>-17</v>
      </c>
      <c r="K84" s="3">
        <v>65</v>
      </c>
      <c r="L84" s="3">
        <v>11</v>
      </c>
      <c r="M84" s="3">
        <v>34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-4.3650000000000004E-4</v>
      </c>
      <c r="T84" s="13">
        <f t="shared" si="11"/>
        <v>-2.4650000000000002E-3</v>
      </c>
      <c r="U84" s="13">
        <f t="shared" si="12"/>
        <v>1.03675E-2</v>
      </c>
      <c r="V84" s="13">
        <f t="shared" si="13"/>
        <v>1.9250000000000001E-3</v>
      </c>
      <c r="W84" s="13">
        <f t="shared" si="14"/>
        <v>5.6779999999999999E-3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8484</v>
      </c>
      <c r="C85" s="3" t="s">
        <v>10191</v>
      </c>
      <c r="D85" s="12">
        <v>12.65</v>
      </c>
      <c r="E85" s="12">
        <v>12.55</v>
      </c>
      <c r="F85" s="12">
        <v>12.1</v>
      </c>
      <c r="G85" s="12">
        <v>12.3</v>
      </c>
      <c r="H85" s="12">
        <v>12.3</v>
      </c>
      <c r="I85" s="3">
        <v>719</v>
      </c>
      <c r="J85" s="3">
        <v>9</v>
      </c>
      <c r="K85" s="3">
        <v>-302</v>
      </c>
      <c r="L85" s="3">
        <v>1790</v>
      </c>
      <c r="M85" s="3">
        <v>-92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9.0953500000000007E-2</v>
      </c>
      <c r="T85" s="13">
        <f t="shared" si="11"/>
        <v>1.1295000000000001E-3</v>
      </c>
      <c r="U85" s="13">
        <f t="shared" si="12"/>
        <v>-3.6541999999999998E-2</v>
      </c>
      <c r="V85" s="13">
        <f t="shared" si="13"/>
        <v>0.22017</v>
      </c>
      <c r="W85" s="13">
        <f t="shared" si="14"/>
        <v>-1.1316000000000001E-2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8485</v>
      </c>
      <c r="C86" s="3" t="s">
        <v>10191</v>
      </c>
      <c r="D86" s="12">
        <v>12.15</v>
      </c>
      <c r="E86" s="12">
        <v>12.05</v>
      </c>
      <c r="F86" s="12">
        <v>11.95</v>
      </c>
      <c r="G86" s="12">
        <v>12</v>
      </c>
      <c r="H86" s="12">
        <v>11.95</v>
      </c>
      <c r="I86" s="3">
        <v>0</v>
      </c>
      <c r="J86" s="3">
        <v>-15</v>
      </c>
      <c r="K86" s="3">
        <v>-19</v>
      </c>
      <c r="L86" s="3">
        <v>-36</v>
      </c>
      <c r="M86" s="3">
        <v>-36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-1.8075000000000001E-3</v>
      </c>
      <c r="U86" s="13">
        <f t="shared" si="12"/>
        <v>-2.2704999999999999E-3</v>
      </c>
      <c r="V86" s="13">
        <f t="shared" si="13"/>
        <v>-4.3200000000000001E-3</v>
      </c>
      <c r="W86" s="13">
        <f t="shared" si="14"/>
        <v>-4.3020000000000003E-3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8486</v>
      </c>
      <c r="C87" s="3" t="s">
        <v>10191</v>
      </c>
      <c r="D87" s="12">
        <v>32</v>
      </c>
      <c r="E87" s="12">
        <v>31.55</v>
      </c>
      <c r="F87" s="12">
        <v>30.2</v>
      </c>
      <c r="G87" s="12">
        <v>30.25</v>
      </c>
      <c r="H87" s="12">
        <v>30.8</v>
      </c>
      <c r="I87" s="3">
        <v>53</v>
      </c>
      <c r="J87" s="3">
        <v>-3</v>
      </c>
      <c r="K87" s="3">
        <v>-24</v>
      </c>
      <c r="L87" s="3">
        <v>0</v>
      </c>
      <c r="M87" s="3">
        <v>12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1.6959999999999999E-2</v>
      </c>
      <c r="T87" s="13">
        <f t="shared" si="11"/>
        <v>-9.4650000000000008E-4</v>
      </c>
      <c r="U87" s="13">
        <f t="shared" si="12"/>
        <v>-7.2479999999999992E-3</v>
      </c>
      <c r="V87" s="13">
        <f t="shared" si="13"/>
        <v>0</v>
      </c>
      <c r="W87" s="13">
        <f t="shared" si="14"/>
        <v>3.6960000000000001E-3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8487</v>
      </c>
      <c r="C88" s="3" t="s">
        <v>10196</v>
      </c>
      <c r="D88" s="12">
        <v>12.65</v>
      </c>
      <c r="E88" s="12">
        <v>12.5</v>
      </c>
      <c r="F88" s="12">
        <v>12</v>
      </c>
      <c r="G88" s="12">
        <v>12.45</v>
      </c>
      <c r="H88" s="12">
        <v>12.35</v>
      </c>
      <c r="I88" s="3">
        <v>3528</v>
      </c>
      <c r="J88" s="3">
        <v>-548</v>
      </c>
      <c r="K88" s="3">
        <v>-1331</v>
      </c>
      <c r="L88" s="3">
        <v>6884</v>
      </c>
      <c r="M88" s="3">
        <v>-2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0.44629200000000002</v>
      </c>
      <c r="T88" s="13">
        <f t="shared" si="11"/>
        <v>-6.8500000000000005E-2</v>
      </c>
      <c r="U88" s="13">
        <f t="shared" si="12"/>
        <v>-0.15972</v>
      </c>
      <c r="V88" s="13">
        <f t="shared" si="13"/>
        <v>0.85705799999999988</v>
      </c>
      <c r="W88" s="13">
        <f t="shared" si="14"/>
        <v>-2.4699999999999999E-4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8488</v>
      </c>
      <c r="C89" s="3" t="s">
        <v>10196</v>
      </c>
      <c r="D89" s="12">
        <v>15.95</v>
      </c>
      <c r="E89" s="12">
        <v>15.5</v>
      </c>
      <c r="F89" s="12">
        <v>15.8</v>
      </c>
      <c r="G89" s="12">
        <v>15.8</v>
      </c>
      <c r="H89" s="12">
        <v>15.5</v>
      </c>
      <c r="I89" s="3">
        <v>-15</v>
      </c>
      <c r="J89" s="3">
        <v>-39</v>
      </c>
      <c r="K89" s="3">
        <v>-18</v>
      </c>
      <c r="L89" s="3">
        <v>10</v>
      </c>
      <c r="M89" s="3">
        <v>-4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-2.3925000000000001E-3</v>
      </c>
      <c r="T89" s="13">
        <f t="shared" si="11"/>
        <v>-6.045E-3</v>
      </c>
      <c r="U89" s="13">
        <f t="shared" si="12"/>
        <v>-2.8440000000000002E-3</v>
      </c>
      <c r="V89" s="13">
        <f t="shared" si="13"/>
        <v>1.58E-3</v>
      </c>
      <c r="W89" s="13">
        <f t="shared" si="14"/>
        <v>-6.2E-4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8489</v>
      </c>
      <c r="C90" s="3" t="s">
        <v>10191</v>
      </c>
      <c r="D90" s="12">
        <v>21.4</v>
      </c>
      <c r="E90" s="12">
        <v>21</v>
      </c>
      <c r="F90" s="12">
        <v>21.2</v>
      </c>
      <c r="G90" s="12">
        <v>21.15</v>
      </c>
      <c r="H90" s="12">
        <v>21.05</v>
      </c>
      <c r="I90" s="3">
        <v>41</v>
      </c>
      <c r="J90" s="3">
        <v>-59</v>
      </c>
      <c r="K90" s="3">
        <v>354</v>
      </c>
      <c r="L90" s="3">
        <v>25</v>
      </c>
      <c r="M90" s="3">
        <v>-10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8.7740000000000005E-3</v>
      </c>
      <c r="T90" s="13">
        <f t="shared" si="11"/>
        <v>-1.239E-2</v>
      </c>
      <c r="U90" s="13">
        <f t="shared" si="12"/>
        <v>7.5048000000000004E-2</v>
      </c>
      <c r="V90" s="13">
        <f t="shared" si="13"/>
        <v>5.2874999999999997E-3</v>
      </c>
      <c r="W90" s="13">
        <f t="shared" si="14"/>
        <v>-2.1050000000000001E-3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8490</v>
      </c>
      <c r="C91" s="3" t="s">
        <v>4887</v>
      </c>
      <c r="D91" s="12">
        <v>25.85</v>
      </c>
      <c r="E91" s="12">
        <v>25.4</v>
      </c>
      <c r="F91" s="12">
        <v>24.3</v>
      </c>
      <c r="G91" s="12">
        <v>24.8</v>
      </c>
      <c r="H91" s="12">
        <v>24.5</v>
      </c>
      <c r="I91" s="3">
        <v>845</v>
      </c>
      <c r="J91" s="3">
        <v>-5</v>
      </c>
      <c r="K91" s="3">
        <v>-44</v>
      </c>
      <c r="L91" s="3">
        <v>109</v>
      </c>
      <c r="M91" s="3">
        <v>-108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0.2184325</v>
      </c>
      <c r="T91" s="13">
        <f t="shared" si="11"/>
        <v>-1.2700000000000001E-3</v>
      </c>
      <c r="U91" s="13">
        <f t="shared" si="12"/>
        <v>-1.0692E-2</v>
      </c>
      <c r="V91" s="13">
        <f t="shared" si="13"/>
        <v>2.7032000000000004E-2</v>
      </c>
      <c r="W91" s="13">
        <f t="shared" si="14"/>
        <v>-2.6460000000000001E-2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8491</v>
      </c>
      <c r="C92" s="3" t="s">
        <v>10188</v>
      </c>
      <c r="D92" s="12">
        <v>9.36</v>
      </c>
      <c r="E92" s="12">
        <v>9.25</v>
      </c>
      <c r="F92" s="12">
        <v>9.11</v>
      </c>
      <c r="G92" s="12">
        <v>9.27</v>
      </c>
      <c r="H92" s="12">
        <v>9.16</v>
      </c>
      <c r="I92" s="3">
        <v>0</v>
      </c>
      <c r="J92" s="3">
        <v>-11</v>
      </c>
      <c r="K92" s="3">
        <v>-9</v>
      </c>
      <c r="L92" s="3">
        <v>2</v>
      </c>
      <c r="M92" s="3">
        <v>14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-1.0175E-3</v>
      </c>
      <c r="U92" s="13">
        <f t="shared" si="12"/>
        <v>-8.1989999999999993E-4</v>
      </c>
      <c r="V92" s="13">
        <f t="shared" si="13"/>
        <v>1.8539999999999998E-4</v>
      </c>
      <c r="W92" s="13">
        <f t="shared" si="14"/>
        <v>1.2824000000000002E-3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8492</v>
      </c>
      <c r="C93" s="3" t="s">
        <v>4887</v>
      </c>
      <c r="D93" s="12">
        <v>10.25</v>
      </c>
      <c r="E93" s="12">
        <v>10.25</v>
      </c>
      <c r="F93" s="12">
        <v>10.1</v>
      </c>
      <c r="G93" s="12">
        <v>10.1</v>
      </c>
      <c r="H93" s="12">
        <v>9.94</v>
      </c>
      <c r="I93" s="3">
        <v>59</v>
      </c>
      <c r="J93" s="3">
        <v>-15</v>
      </c>
      <c r="K93" s="3">
        <v>-11</v>
      </c>
      <c r="L93" s="3">
        <v>-13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6.0474999999999999E-3</v>
      </c>
      <c r="T93" s="13">
        <f t="shared" si="11"/>
        <v>-1.5375E-3</v>
      </c>
      <c r="U93" s="13">
        <f t="shared" si="12"/>
        <v>-1.111E-3</v>
      </c>
      <c r="V93" s="13">
        <f t="shared" si="13"/>
        <v>-1.3129999999999999E-3</v>
      </c>
      <c r="W93" s="13">
        <f t="shared" si="14"/>
        <v>-6.958E-4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8493</v>
      </c>
      <c r="C94" s="3" t="s">
        <v>10191</v>
      </c>
      <c r="D94" s="12">
        <v>26</v>
      </c>
      <c r="E94" s="12">
        <v>26.4</v>
      </c>
      <c r="F94" s="12">
        <v>24.7</v>
      </c>
      <c r="G94" s="12">
        <v>24.95</v>
      </c>
      <c r="H94" s="12">
        <v>24.3</v>
      </c>
      <c r="I94" s="3">
        <v>62</v>
      </c>
      <c r="J94" s="3">
        <v>221</v>
      </c>
      <c r="K94" s="3">
        <v>-9710</v>
      </c>
      <c r="L94" s="3">
        <v>3673</v>
      </c>
      <c r="M94" s="3">
        <v>1645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1.6119999999999999E-2</v>
      </c>
      <c r="T94" s="13">
        <f t="shared" si="11"/>
        <v>5.8343999999999993E-2</v>
      </c>
      <c r="U94" s="13">
        <f t="shared" si="12"/>
        <v>-2.3983699999999999</v>
      </c>
      <c r="V94" s="13">
        <f t="shared" si="13"/>
        <v>0.91641349999999988</v>
      </c>
      <c r="W94" s="13">
        <f t="shared" si="14"/>
        <v>0.39973500000000001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8494</v>
      </c>
      <c r="C95" s="3" t="s">
        <v>10195</v>
      </c>
      <c r="D95" s="12">
        <v>18.649999999999999</v>
      </c>
      <c r="E95" s="12">
        <v>19.2</v>
      </c>
      <c r="F95" s="12">
        <v>18.7</v>
      </c>
      <c r="G95" s="12">
        <v>18.8</v>
      </c>
      <c r="H95" s="12">
        <v>18.649999999999999</v>
      </c>
      <c r="I95" s="3">
        <v>-2</v>
      </c>
      <c r="J95" s="3">
        <v>206</v>
      </c>
      <c r="K95" s="3">
        <v>-149</v>
      </c>
      <c r="L95" s="3">
        <v>-26</v>
      </c>
      <c r="M95" s="3">
        <v>-8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-3.7299999999999996E-4</v>
      </c>
      <c r="T95" s="13">
        <f t="shared" si="11"/>
        <v>3.9551999999999997E-2</v>
      </c>
      <c r="U95" s="13">
        <f t="shared" si="12"/>
        <v>-2.7862999999999999E-2</v>
      </c>
      <c r="V95" s="13">
        <f t="shared" si="13"/>
        <v>-4.888E-3</v>
      </c>
      <c r="W95" s="13">
        <f t="shared" si="14"/>
        <v>-1.4919999999999998E-3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8495</v>
      </c>
      <c r="C96" s="3" t="s">
        <v>4887</v>
      </c>
      <c r="D96" s="12">
        <v>18.350000000000001</v>
      </c>
      <c r="E96" s="12">
        <v>18.100000000000001</v>
      </c>
      <c r="F96" s="12">
        <v>17.649999999999999</v>
      </c>
      <c r="G96" s="12">
        <v>18.149999999999999</v>
      </c>
      <c r="H96" s="12">
        <v>18.149999999999999</v>
      </c>
      <c r="I96" s="3">
        <v>-112</v>
      </c>
      <c r="J96" s="3">
        <v>-59</v>
      </c>
      <c r="K96" s="3">
        <v>-239</v>
      </c>
      <c r="L96" s="3">
        <v>237</v>
      </c>
      <c r="M96" s="3">
        <v>-206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-2.0552000000000004E-2</v>
      </c>
      <c r="T96" s="13">
        <f t="shared" si="11"/>
        <v>-1.0679000000000001E-2</v>
      </c>
      <c r="U96" s="13">
        <f t="shared" si="12"/>
        <v>-4.2183499999999992E-2</v>
      </c>
      <c r="V96" s="13">
        <f t="shared" si="13"/>
        <v>4.3015499999999991E-2</v>
      </c>
      <c r="W96" s="13">
        <f t="shared" si="14"/>
        <v>-3.7388999999999999E-2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8496</v>
      </c>
      <c r="C97" s="3" t="s">
        <v>4887</v>
      </c>
      <c r="D97" s="12">
        <v>14.25</v>
      </c>
      <c r="E97" s="12">
        <v>13.95</v>
      </c>
      <c r="F97" s="12">
        <v>13.6</v>
      </c>
      <c r="G97" s="12">
        <v>14</v>
      </c>
      <c r="H97" s="12">
        <v>13.75</v>
      </c>
      <c r="I97" s="3">
        <v>96</v>
      </c>
      <c r="J97" s="3">
        <v>-136</v>
      </c>
      <c r="K97" s="3">
        <v>-57</v>
      </c>
      <c r="L97" s="3">
        <v>204</v>
      </c>
      <c r="M97" s="3">
        <v>-155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1.3679999999999999E-2</v>
      </c>
      <c r="T97" s="13">
        <f t="shared" si="11"/>
        <v>-1.8971999999999999E-2</v>
      </c>
      <c r="U97" s="13">
        <f t="shared" si="12"/>
        <v>-7.7519999999999993E-3</v>
      </c>
      <c r="V97" s="13">
        <f t="shared" si="13"/>
        <v>2.8559999999999999E-2</v>
      </c>
      <c r="W97" s="13">
        <f t="shared" si="14"/>
        <v>-2.1312500000000002E-2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8497</v>
      </c>
      <c r="C98" s="3" t="s">
        <v>4887</v>
      </c>
      <c r="D98" s="12">
        <v>11.1</v>
      </c>
      <c r="E98" s="12">
        <v>10.7</v>
      </c>
      <c r="F98" s="12">
        <v>10.45</v>
      </c>
      <c r="G98" s="12">
        <v>10.55</v>
      </c>
      <c r="H98" s="12">
        <v>10.5</v>
      </c>
      <c r="I98" s="3">
        <v>-198</v>
      </c>
      <c r="J98" s="3">
        <v>-529</v>
      </c>
      <c r="K98" s="3">
        <v>-113</v>
      </c>
      <c r="L98" s="3">
        <v>-3</v>
      </c>
      <c r="M98" s="3">
        <v>239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-2.1977999999999998E-2</v>
      </c>
      <c r="T98" s="13">
        <f t="shared" si="11"/>
        <v>-5.6602999999999994E-2</v>
      </c>
      <c r="U98" s="13">
        <f t="shared" si="12"/>
        <v>-1.18085E-2</v>
      </c>
      <c r="V98" s="13">
        <f t="shared" si="13"/>
        <v>-3.165E-4</v>
      </c>
      <c r="W98" s="13">
        <f t="shared" si="14"/>
        <v>2.5094999999999999E-2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8498</v>
      </c>
      <c r="C99" s="3" t="s">
        <v>10196</v>
      </c>
      <c r="D99" s="12">
        <v>15.7</v>
      </c>
      <c r="E99" s="12">
        <v>15.4</v>
      </c>
      <c r="F99" s="12">
        <v>14.55</v>
      </c>
      <c r="G99" s="12">
        <v>14.95</v>
      </c>
      <c r="H99" s="12">
        <v>14.9</v>
      </c>
      <c r="I99" s="3">
        <v>74</v>
      </c>
      <c r="J99" s="3">
        <v>-157</v>
      </c>
      <c r="K99" s="3">
        <v>122</v>
      </c>
      <c r="L99" s="3">
        <v>-12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1.1618E-2</v>
      </c>
      <c r="T99" s="13">
        <f t="shared" si="11"/>
        <v>-2.4178000000000002E-2</v>
      </c>
      <c r="U99" s="13">
        <f t="shared" si="12"/>
        <v>1.7751000000000003E-2</v>
      </c>
      <c r="V99" s="13">
        <f t="shared" si="13"/>
        <v>-1.7939999999999998E-3</v>
      </c>
      <c r="W99" s="13">
        <f t="shared" si="14"/>
        <v>-2.9800000000000003E-4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8499</v>
      </c>
      <c r="C100" s="3" t="s">
        <v>10191</v>
      </c>
      <c r="D100" s="12">
        <v>17.350000000000001</v>
      </c>
      <c r="E100" s="12">
        <v>17.399999999999999</v>
      </c>
      <c r="F100" s="12">
        <v>17.100000000000001</v>
      </c>
      <c r="G100" s="12">
        <v>17.25</v>
      </c>
      <c r="H100" s="12">
        <v>17.2</v>
      </c>
      <c r="I100" s="3">
        <v>192</v>
      </c>
      <c r="J100" s="3">
        <v>84</v>
      </c>
      <c r="K100" s="3">
        <v>-9</v>
      </c>
      <c r="L100" s="3">
        <v>283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3.3312000000000001E-2</v>
      </c>
      <c r="T100" s="13">
        <f t="shared" si="11"/>
        <v>1.4615999999999999E-2</v>
      </c>
      <c r="U100" s="13">
        <f t="shared" si="12"/>
        <v>-1.539E-3</v>
      </c>
      <c r="V100" s="13">
        <f t="shared" si="13"/>
        <v>4.88175E-2</v>
      </c>
      <c r="W100" s="13">
        <f t="shared" si="14"/>
        <v>0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8500</v>
      </c>
      <c r="C101" s="3" t="s">
        <v>10191</v>
      </c>
      <c r="D101" s="12">
        <v>12.95</v>
      </c>
      <c r="E101" s="12">
        <v>12.95</v>
      </c>
      <c r="F101" s="12">
        <v>12.85</v>
      </c>
      <c r="G101" s="12">
        <v>12.9</v>
      </c>
      <c r="H101" s="12">
        <v>12.95</v>
      </c>
      <c r="I101" s="3">
        <v>2</v>
      </c>
      <c r="J101" s="3">
        <v>-3</v>
      </c>
      <c r="K101" s="3">
        <v>2</v>
      </c>
      <c r="L101" s="3">
        <v>3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2.5900000000000001E-4</v>
      </c>
      <c r="T101" s="13">
        <f t="shared" si="11"/>
        <v>-3.8849999999999996E-4</v>
      </c>
      <c r="U101" s="13">
        <f t="shared" si="12"/>
        <v>2.5700000000000001E-4</v>
      </c>
      <c r="V101" s="13">
        <f t="shared" si="13"/>
        <v>3.8700000000000003E-4</v>
      </c>
      <c r="W101" s="13">
        <f t="shared" si="14"/>
        <v>2.5900000000000001E-4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8501</v>
      </c>
      <c r="C102" s="3" t="s">
        <v>10191</v>
      </c>
      <c r="D102" s="12">
        <v>18.399999999999999</v>
      </c>
      <c r="E102" s="12">
        <v>18.850000000000001</v>
      </c>
      <c r="F102" s="12">
        <v>18.3</v>
      </c>
      <c r="G102" s="12">
        <v>18.45</v>
      </c>
      <c r="H102" s="12">
        <v>18.149999999999999</v>
      </c>
      <c r="I102" s="3">
        <v>272</v>
      </c>
      <c r="J102" s="3">
        <v>-233</v>
      </c>
      <c r="K102" s="3">
        <v>-358</v>
      </c>
      <c r="L102" s="3">
        <v>-26</v>
      </c>
      <c r="M102" s="3">
        <v>-73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5.0047999999999995E-2</v>
      </c>
      <c r="T102" s="13">
        <f t="shared" si="11"/>
        <v>-4.3920500000000001E-2</v>
      </c>
      <c r="U102" s="13">
        <f t="shared" si="12"/>
        <v>-6.5514000000000003E-2</v>
      </c>
      <c r="V102" s="13">
        <f t="shared" si="13"/>
        <v>-4.797E-3</v>
      </c>
      <c r="W102" s="13">
        <f t="shared" si="14"/>
        <v>-1.3249499999999997E-2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8502</v>
      </c>
      <c r="C103" s="3" t="s">
        <v>10191</v>
      </c>
      <c r="D103" s="12">
        <v>16.7</v>
      </c>
      <c r="E103" s="12">
        <v>16.600000000000001</v>
      </c>
      <c r="F103" s="12">
        <v>16.3</v>
      </c>
      <c r="G103" s="12">
        <v>16.25</v>
      </c>
      <c r="H103" s="12">
        <v>16.399999999999999</v>
      </c>
      <c r="I103" s="3">
        <v>49</v>
      </c>
      <c r="J103" s="3">
        <v>15</v>
      </c>
      <c r="K103" s="3">
        <v>-45</v>
      </c>
      <c r="L103" s="3">
        <v>48</v>
      </c>
      <c r="M103" s="3">
        <v>65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8.1829999999999993E-3</v>
      </c>
      <c r="T103" s="13">
        <f t="shared" si="11"/>
        <v>2.4900000000000005E-3</v>
      </c>
      <c r="U103" s="13">
        <f t="shared" si="12"/>
        <v>-7.3350000000000004E-3</v>
      </c>
      <c r="V103" s="13">
        <f t="shared" si="13"/>
        <v>7.7999999999999996E-3</v>
      </c>
      <c r="W103" s="13">
        <f t="shared" si="14"/>
        <v>1.0659999999999999E-2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8503</v>
      </c>
      <c r="C104" s="3" t="s">
        <v>10191</v>
      </c>
      <c r="D104" s="12">
        <v>12.2</v>
      </c>
      <c r="E104" s="12">
        <v>12.05</v>
      </c>
      <c r="F104" s="12">
        <v>11.9</v>
      </c>
      <c r="G104" s="12">
        <v>12.15</v>
      </c>
      <c r="H104" s="12">
        <v>12.2</v>
      </c>
      <c r="I104" s="3">
        <v>-1</v>
      </c>
      <c r="J104" s="3">
        <v>1</v>
      </c>
      <c r="K104" s="3">
        <v>-12</v>
      </c>
      <c r="L104" s="3">
        <v>1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-1.22E-4</v>
      </c>
      <c r="T104" s="13">
        <f t="shared" si="11"/>
        <v>1.205E-4</v>
      </c>
      <c r="U104" s="13">
        <f t="shared" si="12"/>
        <v>-1.428E-3</v>
      </c>
      <c r="V104" s="13">
        <f t="shared" si="13"/>
        <v>1.215E-4</v>
      </c>
      <c r="W104" s="13">
        <f t="shared" si="14"/>
        <v>6.0999999999999997E-4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8504</v>
      </c>
      <c r="C105" s="3" t="s">
        <v>10196</v>
      </c>
      <c r="D105" s="12">
        <v>16.2</v>
      </c>
      <c r="E105" s="12">
        <v>16.25</v>
      </c>
      <c r="F105" s="12">
        <v>16</v>
      </c>
      <c r="G105" s="12">
        <v>16.05</v>
      </c>
      <c r="H105" s="12">
        <v>16</v>
      </c>
      <c r="I105" s="3">
        <v>0</v>
      </c>
      <c r="J105" s="3">
        <v>12</v>
      </c>
      <c r="K105" s="3">
        <v>0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1.9499999999999999E-3</v>
      </c>
      <c r="U105" s="13">
        <f t="shared" si="12"/>
        <v>0</v>
      </c>
      <c r="V105" s="13">
        <f t="shared" si="13"/>
        <v>0</v>
      </c>
      <c r="W105" s="13">
        <f t="shared" si="14"/>
        <v>-1.6000000000000001E-4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8505</v>
      </c>
      <c r="C106" s="3" t="s">
        <v>10198</v>
      </c>
      <c r="D106" s="12">
        <v>9.2100000000000009</v>
      </c>
      <c r="E106" s="12">
        <v>10.1</v>
      </c>
      <c r="F106" s="12">
        <v>10.65</v>
      </c>
      <c r="G106" s="12">
        <v>11.7</v>
      </c>
      <c r="H106" s="12">
        <v>11.3</v>
      </c>
      <c r="I106" s="3">
        <v>-266</v>
      </c>
      <c r="J106" s="3">
        <v>189</v>
      </c>
      <c r="K106" s="3">
        <v>-855</v>
      </c>
      <c r="L106" s="3">
        <v>8</v>
      </c>
      <c r="M106" s="3">
        <v>-179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-2.4498600000000002E-2</v>
      </c>
      <c r="T106" s="13">
        <f t="shared" si="11"/>
        <v>1.9088999999999998E-2</v>
      </c>
      <c r="U106" s="13">
        <f t="shared" si="12"/>
        <v>-9.10575E-2</v>
      </c>
      <c r="V106" s="13">
        <f t="shared" si="13"/>
        <v>9.3599999999999998E-4</v>
      </c>
      <c r="W106" s="13">
        <f t="shared" si="14"/>
        <v>-2.0227000000000002E-2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8506</v>
      </c>
      <c r="C107" s="3" t="s">
        <v>10191</v>
      </c>
      <c r="D107" s="12">
        <v>10.3</v>
      </c>
      <c r="E107" s="12">
        <v>10</v>
      </c>
      <c r="F107" s="12">
        <v>10.3</v>
      </c>
      <c r="G107" s="12">
        <v>10.25</v>
      </c>
      <c r="H107" s="12">
        <v>10.25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8507</v>
      </c>
      <c r="C108" s="3" t="s">
        <v>10196</v>
      </c>
      <c r="D108" s="12">
        <v>18.149999999999999</v>
      </c>
      <c r="E108" s="12">
        <v>18.2</v>
      </c>
      <c r="F108" s="12">
        <v>18.100000000000001</v>
      </c>
      <c r="G108" s="12">
        <v>18.149999999999999</v>
      </c>
      <c r="H108" s="12">
        <v>18.149999999999999</v>
      </c>
      <c r="I108" s="3">
        <v>3</v>
      </c>
      <c r="J108" s="3">
        <v>-4</v>
      </c>
      <c r="K108" s="3">
        <v>-41</v>
      </c>
      <c r="L108" s="3">
        <v>20</v>
      </c>
      <c r="M108" s="3">
        <v>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5.4449999999999995E-4</v>
      </c>
      <c r="T108" s="13">
        <f t="shared" si="11"/>
        <v>-7.2800000000000002E-4</v>
      </c>
      <c r="U108" s="13">
        <f t="shared" si="12"/>
        <v>-7.4210000000000005E-3</v>
      </c>
      <c r="V108" s="13">
        <f t="shared" si="13"/>
        <v>3.63E-3</v>
      </c>
      <c r="W108" s="13">
        <f t="shared" si="14"/>
        <v>2.5409999999999999E-3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8508</v>
      </c>
      <c r="C109" s="3" t="s">
        <v>10191</v>
      </c>
      <c r="D109" s="12">
        <v>16.149999999999999</v>
      </c>
      <c r="E109" s="12">
        <v>16.149999999999999</v>
      </c>
      <c r="F109" s="12">
        <v>15.3</v>
      </c>
      <c r="G109" s="12">
        <v>15.35</v>
      </c>
      <c r="H109" s="12">
        <v>15.45</v>
      </c>
      <c r="I109" s="3">
        <v>333</v>
      </c>
      <c r="J109" s="3">
        <v>-163</v>
      </c>
      <c r="K109" s="3">
        <v>-380</v>
      </c>
      <c r="L109" s="3">
        <v>437</v>
      </c>
      <c r="M109" s="3">
        <v>-23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5.3779500000000001E-2</v>
      </c>
      <c r="T109" s="13">
        <f t="shared" si="11"/>
        <v>-2.6324499999999997E-2</v>
      </c>
      <c r="U109" s="13">
        <f t="shared" si="12"/>
        <v>-5.8139999999999997E-2</v>
      </c>
      <c r="V109" s="13">
        <f t="shared" si="13"/>
        <v>6.70795E-2</v>
      </c>
      <c r="W109" s="13">
        <f t="shared" si="14"/>
        <v>-3.5534999999999998E-3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8509</v>
      </c>
      <c r="C110" s="3" t="s">
        <v>4887</v>
      </c>
      <c r="D110" s="12">
        <v>37.5</v>
      </c>
      <c r="E110" s="12">
        <v>37.9</v>
      </c>
      <c r="F110" s="12">
        <v>36.75</v>
      </c>
      <c r="G110" s="12">
        <v>37.5</v>
      </c>
      <c r="H110" s="12">
        <v>38</v>
      </c>
      <c r="I110" s="3">
        <v>-3</v>
      </c>
      <c r="J110" s="3">
        <v>-1</v>
      </c>
      <c r="K110" s="3">
        <v>-11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-1.1249999999999999E-3</v>
      </c>
      <c r="T110" s="13">
        <f t="shared" si="11"/>
        <v>-3.79E-4</v>
      </c>
      <c r="U110" s="13">
        <f t="shared" si="12"/>
        <v>-4.0425000000000001E-3</v>
      </c>
      <c r="V110" s="13">
        <f t="shared" si="13"/>
        <v>-1.1249999999999999E-3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8510</v>
      </c>
      <c r="C111" s="3" t="s">
        <v>4887</v>
      </c>
      <c r="D111" s="12">
        <v>629</v>
      </c>
      <c r="E111" s="12">
        <v>624</v>
      </c>
      <c r="F111" s="12">
        <v>619</v>
      </c>
      <c r="G111" s="12">
        <v>636</v>
      </c>
      <c r="H111" s="12">
        <v>640</v>
      </c>
      <c r="I111" s="3">
        <v>404</v>
      </c>
      <c r="J111" s="3">
        <v>258</v>
      </c>
      <c r="K111" s="3">
        <v>80</v>
      </c>
      <c r="L111" s="3">
        <v>67</v>
      </c>
      <c r="M111" s="3">
        <v>-186</v>
      </c>
      <c r="N111" s="3">
        <v>8</v>
      </c>
      <c r="O111" s="3">
        <v>-244</v>
      </c>
      <c r="P111" s="3">
        <v>-175</v>
      </c>
      <c r="Q111" s="3">
        <v>218</v>
      </c>
      <c r="R111" s="3">
        <v>97</v>
      </c>
      <c r="S111" s="13">
        <f t="shared" si="10"/>
        <v>2.5411600000000001</v>
      </c>
      <c r="T111" s="13">
        <f t="shared" si="11"/>
        <v>1.60992</v>
      </c>
      <c r="U111" s="13">
        <f t="shared" si="12"/>
        <v>0.49519999999999997</v>
      </c>
      <c r="V111" s="13">
        <f t="shared" si="13"/>
        <v>0.42612</v>
      </c>
      <c r="W111" s="13">
        <f t="shared" si="14"/>
        <v>-1.1903999999999999</v>
      </c>
      <c r="X111" s="13">
        <f t="shared" si="15"/>
        <v>5.0319999999999997E-2</v>
      </c>
      <c r="Y111" s="13">
        <f t="shared" si="16"/>
        <v>-1.5225599999999999</v>
      </c>
      <c r="Z111" s="13">
        <f t="shared" si="17"/>
        <v>-1.08325</v>
      </c>
      <c r="AA111" s="13">
        <f t="shared" si="18"/>
        <v>1.3864799999999999</v>
      </c>
      <c r="AB111" s="13">
        <f t="shared" si="19"/>
        <v>0.62080000000000002</v>
      </c>
    </row>
    <row r="112" spans="1:28" x14ac:dyDescent="0.25">
      <c r="A112" s="2" t="s">
        <v>106</v>
      </c>
      <c r="B112" s="3" t="s">
        <v>8511</v>
      </c>
      <c r="C112" s="3" t="s">
        <v>10191</v>
      </c>
      <c r="D112" s="12">
        <v>264.5</v>
      </c>
      <c r="E112" s="12">
        <v>261.5</v>
      </c>
      <c r="F112" s="12">
        <v>256.5</v>
      </c>
      <c r="G112" s="12">
        <v>269</v>
      </c>
      <c r="H112" s="12">
        <v>271</v>
      </c>
      <c r="I112" s="3">
        <v>123</v>
      </c>
      <c r="J112" s="3">
        <v>287</v>
      </c>
      <c r="K112" s="3">
        <v>479</v>
      </c>
      <c r="L112" s="3">
        <v>1775</v>
      </c>
      <c r="M112" s="3">
        <v>242</v>
      </c>
      <c r="N112" s="3">
        <v>293</v>
      </c>
      <c r="O112" s="3">
        <v>-758</v>
      </c>
      <c r="P112" s="3">
        <v>-542</v>
      </c>
      <c r="Q112" s="3">
        <v>0</v>
      </c>
      <c r="R112" s="3">
        <v>110</v>
      </c>
      <c r="S112" s="13">
        <f t="shared" si="10"/>
        <v>0.32533499999999999</v>
      </c>
      <c r="T112" s="13">
        <f t="shared" si="11"/>
        <v>0.75050499999999998</v>
      </c>
      <c r="U112" s="13">
        <f t="shared" si="12"/>
        <v>1.2286349999999999</v>
      </c>
      <c r="V112" s="13">
        <f t="shared" si="13"/>
        <v>4.77475</v>
      </c>
      <c r="W112" s="13">
        <f t="shared" si="14"/>
        <v>0.65581999999999996</v>
      </c>
      <c r="X112" s="13">
        <f t="shared" si="15"/>
        <v>0.77498500000000003</v>
      </c>
      <c r="Y112" s="13">
        <f t="shared" si="16"/>
        <v>-1.98217</v>
      </c>
      <c r="Z112" s="13">
        <f t="shared" si="17"/>
        <v>-1.3902300000000001</v>
      </c>
      <c r="AA112" s="13">
        <f t="shared" si="18"/>
        <v>0</v>
      </c>
      <c r="AB112" s="13">
        <f t="shared" si="19"/>
        <v>0.29809999999999998</v>
      </c>
    </row>
    <row r="113" spans="1:28" x14ac:dyDescent="0.25">
      <c r="A113" s="2" t="s">
        <v>107</v>
      </c>
      <c r="B113" s="3" t="s">
        <v>8512</v>
      </c>
      <c r="C113" s="3" t="s">
        <v>10199</v>
      </c>
      <c r="D113" s="12">
        <v>52.2</v>
      </c>
      <c r="E113" s="12">
        <v>53</v>
      </c>
      <c r="F113" s="12">
        <v>52.8</v>
      </c>
      <c r="G113" s="12">
        <v>52.7</v>
      </c>
      <c r="H113" s="12">
        <v>54.5</v>
      </c>
      <c r="I113" s="3">
        <v>85</v>
      </c>
      <c r="J113" s="3">
        <v>-46</v>
      </c>
      <c r="K113" s="3">
        <v>11</v>
      </c>
      <c r="L113" s="3">
        <v>-40</v>
      </c>
      <c r="M113" s="3">
        <v>86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4.437E-2</v>
      </c>
      <c r="T113" s="13">
        <f t="shared" si="11"/>
        <v>-2.4379999999999999E-2</v>
      </c>
      <c r="U113" s="13">
        <f t="shared" si="12"/>
        <v>5.8079999999999998E-3</v>
      </c>
      <c r="V113" s="13">
        <f t="shared" si="13"/>
        <v>-2.1080000000000002E-2</v>
      </c>
      <c r="W113" s="13">
        <f t="shared" si="14"/>
        <v>4.6870000000000002E-2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8513</v>
      </c>
      <c r="C114" s="3" t="s">
        <v>10200</v>
      </c>
      <c r="D114" s="12">
        <v>32.950000000000003</v>
      </c>
      <c r="E114" s="12">
        <v>32.4</v>
      </c>
      <c r="F114" s="12">
        <v>33.6</v>
      </c>
      <c r="G114" s="12">
        <v>33.200000000000003</v>
      </c>
      <c r="H114" s="12">
        <v>33.5</v>
      </c>
      <c r="I114" s="3">
        <v>-978</v>
      </c>
      <c r="J114" s="3">
        <v>-190</v>
      </c>
      <c r="K114" s="3">
        <v>-70</v>
      </c>
      <c r="L114" s="3">
        <v>-161</v>
      </c>
      <c r="M114" s="3">
        <v>110</v>
      </c>
      <c r="N114" s="3">
        <v>0</v>
      </c>
      <c r="O114" s="3">
        <v>-63</v>
      </c>
      <c r="P114" s="3">
        <v>7</v>
      </c>
      <c r="Q114" s="3">
        <v>0</v>
      </c>
      <c r="R114" s="3">
        <v>0</v>
      </c>
      <c r="S114" s="13">
        <f t="shared" si="10"/>
        <v>-0.32225100000000001</v>
      </c>
      <c r="T114" s="13">
        <f t="shared" si="11"/>
        <v>-6.1559999999999997E-2</v>
      </c>
      <c r="U114" s="13">
        <f t="shared" si="12"/>
        <v>-2.3519999999999999E-2</v>
      </c>
      <c r="V114" s="13">
        <f t="shared" si="13"/>
        <v>-5.3452000000000006E-2</v>
      </c>
      <c r="W114" s="13">
        <f t="shared" si="14"/>
        <v>3.6850000000000001E-2</v>
      </c>
      <c r="X114" s="13">
        <f t="shared" si="15"/>
        <v>0</v>
      </c>
      <c r="Y114" s="13">
        <f t="shared" si="16"/>
        <v>-2.0412E-2</v>
      </c>
      <c r="Z114" s="13">
        <f t="shared" si="17"/>
        <v>2.3520000000000004E-3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8514</v>
      </c>
      <c r="C115" s="3" t="s">
        <v>10189</v>
      </c>
      <c r="D115" s="12">
        <v>9.8000000000000007</v>
      </c>
      <c r="E115" s="12">
        <v>10.3</v>
      </c>
      <c r="F115" s="12">
        <v>11.05</v>
      </c>
      <c r="G115" s="12">
        <v>11.35</v>
      </c>
      <c r="H115" s="12">
        <v>10.9</v>
      </c>
      <c r="I115" s="3">
        <v>-8</v>
      </c>
      <c r="J115" s="3">
        <v>-3</v>
      </c>
      <c r="K115" s="3">
        <v>-37</v>
      </c>
      <c r="L115" s="3">
        <v>-71</v>
      </c>
      <c r="M115" s="3">
        <v>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-7.8400000000000008E-4</v>
      </c>
      <c r="T115" s="13">
        <f t="shared" si="11"/>
        <v>-3.0900000000000003E-4</v>
      </c>
      <c r="U115" s="13">
        <f t="shared" si="12"/>
        <v>-4.0885000000000001E-3</v>
      </c>
      <c r="V115" s="13">
        <f t="shared" si="13"/>
        <v>-8.0584999999999997E-3</v>
      </c>
      <c r="W115" s="13">
        <f t="shared" si="14"/>
        <v>6.5400000000000007E-4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8515</v>
      </c>
      <c r="C116" s="3" t="s">
        <v>10200</v>
      </c>
      <c r="D116" s="12">
        <v>62.1</v>
      </c>
      <c r="E116" s="12">
        <v>61.8</v>
      </c>
      <c r="F116" s="12">
        <v>61.6</v>
      </c>
      <c r="G116" s="12">
        <v>61.4</v>
      </c>
      <c r="H116" s="12">
        <v>62.8</v>
      </c>
      <c r="I116" s="3">
        <v>-9</v>
      </c>
      <c r="J116" s="3">
        <v>-31</v>
      </c>
      <c r="K116" s="3">
        <v>-34</v>
      </c>
      <c r="L116" s="3">
        <v>1</v>
      </c>
      <c r="M116" s="3">
        <v>52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-5.5889999999999994E-3</v>
      </c>
      <c r="T116" s="13">
        <f t="shared" si="11"/>
        <v>-1.9157999999999998E-2</v>
      </c>
      <c r="U116" s="13">
        <f t="shared" si="12"/>
        <v>-2.0944000000000001E-2</v>
      </c>
      <c r="V116" s="13">
        <f t="shared" si="13"/>
        <v>6.1399999999999996E-4</v>
      </c>
      <c r="W116" s="13">
        <f t="shared" si="14"/>
        <v>3.2655999999999998E-2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8516</v>
      </c>
      <c r="C117" s="3" t="s">
        <v>10189</v>
      </c>
      <c r="D117" s="12">
        <v>4.4000000000000004</v>
      </c>
      <c r="E117" s="12">
        <v>4.4800000000000004</v>
      </c>
      <c r="F117" s="12">
        <v>4.49</v>
      </c>
      <c r="G117" s="12">
        <v>4.4000000000000004</v>
      </c>
      <c r="H117" s="12">
        <v>4.37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8517</v>
      </c>
      <c r="C118" s="3" t="s">
        <v>10200</v>
      </c>
      <c r="D118" s="12">
        <v>51.3</v>
      </c>
      <c r="E118" s="12">
        <v>50.4</v>
      </c>
      <c r="F118" s="12">
        <v>50.2</v>
      </c>
      <c r="G118" s="12">
        <v>53</v>
      </c>
      <c r="H118" s="12">
        <v>53</v>
      </c>
      <c r="I118" s="3">
        <v>1561</v>
      </c>
      <c r="J118" s="3">
        <v>-1324</v>
      </c>
      <c r="K118" s="3">
        <v>165</v>
      </c>
      <c r="L118" s="3">
        <v>1336</v>
      </c>
      <c r="M118" s="3">
        <v>-1013</v>
      </c>
      <c r="N118" s="3">
        <v>223</v>
      </c>
      <c r="O118" s="3">
        <v>224</v>
      </c>
      <c r="P118" s="3">
        <v>146</v>
      </c>
      <c r="Q118" s="3">
        <v>-8</v>
      </c>
      <c r="R118" s="3">
        <v>0</v>
      </c>
      <c r="S118" s="13">
        <f t="shared" si="10"/>
        <v>0.80079299999999987</v>
      </c>
      <c r="T118" s="13">
        <f t="shared" si="11"/>
        <v>-0.66729599999999989</v>
      </c>
      <c r="U118" s="13">
        <f t="shared" si="12"/>
        <v>8.2830000000000001E-2</v>
      </c>
      <c r="V118" s="13">
        <f t="shared" si="13"/>
        <v>0.70808000000000004</v>
      </c>
      <c r="W118" s="13">
        <f t="shared" si="14"/>
        <v>-0.53688999999999998</v>
      </c>
      <c r="X118" s="13">
        <f t="shared" si="15"/>
        <v>0.114399</v>
      </c>
      <c r="Y118" s="13">
        <f t="shared" si="16"/>
        <v>0.11289600000000001</v>
      </c>
      <c r="Z118" s="13">
        <f t="shared" si="17"/>
        <v>7.329200000000001E-2</v>
      </c>
      <c r="AA118" s="13">
        <f t="shared" si="18"/>
        <v>-4.2399999999999998E-3</v>
      </c>
      <c r="AB118" s="13">
        <f t="shared" si="19"/>
        <v>0</v>
      </c>
    </row>
    <row r="119" spans="1:28" x14ac:dyDescent="0.25">
      <c r="A119" s="2" t="s">
        <v>113</v>
      </c>
      <c r="B119" s="3" t="s">
        <v>8518</v>
      </c>
      <c r="C119" s="3" t="s">
        <v>10200</v>
      </c>
      <c r="D119" s="12">
        <v>25.05</v>
      </c>
      <c r="E119" s="12">
        <v>25.05</v>
      </c>
      <c r="F119" s="12">
        <v>24.5</v>
      </c>
      <c r="G119" s="12">
        <v>24.85</v>
      </c>
      <c r="H119" s="12">
        <v>25.15</v>
      </c>
      <c r="I119" s="3">
        <v>-36</v>
      </c>
      <c r="J119" s="3">
        <v>-71</v>
      </c>
      <c r="K119" s="3">
        <v>21</v>
      </c>
      <c r="L119" s="3">
        <v>256</v>
      </c>
      <c r="M119" s="3">
        <v>244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-9.018E-3</v>
      </c>
      <c r="T119" s="13">
        <f t="shared" si="11"/>
        <v>-1.7785499999999999E-2</v>
      </c>
      <c r="U119" s="13">
        <f t="shared" si="12"/>
        <v>5.1450000000000003E-3</v>
      </c>
      <c r="V119" s="13">
        <f t="shared" si="13"/>
        <v>6.3616000000000006E-2</v>
      </c>
      <c r="W119" s="13">
        <f t="shared" si="14"/>
        <v>6.1365999999999997E-2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8519</v>
      </c>
      <c r="C120" s="3" t="s">
        <v>10200</v>
      </c>
      <c r="D120" s="12">
        <v>77.400000000000006</v>
      </c>
      <c r="E120" s="12">
        <v>78.900000000000006</v>
      </c>
      <c r="F120" s="12">
        <v>77.3</v>
      </c>
      <c r="G120" s="12">
        <v>76.599999999999994</v>
      </c>
      <c r="H120" s="12">
        <v>78.599999999999994</v>
      </c>
      <c r="I120" s="3">
        <v>310</v>
      </c>
      <c r="J120" s="3">
        <v>361</v>
      </c>
      <c r="K120" s="3">
        <v>-325</v>
      </c>
      <c r="L120" s="3">
        <v>-114</v>
      </c>
      <c r="M120" s="3">
        <v>600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0.23993999999999999</v>
      </c>
      <c r="T120" s="13">
        <f t="shared" si="11"/>
        <v>0.284829</v>
      </c>
      <c r="U120" s="13">
        <f t="shared" si="12"/>
        <v>-0.25122499999999998</v>
      </c>
      <c r="V120" s="13">
        <f t="shared" si="13"/>
        <v>-8.7323999999999999E-2</v>
      </c>
      <c r="W120" s="13">
        <f t="shared" si="14"/>
        <v>0.47160000000000002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8520</v>
      </c>
      <c r="C121" s="3" t="s">
        <v>10192</v>
      </c>
      <c r="D121" s="12">
        <v>22</v>
      </c>
      <c r="E121" s="12">
        <v>21.8</v>
      </c>
      <c r="F121" s="12">
        <v>21.8</v>
      </c>
      <c r="G121" s="12">
        <v>21.7</v>
      </c>
      <c r="H121" s="12">
        <v>21.55</v>
      </c>
      <c r="I121" s="3">
        <v>0</v>
      </c>
      <c r="J121" s="3">
        <v>-8</v>
      </c>
      <c r="K121" s="3">
        <v>0</v>
      </c>
      <c r="L121" s="3">
        <v>-10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-1.7440000000000001E-3</v>
      </c>
      <c r="U121" s="13">
        <f t="shared" si="12"/>
        <v>0</v>
      </c>
      <c r="V121" s="13">
        <f t="shared" si="13"/>
        <v>-2.1700000000000001E-3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8521</v>
      </c>
      <c r="C122" s="3" t="s">
        <v>10200</v>
      </c>
      <c r="D122" s="12">
        <v>26.15</v>
      </c>
      <c r="E122" s="12">
        <v>25.6</v>
      </c>
      <c r="F122" s="12">
        <v>24.4</v>
      </c>
      <c r="G122" s="12">
        <v>24.7</v>
      </c>
      <c r="H122" s="12">
        <v>24.7</v>
      </c>
      <c r="I122" s="3">
        <v>471</v>
      </c>
      <c r="J122" s="3">
        <v>-304</v>
      </c>
      <c r="K122" s="3">
        <v>-506</v>
      </c>
      <c r="L122" s="3">
        <v>506</v>
      </c>
      <c r="M122" s="3">
        <v>174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0.1231665</v>
      </c>
      <c r="T122" s="13">
        <f t="shared" si="11"/>
        <v>-7.7824000000000004E-2</v>
      </c>
      <c r="U122" s="13">
        <f t="shared" si="12"/>
        <v>-0.12346399999999999</v>
      </c>
      <c r="V122" s="13">
        <f t="shared" si="13"/>
        <v>0.124982</v>
      </c>
      <c r="W122" s="13">
        <f t="shared" si="14"/>
        <v>4.2978000000000002E-2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8522</v>
      </c>
      <c r="C123" s="3" t="s">
        <v>10200</v>
      </c>
      <c r="D123" s="12">
        <v>42.7</v>
      </c>
      <c r="E123" s="12">
        <v>42.3</v>
      </c>
      <c r="F123" s="12">
        <v>41.05</v>
      </c>
      <c r="G123" s="12">
        <v>42.2</v>
      </c>
      <c r="H123" s="12">
        <v>42.75</v>
      </c>
      <c r="I123" s="3">
        <v>163</v>
      </c>
      <c r="J123" s="3">
        <v>-37</v>
      </c>
      <c r="K123" s="3">
        <v>-292</v>
      </c>
      <c r="L123" s="3">
        <v>310</v>
      </c>
      <c r="M123" s="3">
        <v>170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6.960100000000001E-2</v>
      </c>
      <c r="T123" s="13">
        <f t="shared" si="11"/>
        <v>-1.5650999999999998E-2</v>
      </c>
      <c r="U123" s="13">
        <f t="shared" si="12"/>
        <v>-0.11986599999999999</v>
      </c>
      <c r="V123" s="13">
        <f t="shared" si="13"/>
        <v>0.13081999999999999</v>
      </c>
      <c r="W123" s="13">
        <f t="shared" si="14"/>
        <v>7.2675000000000003E-2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8523</v>
      </c>
      <c r="C124" s="3" t="s">
        <v>10189</v>
      </c>
      <c r="D124" s="12">
        <v>45.7</v>
      </c>
      <c r="E124" s="12">
        <v>45.8</v>
      </c>
      <c r="F124" s="12">
        <v>44.9</v>
      </c>
      <c r="G124" s="12">
        <v>44.65</v>
      </c>
      <c r="H124" s="12">
        <v>45.1</v>
      </c>
      <c r="I124" s="3">
        <v>-12</v>
      </c>
      <c r="J124" s="3">
        <v>-5</v>
      </c>
      <c r="K124" s="3">
        <v>-4</v>
      </c>
      <c r="L124" s="3">
        <v>-3</v>
      </c>
      <c r="M124" s="3">
        <v>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-5.484000000000001E-3</v>
      </c>
      <c r="T124" s="13">
        <f t="shared" si="11"/>
        <v>-2.2899999999999999E-3</v>
      </c>
      <c r="U124" s="13">
        <f t="shared" si="12"/>
        <v>-1.7959999999999999E-3</v>
      </c>
      <c r="V124" s="13">
        <f t="shared" si="13"/>
        <v>-1.3395E-3</v>
      </c>
      <c r="W124" s="13">
        <f t="shared" si="14"/>
        <v>6.7650000000000002E-3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8524</v>
      </c>
      <c r="C125" s="3" t="s">
        <v>10189</v>
      </c>
      <c r="D125" s="12">
        <v>21.5</v>
      </c>
      <c r="E125" s="12">
        <v>21.5</v>
      </c>
      <c r="F125" s="12">
        <v>21.45</v>
      </c>
      <c r="G125" s="12">
        <v>21.7</v>
      </c>
      <c r="H125" s="12">
        <v>22.2</v>
      </c>
      <c r="I125" s="3">
        <v>67</v>
      </c>
      <c r="J125" s="3">
        <v>13</v>
      </c>
      <c r="K125" s="3">
        <v>-41</v>
      </c>
      <c r="L125" s="3">
        <v>223</v>
      </c>
      <c r="M125" s="3">
        <v>199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1.4404999999999999E-2</v>
      </c>
      <c r="T125" s="13">
        <f t="shared" si="11"/>
        <v>2.7950000000000002E-3</v>
      </c>
      <c r="U125" s="13">
        <f t="shared" si="12"/>
        <v>-8.7944999999999985E-3</v>
      </c>
      <c r="V125" s="13">
        <f t="shared" si="13"/>
        <v>4.8390999999999997E-2</v>
      </c>
      <c r="W125" s="13">
        <f t="shared" si="14"/>
        <v>4.4178000000000002E-2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8525</v>
      </c>
      <c r="C126" s="3" t="s">
        <v>10189</v>
      </c>
      <c r="D126" s="12">
        <v>10.5</v>
      </c>
      <c r="E126" s="12">
        <v>10.35</v>
      </c>
      <c r="F126" s="12">
        <v>10.1</v>
      </c>
      <c r="G126" s="12">
        <v>10.199999999999999</v>
      </c>
      <c r="H126" s="12">
        <v>10.4</v>
      </c>
      <c r="I126" s="3">
        <v>72</v>
      </c>
      <c r="J126" s="3">
        <v>-98</v>
      </c>
      <c r="K126" s="3">
        <v>-107</v>
      </c>
      <c r="L126" s="3">
        <v>130</v>
      </c>
      <c r="M126" s="3">
        <v>250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7.5599999999999999E-3</v>
      </c>
      <c r="T126" s="13">
        <f t="shared" si="11"/>
        <v>-1.0142999999999999E-2</v>
      </c>
      <c r="U126" s="13">
        <f t="shared" si="12"/>
        <v>-1.0807000000000001E-2</v>
      </c>
      <c r="V126" s="13">
        <f t="shared" si="13"/>
        <v>1.3259999999999999E-2</v>
      </c>
      <c r="W126" s="13">
        <f t="shared" si="14"/>
        <v>2.5999999999999999E-2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8526</v>
      </c>
      <c r="C127" s="3" t="s">
        <v>10189</v>
      </c>
      <c r="D127" s="12">
        <v>68.8</v>
      </c>
      <c r="E127" s="12">
        <v>68.400000000000006</v>
      </c>
      <c r="F127" s="12">
        <v>68.599999999999994</v>
      </c>
      <c r="G127" s="12">
        <v>68.5</v>
      </c>
      <c r="H127" s="12">
        <v>72.8</v>
      </c>
      <c r="I127" s="3">
        <v>-7</v>
      </c>
      <c r="J127" s="3">
        <v>-15</v>
      </c>
      <c r="K127" s="3">
        <v>-7</v>
      </c>
      <c r="L127" s="3">
        <v>10</v>
      </c>
      <c r="M127" s="3">
        <v>66</v>
      </c>
      <c r="N127" s="3">
        <v>0</v>
      </c>
      <c r="O127" s="3">
        <v>0</v>
      </c>
      <c r="P127" s="3">
        <v>0</v>
      </c>
      <c r="Q127" s="3">
        <v>0</v>
      </c>
      <c r="R127" s="3">
        <v>-1</v>
      </c>
      <c r="S127" s="13">
        <f t="shared" si="10"/>
        <v>-4.816E-3</v>
      </c>
      <c r="T127" s="13">
        <f t="shared" si="11"/>
        <v>-1.026E-2</v>
      </c>
      <c r="U127" s="13">
        <f t="shared" si="12"/>
        <v>-4.801999999999999E-3</v>
      </c>
      <c r="V127" s="13">
        <f t="shared" si="13"/>
        <v>6.8500000000000002E-3</v>
      </c>
      <c r="W127" s="13">
        <f t="shared" si="14"/>
        <v>4.8048E-2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-7.2800000000000002E-4</v>
      </c>
    </row>
    <row r="128" spans="1:28" x14ac:dyDescent="0.25">
      <c r="A128" s="2" t="s">
        <v>122</v>
      </c>
      <c r="B128" s="3" t="s">
        <v>8527</v>
      </c>
      <c r="C128" s="3" t="s">
        <v>10200</v>
      </c>
      <c r="D128" s="12">
        <v>50.1</v>
      </c>
      <c r="E128" s="12">
        <v>49.7</v>
      </c>
      <c r="F128" s="12">
        <v>48.5</v>
      </c>
      <c r="G128" s="12">
        <v>49.15</v>
      </c>
      <c r="H128" s="12">
        <v>49.5</v>
      </c>
      <c r="I128" s="3">
        <v>242</v>
      </c>
      <c r="J128" s="3">
        <v>-18</v>
      </c>
      <c r="K128" s="3">
        <v>-90</v>
      </c>
      <c r="L128" s="3">
        <v>1</v>
      </c>
      <c r="M128" s="3">
        <v>106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0.121242</v>
      </c>
      <c r="T128" s="13">
        <f t="shared" si="11"/>
        <v>-8.9460000000000008E-3</v>
      </c>
      <c r="U128" s="13">
        <f t="shared" si="12"/>
        <v>-4.3650000000000001E-2</v>
      </c>
      <c r="V128" s="13">
        <f t="shared" si="13"/>
        <v>4.9149999999999997E-4</v>
      </c>
      <c r="W128" s="13">
        <f t="shared" si="14"/>
        <v>5.2470000000000003E-2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8528</v>
      </c>
      <c r="C129" s="3" t="s">
        <v>4738</v>
      </c>
      <c r="D129" s="12">
        <v>48.75</v>
      </c>
      <c r="E129" s="12">
        <v>48</v>
      </c>
      <c r="F129" s="12">
        <v>46.7</v>
      </c>
      <c r="G129" s="12">
        <v>46.8</v>
      </c>
      <c r="H129" s="12">
        <v>47.6</v>
      </c>
      <c r="I129" s="3">
        <v>-12</v>
      </c>
      <c r="J129" s="3">
        <v>-191</v>
      </c>
      <c r="K129" s="3">
        <v>-155</v>
      </c>
      <c r="L129" s="3">
        <v>156</v>
      </c>
      <c r="M129" s="3">
        <v>366</v>
      </c>
      <c r="N129" s="3">
        <v>-182</v>
      </c>
      <c r="O129" s="3">
        <v>-200</v>
      </c>
      <c r="P129" s="3">
        <v>-60</v>
      </c>
      <c r="Q129" s="3">
        <v>-140</v>
      </c>
      <c r="R129" s="3">
        <v>0</v>
      </c>
      <c r="S129" s="13">
        <f t="shared" si="10"/>
        <v>-5.8500000000000002E-3</v>
      </c>
      <c r="T129" s="13">
        <f t="shared" si="11"/>
        <v>-9.1679999999999998E-2</v>
      </c>
      <c r="U129" s="13">
        <f t="shared" si="12"/>
        <v>-7.2385000000000005E-2</v>
      </c>
      <c r="V129" s="13">
        <f t="shared" si="13"/>
        <v>7.300799999999999E-2</v>
      </c>
      <c r="W129" s="13">
        <f t="shared" si="14"/>
        <v>0.17421600000000001</v>
      </c>
      <c r="X129" s="13">
        <f t="shared" si="15"/>
        <v>-8.8724999999999998E-2</v>
      </c>
      <c r="Y129" s="13">
        <f t="shared" si="16"/>
        <v>-9.6000000000000002E-2</v>
      </c>
      <c r="Z129" s="13">
        <f t="shared" si="17"/>
        <v>-2.802E-2</v>
      </c>
      <c r="AA129" s="13">
        <f t="shared" si="18"/>
        <v>-6.5519999999999995E-2</v>
      </c>
      <c r="AB129" s="13">
        <f t="shared" si="19"/>
        <v>0</v>
      </c>
    </row>
    <row r="130" spans="1:28" x14ac:dyDescent="0.25">
      <c r="A130" s="2" t="s">
        <v>124</v>
      </c>
      <c r="B130" s="3" t="s">
        <v>8529</v>
      </c>
      <c r="C130" s="3" t="s">
        <v>10200</v>
      </c>
      <c r="D130" s="12">
        <v>11.6</v>
      </c>
      <c r="E130" s="12">
        <v>11.25</v>
      </c>
      <c r="F130" s="12">
        <v>11.2</v>
      </c>
      <c r="G130" s="12">
        <v>11.45</v>
      </c>
      <c r="H130" s="12">
        <v>11.85</v>
      </c>
      <c r="I130" s="3">
        <v>-65</v>
      </c>
      <c r="J130" s="3">
        <v>-10</v>
      </c>
      <c r="K130" s="3">
        <v>-430</v>
      </c>
      <c r="L130" s="3">
        <v>498</v>
      </c>
      <c r="M130" s="3">
        <v>475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-7.5399999999999998E-3</v>
      </c>
      <c r="T130" s="13">
        <f t="shared" si="11"/>
        <v>-1.1249999999999999E-3</v>
      </c>
      <c r="U130" s="13">
        <f t="shared" si="12"/>
        <v>-4.8160000000000001E-2</v>
      </c>
      <c r="V130" s="13">
        <f t="shared" si="13"/>
        <v>5.7020999999999995E-2</v>
      </c>
      <c r="W130" s="13">
        <f t="shared" si="14"/>
        <v>5.6287499999999997E-2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8530</v>
      </c>
      <c r="C131" s="3" t="s">
        <v>4738</v>
      </c>
      <c r="D131" s="12">
        <v>17</v>
      </c>
      <c r="E131" s="12">
        <v>16.850000000000001</v>
      </c>
      <c r="F131" s="12">
        <v>16.850000000000001</v>
      </c>
      <c r="G131" s="12">
        <v>17.100000000000001</v>
      </c>
      <c r="H131" s="12">
        <v>17.149999999999999</v>
      </c>
      <c r="I131" s="3">
        <v>5</v>
      </c>
      <c r="J131" s="3">
        <v>-7</v>
      </c>
      <c r="K131" s="3">
        <v>1</v>
      </c>
      <c r="L131" s="3">
        <v>-11</v>
      </c>
      <c r="M131" s="3">
        <v>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8.4999999999999995E-4</v>
      </c>
      <c r="T131" s="13">
        <f t="shared" si="11"/>
        <v>-1.1795000000000002E-3</v>
      </c>
      <c r="U131" s="13">
        <f t="shared" si="12"/>
        <v>1.685E-4</v>
      </c>
      <c r="V131" s="13">
        <f t="shared" si="13"/>
        <v>-1.8810000000000003E-3</v>
      </c>
      <c r="W131" s="13">
        <f t="shared" si="14"/>
        <v>1.2004999999999997E-3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8531</v>
      </c>
      <c r="C132" s="3" t="s">
        <v>10199</v>
      </c>
      <c r="D132" s="12">
        <v>35.9</v>
      </c>
      <c r="E132" s="12">
        <v>36</v>
      </c>
      <c r="F132" s="12">
        <v>36.4</v>
      </c>
      <c r="G132" s="12">
        <v>36.9</v>
      </c>
      <c r="H132" s="12">
        <v>40.549999999999997</v>
      </c>
      <c r="I132" s="3">
        <v>-5</v>
      </c>
      <c r="J132" s="3">
        <v>-1</v>
      </c>
      <c r="K132" s="3">
        <v>12</v>
      </c>
      <c r="L132" s="3">
        <v>-48</v>
      </c>
      <c r="M132" s="3">
        <v>83</v>
      </c>
      <c r="N132" s="3">
        <v>0</v>
      </c>
      <c r="O132" s="3">
        <v>15</v>
      </c>
      <c r="P132" s="3">
        <v>0</v>
      </c>
      <c r="Q132" s="3">
        <v>30</v>
      </c>
      <c r="R132" s="3">
        <v>0</v>
      </c>
      <c r="S132" s="13">
        <f t="shared" si="10"/>
        <v>-1.7949999999999999E-3</v>
      </c>
      <c r="T132" s="13">
        <f t="shared" si="11"/>
        <v>-3.6000000000000002E-4</v>
      </c>
      <c r="U132" s="13">
        <f t="shared" si="12"/>
        <v>4.3679999999999995E-3</v>
      </c>
      <c r="V132" s="13">
        <f t="shared" si="13"/>
        <v>-1.7711999999999999E-2</v>
      </c>
      <c r="W132" s="13">
        <f t="shared" si="14"/>
        <v>3.3656499999999999E-2</v>
      </c>
      <c r="X132" s="13">
        <f t="shared" si="15"/>
        <v>0</v>
      </c>
      <c r="Y132" s="13">
        <f t="shared" si="16"/>
        <v>5.4000000000000003E-3</v>
      </c>
      <c r="Z132" s="13">
        <f t="shared" si="17"/>
        <v>0</v>
      </c>
      <c r="AA132" s="13">
        <f t="shared" si="18"/>
        <v>1.107E-2</v>
      </c>
      <c r="AB132" s="13">
        <f t="shared" si="19"/>
        <v>0</v>
      </c>
    </row>
    <row r="133" spans="1:28" x14ac:dyDescent="0.25">
      <c r="A133" s="2" t="s">
        <v>127</v>
      </c>
      <c r="B133" s="3" t="s">
        <v>8532</v>
      </c>
      <c r="C133" s="3" t="s">
        <v>10199</v>
      </c>
      <c r="D133" s="12">
        <v>14.75</v>
      </c>
      <c r="E133" s="12">
        <v>14.65</v>
      </c>
      <c r="F133" s="12">
        <v>14.2</v>
      </c>
      <c r="G133" s="12">
        <v>14.45</v>
      </c>
      <c r="H133" s="12">
        <v>14.45</v>
      </c>
      <c r="I133" s="3">
        <v>-112</v>
      </c>
      <c r="J133" s="3">
        <v>-101</v>
      </c>
      <c r="K133" s="3">
        <v>-114</v>
      </c>
      <c r="L133" s="3">
        <v>-31</v>
      </c>
      <c r="M133" s="3">
        <v>-32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-1.652E-2</v>
      </c>
      <c r="T133" s="13">
        <f t="shared" si="11"/>
        <v>-1.4796500000000001E-2</v>
      </c>
      <c r="U133" s="13">
        <f t="shared" si="12"/>
        <v>-1.6188000000000001E-2</v>
      </c>
      <c r="V133" s="13">
        <f t="shared" si="13"/>
        <v>-4.4795E-3</v>
      </c>
      <c r="W133" s="13">
        <f t="shared" si="14"/>
        <v>-4.6239999999999996E-3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8533</v>
      </c>
      <c r="C134" s="3" t="s">
        <v>10201</v>
      </c>
      <c r="D134" s="12">
        <v>32.6</v>
      </c>
      <c r="E134" s="12">
        <v>32.65</v>
      </c>
      <c r="F134" s="12">
        <v>32.1</v>
      </c>
      <c r="G134" s="12">
        <v>32.15</v>
      </c>
      <c r="H134" s="12">
        <v>32.299999999999997</v>
      </c>
      <c r="I134" s="3">
        <v>-87</v>
      </c>
      <c r="J134" s="3">
        <v>-214</v>
      </c>
      <c r="K134" s="3">
        <v>-422</v>
      </c>
      <c r="L134" s="3">
        <v>-170</v>
      </c>
      <c r="M134" s="3">
        <v>-98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-2.8362000000000002E-2</v>
      </c>
      <c r="T134" s="13">
        <f t="shared" si="11"/>
        <v>-6.9870999999999989E-2</v>
      </c>
      <c r="U134" s="13">
        <f t="shared" si="12"/>
        <v>-0.135462</v>
      </c>
      <c r="V134" s="13">
        <f t="shared" si="13"/>
        <v>-5.4655000000000002E-2</v>
      </c>
      <c r="W134" s="13">
        <f t="shared" si="14"/>
        <v>-3.1653999999999995E-2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8534</v>
      </c>
      <c r="C135" s="3" t="s">
        <v>10189</v>
      </c>
      <c r="D135" s="12">
        <v>53.1</v>
      </c>
      <c r="E135" s="12">
        <v>52.4</v>
      </c>
      <c r="F135" s="12">
        <v>51.9</v>
      </c>
      <c r="G135" s="12">
        <v>52.2</v>
      </c>
      <c r="H135" s="12">
        <v>57.4</v>
      </c>
      <c r="I135" s="3">
        <v>11</v>
      </c>
      <c r="J135" s="3">
        <v>-125</v>
      </c>
      <c r="K135" s="3">
        <v>-132</v>
      </c>
      <c r="L135" s="3">
        <v>13</v>
      </c>
      <c r="M135" s="3">
        <v>87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5.8409999999999998E-3</v>
      </c>
      <c r="T135" s="13">
        <f t="shared" ref="T135:T198" si="21">$E135*J135/100000</f>
        <v>-6.5500000000000003E-2</v>
      </c>
      <c r="U135" s="13">
        <f t="shared" ref="U135:U198" si="22">$F135*K135/100000</f>
        <v>-6.8507999999999999E-2</v>
      </c>
      <c r="V135" s="13">
        <f t="shared" ref="V135:V198" si="23">$G135*L135/100000</f>
        <v>6.7860000000000004E-3</v>
      </c>
      <c r="W135" s="13">
        <f t="shared" ref="W135:W198" si="24">$H135*M135/100000</f>
        <v>4.9938000000000003E-2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8535</v>
      </c>
      <c r="C136" s="3" t="s">
        <v>10199</v>
      </c>
      <c r="D136" s="12">
        <v>37.35</v>
      </c>
      <c r="E136" s="12">
        <v>37.4</v>
      </c>
      <c r="F136" s="12">
        <v>37</v>
      </c>
      <c r="G136" s="12">
        <v>36.950000000000003</v>
      </c>
      <c r="H136" s="12">
        <v>37.049999999999997</v>
      </c>
      <c r="I136" s="3">
        <v>2</v>
      </c>
      <c r="J136" s="3">
        <v>-7</v>
      </c>
      <c r="K136" s="3">
        <v>3</v>
      </c>
      <c r="L136" s="3">
        <v>-9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7.4700000000000005E-4</v>
      </c>
      <c r="T136" s="13">
        <f t="shared" si="21"/>
        <v>-2.6180000000000001E-3</v>
      </c>
      <c r="U136" s="13">
        <f t="shared" si="22"/>
        <v>1.1100000000000001E-3</v>
      </c>
      <c r="V136" s="13">
        <f t="shared" si="23"/>
        <v>-3.3254999999999999E-3</v>
      </c>
      <c r="W136" s="13">
        <f t="shared" si="24"/>
        <v>-7.4099999999999991E-4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8536</v>
      </c>
      <c r="C137" s="3" t="s">
        <v>10189</v>
      </c>
      <c r="D137" s="12">
        <v>97</v>
      </c>
      <c r="E137" s="12">
        <v>98.9</v>
      </c>
      <c r="F137" s="12">
        <v>100.5</v>
      </c>
      <c r="G137" s="12">
        <v>100.5</v>
      </c>
      <c r="H137" s="12">
        <v>109</v>
      </c>
      <c r="I137" s="3">
        <v>-74</v>
      </c>
      <c r="J137" s="3">
        <v>558</v>
      </c>
      <c r="K137" s="3">
        <v>178</v>
      </c>
      <c r="L137" s="3">
        <v>-368</v>
      </c>
      <c r="M137" s="3">
        <v>475</v>
      </c>
      <c r="N137" s="3">
        <v>0</v>
      </c>
      <c r="O137" s="3">
        <v>0</v>
      </c>
      <c r="P137" s="3">
        <v>0</v>
      </c>
      <c r="Q137" s="3">
        <v>55</v>
      </c>
      <c r="R137" s="3">
        <v>0</v>
      </c>
      <c r="S137" s="13">
        <f t="shared" si="20"/>
        <v>-7.1779999999999997E-2</v>
      </c>
      <c r="T137" s="13">
        <f t="shared" si="21"/>
        <v>0.55186200000000007</v>
      </c>
      <c r="U137" s="13">
        <f t="shared" si="22"/>
        <v>0.17888999999999999</v>
      </c>
      <c r="V137" s="13">
        <f t="shared" si="23"/>
        <v>-0.36984</v>
      </c>
      <c r="W137" s="13">
        <f t="shared" si="24"/>
        <v>0.51775000000000004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5.5274999999999998E-2</v>
      </c>
      <c r="AB137" s="13">
        <f t="shared" si="29"/>
        <v>0</v>
      </c>
    </row>
    <row r="138" spans="1:28" x14ac:dyDescent="0.25">
      <c r="A138" s="2" t="s">
        <v>132</v>
      </c>
      <c r="B138" s="3" t="s">
        <v>8537</v>
      </c>
      <c r="C138" s="3" t="s">
        <v>4582</v>
      </c>
      <c r="D138" s="12">
        <v>149</v>
      </c>
      <c r="E138" s="12">
        <v>149.5</v>
      </c>
      <c r="F138" s="12">
        <v>148</v>
      </c>
      <c r="G138" s="12">
        <v>149</v>
      </c>
      <c r="H138" s="12">
        <v>149</v>
      </c>
      <c r="I138" s="3">
        <v>-3</v>
      </c>
      <c r="J138" s="3">
        <v>56</v>
      </c>
      <c r="K138" s="3">
        <v>72</v>
      </c>
      <c r="L138" s="3">
        <v>17</v>
      </c>
      <c r="M138" s="3">
        <v>30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-4.47E-3</v>
      </c>
      <c r="T138" s="13">
        <f t="shared" si="21"/>
        <v>8.3720000000000003E-2</v>
      </c>
      <c r="U138" s="13">
        <f t="shared" si="22"/>
        <v>0.10656</v>
      </c>
      <c r="V138" s="13">
        <f t="shared" si="23"/>
        <v>2.5329999999999998E-2</v>
      </c>
      <c r="W138" s="13">
        <f t="shared" si="24"/>
        <v>4.4699999999999997E-2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8538</v>
      </c>
      <c r="C139" s="3" t="s">
        <v>10199</v>
      </c>
      <c r="D139" s="12">
        <v>13</v>
      </c>
      <c r="E139" s="12">
        <v>12.15</v>
      </c>
      <c r="F139" s="12">
        <v>12.15</v>
      </c>
      <c r="G139" s="12">
        <v>12.95</v>
      </c>
      <c r="H139" s="12">
        <v>12.85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8539</v>
      </c>
      <c r="C140" s="3" t="s">
        <v>4738</v>
      </c>
      <c r="D140" s="12">
        <v>18.45</v>
      </c>
      <c r="E140" s="12">
        <v>18.45</v>
      </c>
      <c r="F140" s="12">
        <v>18.149999999999999</v>
      </c>
      <c r="G140" s="12">
        <v>17.850000000000001</v>
      </c>
      <c r="H140" s="12">
        <v>17.600000000000001</v>
      </c>
      <c r="I140" s="3">
        <v>-1</v>
      </c>
      <c r="J140" s="3">
        <v>-5</v>
      </c>
      <c r="K140" s="3">
        <v>0</v>
      </c>
      <c r="L140" s="3">
        <v>4</v>
      </c>
      <c r="M140" s="3">
        <v>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-1.8449999999999999E-4</v>
      </c>
      <c r="T140" s="13">
        <f t="shared" si="21"/>
        <v>-9.2250000000000003E-4</v>
      </c>
      <c r="U140" s="13">
        <f t="shared" si="22"/>
        <v>0</v>
      </c>
      <c r="V140" s="13">
        <f t="shared" si="23"/>
        <v>7.1400000000000001E-4</v>
      </c>
      <c r="W140" s="13">
        <f t="shared" si="24"/>
        <v>3.5200000000000005E-4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8540</v>
      </c>
      <c r="C141" s="3" t="s">
        <v>10200</v>
      </c>
      <c r="D141" s="12">
        <v>16.25</v>
      </c>
      <c r="E141" s="12">
        <v>16.600000000000001</v>
      </c>
      <c r="F141" s="12">
        <v>16.5</v>
      </c>
      <c r="G141" s="12">
        <v>16.55</v>
      </c>
      <c r="H141" s="12">
        <v>16.8</v>
      </c>
      <c r="I141" s="3">
        <v>26</v>
      </c>
      <c r="J141" s="3">
        <v>41</v>
      </c>
      <c r="K141" s="3">
        <v>-2</v>
      </c>
      <c r="L141" s="3">
        <v>2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4.2249999999999996E-3</v>
      </c>
      <c r="T141" s="13">
        <f t="shared" si="21"/>
        <v>6.8060000000000004E-3</v>
      </c>
      <c r="U141" s="13">
        <f t="shared" si="22"/>
        <v>-3.3E-4</v>
      </c>
      <c r="V141" s="13">
        <f t="shared" si="23"/>
        <v>3.3100000000000002E-4</v>
      </c>
      <c r="W141" s="13">
        <f t="shared" si="24"/>
        <v>-8.4000000000000003E-4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8541</v>
      </c>
      <c r="C142" s="3" t="s">
        <v>10200</v>
      </c>
      <c r="D142" s="12">
        <v>50.1</v>
      </c>
      <c r="E142" s="12">
        <v>50</v>
      </c>
      <c r="F142" s="12">
        <v>50.4</v>
      </c>
      <c r="G142" s="12">
        <v>50.7</v>
      </c>
      <c r="H142" s="12">
        <v>51.1</v>
      </c>
      <c r="I142" s="3">
        <v>-1</v>
      </c>
      <c r="J142" s="3">
        <v>-23</v>
      </c>
      <c r="K142" s="3">
        <v>-14</v>
      </c>
      <c r="L142" s="3">
        <v>7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-5.0100000000000003E-4</v>
      </c>
      <c r="T142" s="13">
        <f t="shared" si="21"/>
        <v>-1.15E-2</v>
      </c>
      <c r="U142" s="13">
        <f t="shared" si="22"/>
        <v>-7.0560000000000006E-3</v>
      </c>
      <c r="V142" s="13">
        <f t="shared" si="23"/>
        <v>3.5490000000000005E-3</v>
      </c>
      <c r="W142" s="13">
        <f t="shared" si="24"/>
        <v>1.5330000000000001E-3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8542</v>
      </c>
      <c r="C143" s="3" t="s">
        <v>10200</v>
      </c>
      <c r="D143" s="12">
        <v>168.5</v>
      </c>
      <c r="E143" s="12">
        <v>168.5</v>
      </c>
      <c r="F143" s="12">
        <v>167.5</v>
      </c>
      <c r="G143" s="12">
        <v>167</v>
      </c>
      <c r="H143" s="12">
        <v>167.5</v>
      </c>
      <c r="I143" s="3">
        <v>-3</v>
      </c>
      <c r="J143" s="3">
        <v>-21</v>
      </c>
      <c r="K143" s="3">
        <v>-19</v>
      </c>
      <c r="L143" s="3">
        <v>-12</v>
      </c>
      <c r="M143" s="3">
        <v>-8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-5.0549999999999996E-3</v>
      </c>
      <c r="T143" s="13">
        <f t="shared" si="21"/>
        <v>-3.5385E-2</v>
      </c>
      <c r="U143" s="13">
        <f t="shared" si="22"/>
        <v>-3.1824999999999999E-2</v>
      </c>
      <c r="V143" s="13">
        <f t="shared" si="23"/>
        <v>-2.0039999999999999E-2</v>
      </c>
      <c r="W143" s="13">
        <f t="shared" si="24"/>
        <v>-1.34E-2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8543</v>
      </c>
      <c r="C144" s="3" t="s">
        <v>10200</v>
      </c>
      <c r="D144" s="12">
        <v>66.400000000000006</v>
      </c>
      <c r="E144" s="12">
        <v>67.099999999999994</v>
      </c>
      <c r="F144" s="12">
        <v>65.599999999999994</v>
      </c>
      <c r="G144" s="12">
        <v>65.8</v>
      </c>
      <c r="H144" s="12">
        <v>66.900000000000006</v>
      </c>
      <c r="I144" s="3">
        <v>132</v>
      </c>
      <c r="J144" s="3">
        <v>-3</v>
      </c>
      <c r="K144" s="3">
        <v>2</v>
      </c>
      <c r="L144" s="3">
        <v>32</v>
      </c>
      <c r="M144" s="3">
        <v>130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8.7648000000000018E-2</v>
      </c>
      <c r="T144" s="13">
        <f t="shared" si="21"/>
        <v>-2.013E-3</v>
      </c>
      <c r="U144" s="13">
        <f t="shared" si="22"/>
        <v>1.3119999999999998E-3</v>
      </c>
      <c r="V144" s="13">
        <f t="shared" si="23"/>
        <v>2.1055999999999998E-2</v>
      </c>
      <c r="W144" s="13">
        <f t="shared" si="24"/>
        <v>8.6970000000000006E-2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8544</v>
      </c>
      <c r="C145" s="3" t="s">
        <v>10202</v>
      </c>
      <c r="D145" s="12">
        <v>304.5</v>
      </c>
      <c r="E145" s="12">
        <v>307.5</v>
      </c>
      <c r="F145" s="12">
        <v>322.5</v>
      </c>
      <c r="G145" s="12">
        <v>337</v>
      </c>
      <c r="H145" s="12">
        <v>333.5</v>
      </c>
      <c r="I145" s="3">
        <v>-18</v>
      </c>
      <c r="J145" s="3">
        <v>66</v>
      </c>
      <c r="K145" s="3">
        <v>-12</v>
      </c>
      <c r="L145" s="3">
        <v>-139</v>
      </c>
      <c r="M145" s="3">
        <v>-87</v>
      </c>
      <c r="N145" s="3">
        <v>39</v>
      </c>
      <c r="O145" s="3">
        <v>19</v>
      </c>
      <c r="P145" s="3">
        <v>8</v>
      </c>
      <c r="Q145" s="3">
        <v>157</v>
      </c>
      <c r="R145" s="3">
        <v>98</v>
      </c>
      <c r="S145" s="13">
        <f t="shared" si="20"/>
        <v>-5.4809999999999998E-2</v>
      </c>
      <c r="T145" s="13">
        <f t="shared" si="21"/>
        <v>0.20294999999999999</v>
      </c>
      <c r="U145" s="13">
        <f t="shared" si="22"/>
        <v>-3.8699999999999998E-2</v>
      </c>
      <c r="V145" s="13">
        <f t="shared" si="23"/>
        <v>-0.46843000000000001</v>
      </c>
      <c r="W145" s="13">
        <f t="shared" si="24"/>
        <v>-0.29014499999999999</v>
      </c>
      <c r="X145" s="13">
        <f t="shared" si="25"/>
        <v>0.118755</v>
      </c>
      <c r="Y145" s="13">
        <f t="shared" si="26"/>
        <v>5.8424999999999998E-2</v>
      </c>
      <c r="Z145" s="13">
        <f t="shared" si="27"/>
        <v>2.58E-2</v>
      </c>
      <c r="AA145" s="13">
        <f t="shared" si="28"/>
        <v>0.52908999999999995</v>
      </c>
      <c r="AB145" s="13">
        <f t="shared" si="29"/>
        <v>0.32683000000000001</v>
      </c>
    </row>
    <row r="146" spans="1:28" x14ac:dyDescent="0.25">
      <c r="A146" s="2" t="s">
        <v>140</v>
      </c>
      <c r="B146" s="3" t="s">
        <v>8545</v>
      </c>
      <c r="C146" s="3" t="s">
        <v>10189</v>
      </c>
      <c r="D146" s="12">
        <v>24.55</v>
      </c>
      <c r="E146" s="12">
        <v>25.7</v>
      </c>
      <c r="F146" s="12">
        <v>24.45</v>
      </c>
      <c r="G146" s="12">
        <v>24.35</v>
      </c>
      <c r="H146" s="12">
        <v>26.75</v>
      </c>
      <c r="I146" s="3">
        <v>29</v>
      </c>
      <c r="J146" s="3">
        <v>43</v>
      </c>
      <c r="K146" s="3">
        <v>-479</v>
      </c>
      <c r="L146" s="3">
        <v>-90</v>
      </c>
      <c r="M146" s="3">
        <v>112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7.1195000000000008E-3</v>
      </c>
      <c r="T146" s="13">
        <f t="shared" si="21"/>
        <v>1.1050999999999998E-2</v>
      </c>
      <c r="U146" s="13">
        <f t="shared" si="22"/>
        <v>-0.1171155</v>
      </c>
      <c r="V146" s="13">
        <f t="shared" si="23"/>
        <v>-2.1915E-2</v>
      </c>
      <c r="W146" s="13">
        <f t="shared" si="24"/>
        <v>2.9960000000000001E-2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8546</v>
      </c>
      <c r="C147" s="3" t="s">
        <v>10203</v>
      </c>
      <c r="D147" s="12">
        <v>25</v>
      </c>
      <c r="E147" s="12">
        <v>25.6</v>
      </c>
      <c r="F147" s="12">
        <v>24.95</v>
      </c>
      <c r="G147" s="12">
        <v>25.05</v>
      </c>
      <c r="H147" s="12">
        <v>25.15</v>
      </c>
      <c r="I147" s="3">
        <v>32</v>
      </c>
      <c r="J147" s="3">
        <v>23</v>
      </c>
      <c r="K147" s="3">
        <v>-277</v>
      </c>
      <c r="L147" s="3">
        <v>-68</v>
      </c>
      <c r="M147" s="3">
        <v>71</v>
      </c>
      <c r="N147" s="3">
        <v>0</v>
      </c>
      <c r="O147" s="3">
        <v>0</v>
      </c>
      <c r="P147" s="3">
        <v>0</v>
      </c>
      <c r="Q147" s="3">
        <v>-86</v>
      </c>
      <c r="R147" s="3">
        <v>0</v>
      </c>
      <c r="S147" s="13">
        <f t="shared" si="20"/>
        <v>8.0000000000000002E-3</v>
      </c>
      <c r="T147" s="13">
        <f t="shared" si="21"/>
        <v>5.8880000000000009E-3</v>
      </c>
      <c r="U147" s="13">
        <f t="shared" si="22"/>
        <v>-6.9111499999999992E-2</v>
      </c>
      <c r="V147" s="13">
        <f t="shared" si="23"/>
        <v>-1.7034000000000001E-2</v>
      </c>
      <c r="W147" s="13">
        <f t="shared" si="24"/>
        <v>1.7856499999999997E-2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-2.1543000000000003E-2</v>
      </c>
      <c r="AB147" s="13">
        <f t="shared" si="29"/>
        <v>0</v>
      </c>
    </row>
    <row r="148" spans="1:28" x14ac:dyDescent="0.25">
      <c r="A148" s="2" t="s">
        <v>142</v>
      </c>
      <c r="B148" s="3" t="s">
        <v>8547</v>
      </c>
      <c r="C148" s="3" t="s">
        <v>10200</v>
      </c>
      <c r="D148" s="12">
        <v>16.100000000000001</v>
      </c>
      <c r="E148" s="12">
        <v>16</v>
      </c>
      <c r="F148" s="12">
        <v>15.75</v>
      </c>
      <c r="G148" s="12">
        <v>15.7</v>
      </c>
      <c r="H148" s="12">
        <v>15.85</v>
      </c>
      <c r="I148" s="3">
        <v>39</v>
      </c>
      <c r="J148" s="3">
        <v>2</v>
      </c>
      <c r="K148" s="3">
        <v>-28</v>
      </c>
      <c r="L148" s="3">
        <v>20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6.2790000000000007E-3</v>
      </c>
      <c r="T148" s="13">
        <f t="shared" si="21"/>
        <v>3.2000000000000003E-4</v>
      </c>
      <c r="U148" s="13">
        <f t="shared" si="22"/>
        <v>-4.4099999999999999E-3</v>
      </c>
      <c r="V148" s="13">
        <f t="shared" si="23"/>
        <v>3.14E-3</v>
      </c>
      <c r="W148" s="13">
        <f t="shared" si="24"/>
        <v>3.1700000000000001E-4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8548</v>
      </c>
      <c r="C149" s="3" t="s">
        <v>10192</v>
      </c>
      <c r="D149" s="12">
        <v>105</v>
      </c>
      <c r="E149" s="12">
        <v>106</v>
      </c>
      <c r="F149" s="12">
        <v>106</v>
      </c>
      <c r="G149" s="12">
        <v>105</v>
      </c>
      <c r="H149" s="12">
        <v>105</v>
      </c>
      <c r="I149" s="3">
        <v>2</v>
      </c>
      <c r="J149" s="3">
        <v>37</v>
      </c>
      <c r="K149" s="3">
        <v>-2</v>
      </c>
      <c r="L149" s="3">
        <v>-41</v>
      </c>
      <c r="M149" s="3">
        <v>-23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2.0999999999999999E-3</v>
      </c>
      <c r="T149" s="13">
        <f t="shared" si="21"/>
        <v>3.9219999999999998E-2</v>
      </c>
      <c r="U149" s="13">
        <f t="shared" si="22"/>
        <v>-2.1199999999999999E-3</v>
      </c>
      <c r="V149" s="13">
        <f t="shared" si="23"/>
        <v>-4.3049999999999998E-2</v>
      </c>
      <c r="W149" s="13">
        <f t="shared" si="24"/>
        <v>-2.4150000000000001E-2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8549</v>
      </c>
      <c r="C150" s="3" t="s">
        <v>10204</v>
      </c>
      <c r="D150" s="12">
        <v>84.6</v>
      </c>
      <c r="E150" s="12">
        <v>84.8</v>
      </c>
      <c r="F150" s="12">
        <v>82.6</v>
      </c>
      <c r="G150" s="12">
        <v>81.900000000000006</v>
      </c>
      <c r="H150" s="12">
        <v>82.2</v>
      </c>
      <c r="I150" s="3">
        <v>-62</v>
      </c>
      <c r="J150" s="3">
        <v>-36</v>
      </c>
      <c r="K150" s="3">
        <v>-276</v>
      </c>
      <c r="L150" s="3">
        <v>-301</v>
      </c>
      <c r="M150" s="3">
        <v>39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-5.2451999999999999E-2</v>
      </c>
      <c r="T150" s="13">
        <f t="shared" si="21"/>
        <v>-3.0527999999999996E-2</v>
      </c>
      <c r="U150" s="13">
        <f t="shared" si="22"/>
        <v>-0.22797599999999998</v>
      </c>
      <c r="V150" s="13">
        <f t="shared" si="23"/>
        <v>-0.24651900000000002</v>
      </c>
      <c r="W150" s="13">
        <f t="shared" si="24"/>
        <v>3.2058000000000003E-2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8550</v>
      </c>
      <c r="C151" s="3" t="s">
        <v>10200</v>
      </c>
      <c r="D151" s="12">
        <v>63.2</v>
      </c>
      <c r="E151" s="12">
        <v>63.7</v>
      </c>
      <c r="F151" s="12">
        <v>66.8</v>
      </c>
      <c r="G151" s="12">
        <v>68.099999999999994</v>
      </c>
      <c r="H151" s="12">
        <v>73.8</v>
      </c>
      <c r="I151" s="3">
        <v>1</v>
      </c>
      <c r="J151" s="3">
        <v>1</v>
      </c>
      <c r="K151" s="3">
        <v>-15</v>
      </c>
      <c r="L151" s="3">
        <v>16</v>
      </c>
      <c r="M151" s="3">
        <v>21</v>
      </c>
      <c r="N151" s="3">
        <v>0</v>
      </c>
      <c r="O151" s="3">
        <v>0</v>
      </c>
      <c r="P151" s="3">
        <v>0</v>
      </c>
      <c r="Q151" s="3">
        <v>45</v>
      </c>
      <c r="R151" s="3">
        <v>0</v>
      </c>
      <c r="S151" s="13">
        <f t="shared" si="20"/>
        <v>6.3200000000000007E-4</v>
      </c>
      <c r="T151" s="13">
        <f t="shared" si="21"/>
        <v>6.3699999999999998E-4</v>
      </c>
      <c r="U151" s="13">
        <f t="shared" si="22"/>
        <v>-1.0019999999999999E-2</v>
      </c>
      <c r="V151" s="13">
        <f t="shared" si="23"/>
        <v>1.0895999999999999E-2</v>
      </c>
      <c r="W151" s="13">
        <f t="shared" si="24"/>
        <v>1.5498E-2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3.0644999999999995E-2</v>
      </c>
      <c r="AB151" s="13">
        <f t="shared" si="29"/>
        <v>0</v>
      </c>
    </row>
    <row r="152" spans="1:28" x14ac:dyDescent="0.25">
      <c r="A152" s="2" t="s">
        <v>146</v>
      </c>
      <c r="B152" s="3" t="s">
        <v>8551</v>
      </c>
      <c r="C152" s="3" t="s">
        <v>10192</v>
      </c>
      <c r="D152" s="12">
        <v>11.95</v>
      </c>
      <c r="E152" s="12">
        <v>12.1</v>
      </c>
      <c r="F152" s="12">
        <v>11.8</v>
      </c>
      <c r="G152" s="12">
        <v>12</v>
      </c>
      <c r="H152" s="12">
        <v>12</v>
      </c>
      <c r="I152" s="3">
        <v>-2</v>
      </c>
      <c r="J152" s="3">
        <v>-34</v>
      </c>
      <c r="K152" s="3">
        <v>-19</v>
      </c>
      <c r="L152" s="3">
        <v>-35</v>
      </c>
      <c r="M152" s="3">
        <v>-26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-2.3899999999999998E-4</v>
      </c>
      <c r="T152" s="13">
        <f t="shared" si="21"/>
        <v>-4.1139999999999996E-3</v>
      </c>
      <c r="U152" s="13">
        <f t="shared" si="22"/>
        <v>-2.2420000000000001E-3</v>
      </c>
      <c r="V152" s="13">
        <f t="shared" si="23"/>
        <v>-4.1999999999999997E-3</v>
      </c>
      <c r="W152" s="13">
        <f t="shared" si="24"/>
        <v>-3.1199999999999999E-3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8552</v>
      </c>
      <c r="C153" s="3" t="s">
        <v>10205</v>
      </c>
      <c r="D153" s="12">
        <v>42</v>
      </c>
      <c r="E153" s="12">
        <v>42.05</v>
      </c>
      <c r="F153" s="12">
        <v>42</v>
      </c>
      <c r="G153" s="12">
        <v>42</v>
      </c>
      <c r="H153" s="12">
        <v>42.1</v>
      </c>
      <c r="I153" s="3">
        <v>-3</v>
      </c>
      <c r="J153" s="3">
        <v>16</v>
      </c>
      <c r="K153" s="3">
        <v>-50</v>
      </c>
      <c r="L153" s="3">
        <v>4</v>
      </c>
      <c r="M153" s="3">
        <v>38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-1.2600000000000001E-3</v>
      </c>
      <c r="T153" s="13">
        <f t="shared" si="21"/>
        <v>6.7279999999999996E-3</v>
      </c>
      <c r="U153" s="13">
        <f t="shared" si="22"/>
        <v>-2.1000000000000001E-2</v>
      </c>
      <c r="V153" s="13">
        <f t="shared" si="23"/>
        <v>1.6800000000000001E-3</v>
      </c>
      <c r="W153" s="13">
        <f t="shared" si="24"/>
        <v>1.5997999999999998E-2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8553</v>
      </c>
      <c r="C154" s="3" t="s">
        <v>4738</v>
      </c>
      <c r="D154" s="12">
        <v>28.3</v>
      </c>
      <c r="E154" s="12">
        <v>28.1</v>
      </c>
      <c r="F154" s="12">
        <v>28.25</v>
      </c>
      <c r="G154" s="12">
        <v>27.9</v>
      </c>
      <c r="H154" s="12">
        <v>28.4</v>
      </c>
      <c r="I154" s="3">
        <v>15</v>
      </c>
      <c r="J154" s="3">
        <v>-1</v>
      </c>
      <c r="K154" s="3">
        <v>-63</v>
      </c>
      <c r="L154" s="3">
        <v>-34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4.2449999999999996E-3</v>
      </c>
      <c r="T154" s="13">
        <f t="shared" si="21"/>
        <v>-2.81E-4</v>
      </c>
      <c r="U154" s="13">
        <f t="shared" si="22"/>
        <v>-1.7797500000000001E-2</v>
      </c>
      <c r="V154" s="13">
        <f t="shared" si="23"/>
        <v>-9.4859999999999996E-3</v>
      </c>
      <c r="W154" s="13">
        <f t="shared" si="24"/>
        <v>-1.1359999999999999E-3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8554</v>
      </c>
      <c r="C155" s="3" t="s">
        <v>10199</v>
      </c>
      <c r="D155" s="12">
        <v>74.3</v>
      </c>
      <c r="E155" s="12">
        <v>73.900000000000006</v>
      </c>
      <c r="F155" s="12">
        <v>72.099999999999994</v>
      </c>
      <c r="G155" s="12">
        <v>73.099999999999994</v>
      </c>
      <c r="H155" s="12">
        <v>73.7</v>
      </c>
      <c r="I155" s="3">
        <v>-163</v>
      </c>
      <c r="J155" s="3">
        <v>-72</v>
      </c>
      <c r="K155" s="3">
        <v>-235</v>
      </c>
      <c r="L155" s="3">
        <v>230</v>
      </c>
      <c r="M155" s="3">
        <v>64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-0.12110899999999999</v>
      </c>
      <c r="T155" s="13">
        <f t="shared" si="21"/>
        <v>-5.3207999999999998E-2</v>
      </c>
      <c r="U155" s="13">
        <f t="shared" si="22"/>
        <v>-0.169435</v>
      </c>
      <c r="V155" s="13">
        <f t="shared" si="23"/>
        <v>0.16813</v>
      </c>
      <c r="W155" s="13">
        <f t="shared" si="24"/>
        <v>4.7168000000000002E-2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8555</v>
      </c>
      <c r="C156" s="3" t="s">
        <v>4738</v>
      </c>
      <c r="D156" s="12">
        <v>995</v>
      </c>
      <c r="E156" s="12">
        <v>987</v>
      </c>
      <c r="F156" s="12">
        <v>998</v>
      </c>
      <c r="G156" s="12">
        <v>1035</v>
      </c>
      <c r="H156" s="12">
        <v>1045</v>
      </c>
      <c r="I156" s="3">
        <v>141</v>
      </c>
      <c r="J156" s="3">
        <v>74</v>
      </c>
      <c r="K156" s="3">
        <v>82</v>
      </c>
      <c r="L156" s="3">
        <v>44</v>
      </c>
      <c r="M156" s="3">
        <v>-196</v>
      </c>
      <c r="N156" s="3">
        <v>0</v>
      </c>
      <c r="O156" s="3">
        <v>-22</v>
      </c>
      <c r="P156" s="3">
        <v>54</v>
      </c>
      <c r="Q156" s="3">
        <v>54</v>
      </c>
      <c r="R156" s="3">
        <v>2</v>
      </c>
      <c r="S156" s="13">
        <f t="shared" si="20"/>
        <v>1.4029499999999999</v>
      </c>
      <c r="T156" s="13">
        <f t="shared" si="21"/>
        <v>0.73038000000000003</v>
      </c>
      <c r="U156" s="13">
        <f t="shared" si="22"/>
        <v>0.81835999999999998</v>
      </c>
      <c r="V156" s="13">
        <f t="shared" si="23"/>
        <v>0.45540000000000003</v>
      </c>
      <c r="W156" s="13">
        <f t="shared" si="24"/>
        <v>-2.0482</v>
      </c>
      <c r="X156" s="13">
        <f t="shared" si="25"/>
        <v>0</v>
      </c>
      <c r="Y156" s="13">
        <f t="shared" si="26"/>
        <v>-0.21714</v>
      </c>
      <c r="Z156" s="13">
        <f t="shared" si="27"/>
        <v>0.53891999999999995</v>
      </c>
      <c r="AA156" s="13">
        <f t="shared" si="28"/>
        <v>0.55889999999999995</v>
      </c>
      <c r="AB156" s="13">
        <f t="shared" si="29"/>
        <v>2.0899999999999998E-2</v>
      </c>
    </row>
    <row r="157" spans="1:28" x14ac:dyDescent="0.25">
      <c r="A157" s="2" t="s">
        <v>151</v>
      </c>
      <c r="B157" s="3" t="s">
        <v>8556</v>
      </c>
      <c r="C157" s="3" t="s">
        <v>10200</v>
      </c>
      <c r="D157" s="12">
        <v>16.7</v>
      </c>
      <c r="E157" s="12">
        <v>16.8</v>
      </c>
      <c r="F157" s="12">
        <v>16.7</v>
      </c>
      <c r="G157" s="12">
        <v>16.75</v>
      </c>
      <c r="H157" s="12">
        <v>16.649999999999999</v>
      </c>
      <c r="I157" s="3">
        <v>-2</v>
      </c>
      <c r="J157" s="3">
        <v>-2</v>
      </c>
      <c r="K157" s="3">
        <v>-1</v>
      </c>
      <c r="L157" s="3">
        <v>0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-3.3399999999999999E-4</v>
      </c>
      <c r="T157" s="13">
        <f t="shared" si="21"/>
        <v>-3.3600000000000004E-4</v>
      </c>
      <c r="U157" s="13">
        <f t="shared" si="22"/>
        <v>-1.6699999999999999E-4</v>
      </c>
      <c r="V157" s="13">
        <f t="shared" si="23"/>
        <v>0</v>
      </c>
      <c r="W157" s="13">
        <f t="shared" si="24"/>
        <v>-3.3299999999999996E-4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8557</v>
      </c>
      <c r="C158" s="3" t="s">
        <v>10189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8558</v>
      </c>
      <c r="C159" s="3" t="s">
        <v>10202</v>
      </c>
      <c r="D159" s="12">
        <v>92.1</v>
      </c>
      <c r="E159" s="12">
        <v>92.3</v>
      </c>
      <c r="F159" s="12">
        <v>91.3</v>
      </c>
      <c r="G159" s="12">
        <v>90.5</v>
      </c>
      <c r="H159" s="12">
        <v>97.1</v>
      </c>
      <c r="I159" s="3">
        <v>-3</v>
      </c>
      <c r="J159" s="3">
        <v>-2</v>
      </c>
      <c r="K159" s="3">
        <v>-5</v>
      </c>
      <c r="L159" s="3">
        <v>-18</v>
      </c>
      <c r="M159" s="3">
        <v>12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-2.7629999999999994E-3</v>
      </c>
      <c r="T159" s="13">
        <f t="shared" si="21"/>
        <v>-1.846E-3</v>
      </c>
      <c r="U159" s="13">
        <f t="shared" si="22"/>
        <v>-4.5649999999999996E-3</v>
      </c>
      <c r="V159" s="13">
        <f t="shared" si="23"/>
        <v>-1.6289999999999999E-2</v>
      </c>
      <c r="W159" s="13">
        <f t="shared" si="24"/>
        <v>1.1651999999999997E-2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8559</v>
      </c>
      <c r="C160" s="3" t="s">
        <v>4740</v>
      </c>
      <c r="D160" s="12">
        <v>29.45</v>
      </c>
      <c r="E160" s="12">
        <v>29.25</v>
      </c>
      <c r="F160" s="12">
        <v>29.05</v>
      </c>
      <c r="G160" s="12">
        <v>29.35</v>
      </c>
      <c r="H160" s="12">
        <v>29.2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8560</v>
      </c>
      <c r="C161" s="3" t="s">
        <v>10200</v>
      </c>
      <c r="D161" s="12">
        <v>103</v>
      </c>
      <c r="E161" s="12">
        <v>108</v>
      </c>
      <c r="F161" s="12">
        <v>114</v>
      </c>
      <c r="G161" s="12">
        <v>116</v>
      </c>
      <c r="H161" s="12">
        <v>123.5</v>
      </c>
      <c r="I161" s="3">
        <v>62</v>
      </c>
      <c r="J161" s="3">
        <v>-131</v>
      </c>
      <c r="K161" s="3">
        <v>-373</v>
      </c>
      <c r="L161" s="3">
        <v>-674</v>
      </c>
      <c r="M161" s="3">
        <v>-190</v>
      </c>
      <c r="N161" s="3">
        <v>0</v>
      </c>
      <c r="O161" s="3">
        <v>414</v>
      </c>
      <c r="P161" s="3">
        <v>426</v>
      </c>
      <c r="Q161" s="3">
        <v>8</v>
      </c>
      <c r="R161" s="3">
        <v>43</v>
      </c>
      <c r="S161" s="13">
        <f t="shared" si="20"/>
        <v>6.386E-2</v>
      </c>
      <c r="T161" s="13">
        <f t="shared" si="21"/>
        <v>-0.14147999999999999</v>
      </c>
      <c r="U161" s="13">
        <f t="shared" si="22"/>
        <v>-0.42521999999999999</v>
      </c>
      <c r="V161" s="13">
        <f t="shared" si="23"/>
        <v>-0.78183999999999998</v>
      </c>
      <c r="W161" s="13">
        <f t="shared" si="24"/>
        <v>-0.23465</v>
      </c>
      <c r="X161" s="13">
        <f t="shared" si="25"/>
        <v>0</v>
      </c>
      <c r="Y161" s="13">
        <f t="shared" si="26"/>
        <v>0.44712000000000002</v>
      </c>
      <c r="Z161" s="13">
        <f t="shared" si="27"/>
        <v>0.48564000000000002</v>
      </c>
      <c r="AA161" s="13">
        <f t="shared" si="28"/>
        <v>9.2800000000000001E-3</v>
      </c>
      <c r="AB161" s="13">
        <f t="shared" si="29"/>
        <v>5.3104999999999999E-2</v>
      </c>
    </row>
    <row r="162" spans="1:28" x14ac:dyDescent="0.25">
      <c r="A162" s="2" t="s">
        <v>156</v>
      </c>
      <c r="B162" s="3" t="s">
        <v>8561</v>
      </c>
      <c r="C162" s="3" t="s">
        <v>10202</v>
      </c>
      <c r="D162" s="12">
        <v>102.5</v>
      </c>
      <c r="E162" s="12">
        <v>108.5</v>
      </c>
      <c r="F162" s="12">
        <v>106</v>
      </c>
      <c r="G162" s="12">
        <v>104</v>
      </c>
      <c r="H162" s="12">
        <v>103.5</v>
      </c>
      <c r="I162" s="3">
        <v>593</v>
      </c>
      <c r="J162" s="3">
        <v>132</v>
      </c>
      <c r="K162" s="3">
        <v>-658</v>
      </c>
      <c r="L162" s="3">
        <v>-332</v>
      </c>
      <c r="M162" s="3">
        <v>-63</v>
      </c>
      <c r="N162" s="3">
        <v>38</v>
      </c>
      <c r="O162" s="3">
        <v>19</v>
      </c>
      <c r="P162" s="3">
        <v>0</v>
      </c>
      <c r="Q162" s="3">
        <v>0</v>
      </c>
      <c r="R162" s="3">
        <v>0</v>
      </c>
      <c r="S162" s="13">
        <f t="shared" si="20"/>
        <v>0.60782499999999995</v>
      </c>
      <c r="T162" s="13">
        <f t="shared" si="21"/>
        <v>0.14321999999999999</v>
      </c>
      <c r="U162" s="13">
        <f t="shared" si="22"/>
        <v>-0.69747999999999999</v>
      </c>
      <c r="V162" s="13">
        <f t="shared" si="23"/>
        <v>-0.34527999999999998</v>
      </c>
      <c r="W162" s="13">
        <f t="shared" si="24"/>
        <v>-6.5204999999999999E-2</v>
      </c>
      <c r="X162" s="13">
        <f t="shared" si="25"/>
        <v>3.8949999999999999E-2</v>
      </c>
      <c r="Y162" s="13">
        <f t="shared" si="26"/>
        <v>2.0615000000000001E-2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8562</v>
      </c>
      <c r="C163" s="3" t="s">
        <v>10200</v>
      </c>
      <c r="D163" s="12">
        <v>41.75</v>
      </c>
      <c r="E163" s="12">
        <v>42.45</v>
      </c>
      <c r="F163" s="12">
        <v>41.9</v>
      </c>
      <c r="G163" s="12">
        <v>42</v>
      </c>
      <c r="H163" s="12">
        <v>43.15</v>
      </c>
      <c r="I163" s="3">
        <v>18</v>
      </c>
      <c r="J163" s="3">
        <v>4</v>
      </c>
      <c r="K163" s="3">
        <v>-20</v>
      </c>
      <c r="L163" s="3">
        <v>-2</v>
      </c>
      <c r="M163" s="3">
        <v>51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7.515E-3</v>
      </c>
      <c r="T163" s="13">
        <f t="shared" si="21"/>
        <v>1.6980000000000001E-3</v>
      </c>
      <c r="U163" s="13">
        <f t="shared" si="22"/>
        <v>-8.3800000000000003E-3</v>
      </c>
      <c r="V163" s="13">
        <f t="shared" si="23"/>
        <v>-8.4000000000000003E-4</v>
      </c>
      <c r="W163" s="13">
        <f t="shared" si="24"/>
        <v>2.2006500000000002E-2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8563</v>
      </c>
      <c r="C164" s="3" t="s">
        <v>10206</v>
      </c>
      <c r="D164" s="12">
        <v>30.8</v>
      </c>
      <c r="E164" s="12">
        <v>30.4</v>
      </c>
      <c r="F164" s="12">
        <v>28.55</v>
      </c>
      <c r="G164" s="12">
        <v>29.3</v>
      </c>
      <c r="H164" s="12">
        <v>29.4</v>
      </c>
      <c r="I164" s="3">
        <v>58</v>
      </c>
      <c r="J164" s="3">
        <v>-31</v>
      </c>
      <c r="K164" s="3">
        <v>-264</v>
      </c>
      <c r="L164" s="3">
        <v>263</v>
      </c>
      <c r="M164" s="3">
        <v>31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1.7864000000000001E-2</v>
      </c>
      <c r="T164" s="13">
        <f t="shared" si="21"/>
        <v>-9.4240000000000001E-3</v>
      </c>
      <c r="U164" s="13">
        <f t="shared" si="22"/>
        <v>-7.5371999999999995E-2</v>
      </c>
      <c r="V164" s="13">
        <f t="shared" si="23"/>
        <v>7.7059000000000002E-2</v>
      </c>
      <c r="W164" s="13">
        <f t="shared" si="24"/>
        <v>9.1140000000000006E-3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8564</v>
      </c>
      <c r="C165" s="3" t="s">
        <v>10207</v>
      </c>
      <c r="D165" s="12">
        <v>29.7</v>
      </c>
      <c r="E165" s="12">
        <v>29.6</v>
      </c>
      <c r="F165" s="12">
        <v>29.4</v>
      </c>
      <c r="G165" s="12">
        <v>29.45</v>
      </c>
      <c r="H165" s="12">
        <v>29.5</v>
      </c>
      <c r="I165" s="3">
        <v>33</v>
      </c>
      <c r="J165" s="3">
        <v>-187</v>
      </c>
      <c r="K165" s="3">
        <v>-643</v>
      </c>
      <c r="L165" s="3">
        <v>-200</v>
      </c>
      <c r="M165" s="3">
        <v>-169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9.8010000000000007E-3</v>
      </c>
      <c r="T165" s="13">
        <f t="shared" si="21"/>
        <v>-5.5351999999999998E-2</v>
      </c>
      <c r="U165" s="13">
        <f t="shared" si="22"/>
        <v>-0.18904200000000002</v>
      </c>
      <c r="V165" s="13">
        <f t="shared" si="23"/>
        <v>-5.8900000000000001E-2</v>
      </c>
      <c r="W165" s="13">
        <f t="shared" si="24"/>
        <v>-4.9854999999999997E-2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8565</v>
      </c>
      <c r="C166" s="3" t="s">
        <v>4919</v>
      </c>
      <c r="D166" s="12">
        <v>25.35</v>
      </c>
      <c r="E166" s="12">
        <v>24.75</v>
      </c>
      <c r="F166" s="12">
        <v>24.9</v>
      </c>
      <c r="G166" s="12">
        <v>25.35</v>
      </c>
      <c r="H166" s="12">
        <v>25.55</v>
      </c>
      <c r="I166" s="3">
        <v>-8564</v>
      </c>
      <c r="J166" s="3">
        <v>-3402</v>
      </c>
      <c r="K166" s="3">
        <v>6126</v>
      </c>
      <c r="L166" s="3">
        <v>-6394</v>
      </c>
      <c r="M166" s="3">
        <v>4481</v>
      </c>
      <c r="N166" s="3">
        <v>-38</v>
      </c>
      <c r="O166" s="3">
        <v>1304</v>
      </c>
      <c r="P166" s="3">
        <v>12</v>
      </c>
      <c r="Q166" s="3">
        <v>-1</v>
      </c>
      <c r="R166" s="3">
        <v>0</v>
      </c>
      <c r="S166" s="13">
        <f t="shared" si="20"/>
        <v>-2.1709740000000002</v>
      </c>
      <c r="T166" s="13">
        <f t="shared" si="21"/>
        <v>-0.84199500000000005</v>
      </c>
      <c r="U166" s="13">
        <f t="shared" si="22"/>
        <v>1.525374</v>
      </c>
      <c r="V166" s="13">
        <f t="shared" si="23"/>
        <v>-1.6208790000000002</v>
      </c>
      <c r="W166" s="13">
        <f t="shared" si="24"/>
        <v>1.1448955000000001</v>
      </c>
      <c r="X166" s="13">
        <f t="shared" si="25"/>
        <v>-9.6330000000000009E-3</v>
      </c>
      <c r="Y166" s="13">
        <f t="shared" si="26"/>
        <v>0.32274000000000003</v>
      </c>
      <c r="Z166" s="13">
        <f t="shared" si="27"/>
        <v>2.9879999999999993E-3</v>
      </c>
      <c r="AA166" s="13">
        <f t="shared" si="28"/>
        <v>-2.5350000000000004E-4</v>
      </c>
      <c r="AB166" s="13">
        <f t="shared" si="29"/>
        <v>0</v>
      </c>
    </row>
    <row r="167" spans="1:28" x14ac:dyDescent="0.25">
      <c r="A167" s="2" t="s">
        <v>161</v>
      </c>
      <c r="B167" s="3" t="s">
        <v>8566</v>
      </c>
      <c r="C167" s="3" t="s">
        <v>10206</v>
      </c>
      <c r="D167" s="12">
        <v>25.95</v>
      </c>
      <c r="E167" s="12">
        <v>25</v>
      </c>
      <c r="F167" s="12">
        <v>24.65</v>
      </c>
      <c r="G167" s="12">
        <v>27.1</v>
      </c>
      <c r="H167" s="12">
        <v>26.15</v>
      </c>
      <c r="I167" s="3">
        <v>1926</v>
      </c>
      <c r="J167" s="3">
        <v>-1871</v>
      </c>
      <c r="K167" s="3">
        <v>3475</v>
      </c>
      <c r="L167" s="3">
        <v>411</v>
      </c>
      <c r="M167" s="3">
        <v>-5273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0.49979699999999999</v>
      </c>
      <c r="T167" s="13">
        <f t="shared" si="21"/>
        <v>-0.46775</v>
      </c>
      <c r="U167" s="13">
        <f t="shared" si="22"/>
        <v>0.85658749999999995</v>
      </c>
      <c r="V167" s="13">
        <f t="shared" si="23"/>
        <v>0.11138100000000001</v>
      </c>
      <c r="W167" s="13">
        <f t="shared" si="24"/>
        <v>-1.3788894999999999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8567</v>
      </c>
      <c r="C168" s="3" t="s">
        <v>10208</v>
      </c>
      <c r="D168" s="12">
        <v>28.45</v>
      </c>
      <c r="E168" s="12">
        <v>27.55</v>
      </c>
      <c r="F168" s="12">
        <v>26.75</v>
      </c>
      <c r="G168" s="12">
        <v>27.7</v>
      </c>
      <c r="H168" s="12">
        <v>27.45</v>
      </c>
      <c r="I168" s="3">
        <v>2668</v>
      </c>
      <c r="J168" s="3">
        <v>-3367</v>
      </c>
      <c r="K168" s="3">
        <v>6079</v>
      </c>
      <c r="L168" s="3">
        <v>-3224</v>
      </c>
      <c r="M168" s="3">
        <v>573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0.75904599999999989</v>
      </c>
      <c r="T168" s="13">
        <f t="shared" si="21"/>
        <v>-0.92760850000000006</v>
      </c>
      <c r="U168" s="13">
        <f t="shared" si="22"/>
        <v>1.6261325</v>
      </c>
      <c r="V168" s="13">
        <f t="shared" si="23"/>
        <v>-0.89304800000000006</v>
      </c>
      <c r="W168" s="13">
        <f t="shared" si="24"/>
        <v>0.1572885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8568</v>
      </c>
      <c r="C169" s="3" t="s">
        <v>10200</v>
      </c>
      <c r="D169" s="12">
        <v>11.5</v>
      </c>
      <c r="E169" s="12">
        <v>11.5</v>
      </c>
      <c r="F169" s="12">
        <v>11.25</v>
      </c>
      <c r="G169" s="12">
        <v>11.2</v>
      </c>
      <c r="H169" s="12">
        <v>11.3</v>
      </c>
      <c r="I169" s="3">
        <v>182</v>
      </c>
      <c r="J169" s="3">
        <v>8</v>
      </c>
      <c r="K169" s="3">
        <v>-259</v>
      </c>
      <c r="L169" s="3">
        <v>23</v>
      </c>
      <c r="M169" s="3">
        <v>287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2.0930000000000001E-2</v>
      </c>
      <c r="T169" s="13">
        <f t="shared" si="21"/>
        <v>9.2000000000000003E-4</v>
      </c>
      <c r="U169" s="13">
        <f t="shared" si="22"/>
        <v>-2.91375E-2</v>
      </c>
      <c r="V169" s="13">
        <f t="shared" si="23"/>
        <v>2.5759999999999997E-3</v>
      </c>
      <c r="W169" s="13">
        <f t="shared" si="24"/>
        <v>3.2431000000000001E-2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8569</v>
      </c>
      <c r="C170" s="3" t="s">
        <v>10206</v>
      </c>
      <c r="D170" s="12">
        <v>26.75</v>
      </c>
      <c r="E170" s="12">
        <v>26.15</v>
      </c>
      <c r="F170" s="12">
        <v>24.4</v>
      </c>
      <c r="G170" s="12">
        <v>24.8</v>
      </c>
      <c r="H170" s="12">
        <v>24.65</v>
      </c>
      <c r="I170" s="3">
        <v>-1106</v>
      </c>
      <c r="J170" s="3">
        <v>-1671</v>
      </c>
      <c r="K170" s="3">
        <v>-251</v>
      </c>
      <c r="L170" s="3">
        <v>-370</v>
      </c>
      <c r="M170" s="3">
        <v>-169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-0.29585499999999998</v>
      </c>
      <c r="T170" s="13">
        <f t="shared" si="21"/>
        <v>-0.43696649999999992</v>
      </c>
      <c r="U170" s="13">
        <f t="shared" si="22"/>
        <v>-6.1244E-2</v>
      </c>
      <c r="V170" s="13">
        <f t="shared" si="23"/>
        <v>-9.1759999999999994E-2</v>
      </c>
      <c r="W170" s="13">
        <f t="shared" si="24"/>
        <v>-4.1658499999999994E-2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8570</v>
      </c>
      <c r="C171" s="3" t="s">
        <v>10200</v>
      </c>
      <c r="D171" s="12">
        <v>34.200000000000003</v>
      </c>
      <c r="E171" s="12">
        <v>34.15</v>
      </c>
      <c r="F171" s="12">
        <v>33.9</v>
      </c>
      <c r="G171" s="12">
        <v>34.049999999999997</v>
      </c>
      <c r="H171" s="12">
        <v>34.35</v>
      </c>
      <c r="I171" s="3">
        <v>-1</v>
      </c>
      <c r="J171" s="3">
        <v>-21</v>
      </c>
      <c r="K171" s="3">
        <v>-18</v>
      </c>
      <c r="L171" s="3">
        <v>-5</v>
      </c>
      <c r="M171" s="3">
        <v>47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-3.4200000000000002E-4</v>
      </c>
      <c r="T171" s="13">
        <f t="shared" si="21"/>
        <v>-7.1714999999999999E-3</v>
      </c>
      <c r="U171" s="13">
        <f t="shared" si="22"/>
        <v>-6.1019999999999989E-3</v>
      </c>
      <c r="V171" s="13">
        <f t="shared" si="23"/>
        <v>-1.7025E-3</v>
      </c>
      <c r="W171" s="13">
        <f t="shared" si="24"/>
        <v>1.6144499999999999E-2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8571</v>
      </c>
      <c r="C172" s="3" t="s">
        <v>10206</v>
      </c>
      <c r="D172" s="12">
        <v>40.549999999999997</v>
      </c>
      <c r="E172" s="12">
        <v>40.200000000000003</v>
      </c>
      <c r="F172" s="12">
        <v>40.450000000000003</v>
      </c>
      <c r="G172" s="12">
        <v>42.4</v>
      </c>
      <c r="H172" s="12">
        <v>41</v>
      </c>
      <c r="I172" s="3">
        <v>341</v>
      </c>
      <c r="J172" s="3">
        <v>33</v>
      </c>
      <c r="K172" s="3">
        <v>123</v>
      </c>
      <c r="L172" s="3">
        <v>338</v>
      </c>
      <c r="M172" s="3">
        <v>-532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0.1382755</v>
      </c>
      <c r="T172" s="13">
        <f t="shared" si="21"/>
        <v>1.3266000000000002E-2</v>
      </c>
      <c r="U172" s="13">
        <f t="shared" si="22"/>
        <v>4.9753500000000006E-2</v>
      </c>
      <c r="V172" s="13">
        <f t="shared" si="23"/>
        <v>0.14331199999999999</v>
      </c>
      <c r="W172" s="13">
        <f t="shared" si="24"/>
        <v>-0.21812000000000001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8572</v>
      </c>
      <c r="C173" s="3" t="s">
        <v>10206</v>
      </c>
      <c r="D173" s="12">
        <v>9.1199999999999992</v>
      </c>
      <c r="E173" s="12">
        <v>9</v>
      </c>
      <c r="F173" s="12">
        <v>8.8000000000000007</v>
      </c>
      <c r="G173" s="12">
        <v>9.4600000000000009</v>
      </c>
      <c r="H173" s="12">
        <v>9.0500000000000007</v>
      </c>
      <c r="I173" s="3">
        <v>119</v>
      </c>
      <c r="J173" s="3">
        <v>-83</v>
      </c>
      <c r="K173" s="3">
        <v>223</v>
      </c>
      <c r="L173" s="3">
        <v>298</v>
      </c>
      <c r="M173" s="3">
        <v>-408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1.0852799999999999E-2</v>
      </c>
      <c r="T173" s="13">
        <f t="shared" si="21"/>
        <v>-7.4700000000000001E-3</v>
      </c>
      <c r="U173" s="13">
        <f t="shared" si="22"/>
        <v>1.9624000000000003E-2</v>
      </c>
      <c r="V173" s="13">
        <f t="shared" si="23"/>
        <v>2.8190800000000005E-2</v>
      </c>
      <c r="W173" s="13">
        <f t="shared" si="24"/>
        <v>-3.6923999999999998E-2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8573</v>
      </c>
      <c r="C174" s="3" t="s">
        <v>10206</v>
      </c>
      <c r="D174" s="12">
        <v>19</v>
      </c>
      <c r="E174" s="12">
        <v>18.399999999999999</v>
      </c>
      <c r="F174" s="12">
        <v>17.75</v>
      </c>
      <c r="G174" s="12">
        <v>18.25</v>
      </c>
      <c r="H174" s="12">
        <v>17.95</v>
      </c>
      <c r="I174" s="3">
        <v>67</v>
      </c>
      <c r="J174" s="3">
        <v>-58</v>
      </c>
      <c r="K174" s="3">
        <v>22</v>
      </c>
      <c r="L174" s="3">
        <v>70</v>
      </c>
      <c r="M174" s="3">
        <v>-7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1.273E-2</v>
      </c>
      <c r="T174" s="13">
        <f t="shared" si="21"/>
        <v>-1.0671999999999997E-2</v>
      </c>
      <c r="U174" s="13">
        <f t="shared" si="22"/>
        <v>3.9050000000000001E-3</v>
      </c>
      <c r="V174" s="13">
        <f t="shared" si="23"/>
        <v>1.2775E-2</v>
      </c>
      <c r="W174" s="13">
        <f t="shared" si="24"/>
        <v>-1.2565E-3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8574</v>
      </c>
      <c r="C175" s="3" t="s">
        <v>10206</v>
      </c>
      <c r="D175" s="12">
        <v>17.7</v>
      </c>
      <c r="E175" s="12">
        <v>17</v>
      </c>
      <c r="F175" s="12">
        <v>16.399999999999999</v>
      </c>
      <c r="G175" s="12">
        <v>16.850000000000001</v>
      </c>
      <c r="H175" s="12">
        <v>16.649999999999999</v>
      </c>
      <c r="I175" s="3">
        <v>-644</v>
      </c>
      <c r="J175" s="3">
        <v>-698</v>
      </c>
      <c r="K175" s="3">
        <v>-44</v>
      </c>
      <c r="L175" s="3">
        <v>212</v>
      </c>
      <c r="M175" s="3">
        <v>-319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-0.11398799999999999</v>
      </c>
      <c r="T175" s="13">
        <f t="shared" si="21"/>
        <v>-0.11866</v>
      </c>
      <c r="U175" s="13">
        <f t="shared" si="22"/>
        <v>-7.2159999999999993E-3</v>
      </c>
      <c r="V175" s="13">
        <f t="shared" si="23"/>
        <v>3.5722000000000004E-2</v>
      </c>
      <c r="W175" s="13">
        <f t="shared" si="24"/>
        <v>-5.3113499999999994E-2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8575</v>
      </c>
      <c r="C176" s="3" t="s">
        <v>4738</v>
      </c>
      <c r="D176" s="12">
        <v>25.2</v>
      </c>
      <c r="E176" s="12">
        <v>25.15</v>
      </c>
      <c r="F176" s="12">
        <v>24.8</v>
      </c>
      <c r="G176" s="12">
        <v>25</v>
      </c>
      <c r="H176" s="12">
        <v>25.2</v>
      </c>
      <c r="I176" s="3">
        <v>-13</v>
      </c>
      <c r="J176" s="3">
        <v>-21</v>
      </c>
      <c r="K176" s="3">
        <v>-32</v>
      </c>
      <c r="L176" s="3">
        <v>0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-3.2759999999999998E-3</v>
      </c>
      <c r="T176" s="13">
        <f t="shared" si="21"/>
        <v>-5.2814999999999997E-3</v>
      </c>
      <c r="U176" s="13">
        <f t="shared" si="22"/>
        <v>-7.9360000000000003E-3</v>
      </c>
      <c r="V176" s="13">
        <f t="shared" si="23"/>
        <v>0</v>
      </c>
      <c r="W176" s="13">
        <f t="shared" si="24"/>
        <v>1.2600000000000001E-3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8576</v>
      </c>
      <c r="C177" s="3" t="s">
        <v>10209</v>
      </c>
      <c r="D177" s="12">
        <v>24.1</v>
      </c>
      <c r="E177" s="12">
        <v>24.6</v>
      </c>
      <c r="F177" s="12">
        <v>24.25</v>
      </c>
      <c r="G177" s="12">
        <v>24.25</v>
      </c>
      <c r="H177" s="12">
        <v>24.2</v>
      </c>
      <c r="I177" s="3">
        <v>346</v>
      </c>
      <c r="J177" s="3">
        <v>571</v>
      </c>
      <c r="K177" s="3">
        <v>-292</v>
      </c>
      <c r="L177" s="3">
        <v>72</v>
      </c>
      <c r="M177" s="3">
        <v>39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8.3386000000000002E-2</v>
      </c>
      <c r="T177" s="13">
        <f t="shared" si="21"/>
        <v>0.14046600000000001</v>
      </c>
      <c r="U177" s="13">
        <f t="shared" si="22"/>
        <v>-7.0809999999999998E-2</v>
      </c>
      <c r="V177" s="13">
        <f t="shared" si="23"/>
        <v>1.746E-2</v>
      </c>
      <c r="W177" s="13">
        <f t="shared" si="24"/>
        <v>9.4380000000000002E-3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8577</v>
      </c>
      <c r="C178" s="3" t="s">
        <v>10183</v>
      </c>
      <c r="D178" s="12">
        <v>52.1</v>
      </c>
      <c r="E178" s="12">
        <v>51.5</v>
      </c>
      <c r="F178" s="12">
        <v>51.8</v>
      </c>
      <c r="G178" s="12">
        <v>51.7</v>
      </c>
      <c r="H178" s="12">
        <v>52.3</v>
      </c>
      <c r="I178" s="3">
        <v>-67</v>
      </c>
      <c r="J178" s="3">
        <v>-192</v>
      </c>
      <c r="K178" s="3">
        <v>-22</v>
      </c>
      <c r="L178" s="3">
        <v>-19</v>
      </c>
      <c r="M178" s="3">
        <v>-85</v>
      </c>
      <c r="N178" s="3">
        <v>0</v>
      </c>
      <c r="O178" s="3">
        <v>0</v>
      </c>
      <c r="P178" s="3">
        <v>0</v>
      </c>
      <c r="Q178" s="3">
        <v>0</v>
      </c>
      <c r="R178" s="3">
        <v>-182</v>
      </c>
      <c r="S178" s="13">
        <f t="shared" si="20"/>
        <v>-3.4907000000000001E-2</v>
      </c>
      <c r="T178" s="13">
        <f t="shared" si="21"/>
        <v>-9.8879999999999996E-2</v>
      </c>
      <c r="U178" s="13">
        <f t="shared" si="22"/>
        <v>-1.1396E-2</v>
      </c>
      <c r="V178" s="13">
        <f t="shared" si="23"/>
        <v>-9.8230000000000001E-3</v>
      </c>
      <c r="W178" s="13">
        <f t="shared" si="24"/>
        <v>-4.4455000000000001E-2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-9.5186000000000007E-2</v>
      </c>
    </row>
    <row r="179" spans="1:28" x14ac:dyDescent="0.25">
      <c r="A179" s="2" t="s">
        <v>173</v>
      </c>
      <c r="B179" s="3" t="s">
        <v>8578</v>
      </c>
      <c r="C179" s="3" t="s">
        <v>10202</v>
      </c>
      <c r="D179" s="12">
        <v>170</v>
      </c>
      <c r="E179" s="12">
        <v>168.5</v>
      </c>
      <c r="F179" s="12">
        <v>167.5</v>
      </c>
      <c r="G179" s="12">
        <v>168.5</v>
      </c>
      <c r="H179" s="12">
        <v>173</v>
      </c>
      <c r="I179" s="3">
        <v>13</v>
      </c>
      <c r="J179" s="3">
        <v>-67</v>
      </c>
      <c r="K179" s="3">
        <v>8</v>
      </c>
      <c r="L179" s="3">
        <v>36</v>
      </c>
      <c r="M179" s="3">
        <v>26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2.2100000000000002E-2</v>
      </c>
      <c r="T179" s="13">
        <f t="shared" si="21"/>
        <v>-0.112895</v>
      </c>
      <c r="U179" s="13">
        <f t="shared" si="22"/>
        <v>1.34E-2</v>
      </c>
      <c r="V179" s="13">
        <f t="shared" si="23"/>
        <v>6.0659999999999999E-2</v>
      </c>
      <c r="W179" s="13">
        <f t="shared" si="24"/>
        <v>4.4979999999999999E-2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8579</v>
      </c>
      <c r="C180" s="3" t="s">
        <v>10210</v>
      </c>
      <c r="D180" s="12">
        <v>28.2</v>
      </c>
      <c r="E180" s="12">
        <v>30.2</v>
      </c>
      <c r="F180" s="12">
        <v>33.200000000000003</v>
      </c>
      <c r="G180" s="12">
        <v>36.5</v>
      </c>
      <c r="H180" s="12">
        <v>33.1</v>
      </c>
      <c r="I180" s="3">
        <v>469</v>
      </c>
      <c r="J180" s="3">
        <v>-1054</v>
      </c>
      <c r="K180" s="3">
        <v>-179</v>
      </c>
      <c r="L180" s="3">
        <v>264</v>
      </c>
      <c r="M180" s="3">
        <v>-1367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0.13225799999999999</v>
      </c>
      <c r="T180" s="13">
        <f t="shared" si="21"/>
        <v>-0.31830799999999998</v>
      </c>
      <c r="U180" s="13">
        <f t="shared" si="22"/>
        <v>-5.9428000000000002E-2</v>
      </c>
      <c r="V180" s="13">
        <f t="shared" si="23"/>
        <v>9.6360000000000001E-2</v>
      </c>
      <c r="W180" s="13">
        <f t="shared" si="24"/>
        <v>-0.45247700000000002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8580</v>
      </c>
      <c r="C181" s="3" t="s">
        <v>4888</v>
      </c>
      <c r="D181" s="12">
        <v>20.8</v>
      </c>
      <c r="E181" s="12">
        <v>20.25</v>
      </c>
      <c r="F181" s="12">
        <v>20.149999999999999</v>
      </c>
      <c r="G181" s="12">
        <v>20.95</v>
      </c>
      <c r="H181" s="12">
        <v>20.5</v>
      </c>
      <c r="I181" s="3">
        <v>1766</v>
      </c>
      <c r="J181" s="3">
        <v>-991</v>
      </c>
      <c r="K181" s="3">
        <v>687</v>
      </c>
      <c r="L181" s="3">
        <v>1045</v>
      </c>
      <c r="M181" s="3">
        <v>-2150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0.36732800000000004</v>
      </c>
      <c r="T181" s="13">
        <f t="shared" si="21"/>
        <v>-0.20067750000000001</v>
      </c>
      <c r="U181" s="13">
        <f t="shared" si="22"/>
        <v>0.13843049999999998</v>
      </c>
      <c r="V181" s="13">
        <f t="shared" si="23"/>
        <v>0.2189275</v>
      </c>
      <c r="W181" s="13">
        <f t="shared" si="24"/>
        <v>-0.44074999999999998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8581</v>
      </c>
      <c r="C182" s="3" t="s">
        <v>10187</v>
      </c>
      <c r="D182" s="12">
        <v>21.95</v>
      </c>
      <c r="E182" s="12">
        <v>20.95</v>
      </c>
      <c r="F182" s="12">
        <v>20.85</v>
      </c>
      <c r="G182" s="12">
        <v>21</v>
      </c>
      <c r="H182" s="12">
        <v>21.1</v>
      </c>
      <c r="I182" s="3">
        <v>-502</v>
      </c>
      <c r="J182" s="3">
        <v>-2334</v>
      </c>
      <c r="K182" s="3">
        <v>30</v>
      </c>
      <c r="L182" s="3">
        <v>-97</v>
      </c>
      <c r="M182" s="3">
        <v>-599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-0.110189</v>
      </c>
      <c r="T182" s="13">
        <f t="shared" si="21"/>
        <v>-0.48897299999999994</v>
      </c>
      <c r="U182" s="13">
        <f t="shared" si="22"/>
        <v>6.2550000000000001E-3</v>
      </c>
      <c r="V182" s="13">
        <f t="shared" si="23"/>
        <v>-2.0369999999999999E-2</v>
      </c>
      <c r="W182" s="13">
        <f t="shared" si="24"/>
        <v>-0.126389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8582</v>
      </c>
      <c r="C183" s="3" t="s">
        <v>10211</v>
      </c>
      <c r="D183" s="12">
        <v>19.25</v>
      </c>
      <c r="E183" s="12">
        <v>19.100000000000001</v>
      </c>
      <c r="F183" s="12">
        <v>18.600000000000001</v>
      </c>
      <c r="G183" s="12">
        <v>18.850000000000001</v>
      </c>
      <c r="H183" s="12">
        <v>18.899999999999999</v>
      </c>
      <c r="I183" s="3">
        <v>-43</v>
      </c>
      <c r="J183" s="3">
        <v>-303</v>
      </c>
      <c r="K183" s="3">
        <v>-138</v>
      </c>
      <c r="L183" s="3">
        <v>865</v>
      </c>
      <c r="M183" s="3">
        <v>158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-8.2775000000000001E-3</v>
      </c>
      <c r="T183" s="13">
        <f t="shared" si="21"/>
        <v>-5.7873000000000001E-2</v>
      </c>
      <c r="U183" s="13">
        <f t="shared" si="22"/>
        <v>-2.5668000000000003E-2</v>
      </c>
      <c r="V183" s="13">
        <f t="shared" si="23"/>
        <v>0.16305250000000002</v>
      </c>
      <c r="W183" s="13">
        <f t="shared" si="24"/>
        <v>2.9862E-2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8583</v>
      </c>
      <c r="C184" s="3" t="s">
        <v>10209</v>
      </c>
      <c r="D184" s="12">
        <v>22.15</v>
      </c>
      <c r="E184" s="12">
        <v>22.05</v>
      </c>
      <c r="F184" s="12">
        <v>22.1</v>
      </c>
      <c r="G184" s="12">
        <v>22.4</v>
      </c>
      <c r="H184" s="12">
        <v>22.4</v>
      </c>
      <c r="I184" s="3">
        <v>-11</v>
      </c>
      <c r="J184" s="3">
        <v>-75</v>
      </c>
      <c r="K184" s="3">
        <v>-38</v>
      </c>
      <c r="L184" s="3">
        <v>30</v>
      </c>
      <c r="M184" s="3">
        <v>-16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-2.4364999999999999E-3</v>
      </c>
      <c r="T184" s="13">
        <f t="shared" si="21"/>
        <v>-1.65375E-2</v>
      </c>
      <c r="U184" s="13">
        <f t="shared" si="22"/>
        <v>-8.398000000000001E-3</v>
      </c>
      <c r="V184" s="13">
        <f t="shared" si="23"/>
        <v>6.7200000000000003E-3</v>
      </c>
      <c r="W184" s="13">
        <f t="shared" si="24"/>
        <v>-3.5839999999999999E-3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8584</v>
      </c>
      <c r="C185" s="3" t="s">
        <v>10210</v>
      </c>
      <c r="D185" s="12">
        <v>25.4</v>
      </c>
      <c r="E185" s="12">
        <v>24.9</v>
      </c>
      <c r="F185" s="12">
        <v>23.85</v>
      </c>
      <c r="G185" s="12">
        <v>24.2</v>
      </c>
      <c r="H185" s="12">
        <v>24.4</v>
      </c>
      <c r="I185" s="3">
        <v>-3</v>
      </c>
      <c r="J185" s="3">
        <v>-38</v>
      </c>
      <c r="K185" s="3">
        <v>163</v>
      </c>
      <c r="L185" s="3">
        <v>27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-7.6199999999999987E-4</v>
      </c>
      <c r="T185" s="13">
        <f t="shared" si="21"/>
        <v>-9.4619999999999999E-3</v>
      </c>
      <c r="U185" s="13">
        <f t="shared" si="22"/>
        <v>3.88755E-2</v>
      </c>
      <c r="V185" s="13">
        <f t="shared" si="23"/>
        <v>6.5339999999999999E-3</v>
      </c>
      <c r="W185" s="13">
        <f t="shared" si="24"/>
        <v>4.8799999999999999E-4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8585</v>
      </c>
      <c r="C186" s="3" t="s">
        <v>4888</v>
      </c>
      <c r="D186" s="12">
        <v>11.8</v>
      </c>
      <c r="E186" s="12">
        <v>11.7</v>
      </c>
      <c r="F186" s="12">
        <v>11.4</v>
      </c>
      <c r="G186" s="12">
        <v>11.9</v>
      </c>
      <c r="H186" s="12">
        <v>11.75</v>
      </c>
      <c r="I186" s="3">
        <v>1484</v>
      </c>
      <c r="J186" s="3">
        <v>-1981</v>
      </c>
      <c r="K186" s="3">
        <v>-1900</v>
      </c>
      <c r="L186" s="3">
        <v>9424</v>
      </c>
      <c r="M186" s="3">
        <v>-3501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0.17511200000000002</v>
      </c>
      <c r="T186" s="13">
        <f t="shared" si="21"/>
        <v>-0.23177699999999998</v>
      </c>
      <c r="U186" s="13">
        <f t="shared" si="22"/>
        <v>-0.21659999999999999</v>
      </c>
      <c r="V186" s="13">
        <f t="shared" si="23"/>
        <v>1.121456</v>
      </c>
      <c r="W186" s="13">
        <f t="shared" si="24"/>
        <v>-0.4113675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8586</v>
      </c>
      <c r="C187" s="3" t="s">
        <v>10211</v>
      </c>
      <c r="D187" s="12">
        <v>40.1</v>
      </c>
      <c r="E187" s="12">
        <v>40</v>
      </c>
      <c r="F187" s="12">
        <v>38.799999999999997</v>
      </c>
      <c r="G187" s="12">
        <v>38.9</v>
      </c>
      <c r="H187" s="12">
        <v>39.65</v>
      </c>
      <c r="I187" s="3">
        <v>124</v>
      </c>
      <c r="J187" s="3">
        <v>-171</v>
      </c>
      <c r="K187" s="3">
        <v>-1176</v>
      </c>
      <c r="L187" s="3">
        <v>610</v>
      </c>
      <c r="M187" s="3">
        <v>1287</v>
      </c>
      <c r="N187" s="3">
        <v>-1</v>
      </c>
      <c r="O187" s="3">
        <v>-36</v>
      </c>
      <c r="P187" s="3">
        <v>4</v>
      </c>
      <c r="Q187" s="3">
        <v>-2</v>
      </c>
      <c r="R187" s="3">
        <v>-2</v>
      </c>
      <c r="S187" s="13">
        <f t="shared" si="20"/>
        <v>4.9724000000000004E-2</v>
      </c>
      <c r="T187" s="13">
        <f t="shared" si="21"/>
        <v>-6.8400000000000002E-2</v>
      </c>
      <c r="U187" s="13">
        <f t="shared" si="22"/>
        <v>-0.45628799999999997</v>
      </c>
      <c r="V187" s="13">
        <f t="shared" si="23"/>
        <v>0.23729</v>
      </c>
      <c r="W187" s="13">
        <f t="shared" si="24"/>
        <v>0.5102954999999999</v>
      </c>
      <c r="X187" s="13">
        <f t="shared" si="25"/>
        <v>-4.0099999999999999E-4</v>
      </c>
      <c r="Y187" s="13">
        <f t="shared" si="26"/>
        <v>-1.44E-2</v>
      </c>
      <c r="Z187" s="13">
        <f t="shared" si="27"/>
        <v>1.552E-3</v>
      </c>
      <c r="AA187" s="13">
        <f t="shared" si="28"/>
        <v>-7.7799999999999994E-4</v>
      </c>
      <c r="AB187" s="13">
        <f t="shared" si="29"/>
        <v>-7.9299999999999998E-4</v>
      </c>
    </row>
    <row r="188" spans="1:28" x14ac:dyDescent="0.25">
      <c r="A188" s="2" t="s">
        <v>182</v>
      </c>
      <c r="B188" s="3" t="s">
        <v>8587</v>
      </c>
      <c r="C188" s="3" t="s">
        <v>10187</v>
      </c>
      <c r="D188" s="12">
        <v>11</v>
      </c>
      <c r="E188" s="12">
        <v>10.75</v>
      </c>
      <c r="F188" s="12">
        <v>10.4</v>
      </c>
      <c r="G188" s="12">
        <v>10.75</v>
      </c>
      <c r="H188" s="12">
        <v>10.85</v>
      </c>
      <c r="I188" s="3">
        <v>1646</v>
      </c>
      <c r="J188" s="3">
        <v>-3515</v>
      </c>
      <c r="K188" s="3">
        <v>1993</v>
      </c>
      <c r="L188" s="3">
        <v>4674</v>
      </c>
      <c r="M188" s="3">
        <v>-719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0.18106</v>
      </c>
      <c r="T188" s="13">
        <f t="shared" si="21"/>
        <v>-0.37786249999999999</v>
      </c>
      <c r="U188" s="13">
        <f t="shared" si="22"/>
        <v>0.20727200000000001</v>
      </c>
      <c r="V188" s="13">
        <f t="shared" si="23"/>
        <v>0.50245499999999998</v>
      </c>
      <c r="W188" s="13">
        <f t="shared" si="24"/>
        <v>-7.8011499999999998E-2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8588</v>
      </c>
      <c r="C189" s="3" t="s">
        <v>10209</v>
      </c>
      <c r="D189" s="12">
        <v>39.700000000000003</v>
      </c>
      <c r="E189" s="12">
        <v>39.6</v>
      </c>
      <c r="F189" s="12">
        <v>39.200000000000003</v>
      </c>
      <c r="G189" s="12">
        <v>39.200000000000003</v>
      </c>
      <c r="H189" s="12">
        <v>39.25</v>
      </c>
      <c r="I189" s="3">
        <v>193</v>
      </c>
      <c r="J189" s="3">
        <v>57</v>
      </c>
      <c r="K189" s="3">
        <v>-17</v>
      </c>
      <c r="L189" s="3">
        <v>-27</v>
      </c>
      <c r="M189" s="3">
        <v>52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7.6621000000000009E-2</v>
      </c>
      <c r="T189" s="13">
        <f t="shared" si="21"/>
        <v>2.2572000000000002E-2</v>
      </c>
      <c r="U189" s="13">
        <f t="shared" si="22"/>
        <v>-6.6640000000000007E-3</v>
      </c>
      <c r="V189" s="13">
        <f t="shared" si="23"/>
        <v>-1.0584000000000001E-2</v>
      </c>
      <c r="W189" s="13">
        <f t="shared" si="24"/>
        <v>2.0410000000000001E-2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8589</v>
      </c>
      <c r="C190" s="3" t="s">
        <v>10210</v>
      </c>
      <c r="D190" s="12">
        <v>9.9700000000000006</v>
      </c>
      <c r="E190" s="12">
        <v>9.91</v>
      </c>
      <c r="F190" s="12">
        <v>9.7100000000000009</v>
      </c>
      <c r="G190" s="12">
        <v>9.6999999999999993</v>
      </c>
      <c r="H190" s="12">
        <v>9.8000000000000007</v>
      </c>
      <c r="I190" s="3">
        <v>27</v>
      </c>
      <c r="J190" s="3">
        <v>-87</v>
      </c>
      <c r="K190" s="3">
        <v>-267</v>
      </c>
      <c r="L190" s="3">
        <v>-69</v>
      </c>
      <c r="M190" s="3">
        <v>-38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2.6919000000000001E-3</v>
      </c>
      <c r="T190" s="13">
        <f t="shared" si="21"/>
        <v>-8.6216999999999995E-3</v>
      </c>
      <c r="U190" s="13">
        <f t="shared" si="22"/>
        <v>-2.5925700000000003E-2</v>
      </c>
      <c r="V190" s="13">
        <f t="shared" si="23"/>
        <v>-6.6929999999999993E-3</v>
      </c>
      <c r="W190" s="13">
        <f t="shared" si="24"/>
        <v>-3.7240000000000003E-3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8590</v>
      </c>
      <c r="C191" s="3" t="s">
        <v>10210</v>
      </c>
      <c r="D191" s="12">
        <v>58.5</v>
      </c>
      <c r="E191" s="12">
        <v>57.1</v>
      </c>
      <c r="F191" s="12">
        <v>57.1</v>
      </c>
      <c r="G191" s="12">
        <v>57.3</v>
      </c>
      <c r="H191" s="12">
        <v>58.3</v>
      </c>
      <c r="I191" s="3">
        <v>-99</v>
      </c>
      <c r="J191" s="3">
        <v>-968</v>
      </c>
      <c r="K191" s="3">
        <v>-416</v>
      </c>
      <c r="L191" s="3">
        <v>-188</v>
      </c>
      <c r="M191" s="3">
        <v>142</v>
      </c>
      <c r="N191" s="3">
        <v>-19</v>
      </c>
      <c r="O191" s="3">
        <v>-25</v>
      </c>
      <c r="P191" s="3">
        <v>2</v>
      </c>
      <c r="Q191" s="3">
        <v>0</v>
      </c>
      <c r="R191" s="3">
        <v>0</v>
      </c>
      <c r="S191" s="13">
        <f t="shared" si="20"/>
        <v>-5.7915000000000001E-2</v>
      </c>
      <c r="T191" s="13">
        <f t="shared" si="21"/>
        <v>-0.552728</v>
      </c>
      <c r="U191" s="13">
        <f t="shared" si="22"/>
        <v>-0.23753600000000002</v>
      </c>
      <c r="V191" s="13">
        <f t="shared" si="23"/>
        <v>-0.107724</v>
      </c>
      <c r="W191" s="13">
        <f t="shared" si="24"/>
        <v>8.2785999999999998E-2</v>
      </c>
      <c r="X191" s="13">
        <f t="shared" si="25"/>
        <v>-1.1115E-2</v>
      </c>
      <c r="Y191" s="13">
        <f t="shared" si="26"/>
        <v>-1.4274999999999999E-2</v>
      </c>
      <c r="Z191" s="13">
        <f t="shared" si="27"/>
        <v>1.142E-3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8591</v>
      </c>
      <c r="C192" s="3" t="s">
        <v>10210</v>
      </c>
      <c r="D192" s="12">
        <v>109</v>
      </c>
      <c r="E192" s="12">
        <v>108.5</v>
      </c>
      <c r="F192" s="12">
        <v>108</v>
      </c>
      <c r="G192" s="12">
        <v>108</v>
      </c>
      <c r="H192" s="12">
        <v>110.5</v>
      </c>
      <c r="I192" s="3">
        <v>-19</v>
      </c>
      <c r="J192" s="3">
        <v>-70</v>
      </c>
      <c r="K192" s="3">
        <v>-58</v>
      </c>
      <c r="L192" s="3">
        <v>-12</v>
      </c>
      <c r="M192" s="3">
        <v>56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-2.0709999999999999E-2</v>
      </c>
      <c r="T192" s="13">
        <f t="shared" si="21"/>
        <v>-7.5950000000000004E-2</v>
      </c>
      <c r="U192" s="13">
        <f t="shared" si="22"/>
        <v>-6.2640000000000001E-2</v>
      </c>
      <c r="V192" s="13">
        <f t="shared" si="23"/>
        <v>-1.2959999999999999E-2</v>
      </c>
      <c r="W192" s="13">
        <f t="shared" si="24"/>
        <v>6.1879999999999998E-2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8592</v>
      </c>
      <c r="C193" s="3" t="s">
        <v>4888</v>
      </c>
      <c r="D193" s="12">
        <v>15.8</v>
      </c>
      <c r="E193" s="12">
        <v>15.75</v>
      </c>
      <c r="F193" s="12">
        <v>15.8</v>
      </c>
      <c r="G193" s="12">
        <v>15.8</v>
      </c>
      <c r="H193" s="12">
        <v>15.8</v>
      </c>
      <c r="I193" s="3">
        <v>-7</v>
      </c>
      <c r="J193" s="3">
        <v>-28</v>
      </c>
      <c r="K193" s="3">
        <v>1</v>
      </c>
      <c r="L193" s="3">
        <v>31</v>
      </c>
      <c r="M193" s="3">
        <v>5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-1.106E-3</v>
      </c>
      <c r="T193" s="13">
        <f t="shared" si="21"/>
        <v>-4.4099999999999999E-3</v>
      </c>
      <c r="U193" s="13">
        <f t="shared" si="22"/>
        <v>1.5800000000000002E-4</v>
      </c>
      <c r="V193" s="13">
        <f t="shared" si="23"/>
        <v>4.8980000000000004E-3</v>
      </c>
      <c r="W193" s="13">
        <f t="shared" si="24"/>
        <v>7.9000000000000001E-4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8593</v>
      </c>
      <c r="C194" s="3" t="s">
        <v>10211</v>
      </c>
      <c r="D194" s="12">
        <v>20.7</v>
      </c>
      <c r="E194" s="12">
        <v>20.149999999999999</v>
      </c>
      <c r="F194" s="12">
        <v>19.899999999999999</v>
      </c>
      <c r="G194" s="12">
        <v>21.1</v>
      </c>
      <c r="H194" s="12">
        <v>21.2</v>
      </c>
      <c r="I194" s="3">
        <v>-4</v>
      </c>
      <c r="J194" s="3">
        <v>-45</v>
      </c>
      <c r="K194" s="3">
        <v>-17</v>
      </c>
      <c r="L194" s="3">
        <v>47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-8.2799999999999996E-4</v>
      </c>
      <c r="T194" s="13">
        <f t="shared" si="21"/>
        <v>-9.0674999999999992E-3</v>
      </c>
      <c r="U194" s="13">
        <f t="shared" si="22"/>
        <v>-3.3829999999999997E-3</v>
      </c>
      <c r="V194" s="13">
        <f t="shared" si="23"/>
        <v>9.9170000000000005E-3</v>
      </c>
      <c r="W194" s="13">
        <f t="shared" si="24"/>
        <v>-1.06E-3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8594</v>
      </c>
      <c r="C195" s="3" t="s">
        <v>10210</v>
      </c>
      <c r="D195" s="12">
        <v>74.400000000000006</v>
      </c>
      <c r="E195" s="12">
        <v>74.5</v>
      </c>
      <c r="F195" s="12">
        <v>74</v>
      </c>
      <c r="G195" s="12">
        <v>74.400000000000006</v>
      </c>
      <c r="H195" s="12">
        <v>74.099999999999994</v>
      </c>
      <c r="I195" s="3">
        <v>-2</v>
      </c>
      <c r="J195" s="3">
        <v>-14</v>
      </c>
      <c r="K195" s="3">
        <v>-13</v>
      </c>
      <c r="L195" s="3">
        <v>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-1.4880000000000002E-3</v>
      </c>
      <c r="T195" s="13">
        <f t="shared" si="21"/>
        <v>-1.043E-2</v>
      </c>
      <c r="U195" s="13">
        <f t="shared" si="22"/>
        <v>-9.6200000000000001E-3</v>
      </c>
      <c r="V195" s="13">
        <f t="shared" si="23"/>
        <v>7.4400000000000009E-4</v>
      </c>
      <c r="W195" s="13">
        <f t="shared" si="24"/>
        <v>1.4819999999999998E-3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8595</v>
      </c>
      <c r="C196" s="3" t="s">
        <v>4888</v>
      </c>
      <c r="D196" s="12">
        <v>14.7</v>
      </c>
      <c r="E196" s="12">
        <v>14.7</v>
      </c>
      <c r="F196" s="12">
        <v>14.5</v>
      </c>
      <c r="G196" s="12">
        <v>14.75</v>
      </c>
      <c r="H196" s="12">
        <v>14.7</v>
      </c>
      <c r="I196" s="3">
        <v>-3</v>
      </c>
      <c r="J196" s="3">
        <v>-19</v>
      </c>
      <c r="K196" s="3">
        <v>-18</v>
      </c>
      <c r="L196" s="3">
        <v>33</v>
      </c>
      <c r="M196" s="3">
        <v>16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-4.4099999999999993E-4</v>
      </c>
      <c r="T196" s="13">
        <f t="shared" si="21"/>
        <v>-2.7929999999999999E-3</v>
      </c>
      <c r="U196" s="13">
        <f t="shared" si="22"/>
        <v>-2.6099999999999999E-3</v>
      </c>
      <c r="V196" s="13">
        <f t="shared" si="23"/>
        <v>4.8675000000000003E-3</v>
      </c>
      <c r="W196" s="13">
        <f t="shared" si="24"/>
        <v>2.3519999999999999E-3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8596</v>
      </c>
      <c r="C197" s="3" t="s">
        <v>4888</v>
      </c>
      <c r="D197" s="12">
        <v>68.5</v>
      </c>
      <c r="E197" s="12">
        <v>68.7</v>
      </c>
      <c r="F197" s="12">
        <v>68</v>
      </c>
      <c r="G197" s="12">
        <v>68.2</v>
      </c>
      <c r="H197" s="12">
        <v>68</v>
      </c>
      <c r="I197" s="3">
        <v>-21</v>
      </c>
      <c r="J197" s="3">
        <v>-100</v>
      </c>
      <c r="K197" s="3">
        <v>-66</v>
      </c>
      <c r="L197" s="3">
        <v>-51</v>
      </c>
      <c r="M197" s="3">
        <v>-53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-1.4385E-2</v>
      </c>
      <c r="T197" s="13">
        <f t="shared" si="21"/>
        <v>-6.8699999999999997E-2</v>
      </c>
      <c r="U197" s="13">
        <f t="shared" si="22"/>
        <v>-4.4880000000000003E-2</v>
      </c>
      <c r="V197" s="13">
        <f t="shared" si="23"/>
        <v>-3.4782E-2</v>
      </c>
      <c r="W197" s="13">
        <f t="shared" si="24"/>
        <v>-3.6040000000000003E-2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8597</v>
      </c>
      <c r="C198" s="3" t="s">
        <v>4587</v>
      </c>
      <c r="D198" s="12">
        <v>20.350000000000001</v>
      </c>
      <c r="E198" s="12">
        <v>20.25</v>
      </c>
      <c r="F198" s="12">
        <v>19.95</v>
      </c>
      <c r="G198" s="12">
        <v>20.05</v>
      </c>
      <c r="H198" s="12">
        <v>20</v>
      </c>
      <c r="I198" s="3">
        <v>35</v>
      </c>
      <c r="J198" s="3">
        <v>29</v>
      </c>
      <c r="K198" s="3">
        <v>-74</v>
      </c>
      <c r="L198" s="3">
        <v>61</v>
      </c>
      <c r="M198" s="3">
        <v>-33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7.1225000000000004E-3</v>
      </c>
      <c r="T198" s="13">
        <f t="shared" si="21"/>
        <v>5.8725000000000001E-3</v>
      </c>
      <c r="U198" s="13">
        <f t="shared" si="22"/>
        <v>-1.4763E-2</v>
      </c>
      <c r="V198" s="13">
        <f t="shared" si="23"/>
        <v>1.22305E-2</v>
      </c>
      <c r="W198" s="13">
        <f t="shared" si="24"/>
        <v>-6.6E-3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8598</v>
      </c>
      <c r="C199" s="3" t="s">
        <v>10210</v>
      </c>
      <c r="D199" s="12">
        <v>36.4</v>
      </c>
      <c r="E199" s="12">
        <v>35.950000000000003</v>
      </c>
      <c r="F199" s="12">
        <v>34.6</v>
      </c>
      <c r="G199" s="12">
        <v>34.950000000000003</v>
      </c>
      <c r="H199" s="12">
        <v>34.9</v>
      </c>
      <c r="I199" s="3">
        <v>-216</v>
      </c>
      <c r="J199" s="3">
        <v>-39</v>
      </c>
      <c r="K199" s="3">
        <v>-18</v>
      </c>
      <c r="L199" s="3">
        <v>4</v>
      </c>
      <c r="M199" s="3">
        <v>44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-7.8623999999999999E-2</v>
      </c>
      <c r="T199" s="13">
        <f t="shared" ref="T199:T262" si="31">$E199*J199/100000</f>
        <v>-1.4020500000000002E-2</v>
      </c>
      <c r="U199" s="13">
        <f t="shared" ref="U199:U262" si="32">$F199*K199/100000</f>
        <v>-6.2280000000000009E-3</v>
      </c>
      <c r="V199" s="13">
        <f t="shared" ref="V199:V262" si="33">$G199*L199/100000</f>
        <v>1.3980000000000002E-3</v>
      </c>
      <c r="W199" s="13">
        <f t="shared" ref="W199:W262" si="34">$H199*M199/100000</f>
        <v>1.5356E-2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8599</v>
      </c>
      <c r="C200" s="3" t="s">
        <v>10202</v>
      </c>
      <c r="D200" s="12">
        <v>24.8</v>
      </c>
      <c r="E200" s="12">
        <v>24.55</v>
      </c>
      <c r="F200" s="12">
        <v>24.2</v>
      </c>
      <c r="G200" s="12">
        <v>24.15</v>
      </c>
      <c r="H200" s="12">
        <v>24.1</v>
      </c>
      <c r="I200" s="3">
        <v>-38</v>
      </c>
      <c r="J200" s="3">
        <v>-30</v>
      </c>
      <c r="K200" s="3">
        <v>-69</v>
      </c>
      <c r="L200" s="3">
        <v>-24</v>
      </c>
      <c r="M200" s="3">
        <v>-17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-9.4240000000000001E-3</v>
      </c>
      <c r="T200" s="13">
        <f t="shared" si="31"/>
        <v>-7.365E-3</v>
      </c>
      <c r="U200" s="13">
        <f t="shared" si="32"/>
        <v>-1.6698000000000001E-2</v>
      </c>
      <c r="V200" s="13">
        <f t="shared" si="33"/>
        <v>-5.7959999999999991E-3</v>
      </c>
      <c r="W200" s="13">
        <f t="shared" si="34"/>
        <v>-4.0970000000000008E-3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8600</v>
      </c>
      <c r="C201" s="3" t="s">
        <v>10202</v>
      </c>
      <c r="D201" s="12">
        <v>30.25</v>
      </c>
      <c r="E201" s="12">
        <v>30.05</v>
      </c>
      <c r="F201" s="12">
        <v>29.65</v>
      </c>
      <c r="G201" s="12">
        <v>29.4</v>
      </c>
      <c r="H201" s="12">
        <v>29.6</v>
      </c>
      <c r="I201" s="3">
        <v>-26</v>
      </c>
      <c r="J201" s="3">
        <v>-83</v>
      </c>
      <c r="K201" s="3">
        <v>-285</v>
      </c>
      <c r="L201" s="3">
        <v>-291</v>
      </c>
      <c r="M201" s="3">
        <v>55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-7.8650000000000005E-3</v>
      </c>
      <c r="T201" s="13">
        <f t="shared" si="31"/>
        <v>-2.4941500000000002E-2</v>
      </c>
      <c r="U201" s="13">
        <f t="shared" si="32"/>
        <v>-8.4502499999999994E-2</v>
      </c>
      <c r="V201" s="13">
        <f t="shared" si="33"/>
        <v>-8.5553999999999991E-2</v>
      </c>
      <c r="W201" s="13">
        <f t="shared" si="34"/>
        <v>1.6279999999999999E-2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8601</v>
      </c>
      <c r="C202" s="3" t="s">
        <v>10186</v>
      </c>
      <c r="D202" s="12">
        <v>18.3</v>
      </c>
      <c r="E202" s="12">
        <v>18.149999999999999</v>
      </c>
      <c r="F202" s="12">
        <v>18.25</v>
      </c>
      <c r="G202" s="12">
        <v>18.05</v>
      </c>
      <c r="H202" s="12">
        <v>18.100000000000001</v>
      </c>
      <c r="I202" s="3">
        <v>-2</v>
      </c>
      <c r="J202" s="3">
        <v>5</v>
      </c>
      <c r="K202" s="3">
        <v>7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-3.6600000000000001E-4</v>
      </c>
      <c r="T202" s="13">
        <f t="shared" si="31"/>
        <v>9.075E-4</v>
      </c>
      <c r="U202" s="13">
        <f t="shared" si="32"/>
        <v>1.2775E-3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8602</v>
      </c>
      <c r="C203" s="3" t="s">
        <v>10202</v>
      </c>
      <c r="D203" s="12">
        <v>79.900000000000006</v>
      </c>
      <c r="E203" s="12">
        <v>79.599999999999994</v>
      </c>
      <c r="F203" s="12">
        <v>77.8</v>
      </c>
      <c r="G203" s="12">
        <v>78</v>
      </c>
      <c r="H203" s="12">
        <v>80</v>
      </c>
      <c r="I203" s="3">
        <v>-274</v>
      </c>
      <c r="J203" s="3">
        <v>-45</v>
      </c>
      <c r="K203" s="3">
        <v>-69</v>
      </c>
      <c r="L203" s="3">
        <v>95</v>
      </c>
      <c r="M203" s="3">
        <v>99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-0.21892600000000001</v>
      </c>
      <c r="T203" s="13">
        <f t="shared" si="31"/>
        <v>-3.5819999999999998E-2</v>
      </c>
      <c r="U203" s="13">
        <f t="shared" si="32"/>
        <v>-5.3682000000000001E-2</v>
      </c>
      <c r="V203" s="13">
        <f t="shared" si="33"/>
        <v>7.4099999999999999E-2</v>
      </c>
      <c r="W203" s="13">
        <f t="shared" si="34"/>
        <v>7.9200000000000007E-2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8603</v>
      </c>
      <c r="C204" s="3" t="s">
        <v>4579</v>
      </c>
      <c r="D204" s="12">
        <v>32.450000000000003</v>
      </c>
      <c r="E204" s="12">
        <v>32.65</v>
      </c>
      <c r="F204" s="12">
        <v>32.299999999999997</v>
      </c>
      <c r="G204" s="12">
        <v>32.450000000000003</v>
      </c>
      <c r="H204" s="12">
        <v>32.6</v>
      </c>
      <c r="I204" s="3">
        <v>-29</v>
      </c>
      <c r="J204" s="3">
        <v>0</v>
      </c>
      <c r="K204" s="3">
        <v>-22</v>
      </c>
      <c r="L204" s="3">
        <v>16</v>
      </c>
      <c r="M204" s="3">
        <v>58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-9.4105000000000005E-3</v>
      </c>
      <c r="T204" s="13">
        <f t="shared" si="31"/>
        <v>0</v>
      </c>
      <c r="U204" s="13">
        <f t="shared" si="32"/>
        <v>-7.1059999999999995E-3</v>
      </c>
      <c r="V204" s="13">
        <f t="shared" si="33"/>
        <v>5.1920000000000004E-3</v>
      </c>
      <c r="W204" s="13">
        <f t="shared" si="34"/>
        <v>1.8908000000000001E-2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8604</v>
      </c>
      <c r="C205" s="3" t="s">
        <v>10211</v>
      </c>
      <c r="D205" s="12">
        <v>16.100000000000001</v>
      </c>
      <c r="E205" s="12">
        <v>15.7</v>
      </c>
      <c r="F205" s="12">
        <v>15.7</v>
      </c>
      <c r="G205" s="12">
        <v>15.65</v>
      </c>
      <c r="H205" s="12">
        <v>15.6</v>
      </c>
      <c r="I205" s="3">
        <v>-1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-1.6100000000000001E-4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8605</v>
      </c>
      <c r="C206" s="3" t="s">
        <v>4587</v>
      </c>
      <c r="D206" s="12">
        <v>38.85</v>
      </c>
      <c r="E206" s="12">
        <v>38.799999999999997</v>
      </c>
      <c r="F206" s="12">
        <v>38.75</v>
      </c>
      <c r="G206" s="12">
        <v>38.75</v>
      </c>
      <c r="H206" s="12">
        <v>38.799999999999997</v>
      </c>
      <c r="I206" s="3">
        <v>3</v>
      </c>
      <c r="J206" s="3">
        <v>21</v>
      </c>
      <c r="K206" s="3">
        <v>20</v>
      </c>
      <c r="L206" s="3">
        <v>38</v>
      </c>
      <c r="M206" s="3">
        <v>18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1.1655000000000001E-3</v>
      </c>
      <c r="T206" s="13">
        <f t="shared" si="31"/>
        <v>8.147999999999999E-3</v>
      </c>
      <c r="U206" s="13">
        <f t="shared" si="32"/>
        <v>7.7499999999999999E-3</v>
      </c>
      <c r="V206" s="13">
        <f t="shared" si="33"/>
        <v>1.4725E-2</v>
      </c>
      <c r="W206" s="13">
        <f t="shared" si="34"/>
        <v>6.9839999999999998E-3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8606</v>
      </c>
      <c r="C207" s="3" t="s">
        <v>10202</v>
      </c>
      <c r="D207" s="12">
        <v>112</v>
      </c>
      <c r="E207" s="12">
        <v>114</v>
      </c>
      <c r="F207" s="12">
        <v>104.5</v>
      </c>
      <c r="G207" s="12">
        <v>101.5</v>
      </c>
      <c r="H207" s="12">
        <v>108.5</v>
      </c>
      <c r="I207" s="3">
        <v>-116</v>
      </c>
      <c r="J207" s="3">
        <v>220</v>
      </c>
      <c r="K207" s="3">
        <v>-74</v>
      </c>
      <c r="L207" s="3">
        <v>746</v>
      </c>
      <c r="M207" s="3">
        <v>-137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-0.12992000000000001</v>
      </c>
      <c r="T207" s="13">
        <f t="shared" si="31"/>
        <v>0.25080000000000002</v>
      </c>
      <c r="U207" s="13">
        <f t="shared" si="32"/>
        <v>-7.7329999999999996E-2</v>
      </c>
      <c r="V207" s="13">
        <f t="shared" si="33"/>
        <v>0.75719000000000003</v>
      </c>
      <c r="W207" s="13">
        <f t="shared" si="34"/>
        <v>-0.148645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8607</v>
      </c>
      <c r="C208" s="3" t="s">
        <v>10202</v>
      </c>
      <c r="D208" s="12">
        <v>64.7</v>
      </c>
      <c r="E208" s="12">
        <v>64.7</v>
      </c>
      <c r="F208" s="12">
        <v>62.5</v>
      </c>
      <c r="G208" s="12">
        <v>65.099999999999994</v>
      </c>
      <c r="H208" s="12">
        <v>65.3</v>
      </c>
      <c r="I208" s="3">
        <v>132</v>
      </c>
      <c r="J208" s="3">
        <v>261</v>
      </c>
      <c r="K208" s="3">
        <v>-658</v>
      </c>
      <c r="L208" s="3">
        <v>937</v>
      </c>
      <c r="M208" s="3">
        <v>121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8.5403999999999994E-2</v>
      </c>
      <c r="T208" s="13">
        <f t="shared" si="31"/>
        <v>0.16886700000000002</v>
      </c>
      <c r="U208" s="13">
        <f t="shared" si="32"/>
        <v>-0.41125</v>
      </c>
      <c r="V208" s="13">
        <f t="shared" si="33"/>
        <v>0.60998699999999995</v>
      </c>
      <c r="W208" s="13">
        <f t="shared" si="34"/>
        <v>7.9012999999999986E-2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8608</v>
      </c>
      <c r="C209" s="3" t="s">
        <v>10210</v>
      </c>
      <c r="D209" s="12">
        <v>126</v>
      </c>
      <c r="E209" s="12">
        <v>124</v>
      </c>
      <c r="F209" s="12">
        <v>122</v>
      </c>
      <c r="G209" s="12">
        <v>122.5</v>
      </c>
      <c r="H209" s="12">
        <v>124.5</v>
      </c>
      <c r="I209" s="3">
        <v>109</v>
      </c>
      <c r="J209" s="3">
        <v>-8</v>
      </c>
      <c r="K209" s="3">
        <v>4</v>
      </c>
      <c r="L209" s="3">
        <v>72</v>
      </c>
      <c r="M209" s="3">
        <v>11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0.13733999999999999</v>
      </c>
      <c r="T209" s="13">
        <f t="shared" si="31"/>
        <v>-9.92E-3</v>
      </c>
      <c r="U209" s="13">
        <f t="shared" si="32"/>
        <v>4.8799999999999998E-3</v>
      </c>
      <c r="V209" s="13">
        <f t="shared" si="33"/>
        <v>8.8200000000000001E-2</v>
      </c>
      <c r="W209" s="13">
        <f t="shared" si="34"/>
        <v>1.3695000000000001E-2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8609</v>
      </c>
      <c r="C210" s="3" t="s">
        <v>4888</v>
      </c>
      <c r="D210" s="12">
        <v>17.8</v>
      </c>
      <c r="E210" s="12">
        <v>17.75</v>
      </c>
      <c r="F210" s="12">
        <v>17.75</v>
      </c>
      <c r="G210" s="12">
        <v>17.75</v>
      </c>
      <c r="H210" s="12">
        <v>17.75</v>
      </c>
      <c r="I210" s="3">
        <v>0</v>
      </c>
      <c r="J210" s="3">
        <v>2</v>
      </c>
      <c r="K210" s="3">
        <v>-1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3.5500000000000001E-4</v>
      </c>
      <c r="U210" s="13">
        <f t="shared" si="32"/>
        <v>-1.775E-4</v>
      </c>
      <c r="V210" s="13">
        <f t="shared" si="33"/>
        <v>0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8610</v>
      </c>
      <c r="C211" s="3" t="s">
        <v>10202</v>
      </c>
      <c r="D211" s="12">
        <v>79.400000000000006</v>
      </c>
      <c r="E211" s="12">
        <v>79.3</v>
      </c>
      <c r="F211" s="12">
        <v>77.5</v>
      </c>
      <c r="G211" s="12">
        <v>77.5</v>
      </c>
      <c r="H211" s="12">
        <v>77.900000000000006</v>
      </c>
      <c r="I211" s="3">
        <v>-18</v>
      </c>
      <c r="J211" s="3">
        <v>-6</v>
      </c>
      <c r="K211" s="3">
        <v>-83</v>
      </c>
      <c r="L211" s="3">
        <v>-29</v>
      </c>
      <c r="M211" s="3">
        <v>13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-1.4292000000000001E-2</v>
      </c>
      <c r="T211" s="13">
        <f t="shared" si="31"/>
        <v>-4.7579999999999992E-3</v>
      </c>
      <c r="U211" s="13">
        <f t="shared" si="32"/>
        <v>-6.4324999999999993E-2</v>
      </c>
      <c r="V211" s="13">
        <f t="shared" si="33"/>
        <v>-2.2474999999999998E-2</v>
      </c>
      <c r="W211" s="13">
        <f t="shared" si="34"/>
        <v>1.0127000000000001E-2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8611</v>
      </c>
      <c r="C212" s="3" t="s">
        <v>10202</v>
      </c>
      <c r="D212" s="12">
        <v>22.2</v>
      </c>
      <c r="E212" s="12">
        <v>23</v>
      </c>
      <c r="F212" s="12">
        <v>22.2</v>
      </c>
      <c r="G212" s="12">
        <v>21.9</v>
      </c>
      <c r="H212" s="12">
        <v>22</v>
      </c>
      <c r="I212" s="3">
        <v>2</v>
      </c>
      <c r="J212" s="3">
        <v>21</v>
      </c>
      <c r="K212" s="3">
        <v>-31</v>
      </c>
      <c r="L212" s="3">
        <v>-4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4.44E-4</v>
      </c>
      <c r="T212" s="13">
        <f t="shared" si="31"/>
        <v>4.8300000000000001E-3</v>
      </c>
      <c r="U212" s="13">
        <f t="shared" si="32"/>
        <v>-6.8819999999999992E-3</v>
      </c>
      <c r="V212" s="13">
        <f t="shared" si="33"/>
        <v>-8.7599999999999993E-4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8612</v>
      </c>
      <c r="C213" s="3" t="s">
        <v>10202</v>
      </c>
      <c r="D213" s="12">
        <v>34.35</v>
      </c>
      <c r="E213" s="12">
        <v>35</v>
      </c>
      <c r="F213" s="12">
        <v>35.049999999999997</v>
      </c>
      <c r="G213" s="12">
        <v>34.1</v>
      </c>
      <c r="H213" s="12">
        <v>35</v>
      </c>
      <c r="I213" s="3">
        <v>-9</v>
      </c>
      <c r="J213" s="3">
        <v>86</v>
      </c>
      <c r="K213" s="3">
        <v>40</v>
      </c>
      <c r="L213" s="3">
        <v>-108</v>
      </c>
      <c r="M213" s="3">
        <v>-15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-3.0915000000000005E-3</v>
      </c>
      <c r="T213" s="13">
        <f t="shared" si="31"/>
        <v>3.0099999999999998E-2</v>
      </c>
      <c r="U213" s="13">
        <f t="shared" si="32"/>
        <v>1.4019999999999999E-2</v>
      </c>
      <c r="V213" s="13">
        <f t="shared" si="33"/>
        <v>-3.6828E-2</v>
      </c>
      <c r="W213" s="13">
        <f t="shared" si="34"/>
        <v>-5.2500000000000003E-3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8613</v>
      </c>
      <c r="C214" s="3" t="s">
        <v>10202</v>
      </c>
      <c r="D214" s="12">
        <v>43.5</v>
      </c>
      <c r="E214" s="12">
        <v>43.15</v>
      </c>
      <c r="F214" s="12">
        <v>42</v>
      </c>
      <c r="G214" s="12">
        <v>41.85</v>
      </c>
      <c r="H214" s="12">
        <v>42.4</v>
      </c>
      <c r="I214" s="3">
        <v>176</v>
      </c>
      <c r="J214" s="3">
        <v>66</v>
      </c>
      <c r="K214" s="3">
        <v>-66</v>
      </c>
      <c r="L214" s="3">
        <v>52</v>
      </c>
      <c r="M214" s="3">
        <v>128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7.6560000000000003E-2</v>
      </c>
      <c r="T214" s="13">
        <f t="shared" si="31"/>
        <v>2.8479000000000001E-2</v>
      </c>
      <c r="U214" s="13">
        <f t="shared" si="32"/>
        <v>-2.7720000000000002E-2</v>
      </c>
      <c r="V214" s="13">
        <f t="shared" si="33"/>
        <v>2.1762000000000004E-2</v>
      </c>
      <c r="W214" s="13">
        <f t="shared" si="34"/>
        <v>5.4272000000000001E-2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8614</v>
      </c>
      <c r="C215" s="3" t="s">
        <v>10212</v>
      </c>
      <c r="D215" s="12">
        <v>48.1</v>
      </c>
      <c r="E215" s="12">
        <v>46.5</v>
      </c>
      <c r="F215" s="12">
        <v>44.9</v>
      </c>
      <c r="G215" s="12">
        <v>44.6</v>
      </c>
      <c r="H215" s="12">
        <v>45.3</v>
      </c>
      <c r="I215" s="3">
        <v>-1448</v>
      </c>
      <c r="J215" s="3">
        <v>-2769</v>
      </c>
      <c r="K215" s="3">
        <v>-1210</v>
      </c>
      <c r="L215" s="3">
        <v>-994</v>
      </c>
      <c r="M215" s="3">
        <v>-25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-0.696488</v>
      </c>
      <c r="T215" s="13">
        <f t="shared" si="31"/>
        <v>-1.287585</v>
      </c>
      <c r="U215" s="13">
        <f t="shared" si="32"/>
        <v>-0.54329000000000005</v>
      </c>
      <c r="V215" s="13">
        <f t="shared" si="33"/>
        <v>-0.443324</v>
      </c>
      <c r="W215" s="13">
        <f t="shared" si="34"/>
        <v>-1.1325E-2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8615</v>
      </c>
      <c r="C216" s="3" t="s">
        <v>4587</v>
      </c>
      <c r="D216" s="12">
        <v>53.9</v>
      </c>
      <c r="E216" s="12">
        <v>53.8</v>
      </c>
      <c r="F216" s="12">
        <v>53.2</v>
      </c>
      <c r="G216" s="12">
        <v>53.5</v>
      </c>
      <c r="H216" s="12">
        <v>54</v>
      </c>
      <c r="I216" s="3">
        <v>-2</v>
      </c>
      <c r="J216" s="3">
        <v>-10</v>
      </c>
      <c r="K216" s="3">
        <v>-6</v>
      </c>
      <c r="L216" s="3">
        <v>-8</v>
      </c>
      <c r="M216" s="3">
        <v>-5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-1.078E-3</v>
      </c>
      <c r="T216" s="13">
        <f t="shared" si="31"/>
        <v>-5.3800000000000002E-3</v>
      </c>
      <c r="U216" s="13">
        <f t="shared" si="32"/>
        <v>-3.1920000000000004E-3</v>
      </c>
      <c r="V216" s="13">
        <f t="shared" si="33"/>
        <v>-4.28E-3</v>
      </c>
      <c r="W216" s="13">
        <f t="shared" si="34"/>
        <v>-2.7000000000000001E-3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8616</v>
      </c>
      <c r="C217" s="3" t="s">
        <v>10202</v>
      </c>
      <c r="D217" s="12">
        <v>135.5</v>
      </c>
      <c r="E217" s="12">
        <v>136</v>
      </c>
      <c r="F217" s="12">
        <v>135.5</v>
      </c>
      <c r="G217" s="12">
        <v>135.5</v>
      </c>
      <c r="H217" s="12">
        <v>135.5</v>
      </c>
      <c r="I217" s="3">
        <v>0</v>
      </c>
      <c r="J217" s="3">
        <v>3</v>
      </c>
      <c r="K217" s="3">
        <v>-1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4.0800000000000003E-3</v>
      </c>
      <c r="U217" s="13">
        <f t="shared" si="32"/>
        <v>-1.3550000000000001E-3</v>
      </c>
      <c r="V217" s="13">
        <f t="shared" si="33"/>
        <v>0</v>
      </c>
      <c r="W217" s="13">
        <f t="shared" si="34"/>
        <v>1.3550000000000001E-3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8617</v>
      </c>
      <c r="C218" s="3" t="s">
        <v>10209</v>
      </c>
      <c r="D218" s="12">
        <v>27.35</v>
      </c>
      <c r="E218" s="12">
        <v>26.6</v>
      </c>
      <c r="F218" s="12">
        <v>25.9</v>
      </c>
      <c r="G218" s="12">
        <v>25.8</v>
      </c>
      <c r="H218" s="12">
        <v>26.35</v>
      </c>
      <c r="I218" s="3">
        <v>-76</v>
      </c>
      <c r="J218" s="3">
        <v>-340</v>
      </c>
      <c r="K218" s="3">
        <v>-248</v>
      </c>
      <c r="L218" s="3">
        <v>-388</v>
      </c>
      <c r="M218" s="3">
        <v>104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-2.0785999999999999E-2</v>
      </c>
      <c r="T218" s="13">
        <f t="shared" si="31"/>
        <v>-9.0440000000000006E-2</v>
      </c>
      <c r="U218" s="13">
        <f t="shared" si="32"/>
        <v>-6.4231999999999997E-2</v>
      </c>
      <c r="V218" s="13">
        <f t="shared" si="33"/>
        <v>-0.100104</v>
      </c>
      <c r="W218" s="13">
        <f t="shared" si="34"/>
        <v>2.7404000000000001E-2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8618</v>
      </c>
      <c r="C219" s="3" t="s">
        <v>10202</v>
      </c>
      <c r="D219" s="12">
        <v>85.6</v>
      </c>
      <c r="E219" s="12">
        <v>84.9</v>
      </c>
      <c r="F219" s="12">
        <v>82.6</v>
      </c>
      <c r="G219" s="12">
        <v>84.9</v>
      </c>
      <c r="H219" s="12">
        <v>85.3</v>
      </c>
      <c r="I219" s="3">
        <v>-131</v>
      </c>
      <c r="J219" s="3">
        <v>-96</v>
      </c>
      <c r="K219" s="3">
        <v>-151</v>
      </c>
      <c r="L219" s="3">
        <v>339</v>
      </c>
      <c r="M219" s="3">
        <v>-40</v>
      </c>
      <c r="N219" s="3">
        <v>-56</v>
      </c>
      <c r="O219" s="3">
        <v>0</v>
      </c>
      <c r="P219" s="3">
        <v>-72</v>
      </c>
      <c r="Q219" s="3">
        <v>0</v>
      </c>
      <c r="R219" s="3">
        <v>0</v>
      </c>
      <c r="S219" s="13">
        <f t="shared" si="30"/>
        <v>-0.11213599999999999</v>
      </c>
      <c r="T219" s="13">
        <f t="shared" si="31"/>
        <v>-8.1504000000000007E-2</v>
      </c>
      <c r="U219" s="13">
        <f t="shared" si="32"/>
        <v>-0.12472599999999999</v>
      </c>
      <c r="V219" s="13">
        <f t="shared" si="33"/>
        <v>0.28781100000000004</v>
      </c>
      <c r="W219" s="13">
        <f t="shared" si="34"/>
        <v>-3.4119999999999998E-2</v>
      </c>
      <c r="X219" s="13">
        <f t="shared" si="35"/>
        <v>-4.7935999999999993E-2</v>
      </c>
      <c r="Y219" s="13">
        <f t="shared" si="36"/>
        <v>0</v>
      </c>
      <c r="Z219" s="13">
        <f t="shared" si="37"/>
        <v>-5.9471999999999997E-2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8619</v>
      </c>
      <c r="C220" s="3" t="s">
        <v>10202</v>
      </c>
      <c r="D220" s="12">
        <v>33.049999999999997</v>
      </c>
      <c r="E220" s="12">
        <v>33.15</v>
      </c>
      <c r="F220" s="12">
        <v>33.5</v>
      </c>
      <c r="G220" s="12">
        <v>34.200000000000003</v>
      </c>
      <c r="H220" s="12">
        <v>32.799999999999997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8620</v>
      </c>
      <c r="C221" s="3" t="s">
        <v>10202</v>
      </c>
      <c r="D221" s="12">
        <v>16.350000000000001</v>
      </c>
      <c r="E221" s="12">
        <v>16.149999999999999</v>
      </c>
      <c r="F221" s="12">
        <v>15.7</v>
      </c>
      <c r="G221" s="12">
        <v>15.55</v>
      </c>
      <c r="H221" s="12">
        <v>15.75</v>
      </c>
      <c r="I221" s="3">
        <v>-4</v>
      </c>
      <c r="J221" s="3">
        <v>0</v>
      </c>
      <c r="K221" s="3">
        <v>-4</v>
      </c>
      <c r="L221" s="3">
        <v>8</v>
      </c>
      <c r="M221" s="3">
        <v>14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-6.5400000000000007E-4</v>
      </c>
      <c r="T221" s="13">
        <f t="shared" si="31"/>
        <v>0</v>
      </c>
      <c r="U221" s="13">
        <f t="shared" si="32"/>
        <v>-6.2799999999999998E-4</v>
      </c>
      <c r="V221" s="13">
        <f t="shared" si="33"/>
        <v>1.2440000000000001E-3</v>
      </c>
      <c r="W221" s="13">
        <f t="shared" si="34"/>
        <v>2.2049999999999999E-3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8621</v>
      </c>
      <c r="C222" s="3" t="s">
        <v>10213</v>
      </c>
      <c r="D222" s="12">
        <v>33.35</v>
      </c>
      <c r="E222" s="12">
        <v>32.5</v>
      </c>
      <c r="F222" s="12">
        <v>30.8</v>
      </c>
      <c r="G222" s="12">
        <v>32.200000000000003</v>
      </c>
      <c r="H222" s="12">
        <v>33.049999999999997</v>
      </c>
      <c r="I222" s="3">
        <v>2843</v>
      </c>
      <c r="J222" s="3">
        <v>-138</v>
      </c>
      <c r="K222" s="3">
        <v>12031</v>
      </c>
      <c r="L222" s="3">
        <v>1346</v>
      </c>
      <c r="M222" s="3">
        <v>-2278</v>
      </c>
      <c r="N222" s="3">
        <v>353</v>
      </c>
      <c r="O222" s="3">
        <v>-253</v>
      </c>
      <c r="P222" s="3">
        <v>-3826</v>
      </c>
      <c r="Q222" s="3">
        <v>-1</v>
      </c>
      <c r="R222" s="3">
        <v>-1098</v>
      </c>
      <c r="S222" s="13">
        <f t="shared" si="30"/>
        <v>0.94814050000000005</v>
      </c>
      <c r="T222" s="13">
        <f t="shared" si="31"/>
        <v>-4.4850000000000001E-2</v>
      </c>
      <c r="U222" s="13">
        <f t="shared" si="32"/>
        <v>3.7055479999999998</v>
      </c>
      <c r="V222" s="13">
        <f t="shared" si="33"/>
        <v>0.43341200000000002</v>
      </c>
      <c r="W222" s="13">
        <f t="shared" si="34"/>
        <v>-0.75287899999999996</v>
      </c>
      <c r="X222" s="13">
        <f t="shared" si="35"/>
        <v>0.11772550000000001</v>
      </c>
      <c r="Y222" s="13">
        <f t="shared" si="36"/>
        <v>-8.2225000000000006E-2</v>
      </c>
      <c r="Z222" s="13">
        <f t="shared" si="37"/>
        <v>-1.1784080000000001</v>
      </c>
      <c r="AA222" s="13">
        <f t="shared" si="38"/>
        <v>-3.2200000000000002E-4</v>
      </c>
      <c r="AB222" s="13">
        <f t="shared" si="39"/>
        <v>-0.36288899999999996</v>
      </c>
    </row>
    <row r="223" spans="1:28" x14ac:dyDescent="0.25">
      <c r="A223" s="2" t="s">
        <v>217</v>
      </c>
      <c r="B223" s="3" t="s">
        <v>8622</v>
      </c>
      <c r="C223" s="3" t="s">
        <v>10188</v>
      </c>
      <c r="D223" s="12">
        <v>13.65</v>
      </c>
      <c r="E223" s="12">
        <v>13.55</v>
      </c>
      <c r="F223" s="12">
        <v>13.35</v>
      </c>
      <c r="G223" s="12">
        <v>13.2</v>
      </c>
      <c r="H223" s="12">
        <v>13.6</v>
      </c>
      <c r="I223" s="3">
        <v>0</v>
      </c>
      <c r="J223" s="3">
        <v>-28</v>
      </c>
      <c r="K223" s="3">
        <v>-19</v>
      </c>
      <c r="L223" s="3">
        <v>-23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-3.7940000000000005E-3</v>
      </c>
      <c r="U223" s="13">
        <f t="shared" si="32"/>
        <v>-2.5365000000000001E-3</v>
      </c>
      <c r="V223" s="13">
        <f t="shared" si="33"/>
        <v>-3.0359999999999996E-3</v>
      </c>
      <c r="W223" s="13">
        <f t="shared" si="34"/>
        <v>-6.8000000000000005E-4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8623</v>
      </c>
      <c r="C224" s="3" t="s">
        <v>10213</v>
      </c>
      <c r="D224" s="12">
        <v>12.35</v>
      </c>
      <c r="E224" s="12">
        <v>12</v>
      </c>
      <c r="F224" s="12">
        <v>11.8</v>
      </c>
      <c r="G224" s="12">
        <v>12.1</v>
      </c>
      <c r="H224" s="12">
        <v>12.4</v>
      </c>
      <c r="I224" s="3">
        <v>771</v>
      </c>
      <c r="J224" s="3">
        <v>-264</v>
      </c>
      <c r="K224" s="3">
        <v>359</v>
      </c>
      <c r="L224" s="3">
        <v>-307</v>
      </c>
      <c r="M224" s="3">
        <v>1415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9.5218499999999998E-2</v>
      </c>
      <c r="T224" s="13">
        <f t="shared" si="31"/>
        <v>-3.168E-2</v>
      </c>
      <c r="U224" s="13">
        <f t="shared" si="32"/>
        <v>4.2361999999999997E-2</v>
      </c>
      <c r="V224" s="13">
        <f t="shared" si="33"/>
        <v>-3.7146999999999999E-2</v>
      </c>
      <c r="W224" s="13">
        <f t="shared" si="34"/>
        <v>0.17546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8624</v>
      </c>
      <c r="C225" s="3" t="s">
        <v>10188</v>
      </c>
      <c r="D225" s="12">
        <v>56</v>
      </c>
      <c r="E225" s="12">
        <v>57.9</v>
      </c>
      <c r="F225" s="12">
        <v>55.7</v>
      </c>
      <c r="G225" s="12">
        <v>56</v>
      </c>
      <c r="H225" s="12">
        <v>57</v>
      </c>
      <c r="I225" s="3">
        <v>-8</v>
      </c>
      <c r="J225" s="3">
        <v>9</v>
      </c>
      <c r="K225" s="3">
        <v>-54</v>
      </c>
      <c r="L225" s="3">
        <v>1</v>
      </c>
      <c r="M225" s="3">
        <v>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-4.4799999999999996E-3</v>
      </c>
      <c r="T225" s="13">
        <f t="shared" si="31"/>
        <v>5.2110000000000004E-3</v>
      </c>
      <c r="U225" s="13">
        <f t="shared" si="32"/>
        <v>-3.0078000000000001E-2</v>
      </c>
      <c r="V225" s="13">
        <f t="shared" si="33"/>
        <v>5.5999999999999995E-4</v>
      </c>
      <c r="W225" s="13">
        <f t="shared" si="34"/>
        <v>2.8500000000000001E-3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8625</v>
      </c>
      <c r="C226" s="3" t="s">
        <v>4920</v>
      </c>
      <c r="D226" s="12">
        <v>15.45</v>
      </c>
      <c r="E226" s="12">
        <v>15</v>
      </c>
      <c r="F226" s="12">
        <v>14.2</v>
      </c>
      <c r="G226" s="12">
        <v>14.4</v>
      </c>
      <c r="H226" s="12">
        <v>14.6</v>
      </c>
      <c r="I226" s="3">
        <v>656</v>
      </c>
      <c r="J226" s="3">
        <v>-807</v>
      </c>
      <c r="K226" s="3">
        <v>-174</v>
      </c>
      <c r="L226" s="3">
        <v>477</v>
      </c>
      <c r="M226" s="3">
        <v>567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0.10135199999999998</v>
      </c>
      <c r="T226" s="13">
        <f t="shared" si="31"/>
        <v>-0.12105</v>
      </c>
      <c r="U226" s="13">
        <f t="shared" si="32"/>
        <v>-2.4707999999999997E-2</v>
      </c>
      <c r="V226" s="13">
        <f t="shared" si="33"/>
        <v>6.8687999999999999E-2</v>
      </c>
      <c r="W226" s="13">
        <f t="shared" si="34"/>
        <v>8.2781999999999994E-2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8626</v>
      </c>
      <c r="C227" s="3" t="s">
        <v>10214</v>
      </c>
      <c r="D227" s="12">
        <v>11.85</v>
      </c>
      <c r="E227" s="12">
        <v>11.65</v>
      </c>
      <c r="F227" s="12">
        <v>11.25</v>
      </c>
      <c r="G227" s="12">
        <v>11.7</v>
      </c>
      <c r="H227" s="12">
        <v>11.75</v>
      </c>
      <c r="I227" s="3">
        <v>594</v>
      </c>
      <c r="J227" s="3">
        <v>-76</v>
      </c>
      <c r="K227" s="3">
        <v>-83</v>
      </c>
      <c r="L227" s="3">
        <v>851</v>
      </c>
      <c r="M227" s="3">
        <v>315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7.0388999999999993E-2</v>
      </c>
      <c r="T227" s="13">
        <f t="shared" si="31"/>
        <v>-8.853999999999999E-3</v>
      </c>
      <c r="U227" s="13">
        <f t="shared" si="32"/>
        <v>-9.3375000000000003E-3</v>
      </c>
      <c r="V227" s="13">
        <f t="shared" si="33"/>
        <v>9.9566999999999989E-2</v>
      </c>
      <c r="W227" s="13">
        <f t="shared" si="34"/>
        <v>3.7012499999999997E-2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8627</v>
      </c>
      <c r="C228" s="3" t="s">
        <v>10202</v>
      </c>
      <c r="D228" s="12">
        <v>18.5</v>
      </c>
      <c r="E228" s="12">
        <v>18.8</v>
      </c>
      <c r="F228" s="12">
        <v>18.75</v>
      </c>
      <c r="G228" s="12">
        <v>18.899999999999999</v>
      </c>
      <c r="H228" s="12">
        <v>18.95</v>
      </c>
      <c r="I228" s="3">
        <v>0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-1.895E-4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8628</v>
      </c>
      <c r="C229" s="3" t="s">
        <v>10215</v>
      </c>
      <c r="D229" s="12">
        <v>17.600000000000001</v>
      </c>
      <c r="E229" s="12">
        <v>17.25</v>
      </c>
      <c r="F229" s="12">
        <v>17.3</v>
      </c>
      <c r="G229" s="12">
        <v>16.8</v>
      </c>
      <c r="H229" s="12">
        <v>17.100000000000001</v>
      </c>
      <c r="I229" s="3">
        <v>-623</v>
      </c>
      <c r="J229" s="3">
        <v>-1569</v>
      </c>
      <c r="K229" s="3">
        <v>2289</v>
      </c>
      <c r="L229" s="3">
        <v>-1828</v>
      </c>
      <c r="M229" s="3">
        <v>1527</v>
      </c>
      <c r="N229" s="3">
        <v>0</v>
      </c>
      <c r="O229" s="3">
        <v>0</v>
      </c>
      <c r="P229" s="3">
        <v>-392</v>
      </c>
      <c r="Q229" s="3">
        <v>0</v>
      </c>
      <c r="R229" s="3">
        <v>0</v>
      </c>
      <c r="S229" s="13">
        <f t="shared" si="30"/>
        <v>-0.10964800000000001</v>
      </c>
      <c r="T229" s="13">
        <f t="shared" si="31"/>
        <v>-0.27065250000000002</v>
      </c>
      <c r="U229" s="13">
        <f t="shared" si="32"/>
        <v>0.39599700000000004</v>
      </c>
      <c r="V229" s="13">
        <f t="shared" si="33"/>
        <v>-0.30710399999999999</v>
      </c>
      <c r="W229" s="13">
        <f t="shared" si="34"/>
        <v>0.26111699999999999</v>
      </c>
      <c r="X229" s="13">
        <f t="shared" si="35"/>
        <v>0</v>
      </c>
      <c r="Y229" s="13">
        <f t="shared" si="36"/>
        <v>0</v>
      </c>
      <c r="Z229" s="13">
        <f t="shared" si="37"/>
        <v>-6.7816000000000001E-2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8629</v>
      </c>
      <c r="C230" s="3" t="s">
        <v>10213</v>
      </c>
      <c r="D230" s="12">
        <v>38</v>
      </c>
      <c r="E230" s="12">
        <v>37.450000000000003</v>
      </c>
      <c r="F230" s="12">
        <v>37.65</v>
      </c>
      <c r="G230" s="12">
        <v>38.049999999999997</v>
      </c>
      <c r="H230" s="12">
        <v>38.15</v>
      </c>
      <c r="I230" s="3">
        <v>-25</v>
      </c>
      <c r="J230" s="3">
        <v>3</v>
      </c>
      <c r="K230" s="3">
        <v>1</v>
      </c>
      <c r="L230" s="3">
        <v>-14</v>
      </c>
      <c r="M230" s="3">
        <v>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-9.4999999999999998E-3</v>
      </c>
      <c r="T230" s="13">
        <f t="shared" si="31"/>
        <v>1.1235000000000001E-3</v>
      </c>
      <c r="U230" s="13">
        <f t="shared" si="32"/>
        <v>3.7649999999999999E-4</v>
      </c>
      <c r="V230" s="13">
        <f t="shared" si="33"/>
        <v>-5.3269999999999993E-3</v>
      </c>
      <c r="W230" s="13">
        <f t="shared" si="34"/>
        <v>2.6705000000000001E-3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8630</v>
      </c>
      <c r="C231" s="3" t="s">
        <v>4741</v>
      </c>
      <c r="D231" s="12">
        <v>56.4</v>
      </c>
      <c r="E231" s="12">
        <v>57.5</v>
      </c>
      <c r="F231" s="12">
        <v>63.2</v>
      </c>
      <c r="G231" s="12">
        <v>69.5</v>
      </c>
      <c r="H231" s="12">
        <v>72.2</v>
      </c>
      <c r="I231" s="3">
        <v>52</v>
      </c>
      <c r="J231" s="3">
        <v>208</v>
      </c>
      <c r="K231" s="3">
        <v>-212</v>
      </c>
      <c r="L231" s="3">
        <v>-4</v>
      </c>
      <c r="M231" s="3">
        <v>127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2.9327999999999996E-2</v>
      </c>
      <c r="T231" s="13">
        <f t="shared" si="31"/>
        <v>0.1196</v>
      </c>
      <c r="U231" s="13">
        <f t="shared" si="32"/>
        <v>-0.13398400000000002</v>
      </c>
      <c r="V231" s="13">
        <f t="shared" si="33"/>
        <v>-2.7799999999999999E-3</v>
      </c>
      <c r="W231" s="13">
        <f t="shared" si="34"/>
        <v>9.1693999999999998E-2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8631</v>
      </c>
      <c r="C232" s="3" t="s">
        <v>10216</v>
      </c>
      <c r="D232" s="12">
        <v>44.05</v>
      </c>
      <c r="E232" s="12">
        <v>44.3</v>
      </c>
      <c r="F232" s="12">
        <v>45.8</v>
      </c>
      <c r="G232" s="12">
        <v>45.25</v>
      </c>
      <c r="H232" s="12">
        <v>44.8</v>
      </c>
      <c r="I232" s="3">
        <v>-318</v>
      </c>
      <c r="J232" s="3">
        <v>489</v>
      </c>
      <c r="K232" s="3">
        <v>-963</v>
      </c>
      <c r="L232" s="3">
        <v>-4211</v>
      </c>
      <c r="M232" s="3">
        <v>61</v>
      </c>
      <c r="N232" s="3">
        <v>-136</v>
      </c>
      <c r="O232" s="3">
        <v>9</v>
      </c>
      <c r="P232" s="3">
        <v>-76</v>
      </c>
      <c r="Q232" s="3">
        <v>31</v>
      </c>
      <c r="R232" s="3">
        <v>0</v>
      </c>
      <c r="S232" s="13">
        <f t="shared" si="30"/>
        <v>-0.14007900000000001</v>
      </c>
      <c r="T232" s="13">
        <f t="shared" si="31"/>
        <v>0.21662699999999996</v>
      </c>
      <c r="U232" s="13">
        <f t="shared" si="32"/>
        <v>-0.44105399999999995</v>
      </c>
      <c r="V232" s="13">
        <f t="shared" si="33"/>
        <v>-1.9054774999999999</v>
      </c>
      <c r="W232" s="13">
        <f t="shared" si="34"/>
        <v>2.7327999999999998E-2</v>
      </c>
      <c r="X232" s="13">
        <f t="shared" si="35"/>
        <v>-5.9907999999999996E-2</v>
      </c>
      <c r="Y232" s="13">
        <f t="shared" si="36"/>
        <v>3.9870000000000001E-3</v>
      </c>
      <c r="Z232" s="13">
        <f t="shared" si="37"/>
        <v>-3.4807999999999999E-2</v>
      </c>
      <c r="AA232" s="13">
        <f t="shared" si="38"/>
        <v>1.40275E-2</v>
      </c>
      <c r="AB232" s="13">
        <f t="shared" si="39"/>
        <v>0</v>
      </c>
    </row>
    <row r="233" spans="1:28" x14ac:dyDescent="0.25">
      <c r="A233" s="2" t="s">
        <v>227</v>
      </c>
      <c r="B233" s="3" t="s">
        <v>8632</v>
      </c>
      <c r="C233" s="3" t="s">
        <v>10217</v>
      </c>
      <c r="D233" s="12">
        <v>27.5</v>
      </c>
      <c r="E233" s="12">
        <v>27.2</v>
      </c>
      <c r="F233" s="12">
        <v>28</v>
      </c>
      <c r="G233" s="12">
        <v>28.3</v>
      </c>
      <c r="H233" s="12">
        <v>28.7</v>
      </c>
      <c r="I233" s="3">
        <v>-898</v>
      </c>
      <c r="J233" s="3">
        <v>273</v>
      </c>
      <c r="K233" s="3">
        <v>1373</v>
      </c>
      <c r="L233" s="3">
        <v>-1526</v>
      </c>
      <c r="M233" s="3">
        <v>2756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-0.24695</v>
      </c>
      <c r="T233" s="13">
        <f t="shared" si="31"/>
        <v>7.4255999999999989E-2</v>
      </c>
      <c r="U233" s="13">
        <f t="shared" si="32"/>
        <v>0.38444</v>
      </c>
      <c r="V233" s="13">
        <f t="shared" si="33"/>
        <v>-0.43185800000000002</v>
      </c>
      <c r="W233" s="13">
        <f t="shared" si="34"/>
        <v>0.79097200000000001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8633</v>
      </c>
      <c r="C234" s="3" t="s">
        <v>10217</v>
      </c>
      <c r="D234" s="12">
        <v>20.350000000000001</v>
      </c>
      <c r="E234" s="12">
        <v>20.399999999999999</v>
      </c>
      <c r="F234" s="12">
        <v>20.85</v>
      </c>
      <c r="G234" s="12">
        <v>21.65</v>
      </c>
      <c r="H234" s="12">
        <v>21.35</v>
      </c>
      <c r="I234" s="3">
        <v>96</v>
      </c>
      <c r="J234" s="3">
        <v>50</v>
      </c>
      <c r="K234" s="3">
        <v>380</v>
      </c>
      <c r="L234" s="3">
        <v>677</v>
      </c>
      <c r="M234" s="3">
        <v>-869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1.9536000000000001E-2</v>
      </c>
      <c r="T234" s="13">
        <f t="shared" si="31"/>
        <v>1.0199999999999999E-2</v>
      </c>
      <c r="U234" s="13">
        <f t="shared" si="32"/>
        <v>7.9230000000000009E-2</v>
      </c>
      <c r="V234" s="13">
        <f t="shared" si="33"/>
        <v>0.14657049999999999</v>
      </c>
      <c r="W234" s="13">
        <f t="shared" si="34"/>
        <v>-0.18553150000000002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8634</v>
      </c>
      <c r="C235" s="3" t="s">
        <v>10216</v>
      </c>
      <c r="D235" s="12">
        <v>44.3</v>
      </c>
      <c r="E235" s="12">
        <v>43.25</v>
      </c>
      <c r="F235" s="12">
        <v>44.45</v>
      </c>
      <c r="G235" s="12">
        <v>44.45</v>
      </c>
      <c r="H235" s="12">
        <v>44</v>
      </c>
      <c r="I235" s="3">
        <v>-4407</v>
      </c>
      <c r="J235" s="3">
        <v>-1601</v>
      </c>
      <c r="K235" s="3">
        <v>-201</v>
      </c>
      <c r="L235" s="3">
        <v>-9198</v>
      </c>
      <c r="M235" s="3">
        <v>-3296</v>
      </c>
      <c r="N235" s="3">
        <v>-341</v>
      </c>
      <c r="O235" s="3">
        <v>-298</v>
      </c>
      <c r="P235" s="3">
        <v>-300</v>
      </c>
      <c r="Q235" s="3">
        <v>111</v>
      </c>
      <c r="R235" s="3">
        <v>60</v>
      </c>
      <c r="S235" s="13">
        <f t="shared" si="30"/>
        <v>-1.9523009999999998</v>
      </c>
      <c r="T235" s="13">
        <f t="shared" si="31"/>
        <v>-0.69243250000000001</v>
      </c>
      <c r="U235" s="13">
        <f t="shared" si="32"/>
        <v>-8.9344500000000007E-2</v>
      </c>
      <c r="V235" s="13">
        <f t="shared" si="33"/>
        <v>-4.0885110000000005</v>
      </c>
      <c r="W235" s="13">
        <f t="shared" si="34"/>
        <v>-1.45024</v>
      </c>
      <c r="X235" s="13">
        <f t="shared" si="35"/>
        <v>-0.151063</v>
      </c>
      <c r="Y235" s="13">
        <f t="shared" si="36"/>
        <v>-0.128885</v>
      </c>
      <c r="Z235" s="13">
        <f t="shared" si="37"/>
        <v>-0.13335</v>
      </c>
      <c r="AA235" s="13">
        <f t="shared" si="38"/>
        <v>4.9339500000000008E-2</v>
      </c>
      <c r="AB235" s="13">
        <f t="shared" si="39"/>
        <v>2.64E-2</v>
      </c>
    </row>
    <row r="236" spans="1:28" x14ac:dyDescent="0.25">
      <c r="A236" s="2" t="s">
        <v>230</v>
      </c>
      <c r="B236" s="3" t="s">
        <v>8635</v>
      </c>
      <c r="C236" s="3" t="s">
        <v>4741</v>
      </c>
      <c r="D236" s="12">
        <v>26.05</v>
      </c>
      <c r="E236" s="12">
        <v>26.2</v>
      </c>
      <c r="F236" s="12">
        <v>27.2</v>
      </c>
      <c r="G236" s="12">
        <v>28.35</v>
      </c>
      <c r="H236" s="12">
        <v>28</v>
      </c>
      <c r="I236" s="3">
        <v>1483</v>
      </c>
      <c r="J236" s="3">
        <v>2482</v>
      </c>
      <c r="K236" s="3">
        <v>4309</v>
      </c>
      <c r="L236" s="3">
        <v>3105</v>
      </c>
      <c r="M236" s="3">
        <v>-3090</v>
      </c>
      <c r="N236" s="3">
        <v>0</v>
      </c>
      <c r="O236" s="3">
        <v>0</v>
      </c>
      <c r="P236" s="3">
        <v>131</v>
      </c>
      <c r="Q236" s="3">
        <v>261</v>
      </c>
      <c r="R236" s="3">
        <v>0</v>
      </c>
      <c r="S236" s="13">
        <f t="shared" si="30"/>
        <v>0.38632150000000004</v>
      </c>
      <c r="T236" s="13">
        <f t="shared" si="31"/>
        <v>0.65028399999999997</v>
      </c>
      <c r="U236" s="13">
        <f t="shared" si="32"/>
        <v>1.172048</v>
      </c>
      <c r="V236" s="13">
        <f t="shared" si="33"/>
        <v>0.88026749999999998</v>
      </c>
      <c r="W236" s="13">
        <f t="shared" si="34"/>
        <v>-0.86519999999999997</v>
      </c>
      <c r="X236" s="13">
        <f t="shared" si="35"/>
        <v>0</v>
      </c>
      <c r="Y236" s="13">
        <f t="shared" si="36"/>
        <v>0</v>
      </c>
      <c r="Z236" s="13">
        <f t="shared" si="37"/>
        <v>3.5631999999999997E-2</v>
      </c>
      <c r="AA236" s="13">
        <f t="shared" si="38"/>
        <v>7.3993500000000004E-2</v>
      </c>
      <c r="AB236" s="13">
        <f t="shared" si="39"/>
        <v>0</v>
      </c>
    </row>
    <row r="237" spans="1:28" x14ac:dyDescent="0.25">
      <c r="A237" s="2" t="s">
        <v>231</v>
      </c>
      <c r="B237" s="3" t="s">
        <v>8636</v>
      </c>
      <c r="C237" s="3" t="s">
        <v>10218</v>
      </c>
      <c r="D237" s="12">
        <v>35.450000000000003</v>
      </c>
      <c r="E237" s="12">
        <v>35</v>
      </c>
      <c r="F237" s="12">
        <v>34.299999999999997</v>
      </c>
      <c r="G237" s="12">
        <v>36.15</v>
      </c>
      <c r="H237" s="12">
        <v>35.4</v>
      </c>
      <c r="I237" s="3">
        <v>-12258</v>
      </c>
      <c r="J237" s="3">
        <v>-27052</v>
      </c>
      <c r="K237" s="3">
        <v>-8040</v>
      </c>
      <c r="L237" s="3">
        <v>3946</v>
      </c>
      <c r="M237" s="3">
        <v>4276</v>
      </c>
      <c r="N237" s="3">
        <v>-5877</v>
      </c>
      <c r="O237" s="3">
        <v>-12025</v>
      </c>
      <c r="P237" s="3">
        <v>-12182</v>
      </c>
      <c r="Q237" s="3">
        <v>-2151</v>
      </c>
      <c r="R237" s="3">
        <v>468</v>
      </c>
      <c r="S237" s="13">
        <f t="shared" si="30"/>
        <v>-4.3454610000000002</v>
      </c>
      <c r="T237" s="13">
        <f t="shared" si="31"/>
        <v>-9.4681999999999995</v>
      </c>
      <c r="U237" s="13">
        <f t="shared" si="32"/>
        <v>-2.7577199999999999</v>
      </c>
      <c r="V237" s="13">
        <f t="shared" si="33"/>
        <v>1.4264790000000001</v>
      </c>
      <c r="W237" s="13">
        <f t="shared" si="34"/>
        <v>1.5137039999999999</v>
      </c>
      <c r="X237" s="13">
        <f t="shared" si="35"/>
        <v>-2.0833965000000001</v>
      </c>
      <c r="Y237" s="13">
        <f t="shared" si="36"/>
        <v>-4.2087500000000002</v>
      </c>
      <c r="Z237" s="13">
        <f t="shared" si="37"/>
        <v>-4.178426</v>
      </c>
      <c r="AA237" s="13">
        <f t="shared" si="38"/>
        <v>-0.77758649999999996</v>
      </c>
      <c r="AB237" s="13">
        <f t="shared" si="39"/>
        <v>0.16567200000000001</v>
      </c>
    </row>
    <row r="238" spans="1:28" x14ac:dyDescent="0.25">
      <c r="A238" s="2" t="s">
        <v>232</v>
      </c>
      <c r="B238" s="3" t="s">
        <v>8637</v>
      </c>
      <c r="C238" s="3" t="s">
        <v>10201</v>
      </c>
      <c r="D238" s="12">
        <v>48.1</v>
      </c>
      <c r="E238" s="12">
        <v>47.95</v>
      </c>
      <c r="F238" s="12">
        <v>46.5</v>
      </c>
      <c r="G238" s="12">
        <v>49</v>
      </c>
      <c r="H238" s="12">
        <v>47.35</v>
      </c>
      <c r="I238" s="3">
        <v>-539</v>
      </c>
      <c r="J238" s="3">
        <v>1233</v>
      </c>
      <c r="K238" s="3">
        <v>-1362</v>
      </c>
      <c r="L238" s="3">
        <v>-1530</v>
      </c>
      <c r="M238" s="3">
        <v>-4950</v>
      </c>
      <c r="N238" s="3">
        <v>-1037</v>
      </c>
      <c r="O238" s="3">
        <v>-21</v>
      </c>
      <c r="P238" s="3">
        <v>-1297</v>
      </c>
      <c r="Q238" s="3">
        <v>0</v>
      </c>
      <c r="R238" s="3">
        <v>1191</v>
      </c>
      <c r="S238" s="13">
        <f t="shared" si="30"/>
        <v>-0.25925900000000002</v>
      </c>
      <c r="T238" s="13">
        <f t="shared" si="31"/>
        <v>0.59122350000000001</v>
      </c>
      <c r="U238" s="13">
        <f t="shared" si="32"/>
        <v>-0.63332999999999995</v>
      </c>
      <c r="V238" s="13">
        <f t="shared" si="33"/>
        <v>-0.74970000000000003</v>
      </c>
      <c r="W238" s="13">
        <f t="shared" si="34"/>
        <v>-2.3438249999999998</v>
      </c>
      <c r="X238" s="13">
        <f t="shared" si="35"/>
        <v>-0.49879700000000005</v>
      </c>
      <c r="Y238" s="13">
        <f t="shared" si="36"/>
        <v>-1.00695E-2</v>
      </c>
      <c r="Z238" s="13">
        <f t="shared" si="37"/>
        <v>-0.603105</v>
      </c>
      <c r="AA238" s="13">
        <f t="shared" si="38"/>
        <v>0</v>
      </c>
      <c r="AB238" s="13">
        <f t="shared" si="39"/>
        <v>0.56393850000000001</v>
      </c>
    </row>
    <row r="239" spans="1:28" x14ac:dyDescent="0.25">
      <c r="A239" s="2" t="s">
        <v>233</v>
      </c>
      <c r="B239" s="3" t="s">
        <v>8638</v>
      </c>
      <c r="C239" s="3" t="s">
        <v>10218</v>
      </c>
      <c r="D239" s="12">
        <v>14.55</v>
      </c>
      <c r="E239" s="12">
        <v>14.35</v>
      </c>
      <c r="F239" s="12">
        <v>13.85</v>
      </c>
      <c r="G239" s="12">
        <v>15.2</v>
      </c>
      <c r="H239" s="12">
        <v>14.55</v>
      </c>
      <c r="I239" s="3">
        <v>-232</v>
      </c>
      <c r="J239" s="3">
        <v>-176</v>
      </c>
      <c r="K239" s="3">
        <v>-530</v>
      </c>
      <c r="L239" s="3">
        <v>3033</v>
      </c>
      <c r="M239" s="3">
        <v>-3308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-3.3756000000000001E-2</v>
      </c>
      <c r="T239" s="13">
        <f t="shared" si="31"/>
        <v>-2.5256000000000001E-2</v>
      </c>
      <c r="U239" s="13">
        <f t="shared" si="32"/>
        <v>-7.3404999999999998E-2</v>
      </c>
      <c r="V239" s="13">
        <f t="shared" si="33"/>
        <v>0.46101599999999998</v>
      </c>
      <c r="W239" s="13">
        <f t="shared" si="34"/>
        <v>-0.48131400000000002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8639</v>
      </c>
      <c r="C240" s="3" t="s">
        <v>10201</v>
      </c>
      <c r="D240" s="12">
        <v>18.5</v>
      </c>
      <c r="E240" s="12">
        <v>18.600000000000001</v>
      </c>
      <c r="F240" s="12">
        <v>18.2</v>
      </c>
      <c r="G240" s="12">
        <v>20</v>
      </c>
      <c r="H240" s="12">
        <v>19.350000000000001</v>
      </c>
      <c r="I240" s="3">
        <v>29</v>
      </c>
      <c r="J240" s="3">
        <v>-44</v>
      </c>
      <c r="K240" s="3">
        <v>-68</v>
      </c>
      <c r="L240" s="3">
        <v>672</v>
      </c>
      <c r="M240" s="3">
        <v>-756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5.365E-3</v>
      </c>
      <c r="T240" s="13">
        <f t="shared" si="31"/>
        <v>-8.1840000000000003E-3</v>
      </c>
      <c r="U240" s="13">
        <f t="shared" si="32"/>
        <v>-1.2376E-2</v>
      </c>
      <c r="V240" s="13">
        <f t="shared" si="33"/>
        <v>0.13439999999999999</v>
      </c>
      <c r="W240" s="13">
        <f t="shared" si="34"/>
        <v>-0.146286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8640</v>
      </c>
      <c r="C241" s="3" t="s">
        <v>10201</v>
      </c>
      <c r="D241" s="12">
        <v>61.3</v>
      </c>
      <c r="E241" s="12">
        <v>59.4</v>
      </c>
      <c r="F241" s="12">
        <v>55.5</v>
      </c>
      <c r="G241" s="12">
        <v>61</v>
      </c>
      <c r="H241" s="12">
        <v>61.4</v>
      </c>
      <c r="I241" s="3">
        <v>652</v>
      </c>
      <c r="J241" s="3">
        <v>-203</v>
      </c>
      <c r="K241" s="3">
        <v>-147</v>
      </c>
      <c r="L241" s="3">
        <v>564</v>
      </c>
      <c r="M241" s="3">
        <v>-563</v>
      </c>
      <c r="N241" s="3">
        <v>0</v>
      </c>
      <c r="O241" s="3">
        <v>0</v>
      </c>
      <c r="P241" s="3">
        <v>30</v>
      </c>
      <c r="Q241" s="3">
        <v>0</v>
      </c>
      <c r="R241" s="3">
        <v>0</v>
      </c>
      <c r="S241" s="13">
        <f t="shared" si="30"/>
        <v>0.39967599999999998</v>
      </c>
      <c r="T241" s="13">
        <f t="shared" si="31"/>
        <v>-0.12058199999999999</v>
      </c>
      <c r="U241" s="13">
        <f t="shared" si="32"/>
        <v>-8.1585000000000005E-2</v>
      </c>
      <c r="V241" s="13">
        <f t="shared" si="33"/>
        <v>0.34404000000000001</v>
      </c>
      <c r="W241" s="13">
        <f t="shared" si="34"/>
        <v>-0.34568199999999999</v>
      </c>
      <c r="X241" s="13">
        <f t="shared" si="35"/>
        <v>0</v>
      </c>
      <c r="Y241" s="13">
        <f t="shared" si="36"/>
        <v>0</v>
      </c>
      <c r="Z241" s="13">
        <f t="shared" si="37"/>
        <v>1.6650000000000002E-2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8641</v>
      </c>
      <c r="C242" s="3" t="s">
        <v>10201</v>
      </c>
      <c r="D242" s="12">
        <v>22.4</v>
      </c>
      <c r="E242" s="12">
        <v>23.65</v>
      </c>
      <c r="F242" s="12">
        <v>22.85</v>
      </c>
      <c r="G242" s="12">
        <v>25.1</v>
      </c>
      <c r="H242" s="12">
        <v>23.9</v>
      </c>
      <c r="I242" s="3">
        <v>-4671</v>
      </c>
      <c r="J242" s="3">
        <v>2960</v>
      </c>
      <c r="K242" s="3">
        <v>-6617</v>
      </c>
      <c r="L242" s="3">
        <v>3090</v>
      </c>
      <c r="M242" s="3">
        <v>-2886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-1.0463039999999999</v>
      </c>
      <c r="T242" s="13">
        <f t="shared" si="31"/>
        <v>0.70004</v>
      </c>
      <c r="U242" s="13">
        <f t="shared" si="32"/>
        <v>-1.5119845000000001</v>
      </c>
      <c r="V242" s="13">
        <f t="shared" si="33"/>
        <v>0.77559</v>
      </c>
      <c r="W242" s="13">
        <f t="shared" si="34"/>
        <v>-0.68975399999999998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8642</v>
      </c>
      <c r="C243" s="3" t="s">
        <v>10201</v>
      </c>
      <c r="D243" s="12">
        <v>28.45</v>
      </c>
      <c r="E243" s="12">
        <v>27.9</v>
      </c>
      <c r="F243" s="12">
        <v>26.15</v>
      </c>
      <c r="G243" s="12">
        <v>28.75</v>
      </c>
      <c r="H243" s="12">
        <v>27.75</v>
      </c>
      <c r="I243" s="3">
        <v>-228</v>
      </c>
      <c r="J243" s="3">
        <v>-251</v>
      </c>
      <c r="K243" s="3">
        <v>-335</v>
      </c>
      <c r="L243" s="3">
        <v>1038</v>
      </c>
      <c r="M243" s="3">
        <v>-1007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-6.4865999999999993E-2</v>
      </c>
      <c r="T243" s="13">
        <f t="shared" si="31"/>
        <v>-7.0028999999999994E-2</v>
      </c>
      <c r="U243" s="13">
        <f t="shared" si="32"/>
        <v>-8.76025E-2</v>
      </c>
      <c r="V243" s="13">
        <f t="shared" si="33"/>
        <v>0.298425</v>
      </c>
      <c r="W243" s="13">
        <f t="shared" si="34"/>
        <v>-0.27944249999999998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8643</v>
      </c>
      <c r="C244" s="3" t="s">
        <v>4584</v>
      </c>
      <c r="D244" s="12">
        <v>42.25</v>
      </c>
      <c r="E244" s="12">
        <v>42.2</v>
      </c>
      <c r="F244" s="12">
        <v>41.75</v>
      </c>
      <c r="G244" s="12">
        <v>42.75</v>
      </c>
      <c r="H244" s="12">
        <v>42.7</v>
      </c>
      <c r="I244" s="3">
        <v>60</v>
      </c>
      <c r="J244" s="3">
        <v>63</v>
      </c>
      <c r="K244" s="3">
        <v>-433</v>
      </c>
      <c r="L244" s="3">
        <v>-471</v>
      </c>
      <c r="M244" s="3">
        <v>-434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2.5350000000000001E-2</v>
      </c>
      <c r="T244" s="13">
        <f t="shared" si="31"/>
        <v>2.6586000000000002E-2</v>
      </c>
      <c r="U244" s="13">
        <f t="shared" si="32"/>
        <v>-0.18077750000000001</v>
      </c>
      <c r="V244" s="13">
        <f t="shared" si="33"/>
        <v>-0.20135249999999999</v>
      </c>
      <c r="W244" s="13">
        <f t="shared" si="34"/>
        <v>-0.18531800000000004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8644</v>
      </c>
      <c r="C245" s="3" t="s">
        <v>10201</v>
      </c>
      <c r="D245" s="12">
        <v>50.8</v>
      </c>
      <c r="E245" s="12">
        <v>50</v>
      </c>
      <c r="F245" s="12">
        <v>47</v>
      </c>
      <c r="G245" s="12">
        <v>51.7</v>
      </c>
      <c r="H245" s="12">
        <v>48.25</v>
      </c>
      <c r="I245" s="3">
        <v>-14157</v>
      </c>
      <c r="J245" s="3">
        <v>-8257</v>
      </c>
      <c r="K245" s="3">
        <v>-2261</v>
      </c>
      <c r="L245" s="3">
        <v>17754</v>
      </c>
      <c r="M245" s="3">
        <v>-13966</v>
      </c>
      <c r="N245" s="3">
        <v>0</v>
      </c>
      <c r="O245" s="3">
        <v>-1119</v>
      </c>
      <c r="P245" s="3">
        <v>-2385</v>
      </c>
      <c r="Q245" s="3">
        <v>0</v>
      </c>
      <c r="R245" s="3">
        <v>0</v>
      </c>
      <c r="S245" s="13">
        <f t="shared" si="30"/>
        <v>-7.1917559999999998</v>
      </c>
      <c r="T245" s="13">
        <f t="shared" si="31"/>
        <v>-4.1284999999999998</v>
      </c>
      <c r="U245" s="13">
        <f t="shared" si="32"/>
        <v>-1.06267</v>
      </c>
      <c r="V245" s="13">
        <f t="shared" si="33"/>
        <v>9.1788179999999997</v>
      </c>
      <c r="W245" s="13">
        <f t="shared" si="34"/>
        <v>-6.7385950000000001</v>
      </c>
      <c r="X245" s="13">
        <f t="shared" si="35"/>
        <v>0</v>
      </c>
      <c r="Y245" s="13">
        <f t="shared" si="36"/>
        <v>-0.5595</v>
      </c>
      <c r="Z245" s="13">
        <f t="shared" si="37"/>
        <v>-1.1209499999999999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8645</v>
      </c>
      <c r="C246" s="3" t="s">
        <v>10201</v>
      </c>
      <c r="D246" s="12">
        <v>73.099999999999994</v>
      </c>
      <c r="E246" s="12">
        <v>74.3</v>
      </c>
      <c r="F246" s="12">
        <v>71.5</v>
      </c>
      <c r="G246" s="12">
        <v>74</v>
      </c>
      <c r="H246" s="12">
        <v>74.099999999999994</v>
      </c>
      <c r="I246" s="3">
        <v>-266</v>
      </c>
      <c r="J246" s="3">
        <v>-217</v>
      </c>
      <c r="K246" s="3">
        <v>-292</v>
      </c>
      <c r="L246" s="3">
        <v>-90</v>
      </c>
      <c r="M246" s="3">
        <v>-190</v>
      </c>
      <c r="N246" s="3">
        <v>-446</v>
      </c>
      <c r="O246" s="3">
        <v>-591</v>
      </c>
      <c r="P246" s="3">
        <v>-304</v>
      </c>
      <c r="Q246" s="3">
        <v>-112</v>
      </c>
      <c r="R246" s="3">
        <v>0</v>
      </c>
      <c r="S246" s="13">
        <f t="shared" si="30"/>
        <v>-0.19444599999999998</v>
      </c>
      <c r="T246" s="13">
        <f t="shared" si="31"/>
        <v>-0.16123099999999999</v>
      </c>
      <c r="U246" s="13">
        <f t="shared" si="32"/>
        <v>-0.20877999999999999</v>
      </c>
      <c r="V246" s="13">
        <f t="shared" si="33"/>
        <v>-6.6600000000000006E-2</v>
      </c>
      <c r="W246" s="13">
        <f t="shared" si="34"/>
        <v>-0.14078999999999997</v>
      </c>
      <c r="X246" s="13">
        <f t="shared" si="35"/>
        <v>-0.32602599999999998</v>
      </c>
      <c r="Y246" s="13">
        <f t="shared" si="36"/>
        <v>-0.43911299999999998</v>
      </c>
      <c r="Z246" s="13">
        <f t="shared" si="37"/>
        <v>-0.21736</v>
      </c>
      <c r="AA246" s="13">
        <f t="shared" si="38"/>
        <v>-8.2879999999999995E-2</v>
      </c>
      <c r="AB246" s="13">
        <f t="shared" si="39"/>
        <v>0</v>
      </c>
    </row>
    <row r="247" spans="1:28" x14ac:dyDescent="0.25">
      <c r="A247" s="2" t="s">
        <v>241</v>
      </c>
      <c r="B247" s="3" t="s">
        <v>8646</v>
      </c>
      <c r="C247" s="3" t="s">
        <v>4584</v>
      </c>
      <c r="D247" s="12">
        <v>22.6</v>
      </c>
      <c r="E247" s="12">
        <v>22.25</v>
      </c>
      <c r="F247" s="12">
        <v>21</v>
      </c>
      <c r="G247" s="12">
        <v>23.1</v>
      </c>
      <c r="H247" s="12">
        <v>22.5</v>
      </c>
      <c r="I247" s="3">
        <v>-227</v>
      </c>
      <c r="J247" s="3">
        <v>-840</v>
      </c>
      <c r="K247" s="3">
        <v>-324</v>
      </c>
      <c r="L247" s="3">
        <v>654</v>
      </c>
      <c r="M247" s="3">
        <v>-1054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-5.1302000000000007E-2</v>
      </c>
      <c r="T247" s="13">
        <f t="shared" si="31"/>
        <v>-0.18690000000000001</v>
      </c>
      <c r="U247" s="13">
        <f t="shared" si="32"/>
        <v>-6.8040000000000003E-2</v>
      </c>
      <c r="V247" s="13">
        <f t="shared" si="33"/>
        <v>0.15107400000000001</v>
      </c>
      <c r="W247" s="13">
        <f t="shared" si="34"/>
        <v>-0.23715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8647</v>
      </c>
      <c r="C248" s="3" t="s">
        <v>4584</v>
      </c>
      <c r="D248" s="12">
        <v>31.4</v>
      </c>
      <c r="E248" s="12">
        <v>30.9</v>
      </c>
      <c r="F248" s="12">
        <v>30.1</v>
      </c>
      <c r="G248" s="12">
        <v>32.85</v>
      </c>
      <c r="H248" s="12">
        <v>31.75</v>
      </c>
      <c r="I248" s="3">
        <v>71</v>
      </c>
      <c r="J248" s="3">
        <v>-329</v>
      </c>
      <c r="K248" s="3">
        <v>680</v>
      </c>
      <c r="L248" s="3">
        <v>-158</v>
      </c>
      <c r="M248" s="3">
        <v>-1246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2.2294000000000001E-2</v>
      </c>
      <c r="T248" s="13">
        <f t="shared" si="31"/>
        <v>-0.101661</v>
      </c>
      <c r="U248" s="13">
        <f t="shared" si="32"/>
        <v>0.20468</v>
      </c>
      <c r="V248" s="13">
        <f t="shared" si="33"/>
        <v>-5.1903000000000005E-2</v>
      </c>
      <c r="W248" s="13">
        <f t="shared" si="34"/>
        <v>-0.39560499999999998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8648</v>
      </c>
      <c r="C249" s="3" t="s">
        <v>10201</v>
      </c>
      <c r="D249" s="12">
        <v>15.4</v>
      </c>
      <c r="E249" s="12">
        <v>15.1</v>
      </c>
      <c r="F249" s="12">
        <v>14.8</v>
      </c>
      <c r="G249" s="12">
        <v>16.25</v>
      </c>
      <c r="H249" s="12">
        <v>16.600000000000001</v>
      </c>
      <c r="I249" s="3">
        <v>124</v>
      </c>
      <c r="J249" s="3">
        <v>371</v>
      </c>
      <c r="K249" s="3">
        <v>212</v>
      </c>
      <c r="L249" s="3">
        <v>4633</v>
      </c>
      <c r="M249" s="3">
        <v>-1695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1.9096000000000002E-2</v>
      </c>
      <c r="T249" s="13">
        <f t="shared" si="31"/>
        <v>5.6020999999999994E-2</v>
      </c>
      <c r="U249" s="13">
        <f t="shared" si="32"/>
        <v>3.1376000000000001E-2</v>
      </c>
      <c r="V249" s="13">
        <f t="shared" si="33"/>
        <v>0.75286249999999999</v>
      </c>
      <c r="W249" s="13">
        <f t="shared" si="34"/>
        <v>-0.28137000000000001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8649</v>
      </c>
      <c r="C250" s="3" t="s">
        <v>10201</v>
      </c>
      <c r="D250" s="12">
        <v>23.2</v>
      </c>
      <c r="E250" s="12">
        <v>23.1</v>
      </c>
      <c r="F250" s="12">
        <v>22.1</v>
      </c>
      <c r="G250" s="12">
        <v>24.3</v>
      </c>
      <c r="H250" s="12">
        <v>23.75</v>
      </c>
      <c r="I250" s="3">
        <v>-1602</v>
      </c>
      <c r="J250" s="3">
        <v>-67</v>
      </c>
      <c r="K250" s="3">
        <v>468</v>
      </c>
      <c r="L250" s="3">
        <v>20628</v>
      </c>
      <c r="M250" s="3">
        <v>-12831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-0.37166399999999999</v>
      </c>
      <c r="T250" s="13">
        <f t="shared" si="31"/>
        <v>-1.5477000000000001E-2</v>
      </c>
      <c r="U250" s="13">
        <f t="shared" si="32"/>
        <v>0.10342800000000001</v>
      </c>
      <c r="V250" s="13">
        <f t="shared" si="33"/>
        <v>5.0126040000000005</v>
      </c>
      <c r="W250" s="13">
        <f t="shared" si="34"/>
        <v>-3.0473625000000002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8650</v>
      </c>
      <c r="C251" s="3" t="s">
        <v>10201</v>
      </c>
      <c r="D251" s="12">
        <v>17.55</v>
      </c>
      <c r="E251" s="12">
        <v>17.100000000000001</v>
      </c>
      <c r="F251" s="12">
        <v>16.75</v>
      </c>
      <c r="G251" s="12">
        <v>18.399999999999999</v>
      </c>
      <c r="H251" s="12">
        <v>18.649999999999999</v>
      </c>
      <c r="I251" s="3">
        <v>-19</v>
      </c>
      <c r="J251" s="3">
        <v>-44</v>
      </c>
      <c r="K251" s="3">
        <v>-31</v>
      </c>
      <c r="L251" s="3">
        <v>149</v>
      </c>
      <c r="M251" s="3">
        <v>-166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-3.3344999999999998E-3</v>
      </c>
      <c r="T251" s="13">
        <f t="shared" si="31"/>
        <v>-7.5240000000000012E-3</v>
      </c>
      <c r="U251" s="13">
        <f t="shared" si="32"/>
        <v>-5.1925000000000001E-3</v>
      </c>
      <c r="V251" s="13">
        <f t="shared" si="33"/>
        <v>2.7415999999999999E-2</v>
      </c>
      <c r="W251" s="13">
        <f t="shared" si="34"/>
        <v>-3.0958999999999997E-2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8651</v>
      </c>
      <c r="C252" s="3" t="s">
        <v>10218</v>
      </c>
      <c r="D252" s="12">
        <v>3.9</v>
      </c>
      <c r="E252" s="12">
        <v>3.8</v>
      </c>
      <c r="F252" s="12">
        <v>3.6</v>
      </c>
      <c r="G252" s="12">
        <v>3.71</v>
      </c>
      <c r="H252" s="12">
        <v>3.67</v>
      </c>
      <c r="I252" s="3">
        <v>-38</v>
      </c>
      <c r="J252" s="3">
        <v>-62</v>
      </c>
      <c r="K252" s="3">
        <v>-58</v>
      </c>
      <c r="L252" s="3">
        <v>-52</v>
      </c>
      <c r="M252" s="3">
        <v>-32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-1.4819999999999998E-3</v>
      </c>
      <c r="T252" s="13">
        <f t="shared" si="31"/>
        <v>-2.356E-3</v>
      </c>
      <c r="U252" s="13">
        <f t="shared" si="32"/>
        <v>-2.088E-3</v>
      </c>
      <c r="V252" s="13">
        <f t="shared" si="33"/>
        <v>-1.9291999999999998E-3</v>
      </c>
      <c r="W252" s="13">
        <f t="shared" si="34"/>
        <v>-1.1743999999999999E-3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8652</v>
      </c>
      <c r="C253" s="3" t="s">
        <v>10201</v>
      </c>
      <c r="D253" s="12">
        <v>45.95</v>
      </c>
      <c r="E253" s="12">
        <v>45.5</v>
      </c>
      <c r="F253" s="12">
        <v>43.8</v>
      </c>
      <c r="G253" s="12">
        <v>48</v>
      </c>
      <c r="H253" s="12">
        <v>45.8</v>
      </c>
      <c r="I253" s="3">
        <v>-152</v>
      </c>
      <c r="J253" s="3">
        <v>2717</v>
      </c>
      <c r="K253" s="3">
        <v>2029</v>
      </c>
      <c r="L253" s="3">
        <v>6364</v>
      </c>
      <c r="M253" s="3">
        <v>-10999</v>
      </c>
      <c r="N253" s="3">
        <v>0</v>
      </c>
      <c r="O253" s="3">
        <v>-2850</v>
      </c>
      <c r="P253" s="3">
        <v>-244</v>
      </c>
      <c r="Q253" s="3">
        <v>0</v>
      </c>
      <c r="R253" s="3">
        <v>-60</v>
      </c>
      <c r="S253" s="13">
        <f t="shared" si="30"/>
        <v>-6.9844000000000003E-2</v>
      </c>
      <c r="T253" s="13">
        <f t="shared" si="31"/>
        <v>1.236235</v>
      </c>
      <c r="U253" s="13">
        <f t="shared" si="32"/>
        <v>0.88870199999999999</v>
      </c>
      <c r="V253" s="13">
        <f t="shared" si="33"/>
        <v>3.0547200000000001</v>
      </c>
      <c r="W253" s="13">
        <f t="shared" si="34"/>
        <v>-5.0375419999999993</v>
      </c>
      <c r="X253" s="13">
        <f t="shared" si="35"/>
        <v>0</v>
      </c>
      <c r="Y253" s="13">
        <f t="shared" si="36"/>
        <v>-1.2967500000000001</v>
      </c>
      <c r="Z253" s="13">
        <f t="shared" si="37"/>
        <v>-0.10687199999999999</v>
      </c>
      <c r="AA253" s="13">
        <f t="shared" si="38"/>
        <v>0</v>
      </c>
      <c r="AB253" s="13">
        <f t="shared" si="39"/>
        <v>-2.7480000000000001E-2</v>
      </c>
    </row>
    <row r="254" spans="1:28" x14ac:dyDescent="0.25">
      <c r="A254" s="2" t="s">
        <v>248</v>
      </c>
      <c r="B254" s="3" t="s">
        <v>8653</v>
      </c>
      <c r="C254" s="3" t="s">
        <v>10201</v>
      </c>
      <c r="D254" s="12">
        <v>46.3</v>
      </c>
      <c r="E254" s="12">
        <v>47.2</v>
      </c>
      <c r="F254" s="12">
        <v>51.9</v>
      </c>
      <c r="G254" s="12">
        <v>57</v>
      </c>
      <c r="H254" s="12">
        <v>51.8</v>
      </c>
      <c r="I254" s="3">
        <v>-111</v>
      </c>
      <c r="J254" s="3">
        <v>67</v>
      </c>
      <c r="K254" s="3">
        <v>107</v>
      </c>
      <c r="L254" s="3">
        <v>31</v>
      </c>
      <c r="M254" s="3">
        <v>-1957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-5.1392999999999994E-2</v>
      </c>
      <c r="T254" s="13">
        <f t="shared" si="31"/>
        <v>3.1623999999999999E-2</v>
      </c>
      <c r="U254" s="13">
        <f t="shared" si="32"/>
        <v>5.5532999999999999E-2</v>
      </c>
      <c r="V254" s="13">
        <f t="shared" si="33"/>
        <v>1.7670000000000002E-2</v>
      </c>
      <c r="W254" s="13">
        <f t="shared" si="34"/>
        <v>-1.0137259999999999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8654</v>
      </c>
      <c r="C255" s="3" t="s">
        <v>10201</v>
      </c>
      <c r="D255" s="12">
        <v>37.15</v>
      </c>
      <c r="E255" s="12">
        <v>37</v>
      </c>
      <c r="F255" s="12">
        <v>35.200000000000003</v>
      </c>
      <c r="G255" s="12">
        <v>38.700000000000003</v>
      </c>
      <c r="H255" s="12">
        <v>37.15</v>
      </c>
      <c r="I255" s="3">
        <v>1312</v>
      </c>
      <c r="J255" s="3">
        <v>300</v>
      </c>
      <c r="K255" s="3">
        <v>-217</v>
      </c>
      <c r="L255" s="3">
        <v>1499</v>
      </c>
      <c r="M255" s="3">
        <v>-3053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0.48740799999999995</v>
      </c>
      <c r="T255" s="13">
        <f t="shared" si="31"/>
        <v>0.111</v>
      </c>
      <c r="U255" s="13">
        <f t="shared" si="32"/>
        <v>-7.6384000000000007E-2</v>
      </c>
      <c r="V255" s="13">
        <f t="shared" si="33"/>
        <v>0.58011299999999999</v>
      </c>
      <c r="W255" s="13">
        <f t="shared" si="34"/>
        <v>-1.1341895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8655</v>
      </c>
      <c r="C256" s="3" t="s">
        <v>10201</v>
      </c>
      <c r="D256" s="12">
        <v>23.65</v>
      </c>
      <c r="E256" s="12">
        <v>22.8</v>
      </c>
      <c r="F256" s="12">
        <v>22.25</v>
      </c>
      <c r="G256" s="12">
        <v>24.45</v>
      </c>
      <c r="H256" s="12">
        <v>23.3</v>
      </c>
      <c r="I256" s="3">
        <v>-445</v>
      </c>
      <c r="J256" s="3">
        <v>376</v>
      </c>
      <c r="K256" s="3">
        <v>250</v>
      </c>
      <c r="L256" s="3">
        <v>1899</v>
      </c>
      <c r="M256" s="3">
        <v>-2668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-0.1052425</v>
      </c>
      <c r="T256" s="13">
        <f t="shared" si="31"/>
        <v>8.5728000000000013E-2</v>
      </c>
      <c r="U256" s="13">
        <f t="shared" si="32"/>
        <v>5.5625000000000001E-2</v>
      </c>
      <c r="V256" s="13">
        <f t="shared" si="33"/>
        <v>0.46430549999999998</v>
      </c>
      <c r="W256" s="13">
        <f t="shared" si="34"/>
        <v>-0.62164399999999997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8656</v>
      </c>
      <c r="C257" s="3" t="s">
        <v>10218</v>
      </c>
      <c r="D257" s="12">
        <v>64.7</v>
      </c>
      <c r="E257" s="12">
        <v>64.3</v>
      </c>
      <c r="F257" s="12">
        <v>63.2</v>
      </c>
      <c r="G257" s="12">
        <v>69.5</v>
      </c>
      <c r="H257" s="12">
        <v>65.599999999999994</v>
      </c>
      <c r="I257" s="3">
        <v>-850</v>
      </c>
      <c r="J257" s="3">
        <v>761</v>
      </c>
      <c r="K257" s="3">
        <v>-205</v>
      </c>
      <c r="L257" s="3">
        <v>2705</v>
      </c>
      <c r="M257" s="3">
        <v>-5483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-0.54995000000000005</v>
      </c>
      <c r="T257" s="13">
        <f t="shared" si="31"/>
        <v>0.48932299999999995</v>
      </c>
      <c r="U257" s="13">
        <f t="shared" si="32"/>
        <v>-0.12956000000000001</v>
      </c>
      <c r="V257" s="13">
        <f t="shared" si="33"/>
        <v>1.879975</v>
      </c>
      <c r="W257" s="13">
        <f t="shared" si="34"/>
        <v>-3.596848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8657</v>
      </c>
      <c r="C258" s="3" t="s">
        <v>10201</v>
      </c>
      <c r="D258" s="12">
        <v>20.25</v>
      </c>
      <c r="E258" s="12">
        <v>19.95</v>
      </c>
      <c r="F258" s="12">
        <v>18.95</v>
      </c>
      <c r="G258" s="12">
        <v>20.8</v>
      </c>
      <c r="H258" s="12">
        <v>20.149999999999999</v>
      </c>
      <c r="I258" s="3">
        <v>97</v>
      </c>
      <c r="J258" s="3">
        <v>12</v>
      </c>
      <c r="K258" s="3">
        <v>-276</v>
      </c>
      <c r="L258" s="3">
        <v>1325</v>
      </c>
      <c r="M258" s="3">
        <v>-2317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1.96425E-2</v>
      </c>
      <c r="T258" s="13">
        <f t="shared" si="31"/>
        <v>2.3939999999999999E-3</v>
      </c>
      <c r="U258" s="13">
        <f t="shared" si="32"/>
        <v>-5.2302000000000001E-2</v>
      </c>
      <c r="V258" s="13">
        <f t="shared" si="33"/>
        <v>0.27560000000000001</v>
      </c>
      <c r="W258" s="13">
        <f t="shared" si="34"/>
        <v>-0.46687549999999994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8658</v>
      </c>
      <c r="C259" s="3" t="s">
        <v>10201</v>
      </c>
      <c r="D259" s="12">
        <v>17.899999999999999</v>
      </c>
      <c r="E259" s="12">
        <v>17.75</v>
      </c>
      <c r="F259" s="12">
        <v>17</v>
      </c>
      <c r="G259" s="12">
        <v>18.7</v>
      </c>
      <c r="H259" s="12">
        <v>17.8</v>
      </c>
      <c r="I259" s="3">
        <v>22</v>
      </c>
      <c r="J259" s="3">
        <v>139</v>
      </c>
      <c r="K259" s="3">
        <v>-75</v>
      </c>
      <c r="L259" s="3">
        <v>841</v>
      </c>
      <c r="M259" s="3">
        <v>-1542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3.9379999999999997E-3</v>
      </c>
      <c r="T259" s="13">
        <f t="shared" si="31"/>
        <v>2.46725E-2</v>
      </c>
      <c r="U259" s="13">
        <f t="shared" si="32"/>
        <v>-1.2749999999999999E-2</v>
      </c>
      <c r="V259" s="13">
        <f t="shared" si="33"/>
        <v>0.15726699999999999</v>
      </c>
      <c r="W259" s="13">
        <f t="shared" si="34"/>
        <v>-0.274476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8659</v>
      </c>
      <c r="C260" s="3" t="s">
        <v>10201</v>
      </c>
      <c r="D260" s="12">
        <v>30.65</v>
      </c>
      <c r="E260" s="12">
        <v>30.3</v>
      </c>
      <c r="F260" s="12">
        <v>29.5</v>
      </c>
      <c r="G260" s="12">
        <v>30.9</v>
      </c>
      <c r="H260" s="12">
        <v>30.6</v>
      </c>
      <c r="I260" s="3">
        <v>-382</v>
      </c>
      <c r="J260" s="3">
        <v>-469</v>
      </c>
      <c r="K260" s="3">
        <v>-805</v>
      </c>
      <c r="L260" s="3">
        <v>507</v>
      </c>
      <c r="M260" s="3">
        <v>-104</v>
      </c>
      <c r="N260" s="3">
        <v>0</v>
      </c>
      <c r="O260" s="3">
        <v>-590</v>
      </c>
      <c r="P260" s="3">
        <v>0</v>
      </c>
      <c r="Q260" s="3">
        <v>0</v>
      </c>
      <c r="R260" s="3">
        <v>0</v>
      </c>
      <c r="S260" s="13">
        <f t="shared" si="30"/>
        <v>-0.11708299999999999</v>
      </c>
      <c r="T260" s="13">
        <f t="shared" si="31"/>
        <v>-0.14210700000000001</v>
      </c>
      <c r="U260" s="13">
        <f t="shared" si="32"/>
        <v>-0.23747499999999999</v>
      </c>
      <c r="V260" s="13">
        <f t="shared" si="33"/>
        <v>0.156663</v>
      </c>
      <c r="W260" s="13">
        <f t="shared" si="34"/>
        <v>-3.1823999999999998E-2</v>
      </c>
      <c r="X260" s="13">
        <f t="shared" si="35"/>
        <v>0</v>
      </c>
      <c r="Y260" s="13">
        <f t="shared" si="36"/>
        <v>-0.17877000000000001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8660</v>
      </c>
      <c r="C261" s="3" t="s">
        <v>10201</v>
      </c>
      <c r="D261" s="12">
        <v>37.6</v>
      </c>
      <c r="E261" s="12">
        <v>37.85</v>
      </c>
      <c r="F261" s="12">
        <v>37.299999999999997</v>
      </c>
      <c r="G261" s="12">
        <v>37.450000000000003</v>
      </c>
      <c r="H261" s="12">
        <v>36.9</v>
      </c>
      <c r="I261" s="3">
        <v>0</v>
      </c>
      <c r="J261" s="3">
        <v>0</v>
      </c>
      <c r="K261" s="3">
        <v>0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0</v>
      </c>
      <c r="V261" s="13">
        <f t="shared" si="33"/>
        <v>3.7450000000000005E-4</v>
      </c>
      <c r="W261" s="13">
        <f t="shared" si="34"/>
        <v>3.6899999999999997E-4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8661</v>
      </c>
      <c r="C262" s="3" t="s">
        <v>10201</v>
      </c>
      <c r="D262" s="12">
        <v>47.2</v>
      </c>
      <c r="E262" s="12">
        <v>48.15</v>
      </c>
      <c r="F262" s="12">
        <v>52.9</v>
      </c>
      <c r="G262" s="12">
        <v>58.1</v>
      </c>
      <c r="H262" s="12">
        <v>52.3</v>
      </c>
      <c r="I262" s="3">
        <v>-486</v>
      </c>
      <c r="J262" s="3">
        <v>88</v>
      </c>
      <c r="K262" s="3">
        <v>124</v>
      </c>
      <c r="L262" s="3">
        <v>-299</v>
      </c>
      <c r="M262" s="3">
        <v>-5161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-0.22939200000000001</v>
      </c>
      <c r="T262" s="13">
        <f t="shared" si="31"/>
        <v>4.2372E-2</v>
      </c>
      <c r="U262" s="13">
        <f t="shared" si="32"/>
        <v>6.5595999999999988E-2</v>
      </c>
      <c r="V262" s="13">
        <f t="shared" si="33"/>
        <v>-0.17371900000000001</v>
      </c>
      <c r="W262" s="13">
        <f t="shared" si="34"/>
        <v>-2.6992029999999998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8662</v>
      </c>
      <c r="C263" s="3" t="s">
        <v>10200</v>
      </c>
      <c r="D263" s="12">
        <v>383.5</v>
      </c>
      <c r="E263" s="12">
        <v>400</v>
      </c>
      <c r="F263" s="12">
        <v>392</v>
      </c>
      <c r="G263" s="12">
        <v>392</v>
      </c>
      <c r="H263" s="12">
        <v>400.5</v>
      </c>
      <c r="I263" s="3">
        <v>-65</v>
      </c>
      <c r="J263" s="3">
        <v>1024</v>
      </c>
      <c r="K263" s="3">
        <v>-51</v>
      </c>
      <c r="L263" s="3">
        <v>14</v>
      </c>
      <c r="M263" s="3">
        <v>638</v>
      </c>
      <c r="N263" s="3">
        <v>0</v>
      </c>
      <c r="O263" s="3">
        <v>38</v>
      </c>
      <c r="P263" s="3">
        <v>35</v>
      </c>
      <c r="Q263" s="3">
        <v>0</v>
      </c>
      <c r="R263" s="3">
        <v>45</v>
      </c>
      <c r="S263" s="13">
        <f t="shared" ref="S263:S326" si="40">$D263*I263/100000</f>
        <v>-0.249275</v>
      </c>
      <c r="T263" s="13">
        <f t="shared" ref="T263:T326" si="41">$E263*J263/100000</f>
        <v>4.0960000000000001</v>
      </c>
      <c r="U263" s="13">
        <f t="shared" ref="U263:U326" si="42">$F263*K263/100000</f>
        <v>-0.19991999999999999</v>
      </c>
      <c r="V263" s="13">
        <f t="shared" ref="V263:V326" si="43">$G263*L263/100000</f>
        <v>5.4879999999999998E-2</v>
      </c>
      <c r="W263" s="13">
        <f t="shared" ref="W263:W326" si="44">$H263*M263/100000</f>
        <v>2.5551900000000001</v>
      </c>
      <c r="X263" s="13">
        <f t="shared" ref="X263:X326" si="45">$D263*N263/100000</f>
        <v>0</v>
      </c>
      <c r="Y263" s="13">
        <f t="shared" ref="Y263:Y326" si="46">$E263*O263/100000</f>
        <v>0.152</v>
      </c>
      <c r="Z263" s="13">
        <f t="shared" ref="Z263:Z326" si="47">$F263*P263/100000</f>
        <v>0.13719999999999999</v>
      </c>
      <c r="AA263" s="13">
        <f t="shared" ref="AA263:AA326" si="48">$G263*Q263/100000</f>
        <v>0</v>
      </c>
      <c r="AB263" s="13">
        <f t="shared" ref="AB263:AB326" si="49">$H263*R263/100000</f>
        <v>0.180225</v>
      </c>
    </row>
    <row r="264" spans="1:28" x14ac:dyDescent="0.25">
      <c r="A264" s="2" t="s">
        <v>258</v>
      </c>
      <c r="B264" s="3" t="s">
        <v>8663</v>
      </c>
      <c r="C264" s="3" t="s">
        <v>10219</v>
      </c>
      <c r="D264" s="12">
        <v>402.5</v>
      </c>
      <c r="E264" s="12">
        <v>395.5</v>
      </c>
      <c r="F264" s="12">
        <v>397.5</v>
      </c>
      <c r="G264" s="12">
        <v>401</v>
      </c>
      <c r="H264" s="12">
        <v>405.5</v>
      </c>
      <c r="I264" s="3">
        <v>-174</v>
      </c>
      <c r="J264" s="3">
        <v>-115</v>
      </c>
      <c r="K264" s="3">
        <v>0</v>
      </c>
      <c r="L264" s="3">
        <v>95</v>
      </c>
      <c r="M264" s="3">
        <v>4</v>
      </c>
      <c r="N264" s="3">
        <v>0</v>
      </c>
      <c r="O264" s="3">
        <v>10</v>
      </c>
      <c r="P264" s="3">
        <v>2</v>
      </c>
      <c r="Q264" s="3">
        <v>0</v>
      </c>
      <c r="R264" s="3">
        <v>0</v>
      </c>
      <c r="S264" s="13">
        <f t="shared" si="40"/>
        <v>-0.70035000000000003</v>
      </c>
      <c r="T264" s="13">
        <f t="shared" si="41"/>
        <v>-0.45482499999999998</v>
      </c>
      <c r="U264" s="13">
        <f t="shared" si="42"/>
        <v>0</v>
      </c>
      <c r="V264" s="13">
        <f t="shared" si="43"/>
        <v>0.38095000000000001</v>
      </c>
      <c r="W264" s="13">
        <f t="shared" si="44"/>
        <v>1.6219999999999998E-2</v>
      </c>
      <c r="X264" s="13">
        <f t="shared" si="45"/>
        <v>0</v>
      </c>
      <c r="Y264" s="13">
        <f t="shared" si="46"/>
        <v>3.9550000000000002E-2</v>
      </c>
      <c r="Z264" s="13">
        <f t="shared" si="47"/>
        <v>7.9500000000000005E-3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8664</v>
      </c>
      <c r="C265" s="3" t="s">
        <v>10208</v>
      </c>
      <c r="D265" s="12">
        <v>19.649999999999999</v>
      </c>
      <c r="E265" s="12">
        <v>19.7</v>
      </c>
      <c r="F265" s="12">
        <v>18.899999999999999</v>
      </c>
      <c r="G265" s="12">
        <v>19.149999999999999</v>
      </c>
      <c r="H265" s="12">
        <v>18.8</v>
      </c>
      <c r="I265" s="3">
        <v>-14</v>
      </c>
      <c r="J265" s="3">
        <v>-11</v>
      </c>
      <c r="K265" s="3">
        <v>-11</v>
      </c>
      <c r="L265" s="3">
        <v>-1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-2.7509999999999995E-3</v>
      </c>
      <c r="T265" s="13">
        <f t="shared" si="41"/>
        <v>-2.1670000000000001E-3</v>
      </c>
      <c r="U265" s="13">
        <f t="shared" si="42"/>
        <v>-2.0789999999999997E-3</v>
      </c>
      <c r="V265" s="13">
        <f t="shared" si="43"/>
        <v>-1.9149999999999999E-4</v>
      </c>
      <c r="W265" s="13">
        <f t="shared" si="44"/>
        <v>5.6400000000000005E-4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8665</v>
      </c>
      <c r="C266" s="3" t="s">
        <v>10194</v>
      </c>
      <c r="D266" s="12">
        <v>27.45</v>
      </c>
      <c r="E266" s="12">
        <v>27.7</v>
      </c>
      <c r="F266" s="12">
        <v>27.15</v>
      </c>
      <c r="G266" s="12">
        <v>26.8</v>
      </c>
      <c r="H266" s="12">
        <v>26.6</v>
      </c>
      <c r="I266" s="3">
        <v>-2</v>
      </c>
      <c r="J266" s="3">
        <v>-30</v>
      </c>
      <c r="K266" s="3">
        <v>-56</v>
      </c>
      <c r="L266" s="3">
        <v>2</v>
      </c>
      <c r="M266" s="3">
        <v>-19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-5.4900000000000001E-4</v>
      </c>
      <c r="T266" s="13">
        <f t="shared" si="41"/>
        <v>-8.3099999999999997E-3</v>
      </c>
      <c r="U266" s="13">
        <f t="shared" si="42"/>
        <v>-1.5203999999999999E-2</v>
      </c>
      <c r="V266" s="13">
        <f t="shared" si="43"/>
        <v>5.3600000000000002E-4</v>
      </c>
      <c r="W266" s="13">
        <f t="shared" si="44"/>
        <v>-5.0540000000000003E-3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8666</v>
      </c>
      <c r="C267" s="3" t="s">
        <v>10201</v>
      </c>
      <c r="D267" s="12">
        <v>34.950000000000003</v>
      </c>
      <c r="E267" s="12">
        <v>34.6</v>
      </c>
      <c r="F267" s="12">
        <v>34.549999999999997</v>
      </c>
      <c r="G267" s="12">
        <v>34.85</v>
      </c>
      <c r="H267" s="12">
        <v>35.049999999999997</v>
      </c>
      <c r="I267" s="3">
        <v>0</v>
      </c>
      <c r="J267" s="3">
        <v>0</v>
      </c>
      <c r="K267" s="3">
        <v>0</v>
      </c>
      <c r="L267" s="3">
        <v>-5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0</v>
      </c>
      <c r="V267" s="13">
        <f t="shared" si="43"/>
        <v>-1.7424999999999999E-3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8667</v>
      </c>
      <c r="C268" s="3" t="s">
        <v>4584</v>
      </c>
      <c r="D268" s="12">
        <v>16</v>
      </c>
      <c r="E268" s="12">
        <v>15.95</v>
      </c>
      <c r="F268" s="12">
        <v>15.8</v>
      </c>
      <c r="G268" s="12">
        <v>16.149999999999999</v>
      </c>
      <c r="H268" s="12">
        <v>16</v>
      </c>
      <c r="I268" s="3">
        <v>0</v>
      </c>
      <c r="J268" s="3">
        <v>1</v>
      </c>
      <c r="K268" s="3">
        <v>-1</v>
      </c>
      <c r="L268" s="3">
        <v>10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1.595E-4</v>
      </c>
      <c r="U268" s="13">
        <f t="shared" si="42"/>
        <v>-1.5800000000000002E-4</v>
      </c>
      <c r="V268" s="13">
        <f t="shared" si="43"/>
        <v>1.6149999999999999E-3</v>
      </c>
      <c r="W268" s="13">
        <f t="shared" si="44"/>
        <v>1.6000000000000001E-4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8668</v>
      </c>
      <c r="C269" s="3" t="s">
        <v>10201</v>
      </c>
      <c r="D269" s="12">
        <v>49.05</v>
      </c>
      <c r="E269" s="12">
        <v>48.8</v>
      </c>
      <c r="F269" s="12">
        <v>47.9</v>
      </c>
      <c r="G269" s="12">
        <v>48.2</v>
      </c>
      <c r="H269" s="12">
        <v>48.5</v>
      </c>
      <c r="I269" s="3">
        <v>7</v>
      </c>
      <c r="J269" s="3">
        <v>13</v>
      </c>
      <c r="K269" s="3">
        <v>-6</v>
      </c>
      <c r="L269" s="3">
        <v>27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3.4334999999999995E-3</v>
      </c>
      <c r="T269" s="13">
        <f t="shared" si="41"/>
        <v>6.3439999999999998E-3</v>
      </c>
      <c r="U269" s="13">
        <f t="shared" si="42"/>
        <v>-2.8739999999999998E-3</v>
      </c>
      <c r="V269" s="13">
        <f t="shared" si="43"/>
        <v>1.3014000000000001E-2</v>
      </c>
      <c r="W269" s="13">
        <f t="shared" si="44"/>
        <v>1.9400000000000001E-3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8669</v>
      </c>
      <c r="C270" s="3" t="s">
        <v>4582</v>
      </c>
      <c r="D270" s="12">
        <v>52.6</v>
      </c>
      <c r="E270" s="12">
        <v>53.2</v>
      </c>
      <c r="F270" s="12">
        <v>51.8</v>
      </c>
      <c r="G270" s="12">
        <v>52.5</v>
      </c>
      <c r="H270" s="12">
        <v>53</v>
      </c>
      <c r="I270" s="3">
        <v>0</v>
      </c>
      <c r="J270" s="3">
        <v>-1</v>
      </c>
      <c r="K270" s="3">
        <v>-1</v>
      </c>
      <c r="L270" s="3">
        <v>1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-5.3200000000000003E-4</v>
      </c>
      <c r="U270" s="13">
        <f t="shared" si="42"/>
        <v>-5.1800000000000001E-4</v>
      </c>
      <c r="V270" s="13">
        <f t="shared" si="43"/>
        <v>5.2499999999999997E-4</v>
      </c>
      <c r="W270" s="13">
        <f t="shared" si="44"/>
        <v>1.5900000000000001E-3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8670</v>
      </c>
      <c r="C271" s="3" t="s">
        <v>10200</v>
      </c>
      <c r="D271" s="12">
        <v>12.25</v>
      </c>
      <c r="E271" s="12">
        <v>12.3</v>
      </c>
      <c r="F271" s="12">
        <v>12</v>
      </c>
      <c r="G271" s="12">
        <v>12.25</v>
      </c>
      <c r="H271" s="12">
        <v>12.15</v>
      </c>
      <c r="I271" s="3">
        <v>-2</v>
      </c>
      <c r="J271" s="3">
        <v>-10</v>
      </c>
      <c r="K271" s="3">
        <v>-2</v>
      </c>
      <c r="L271" s="3">
        <v>-2</v>
      </c>
      <c r="M271" s="3">
        <v>-4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-2.4499999999999999E-4</v>
      </c>
      <c r="T271" s="13">
        <f t="shared" si="41"/>
        <v>-1.23E-3</v>
      </c>
      <c r="U271" s="13">
        <f t="shared" si="42"/>
        <v>-2.4000000000000001E-4</v>
      </c>
      <c r="V271" s="13">
        <f t="shared" si="43"/>
        <v>-2.4499999999999999E-4</v>
      </c>
      <c r="W271" s="13">
        <f t="shared" si="44"/>
        <v>-4.86E-4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8671</v>
      </c>
      <c r="C272" s="3" t="s">
        <v>10218</v>
      </c>
      <c r="D272" s="12">
        <v>28.1</v>
      </c>
      <c r="E272" s="12">
        <v>27.05</v>
      </c>
      <c r="F272" s="12">
        <v>25.9</v>
      </c>
      <c r="G272" s="12">
        <v>28.2</v>
      </c>
      <c r="H272" s="12">
        <v>26.65</v>
      </c>
      <c r="I272" s="3">
        <v>-1171</v>
      </c>
      <c r="J272" s="3">
        <v>-100</v>
      </c>
      <c r="K272" s="3">
        <v>-191</v>
      </c>
      <c r="L272" s="3">
        <v>1958</v>
      </c>
      <c r="M272" s="3">
        <v>-1492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-0.32905099999999998</v>
      </c>
      <c r="T272" s="13">
        <f t="shared" si="41"/>
        <v>-2.7050000000000001E-2</v>
      </c>
      <c r="U272" s="13">
        <f t="shared" si="42"/>
        <v>-4.9468999999999999E-2</v>
      </c>
      <c r="V272" s="13">
        <f t="shared" si="43"/>
        <v>0.55215599999999998</v>
      </c>
      <c r="W272" s="13">
        <f t="shared" si="44"/>
        <v>-0.39761799999999997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8672</v>
      </c>
      <c r="C273" s="3" t="s">
        <v>4738</v>
      </c>
      <c r="D273" s="12">
        <v>30.1</v>
      </c>
      <c r="E273" s="12">
        <v>29.7</v>
      </c>
      <c r="F273" s="12">
        <v>28.2</v>
      </c>
      <c r="G273" s="12">
        <v>28.8</v>
      </c>
      <c r="H273" s="12">
        <v>27.95</v>
      </c>
      <c r="I273" s="3">
        <v>0</v>
      </c>
      <c r="J273" s="3">
        <v>9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2.673E-3</v>
      </c>
      <c r="U273" s="13">
        <f t="shared" si="42"/>
        <v>0</v>
      </c>
      <c r="V273" s="13">
        <f t="shared" si="43"/>
        <v>0</v>
      </c>
      <c r="W273" s="13">
        <f t="shared" si="44"/>
        <v>-2.7950000000000002E-4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8673</v>
      </c>
      <c r="C274" s="3" t="s">
        <v>4742</v>
      </c>
      <c r="D274" s="12">
        <v>38.299999999999997</v>
      </c>
      <c r="E274" s="12">
        <v>38.450000000000003</v>
      </c>
      <c r="F274" s="12">
        <v>38.15</v>
      </c>
      <c r="G274" s="12">
        <v>38</v>
      </c>
      <c r="H274" s="12">
        <v>38.299999999999997</v>
      </c>
      <c r="I274" s="3">
        <v>103</v>
      </c>
      <c r="J274" s="3">
        <v>148</v>
      </c>
      <c r="K274" s="3">
        <v>30</v>
      </c>
      <c r="L274" s="3">
        <v>866</v>
      </c>
      <c r="M274" s="3">
        <v>313</v>
      </c>
      <c r="N274" s="3">
        <v>0</v>
      </c>
      <c r="O274" s="3">
        <v>-61</v>
      </c>
      <c r="P274" s="3">
        <v>0</v>
      </c>
      <c r="Q274" s="3">
        <v>0</v>
      </c>
      <c r="R274" s="3">
        <v>0</v>
      </c>
      <c r="S274" s="13">
        <f t="shared" si="40"/>
        <v>3.9448999999999998E-2</v>
      </c>
      <c r="T274" s="13">
        <f t="shared" si="41"/>
        <v>5.6906000000000005E-2</v>
      </c>
      <c r="U274" s="13">
        <f t="shared" si="42"/>
        <v>1.1445E-2</v>
      </c>
      <c r="V274" s="13">
        <f t="shared" si="43"/>
        <v>0.32907999999999998</v>
      </c>
      <c r="W274" s="13">
        <f t="shared" si="44"/>
        <v>0.119879</v>
      </c>
      <c r="X274" s="13">
        <f t="shared" si="45"/>
        <v>0</v>
      </c>
      <c r="Y274" s="13">
        <f t="shared" si="46"/>
        <v>-2.3454500000000003E-2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8674</v>
      </c>
      <c r="C275" s="3" t="s">
        <v>4742</v>
      </c>
      <c r="D275" s="12">
        <v>28.3</v>
      </c>
      <c r="E275" s="12">
        <v>28.65</v>
      </c>
      <c r="F275" s="12">
        <v>28.1</v>
      </c>
      <c r="G275" s="12">
        <v>28.25</v>
      </c>
      <c r="H275" s="12">
        <v>28.55</v>
      </c>
      <c r="I275" s="3">
        <v>122</v>
      </c>
      <c r="J275" s="3">
        <v>461</v>
      </c>
      <c r="K275" s="3">
        <v>-366</v>
      </c>
      <c r="L275" s="3">
        <v>349</v>
      </c>
      <c r="M275" s="3">
        <v>696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3.4526000000000001E-2</v>
      </c>
      <c r="T275" s="13">
        <f t="shared" si="41"/>
        <v>0.13207649999999999</v>
      </c>
      <c r="U275" s="13">
        <f t="shared" si="42"/>
        <v>-0.10284600000000001</v>
      </c>
      <c r="V275" s="13">
        <f t="shared" si="43"/>
        <v>9.85925E-2</v>
      </c>
      <c r="W275" s="13">
        <f t="shared" si="44"/>
        <v>0.198708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8675</v>
      </c>
      <c r="C276" s="3" t="s">
        <v>10220</v>
      </c>
      <c r="D276" s="12">
        <v>35.5</v>
      </c>
      <c r="E276" s="12">
        <v>34.049999999999997</v>
      </c>
      <c r="F276" s="12">
        <v>33.1</v>
      </c>
      <c r="G276" s="12">
        <v>34.799999999999997</v>
      </c>
      <c r="H276" s="12">
        <v>34.9</v>
      </c>
      <c r="I276" s="3">
        <v>3805</v>
      </c>
      <c r="J276" s="3">
        <v>-2530</v>
      </c>
      <c r="K276" s="3">
        <v>810</v>
      </c>
      <c r="L276" s="3">
        <v>4963</v>
      </c>
      <c r="M276" s="3">
        <v>-564</v>
      </c>
      <c r="N276" s="3">
        <v>-341</v>
      </c>
      <c r="O276" s="3">
        <v>0</v>
      </c>
      <c r="P276" s="3">
        <v>-95</v>
      </c>
      <c r="Q276" s="3">
        <v>-350</v>
      </c>
      <c r="R276" s="3">
        <v>350</v>
      </c>
      <c r="S276" s="13">
        <f t="shared" si="40"/>
        <v>1.3507750000000001</v>
      </c>
      <c r="T276" s="13">
        <f t="shared" si="41"/>
        <v>-0.86146500000000004</v>
      </c>
      <c r="U276" s="13">
        <f t="shared" si="42"/>
        <v>0.26811000000000001</v>
      </c>
      <c r="V276" s="13">
        <f t="shared" si="43"/>
        <v>1.7271239999999999</v>
      </c>
      <c r="W276" s="13">
        <f t="shared" si="44"/>
        <v>-0.19683599999999998</v>
      </c>
      <c r="X276" s="13">
        <f t="shared" si="45"/>
        <v>-0.121055</v>
      </c>
      <c r="Y276" s="13">
        <f t="shared" si="46"/>
        <v>0</v>
      </c>
      <c r="Z276" s="13">
        <f t="shared" si="47"/>
        <v>-3.1445000000000001E-2</v>
      </c>
      <c r="AA276" s="13">
        <f t="shared" si="48"/>
        <v>-0.12179999999999998</v>
      </c>
      <c r="AB276" s="13">
        <f t="shared" si="49"/>
        <v>0.12214999999999999</v>
      </c>
    </row>
    <row r="277" spans="1:28" x14ac:dyDescent="0.25">
      <c r="A277" s="2" t="s">
        <v>271</v>
      </c>
      <c r="B277" s="3" t="s">
        <v>8676</v>
      </c>
      <c r="C277" s="3" t="s">
        <v>10221</v>
      </c>
      <c r="D277" s="12">
        <v>25.55</v>
      </c>
      <c r="E277" s="12">
        <v>25.4</v>
      </c>
      <c r="F277" s="12">
        <v>24.55</v>
      </c>
      <c r="G277" s="12">
        <v>24.95</v>
      </c>
      <c r="H277" s="12">
        <v>25.8</v>
      </c>
      <c r="I277" s="3">
        <v>-748</v>
      </c>
      <c r="J277" s="3">
        <v>-920</v>
      </c>
      <c r="K277" s="3">
        <v>-701</v>
      </c>
      <c r="L277" s="3">
        <v>1099</v>
      </c>
      <c r="M277" s="3">
        <v>255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-0.19111400000000001</v>
      </c>
      <c r="T277" s="13">
        <f t="shared" si="41"/>
        <v>-0.23368</v>
      </c>
      <c r="U277" s="13">
        <f t="shared" si="42"/>
        <v>-0.17209549999999998</v>
      </c>
      <c r="V277" s="13">
        <f t="shared" si="43"/>
        <v>0.27420050000000001</v>
      </c>
      <c r="W277" s="13">
        <f t="shared" si="44"/>
        <v>6.5790000000000001E-2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8677</v>
      </c>
      <c r="C278" s="3" t="s">
        <v>10221</v>
      </c>
      <c r="D278" s="12">
        <v>45.3</v>
      </c>
      <c r="E278" s="12">
        <v>44.45</v>
      </c>
      <c r="F278" s="12">
        <v>44.3</v>
      </c>
      <c r="G278" s="12">
        <v>44.95</v>
      </c>
      <c r="H278" s="12">
        <v>46</v>
      </c>
      <c r="I278" s="3">
        <v>987</v>
      </c>
      <c r="J278" s="3">
        <v>9531</v>
      </c>
      <c r="K278" s="3">
        <v>474</v>
      </c>
      <c r="L278" s="3">
        <v>898</v>
      </c>
      <c r="M278" s="3">
        <v>1991</v>
      </c>
      <c r="N278" s="3">
        <v>-500</v>
      </c>
      <c r="O278" s="3">
        <v>-12287</v>
      </c>
      <c r="P278" s="3">
        <v>8</v>
      </c>
      <c r="Q278" s="3">
        <v>0</v>
      </c>
      <c r="R278" s="3">
        <v>0</v>
      </c>
      <c r="S278" s="13">
        <f t="shared" si="40"/>
        <v>0.44711099999999998</v>
      </c>
      <c r="T278" s="13">
        <f t="shared" si="41"/>
        <v>4.2365295000000005</v>
      </c>
      <c r="U278" s="13">
        <f t="shared" si="42"/>
        <v>0.20998199999999997</v>
      </c>
      <c r="V278" s="13">
        <f t="shared" si="43"/>
        <v>0.40365100000000004</v>
      </c>
      <c r="W278" s="13">
        <f t="shared" si="44"/>
        <v>0.91586000000000001</v>
      </c>
      <c r="X278" s="13">
        <f t="shared" si="45"/>
        <v>-0.22650000000000001</v>
      </c>
      <c r="Y278" s="13">
        <f t="shared" si="46"/>
        <v>-5.4615714999999998</v>
      </c>
      <c r="Z278" s="13">
        <f t="shared" si="47"/>
        <v>3.5439999999999998E-3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8678</v>
      </c>
      <c r="C279" s="3" t="s">
        <v>10221</v>
      </c>
      <c r="D279" s="12">
        <v>40.200000000000003</v>
      </c>
      <c r="E279" s="12">
        <v>40.049999999999997</v>
      </c>
      <c r="F279" s="12">
        <v>39.1</v>
      </c>
      <c r="G279" s="12">
        <v>39.200000000000003</v>
      </c>
      <c r="H279" s="12">
        <v>40.700000000000003</v>
      </c>
      <c r="I279" s="3">
        <v>-237</v>
      </c>
      <c r="J279" s="3">
        <v>-334</v>
      </c>
      <c r="K279" s="3">
        <v>-316</v>
      </c>
      <c r="L279" s="3">
        <v>96</v>
      </c>
      <c r="M279" s="3">
        <v>843</v>
      </c>
      <c r="N279" s="3">
        <v>0</v>
      </c>
      <c r="O279" s="3">
        <v>50</v>
      </c>
      <c r="P279" s="3">
        <v>51</v>
      </c>
      <c r="Q279" s="3">
        <v>-198</v>
      </c>
      <c r="R279" s="3">
        <v>19</v>
      </c>
      <c r="S279" s="13">
        <f t="shared" si="40"/>
        <v>-9.5274000000000011E-2</v>
      </c>
      <c r="T279" s="13">
        <f t="shared" si="41"/>
        <v>-0.133767</v>
      </c>
      <c r="U279" s="13">
        <f t="shared" si="42"/>
        <v>-0.123556</v>
      </c>
      <c r="V279" s="13">
        <f t="shared" si="43"/>
        <v>3.7632000000000006E-2</v>
      </c>
      <c r="W279" s="13">
        <f t="shared" si="44"/>
        <v>0.34310100000000004</v>
      </c>
      <c r="X279" s="13">
        <f t="shared" si="45"/>
        <v>0</v>
      </c>
      <c r="Y279" s="13">
        <f t="shared" si="46"/>
        <v>2.0024999999999998E-2</v>
      </c>
      <c r="Z279" s="13">
        <f t="shared" si="47"/>
        <v>1.9941E-2</v>
      </c>
      <c r="AA279" s="13">
        <f t="shared" si="48"/>
        <v>-7.7616000000000004E-2</v>
      </c>
      <c r="AB279" s="13">
        <f t="shared" si="49"/>
        <v>7.7330000000000003E-3</v>
      </c>
    </row>
    <row r="280" spans="1:28" x14ac:dyDescent="0.25">
      <c r="A280" s="2" t="s">
        <v>274</v>
      </c>
      <c r="B280" s="3" t="s">
        <v>8679</v>
      </c>
      <c r="C280" s="3" t="s">
        <v>10221</v>
      </c>
      <c r="D280" s="12">
        <v>24.55</v>
      </c>
      <c r="E280" s="12">
        <v>24.45</v>
      </c>
      <c r="F280" s="12">
        <v>24.3</v>
      </c>
      <c r="G280" s="12">
        <v>24.35</v>
      </c>
      <c r="H280" s="12">
        <v>24.55</v>
      </c>
      <c r="I280" s="3">
        <v>-86</v>
      </c>
      <c r="J280" s="3">
        <v>-179</v>
      </c>
      <c r="K280" s="3">
        <v>-262</v>
      </c>
      <c r="L280" s="3">
        <v>-159</v>
      </c>
      <c r="M280" s="3">
        <v>-7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-2.1113000000000003E-2</v>
      </c>
      <c r="T280" s="13">
        <f t="shared" si="41"/>
        <v>-4.3765499999999999E-2</v>
      </c>
      <c r="U280" s="13">
        <f t="shared" si="42"/>
        <v>-6.3666E-2</v>
      </c>
      <c r="V280" s="13">
        <f t="shared" si="43"/>
        <v>-3.8716500000000001E-2</v>
      </c>
      <c r="W280" s="13">
        <f t="shared" si="44"/>
        <v>-1.7185E-3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8680</v>
      </c>
      <c r="C281" s="3" t="s">
        <v>10221</v>
      </c>
      <c r="D281" s="12">
        <v>141</v>
      </c>
      <c r="E281" s="12">
        <v>144</v>
      </c>
      <c r="F281" s="12">
        <v>144.5</v>
      </c>
      <c r="G281" s="12">
        <v>148.5</v>
      </c>
      <c r="H281" s="12">
        <v>150</v>
      </c>
      <c r="I281" s="3">
        <v>3063</v>
      </c>
      <c r="J281" s="3">
        <v>-3354</v>
      </c>
      <c r="K281" s="3">
        <v>-268</v>
      </c>
      <c r="L281" s="3">
        <v>-290</v>
      </c>
      <c r="M281" s="3">
        <v>-2341</v>
      </c>
      <c r="N281" s="3">
        <v>-735</v>
      </c>
      <c r="O281" s="3">
        <v>3495</v>
      </c>
      <c r="P281" s="3">
        <v>3401</v>
      </c>
      <c r="Q281" s="3">
        <v>4009</v>
      </c>
      <c r="R281" s="3">
        <v>4033</v>
      </c>
      <c r="S281" s="13">
        <f t="shared" si="40"/>
        <v>4.3188300000000002</v>
      </c>
      <c r="T281" s="13">
        <f t="shared" si="41"/>
        <v>-4.8297600000000003</v>
      </c>
      <c r="U281" s="13">
        <f t="shared" si="42"/>
        <v>-0.38725999999999999</v>
      </c>
      <c r="V281" s="13">
        <f t="shared" si="43"/>
        <v>-0.43064999999999998</v>
      </c>
      <c r="W281" s="13">
        <f t="shared" si="44"/>
        <v>-3.5114999999999998</v>
      </c>
      <c r="X281" s="13">
        <f t="shared" si="45"/>
        <v>-1.0363500000000001</v>
      </c>
      <c r="Y281" s="13">
        <f t="shared" si="46"/>
        <v>5.0327999999999999</v>
      </c>
      <c r="Z281" s="13">
        <f t="shared" si="47"/>
        <v>4.9144449999999997</v>
      </c>
      <c r="AA281" s="13">
        <f t="shared" si="48"/>
        <v>5.9533649999999998</v>
      </c>
      <c r="AB281" s="13">
        <f t="shared" si="49"/>
        <v>6.0495000000000001</v>
      </c>
    </row>
    <row r="282" spans="1:28" x14ac:dyDescent="0.25">
      <c r="A282" s="2" t="s">
        <v>276</v>
      </c>
      <c r="B282" s="3" t="s">
        <v>8681</v>
      </c>
      <c r="C282" s="3" t="s">
        <v>10221</v>
      </c>
      <c r="D282" s="12">
        <v>18.3</v>
      </c>
      <c r="E282" s="12">
        <v>18.25</v>
      </c>
      <c r="F282" s="12">
        <v>18</v>
      </c>
      <c r="G282" s="12">
        <v>18.2</v>
      </c>
      <c r="H282" s="12">
        <v>18.399999999999999</v>
      </c>
      <c r="I282" s="3">
        <v>75</v>
      </c>
      <c r="J282" s="3">
        <v>3</v>
      </c>
      <c r="K282" s="3">
        <v>-192</v>
      </c>
      <c r="L282" s="3">
        <v>78</v>
      </c>
      <c r="M282" s="3">
        <v>142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1.3724999999999999E-2</v>
      </c>
      <c r="T282" s="13">
        <f t="shared" si="41"/>
        <v>5.4750000000000003E-4</v>
      </c>
      <c r="U282" s="13">
        <f t="shared" si="42"/>
        <v>-3.456E-2</v>
      </c>
      <c r="V282" s="13">
        <f t="shared" si="43"/>
        <v>1.4195999999999999E-2</v>
      </c>
      <c r="W282" s="13">
        <f t="shared" si="44"/>
        <v>2.6127999999999998E-2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8682</v>
      </c>
      <c r="C283" s="3" t="s">
        <v>4742</v>
      </c>
      <c r="D283" s="12">
        <v>131.5</v>
      </c>
      <c r="E283" s="12">
        <v>130.5</v>
      </c>
      <c r="F283" s="12">
        <v>130.5</v>
      </c>
      <c r="G283" s="12">
        <v>129.5</v>
      </c>
      <c r="H283" s="12">
        <v>130</v>
      </c>
      <c r="I283" s="3">
        <v>-4</v>
      </c>
      <c r="J283" s="3">
        <v>0</v>
      </c>
      <c r="K283" s="3">
        <v>-6</v>
      </c>
      <c r="L283" s="3">
        <v>-12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-5.2599999999999999E-3</v>
      </c>
      <c r="T283" s="13">
        <f t="shared" si="41"/>
        <v>0</v>
      </c>
      <c r="U283" s="13">
        <f t="shared" si="42"/>
        <v>-7.8300000000000002E-3</v>
      </c>
      <c r="V283" s="13">
        <f t="shared" si="43"/>
        <v>-1.554E-2</v>
      </c>
      <c r="W283" s="13">
        <f t="shared" si="44"/>
        <v>6.4999999999999997E-3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8683</v>
      </c>
      <c r="C284" s="3" t="s">
        <v>4582</v>
      </c>
      <c r="D284" s="12">
        <v>46.8</v>
      </c>
      <c r="E284" s="12">
        <v>46.8</v>
      </c>
      <c r="F284" s="12">
        <v>46.4</v>
      </c>
      <c r="G284" s="12">
        <v>46.65</v>
      </c>
      <c r="H284" s="12">
        <v>47.25</v>
      </c>
      <c r="I284" s="3">
        <v>-6</v>
      </c>
      <c r="J284" s="3">
        <v>-6</v>
      </c>
      <c r="K284" s="3">
        <v>-15</v>
      </c>
      <c r="L284" s="3">
        <v>1</v>
      </c>
      <c r="M284" s="3">
        <v>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-2.8079999999999997E-3</v>
      </c>
      <c r="T284" s="13">
        <f t="shared" si="41"/>
        <v>-2.8079999999999997E-3</v>
      </c>
      <c r="U284" s="13">
        <f t="shared" si="42"/>
        <v>-6.96E-3</v>
      </c>
      <c r="V284" s="13">
        <f t="shared" si="43"/>
        <v>4.6650000000000001E-4</v>
      </c>
      <c r="W284" s="13">
        <f t="shared" si="44"/>
        <v>4.2525000000000002E-3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8684</v>
      </c>
      <c r="C285" s="3" t="s">
        <v>10222</v>
      </c>
      <c r="D285" s="12">
        <v>40.200000000000003</v>
      </c>
      <c r="E285" s="12">
        <v>40.5</v>
      </c>
      <c r="F285" s="12">
        <v>39.5</v>
      </c>
      <c r="G285" s="12">
        <v>40</v>
      </c>
      <c r="H285" s="12">
        <v>41.6</v>
      </c>
      <c r="I285" s="3">
        <v>41</v>
      </c>
      <c r="J285" s="3">
        <v>-436</v>
      </c>
      <c r="K285" s="3">
        <v>-2338</v>
      </c>
      <c r="L285" s="3">
        <v>876</v>
      </c>
      <c r="M285" s="3">
        <v>2927</v>
      </c>
      <c r="N285" s="3">
        <v>0</v>
      </c>
      <c r="O285" s="3">
        <v>227</v>
      </c>
      <c r="P285" s="3">
        <v>3</v>
      </c>
      <c r="Q285" s="3">
        <v>-1</v>
      </c>
      <c r="R285" s="3">
        <v>0</v>
      </c>
      <c r="S285" s="13">
        <f t="shared" si="40"/>
        <v>1.6482E-2</v>
      </c>
      <c r="T285" s="13">
        <f t="shared" si="41"/>
        <v>-0.17657999999999999</v>
      </c>
      <c r="U285" s="13">
        <f t="shared" si="42"/>
        <v>-0.92351000000000005</v>
      </c>
      <c r="V285" s="13">
        <f t="shared" si="43"/>
        <v>0.35039999999999999</v>
      </c>
      <c r="W285" s="13">
        <f t="shared" si="44"/>
        <v>1.217632</v>
      </c>
      <c r="X285" s="13">
        <f t="shared" si="45"/>
        <v>0</v>
      </c>
      <c r="Y285" s="13">
        <f t="shared" si="46"/>
        <v>9.1935000000000003E-2</v>
      </c>
      <c r="Z285" s="13">
        <f t="shared" si="47"/>
        <v>1.1850000000000001E-3</v>
      </c>
      <c r="AA285" s="13">
        <f t="shared" si="48"/>
        <v>-4.0000000000000002E-4</v>
      </c>
      <c r="AB285" s="13">
        <f t="shared" si="49"/>
        <v>0</v>
      </c>
    </row>
    <row r="286" spans="1:28" x14ac:dyDescent="0.25">
      <c r="A286" s="2" t="s">
        <v>280</v>
      </c>
      <c r="B286" s="3" t="s">
        <v>8685</v>
      </c>
      <c r="C286" s="3" t="s">
        <v>10223</v>
      </c>
      <c r="D286" s="12">
        <v>72.8</v>
      </c>
      <c r="E286" s="12">
        <v>72.3</v>
      </c>
      <c r="F286" s="12">
        <v>71.900000000000006</v>
      </c>
      <c r="G286" s="12">
        <v>72</v>
      </c>
      <c r="H286" s="12">
        <v>72.3</v>
      </c>
      <c r="I286" s="3">
        <v>-113</v>
      </c>
      <c r="J286" s="3">
        <v>-798</v>
      </c>
      <c r="K286" s="3">
        <v>-653</v>
      </c>
      <c r="L286" s="3">
        <v>-45</v>
      </c>
      <c r="M286" s="3">
        <v>194</v>
      </c>
      <c r="N286" s="3">
        <v>119</v>
      </c>
      <c r="O286" s="3">
        <v>105</v>
      </c>
      <c r="P286" s="3">
        <v>0</v>
      </c>
      <c r="Q286" s="3">
        <v>0</v>
      </c>
      <c r="R286" s="3">
        <v>-14</v>
      </c>
      <c r="S286" s="13">
        <f t="shared" si="40"/>
        <v>-8.226399999999999E-2</v>
      </c>
      <c r="T286" s="13">
        <f t="shared" si="41"/>
        <v>-0.57695399999999997</v>
      </c>
      <c r="U286" s="13">
        <f t="shared" si="42"/>
        <v>-0.46950700000000006</v>
      </c>
      <c r="V286" s="13">
        <f t="shared" si="43"/>
        <v>-3.2399999999999998E-2</v>
      </c>
      <c r="W286" s="13">
        <f t="shared" si="44"/>
        <v>0.140262</v>
      </c>
      <c r="X286" s="13">
        <f t="shared" si="45"/>
        <v>8.6631999999999987E-2</v>
      </c>
      <c r="Y286" s="13">
        <f t="shared" si="46"/>
        <v>7.5914999999999996E-2</v>
      </c>
      <c r="Z286" s="13">
        <f t="shared" si="47"/>
        <v>0</v>
      </c>
      <c r="AA286" s="13">
        <f t="shared" si="48"/>
        <v>0</v>
      </c>
      <c r="AB286" s="13">
        <f t="shared" si="49"/>
        <v>-1.0121999999999999E-2</v>
      </c>
    </row>
    <row r="287" spans="1:28" x14ac:dyDescent="0.25">
      <c r="A287" s="2" t="s">
        <v>281</v>
      </c>
      <c r="B287" s="3" t="s">
        <v>8686</v>
      </c>
      <c r="C287" s="3" t="s">
        <v>4743</v>
      </c>
      <c r="D287" s="12">
        <v>29.3</v>
      </c>
      <c r="E287" s="12">
        <v>29.5</v>
      </c>
      <c r="F287" s="12">
        <v>29.55</v>
      </c>
      <c r="G287" s="12">
        <v>29.55</v>
      </c>
      <c r="H287" s="12">
        <v>29.8</v>
      </c>
      <c r="I287" s="3">
        <v>63</v>
      </c>
      <c r="J287" s="3">
        <v>-203</v>
      </c>
      <c r="K287" s="3">
        <v>-254</v>
      </c>
      <c r="L287" s="3">
        <v>134</v>
      </c>
      <c r="M287" s="3">
        <v>224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1.8459E-2</v>
      </c>
      <c r="T287" s="13">
        <f t="shared" si="41"/>
        <v>-5.9885000000000001E-2</v>
      </c>
      <c r="U287" s="13">
        <f t="shared" si="42"/>
        <v>-7.5056999999999999E-2</v>
      </c>
      <c r="V287" s="13">
        <f t="shared" si="43"/>
        <v>3.9597E-2</v>
      </c>
      <c r="W287" s="13">
        <f t="shared" si="44"/>
        <v>6.6751999999999992E-2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8687</v>
      </c>
      <c r="C288" s="3" t="s">
        <v>10223</v>
      </c>
      <c r="D288" s="12">
        <v>581</v>
      </c>
      <c r="E288" s="12">
        <v>576</v>
      </c>
      <c r="F288" s="12">
        <v>571</v>
      </c>
      <c r="G288" s="12">
        <v>574</v>
      </c>
      <c r="H288" s="12">
        <v>608</v>
      </c>
      <c r="I288" s="3">
        <v>-127</v>
      </c>
      <c r="J288" s="3">
        <v>-9</v>
      </c>
      <c r="K288" s="3">
        <v>-142</v>
      </c>
      <c r="L288" s="3">
        <v>83</v>
      </c>
      <c r="M288" s="3">
        <v>516</v>
      </c>
      <c r="N288" s="3">
        <v>4</v>
      </c>
      <c r="O288" s="3">
        <v>-44</v>
      </c>
      <c r="P288" s="3">
        <v>0</v>
      </c>
      <c r="Q288" s="3">
        <v>-7</v>
      </c>
      <c r="R288" s="3">
        <v>2</v>
      </c>
      <c r="S288" s="13">
        <f t="shared" si="40"/>
        <v>-0.73787000000000003</v>
      </c>
      <c r="T288" s="13">
        <f t="shared" si="41"/>
        <v>-5.1839999999999997E-2</v>
      </c>
      <c r="U288" s="13">
        <f t="shared" si="42"/>
        <v>-0.81081999999999999</v>
      </c>
      <c r="V288" s="13">
        <f t="shared" si="43"/>
        <v>0.47642000000000001</v>
      </c>
      <c r="W288" s="13">
        <f t="shared" si="44"/>
        <v>3.1372800000000001</v>
      </c>
      <c r="X288" s="13">
        <f t="shared" si="45"/>
        <v>2.324E-2</v>
      </c>
      <c r="Y288" s="13">
        <f t="shared" si="46"/>
        <v>-0.25344</v>
      </c>
      <c r="Z288" s="13">
        <f t="shared" si="47"/>
        <v>0</v>
      </c>
      <c r="AA288" s="13">
        <f t="shared" si="48"/>
        <v>-4.018E-2</v>
      </c>
      <c r="AB288" s="13">
        <f t="shared" si="49"/>
        <v>1.2160000000000001E-2</v>
      </c>
    </row>
    <row r="289" spans="1:28" x14ac:dyDescent="0.25">
      <c r="A289" s="2" t="s">
        <v>283</v>
      </c>
      <c r="B289" s="3" t="s">
        <v>8688</v>
      </c>
      <c r="C289" s="3" t="s">
        <v>10224</v>
      </c>
      <c r="D289" s="12">
        <v>27.1</v>
      </c>
      <c r="E289" s="12">
        <v>28.3</v>
      </c>
      <c r="F289" s="12">
        <v>31.1</v>
      </c>
      <c r="G289" s="12">
        <v>31.25</v>
      </c>
      <c r="H289" s="12">
        <v>28.15</v>
      </c>
      <c r="I289" s="3">
        <v>404</v>
      </c>
      <c r="J289" s="3">
        <v>2486</v>
      </c>
      <c r="K289" s="3">
        <v>4215</v>
      </c>
      <c r="L289" s="3">
        <v>-396</v>
      </c>
      <c r="M289" s="3">
        <v>-6229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0.10948400000000001</v>
      </c>
      <c r="T289" s="13">
        <f t="shared" si="41"/>
        <v>0.703538</v>
      </c>
      <c r="U289" s="13">
        <f t="shared" si="42"/>
        <v>1.3108649999999999</v>
      </c>
      <c r="V289" s="13">
        <f t="shared" si="43"/>
        <v>-0.12375</v>
      </c>
      <c r="W289" s="13">
        <f t="shared" si="44"/>
        <v>-1.7534634999999998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8689</v>
      </c>
      <c r="C290" s="3" t="s">
        <v>10201</v>
      </c>
      <c r="D290" s="12">
        <v>56.4</v>
      </c>
      <c r="E290" s="12">
        <v>55.4</v>
      </c>
      <c r="F290" s="12">
        <v>60.9</v>
      </c>
      <c r="G290" s="12">
        <v>66.900000000000006</v>
      </c>
      <c r="H290" s="12">
        <v>69.8</v>
      </c>
      <c r="I290" s="3">
        <v>-35</v>
      </c>
      <c r="J290" s="3">
        <v>-268</v>
      </c>
      <c r="K290" s="3">
        <v>69</v>
      </c>
      <c r="L290" s="3">
        <v>164</v>
      </c>
      <c r="M290" s="3">
        <v>-148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-1.9740000000000001E-2</v>
      </c>
      <c r="T290" s="13">
        <f t="shared" si="41"/>
        <v>-0.14847199999999999</v>
      </c>
      <c r="U290" s="13">
        <f t="shared" si="42"/>
        <v>4.2020999999999996E-2</v>
      </c>
      <c r="V290" s="13">
        <f t="shared" si="43"/>
        <v>0.10971600000000001</v>
      </c>
      <c r="W290" s="13">
        <f t="shared" si="44"/>
        <v>-0.10330399999999999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8690</v>
      </c>
      <c r="C291" s="3" t="s">
        <v>10201</v>
      </c>
      <c r="D291" s="12">
        <v>25.3</v>
      </c>
      <c r="E291" s="12">
        <v>25.1</v>
      </c>
      <c r="F291" s="12">
        <v>25.1</v>
      </c>
      <c r="G291" s="12">
        <v>25.8</v>
      </c>
      <c r="H291" s="12">
        <v>25.8</v>
      </c>
      <c r="I291" s="3">
        <v>0</v>
      </c>
      <c r="J291" s="3">
        <v>0</v>
      </c>
      <c r="K291" s="3">
        <v>0</v>
      </c>
      <c r="L291" s="3">
        <v>-1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0</v>
      </c>
      <c r="V291" s="13">
        <f t="shared" si="43"/>
        <v>-2.5799999999999998E-4</v>
      </c>
      <c r="W291" s="13">
        <f t="shared" si="44"/>
        <v>-5.1599999999999997E-4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8691</v>
      </c>
      <c r="C292" s="3" t="s">
        <v>10223</v>
      </c>
      <c r="D292" s="12">
        <v>271.5</v>
      </c>
      <c r="E292" s="12">
        <v>266</v>
      </c>
      <c r="F292" s="12">
        <v>266</v>
      </c>
      <c r="G292" s="12">
        <v>267</v>
      </c>
      <c r="H292" s="12">
        <v>273</v>
      </c>
      <c r="I292" s="3">
        <v>-12</v>
      </c>
      <c r="J292" s="3">
        <v>-67</v>
      </c>
      <c r="K292" s="3">
        <v>-37</v>
      </c>
      <c r="L292" s="3">
        <v>-5</v>
      </c>
      <c r="M292" s="3">
        <v>43</v>
      </c>
      <c r="N292" s="3">
        <v>-9</v>
      </c>
      <c r="O292" s="3">
        <v>-1</v>
      </c>
      <c r="P292" s="3">
        <v>0</v>
      </c>
      <c r="Q292" s="3">
        <v>0</v>
      </c>
      <c r="R292" s="3">
        <v>0</v>
      </c>
      <c r="S292" s="13">
        <f t="shared" si="40"/>
        <v>-3.2579999999999998E-2</v>
      </c>
      <c r="T292" s="13">
        <f t="shared" si="41"/>
        <v>-0.17821999999999999</v>
      </c>
      <c r="U292" s="13">
        <f t="shared" si="42"/>
        <v>-9.8419999999999994E-2</v>
      </c>
      <c r="V292" s="13">
        <f t="shared" si="43"/>
        <v>-1.3350000000000001E-2</v>
      </c>
      <c r="W292" s="13">
        <f t="shared" si="44"/>
        <v>0.11738999999999999</v>
      </c>
      <c r="X292" s="13">
        <f t="shared" si="45"/>
        <v>-2.4434999999999998E-2</v>
      </c>
      <c r="Y292" s="13">
        <f t="shared" si="46"/>
        <v>-2.66E-3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8692</v>
      </c>
      <c r="C293" s="3" t="s">
        <v>10189</v>
      </c>
      <c r="D293" s="12">
        <v>70</v>
      </c>
      <c r="E293" s="12">
        <v>69.7</v>
      </c>
      <c r="F293" s="12">
        <v>69.7</v>
      </c>
      <c r="G293" s="12">
        <v>70</v>
      </c>
      <c r="H293" s="12">
        <v>73.3</v>
      </c>
      <c r="I293" s="3">
        <v>18</v>
      </c>
      <c r="J293" s="3">
        <v>21</v>
      </c>
      <c r="K293" s="3">
        <v>4</v>
      </c>
      <c r="L293" s="3">
        <v>27</v>
      </c>
      <c r="M293" s="3">
        <v>169</v>
      </c>
      <c r="N293" s="3">
        <v>0</v>
      </c>
      <c r="O293" s="3">
        <v>-40</v>
      </c>
      <c r="P293" s="3">
        <v>0</v>
      </c>
      <c r="Q293" s="3">
        <v>0</v>
      </c>
      <c r="R293" s="3">
        <v>0</v>
      </c>
      <c r="S293" s="13">
        <f t="shared" si="40"/>
        <v>1.26E-2</v>
      </c>
      <c r="T293" s="13">
        <f t="shared" si="41"/>
        <v>1.4637000000000001E-2</v>
      </c>
      <c r="U293" s="13">
        <f t="shared" si="42"/>
        <v>2.7880000000000001E-3</v>
      </c>
      <c r="V293" s="13">
        <f t="shared" si="43"/>
        <v>1.89E-2</v>
      </c>
      <c r="W293" s="13">
        <f t="shared" si="44"/>
        <v>0.12387699999999999</v>
      </c>
      <c r="X293" s="13">
        <f t="shared" si="45"/>
        <v>0</v>
      </c>
      <c r="Y293" s="13">
        <f t="shared" si="46"/>
        <v>-2.7879999999999999E-2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8693</v>
      </c>
      <c r="C294" s="3" t="s">
        <v>10189</v>
      </c>
      <c r="D294" s="12">
        <v>15.95</v>
      </c>
      <c r="E294" s="12">
        <v>15.75</v>
      </c>
      <c r="F294" s="12">
        <v>15.4</v>
      </c>
      <c r="G294" s="12">
        <v>15.3</v>
      </c>
      <c r="H294" s="12">
        <v>15.6</v>
      </c>
      <c r="I294" s="3">
        <v>43</v>
      </c>
      <c r="J294" s="3">
        <v>-1</v>
      </c>
      <c r="K294" s="3">
        <v>-7</v>
      </c>
      <c r="L294" s="3">
        <v>-6</v>
      </c>
      <c r="M294" s="3">
        <v>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6.8585E-3</v>
      </c>
      <c r="T294" s="13">
        <f t="shared" si="41"/>
        <v>-1.5750000000000001E-4</v>
      </c>
      <c r="U294" s="13">
        <f t="shared" si="42"/>
        <v>-1.078E-3</v>
      </c>
      <c r="V294" s="13">
        <f t="shared" si="43"/>
        <v>-9.1800000000000009E-4</v>
      </c>
      <c r="W294" s="13">
        <f t="shared" si="44"/>
        <v>4.6799999999999999E-4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8694</v>
      </c>
      <c r="C295" s="3" t="s">
        <v>10189</v>
      </c>
      <c r="D295" s="12">
        <v>190</v>
      </c>
      <c r="E295" s="12">
        <v>193</v>
      </c>
      <c r="F295" s="12">
        <v>184.5</v>
      </c>
      <c r="G295" s="12">
        <v>198</v>
      </c>
      <c r="H295" s="12">
        <v>217.5</v>
      </c>
      <c r="I295" s="3">
        <v>17</v>
      </c>
      <c r="J295" s="3">
        <v>29</v>
      </c>
      <c r="K295" s="3">
        <v>-397</v>
      </c>
      <c r="L295" s="3">
        <v>419</v>
      </c>
      <c r="M295" s="3">
        <v>-381</v>
      </c>
      <c r="N295" s="3">
        <v>31</v>
      </c>
      <c r="O295" s="3">
        <v>41</v>
      </c>
      <c r="P295" s="3">
        <v>0</v>
      </c>
      <c r="Q295" s="3">
        <v>178</v>
      </c>
      <c r="R295" s="3">
        <v>458</v>
      </c>
      <c r="S295" s="13">
        <f t="shared" si="40"/>
        <v>3.2300000000000002E-2</v>
      </c>
      <c r="T295" s="13">
        <f t="shared" si="41"/>
        <v>5.5969999999999999E-2</v>
      </c>
      <c r="U295" s="13">
        <f t="shared" si="42"/>
        <v>-0.73246500000000003</v>
      </c>
      <c r="V295" s="13">
        <f t="shared" si="43"/>
        <v>0.82962000000000002</v>
      </c>
      <c r="W295" s="13">
        <f t="shared" si="44"/>
        <v>-0.82867500000000005</v>
      </c>
      <c r="X295" s="13">
        <f t="shared" si="45"/>
        <v>5.8900000000000001E-2</v>
      </c>
      <c r="Y295" s="13">
        <f t="shared" si="46"/>
        <v>7.9130000000000006E-2</v>
      </c>
      <c r="Z295" s="13">
        <f t="shared" si="47"/>
        <v>0</v>
      </c>
      <c r="AA295" s="13">
        <f t="shared" si="48"/>
        <v>0.35243999999999998</v>
      </c>
      <c r="AB295" s="13">
        <f t="shared" si="49"/>
        <v>0.99614999999999998</v>
      </c>
    </row>
    <row r="296" spans="1:28" x14ac:dyDescent="0.25">
      <c r="A296" s="2" t="s">
        <v>290</v>
      </c>
      <c r="B296" s="3" t="s">
        <v>8695</v>
      </c>
      <c r="C296" s="3" t="s">
        <v>10189</v>
      </c>
      <c r="D296" s="12">
        <v>126.5</v>
      </c>
      <c r="E296" s="12">
        <v>125</v>
      </c>
      <c r="F296" s="12">
        <v>125</v>
      </c>
      <c r="G296" s="12">
        <v>129</v>
      </c>
      <c r="H296" s="12">
        <v>137</v>
      </c>
      <c r="I296" s="3">
        <v>-55</v>
      </c>
      <c r="J296" s="3">
        <v>39</v>
      </c>
      <c r="K296" s="3">
        <v>427</v>
      </c>
      <c r="L296" s="3">
        <v>105</v>
      </c>
      <c r="M296" s="3">
        <v>-438</v>
      </c>
      <c r="N296" s="3">
        <v>136</v>
      </c>
      <c r="O296" s="3">
        <v>0</v>
      </c>
      <c r="P296" s="3">
        <v>50</v>
      </c>
      <c r="Q296" s="3">
        <v>446</v>
      </c>
      <c r="R296" s="3">
        <v>423</v>
      </c>
      <c r="S296" s="13">
        <f t="shared" si="40"/>
        <v>-6.9574999999999998E-2</v>
      </c>
      <c r="T296" s="13">
        <f t="shared" si="41"/>
        <v>4.8750000000000002E-2</v>
      </c>
      <c r="U296" s="13">
        <f t="shared" si="42"/>
        <v>0.53374999999999995</v>
      </c>
      <c r="V296" s="13">
        <f t="shared" si="43"/>
        <v>0.13544999999999999</v>
      </c>
      <c r="W296" s="13">
        <f t="shared" si="44"/>
        <v>-0.60006000000000004</v>
      </c>
      <c r="X296" s="13">
        <f t="shared" si="45"/>
        <v>0.17204</v>
      </c>
      <c r="Y296" s="13">
        <f t="shared" si="46"/>
        <v>0</v>
      </c>
      <c r="Z296" s="13">
        <f t="shared" si="47"/>
        <v>6.25E-2</v>
      </c>
      <c r="AA296" s="13">
        <f t="shared" si="48"/>
        <v>0.57533999999999996</v>
      </c>
      <c r="AB296" s="13">
        <f t="shared" si="49"/>
        <v>0.57950999999999997</v>
      </c>
    </row>
    <row r="297" spans="1:28" x14ac:dyDescent="0.25">
      <c r="A297" s="2" t="s">
        <v>291</v>
      </c>
      <c r="B297" s="3" t="s">
        <v>8696</v>
      </c>
      <c r="C297" s="3" t="s">
        <v>10189</v>
      </c>
      <c r="D297" s="12">
        <v>42.25</v>
      </c>
      <c r="E297" s="12">
        <v>42.15</v>
      </c>
      <c r="F297" s="12">
        <v>41.7</v>
      </c>
      <c r="G297" s="12">
        <v>42.2</v>
      </c>
      <c r="H297" s="12">
        <v>42.2</v>
      </c>
      <c r="I297" s="3">
        <v>1</v>
      </c>
      <c r="J297" s="3">
        <v>0</v>
      </c>
      <c r="K297" s="3">
        <v>-1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4.2250000000000002E-4</v>
      </c>
      <c r="T297" s="13">
        <f t="shared" si="41"/>
        <v>0</v>
      </c>
      <c r="U297" s="13">
        <f t="shared" si="42"/>
        <v>-4.1700000000000005E-4</v>
      </c>
      <c r="V297" s="13">
        <f t="shared" si="43"/>
        <v>4.2200000000000001E-4</v>
      </c>
      <c r="W297" s="13">
        <f t="shared" si="44"/>
        <v>-4.2200000000000001E-4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8697</v>
      </c>
      <c r="C298" s="3" t="s">
        <v>10189</v>
      </c>
      <c r="D298" s="12">
        <v>27.05</v>
      </c>
      <c r="E298" s="12">
        <v>27.7</v>
      </c>
      <c r="F298" s="12">
        <v>27.5</v>
      </c>
      <c r="G298" s="12">
        <v>27.6</v>
      </c>
      <c r="H298" s="12">
        <v>26.75</v>
      </c>
      <c r="I298" s="3">
        <v>-1</v>
      </c>
      <c r="J298" s="3">
        <v>-5</v>
      </c>
      <c r="K298" s="3">
        <v>5</v>
      </c>
      <c r="L298" s="3">
        <v>11</v>
      </c>
      <c r="M298" s="3">
        <v>-10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-2.7050000000000002E-4</v>
      </c>
      <c r="T298" s="13">
        <f t="shared" si="41"/>
        <v>-1.3849999999999999E-3</v>
      </c>
      <c r="U298" s="13">
        <f t="shared" si="42"/>
        <v>1.3749999999999999E-3</v>
      </c>
      <c r="V298" s="13">
        <f t="shared" si="43"/>
        <v>3.0360000000000001E-3</v>
      </c>
      <c r="W298" s="13">
        <f t="shared" si="44"/>
        <v>-2.6749999999999999E-3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8698</v>
      </c>
      <c r="C299" s="3" t="s">
        <v>10189</v>
      </c>
      <c r="D299" s="12">
        <v>93.8</v>
      </c>
      <c r="E299" s="12">
        <v>90</v>
      </c>
      <c r="F299" s="12">
        <v>87.4</v>
      </c>
      <c r="G299" s="12">
        <v>85.8</v>
      </c>
      <c r="H299" s="12">
        <v>87.4</v>
      </c>
      <c r="I299" s="3">
        <v>-32</v>
      </c>
      <c r="J299" s="3">
        <v>-207</v>
      </c>
      <c r="K299" s="3">
        <v>-54</v>
      </c>
      <c r="L299" s="3">
        <v>30</v>
      </c>
      <c r="M299" s="3">
        <v>136</v>
      </c>
      <c r="N299" s="3">
        <v>0</v>
      </c>
      <c r="O299" s="3">
        <v>0</v>
      </c>
      <c r="P299" s="3">
        <v>0</v>
      </c>
      <c r="Q299" s="3">
        <v>0</v>
      </c>
      <c r="R299" s="3">
        <v>-130</v>
      </c>
      <c r="S299" s="13">
        <f t="shared" si="40"/>
        <v>-3.0015999999999998E-2</v>
      </c>
      <c r="T299" s="13">
        <f t="shared" si="41"/>
        <v>-0.18629999999999999</v>
      </c>
      <c r="U299" s="13">
        <f t="shared" si="42"/>
        <v>-4.7196000000000002E-2</v>
      </c>
      <c r="V299" s="13">
        <f t="shared" si="43"/>
        <v>2.5739999999999999E-2</v>
      </c>
      <c r="W299" s="13">
        <f t="shared" si="44"/>
        <v>0.11886400000000001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-0.11362</v>
      </c>
    </row>
    <row r="300" spans="1:28" x14ac:dyDescent="0.25">
      <c r="A300" s="2" t="s">
        <v>294</v>
      </c>
      <c r="B300" s="3" t="s">
        <v>8699</v>
      </c>
      <c r="C300" s="3" t="s">
        <v>10189</v>
      </c>
      <c r="D300" s="12">
        <v>55.1</v>
      </c>
      <c r="E300" s="12">
        <v>54.9</v>
      </c>
      <c r="F300" s="12">
        <v>54.7</v>
      </c>
      <c r="G300" s="12">
        <v>54.2</v>
      </c>
      <c r="H300" s="12">
        <v>54.9</v>
      </c>
      <c r="I300" s="3">
        <v>10</v>
      </c>
      <c r="J300" s="3">
        <v>0</v>
      </c>
      <c r="K300" s="3">
        <v>6</v>
      </c>
      <c r="L300" s="3">
        <v>-3</v>
      </c>
      <c r="M300" s="3">
        <v>28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5.5100000000000001E-3</v>
      </c>
      <c r="T300" s="13">
        <f t="shared" si="41"/>
        <v>0</v>
      </c>
      <c r="U300" s="13">
        <f t="shared" si="42"/>
        <v>3.2820000000000006E-3</v>
      </c>
      <c r="V300" s="13">
        <f t="shared" si="43"/>
        <v>-1.6260000000000003E-3</v>
      </c>
      <c r="W300" s="13">
        <f t="shared" si="44"/>
        <v>1.5372E-2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8700</v>
      </c>
      <c r="C301" s="3" t="s">
        <v>10189</v>
      </c>
      <c r="D301" s="12">
        <v>11.6</v>
      </c>
      <c r="E301" s="12">
        <v>11.4</v>
      </c>
      <c r="F301" s="12">
        <v>11.5</v>
      </c>
      <c r="G301" s="12">
        <v>11.95</v>
      </c>
      <c r="H301" s="12">
        <v>11.8</v>
      </c>
      <c r="I301" s="3">
        <v>-2</v>
      </c>
      <c r="J301" s="3">
        <v>5</v>
      </c>
      <c r="K301" s="3">
        <v>6</v>
      </c>
      <c r="L301" s="3">
        <v>-51</v>
      </c>
      <c r="M301" s="3">
        <v>30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-2.32E-4</v>
      </c>
      <c r="T301" s="13">
        <f t="shared" si="41"/>
        <v>5.6999999999999998E-4</v>
      </c>
      <c r="U301" s="13">
        <f t="shared" si="42"/>
        <v>6.8999999999999997E-4</v>
      </c>
      <c r="V301" s="13">
        <f t="shared" si="43"/>
        <v>-6.0944999999999992E-3</v>
      </c>
      <c r="W301" s="13">
        <f t="shared" si="44"/>
        <v>3.5400000000000002E-3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8701</v>
      </c>
      <c r="C302" s="3" t="s">
        <v>10223</v>
      </c>
      <c r="D302" s="12">
        <v>225</v>
      </c>
      <c r="E302" s="12">
        <v>227</v>
      </c>
      <c r="F302" s="12">
        <v>225.5</v>
      </c>
      <c r="G302" s="12">
        <v>225</v>
      </c>
      <c r="H302" s="12">
        <v>226.5</v>
      </c>
      <c r="I302" s="3">
        <v>6</v>
      </c>
      <c r="J302" s="3">
        <v>29</v>
      </c>
      <c r="K302" s="3">
        <v>-2</v>
      </c>
      <c r="L302" s="3">
        <v>6</v>
      </c>
      <c r="M302" s="3">
        <v>19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1.35E-2</v>
      </c>
      <c r="T302" s="13">
        <f t="shared" si="41"/>
        <v>6.583E-2</v>
      </c>
      <c r="U302" s="13">
        <f t="shared" si="42"/>
        <v>-4.5100000000000001E-3</v>
      </c>
      <c r="V302" s="13">
        <f t="shared" si="43"/>
        <v>1.35E-2</v>
      </c>
      <c r="W302" s="13">
        <f t="shared" si="44"/>
        <v>4.3034999999999997E-2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8702</v>
      </c>
      <c r="C303" s="3" t="s">
        <v>10225</v>
      </c>
      <c r="D303" s="12">
        <v>66.3</v>
      </c>
      <c r="E303" s="12">
        <v>64.900000000000006</v>
      </c>
      <c r="F303" s="12">
        <v>64.5</v>
      </c>
      <c r="G303" s="12">
        <v>63.6</v>
      </c>
      <c r="H303" s="12">
        <v>64.099999999999994</v>
      </c>
      <c r="I303" s="3">
        <v>-619</v>
      </c>
      <c r="J303" s="3">
        <v>793</v>
      </c>
      <c r="K303" s="3">
        <v>570</v>
      </c>
      <c r="L303" s="3">
        <v>1292</v>
      </c>
      <c r="M303" s="3">
        <v>3474</v>
      </c>
      <c r="N303" s="3">
        <v>907</v>
      </c>
      <c r="O303" s="3">
        <v>-4043</v>
      </c>
      <c r="P303" s="3">
        <v>-4025</v>
      </c>
      <c r="Q303" s="3">
        <v>-4835</v>
      </c>
      <c r="R303" s="3">
        <v>-5157</v>
      </c>
      <c r="S303" s="13">
        <f t="shared" si="40"/>
        <v>-0.41039699999999996</v>
      </c>
      <c r="T303" s="13">
        <f t="shared" si="41"/>
        <v>0.51465700000000003</v>
      </c>
      <c r="U303" s="13">
        <f t="shared" si="42"/>
        <v>0.36764999999999998</v>
      </c>
      <c r="V303" s="13">
        <f t="shared" si="43"/>
        <v>0.821712</v>
      </c>
      <c r="W303" s="13">
        <f t="shared" si="44"/>
        <v>2.2268339999999998</v>
      </c>
      <c r="X303" s="13">
        <f t="shared" si="45"/>
        <v>0.60134100000000001</v>
      </c>
      <c r="Y303" s="13">
        <f t="shared" si="46"/>
        <v>-2.623907</v>
      </c>
      <c r="Z303" s="13">
        <f t="shared" si="47"/>
        <v>-2.5961249999999998</v>
      </c>
      <c r="AA303" s="13">
        <f t="shared" si="48"/>
        <v>-3.0750600000000001</v>
      </c>
      <c r="AB303" s="13">
        <f t="shared" si="49"/>
        <v>-3.3056369999999995</v>
      </c>
    </row>
    <row r="304" spans="1:28" x14ac:dyDescent="0.25">
      <c r="A304" s="2" t="s">
        <v>298</v>
      </c>
      <c r="B304" s="3" t="s">
        <v>8703</v>
      </c>
      <c r="C304" s="3" t="s">
        <v>10226</v>
      </c>
      <c r="D304" s="12">
        <v>17.75</v>
      </c>
      <c r="E304" s="12">
        <v>17.649999999999999</v>
      </c>
      <c r="F304" s="12">
        <v>17.100000000000001</v>
      </c>
      <c r="G304" s="12">
        <v>17.05</v>
      </c>
      <c r="H304" s="12">
        <v>17.399999999999999</v>
      </c>
      <c r="I304" s="3">
        <v>161</v>
      </c>
      <c r="J304" s="3">
        <v>-41</v>
      </c>
      <c r="K304" s="3">
        <v>-159</v>
      </c>
      <c r="L304" s="3">
        <v>-38</v>
      </c>
      <c r="M304" s="3">
        <v>121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2.8577499999999999E-2</v>
      </c>
      <c r="T304" s="13">
        <f t="shared" si="41"/>
        <v>-7.2364999999999999E-3</v>
      </c>
      <c r="U304" s="13">
        <f t="shared" si="42"/>
        <v>-2.7189000000000001E-2</v>
      </c>
      <c r="V304" s="13">
        <f t="shared" si="43"/>
        <v>-6.4789999999999995E-3</v>
      </c>
      <c r="W304" s="13">
        <f t="shared" si="44"/>
        <v>2.1053999999999996E-2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8704</v>
      </c>
      <c r="C305" s="3" t="s">
        <v>4744</v>
      </c>
      <c r="D305" s="12">
        <v>53.3</v>
      </c>
      <c r="E305" s="12">
        <v>52.2</v>
      </c>
      <c r="F305" s="12">
        <v>51.2</v>
      </c>
      <c r="G305" s="12">
        <v>51</v>
      </c>
      <c r="H305" s="12">
        <v>53</v>
      </c>
      <c r="I305" s="3">
        <v>10360</v>
      </c>
      <c r="J305" s="3">
        <v>-14086</v>
      </c>
      <c r="K305" s="3">
        <v>-15942</v>
      </c>
      <c r="L305" s="3">
        <v>-7792</v>
      </c>
      <c r="M305" s="3">
        <v>40509</v>
      </c>
      <c r="N305" s="3">
        <v>1380</v>
      </c>
      <c r="O305" s="3">
        <v>-1167</v>
      </c>
      <c r="P305" s="3">
        <v>-4757</v>
      </c>
      <c r="Q305" s="3">
        <v>848</v>
      </c>
      <c r="R305" s="3">
        <v>229</v>
      </c>
      <c r="S305" s="13">
        <f t="shared" si="40"/>
        <v>5.5218800000000003</v>
      </c>
      <c r="T305" s="13">
        <f t="shared" si="41"/>
        <v>-7.3528920000000006</v>
      </c>
      <c r="U305" s="13">
        <f t="shared" si="42"/>
        <v>-8.1623040000000007</v>
      </c>
      <c r="V305" s="13">
        <f t="shared" si="43"/>
        <v>-3.9739200000000001</v>
      </c>
      <c r="W305" s="13">
        <f t="shared" si="44"/>
        <v>21.46977</v>
      </c>
      <c r="X305" s="13">
        <f t="shared" si="45"/>
        <v>0.73553999999999997</v>
      </c>
      <c r="Y305" s="13">
        <f t="shared" si="46"/>
        <v>-0.60917399999999999</v>
      </c>
      <c r="Z305" s="13">
        <f t="shared" si="47"/>
        <v>-2.4355840000000004</v>
      </c>
      <c r="AA305" s="13">
        <f t="shared" si="48"/>
        <v>0.43247999999999998</v>
      </c>
      <c r="AB305" s="13">
        <f t="shared" si="49"/>
        <v>0.12137000000000001</v>
      </c>
    </row>
    <row r="306" spans="1:28" x14ac:dyDescent="0.25">
      <c r="A306" s="2" t="s">
        <v>300</v>
      </c>
      <c r="B306" s="3" t="s">
        <v>8705</v>
      </c>
      <c r="C306" s="3" t="s">
        <v>4311</v>
      </c>
      <c r="D306" s="12">
        <v>8.6999999999999993</v>
      </c>
      <c r="E306" s="12">
        <v>8.69</v>
      </c>
      <c r="F306" s="12">
        <v>8.27</v>
      </c>
      <c r="G306" s="12">
        <v>8.4</v>
      </c>
      <c r="H306" s="12">
        <v>8.48</v>
      </c>
      <c r="I306" s="3">
        <v>69</v>
      </c>
      <c r="J306" s="3">
        <v>-115</v>
      </c>
      <c r="K306" s="3">
        <v>-366</v>
      </c>
      <c r="L306" s="3">
        <v>137</v>
      </c>
      <c r="M306" s="3">
        <v>142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6.0029999999999997E-3</v>
      </c>
      <c r="T306" s="13">
        <f t="shared" si="41"/>
        <v>-9.9934999999999989E-3</v>
      </c>
      <c r="U306" s="13">
        <f t="shared" si="42"/>
        <v>-3.0268199999999999E-2</v>
      </c>
      <c r="V306" s="13">
        <f t="shared" si="43"/>
        <v>1.1507999999999999E-2</v>
      </c>
      <c r="W306" s="13">
        <f t="shared" si="44"/>
        <v>1.2041600000000001E-2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8706</v>
      </c>
      <c r="C307" s="3" t="s">
        <v>10225</v>
      </c>
      <c r="D307" s="12">
        <v>299.5</v>
      </c>
      <c r="E307" s="12">
        <v>299.5</v>
      </c>
      <c r="F307" s="12">
        <v>294</v>
      </c>
      <c r="G307" s="12">
        <v>296</v>
      </c>
      <c r="H307" s="12">
        <v>296</v>
      </c>
      <c r="I307" s="3">
        <v>494</v>
      </c>
      <c r="J307" s="3">
        <v>2368</v>
      </c>
      <c r="K307" s="3">
        <v>-7</v>
      </c>
      <c r="L307" s="3">
        <v>2217</v>
      </c>
      <c r="M307" s="3">
        <v>-1373</v>
      </c>
      <c r="N307" s="3">
        <v>140</v>
      </c>
      <c r="O307" s="3">
        <v>-390</v>
      </c>
      <c r="P307" s="3">
        <v>27</v>
      </c>
      <c r="Q307" s="3">
        <v>298</v>
      </c>
      <c r="R307" s="3">
        <v>68</v>
      </c>
      <c r="S307" s="13">
        <f t="shared" si="40"/>
        <v>1.47953</v>
      </c>
      <c r="T307" s="13">
        <f t="shared" si="41"/>
        <v>7.0921599999999998</v>
      </c>
      <c r="U307" s="13">
        <f t="shared" si="42"/>
        <v>-2.0580000000000001E-2</v>
      </c>
      <c r="V307" s="13">
        <f t="shared" si="43"/>
        <v>6.5623199999999997</v>
      </c>
      <c r="W307" s="13">
        <f t="shared" si="44"/>
        <v>-4.0640799999999997</v>
      </c>
      <c r="X307" s="13">
        <f t="shared" si="45"/>
        <v>0.41930000000000001</v>
      </c>
      <c r="Y307" s="13">
        <f t="shared" si="46"/>
        <v>-1.16805</v>
      </c>
      <c r="Z307" s="13">
        <f t="shared" si="47"/>
        <v>7.9380000000000006E-2</v>
      </c>
      <c r="AA307" s="13">
        <f t="shared" si="48"/>
        <v>0.88207999999999998</v>
      </c>
      <c r="AB307" s="13">
        <f t="shared" si="49"/>
        <v>0.20127999999999999</v>
      </c>
    </row>
    <row r="308" spans="1:28" x14ac:dyDescent="0.25">
      <c r="A308" s="2" t="s">
        <v>302</v>
      </c>
      <c r="B308" s="3" t="s">
        <v>8707</v>
      </c>
      <c r="C308" s="3" t="s">
        <v>10225</v>
      </c>
      <c r="D308" s="12">
        <v>13.4</v>
      </c>
      <c r="E308" s="12">
        <v>13.3</v>
      </c>
      <c r="F308" s="12">
        <v>13</v>
      </c>
      <c r="G308" s="12">
        <v>12.75</v>
      </c>
      <c r="H308" s="12">
        <v>12.9</v>
      </c>
      <c r="I308" s="3">
        <v>1295</v>
      </c>
      <c r="J308" s="3">
        <v>-2445</v>
      </c>
      <c r="K308" s="3">
        <v>-4867</v>
      </c>
      <c r="L308" s="3">
        <v>-1175</v>
      </c>
      <c r="M308" s="3">
        <v>-1001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0.17352999999999999</v>
      </c>
      <c r="T308" s="13">
        <f t="shared" si="41"/>
        <v>-0.325185</v>
      </c>
      <c r="U308" s="13">
        <f t="shared" si="42"/>
        <v>-0.63270999999999999</v>
      </c>
      <c r="V308" s="13">
        <f t="shared" si="43"/>
        <v>-0.14981249999999999</v>
      </c>
      <c r="W308" s="13">
        <f t="shared" si="44"/>
        <v>-0.12912899999999999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8708</v>
      </c>
      <c r="C309" s="3" t="s">
        <v>10227</v>
      </c>
      <c r="D309" s="12">
        <v>41</v>
      </c>
      <c r="E309" s="12">
        <v>40.549999999999997</v>
      </c>
      <c r="F309" s="12">
        <v>39.4</v>
      </c>
      <c r="G309" s="12">
        <v>40.200000000000003</v>
      </c>
      <c r="H309" s="12">
        <v>43.4</v>
      </c>
      <c r="I309" s="3">
        <v>-8152</v>
      </c>
      <c r="J309" s="3">
        <v>-4063</v>
      </c>
      <c r="K309" s="3">
        <v>-2038</v>
      </c>
      <c r="L309" s="3">
        <v>1934</v>
      </c>
      <c r="M309" s="3">
        <v>9385</v>
      </c>
      <c r="N309" s="3">
        <v>1040</v>
      </c>
      <c r="O309" s="3">
        <v>41</v>
      </c>
      <c r="P309" s="3">
        <v>2</v>
      </c>
      <c r="Q309" s="3">
        <v>19</v>
      </c>
      <c r="R309" s="3">
        <v>-3</v>
      </c>
      <c r="S309" s="13">
        <f t="shared" si="40"/>
        <v>-3.34232</v>
      </c>
      <c r="T309" s="13">
        <f t="shared" si="41"/>
        <v>-1.6475465</v>
      </c>
      <c r="U309" s="13">
        <f t="shared" si="42"/>
        <v>-0.80297200000000002</v>
      </c>
      <c r="V309" s="13">
        <f t="shared" si="43"/>
        <v>0.77746800000000005</v>
      </c>
      <c r="W309" s="13">
        <f t="shared" si="44"/>
        <v>4.0730899999999997</v>
      </c>
      <c r="X309" s="13">
        <f t="shared" si="45"/>
        <v>0.4264</v>
      </c>
      <c r="Y309" s="13">
        <f t="shared" si="46"/>
        <v>1.6625499999999998E-2</v>
      </c>
      <c r="Z309" s="13">
        <f t="shared" si="47"/>
        <v>7.8799999999999996E-4</v>
      </c>
      <c r="AA309" s="13">
        <f t="shared" si="48"/>
        <v>7.6380000000000007E-3</v>
      </c>
      <c r="AB309" s="13">
        <f t="shared" si="49"/>
        <v>-1.302E-3</v>
      </c>
    </row>
    <row r="310" spans="1:28" x14ac:dyDescent="0.25">
      <c r="A310" s="2" t="s">
        <v>304</v>
      </c>
      <c r="B310" s="3" t="s">
        <v>8709</v>
      </c>
      <c r="C310" s="3" t="s">
        <v>10228</v>
      </c>
      <c r="D310" s="12">
        <v>53.5</v>
      </c>
      <c r="E310" s="12">
        <v>52.2</v>
      </c>
      <c r="F310" s="12">
        <v>50.3</v>
      </c>
      <c r="G310" s="12">
        <v>52</v>
      </c>
      <c r="H310" s="12">
        <v>51.5</v>
      </c>
      <c r="I310" s="3">
        <v>494</v>
      </c>
      <c r="J310" s="3">
        <v>2012</v>
      </c>
      <c r="K310" s="3">
        <v>1483</v>
      </c>
      <c r="L310" s="3">
        <v>1846</v>
      </c>
      <c r="M310" s="3">
        <v>-529</v>
      </c>
      <c r="N310" s="3">
        <v>-482</v>
      </c>
      <c r="O310" s="3">
        <v>-143</v>
      </c>
      <c r="P310" s="3">
        <v>-899</v>
      </c>
      <c r="Q310" s="3">
        <v>0</v>
      </c>
      <c r="R310" s="3">
        <v>-189</v>
      </c>
      <c r="S310" s="13">
        <f t="shared" si="40"/>
        <v>0.26429000000000002</v>
      </c>
      <c r="T310" s="13">
        <f t="shared" si="41"/>
        <v>1.0502640000000001</v>
      </c>
      <c r="U310" s="13">
        <f t="shared" si="42"/>
        <v>0.74594899999999997</v>
      </c>
      <c r="V310" s="13">
        <f t="shared" si="43"/>
        <v>0.95992</v>
      </c>
      <c r="W310" s="13">
        <f t="shared" si="44"/>
        <v>-0.27243499999999998</v>
      </c>
      <c r="X310" s="13">
        <f t="shared" si="45"/>
        <v>-0.25786999999999999</v>
      </c>
      <c r="Y310" s="13">
        <f t="shared" si="46"/>
        <v>-7.4646000000000004E-2</v>
      </c>
      <c r="Z310" s="13">
        <f t="shared" si="47"/>
        <v>-0.45219699999999996</v>
      </c>
      <c r="AA310" s="13">
        <f t="shared" si="48"/>
        <v>0</v>
      </c>
      <c r="AB310" s="13">
        <f t="shared" si="49"/>
        <v>-9.7335000000000005E-2</v>
      </c>
    </row>
    <row r="311" spans="1:28" x14ac:dyDescent="0.25">
      <c r="A311" s="2" t="s">
        <v>305</v>
      </c>
      <c r="B311" s="3" t="s">
        <v>8710</v>
      </c>
      <c r="C311" s="3" t="s">
        <v>10229</v>
      </c>
      <c r="D311" s="12">
        <v>29.95</v>
      </c>
      <c r="E311" s="12">
        <v>29.3</v>
      </c>
      <c r="F311" s="12">
        <v>28.85</v>
      </c>
      <c r="G311" s="12">
        <v>28.75</v>
      </c>
      <c r="H311" s="12">
        <v>30.1</v>
      </c>
      <c r="I311" s="3">
        <v>-3</v>
      </c>
      <c r="J311" s="3">
        <v>-172</v>
      </c>
      <c r="K311" s="3">
        <v>-129</v>
      </c>
      <c r="L311" s="3">
        <v>3</v>
      </c>
      <c r="M311" s="3">
        <v>459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-8.9849999999999999E-4</v>
      </c>
      <c r="T311" s="13">
        <f t="shared" si="41"/>
        <v>-5.0396000000000003E-2</v>
      </c>
      <c r="U311" s="13">
        <f t="shared" si="42"/>
        <v>-3.72165E-2</v>
      </c>
      <c r="V311" s="13">
        <f t="shared" si="43"/>
        <v>8.6249999999999999E-4</v>
      </c>
      <c r="W311" s="13">
        <f t="shared" si="44"/>
        <v>0.138159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8711</v>
      </c>
      <c r="C312" s="3" t="s">
        <v>10225</v>
      </c>
      <c r="D312" s="12">
        <v>113</v>
      </c>
      <c r="E312" s="12">
        <v>111.5</v>
      </c>
      <c r="F312" s="12">
        <v>108.5</v>
      </c>
      <c r="G312" s="12">
        <v>108.5</v>
      </c>
      <c r="H312" s="12">
        <v>111.5</v>
      </c>
      <c r="I312" s="3">
        <v>-3797</v>
      </c>
      <c r="J312" s="3">
        <v>-4018</v>
      </c>
      <c r="K312" s="3">
        <v>-11246</v>
      </c>
      <c r="L312" s="3">
        <v>2426</v>
      </c>
      <c r="M312" s="3">
        <v>6913</v>
      </c>
      <c r="N312" s="3">
        <v>-338</v>
      </c>
      <c r="O312" s="3">
        <v>-2520</v>
      </c>
      <c r="P312" s="3">
        <v>-640</v>
      </c>
      <c r="Q312" s="3">
        <v>-513</v>
      </c>
      <c r="R312" s="3">
        <v>64</v>
      </c>
      <c r="S312" s="13">
        <f t="shared" si="40"/>
        <v>-4.29061</v>
      </c>
      <c r="T312" s="13">
        <f t="shared" si="41"/>
        <v>-4.4800700000000004</v>
      </c>
      <c r="U312" s="13">
        <f t="shared" si="42"/>
        <v>-12.20191</v>
      </c>
      <c r="V312" s="13">
        <f t="shared" si="43"/>
        <v>2.6322100000000002</v>
      </c>
      <c r="W312" s="13">
        <f t="shared" si="44"/>
        <v>7.7079950000000004</v>
      </c>
      <c r="X312" s="13">
        <f t="shared" si="45"/>
        <v>-0.38194</v>
      </c>
      <c r="Y312" s="13">
        <f t="shared" si="46"/>
        <v>-2.8098000000000001</v>
      </c>
      <c r="Z312" s="13">
        <f t="shared" si="47"/>
        <v>-0.69440000000000002</v>
      </c>
      <c r="AA312" s="13">
        <f t="shared" si="48"/>
        <v>-0.55660500000000002</v>
      </c>
      <c r="AB312" s="13">
        <f t="shared" si="49"/>
        <v>7.1360000000000007E-2</v>
      </c>
    </row>
    <row r="313" spans="1:28" x14ac:dyDescent="0.25">
      <c r="A313" s="2" t="s">
        <v>307</v>
      </c>
      <c r="B313" s="3" t="s">
        <v>8712</v>
      </c>
      <c r="C313" s="3" t="s">
        <v>4755</v>
      </c>
      <c r="D313" s="12">
        <v>7.5</v>
      </c>
      <c r="E313" s="12">
        <v>7.23</v>
      </c>
      <c r="F313" s="12">
        <v>7.08</v>
      </c>
      <c r="G313" s="12">
        <v>7.06</v>
      </c>
      <c r="H313" s="12">
        <v>7.04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8713</v>
      </c>
      <c r="C314" s="3" t="s">
        <v>10212</v>
      </c>
      <c r="D314" s="12">
        <v>10.15</v>
      </c>
      <c r="E314" s="12">
        <v>9.9499999999999993</v>
      </c>
      <c r="F314" s="12">
        <v>9.75</v>
      </c>
      <c r="G314" s="12">
        <v>9.7799999999999994</v>
      </c>
      <c r="H314" s="12">
        <v>9.9600000000000009</v>
      </c>
      <c r="I314" s="3">
        <v>1148</v>
      </c>
      <c r="J314" s="3">
        <v>-3463</v>
      </c>
      <c r="K314" s="3">
        <v>-4202</v>
      </c>
      <c r="L314" s="3">
        <v>-2055</v>
      </c>
      <c r="M314" s="3">
        <v>1074</v>
      </c>
      <c r="N314" s="3">
        <v>0</v>
      </c>
      <c r="O314" s="3">
        <v>-5</v>
      </c>
      <c r="P314" s="3">
        <v>0</v>
      </c>
      <c r="Q314" s="3">
        <v>0</v>
      </c>
      <c r="R314" s="3">
        <v>-53</v>
      </c>
      <c r="S314" s="13">
        <f t="shared" si="40"/>
        <v>0.116522</v>
      </c>
      <c r="T314" s="13">
        <f t="shared" si="41"/>
        <v>-0.3445685</v>
      </c>
      <c r="U314" s="13">
        <f t="shared" si="42"/>
        <v>-0.40969499999999998</v>
      </c>
      <c r="V314" s="13">
        <f t="shared" si="43"/>
        <v>-0.20097899999999999</v>
      </c>
      <c r="W314" s="13">
        <f t="shared" si="44"/>
        <v>0.10697040000000001</v>
      </c>
      <c r="X314" s="13">
        <f t="shared" si="45"/>
        <v>0</v>
      </c>
      <c r="Y314" s="13">
        <f t="shared" si="46"/>
        <v>-4.975E-4</v>
      </c>
      <c r="Z314" s="13">
        <f t="shared" si="47"/>
        <v>0</v>
      </c>
      <c r="AA314" s="13">
        <f t="shared" si="48"/>
        <v>0</v>
      </c>
      <c r="AB314" s="13">
        <f t="shared" si="49"/>
        <v>-5.2788000000000002E-3</v>
      </c>
    </row>
    <row r="315" spans="1:28" x14ac:dyDescent="0.25">
      <c r="A315" s="2" t="s">
        <v>309</v>
      </c>
      <c r="B315" s="3" t="s">
        <v>8714</v>
      </c>
      <c r="C315" s="3" t="s">
        <v>4746</v>
      </c>
      <c r="D315" s="12">
        <v>23.05</v>
      </c>
      <c r="E315" s="12">
        <v>23.05</v>
      </c>
      <c r="F315" s="12">
        <v>22.6</v>
      </c>
      <c r="G315" s="12">
        <v>22.3</v>
      </c>
      <c r="H315" s="12">
        <v>22.1</v>
      </c>
      <c r="I315" s="3">
        <v>3536</v>
      </c>
      <c r="J315" s="3">
        <v>4486</v>
      </c>
      <c r="K315" s="3">
        <v>1223</v>
      </c>
      <c r="L315" s="3">
        <v>-13361</v>
      </c>
      <c r="M315" s="3">
        <v>-4973</v>
      </c>
      <c r="N315" s="3">
        <v>-1637</v>
      </c>
      <c r="O315" s="3">
        <v>-3321</v>
      </c>
      <c r="P315" s="3">
        <v>-3197</v>
      </c>
      <c r="Q315" s="3">
        <v>-1499</v>
      </c>
      <c r="R315" s="3">
        <v>-2537</v>
      </c>
      <c r="S315" s="13">
        <f t="shared" si="40"/>
        <v>0.81504799999999999</v>
      </c>
      <c r="T315" s="13">
        <f t="shared" si="41"/>
        <v>1.0340230000000001</v>
      </c>
      <c r="U315" s="13">
        <f t="shared" si="42"/>
        <v>0.27639800000000003</v>
      </c>
      <c r="V315" s="13">
        <f t="shared" si="43"/>
        <v>-2.9795029999999998</v>
      </c>
      <c r="W315" s="13">
        <f t="shared" si="44"/>
        <v>-1.0990329999999999</v>
      </c>
      <c r="X315" s="13">
        <f t="shared" si="45"/>
        <v>-0.37732850000000001</v>
      </c>
      <c r="Y315" s="13">
        <f t="shared" si="46"/>
        <v>-0.76549050000000007</v>
      </c>
      <c r="Z315" s="13">
        <f t="shared" si="47"/>
        <v>-0.72252200000000011</v>
      </c>
      <c r="AA315" s="13">
        <f t="shared" si="48"/>
        <v>-0.33427700000000005</v>
      </c>
      <c r="AB315" s="13">
        <f t="shared" si="49"/>
        <v>-0.56067700000000009</v>
      </c>
    </row>
    <row r="316" spans="1:28" x14ac:dyDescent="0.25">
      <c r="A316" s="2" t="s">
        <v>310</v>
      </c>
      <c r="B316" s="3" t="s">
        <v>8715</v>
      </c>
      <c r="C316" s="3" t="s">
        <v>10230</v>
      </c>
      <c r="D316" s="12">
        <v>545</v>
      </c>
      <c r="E316" s="12">
        <v>540</v>
      </c>
      <c r="F316" s="12">
        <v>527</v>
      </c>
      <c r="G316" s="12">
        <v>525</v>
      </c>
      <c r="H316" s="12">
        <v>534</v>
      </c>
      <c r="I316" s="3">
        <v>-903</v>
      </c>
      <c r="J316" s="3">
        <v>-203</v>
      </c>
      <c r="K316" s="3">
        <v>955</v>
      </c>
      <c r="L316" s="3">
        <v>355</v>
      </c>
      <c r="M316" s="3">
        <v>551</v>
      </c>
      <c r="N316" s="3">
        <v>1919</v>
      </c>
      <c r="O316" s="3">
        <v>-9</v>
      </c>
      <c r="P316" s="3">
        <v>24</v>
      </c>
      <c r="Q316" s="3">
        <v>72</v>
      </c>
      <c r="R316" s="3">
        <v>1</v>
      </c>
      <c r="S316" s="13">
        <f t="shared" si="40"/>
        <v>-4.9213500000000003</v>
      </c>
      <c r="T316" s="13">
        <f t="shared" si="41"/>
        <v>-1.0962000000000001</v>
      </c>
      <c r="U316" s="13">
        <f t="shared" si="42"/>
        <v>5.0328499999999998</v>
      </c>
      <c r="V316" s="13">
        <f t="shared" si="43"/>
        <v>1.86375</v>
      </c>
      <c r="W316" s="13">
        <f t="shared" si="44"/>
        <v>2.9423400000000002</v>
      </c>
      <c r="X316" s="13">
        <f t="shared" si="45"/>
        <v>10.458550000000001</v>
      </c>
      <c r="Y316" s="13">
        <f t="shared" si="46"/>
        <v>-4.8599999999999997E-2</v>
      </c>
      <c r="Z316" s="13">
        <f t="shared" si="47"/>
        <v>0.12648000000000001</v>
      </c>
      <c r="AA316" s="13">
        <f t="shared" si="48"/>
        <v>0.378</v>
      </c>
      <c r="AB316" s="13">
        <f t="shared" si="49"/>
        <v>5.3400000000000001E-3</v>
      </c>
    </row>
    <row r="317" spans="1:28" x14ac:dyDescent="0.25">
      <c r="A317" s="2" t="s">
        <v>311</v>
      </c>
      <c r="B317" s="3" t="s">
        <v>8716</v>
      </c>
      <c r="C317" s="3" t="s">
        <v>10204</v>
      </c>
      <c r="D317" s="12">
        <v>40.450000000000003</v>
      </c>
      <c r="E317" s="12">
        <v>42.4</v>
      </c>
      <c r="F317" s="12">
        <v>40.6</v>
      </c>
      <c r="G317" s="12">
        <v>39.75</v>
      </c>
      <c r="H317" s="12">
        <v>41.5</v>
      </c>
      <c r="I317" s="3">
        <v>-6091</v>
      </c>
      <c r="J317" s="3">
        <v>-421</v>
      </c>
      <c r="K317" s="3">
        <v>-3684</v>
      </c>
      <c r="L317" s="3">
        <v>-1305</v>
      </c>
      <c r="M317" s="3">
        <v>245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-2.4638095</v>
      </c>
      <c r="T317" s="13">
        <f t="shared" si="41"/>
        <v>-0.17850399999999997</v>
      </c>
      <c r="U317" s="13">
        <f t="shared" si="42"/>
        <v>-1.4957039999999999</v>
      </c>
      <c r="V317" s="13">
        <f t="shared" si="43"/>
        <v>-0.51873749999999996</v>
      </c>
      <c r="W317" s="13">
        <f t="shared" si="44"/>
        <v>0.101675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8717</v>
      </c>
      <c r="C318" s="3" t="s">
        <v>10231</v>
      </c>
      <c r="D318" s="12">
        <v>20.7</v>
      </c>
      <c r="E318" s="12">
        <v>21.15</v>
      </c>
      <c r="F318" s="12">
        <v>21.1</v>
      </c>
      <c r="G318" s="12">
        <v>20.85</v>
      </c>
      <c r="H318" s="12">
        <v>21.2</v>
      </c>
      <c r="I318" s="3">
        <v>6671</v>
      </c>
      <c r="J318" s="3">
        <v>-4349</v>
      </c>
      <c r="K318" s="3">
        <v>973</v>
      </c>
      <c r="L318" s="3">
        <v>198</v>
      </c>
      <c r="M318" s="3">
        <v>4969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1.3808969999999998</v>
      </c>
      <c r="T318" s="13">
        <f t="shared" si="41"/>
        <v>-0.91981349999999995</v>
      </c>
      <c r="U318" s="13">
        <f t="shared" si="42"/>
        <v>0.20530300000000004</v>
      </c>
      <c r="V318" s="13">
        <f t="shared" si="43"/>
        <v>4.1283E-2</v>
      </c>
      <c r="W318" s="13">
        <f t="shared" si="44"/>
        <v>1.053428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8718</v>
      </c>
      <c r="C319" s="3" t="s">
        <v>10232</v>
      </c>
      <c r="D319" s="12">
        <v>606</v>
      </c>
      <c r="E319" s="12">
        <v>603</v>
      </c>
      <c r="F319" s="12">
        <v>583</v>
      </c>
      <c r="G319" s="12">
        <v>578</v>
      </c>
      <c r="H319" s="12">
        <v>595</v>
      </c>
      <c r="I319" s="3">
        <v>2280</v>
      </c>
      <c r="J319" s="3">
        <v>4059</v>
      </c>
      <c r="K319" s="3">
        <v>-27905</v>
      </c>
      <c r="L319" s="3">
        <v>-9754</v>
      </c>
      <c r="M319" s="3">
        <v>11538</v>
      </c>
      <c r="N319" s="3">
        <v>221</v>
      </c>
      <c r="O319" s="3">
        <v>-3460</v>
      </c>
      <c r="P319" s="3">
        <v>197</v>
      </c>
      <c r="Q319" s="3">
        <v>-189</v>
      </c>
      <c r="R319" s="3">
        <v>-53</v>
      </c>
      <c r="S319" s="13">
        <f t="shared" si="40"/>
        <v>13.816800000000001</v>
      </c>
      <c r="T319" s="13">
        <f t="shared" si="41"/>
        <v>24.475770000000001</v>
      </c>
      <c r="U319" s="13">
        <f t="shared" si="42"/>
        <v>-162.68615</v>
      </c>
      <c r="V319" s="13">
        <f t="shared" si="43"/>
        <v>-56.378120000000003</v>
      </c>
      <c r="W319" s="13">
        <f t="shared" si="44"/>
        <v>68.6511</v>
      </c>
      <c r="X319" s="13">
        <f t="shared" si="45"/>
        <v>1.3392599999999999</v>
      </c>
      <c r="Y319" s="13">
        <f t="shared" si="46"/>
        <v>-20.863800000000001</v>
      </c>
      <c r="Z319" s="13">
        <f t="shared" si="47"/>
        <v>1.1485099999999999</v>
      </c>
      <c r="AA319" s="13">
        <f t="shared" si="48"/>
        <v>-1.0924199999999999</v>
      </c>
      <c r="AB319" s="13">
        <f t="shared" si="49"/>
        <v>-0.31535000000000002</v>
      </c>
    </row>
    <row r="320" spans="1:28" x14ac:dyDescent="0.25">
      <c r="A320" s="2" t="s">
        <v>314</v>
      </c>
      <c r="B320" s="3" t="s">
        <v>8719</v>
      </c>
      <c r="C320" s="3" t="s">
        <v>10233</v>
      </c>
      <c r="D320" s="12">
        <v>22.6</v>
      </c>
      <c r="E320" s="12">
        <v>22.5</v>
      </c>
      <c r="F320" s="12">
        <v>21.85</v>
      </c>
      <c r="G320" s="12">
        <v>21.7</v>
      </c>
      <c r="H320" s="12">
        <v>23</v>
      </c>
      <c r="I320" s="3">
        <v>517</v>
      </c>
      <c r="J320" s="3">
        <v>-329</v>
      </c>
      <c r="K320" s="3">
        <v>-930</v>
      </c>
      <c r="L320" s="3">
        <v>-180</v>
      </c>
      <c r="M320" s="3">
        <v>788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0.116842</v>
      </c>
      <c r="T320" s="13">
        <f t="shared" si="41"/>
        <v>-7.4024999999999994E-2</v>
      </c>
      <c r="U320" s="13">
        <f t="shared" si="42"/>
        <v>-0.203205</v>
      </c>
      <c r="V320" s="13">
        <f t="shared" si="43"/>
        <v>-3.9059999999999997E-2</v>
      </c>
      <c r="W320" s="13">
        <f t="shared" si="44"/>
        <v>0.18124000000000001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8720</v>
      </c>
      <c r="C321" s="3" t="s">
        <v>10234</v>
      </c>
      <c r="D321" s="12">
        <v>19.149999999999999</v>
      </c>
      <c r="E321" s="12">
        <v>18.8</v>
      </c>
      <c r="F321" s="12">
        <v>18.399999999999999</v>
      </c>
      <c r="G321" s="12">
        <v>18.100000000000001</v>
      </c>
      <c r="H321" s="12">
        <v>18.95</v>
      </c>
      <c r="I321" s="3">
        <v>761</v>
      </c>
      <c r="J321" s="3">
        <v>-135</v>
      </c>
      <c r="K321" s="3">
        <v>-1487</v>
      </c>
      <c r="L321" s="3">
        <v>-973</v>
      </c>
      <c r="M321" s="3">
        <v>1323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0.14573149999999999</v>
      </c>
      <c r="T321" s="13">
        <f t="shared" si="41"/>
        <v>-2.538E-2</v>
      </c>
      <c r="U321" s="13">
        <f t="shared" si="42"/>
        <v>-0.27360800000000002</v>
      </c>
      <c r="V321" s="13">
        <f t="shared" si="43"/>
        <v>-0.17611300000000002</v>
      </c>
      <c r="W321" s="13">
        <f t="shared" si="44"/>
        <v>0.2507085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8721</v>
      </c>
      <c r="C322" s="3" t="s">
        <v>10235</v>
      </c>
      <c r="D322" s="12">
        <v>44.7</v>
      </c>
      <c r="E322" s="12">
        <v>45.1</v>
      </c>
      <c r="F322" s="12">
        <v>43.55</v>
      </c>
      <c r="G322" s="12">
        <v>42.3</v>
      </c>
      <c r="H322" s="12">
        <v>42.85</v>
      </c>
      <c r="I322" s="3">
        <v>6156</v>
      </c>
      <c r="J322" s="3">
        <v>2717</v>
      </c>
      <c r="K322" s="3">
        <v>-3966</v>
      </c>
      <c r="L322" s="3">
        <v>-2826</v>
      </c>
      <c r="M322" s="3">
        <v>3461</v>
      </c>
      <c r="N322" s="3">
        <v>626</v>
      </c>
      <c r="O322" s="3">
        <v>1040</v>
      </c>
      <c r="P322" s="3">
        <v>-276</v>
      </c>
      <c r="Q322" s="3">
        <v>293</v>
      </c>
      <c r="R322" s="3">
        <v>-80</v>
      </c>
      <c r="S322" s="13">
        <f t="shared" si="40"/>
        <v>2.7517320000000001</v>
      </c>
      <c r="T322" s="13">
        <f t="shared" si="41"/>
        <v>1.2253669999999999</v>
      </c>
      <c r="U322" s="13">
        <f t="shared" si="42"/>
        <v>-1.727193</v>
      </c>
      <c r="V322" s="13">
        <f t="shared" si="43"/>
        <v>-1.195398</v>
      </c>
      <c r="W322" s="13">
        <f t="shared" si="44"/>
        <v>1.4830385000000001</v>
      </c>
      <c r="X322" s="13">
        <f t="shared" si="45"/>
        <v>0.27982200000000002</v>
      </c>
      <c r="Y322" s="13">
        <f t="shared" si="46"/>
        <v>0.46904000000000001</v>
      </c>
      <c r="Z322" s="13">
        <f t="shared" si="47"/>
        <v>-0.120198</v>
      </c>
      <c r="AA322" s="13">
        <f t="shared" si="48"/>
        <v>0.12393899999999999</v>
      </c>
      <c r="AB322" s="13">
        <f t="shared" si="49"/>
        <v>-3.4279999999999998E-2</v>
      </c>
    </row>
    <row r="323" spans="1:28" x14ac:dyDescent="0.25">
      <c r="A323" s="2" t="s">
        <v>317</v>
      </c>
      <c r="B323" s="3" t="s">
        <v>8722</v>
      </c>
      <c r="C323" s="3" t="s">
        <v>10236</v>
      </c>
      <c r="D323" s="12">
        <v>89.6</v>
      </c>
      <c r="E323" s="12">
        <v>87.5</v>
      </c>
      <c r="F323" s="12">
        <v>82.4</v>
      </c>
      <c r="G323" s="12">
        <v>82.1</v>
      </c>
      <c r="H323" s="12">
        <v>84.3</v>
      </c>
      <c r="I323" s="3">
        <v>861</v>
      </c>
      <c r="J323" s="3">
        <v>-1167</v>
      </c>
      <c r="K323" s="3">
        <v>753</v>
      </c>
      <c r="L323" s="3">
        <v>697</v>
      </c>
      <c r="M323" s="3">
        <v>302</v>
      </c>
      <c r="N323" s="3">
        <v>0</v>
      </c>
      <c r="O323" s="3">
        <v>0</v>
      </c>
      <c r="P323" s="3">
        <v>-476</v>
      </c>
      <c r="Q323" s="3">
        <v>0</v>
      </c>
      <c r="R323" s="3">
        <v>-7</v>
      </c>
      <c r="S323" s="13">
        <f t="shared" si="40"/>
        <v>0.77145599999999992</v>
      </c>
      <c r="T323" s="13">
        <f t="shared" si="41"/>
        <v>-1.0211250000000001</v>
      </c>
      <c r="U323" s="13">
        <f t="shared" si="42"/>
        <v>0.62047200000000002</v>
      </c>
      <c r="V323" s="13">
        <f t="shared" si="43"/>
        <v>0.572237</v>
      </c>
      <c r="W323" s="13">
        <f t="shared" si="44"/>
        <v>0.25458599999999998</v>
      </c>
      <c r="X323" s="13">
        <f t="shared" si="45"/>
        <v>0</v>
      </c>
      <c r="Y323" s="13">
        <f t="shared" si="46"/>
        <v>0</v>
      </c>
      <c r="Z323" s="13">
        <f t="shared" si="47"/>
        <v>-0.39222400000000002</v>
      </c>
      <c r="AA323" s="13">
        <f t="shared" si="48"/>
        <v>0</v>
      </c>
      <c r="AB323" s="13">
        <f t="shared" si="49"/>
        <v>-5.901E-3</v>
      </c>
    </row>
    <row r="324" spans="1:28" x14ac:dyDescent="0.25">
      <c r="A324" s="2" t="s">
        <v>318</v>
      </c>
      <c r="B324" s="3" t="s">
        <v>8723</v>
      </c>
      <c r="C324" s="3" t="s">
        <v>10226</v>
      </c>
      <c r="D324" s="12">
        <v>25.75</v>
      </c>
      <c r="E324" s="12">
        <v>25.55</v>
      </c>
      <c r="F324" s="12">
        <v>25.8</v>
      </c>
      <c r="G324" s="12">
        <v>25.75</v>
      </c>
      <c r="H324" s="12">
        <v>26.45</v>
      </c>
      <c r="I324" s="3">
        <v>509</v>
      </c>
      <c r="J324" s="3">
        <v>-2874</v>
      </c>
      <c r="K324" s="3">
        <v>-1643</v>
      </c>
      <c r="L324" s="3">
        <v>-3489</v>
      </c>
      <c r="M324" s="3">
        <v>-28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0.1310675</v>
      </c>
      <c r="T324" s="13">
        <f t="shared" si="41"/>
        <v>-0.73430699999999993</v>
      </c>
      <c r="U324" s="13">
        <f t="shared" si="42"/>
        <v>-0.42389399999999999</v>
      </c>
      <c r="V324" s="13">
        <f t="shared" si="43"/>
        <v>-0.89841749999999998</v>
      </c>
      <c r="W324" s="13">
        <f t="shared" si="44"/>
        <v>-7.4060000000000003E-3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8724</v>
      </c>
      <c r="C325" s="3" t="s">
        <v>10237</v>
      </c>
      <c r="D325" s="12">
        <v>34.200000000000003</v>
      </c>
      <c r="E325" s="12">
        <v>35.25</v>
      </c>
      <c r="F325" s="12">
        <v>33.450000000000003</v>
      </c>
      <c r="G325" s="12">
        <v>32.799999999999997</v>
      </c>
      <c r="H325" s="12">
        <v>36.049999999999997</v>
      </c>
      <c r="I325" s="3">
        <v>232</v>
      </c>
      <c r="J325" s="3">
        <v>-633</v>
      </c>
      <c r="K325" s="3">
        <v>-646</v>
      </c>
      <c r="L325" s="3">
        <v>-88</v>
      </c>
      <c r="M325" s="3">
        <v>842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7.9344000000000012E-2</v>
      </c>
      <c r="T325" s="13">
        <f t="shared" si="41"/>
        <v>-0.22313250000000001</v>
      </c>
      <c r="U325" s="13">
        <f t="shared" si="42"/>
        <v>-0.216087</v>
      </c>
      <c r="V325" s="13">
        <f t="shared" si="43"/>
        <v>-2.8863999999999997E-2</v>
      </c>
      <c r="W325" s="13">
        <f t="shared" si="44"/>
        <v>0.30354100000000001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8725</v>
      </c>
      <c r="C326" s="3" t="s">
        <v>10235</v>
      </c>
      <c r="D326" s="12">
        <v>34.450000000000003</v>
      </c>
      <c r="E326" s="12">
        <v>34.549999999999997</v>
      </c>
      <c r="F326" s="12">
        <v>33.1</v>
      </c>
      <c r="G326" s="12">
        <v>32.5</v>
      </c>
      <c r="H326" s="12">
        <v>33.5</v>
      </c>
      <c r="I326" s="3">
        <v>1682</v>
      </c>
      <c r="J326" s="3">
        <v>5120</v>
      </c>
      <c r="K326" s="3">
        <v>-32038</v>
      </c>
      <c r="L326" s="3">
        <v>-4499</v>
      </c>
      <c r="M326" s="3">
        <v>-6934</v>
      </c>
      <c r="N326" s="3">
        <v>-1900</v>
      </c>
      <c r="O326" s="3">
        <v>3438</v>
      </c>
      <c r="P326" s="3">
        <v>-41</v>
      </c>
      <c r="Q326" s="3">
        <v>-6249</v>
      </c>
      <c r="R326" s="3">
        <v>-5540</v>
      </c>
      <c r="S326" s="13">
        <f t="shared" si="40"/>
        <v>0.57944899999999999</v>
      </c>
      <c r="T326" s="13">
        <f t="shared" si="41"/>
        <v>1.7689600000000001</v>
      </c>
      <c r="U326" s="13">
        <f t="shared" si="42"/>
        <v>-10.604578</v>
      </c>
      <c r="V326" s="13">
        <f t="shared" si="43"/>
        <v>-1.462175</v>
      </c>
      <c r="W326" s="13">
        <f t="shared" si="44"/>
        <v>-2.3228900000000001</v>
      </c>
      <c r="X326" s="13">
        <f t="shared" si="45"/>
        <v>-0.65455000000000008</v>
      </c>
      <c r="Y326" s="13">
        <f t="shared" si="46"/>
        <v>1.187829</v>
      </c>
      <c r="Z326" s="13">
        <f t="shared" si="47"/>
        <v>-1.3571000000000001E-2</v>
      </c>
      <c r="AA326" s="13">
        <f t="shared" si="48"/>
        <v>-2.0309249999999999</v>
      </c>
      <c r="AB326" s="13">
        <f t="shared" si="49"/>
        <v>-1.8559000000000001</v>
      </c>
    </row>
    <row r="327" spans="1:28" x14ac:dyDescent="0.25">
      <c r="A327" s="2" t="s">
        <v>321</v>
      </c>
      <c r="B327" s="3" t="s">
        <v>8726</v>
      </c>
      <c r="C327" s="3" t="s">
        <v>10234</v>
      </c>
      <c r="D327" s="12">
        <v>293</v>
      </c>
      <c r="E327" s="12">
        <v>295</v>
      </c>
      <c r="F327" s="12">
        <v>298</v>
      </c>
      <c r="G327" s="12">
        <v>300</v>
      </c>
      <c r="H327" s="12">
        <v>315.5</v>
      </c>
      <c r="I327" s="3">
        <v>-127</v>
      </c>
      <c r="J327" s="3">
        <v>-852</v>
      </c>
      <c r="K327" s="3">
        <v>-99</v>
      </c>
      <c r="L327" s="3">
        <v>82</v>
      </c>
      <c r="M327" s="3">
        <v>608</v>
      </c>
      <c r="N327" s="3">
        <v>0</v>
      </c>
      <c r="O327" s="3">
        <v>325</v>
      </c>
      <c r="P327" s="3">
        <v>264</v>
      </c>
      <c r="Q327" s="3">
        <v>69</v>
      </c>
      <c r="R327" s="3">
        <v>31</v>
      </c>
      <c r="S327" s="13">
        <f t="shared" ref="S327:S390" si="50">$D327*I327/100000</f>
        <v>-0.37211</v>
      </c>
      <c r="T327" s="13">
        <f t="shared" ref="T327:T390" si="51">$E327*J327/100000</f>
        <v>-2.5133999999999999</v>
      </c>
      <c r="U327" s="13">
        <f t="shared" ref="U327:U390" si="52">$F327*K327/100000</f>
        <v>-0.29502</v>
      </c>
      <c r="V327" s="13">
        <f t="shared" ref="V327:V390" si="53">$G327*L327/100000</f>
        <v>0.246</v>
      </c>
      <c r="W327" s="13">
        <f t="shared" ref="W327:W390" si="54">$H327*M327/100000</f>
        <v>1.9182399999999999</v>
      </c>
      <c r="X327" s="13">
        <f t="shared" ref="X327:X390" si="55">$D327*N327/100000</f>
        <v>0</v>
      </c>
      <c r="Y327" s="13">
        <f t="shared" ref="Y327:Y390" si="56">$E327*O327/100000</f>
        <v>0.95874999999999999</v>
      </c>
      <c r="Z327" s="13">
        <f t="shared" ref="Z327:Z390" si="57">$F327*P327/100000</f>
        <v>0.78671999999999997</v>
      </c>
      <c r="AA327" s="13">
        <f t="shared" ref="AA327:AA390" si="58">$G327*Q327/100000</f>
        <v>0.20699999999999999</v>
      </c>
      <c r="AB327" s="13">
        <f t="shared" ref="AB327:AB390" si="59">$H327*R327/100000</f>
        <v>9.7805000000000003E-2</v>
      </c>
    </row>
    <row r="328" spans="1:28" x14ac:dyDescent="0.25">
      <c r="A328" s="2" t="s">
        <v>322</v>
      </c>
      <c r="B328" s="3" t="s">
        <v>8727</v>
      </c>
      <c r="C328" s="3" t="s">
        <v>4750</v>
      </c>
      <c r="D328" s="12">
        <v>53</v>
      </c>
      <c r="E328" s="12">
        <v>51.5</v>
      </c>
      <c r="F328" s="12">
        <v>49.85</v>
      </c>
      <c r="G328" s="12">
        <v>49.8</v>
      </c>
      <c r="H328" s="12">
        <v>50.4</v>
      </c>
      <c r="I328" s="3">
        <v>-756</v>
      </c>
      <c r="J328" s="3">
        <v>6656</v>
      </c>
      <c r="K328" s="3">
        <v>6899</v>
      </c>
      <c r="L328" s="3">
        <v>8179</v>
      </c>
      <c r="M328" s="3">
        <v>8427</v>
      </c>
      <c r="N328" s="3">
        <v>223</v>
      </c>
      <c r="O328" s="3">
        <v>-12746</v>
      </c>
      <c r="P328" s="3">
        <v>-12761</v>
      </c>
      <c r="Q328" s="3">
        <v>-12785</v>
      </c>
      <c r="R328" s="3">
        <v>-13142</v>
      </c>
      <c r="S328" s="13">
        <f t="shared" si="50"/>
        <v>-0.40067999999999998</v>
      </c>
      <c r="T328" s="13">
        <f t="shared" si="51"/>
        <v>3.4278400000000002</v>
      </c>
      <c r="U328" s="13">
        <f t="shared" si="52"/>
        <v>3.4391515000000004</v>
      </c>
      <c r="V328" s="13">
        <f t="shared" si="53"/>
        <v>4.0731419999999998</v>
      </c>
      <c r="W328" s="13">
        <f t="shared" si="54"/>
        <v>4.2472079999999997</v>
      </c>
      <c r="X328" s="13">
        <f t="shared" si="55"/>
        <v>0.11819</v>
      </c>
      <c r="Y328" s="13">
        <f t="shared" si="56"/>
        <v>-6.56419</v>
      </c>
      <c r="Z328" s="13">
        <f t="shared" si="57"/>
        <v>-6.3613584999999997</v>
      </c>
      <c r="AA328" s="13">
        <f t="shared" si="58"/>
        <v>-6.36693</v>
      </c>
      <c r="AB328" s="13">
        <f t="shared" si="59"/>
        <v>-6.6235679999999997</v>
      </c>
    </row>
    <row r="329" spans="1:28" x14ac:dyDescent="0.25">
      <c r="A329" s="2" t="s">
        <v>323</v>
      </c>
      <c r="B329" s="3" t="s">
        <v>8728</v>
      </c>
      <c r="C329" s="3" t="s">
        <v>10194</v>
      </c>
      <c r="D329" s="12">
        <v>97.4</v>
      </c>
      <c r="E329" s="12">
        <v>97.2</v>
      </c>
      <c r="F329" s="12">
        <v>97.2</v>
      </c>
      <c r="G329" s="12">
        <v>98.2</v>
      </c>
      <c r="H329" s="12">
        <v>97.9</v>
      </c>
      <c r="I329" s="3">
        <v>67</v>
      </c>
      <c r="J329" s="3">
        <v>-23</v>
      </c>
      <c r="K329" s="3">
        <v>32</v>
      </c>
      <c r="L329" s="3">
        <v>107</v>
      </c>
      <c r="M329" s="3">
        <v>-50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6.5257999999999997E-2</v>
      </c>
      <c r="T329" s="13">
        <f t="shared" si="51"/>
        <v>-2.2355999999999997E-2</v>
      </c>
      <c r="U329" s="13">
        <f t="shared" si="52"/>
        <v>3.1104E-2</v>
      </c>
      <c r="V329" s="13">
        <f t="shared" si="53"/>
        <v>0.105074</v>
      </c>
      <c r="W329" s="13">
        <f t="shared" si="54"/>
        <v>-4.895E-2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8729</v>
      </c>
      <c r="C330" s="3" t="s">
        <v>10238</v>
      </c>
      <c r="D330" s="12">
        <v>9.77</v>
      </c>
      <c r="E330" s="12">
        <v>9.64</v>
      </c>
      <c r="F330" s="12">
        <v>9.31</v>
      </c>
      <c r="G330" s="12">
        <v>9.32</v>
      </c>
      <c r="H330" s="12">
        <v>9.43</v>
      </c>
      <c r="I330" s="3">
        <v>71</v>
      </c>
      <c r="J330" s="3">
        <v>-601</v>
      </c>
      <c r="K330" s="3">
        <v>-1143</v>
      </c>
      <c r="L330" s="3">
        <v>-220</v>
      </c>
      <c r="M330" s="3">
        <v>125</v>
      </c>
      <c r="N330" s="3">
        <v>0</v>
      </c>
      <c r="O330" s="3">
        <v>22</v>
      </c>
      <c r="P330" s="3">
        <v>0</v>
      </c>
      <c r="Q330" s="3">
        <v>0</v>
      </c>
      <c r="R330" s="3">
        <v>0</v>
      </c>
      <c r="S330" s="13">
        <f t="shared" si="50"/>
        <v>6.9366999999999996E-3</v>
      </c>
      <c r="T330" s="13">
        <f t="shared" si="51"/>
        <v>-5.7936400000000006E-2</v>
      </c>
      <c r="U330" s="13">
        <f t="shared" si="52"/>
        <v>-0.1064133</v>
      </c>
      <c r="V330" s="13">
        <f t="shared" si="53"/>
        <v>-2.0504000000000001E-2</v>
      </c>
      <c r="W330" s="13">
        <f t="shared" si="54"/>
        <v>1.1787499999999999E-2</v>
      </c>
      <c r="X330" s="13">
        <f t="shared" si="55"/>
        <v>0</v>
      </c>
      <c r="Y330" s="13">
        <f t="shared" si="56"/>
        <v>2.1207999999999999E-3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8730</v>
      </c>
      <c r="C331" s="3" t="s">
        <v>4588</v>
      </c>
      <c r="D331" s="12">
        <v>110</v>
      </c>
      <c r="E331" s="12">
        <v>111</v>
      </c>
      <c r="F331" s="12">
        <v>110.5</v>
      </c>
      <c r="G331" s="12">
        <v>119</v>
      </c>
      <c r="H331" s="12">
        <v>127</v>
      </c>
      <c r="I331" s="3">
        <v>-622</v>
      </c>
      <c r="J331" s="3">
        <v>150</v>
      </c>
      <c r="K331" s="3">
        <v>-789</v>
      </c>
      <c r="L331" s="3">
        <v>450</v>
      </c>
      <c r="M331" s="3">
        <v>-821</v>
      </c>
      <c r="N331" s="3">
        <v>1117</v>
      </c>
      <c r="O331" s="3">
        <v>392</v>
      </c>
      <c r="P331" s="3">
        <v>1214</v>
      </c>
      <c r="Q331" s="3">
        <v>400</v>
      </c>
      <c r="R331" s="3">
        <v>949</v>
      </c>
      <c r="S331" s="13">
        <f t="shared" si="50"/>
        <v>-0.68420000000000003</v>
      </c>
      <c r="T331" s="13">
        <f t="shared" si="51"/>
        <v>0.16650000000000001</v>
      </c>
      <c r="U331" s="13">
        <f t="shared" si="52"/>
        <v>-0.87184499999999998</v>
      </c>
      <c r="V331" s="13">
        <f t="shared" si="53"/>
        <v>0.53549999999999998</v>
      </c>
      <c r="W331" s="13">
        <f t="shared" si="54"/>
        <v>-1.04267</v>
      </c>
      <c r="X331" s="13">
        <f t="shared" si="55"/>
        <v>1.2286999999999999</v>
      </c>
      <c r="Y331" s="13">
        <f t="shared" si="56"/>
        <v>0.43512000000000001</v>
      </c>
      <c r="Z331" s="13">
        <f t="shared" si="57"/>
        <v>1.3414699999999999</v>
      </c>
      <c r="AA331" s="13">
        <f t="shared" si="58"/>
        <v>0.47599999999999998</v>
      </c>
      <c r="AB331" s="13">
        <f t="shared" si="59"/>
        <v>1.20523</v>
      </c>
    </row>
    <row r="332" spans="1:28" x14ac:dyDescent="0.25">
      <c r="A332" s="2" t="s">
        <v>326</v>
      </c>
      <c r="B332" s="3" t="s">
        <v>8731</v>
      </c>
      <c r="C332" s="3" t="s">
        <v>10225</v>
      </c>
      <c r="D332" s="12">
        <v>30.1</v>
      </c>
      <c r="E332" s="12">
        <v>30.1</v>
      </c>
      <c r="F332" s="12">
        <v>29.75</v>
      </c>
      <c r="G332" s="12">
        <v>29.9</v>
      </c>
      <c r="H332" s="12">
        <v>30.25</v>
      </c>
      <c r="I332" s="3">
        <v>2321</v>
      </c>
      <c r="J332" s="3">
        <v>1426</v>
      </c>
      <c r="K332" s="3">
        <v>-971</v>
      </c>
      <c r="L332" s="3">
        <v>-1109</v>
      </c>
      <c r="M332" s="3">
        <v>413</v>
      </c>
      <c r="N332" s="3">
        <v>-29</v>
      </c>
      <c r="O332" s="3">
        <v>7</v>
      </c>
      <c r="P332" s="3">
        <v>-12</v>
      </c>
      <c r="Q332" s="3">
        <v>-13</v>
      </c>
      <c r="R332" s="3">
        <v>0</v>
      </c>
      <c r="S332" s="13">
        <f t="shared" si="50"/>
        <v>0.69862100000000005</v>
      </c>
      <c r="T332" s="13">
        <f t="shared" si="51"/>
        <v>0.429226</v>
      </c>
      <c r="U332" s="13">
        <f t="shared" si="52"/>
        <v>-0.28887249999999998</v>
      </c>
      <c r="V332" s="13">
        <f t="shared" si="53"/>
        <v>-0.33159099999999997</v>
      </c>
      <c r="W332" s="13">
        <f t="shared" si="54"/>
        <v>0.1249325</v>
      </c>
      <c r="X332" s="13">
        <f t="shared" si="55"/>
        <v>-8.7290000000000006E-3</v>
      </c>
      <c r="Y332" s="13">
        <f t="shared" si="56"/>
        <v>2.1070000000000004E-3</v>
      </c>
      <c r="Z332" s="13">
        <f t="shared" si="57"/>
        <v>-3.5699999999999998E-3</v>
      </c>
      <c r="AA332" s="13">
        <f t="shared" si="58"/>
        <v>-3.8869999999999998E-3</v>
      </c>
      <c r="AB332" s="13">
        <f t="shared" si="59"/>
        <v>0</v>
      </c>
    </row>
    <row r="333" spans="1:28" x14ac:dyDescent="0.25">
      <c r="A333" s="2" t="s">
        <v>327</v>
      </c>
      <c r="B333" s="3" t="s">
        <v>8732</v>
      </c>
      <c r="C333" s="3" t="s">
        <v>10239</v>
      </c>
      <c r="D333" s="12">
        <v>31.6</v>
      </c>
      <c r="E333" s="12">
        <v>32.049999999999997</v>
      </c>
      <c r="F333" s="12">
        <v>31.55</v>
      </c>
      <c r="G333" s="12">
        <v>30.8</v>
      </c>
      <c r="H333" s="12">
        <v>30.8</v>
      </c>
      <c r="I333" s="3">
        <v>-1290</v>
      </c>
      <c r="J333" s="3">
        <v>6777</v>
      </c>
      <c r="K333" s="3">
        <v>-148</v>
      </c>
      <c r="L333" s="3">
        <v>-29444</v>
      </c>
      <c r="M333" s="3">
        <v>-6950</v>
      </c>
      <c r="N333" s="3">
        <v>0</v>
      </c>
      <c r="O333" s="3">
        <v>-121</v>
      </c>
      <c r="P333" s="3">
        <v>14</v>
      </c>
      <c r="Q333" s="3">
        <v>-1</v>
      </c>
      <c r="R333" s="3">
        <v>0</v>
      </c>
      <c r="S333" s="13">
        <f t="shared" si="50"/>
        <v>-0.40764</v>
      </c>
      <c r="T333" s="13">
        <f t="shared" si="51"/>
        <v>2.1720284999999997</v>
      </c>
      <c r="U333" s="13">
        <f t="shared" si="52"/>
        <v>-4.6694000000000006E-2</v>
      </c>
      <c r="V333" s="13">
        <f t="shared" si="53"/>
        <v>-9.0687519999999999</v>
      </c>
      <c r="W333" s="13">
        <f t="shared" si="54"/>
        <v>-2.1406000000000001</v>
      </c>
      <c r="X333" s="13">
        <f t="shared" si="55"/>
        <v>0</v>
      </c>
      <c r="Y333" s="13">
        <f t="shared" si="56"/>
        <v>-3.8780499999999996E-2</v>
      </c>
      <c r="Z333" s="13">
        <f t="shared" si="57"/>
        <v>4.4169999999999999E-3</v>
      </c>
      <c r="AA333" s="13">
        <f t="shared" si="58"/>
        <v>-3.0800000000000001E-4</v>
      </c>
      <c r="AB333" s="13">
        <f t="shared" si="59"/>
        <v>0</v>
      </c>
    </row>
    <row r="334" spans="1:28" x14ac:dyDescent="0.25">
      <c r="A334" s="2" t="s">
        <v>328</v>
      </c>
      <c r="B334" s="3" t="s">
        <v>8733</v>
      </c>
      <c r="C334" s="3" t="s">
        <v>10240</v>
      </c>
      <c r="D334" s="12">
        <v>65</v>
      </c>
      <c r="E334" s="12">
        <v>65.7</v>
      </c>
      <c r="F334" s="12">
        <v>64.2</v>
      </c>
      <c r="G334" s="12">
        <v>63.9</v>
      </c>
      <c r="H334" s="12">
        <v>65.099999999999994</v>
      </c>
      <c r="I334" s="3">
        <v>698</v>
      </c>
      <c r="J334" s="3">
        <v>1574</v>
      </c>
      <c r="K334" s="3">
        <v>-1593</v>
      </c>
      <c r="L334" s="3">
        <v>15</v>
      </c>
      <c r="M334" s="3">
        <v>1478</v>
      </c>
      <c r="N334" s="3">
        <v>0</v>
      </c>
      <c r="O334" s="3">
        <v>7</v>
      </c>
      <c r="P334" s="3">
        <v>2</v>
      </c>
      <c r="Q334" s="3">
        <v>219</v>
      </c>
      <c r="R334" s="3">
        <v>0</v>
      </c>
      <c r="S334" s="13">
        <f t="shared" si="50"/>
        <v>0.45369999999999999</v>
      </c>
      <c r="T334" s="13">
        <f t="shared" si="51"/>
        <v>1.0341180000000001</v>
      </c>
      <c r="U334" s="13">
        <f t="shared" si="52"/>
        <v>-1.0227060000000001</v>
      </c>
      <c r="V334" s="13">
        <f t="shared" si="53"/>
        <v>9.5849999999999998E-3</v>
      </c>
      <c r="W334" s="13">
        <f t="shared" si="54"/>
        <v>0.96217799999999987</v>
      </c>
      <c r="X334" s="13">
        <f t="shared" si="55"/>
        <v>0</v>
      </c>
      <c r="Y334" s="13">
        <f t="shared" si="56"/>
        <v>4.5990000000000007E-3</v>
      </c>
      <c r="Z334" s="13">
        <f t="shared" si="57"/>
        <v>1.284E-3</v>
      </c>
      <c r="AA334" s="13">
        <f t="shared" si="58"/>
        <v>0.13994100000000001</v>
      </c>
      <c r="AB334" s="13">
        <f t="shared" si="59"/>
        <v>0</v>
      </c>
    </row>
    <row r="335" spans="1:28" x14ac:dyDescent="0.25">
      <c r="A335" s="2" t="s">
        <v>329</v>
      </c>
      <c r="B335" s="3" t="s">
        <v>8734</v>
      </c>
      <c r="C335" s="3" t="s">
        <v>10227</v>
      </c>
      <c r="D335" s="12">
        <v>30.5</v>
      </c>
      <c r="E335" s="12">
        <v>31.1</v>
      </c>
      <c r="F335" s="12">
        <v>30.4</v>
      </c>
      <c r="G335" s="12">
        <v>31.1</v>
      </c>
      <c r="H335" s="12">
        <v>34.200000000000003</v>
      </c>
      <c r="I335" s="3">
        <v>76</v>
      </c>
      <c r="J335" s="3">
        <v>15</v>
      </c>
      <c r="K335" s="3">
        <v>-242</v>
      </c>
      <c r="L335" s="3">
        <v>252</v>
      </c>
      <c r="M335" s="3">
        <v>-574</v>
      </c>
      <c r="N335" s="3">
        <v>212</v>
      </c>
      <c r="O335" s="3">
        <v>0</v>
      </c>
      <c r="P335" s="3">
        <v>200</v>
      </c>
      <c r="Q335" s="3">
        <v>72</v>
      </c>
      <c r="R335" s="3">
        <v>0</v>
      </c>
      <c r="S335" s="13">
        <f t="shared" si="50"/>
        <v>2.3179999999999999E-2</v>
      </c>
      <c r="T335" s="13">
        <f t="shared" si="51"/>
        <v>4.6649999999999999E-3</v>
      </c>
      <c r="U335" s="13">
        <f t="shared" si="52"/>
        <v>-7.3567999999999995E-2</v>
      </c>
      <c r="V335" s="13">
        <f t="shared" si="53"/>
        <v>7.8372000000000011E-2</v>
      </c>
      <c r="W335" s="13">
        <f t="shared" si="54"/>
        <v>-0.19630800000000004</v>
      </c>
      <c r="X335" s="13">
        <f t="shared" si="55"/>
        <v>6.4659999999999995E-2</v>
      </c>
      <c r="Y335" s="13">
        <f t="shared" si="56"/>
        <v>0</v>
      </c>
      <c r="Z335" s="13">
        <f t="shared" si="57"/>
        <v>6.08E-2</v>
      </c>
      <c r="AA335" s="13">
        <f t="shared" si="58"/>
        <v>2.2392000000000002E-2</v>
      </c>
      <c r="AB335" s="13">
        <f t="shared" si="59"/>
        <v>0</v>
      </c>
    </row>
    <row r="336" spans="1:28" x14ac:dyDescent="0.25">
      <c r="A336" s="2" t="s">
        <v>330</v>
      </c>
      <c r="B336" s="3" t="s">
        <v>8735</v>
      </c>
      <c r="C336" s="3" t="s">
        <v>10239</v>
      </c>
      <c r="D336" s="12">
        <v>26.1</v>
      </c>
      <c r="E336" s="12">
        <v>26.15</v>
      </c>
      <c r="F336" s="12">
        <v>25.5</v>
      </c>
      <c r="G336" s="12">
        <v>25.35</v>
      </c>
      <c r="H336" s="12">
        <v>25.7</v>
      </c>
      <c r="I336" s="3">
        <v>2913</v>
      </c>
      <c r="J336" s="3">
        <v>1937</v>
      </c>
      <c r="K336" s="3">
        <v>-2092</v>
      </c>
      <c r="L336" s="3">
        <v>2068</v>
      </c>
      <c r="M336" s="3">
        <v>4898</v>
      </c>
      <c r="N336" s="3">
        <v>174</v>
      </c>
      <c r="O336" s="3">
        <v>-7574</v>
      </c>
      <c r="P336" s="3">
        <v>-7553</v>
      </c>
      <c r="Q336" s="3">
        <v>-7569</v>
      </c>
      <c r="R336" s="3">
        <v>-8235</v>
      </c>
      <c r="S336" s="13">
        <f t="shared" si="50"/>
        <v>0.760293</v>
      </c>
      <c r="T336" s="13">
        <f t="shared" si="51"/>
        <v>0.50652549999999996</v>
      </c>
      <c r="U336" s="13">
        <f t="shared" si="52"/>
        <v>-0.53346000000000005</v>
      </c>
      <c r="V336" s="13">
        <f t="shared" si="53"/>
        <v>0.52423799999999998</v>
      </c>
      <c r="W336" s="13">
        <f t="shared" si="54"/>
        <v>1.258786</v>
      </c>
      <c r="X336" s="13">
        <f t="shared" si="55"/>
        <v>4.5414000000000003E-2</v>
      </c>
      <c r="Y336" s="13">
        <f t="shared" si="56"/>
        <v>-1.9806009999999998</v>
      </c>
      <c r="Z336" s="13">
        <f t="shared" si="57"/>
        <v>-1.926015</v>
      </c>
      <c r="AA336" s="13">
        <f t="shared" si="58"/>
        <v>-1.9187415000000003</v>
      </c>
      <c r="AB336" s="13">
        <f t="shared" si="59"/>
        <v>-2.1163949999999998</v>
      </c>
    </row>
    <row r="337" spans="1:28" x14ac:dyDescent="0.25">
      <c r="A337" s="2" t="s">
        <v>331</v>
      </c>
      <c r="B337" s="3" t="s">
        <v>8736</v>
      </c>
      <c r="C337" s="3" t="s">
        <v>10239</v>
      </c>
      <c r="D337" s="12">
        <v>388</v>
      </c>
      <c r="E337" s="12">
        <v>385</v>
      </c>
      <c r="F337" s="12">
        <v>383</v>
      </c>
      <c r="G337" s="12">
        <v>375</v>
      </c>
      <c r="H337" s="12">
        <v>374</v>
      </c>
      <c r="I337" s="3">
        <v>-553</v>
      </c>
      <c r="J337" s="3">
        <v>23</v>
      </c>
      <c r="K337" s="3">
        <v>1194</v>
      </c>
      <c r="L337" s="3">
        <v>-1997</v>
      </c>
      <c r="M337" s="3">
        <v>-202</v>
      </c>
      <c r="N337" s="3">
        <v>0</v>
      </c>
      <c r="O337" s="3">
        <v>-1111</v>
      </c>
      <c r="P337" s="3">
        <v>-783</v>
      </c>
      <c r="Q337" s="3">
        <v>-878</v>
      </c>
      <c r="R337" s="3">
        <v>-878</v>
      </c>
      <c r="S337" s="13">
        <f t="shared" si="50"/>
        <v>-2.1456400000000002</v>
      </c>
      <c r="T337" s="13">
        <f t="shared" si="51"/>
        <v>8.8550000000000004E-2</v>
      </c>
      <c r="U337" s="13">
        <f t="shared" si="52"/>
        <v>4.5730199999999996</v>
      </c>
      <c r="V337" s="13">
        <f t="shared" si="53"/>
        <v>-7.4887499999999996</v>
      </c>
      <c r="W337" s="13">
        <f t="shared" si="54"/>
        <v>-0.75548000000000004</v>
      </c>
      <c r="X337" s="13">
        <f t="shared" si="55"/>
        <v>0</v>
      </c>
      <c r="Y337" s="13">
        <f t="shared" si="56"/>
        <v>-4.2773500000000002</v>
      </c>
      <c r="Z337" s="13">
        <f t="shared" si="57"/>
        <v>-2.9988899999999998</v>
      </c>
      <c r="AA337" s="13">
        <f t="shared" si="58"/>
        <v>-3.2925</v>
      </c>
      <c r="AB337" s="13">
        <f t="shared" si="59"/>
        <v>-3.2837200000000002</v>
      </c>
    </row>
    <row r="338" spans="1:28" x14ac:dyDescent="0.25">
      <c r="A338" s="2" t="s">
        <v>332</v>
      </c>
      <c r="B338" s="3" t="s">
        <v>8737</v>
      </c>
      <c r="C338" s="3" t="s">
        <v>10241</v>
      </c>
      <c r="D338" s="12">
        <v>14.6</v>
      </c>
      <c r="E338" s="12">
        <v>14.75</v>
      </c>
      <c r="F338" s="12">
        <v>14.15</v>
      </c>
      <c r="G338" s="12">
        <v>14.05</v>
      </c>
      <c r="H338" s="12">
        <v>14.1</v>
      </c>
      <c r="I338" s="3">
        <v>183</v>
      </c>
      <c r="J338" s="3">
        <v>-418</v>
      </c>
      <c r="K338" s="3">
        <v>-110</v>
      </c>
      <c r="L338" s="3">
        <v>36</v>
      </c>
      <c r="M338" s="3">
        <v>136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2.6717999999999999E-2</v>
      </c>
      <c r="T338" s="13">
        <f t="shared" si="51"/>
        <v>-6.1655000000000001E-2</v>
      </c>
      <c r="U338" s="13">
        <f t="shared" si="52"/>
        <v>-1.5565000000000001E-2</v>
      </c>
      <c r="V338" s="13">
        <f t="shared" si="53"/>
        <v>5.058E-3</v>
      </c>
      <c r="W338" s="13">
        <f t="shared" si="54"/>
        <v>1.9175999999999999E-2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8738</v>
      </c>
      <c r="C339" s="3" t="s">
        <v>10242</v>
      </c>
      <c r="D339" s="12">
        <v>17.399999999999999</v>
      </c>
      <c r="E339" s="12">
        <v>17.350000000000001</v>
      </c>
      <c r="F339" s="12">
        <v>17.05</v>
      </c>
      <c r="G339" s="12">
        <v>17.100000000000001</v>
      </c>
      <c r="H339" s="12">
        <v>17.399999999999999</v>
      </c>
      <c r="I339" s="3">
        <v>22</v>
      </c>
      <c r="J339" s="3">
        <v>47</v>
      </c>
      <c r="K339" s="3">
        <v>-97</v>
      </c>
      <c r="L339" s="3">
        <v>-20</v>
      </c>
      <c r="M339" s="3">
        <v>32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3.8279999999999994E-3</v>
      </c>
      <c r="T339" s="13">
        <f t="shared" si="51"/>
        <v>8.1545000000000003E-3</v>
      </c>
      <c r="U339" s="13">
        <f t="shared" si="52"/>
        <v>-1.6538500000000001E-2</v>
      </c>
      <c r="V339" s="13">
        <f t="shared" si="53"/>
        <v>-3.4199999999999999E-3</v>
      </c>
      <c r="W339" s="13">
        <f t="shared" si="54"/>
        <v>5.5679999999999992E-3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8739</v>
      </c>
      <c r="C340" s="3" t="s">
        <v>10243</v>
      </c>
      <c r="D340" s="12">
        <v>198</v>
      </c>
      <c r="E340" s="12">
        <v>194.5</v>
      </c>
      <c r="F340" s="12">
        <v>195</v>
      </c>
      <c r="G340" s="12">
        <v>193</v>
      </c>
      <c r="H340" s="12">
        <v>191</v>
      </c>
      <c r="I340" s="3">
        <v>89</v>
      </c>
      <c r="J340" s="3">
        <v>-44</v>
      </c>
      <c r="K340" s="3">
        <v>34</v>
      </c>
      <c r="L340" s="3">
        <v>-138</v>
      </c>
      <c r="M340" s="3">
        <v>-74</v>
      </c>
      <c r="N340" s="3">
        <v>0</v>
      </c>
      <c r="O340" s="3">
        <v>1</v>
      </c>
      <c r="P340" s="3">
        <v>0</v>
      </c>
      <c r="Q340" s="3">
        <v>-2</v>
      </c>
      <c r="R340" s="3">
        <v>-3</v>
      </c>
      <c r="S340" s="13">
        <f t="shared" si="50"/>
        <v>0.17621999999999999</v>
      </c>
      <c r="T340" s="13">
        <f t="shared" si="51"/>
        <v>-8.5580000000000003E-2</v>
      </c>
      <c r="U340" s="13">
        <f t="shared" si="52"/>
        <v>6.6299999999999998E-2</v>
      </c>
      <c r="V340" s="13">
        <f t="shared" si="53"/>
        <v>-0.26634000000000002</v>
      </c>
      <c r="W340" s="13">
        <f t="shared" si="54"/>
        <v>-0.14133999999999999</v>
      </c>
      <c r="X340" s="13">
        <f t="shared" si="55"/>
        <v>0</v>
      </c>
      <c r="Y340" s="13">
        <f t="shared" si="56"/>
        <v>1.9449999999999999E-3</v>
      </c>
      <c r="Z340" s="13">
        <f t="shared" si="57"/>
        <v>0</v>
      </c>
      <c r="AA340" s="13">
        <f t="shared" si="58"/>
        <v>-3.8600000000000001E-3</v>
      </c>
      <c r="AB340" s="13">
        <f t="shared" si="59"/>
        <v>-5.7299999999999999E-3</v>
      </c>
    </row>
    <row r="341" spans="1:28" x14ac:dyDescent="0.25">
      <c r="A341" s="2" t="s">
        <v>335</v>
      </c>
      <c r="B341" s="3" t="s">
        <v>8740</v>
      </c>
      <c r="C341" s="3" t="s">
        <v>4746</v>
      </c>
      <c r="D341" s="12">
        <v>30.15</v>
      </c>
      <c r="E341" s="12">
        <v>30.25</v>
      </c>
      <c r="F341" s="12">
        <v>30.15</v>
      </c>
      <c r="G341" s="12">
        <v>30.2</v>
      </c>
      <c r="H341" s="12">
        <v>30.85</v>
      </c>
      <c r="I341" s="3">
        <v>-98</v>
      </c>
      <c r="J341" s="3">
        <v>58</v>
      </c>
      <c r="K341" s="3">
        <v>115</v>
      </c>
      <c r="L341" s="3">
        <v>206</v>
      </c>
      <c r="M341" s="3">
        <v>159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-2.9546999999999997E-2</v>
      </c>
      <c r="T341" s="13">
        <f t="shared" si="51"/>
        <v>1.7545000000000002E-2</v>
      </c>
      <c r="U341" s="13">
        <f t="shared" si="52"/>
        <v>3.4672500000000002E-2</v>
      </c>
      <c r="V341" s="13">
        <f t="shared" si="53"/>
        <v>6.2211999999999996E-2</v>
      </c>
      <c r="W341" s="13">
        <f t="shared" si="54"/>
        <v>4.9051500000000005E-2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8741</v>
      </c>
      <c r="C342" s="3" t="s">
        <v>10244</v>
      </c>
      <c r="D342" s="12">
        <v>21.9</v>
      </c>
      <c r="E342" s="12">
        <v>21.4</v>
      </c>
      <c r="F342" s="12">
        <v>20.65</v>
      </c>
      <c r="G342" s="12">
        <v>20.85</v>
      </c>
      <c r="H342" s="12">
        <v>21.3</v>
      </c>
      <c r="I342" s="3">
        <v>4840</v>
      </c>
      <c r="J342" s="3">
        <v>-3544</v>
      </c>
      <c r="K342" s="3">
        <v>-836</v>
      </c>
      <c r="L342" s="3">
        <v>2292</v>
      </c>
      <c r="M342" s="3">
        <v>1602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1.05996</v>
      </c>
      <c r="T342" s="13">
        <f t="shared" si="51"/>
        <v>-0.75841599999999987</v>
      </c>
      <c r="U342" s="13">
        <f t="shared" si="52"/>
        <v>-0.17263399999999998</v>
      </c>
      <c r="V342" s="13">
        <f t="shared" si="53"/>
        <v>0.47788200000000003</v>
      </c>
      <c r="W342" s="13">
        <f t="shared" si="54"/>
        <v>0.34122599999999997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8742</v>
      </c>
      <c r="C343" s="3" t="s">
        <v>10239</v>
      </c>
      <c r="D343" s="12">
        <v>3.07</v>
      </c>
      <c r="E343" s="12">
        <v>3.11</v>
      </c>
      <c r="F343" s="12">
        <v>3.15</v>
      </c>
      <c r="G343" s="12">
        <v>3.17</v>
      </c>
      <c r="H343" s="12">
        <v>3.13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8743</v>
      </c>
      <c r="C344" s="3" t="s">
        <v>10245</v>
      </c>
      <c r="D344" s="12">
        <v>12.5</v>
      </c>
      <c r="E344" s="12">
        <v>12.2</v>
      </c>
      <c r="F344" s="12">
        <v>12</v>
      </c>
      <c r="G344" s="12">
        <v>11.85</v>
      </c>
      <c r="H344" s="12">
        <v>11.95</v>
      </c>
      <c r="I344" s="3">
        <v>648</v>
      </c>
      <c r="J344" s="3">
        <v>-622</v>
      </c>
      <c r="K344" s="3">
        <v>-372</v>
      </c>
      <c r="L344" s="3">
        <v>-661</v>
      </c>
      <c r="M344" s="3">
        <v>158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8.1000000000000003E-2</v>
      </c>
      <c r="T344" s="13">
        <f t="shared" si="51"/>
        <v>-7.5883999999999993E-2</v>
      </c>
      <c r="U344" s="13">
        <f t="shared" si="52"/>
        <v>-4.4639999999999999E-2</v>
      </c>
      <c r="V344" s="13">
        <f t="shared" si="53"/>
        <v>-7.8328499999999995E-2</v>
      </c>
      <c r="W344" s="13">
        <f t="shared" si="54"/>
        <v>1.8880999999999998E-2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8744</v>
      </c>
      <c r="C345" s="3" t="s">
        <v>4592</v>
      </c>
      <c r="D345" s="12">
        <v>22.25</v>
      </c>
      <c r="E345" s="12">
        <v>22.15</v>
      </c>
      <c r="F345" s="12">
        <v>21.85</v>
      </c>
      <c r="G345" s="12">
        <v>22.25</v>
      </c>
      <c r="H345" s="12">
        <v>22.65</v>
      </c>
      <c r="I345" s="3">
        <v>1473</v>
      </c>
      <c r="J345" s="3">
        <v>-279</v>
      </c>
      <c r="K345" s="3">
        <v>400</v>
      </c>
      <c r="L345" s="3">
        <v>2843</v>
      </c>
      <c r="M345" s="3">
        <v>-2459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0.32774249999999999</v>
      </c>
      <c r="T345" s="13">
        <f t="shared" si="51"/>
        <v>-6.1798499999999992E-2</v>
      </c>
      <c r="U345" s="13">
        <f t="shared" si="52"/>
        <v>8.7400000000000005E-2</v>
      </c>
      <c r="V345" s="13">
        <f t="shared" si="53"/>
        <v>0.63256749999999995</v>
      </c>
      <c r="W345" s="13">
        <f t="shared" si="54"/>
        <v>-0.55696349999999994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8745</v>
      </c>
      <c r="C346" s="3" t="s">
        <v>10227</v>
      </c>
      <c r="D346" s="12">
        <v>59.3</v>
      </c>
      <c r="E346" s="12">
        <v>58.2</v>
      </c>
      <c r="F346" s="12">
        <v>62.2</v>
      </c>
      <c r="G346" s="12">
        <v>61.2</v>
      </c>
      <c r="H346" s="12">
        <v>67.3</v>
      </c>
      <c r="I346" s="3">
        <v>1354</v>
      </c>
      <c r="J346" s="3">
        <v>-1194</v>
      </c>
      <c r="K346" s="3">
        <v>10091</v>
      </c>
      <c r="L346" s="3">
        <v>-7746</v>
      </c>
      <c r="M346" s="3">
        <v>4140</v>
      </c>
      <c r="N346" s="3">
        <v>-205</v>
      </c>
      <c r="O346" s="3">
        <v>169</v>
      </c>
      <c r="P346" s="3">
        <v>6479</v>
      </c>
      <c r="Q346" s="3">
        <v>939</v>
      </c>
      <c r="R346" s="3">
        <v>151</v>
      </c>
      <c r="S346" s="13">
        <f t="shared" si="50"/>
        <v>0.80292200000000002</v>
      </c>
      <c r="T346" s="13">
        <f t="shared" si="51"/>
        <v>-0.69490800000000008</v>
      </c>
      <c r="U346" s="13">
        <f t="shared" si="52"/>
        <v>6.2766020000000005</v>
      </c>
      <c r="V346" s="13">
        <f t="shared" si="53"/>
        <v>-4.7405520000000001</v>
      </c>
      <c r="W346" s="13">
        <f t="shared" si="54"/>
        <v>2.7862200000000001</v>
      </c>
      <c r="X346" s="13">
        <f t="shared" si="55"/>
        <v>-0.12156500000000001</v>
      </c>
      <c r="Y346" s="13">
        <f t="shared" si="56"/>
        <v>9.8358000000000015E-2</v>
      </c>
      <c r="Z346" s="13">
        <f t="shared" si="57"/>
        <v>4.0299380000000005</v>
      </c>
      <c r="AA346" s="13">
        <f t="shared" si="58"/>
        <v>0.57466800000000007</v>
      </c>
      <c r="AB346" s="13">
        <f t="shared" si="59"/>
        <v>0.10162299999999999</v>
      </c>
    </row>
    <row r="347" spans="1:28" x14ac:dyDescent="0.25">
      <c r="A347" s="2" t="s">
        <v>341</v>
      </c>
      <c r="B347" s="3" t="s">
        <v>8746</v>
      </c>
      <c r="C347" s="3" t="s">
        <v>10246</v>
      </c>
      <c r="D347" s="12">
        <v>20.8</v>
      </c>
      <c r="E347" s="12">
        <v>19.45</v>
      </c>
      <c r="F347" s="12">
        <v>18.5</v>
      </c>
      <c r="G347" s="12">
        <v>18.45</v>
      </c>
      <c r="H347" s="12">
        <v>18.95</v>
      </c>
      <c r="I347" s="3">
        <v>1080</v>
      </c>
      <c r="J347" s="3">
        <v>-11639</v>
      </c>
      <c r="K347" s="3">
        <v>-3770</v>
      </c>
      <c r="L347" s="3">
        <v>-1980</v>
      </c>
      <c r="M347" s="3">
        <v>937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0.22464000000000001</v>
      </c>
      <c r="T347" s="13">
        <f t="shared" si="51"/>
        <v>-2.2637855</v>
      </c>
      <c r="U347" s="13">
        <f t="shared" si="52"/>
        <v>-0.69745000000000001</v>
      </c>
      <c r="V347" s="13">
        <f t="shared" si="53"/>
        <v>-0.36531000000000002</v>
      </c>
      <c r="W347" s="13">
        <f t="shared" si="54"/>
        <v>0.17756149999999998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8747</v>
      </c>
      <c r="C348" s="3" t="s">
        <v>10199</v>
      </c>
      <c r="D348" s="12">
        <v>25.35</v>
      </c>
      <c r="E348" s="12">
        <v>24.9</v>
      </c>
      <c r="F348" s="12">
        <v>23.7</v>
      </c>
      <c r="G348" s="12">
        <v>23.85</v>
      </c>
      <c r="H348" s="12">
        <v>24.3</v>
      </c>
      <c r="I348" s="3">
        <v>-1124</v>
      </c>
      <c r="J348" s="3">
        <v>-1476</v>
      </c>
      <c r="K348" s="3">
        <v>-4142</v>
      </c>
      <c r="L348" s="3">
        <v>1762</v>
      </c>
      <c r="M348" s="3">
        <v>3103</v>
      </c>
      <c r="N348" s="3">
        <v>0</v>
      </c>
      <c r="O348" s="3">
        <v>14</v>
      </c>
      <c r="P348" s="3">
        <v>4</v>
      </c>
      <c r="Q348" s="3">
        <v>0</v>
      </c>
      <c r="R348" s="3">
        <v>0</v>
      </c>
      <c r="S348" s="13">
        <f t="shared" si="50"/>
        <v>-0.28493400000000002</v>
      </c>
      <c r="T348" s="13">
        <f t="shared" si="51"/>
        <v>-0.36752400000000002</v>
      </c>
      <c r="U348" s="13">
        <f t="shared" si="52"/>
        <v>-0.98165399999999992</v>
      </c>
      <c r="V348" s="13">
        <f t="shared" si="53"/>
        <v>0.42023700000000003</v>
      </c>
      <c r="W348" s="13">
        <f t="shared" si="54"/>
        <v>0.75402900000000006</v>
      </c>
      <c r="X348" s="13">
        <f t="shared" si="55"/>
        <v>0</v>
      </c>
      <c r="Y348" s="13">
        <f t="shared" si="56"/>
        <v>3.4859999999999995E-3</v>
      </c>
      <c r="Z348" s="13">
        <f t="shared" si="57"/>
        <v>9.4799999999999995E-4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8748</v>
      </c>
      <c r="C349" s="3" t="s">
        <v>10247</v>
      </c>
      <c r="D349" s="12">
        <v>92.5</v>
      </c>
      <c r="E349" s="12">
        <v>91.9</v>
      </c>
      <c r="F349" s="12">
        <v>91.4</v>
      </c>
      <c r="G349" s="12">
        <v>92.2</v>
      </c>
      <c r="H349" s="12">
        <v>93.3</v>
      </c>
      <c r="I349" s="3">
        <v>0</v>
      </c>
      <c r="J349" s="3">
        <v>-29</v>
      </c>
      <c r="K349" s="3">
        <v>-14</v>
      </c>
      <c r="L349" s="3">
        <v>-2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-2.6651000000000005E-2</v>
      </c>
      <c r="U349" s="13">
        <f t="shared" si="52"/>
        <v>-1.2796000000000002E-2</v>
      </c>
      <c r="V349" s="13">
        <f t="shared" si="53"/>
        <v>-1.8440000000000002E-3</v>
      </c>
      <c r="W349" s="13">
        <f t="shared" si="54"/>
        <v>8.397E-3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8749</v>
      </c>
      <c r="C350" s="3" t="s">
        <v>10248</v>
      </c>
      <c r="D350" s="12">
        <v>15.45</v>
      </c>
      <c r="E350" s="12">
        <v>15.45</v>
      </c>
      <c r="F350" s="12">
        <v>15.35</v>
      </c>
      <c r="G350" s="12">
        <v>15.35</v>
      </c>
      <c r="H350" s="12">
        <v>15.55</v>
      </c>
      <c r="I350" s="3">
        <v>18</v>
      </c>
      <c r="J350" s="3">
        <v>-37</v>
      </c>
      <c r="K350" s="3">
        <v>-108</v>
      </c>
      <c r="L350" s="3">
        <v>-33</v>
      </c>
      <c r="M350" s="3">
        <v>-35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2.7809999999999996E-3</v>
      </c>
      <c r="T350" s="13">
        <f t="shared" si="51"/>
        <v>-5.7164999999999994E-3</v>
      </c>
      <c r="U350" s="13">
        <f t="shared" si="52"/>
        <v>-1.6577999999999999E-2</v>
      </c>
      <c r="V350" s="13">
        <f t="shared" si="53"/>
        <v>-5.0654999999999997E-3</v>
      </c>
      <c r="W350" s="13">
        <f t="shared" si="54"/>
        <v>-5.4425000000000003E-3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8750</v>
      </c>
      <c r="C351" s="3" t="s">
        <v>4594</v>
      </c>
      <c r="D351" s="12">
        <v>117.5</v>
      </c>
      <c r="E351" s="12">
        <v>117</v>
      </c>
      <c r="F351" s="12">
        <v>113.5</v>
      </c>
      <c r="G351" s="12">
        <v>112</v>
      </c>
      <c r="H351" s="12">
        <v>115.5</v>
      </c>
      <c r="I351" s="3">
        <v>1216</v>
      </c>
      <c r="J351" s="3">
        <v>-1846</v>
      </c>
      <c r="K351" s="3">
        <v>943</v>
      </c>
      <c r="L351" s="3">
        <v>-1032</v>
      </c>
      <c r="M351" s="3">
        <v>298</v>
      </c>
      <c r="N351" s="3">
        <v>0</v>
      </c>
      <c r="O351" s="3">
        <v>514</v>
      </c>
      <c r="P351" s="3">
        <v>0</v>
      </c>
      <c r="Q351" s="3">
        <v>0</v>
      </c>
      <c r="R351" s="3">
        <v>0</v>
      </c>
      <c r="S351" s="13">
        <f t="shared" si="50"/>
        <v>1.4288000000000001</v>
      </c>
      <c r="T351" s="13">
        <f t="shared" si="51"/>
        <v>-2.1598199999999999</v>
      </c>
      <c r="U351" s="13">
        <f t="shared" si="52"/>
        <v>1.0703050000000001</v>
      </c>
      <c r="V351" s="13">
        <f t="shared" si="53"/>
        <v>-1.15584</v>
      </c>
      <c r="W351" s="13">
        <f t="shared" si="54"/>
        <v>0.34419</v>
      </c>
      <c r="X351" s="13">
        <f t="shared" si="55"/>
        <v>0</v>
      </c>
      <c r="Y351" s="13">
        <f t="shared" si="56"/>
        <v>0.60138000000000003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8751</v>
      </c>
      <c r="C352" s="3" t="s">
        <v>10233</v>
      </c>
      <c r="D352" s="12">
        <v>116</v>
      </c>
      <c r="E352" s="12">
        <v>125</v>
      </c>
      <c r="F352" s="12">
        <v>118</v>
      </c>
      <c r="G352" s="12">
        <v>111</v>
      </c>
      <c r="H352" s="12">
        <v>110.5</v>
      </c>
      <c r="I352" s="3">
        <v>2302</v>
      </c>
      <c r="J352" s="3">
        <v>521</v>
      </c>
      <c r="K352" s="3">
        <v>-5210</v>
      </c>
      <c r="L352" s="3">
        <v>-5189</v>
      </c>
      <c r="M352" s="3">
        <v>-1949</v>
      </c>
      <c r="N352" s="3">
        <v>142</v>
      </c>
      <c r="O352" s="3">
        <v>-206</v>
      </c>
      <c r="P352" s="3">
        <v>-845</v>
      </c>
      <c r="Q352" s="3">
        <v>-1449</v>
      </c>
      <c r="R352" s="3">
        <v>-1126</v>
      </c>
      <c r="S352" s="13">
        <f t="shared" si="50"/>
        <v>2.6703199999999998</v>
      </c>
      <c r="T352" s="13">
        <f t="shared" si="51"/>
        <v>0.65125</v>
      </c>
      <c r="U352" s="13">
        <f t="shared" si="52"/>
        <v>-6.1478000000000002</v>
      </c>
      <c r="V352" s="13">
        <f t="shared" si="53"/>
        <v>-5.7597899999999997</v>
      </c>
      <c r="W352" s="13">
        <f t="shared" si="54"/>
        <v>-2.153645</v>
      </c>
      <c r="X352" s="13">
        <f t="shared" si="55"/>
        <v>0.16472000000000001</v>
      </c>
      <c r="Y352" s="13">
        <f t="shared" si="56"/>
        <v>-0.25750000000000001</v>
      </c>
      <c r="Z352" s="13">
        <f t="shared" si="57"/>
        <v>-0.99709999999999999</v>
      </c>
      <c r="AA352" s="13">
        <f t="shared" si="58"/>
        <v>-1.60839</v>
      </c>
      <c r="AB352" s="13">
        <f t="shared" si="59"/>
        <v>-1.2442299999999999</v>
      </c>
    </row>
    <row r="353" spans="1:28" x14ac:dyDescent="0.25">
      <c r="A353" s="2" t="s">
        <v>347</v>
      </c>
      <c r="B353" s="3" t="s">
        <v>8752</v>
      </c>
      <c r="C353" s="3" t="s">
        <v>10233</v>
      </c>
      <c r="D353" s="12">
        <v>172</v>
      </c>
      <c r="E353" s="12">
        <v>181</v>
      </c>
      <c r="F353" s="12">
        <v>178.5</v>
      </c>
      <c r="G353" s="12">
        <v>169.5</v>
      </c>
      <c r="H353" s="12">
        <v>165</v>
      </c>
      <c r="I353" s="3">
        <v>714</v>
      </c>
      <c r="J353" s="3">
        <v>-97</v>
      </c>
      <c r="K353" s="3">
        <v>414</v>
      </c>
      <c r="L353" s="3">
        <v>-2602</v>
      </c>
      <c r="M353" s="3">
        <v>-1783</v>
      </c>
      <c r="N353" s="3">
        <v>-74</v>
      </c>
      <c r="O353" s="3">
        <v>758</v>
      </c>
      <c r="P353" s="3">
        <v>-437</v>
      </c>
      <c r="Q353" s="3">
        <v>-349</v>
      </c>
      <c r="R353" s="3">
        <v>-423</v>
      </c>
      <c r="S353" s="13">
        <f t="shared" si="50"/>
        <v>1.2280800000000001</v>
      </c>
      <c r="T353" s="13">
        <f t="shared" si="51"/>
        <v>-0.17557</v>
      </c>
      <c r="U353" s="13">
        <f t="shared" si="52"/>
        <v>0.73899000000000004</v>
      </c>
      <c r="V353" s="13">
        <f t="shared" si="53"/>
        <v>-4.4103899999999996</v>
      </c>
      <c r="W353" s="13">
        <f t="shared" si="54"/>
        <v>-2.9419499999999998</v>
      </c>
      <c r="X353" s="13">
        <f t="shared" si="55"/>
        <v>-0.12728</v>
      </c>
      <c r="Y353" s="13">
        <f t="shared" si="56"/>
        <v>1.37198</v>
      </c>
      <c r="Z353" s="13">
        <f t="shared" si="57"/>
        <v>-0.78004499999999999</v>
      </c>
      <c r="AA353" s="13">
        <f t="shared" si="58"/>
        <v>-0.59155500000000005</v>
      </c>
      <c r="AB353" s="13">
        <f t="shared" si="59"/>
        <v>-0.69794999999999996</v>
      </c>
    </row>
    <row r="354" spans="1:28" x14ac:dyDescent="0.25">
      <c r="A354" s="2" t="s">
        <v>348</v>
      </c>
      <c r="B354" s="3" t="s">
        <v>8753</v>
      </c>
      <c r="C354" s="3" t="s">
        <v>10244</v>
      </c>
      <c r="D354" s="12">
        <v>519</v>
      </c>
      <c r="E354" s="12">
        <v>516</v>
      </c>
      <c r="F354" s="12">
        <v>499.5</v>
      </c>
      <c r="G354" s="12">
        <v>487</v>
      </c>
      <c r="H354" s="12">
        <v>484</v>
      </c>
      <c r="I354" s="3">
        <v>182</v>
      </c>
      <c r="J354" s="3">
        <v>-54</v>
      </c>
      <c r="K354" s="3">
        <v>-204</v>
      </c>
      <c r="L354" s="3">
        <v>-359</v>
      </c>
      <c r="M354" s="3">
        <v>-1192</v>
      </c>
      <c r="N354" s="3">
        <v>6</v>
      </c>
      <c r="O354" s="3">
        <v>-70</v>
      </c>
      <c r="P354" s="3">
        <v>3</v>
      </c>
      <c r="Q354" s="3">
        <v>-179</v>
      </c>
      <c r="R354" s="3">
        <v>-724</v>
      </c>
      <c r="S354" s="13">
        <f t="shared" si="50"/>
        <v>0.94457999999999998</v>
      </c>
      <c r="T354" s="13">
        <f t="shared" si="51"/>
        <v>-0.27864</v>
      </c>
      <c r="U354" s="13">
        <f t="shared" si="52"/>
        <v>-1.01898</v>
      </c>
      <c r="V354" s="13">
        <f t="shared" si="53"/>
        <v>-1.7483299999999999</v>
      </c>
      <c r="W354" s="13">
        <f t="shared" si="54"/>
        <v>-5.7692800000000002</v>
      </c>
      <c r="X354" s="13">
        <f t="shared" si="55"/>
        <v>3.1140000000000001E-2</v>
      </c>
      <c r="Y354" s="13">
        <f t="shared" si="56"/>
        <v>-0.36120000000000002</v>
      </c>
      <c r="Z354" s="13">
        <f t="shared" si="57"/>
        <v>1.4985E-2</v>
      </c>
      <c r="AA354" s="13">
        <f t="shared" si="58"/>
        <v>-0.87173</v>
      </c>
      <c r="AB354" s="13">
        <f t="shared" si="59"/>
        <v>-3.5041600000000002</v>
      </c>
    </row>
    <row r="355" spans="1:28" x14ac:dyDescent="0.25">
      <c r="A355" s="2" t="s">
        <v>349</v>
      </c>
      <c r="B355" s="3" t="s">
        <v>8754</v>
      </c>
      <c r="C355" s="3" t="s">
        <v>10245</v>
      </c>
      <c r="D355" s="12">
        <v>12.25</v>
      </c>
      <c r="E355" s="12">
        <v>12.5</v>
      </c>
      <c r="F355" s="12">
        <v>12.15</v>
      </c>
      <c r="G355" s="12">
        <v>12.05</v>
      </c>
      <c r="H355" s="12">
        <v>11.95</v>
      </c>
      <c r="I355" s="3">
        <v>119</v>
      </c>
      <c r="J355" s="3">
        <v>97</v>
      </c>
      <c r="K355" s="3">
        <v>-691</v>
      </c>
      <c r="L355" s="3">
        <v>-61</v>
      </c>
      <c r="M355" s="3">
        <v>-156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1.45775E-2</v>
      </c>
      <c r="T355" s="13">
        <f t="shared" si="51"/>
        <v>1.2125E-2</v>
      </c>
      <c r="U355" s="13">
        <f t="shared" si="52"/>
        <v>-8.3956499999999989E-2</v>
      </c>
      <c r="V355" s="13">
        <f t="shared" si="53"/>
        <v>-7.3505000000000003E-3</v>
      </c>
      <c r="W355" s="13">
        <f t="shared" si="54"/>
        <v>-1.8641999999999999E-2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8755</v>
      </c>
      <c r="C356" s="3" t="s">
        <v>10239</v>
      </c>
      <c r="D356" s="12">
        <v>87.6</v>
      </c>
      <c r="E356" s="12">
        <v>87</v>
      </c>
      <c r="F356" s="12">
        <v>87.1</v>
      </c>
      <c r="G356" s="12">
        <v>86.2</v>
      </c>
      <c r="H356" s="12">
        <v>87</v>
      </c>
      <c r="I356" s="3">
        <v>-8098</v>
      </c>
      <c r="J356" s="3">
        <v>-3889</v>
      </c>
      <c r="K356" s="3">
        <v>-1056</v>
      </c>
      <c r="L356" s="3">
        <v>-6052</v>
      </c>
      <c r="M356" s="3">
        <v>797</v>
      </c>
      <c r="N356" s="3">
        <v>0</v>
      </c>
      <c r="O356" s="3">
        <v>-1809</v>
      </c>
      <c r="P356" s="3">
        <v>-1322</v>
      </c>
      <c r="Q356" s="3">
        <v>-1346</v>
      </c>
      <c r="R356" s="3">
        <v>-1551</v>
      </c>
      <c r="S356" s="13">
        <f t="shared" si="50"/>
        <v>-7.0938479999999995</v>
      </c>
      <c r="T356" s="13">
        <f t="shared" si="51"/>
        <v>-3.3834300000000002</v>
      </c>
      <c r="U356" s="13">
        <f t="shared" si="52"/>
        <v>-0.91977599999999993</v>
      </c>
      <c r="V356" s="13">
        <f t="shared" si="53"/>
        <v>-5.2168239999999999</v>
      </c>
      <c r="W356" s="13">
        <f t="shared" si="54"/>
        <v>0.69338999999999995</v>
      </c>
      <c r="X356" s="13">
        <f t="shared" si="55"/>
        <v>0</v>
      </c>
      <c r="Y356" s="13">
        <f t="shared" si="56"/>
        <v>-1.5738300000000001</v>
      </c>
      <c r="Z356" s="13">
        <f t="shared" si="57"/>
        <v>-1.151462</v>
      </c>
      <c r="AA356" s="13">
        <f t="shared" si="58"/>
        <v>-1.1602520000000001</v>
      </c>
      <c r="AB356" s="13">
        <f t="shared" si="59"/>
        <v>-1.34937</v>
      </c>
    </row>
    <row r="357" spans="1:28" x14ac:dyDescent="0.25">
      <c r="A357" s="2" t="s">
        <v>351</v>
      </c>
      <c r="B357" s="3" t="s">
        <v>8756</v>
      </c>
      <c r="C357" s="3" t="s">
        <v>10249</v>
      </c>
      <c r="D357" s="12">
        <v>214</v>
      </c>
      <c r="E357" s="12">
        <v>212</v>
      </c>
      <c r="F357" s="12">
        <v>213.5</v>
      </c>
      <c r="G357" s="12">
        <v>204.5</v>
      </c>
      <c r="H357" s="12">
        <v>213.5</v>
      </c>
      <c r="I357" s="3">
        <v>-745</v>
      </c>
      <c r="J357" s="3">
        <v>1186</v>
      </c>
      <c r="K357" s="3">
        <v>764</v>
      </c>
      <c r="L357" s="3">
        <v>-1095</v>
      </c>
      <c r="M357" s="3">
        <v>1786</v>
      </c>
      <c r="N357" s="3">
        <v>141</v>
      </c>
      <c r="O357" s="3">
        <v>335</v>
      </c>
      <c r="P357" s="3">
        <v>280</v>
      </c>
      <c r="Q357" s="3">
        <v>-111</v>
      </c>
      <c r="R357" s="3">
        <v>390</v>
      </c>
      <c r="S357" s="13">
        <f t="shared" si="50"/>
        <v>-1.5943000000000001</v>
      </c>
      <c r="T357" s="13">
        <f t="shared" si="51"/>
        <v>2.5143200000000001</v>
      </c>
      <c r="U357" s="13">
        <f t="shared" si="52"/>
        <v>1.63114</v>
      </c>
      <c r="V357" s="13">
        <f t="shared" si="53"/>
        <v>-2.2392750000000001</v>
      </c>
      <c r="W357" s="13">
        <f t="shared" si="54"/>
        <v>3.81311</v>
      </c>
      <c r="X357" s="13">
        <f t="shared" si="55"/>
        <v>0.30174000000000001</v>
      </c>
      <c r="Y357" s="13">
        <f t="shared" si="56"/>
        <v>0.71020000000000005</v>
      </c>
      <c r="Z357" s="13">
        <f t="shared" si="57"/>
        <v>0.5978</v>
      </c>
      <c r="AA357" s="13">
        <f t="shared" si="58"/>
        <v>-0.226995</v>
      </c>
      <c r="AB357" s="13">
        <f t="shared" si="59"/>
        <v>0.83265</v>
      </c>
    </row>
    <row r="358" spans="1:28" x14ac:dyDescent="0.25">
      <c r="A358" s="2" t="s">
        <v>352</v>
      </c>
      <c r="B358" s="3" t="s">
        <v>8757</v>
      </c>
      <c r="C358" s="3" t="s">
        <v>10242</v>
      </c>
      <c r="D358" s="12">
        <v>78.7</v>
      </c>
      <c r="E358" s="12">
        <v>80.3</v>
      </c>
      <c r="F358" s="12">
        <v>79</v>
      </c>
      <c r="G358" s="12">
        <v>79</v>
      </c>
      <c r="H358" s="12">
        <v>80.3</v>
      </c>
      <c r="I358" s="3">
        <v>-1440</v>
      </c>
      <c r="J358" s="3">
        <v>-589</v>
      </c>
      <c r="K358" s="3">
        <v>-2393</v>
      </c>
      <c r="L358" s="3">
        <v>-1358</v>
      </c>
      <c r="M358" s="3">
        <v>213</v>
      </c>
      <c r="N358" s="3">
        <v>2</v>
      </c>
      <c r="O358" s="3">
        <v>555</v>
      </c>
      <c r="P358" s="3">
        <v>429</v>
      </c>
      <c r="Q358" s="3">
        <v>305</v>
      </c>
      <c r="R358" s="3">
        <v>291</v>
      </c>
      <c r="S358" s="13">
        <f t="shared" si="50"/>
        <v>-1.1332800000000001</v>
      </c>
      <c r="T358" s="13">
        <f t="shared" si="51"/>
        <v>-0.47296699999999997</v>
      </c>
      <c r="U358" s="13">
        <f t="shared" si="52"/>
        <v>-1.8904700000000001</v>
      </c>
      <c r="V358" s="13">
        <f t="shared" si="53"/>
        <v>-1.0728200000000001</v>
      </c>
      <c r="W358" s="13">
        <f t="shared" si="54"/>
        <v>0.17103899999999997</v>
      </c>
      <c r="X358" s="13">
        <f t="shared" si="55"/>
        <v>1.5740000000000001E-3</v>
      </c>
      <c r="Y358" s="13">
        <f t="shared" si="56"/>
        <v>0.44566499999999998</v>
      </c>
      <c r="Z358" s="13">
        <f t="shared" si="57"/>
        <v>0.33890999999999999</v>
      </c>
      <c r="AA358" s="13">
        <f t="shared" si="58"/>
        <v>0.24095</v>
      </c>
      <c r="AB358" s="13">
        <f t="shared" si="59"/>
        <v>0.23367299999999999</v>
      </c>
    </row>
    <row r="359" spans="1:28" x14ac:dyDescent="0.25">
      <c r="A359" s="2" t="s">
        <v>353</v>
      </c>
      <c r="B359" s="3" t="s">
        <v>8758</v>
      </c>
      <c r="C359" s="3" t="s">
        <v>10190</v>
      </c>
      <c r="D359" s="12">
        <v>54.5</v>
      </c>
      <c r="E359" s="12">
        <v>54.2</v>
      </c>
      <c r="F359" s="12">
        <v>52.9</v>
      </c>
      <c r="G359" s="12">
        <v>52.4</v>
      </c>
      <c r="H359" s="12">
        <v>54.6</v>
      </c>
      <c r="I359" s="3">
        <v>181</v>
      </c>
      <c r="J359" s="3">
        <v>-37</v>
      </c>
      <c r="K359" s="3">
        <v>-203</v>
      </c>
      <c r="L359" s="3">
        <v>-105</v>
      </c>
      <c r="M359" s="3">
        <v>178</v>
      </c>
      <c r="N359" s="3">
        <v>0</v>
      </c>
      <c r="O359" s="3">
        <v>0</v>
      </c>
      <c r="P359" s="3">
        <v>-128</v>
      </c>
      <c r="Q359" s="3">
        <v>0</v>
      </c>
      <c r="R359" s="3">
        <v>0</v>
      </c>
      <c r="S359" s="13">
        <f t="shared" si="50"/>
        <v>9.8644999999999997E-2</v>
      </c>
      <c r="T359" s="13">
        <f t="shared" si="51"/>
        <v>-2.0054000000000002E-2</v>
      </c>
      <c r="U359" s="13">
        <f t="shared" si="52"/>
        <v>-0.10738699999999998</v>
      </c>
      <c r="V359" s="13">
        <f t="shared" si="53"/>
        <v>-5.5019999999999999E-2</v>
      </c>
      <c r="W359" s="13">
        <f t="shared" si="54"/>
        <v>9.718800000000001E-2</v>
      </c>
      <c r="X359" s="13">
        <f t="shared" si="55"/>
        <v>0</v>
      </c>
      <c r="Y359" s="13">
        <f t="shared" si="56"/>
        <v>0</v>
      </c>
      <c r="Z359" s="13">
        <f t="shared" si="57"/>
        <v>-6.7711999999999994E-2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8759</v>
      </c>
      <c r="C360" s="3" t="s">
        <v>4591</v>
      </c>
      <c r="D360" s="12">
        <v>53.7</v>
      </c>
      <c r="E360" s="12">
        <v>52.1</v>
      </c>
      <c r="F360" s="12">
        <v>54.7</v>
      </c>
      <c r="G360" s="12">
        <v>54.7</v>
      </c>
      <c r="H360" s="12">
        <v>55.3</v>
      </c>
      <c r="I360" s="3">
        <v>297</v>
      </c>
      <c r="J360" s="3">
        <v>-1681</v>
      </c>
      <c r="K360" s="3">
        <v>-1149</v>
      </c>
      <c r="L360" s="3">
        <v>-806</v>
      </c>
      <c r="M360" s="3">
        <v>140</v>
      </c>
      <c r="N360" s="3">
        <v>0</v>
      </c>
      <c r="O360" s="3">
        <v>9</v>
      </c>
      <c r="P360" s="3">
        <v>0</v>
      </c>
      <c r="Q360" s="3">
        <v>0</v>
      </c>
      <c r="R360" s="3">
        <v>0</v>
      </c>
      <c r="S360" s="13">
        <f t="shared" si="50"/>
        <v>0.15948900000000002</v>
      </c>
      <c r="T360" s="13">
        <f t="shared" si="51"/>
        <v>-0.87580100000000005</v>
      </c>
      <c r="U360" s="13">
        <f t="shared" si="52"/>
        <v>-0.62850300000000003</v>
      </c>
      <c r="V360" s="13">
        <f t="shared" si="53"/>
        <v>-0.44088200000000005</v>
      </c>
      <c r="W360" s="13">
        <f t="shared" si="54"/>
        <v>7.7420000000000003E-2</v>
      </c>
      <c r="X360" s="13">
        <f t="shared" si="55"/>
        <v>0</v>
      </c>
      <c r="Y360" s="13">
        <f t="shared" si="56"/>
        <v>4.6890000000000005E-3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8760</v>
      </c>
      <c r="C361" s="3" t="s">
        <v>10250</v>
      </c>
      <c r="D361" s="12">
        <v>28.25</v>
      </c>
      <c r="E361" s="12">
        <v>28.9</v>
      </c>
      <c r="F361" s="12">
        <v>28.55</v>
      </c>
      <c r="G361" s="12">
        <v>27.95</v>
      </c>
      <c r="H361" s="12">
        <v>28.15</v>
      </c>
      <c r="I361" s="3">
        <v>-2818</v>
      </c>
      <c r="J361" s="3">
        <v>129</v>
      </c>
      <c r="K361" s="3">
        <v>-437</v>
      </c>
      <c r="L361" s="3">
        <v>-69</v>
      </c>
      <c r="M361" s="3">
        <v>92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-0.79608500000000004</v>
      </c>
      <c r="T361" s="13">
        <f t="shared" si="51"/>
        <v>3.7281000000000002E-2</v>
      </c>
      <c r="U361" s="13">
        <f t="shared" si="52"/>
        <v>-0.1247635</v>
      </c>
      <c r="V361" s="13">
        <f t="shared" si="53"/>
        <v>-1.9285500000000001E-2</v>
      </c>
      <c r="W361" s="13">
        <f t="shared" si="54"/>
        <v>2.5897999999999997E-2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8761</v>
      </c>
      <c r="C362" s="3" t="s">
        <v>4585</v>
      </c>
      <c r="D362" s="12">
        <v>41.15</v>
      </c>
      <c r="E362" s="12">
        <v>40.9</v>
      </c>
      <c r="F362" s="12">
        <v>40.1</v>
      </c>
      <c r="G362" s="12">
        <v>40.200000000000003</v>
      </c>
      <c r="H362" s="12">
        <v>41.05</v>
      </c>
      <c r="I362" s="3">
        <v>211</v>
      </c>
      <c r="J362" s="3">
        <v>-276</v>
      </c>
      <c r="K362" s="3">
        <v>-407</v>
      </c>
      <c r="L362" s="3">
        <v>-219</v>
      </c>
      <c r="M362" s="3">
        <v>432</v>
      </c>
      <c r="N362" s="3">
        <v>-234</v>
      </c>
      <c r="O362" s="3">
        <v>-206</v>
      </c>
      <c r="P362" s="3">
        <v>-198</v>
      </c>
      <c r="Q362" s="3">
        <v>0</v>
      </c>
      <c r="R362" s="3">
        <v>0</v>
      </c>
      <c r="S362" s="13">
        <f t="shared" si="50"/>
        <v>8.6826500000000001E-2</v>
      </c>
      <c r="T362" s="13">
        <f t="shared" si="51"/>
        <v>-0.112884</v>
      </c>
      <c r="U362" s="13">
        <f t="shared" si="52"/>
        <v>-0.16320700000000002</v>
      </c>
      <c r="V362" s="13">
        <f t="shared" si="53"/>
        <v>-8.8038000000000005E-2</v>
      </c>
      <c r="W362" s="13">
        <f t="shared" si="54"/>
        <v>0.17733599999999999</v>
      </c>
      <c r="X362" s="13">
        <f t="shared" si="55"/>
        <v>-9.6291000000000002E-2</v>
      </c>
      <c r="Y362" s="13">
        <f t="shared" si="56"/>
        <v>-8.4253999999999996E-2</v>
      </c>
      <c r="Z362" s="13">
        <f t="shared" si="57"/>
        <v>-7.9397999999999996E-2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8762</v>
      </c>
      <c r="C363" s="3" t="s">
        <v>10226</v>
      </c>
      <c r="D363" s="12">
        <v>50.5</v>
      </c>
      <c r="E363" s="12">
        <v>50.1</v>
      </c>
      <c r="F363" s="12">
        <v>50.5</v>
      </c>
      <c r="G363" s="12">
        <v>50.2</v>
      </c>
      <c r="H363" s="12">
        <v>51.7</v>
      </c>
      <c r="I363" s="3">
        <v>2397</v>
      </c>
      <c r="J363" s="3">
        <v>274</v>
      </c>
      <c r="K363" s="3">
        <v>1903</v>
      </c>
      <c r="L363" s="3">
        <v>-133</v>
      </c>
      <c r="M363" s="3">
        <v>2325</v>
      </c>
      <c r="N363" s="3">
        <v>556</v>
      </c>
      <c r="O363" s="3">
        <v>0</v>
      </c>
      <c r="P363" s="3">
        <v>1330</v>
      </c>
      <c r="Q363" s="3">
        <v>0</v>
      </c>
      <c r="R363" s="3">
        <v>500</v>
      </c>
      <c r="S363" s="13">
        <f t="shared" si="50"/>
        <v>1.210485</v>
      </c>
      <c r="T363" s="13">
        <f t="shared" si="51"/>
        <v>0.13727400000000001</v>
      </c>
      <c r="U363" s="13">
        <f t="shared" si="52"/>
        <v>0.96101499999999995</v>
      </c>
      <c r="V363" s="13">
        <f t="shared" si="53"/>
        <v>-6.6766000000000006E-2</v>
      </c>
      <c r="W363" s="13">
        <f t="shared" si="54"/>
        <v>1.2020249999999999</v>
      </c>
      <c r="X363" s="13">
        <f t="shared" si="55"/>
        <v>0.28077999999999997</v>
      </c>
      <c r="Y363" s="13">
        <f t="shared" si="56"/>
        <v>0</v>
      </c>
      <c r="Z363" s="13">
        <f t="shared" si="57"/>
        <v>0.67164999999999997</v>
      </c>
      <c r="AA363" s="13">
        <f t="shared" si="58"/>
        <v>0</v>
      </c>
      <c r="AB363" s="13">
        <f t="shared" si="59"/>
        <v>0.25850000000000001</v>
      </c>
    </row>
    <row r="364" spans="1:28" x14ac:dyDescent="0.25">
      <c r="A364" s="2" t="s">
        <v>358</v>
      </c>
      <c r="B364" s="3" t="s">
        <v>8763</v>
      </c>
      <c r="C364" s="3" t="s">
        <v>10251</v>
      </c>
      <c r="D364" s="12">
        <v>334.5</v>
      </c>
      <c r="E364" s="12">
        <v>338.5</v>
      </c>
      <c r="F364" s="12">
        <v>332</v>
      </c>
      <c r="G364" s="12">
        <v>327.5</v>
      </c>
      <c r="H364" s="12">
        <v>341.5</v>
      </c>
      <c r="I364" s="3">
        <v>-192</v>
      </c>
      <c r="J364" s="3">
        <v>-125</v>
      </c>
      <c r="K364" s="3">
        <v>-326</v>
      </c>
      <c r="L364" s="3">
        <v>-226</v>
      </c>
      <c r="M364" s="3">
        <v>8</v>
      </c>
      <c r="N364" s="3">
        <v>70</v>
      </c>
      <c r="O364" s="3">
        <v>-57</v>
      </c>
      <c r="P364" s="3">
        <v>1</v>
      </c>
      <c r="Q364" s="3">
        <v>-20</v>
      </c>
      <c r="R364" s="3">
        <v>3</v>
      </c>
      <c r="S364" s="13">
        <f t="shared" si="50"/>
        <v>-0.64224000000000003</v>
      </c>
      <c r="T364" s="13">
        <f t="shared" si="51"/>
        <v>-0.42312499999999997</v>
      </c>
      <c r="U364" s="13">
        <f t="shared" si="52"/>
        <v>-1.0823199999999999</v>
      </c>
      <c r="V364" s="13">
        <f t="shared" si="53"/>
        <v>-0.74014999999999997</v>
      </c>
      <c r="W364" s="13">
        <f t="shared" si="54"/>
        <v>2.7320000000000001E-2</v>
      </c>
      <c r="X364" s="13">
        <f t="shared" si="55"/>
        <v>0.23415</v>
      </c>
      <c r="Y364" s="13">
        <f t="shared" si="56"/>
        <v>-0.19294500000000001</v>
      </c>
      <c r="Z364" s="13">
        <f t="shared" si="57"/>
        <v>3.32E-3</v>
      </c>
      <c r="AA364" s="13">
        <f t="shared" si="58"/>
        <v>-6.5500000000000003E-2</v>
      </c>
      <c r="AB364" s="13">
        <f t="shared" si="59"/>
        <v>1.0245000000000001E-2</v>
      </c>
    </row>
    <row r="365" spans="1:28" x14ac:dyDescent="0.25">
      <c r="A365" s="2" t="s">
        <v>359</v>
      </c>
      <c r="B365" s="3" t="s">
        <v>8764</v>
      </c>
      <c r="C365" s="3" t="s">
        <v>10233</v>
      </c>
      <c r="D365" s="12">
        <v>64.900000000000006</v>
      </c>
      <c r="E365" s="12">
        <v>64.900000000000006</v>
      </c>
      <c r="F365" s="12">
        <v>64.400000000000006</v>
      </c>
      <c r="G365" s="12">
        <v>64.400000000000006</v>
      </c>
      <c r="H365" s="12">
        <v>65</v>
      </c>
      <c r="I365" s="3">
        <v>-1</v>
      </c>
      <c r="J365" s="3">
        <v>-8</v>
      </c>
      <c r="K365" s="3">
        <v>2</v>
      </c>
      <c r="L365" s="3">
        <v>4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-6.4900000000000005E-4</v>
      </c>
      <c r="T365" s="13">
        <f t="shared" si="51"/>
        <v>-5.1920000000000004E-3</v>
      </c>
      <c r="U365" s="13">
        <f t="shared" si="52"/>
        <v>1.2880000000000001E-3</v>
      </c>
      <c r="V365" s="13">
        <f t="shared" si="53"/>
        <v>2.5760000000000002E-3</v>
      </c>
      <c r="W365" s="13">
        <f t="shared" si="54"/>
        <v>1.2999999999999999E-3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8765</v>
      </c>
      <c r="C366" s="3" t="s">
        <v>4301</v>
      </c>
      <c r="D366" s="12">
        <v>28</v>
      </c>
      <c r="E366" s="12">
        <v>28.95</v>
      </c>
      <c r="F366" s="12">
        <v>27.25</v>
      </c>
      <c r="G366" s="12">
        <v>26.75</v>
      </c>
      <c r="H366" s="12">
        <v>26.4</v>
      </c>
      <c r="I366" s="3">
        <v>-155</v>
      </c>
      <c r="J366" s="3">
        <v>183</v>
      </c>
      <c r="K366" s="3">
        <v>-770</v>
      </c>
      <c r="L366" s="3">
        <v>-89</v>
      </c>
      <c r="M366" s="3">
        <v>271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-4.3400000000000001E-2</v>
      </c>
      <c r="T366" s="13">
        <f t="shared" si="51"/>
        <v>5.2978499999999998E-2</v>
      </c>
      <c r="U366" s="13">
        <f t="shared" si="52"/>
        <v>-0.20982500000000001</v>
      </c>
      <c r="V366" s="13">
        <f t="shared" si="53"/>
        <v>-2.3807499999999999E-2</v>
      </c>
      <c r="W366" s="13">
        <f t="shared" si="54"/>
        <v>7.1543999999999996E-2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8766</v>
      </c>
      <c r="C367" s="3" t="s">
        <v>4591</v>
      </c>
      <c r="D367" s="12">
        <v>32.4</v>
      </c>
      <c r="E367" s="12">
        <v>31.85</v>
      </c>
      <c r="F367" s="12">
        <v>31.6</v>
      </c>
      <c r="G367" s="12">
        <v>30.9</v>
      </c>
      <c r="H367" s="12">
        <v>31.95</v>
      </c>
      <c r="I367" s="3">
        <v>5596</v>
      </c>
      <c r="J367" s="3">
        <v>-1999</v>
      </c>
      <c r="K367" s="3">
        <v>3856</v>
      </c>
      <c r="L367" s="3">
        <v>-2934</v>
      </c>
      <c r="M367" s="3">
        <v>6533</v>
      </c>
      <c r="N367" s="3">
        <v>0</v>
      </c>
      <c r="O367" s="3">
        <v>0</v>
      </c>
      <c r="P367" s="3">
        <v>0</v>
      </c>
      <c r="Q367" s="3">
        <v>0</v>
      </c>
      <c r="R367" s="3">
        <v>-25</v>
      </c>
      <c r="S367" s="13">
        <f t="shared" si="50"/>
        <v>1.813104</v>
      </c>
      <c r="T367" s="13">
        <f t="shared" si="51"/>
        <v>-0.63668150000000001</v>
      </c>
      <c r="U367" s="13">
        <f t="shared" si="52"/>
        <v>1.218496</v>
      </c>
      <c r="V367" s="13">
        <f t="shared" si="53"/>
        <v>-0.90660599999999991</v>
      </c>
      <c r="W367" s="13">
        <f t="shared" si="54"/>
        <v>2.0872934999999999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-7.9874999999999998E-3</v>
      </c>
    </row>
    <row r="368" spans="1:28" x14ac:dyDescent="0.25">
      <c r="A368" s="2" t="s">
        <v>362</v>
      </c>
      <c r="B368" s="3" t="s">
        <v>8767</v>
      </c>
      <c r="C368" s="3" t="s">
        <v>10190</v>
      </c>
      <c r="D368" s="12">
        <v>18.3</v>
      </c>
      <c r="E368" s="12">
        <v>18.899999999999999</v>
      </c>
      <c r="F368" s="12">
        <v>19.55</v>
      </c>
      <c r="G368" s="12">
        <v>19.100000000000001</v>
      </c>
      <c r="H368" s="12">
        <v>19.95</v>
      </c>
      <c r="I368" s="3">
        <v>290</v>
      </c>
      <c r="J368" s="3">
        <v>604</v>
      </c>
      <c r="K368" s="3">
        <v>-2148</v>
      </c>
      <c r="L368" s="3">
        <v>-1859</v>
      </c>
      <c r="M368" s="3">
        <v>682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5.3069999999999999E-2</v>
      </c>
      <c r="T368" s="13">
        <f t="shared" si="51"/>
        <v>0.11415599999999998</v>
      </c>
      <c r="U368" s="13">
        <f t="shared" si="52"/>
        <v>-0.41993400000000003</v>
      </c>
      <c r="V368" s="13">
        <f t="shared" si="53"/>
        <v>-0.35506900000000002</v>
      </c>
      <c r="W368" s="13">
        <f t="shared" si="54"/>
        <v>0.13605899999999999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8768</v>
      </c>
      <c r="C369" s="3" t="s">
        <v>10252</v>
      </c>
      <c r="D369" s="12">
        <v>237.5</v>
      </c>
      <c r="E369" s="12">
        <v>222</v>
      </c>
      <c r="F369" s="12">
        <v>216</v>
      </c>
      <c r="G369" s="12">
        <v>210</v>
      </c>
      <c r="H369" s="12">
        <v>211.5</v>
      </c>
      <c r="I369" s="3">
        <v>-356</v>
      </c>
      <c r="J369" s="3">
        <v>1319</v>
      </c>
      <c r="K369" s="3">
        <v>-364</v>
      </c>
      <c r="L369" s="3">
        <v>-222</v>
      </c>
      <c r="M369" s="3">
        <v>-89</v>
      </c>
      <c r="N369" s="3">
        <v>587</v>
      </c>
      <c r="O369" s="3">
        <v>-37</v>
      </c>
      <c r="P369" s="3">
        <v>2</v>
      </c>
      <c r="Q369" s="3">
        <v>0</v>
      </c>
      <c r="R369" s="3">
        <v>-96</v>
      </c>
      <c r="S369" s="13">
        <f t="shared" si="50"/>
        <v>-0.84550000000000003</v>
      </c>
      <c r="T369" s="13">
        <f t="shared" si="51"/>
        <v>2.9281799999999998</v>
      </c>
      <c r="U369" s="13">
        <f t="shared" si="52"/>
        <v>-0.78624000000000005</v>
      </c>
      <c r="V369" s="13">
        <f t="shared" si="53"/>
        <v>-0.4662</v>
      </c>
      <c r="W369" s="13">
        <f t="shared" si="54"/>
        <v>-0.18823500000000001</v>
      </c>
      <c r="X369" s="13">
        <f t="shared" si="55"/>
        <v>1.3941250000000001</v>
      </c>
      <c r="Y369" s="13">
        <f t="shared" si="56"/>
        <v>-8.2140000000000005E-2</v>
      </c>
      <c r="Z369" s="13">
        <f t="shared" si="57"/>
        <v>4.3200000000000001E-3</v>
      </c>
      <c r="AA369" s="13">
        <f t="shared" si="58"/>
        <v>0</v>
      </c>
      <c r="AB369" s="13">
        <f t="shared" si="59"/>
        <v>-0.20304</v>
      </c>
    </row>
    <row r="370" spans="1:28" x14ac:dyDescent="0.25">
      <c r="A370" s="2" t="s">
        <v>364</v>
      </c>
      <c r="B370" s="3" t="s">
        <v>8769</v>
      </c>
      <c r="C370" s="3" t="s">
        <v>10233</v>
      </c>
      <c r="D370" s="12">
        <v>12.85</v>
      </c>
      <c r="E370" s="12">
        <v>12.75</v>
      </c>
      <c r="F370" s="12">
        <v>12.3</v>
      </c>
      <c r="G370" s="12">
        <v>12.2</v>
      </c>
      <c r="H370" s="12">
        <v>12.25</v>
      </c>
      <c r="I370" s="3">
        <v>71</v>
      </c>
      <c r="J370" s="3">
        <v>28</v>
      </c>
      <c r="K370" s="3">
        <v>-244</v>
      </c>
      <c r="L370" s="3">
        <v>-203</v>
      </c>
      <c r="M370" s="3">
        <v>201</v>
      </c>
      <c r="N370" s="3">
        <v>0</v>
      </c>
      <c r="O370" s="3">
        <v>0</v>
      </c>
      <c r="P370" s="3">
        <v>0</v>
      </c>
      <c r="Q370" s="3">
        <v>0</v>
      </c>
      <c r="R370" s="3">
        <v>-16</v>
      </c>
      <c r="S370" s="13">
        <f t="shared" si="50"/>
        <v>9.1234999999999997E-3</v>
      </c>
      <c r="T370" s="13">
        <f t="shared" si="51"/>
        <v>3.5699999999999998E-3</v>
      </c>
      <c r="U370" s="13">
        <f t="shared" si="52"/>
        <v>-3.0012000000000004E-2</v>
      </c>
      <c r="V370" s="13">
        <f t="shared" si="53"/>
        <v>-2.4766E-2</v>
      </c>
      <c r="W370" s="13">
        <f t="shared" si="54"/>
        <v>2.4622499999999999E-2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-1.9599999999999999E-3</v>
      </c>
    </row>
    <row r="371" spans="1:28" x14ac:dyDescent="0.25">
      <c r="A371" s="2" t="s">
        <v>365</v>
      </c>
      <c r="B371" s="3" t="s">
        <v>8770</v>
      </c>
      <c r="C371" s="3" t="s">
        <v>10253</v>
      </c>
      <c r="D371" s="12">
        <v>20.7</v>
      </c>
      <c r="E371" s="12">
        <v>20.05</v>
      </c>
      <c r="F371" s="12">
        <v>20.8</v>
      </c>
      <c r="G371" s="12">
        <v>20.5</v>
      </c>
      <c r="H371" s="12">
        <v>21.4</v>
      </c>
      <c r="I371" s="3">
        <v>-3434</v>
      </c>
      <c r="J371" s="3">
        <v>-502</v>
      </c>
      <c r="K371" s="3">
        <v>-250</v>
      </c>
      <c r="L371" s="3">
        <v>-154</v>
      </c>
      <c r="M371" s="3">
        <v>750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-0.71083800000000008</v>
      </c>
      <c r="T371" s="13">
        <f t="shared" si="51"/>
        <v>-0.100651</v>
      </c>
      <c r="U371" s="13">
        <f t="shared" si="52"/>
        <v>-5.1999999999999998E-2</v>
      </c>
      <c r="V371" s="13">
        <f t="shared" si="53"/>
        <v>-3.1570000000000001E-2</v>
      </c>
      <c r="W371" s="13">
        <f t="shared" si="54"/>
        <v>0.16049999999999998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8771</v>
      </c>
      <c r="C372" s="3" t="s">
        <v>10254</v>
      </c>
      <c r="D372" s="12">
        <v>78.900000000000006</v>
      </c>
      <c r="E372" s="12">
        <v>78.900000000000006</v>
      </c>
      <c r="F372" s="12">
        <v>74.7</v>
      </c>
      <c r="G372" s="12">
        <v>75.2</v>
      </c>
      <c r="H372" s="12">
        <v>76.599999999999994</v>
      </c>
      <c r="I372" s="3">
        <v>-2191</v>
      </c>
      <c r="J372" s="3">
        <v>1727</v>
      </c>
      <c r="K372" s="3">
        <v>-10362</v>
      </c>
      <c r="L372" s="3">
        <v>3564</v>
      </c>
      <c r="M372" s="3">
        <v>3066</v>
      </c>
      <c r="N372" s="3">
        <v>0</v>
      </c>
      <c r="O372" s="3">
        <v>-310</v>
      </c>
      <c r="P372" s="3">
        <v>-1137</v>
      </c>
      <c r="Q372" s="3">
        <v>-36</v>
      </c>
      <c r="R372" s="3">
        <v>-190</v>
      </c>
      <c r="S372" s="13">
        <f t="shared" si="50"/>
        <v>-1.7286990000000002</v>
      </c>
      <c r="T372" s="13">
        <f t="shared" si="51"/>
        <v>1.3626030000000002</v>
      </c>
      <c r="U372" s="13">
        <f t="shared" si="52"/>
        <v>-7.7404140000000003</v>
      </c>
      <c r="V372" s="13">
        <f t="shared" si="53"/>
        <v>2.6801279999999998</v>
      </c>
      <c r="W372" s="13">
        <f t="shared" si="54"/>
        <v>2.3485559999999999</v>
      </c>
      <c r="X372" s="13">
        <f t="shared" si="55"/>
        <v>0</v>
      </c>
      <c r="Y372" s="13">
        <f t="shared" si="56"/>
        <v>-0.24459</v>
      </c>
      <c r="Z372" s="13">
        <f t="shared" si="57"/>
        <v>-0.84933900000000007</v>
      </c>
      <c r="AA372" s="13">
        <f t="shared" si="58"/>
        <v>-2.7072000000000002E-2</v>
      </c>
      <c r="AB372" s="13">
        <f t="shared" si="59"/>
        <v>-0.14553999999999997</v>
      </c>
    </row>
    <row r="373" spans="1:28" x14ac:dyDescent="0.25">
      <c r="A373" s="2" t="s">
        <v>367</v>
      </c>
      <c r="B373" s="3" t="s">
        <v>8772</v>
      </c>
      <c r="C373" s="3" t="s">
        <v>10255</v>
      </c>
      <c r="D373" s="12">
        <v>22.85</v>
      </c>
      <c r="E373" s="12">
        <v>22.5</v>
      </c>
      <c r="F373" s="12">
        <v>23.1</v>
      </c>
      <c r="G373" s="12">
        <v>23.5</v>
      </c>
      <c r="H373" s="12">
        <v>24.2</v>
      </c>
      <c r="I373" s="3">
        <v>-38386</v>
      </c>
      <c r="J373" s="3">
        <v>-96434</v>
      </c>
      <c r="K373" s="3">
        <v>-22264</v>
      </c>
      <c r="L373" s="3">
        <v>-12712</v>
      </c>
      <c r="M373" s="3">
        <v>17555</v>
      </c>
      <c r="N373" s="3">
        <v>-2681</v>
      </c>
      <c r="O373" s="3">
        <v>93406</v>
      </c>
      <c r="P373" s="3">
        <v>33349</v>
      </c>
      <c r="Q373" s="3">
        <v>32269</v>
      </c>
      <c r="R373" s="3">
        <v>36006</v>
      </c>
      <c r="S373" s="13">
        <f t="shared" si="50"/>
        <v>-8.7712010000000014</v>
      </c>
      <c r="T373" s="13">
        <f t="shared" si="51"/>
        <v>-21.697649999999999</v>
      </c>
      <c r="U373" s="13">
        <f t="shared" si="52"/>
        <v>-5.1429840000000002</v>
      </c>
      <c r="V373" s="13">
        <f t="shared" si="53"/>
        <v>-2.98732</v>
      </c>
      <c r="W373" s="13">
        <f t="shared" si="54"/>
        <v>4.24831</v>
      </c>
      <c r="X373" s="13">
        <f t="shared" si="55"/>
        <v>-0.61260850000000011</v>
      </c>
      <c r="Y373" s="13">
        <f t="shared" si="56"/>
        <v>21.016349999999999</v>
      </c>
      <c r="Z373" s="13">
        <f t="shared" si="57"/>
        <v>7.7036190000000007</v>
      </c>
      <c r="AA373" s="13">
        <f t="shared" si="58"/>
        <v>7.583215</v>
      </c>
      <c r="AB373" s="13">
        <f t="shared" si="59"/>
        <v>8.7134520000000002</v>
      </c>
    </row>
    <row r="374" spans="1:28" x14ac:dyDescent="0.25">
      <c r="A374" s="2" t="s">
        <v>368</v>
      </c>
      <c r="B374" s="3" t="s">
        <v>8773</v>
      </c>
      <c r="C374" s="3" t="s">
        <v>10256</v>
      </c>
      <c r="D374" s="12">
        <v>114.5</v>
      </c>
      <c r="E374" s="12">
        <v>113.5</v>
      </c>
      <c r="F374" s="12">
        <v>113.5</v>
      </c>
      <c r="G374" s="12">
        <v>114</v>
      </c>
      <c r="H374" s="12">
        <v>114.5</v>
      </c>
      <c r="I374" s="3">
        <v>-1559</v>
      </c>
      <c r="J374" s="3">
        <v>-1577</v>
      </c>
      <c r="K374" s="3">
        <v>-669</v>
      </c>
      <c r="L374" s="3">
        <v>1762</v>
      </c>
      <c r="M374" s="3">
        <v>209</v>
      </c>
      <c r="N374" s="3">
        <v>-55</v>
      </c>
      <c r="O374" s="3">
        <v>-705</v>
      </c>
      <c r="P374" s="3">
        <v>-14</v>
      </c>
      <c r="Q374" s="3">
        <v>-53</v>
      </c>
      <c r="R374" s="3">
        <v>20</v>
      </c>
      <c r="S374" s="13">
        <f t="shared" si="50"/>
        <v>-1.7850550000000001</v>
      </c>
      <c r="T374" s="13">
        <f t="shared" si="51"/>
        <v>-1.789895</v>
      </c>
      <c r="U374" s="13">
        <f t="shared" si="52"/>
        <v>-0.75931499999999996</v>
      </c>
      <c r="V374" s="13">
        <f t="shared" si="53"/>
        <v>2.00868</v>
      </c>
      <c r="W374" s="13">
        <f t="shared" si="54"/>
        <v>0.23930499999999999</v>
      </c>
      <c r="X374" s="13">
        <f t="shared" si="55"/>
        <v>-6.2975000000000003E-2</v>
      </c>
      <c r="Y374" s="13">
        <f t="shared" si="56"/>
        <v>-0.80017499999999997</v>
      </c>
      <c r="Z374" s="13">
        <f t="shared" si="57"/>
        <v>-1.5890000000000001E-2</v>
      </c>
      <c r="AA374" s="13">
        <f t="shared" si="58"/>
        <v>-6.0420000000000001E-2</v>
      </c>
      <c r="AB374" s="13">
        <f t="shared" si="59"/>
        <v>2.29E-2</v>
      </c>
    </row>
    <row r="375" spans="1:28" x14ac:dyDescent="0.25">
      <c r="A375" s="2" t="s">
        <v>369</v>
      </c>
      <c r="B375" s="3" t="s">
        <v>8774</v>
      </c>
      <c r="C375" s="3" t="s">
        <v>4583</v>
      </c>
      <c r="D375" s="12">
        <v>21.55</v>
      </c>
      <c r="E375" s="12">
        <v>21.25</v>
      </c>
      <c r="F375" s="12">
        <v>20.2</v>
      </c>
      <c r="G375" s="12">
        <v>20.100000000000001</v>
      </c>
      <c r="H375" s="12">
        <v>21</v>
      </c>
      <c r="I375" s="3">
        <v>-242</v>
      </c>
      <c r="J375" s="3">
        <v>-66</v>
      </c>
      <c r="K375" s="3">
        <v>-240</v>
      </c>
      <c r="L375" s="3">
        <v>30</v>
      </c>
      <c r="M375" s="3">
        <v>150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-5.2151000000000003E-2</v>
      </c>
      <c r="T375" s="13">
        <f t="shared" si="51"/>
        <v>-1.4024999999999999E-2</v>
      </c>
      <c r="U375" s="13">
        <f t="shared" si="52"/>
        <v>-4.8480000000000002E-2</v>
      </c>
      <c r="V375" s="13">
        <f t="shared" si="53"/>
        <v>6.0299999999999998E-3</v>
      </c>
      <c r="W375" s="13">
        <f t="shared" si="54"/>
        <v>3.15E-2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8775</v>
      </c>
      <c r="C376" s="3" t="s">
        <v>4750</v>
      </c>
      <c r="D376" s="12">
        <v>29.25</v>
      </c>
      <c r="E376" s="12">
        <v>29.4</v>
      </c>
      <c r="F376" s="12">
        <v>29.15</v>
      </c>
      <c r="G376" s="12">
        <v>29.1</v>
      </c>
      <c r="H376" s="12">
        <v>29.05</v>
      </c>
      <c r="I376" s="3">
        <v>21</v>
      </c>
      <c r="J376" s="3">
        <v>77</v>
      </c>
      <c r="K376" s="3">
        <v>-30</v>
      </c>
      <c r="L376" s="3">
        <v>-42</v>
      </c>
      <c r="M376" s="3">
        <v>-15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6.1425000000000004E-3</v>
      </c>
      <c r="T376" s="13">
        <f t="shared" si="51"/>
        <v>2.2637999999999998E-2</v>
      </c>
      <c r="U376" s="13">
        <f t="shared" si="52"/>
        <v>-8.7449999999999993E-3</v>
      </c>
      <c r="V376" s="13">
        <f t="shared" si="53"/>
        <v>-1.2222E-2</v>
      </c>
      <c r="W376" s="13">
        <f t="shared" si="54"/>
        <v>-4.3575000000000003E-3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8776</v>
      </c>
      <c r="C377" s="3" t="s">
        <v>10205</v>
      </c>
      <c r="D377" s="12">
        <v>39.450000000000003</v>
      </c>
      <c r="E377" s="12">
        <v>40</v>
      </c>
      <c r="F377" s="12">
        <v>42.8</v>
      </c>
      <c r="G377" s="12">
        <v>41.9</v>
      </c>
      <c r="H377" s="12">
        <v>43.65</v>
      </c>
      <c r="I377" s="3">
        <v>202</v>
      </c>
      <c r="J377" s="3">
        <v>-46</v>
      </c>
      <c r="K377" s="3">
        <v>25</v>
      </c>
      <c r="L377" s="3">
        <v>-1259</v>
      </c>
      <c r="M377" s="3">
        <v>349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7.968900000000001E-2</v>
      </c>
      <c r="T377" s="13">
        <f t="shared" si="51"/>
        <v>-1.84E-2</v>
      </c>
      <c r="U377" s="13">
        <f t="shared" si="52"/>
        <v>1.0699999999999999E-2</v>
      </c>
      <c r="V377" s="13">
        <f t="shared" si="53"/>
        <v>-0.52752100000000002</v>
      </c>
      <c r="W377" s="13">
        <f t="shared" si="54"/>
        <v>0.15233850000000002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8777</v>
      </c>
      <c r="C378" s="3" t="s">
        <v>10257</v>
      </c>
      <c r="D378" s="12">
        <v>41.1</v>
      </c>
      <c r="E378" s="12">
        <v>40.700000000000003</v>
      </c>
      <c r="F378" s="12">
        <v>39.85</v>
      </c>
      <c r="G378" s="12">
        <v>39.799999999999997</v>
      </c>
      <c r="H378" s="12">
        <v>40.200000000000003</v>
      </c>
      <c r="I378" s="3">
        <v>325</v>
      </c>
      <c r="J378" s="3">
        <v>-99</v>
      </c>
      <c r="K378" s="3">
        <v>-113</v>
      </c>
      <c r="L378" s="3">
        <v>74</v>
      </c>
      <c r="M378" s="3">
        <v>185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0.133575</v>
      </c>
      <c r="T378" s="13">
        <f t="shared" si="51"/>
        <v>-4.0293000000000002E-2</v>
      </c>
      <c r="U378" s="13">
        <f t="shared" si="52"/>
        <v>-4.5030500000000001E-2</v>
      </c>
      <c r="V378" s="13">
        <f t="shared" si="53"/>
        <v>2.9451999999999999E-2</v>
      </c>
      <c r="W378" s="13">
        <f t="shared" si="54"/>
        <v>7.4370000000000006E-2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8778</v>
      </c>
      <c r="C379" s="3" t="s">
        <v>10228</v>
      </c>
      <c r="D379" s="12">
        <v>20.7</v>
      </c>
      <c r="E379" s="12">
        <v>20.65</v>
      </c>
      <c r="F379" s="12">
        <v>20.2</v>
      </c>
      <c r="G379" s="12">
        <v>20.25</v>
      </c>
      <c r="H379" s="12">
        <v>20.85</v>
      </c>
      <c r="I379" s="3">
        <v>86</v>
      </c>
      <c r="J379" s="3">
        <v>-50</v>
      </c>
      <c r="K379" s="3">
        <v>-169</v>
      </c>
      <c r="L379" s="3">
        <v>-47</v>
      </c>
      <c r="M379" s="3">
        <v>192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1.7802000000000002E-2</v>
      </c>
      <c r="T379" s="13">
        <f t="shared" si="51"/>
        <v>-1.0325000000000001E-2</v>
      </c>
      <c r="U379" s="13">
        <f t="shared" si="52"/>
        <v>-3.4137999999999995E-2</v>
      </c>
      <c r="V379" s="13">
        <f t="shared" si="53"/>
        <v>-9.5174999999999999E-3</v>
      </c>
      <c r="W379" s="13">
        <f t="shared" si="54"/>
        <v>4.0032000000000005E-2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8779</v>
      </c>
      <c r="C380" s="3" t="s">
        <v>10198</v>
      </c>
      <c r="D380" s="12">
        <v>38</v>
      </c>
      <c r="E380" s="12">
        <v>37.950000000000003</v>
      </c>
      <c r="F380" s="12">
        <v>37.549999999999997</v>
      </c>
      <c r="G380" s="12">
        <v>37.65</v>
      </c>
      <c r="H380" s="12">
        <v>37.75</v>
      </c>
      <c r="I380" s="3">
        <v>-166</v>
      </c>
      <c r="J380" s="3">
        <v>-14</v>
      </c>
      <c r="K380" s="3">
        <v>-63</v>
      </c>
      <c r="L380" s="3">
        <v>-40</v>
      </c>
      <c r="M380" s="3">
        <v>-80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-6.3079999999999997E-2</v>
      </c>
      <c r="T380" s="13">
        <f t="shared" si="51"/>
        <v>-5.3130000000000009E-3</v>
      </c>
      <c r="U380" s="13">
        <f t="shared" si="52"/>
        <v>-2.3656499999999997E-2</v>
      </c>
      <c r="V380" s="13">
        <f t="shared" si="53"/>
        <v>-1.506E-2</v>
      </c>
      <c r="W380" s="13">
        <f t="shared" si="54"/>
        <v>-3.0200000000000001E-2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8780</v>
      </c>
      <c r="C381" s="3" t="s">
        <v>10198</v>
      </c>
      <c r="D381" s="12">
        <v>44.8</v>
      </c>
      <c r="E381" s="12">
        <v>46.5</v>
      </c>
      <c r="F381" s="12">
        <v>45.5</v>
      </c>
      <c r="G381" s="12">
        <v>45.2</v>
      </c>
      <c r="H381" s="12">
        <v>46.75</v>
      </c>
      <c r="I381" s="3">
        <v>-141</v>
      </c>
      <c r="J381" s="3">
        <v>516</v>
      </c>
      <c r="K381" s="3">
        <v>-398</v>
      </c>
      <c r="L381" s="3">
        <v>-222</v>
      </c>
      <c r="M381" s="3">
        <v>929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-6.3167999999999988E-2</v>
      </c>
      <c r="T381" s="13">
        <f t="shared" si="51"/>
        <v>0.23993999999999999</v>
      </c>
      <c r="U381" s="13">
        <f t="shared" si="52"/>
        <v>-0.18109</v>
      </c>
      <c r="V381" s="13">
        <f t="shared" si="53"/>
        <v>-0.10034400000000002</v>
      </c>
      <c r="W381" s="13">
        <f t="shared" si="54"/>
        <v>0.43430750000000001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8781</v>
      </c>
      <c r="C382" s="3" t="s">
        <v>10252</v>
      </c>
      <c r="D382" s="12">
        <v>24.35</v>
      </c>
      <c r="E382" s="12">
        <v>24.4</v>
      </c>
      <c r="F382" s="12">
        <v>24</v>
      </c>
      <c r="G382" s="12">
        <v>24</v>
      </c>
      <c r="H382" s="12">
        <v>24.05</v>
      </c>
      <c r="I382" s="3">
        <v>22</v>
      </c>
      <c r="J382" s="3">
        <v>-8</v>
      </c>
      <c r="K382" s="3">
        <v>-8</v>
      </c>
      <c r="L382" s="3">
        <v>-12</v>
      </c>
      <c r="M382" s="3">
        <v>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5.3570000000000007E-3</v>
      </c>
      <c r="T382" s="13">
        <f t="shared" si="51"/>
        <v>-1.952E-3</v>
      </c>
      <c r="U382" s="13">
        <f t="shared" si="52"/>
        <v>-1.92E-3</v>
      </c>
      <c r="V382" s="13">
        <f t="shared" si="53"/>
        <v>-2.8800000000000002E-3</v>
      </c>
      <c r="W382" s="13">
        <f t="shared" si="54"/>
        <v>1.6834999999999999E-3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8782</v>
      </c>
      <c r="C383" s="3" t="s">
        <v>10257</v>
      </c>
      <c r="D383" s="12">
        <v>26.75</v>
      </c>
      <c r="E383" s="12">
        <v>26.7</v>
      </c>
      <c r="F383" s="12">
        <v>26.65</v>
      </c>
      <c r="G383" s="12">
        <v>25.5</v>
      </c>
      <c r="H383" s="12">
        <v>25.5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8783</v>
      </c>
      <c r="C384" s="3" t="s">
        <v>10233</v>
      </c>
      <c r="D384" s="12">
        <v>30.75</v>
      </c>
      <c r="E384" s="12">
        <v>31.05</v>
      </c>
      <c r="F384" s="12">
        <v>29.95</v>
      </c>
      <c r="G384" s="12">
        <v>29.1</v>
      </c>
      <c r="H384" s="12">
        <v>29.2</v>
      </c>
      <c r="I384" s="3">
        <v>4</v>
      </c>
      <c r="J384" s="3">
        <v>-105</v>
      </c>
      <c r="K384" s="3">
        <v>-198</v>
      </c>
      <c r="L384" s="3">
        <v>-181</v>
      </c>
      <c r="M384" s="3">
        <v>106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1.23E-3</v>
      </c>
      <c r="T384" s="13">
        <f t="shared" si="51"/>
        <v>-3.26025E-2</v>
      </c>
      <c r="U384" s="13">
        <f t="shared" si="52"/>
        <v>-5.9300999999999993E-2</v>
      </c>
      <c r="V384" s="13">
        <f t="shared" si="53"/>
        <v>-5.2671000000000003E-2</v>
      </c>
      <c r="W384" s="13">
        <f t="shared" si="54"/>
        <v>3.0951999999999997E-2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8784</v>
      </c>
      <c r="C385" s="3" t="s">
        <v>10226</v>
      </c>
      <c r="D385" s="12">
        <v>26.1</v>
      </c>
      <c r="E385" s="12">
        <v>25.2</v>
      </c>
      <c r="F385" s="12">
        <v>24.95</v>
      </c>
      <c r="G385" s="12">
        <v>24.8</v>
      </c>
      <c r="H385" s="12">
        <v>25.35</v>
      </c>
      <c r="I385" s="3">
        <v>918</v>
      </c>
      <c r="J385" s="3">
        <v>-1374</v>
      </c>
      <c r="K385" s="3">
        <v>-266</v>
      </c>
      <c r="L385" s="3">
        <v>-80</v>
      </c>
      <c r="M385" s="3">
        <v>652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0.23959800000000003</v>
      </c>
      <c r="T385" s="13">
        <f t="shared" si="51"/>
        <v>-0.34624799999999994</v>
      </c>
      <c r="U385" s="13">
        <f t="shared" si="52"/>
        <v>-6.6366999999999995E-2</v>
      </c>
      <c r="V385" s="13">
        <f t="shared" si="53"/>
        <v>-1.984E-2</v>
      </c>
      <c r="W385" s="13">
        <f t="shared" si="54"/>
        <v>0.16528200000000001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8785</v>
      </c>
      <c r="C386" s="3" t="s">
        <v>4303</v>
      </c>
      <c r="D386" s="12">
        <v>11.35</v>
      </c>
      <c r="E386" s="12">
        <v>11.35</v>
      </c>
      <c r="F386" s="12">
        <v>11.1</v>
      </c>
      <c r="G386" s="12">
        <v>11.1</v>
      </c>
      <c r="H386" s="12">
        <v>11.15</v>
      </c>
      <c r="I386" s="3">
        <v>57</v>
      </c>
      <c r="J386" s="3">
        <v>7</v>
      </c>
      <c r="K386" s="3">
        <v>-77</v>
      </c>
      <c r="L386" s="3">
        <v>-29</v>
      </c>
      <c r="M386" s="3">
        <v>10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6.4694999999999996E-3</v>
      </c>
      <c r="T386" s="13">
        <f t="shared" si="51"/>
        <v>7.9450000000000007E-4</v>
      </c>
      <c r="U386" s="13">
        <f t="shared" si="52"/>
        <v>-8.546999999999999E-3</v>
      </c>
      <c r="V386" s="13">
        <f t="shared" si="53"/>
        <v>-3.2189999999999996E-3</v>
      </c>
      <c r="W386" s="13">
        <f t="shared" si="54"/>
        <v>1.1150000000000001E-3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8786</v>
      </c>
      <c r="C387" s="3" t="s">
        <v>10230</v>
      </c>
      <c r="D387" s="12">
        <v>183</v>
      </c>
      <c r="E387" s="12">
        <v>179.5</v>
      </c>
      <c r="F387" s="12">
        <v>177</v>
      </c>
      <c r="G387" s="12">
        <v>184.5</v>
      </c>
      <c r="H387" s="12">
        <v>184</v>
      </c>
      <c r="I387" s="3">
        <v>-177</v>
      </c>
      <c r="J387" s="3">
        <v>-342</v>
      </c>
      <c r="K387" s="3">
        <v>-209</v>
      </c>
      <c r="L387" s="3">
        <v>-211</v>
      </c>
      <c r="M387" s="3">
        <v>-272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-0.32390999999999998</v>
      </c>
      <c r="T387" s="13">
        <f t="shared" si="51"/>
        <v>-0.61389000000000005</v>
      </c>
      <c r="U387" s="13">
        <f t="shared" si="52"/>
        <v>-0.36992999999999998</v>
      </c>
      <c r="V387" s="13">
        <f t="shared" si="53"/>
        <v>-0.389295</v>
      </c>
      <c r="W387" s="13">
        <f t="shared" si="54"/>
        <v>-0.50048000000000004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8787</v>
      </c>
      <c r="C388" s="3" t="s">
        <v>4586</v>
      </c>
      <c r="D388" s="12">
        <v>16.399999999999999</v>
      </c>
      <c r="E388" s="12">
        <v>16.100000000000001</v>
      </c>
      <c r="F388" s="12">
        <v>15.8</v>
      </c>
      <c r="G388" s="12">
        <v>16</v>
      </c>
      <c r="H388" s="12">
        <v>15.8</v>
      </c>
      <c r="I388" s="3">
        <v>0</v>
      </c>
      <c r="J388" s="3">
        <v>0</v>
      </c>
      <c r="K388" s="3">
        <v>-2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-3.1600000000000004E-4</v>
      </c>
      <c r="V388" s="13">
        <f t="shared" si="53"/>
        <v>0</v>
      </c>
      <c r="W388" s="13">
        <f t="shared" si="54"/>
        <v>1.5800000000000002E-4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8788</v>
      </c>
      <c r="C389" s="3" t="s">
        <v>4750</v>
      </c>
      <c r="D389" s="12">
        <v>30.6</v>
      </c>
      <c r="E389" s="12">
        <v>31.7</v>
      </c>
      <c r="F389" s="12">
        <v>34.85</v>
      </c>
      <c r="G389" s="12">
        <v>33.299999999999997</v>
      </c>
      <c r="H389" s="12">
        <v>33.15</v>
      </c>
      <c r="I389" s="3">
        <v>14</v>
      </c>
      <c r="J389" s="3">
        <v>10</v>
      </c>
      <c r="K389" s="3">
        <v>677</v>
      </c>
      <c r="L389" s="3">
        <v>-1848</v>
      </c>
      <c r="M389" s="3">
        <v>51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4.2840000000000005E-3</v>
      </c>
      <c r="T389" s="13">
        <f t="shared" si="51"/>
        <v>3.1700000000000001E-3</v>
      </c>
      <c r="U389" s="13">
        <f t="shared" si="52"/>
        <v>0.23593450000000002</v>
      </c>
      <c r="V389" s="13">
        <f t="shared" si="53"/>
        <v>-0.61538399999999993</v>
      </c>
      <c r="W389" s="13">
        <f t="shared" si="54"/>
        <v>1.6906499999999998E-2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8789</v>
      </c>
      <c r="C390" s="3" t="s">
        <v>10258</v>
      </c>
      <c r="D390" s="12">
        <v>13.55</v>
      </c>
      <c r="E390" s="12">
        <v>13.45</v>
      </c>
      <c r="F390" s="12">
        <v>13.2</v>
      </c>
      <c r="G390" s="12">
        <v>13.3</v>
      </c>
      <c r="H390" s="12">
        <v>14.05</v>
      </c>
      <c r="I390" s="3">
        <v>67</v>
      </c>
      <c r="J390" s="3">
        <v>-93</v>
      </c>
      <c r="K390" s="3">
        <v>-272</v>
      </c>
      <c r="L390" s="3">
        <v>-89</v>
      </c>
      <c r="M390" s="3">
        <v>175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9.0784999999999998E-3</v>
      </c>
      <c r="T390" s="13">
        <f t="shared" si="51"/>
        <v>-1.2508499999999999E-2</v>
      </c>
      <c r="U390" s="13">
        <f t="shared" si="52"/>
        <v>-3.5903999999999998E-2</v>
      </c>
      <c r="V390" s="13">
        <f t="shared" si="53"/>
        <v>-1.1837E-2</v>
      </c>
      <c r="W390" s="13">
        <f t="shared" si="54"/>
        <v>2.4587500000000002E-2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8790</v>
      </c>
      <c r="C391" s="3" t="s">
        <v>10259</v>
      </c>
      <c r="D391" s="12">
        <v>53.3</v>
      </c>
      <c r="E391" s="12">
        <v>53.8</v>
      </c>
      <c r="F391" s="12">
        <v>53.5</v>
      </c>
      <c r="G391" s="12">
        <v>53.6</v>
      </c>
      <c r="H391" s="12">
        <v>53.3</v>
      </c>
      <c r="I391" s="3">
        <v>7</v>
      </c>
      <c r="J391" s="3">
        <v>-5</v>
      </c>
      <c r="K391" s="3">
        <v>-17</v>
      </c>
      <c r="L391" s="3">
        <v>-13</v>
      </c>
      <c r="M391" s="3">
        <v>12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3.7309999999999995E-3</v>
      </c>
      <c r="T391" s="13">
        <f t="shared" ref="T391:T454" si="61">$E391*J391/100000</f>
        <v>-2.6900000000000001E-3</v>
      </c>
      <c r="U391" s="13">
        <f t="shared" ref="U391:U454" si="62">$F391*K391/100000</f>
        <v>-9.0950000000000007E-3</v>
      </c>
      <c r="V391" s="13">
        <f t="shared" ref="V391:V454" si="63">$G391*L391/100000</f>
        <v>-6.9680000000000011E-3</v>
      </c>
      <c r="W391" s="13">
        <f t="shared" ref="W391:W454" si="64">$H391*M391/100000</f>
        <v>6.3959999999999989E-3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8791</v>
      </c>
      <c r="C392" s="3" t="s">
        <v>4589</v>
      </c>
      <c r="D392" s="12">
        <v>37.799999999999997</v>
      </c>
      <c r="E392" s="12">
        <v>37.85</v>
      </c>
      <c r="F392" s="12">
        <v>37.9</v>
      </c>
      <c r="G392" s="12">
        <v>40.049999999999997</v>
      </c>
      <c r="H392" s="12">
        <v>39.700000000000003</v>
      </c>
      <c r="I392" s="3">
        <v>-2</v>
      </c>
      <c r="J392" s="3">
        <v>-4</v>
      </c>
      <c r="K392" s="3">
        <v>-1</v>
      </c>
      <c r="L392" s="3">
        <v>4</v>
      </c>
      <c r="M392" s="3">
        <v>10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-7.5599999999999994E-4</v>
      </c>
      <c r="T392" s="13">
        <f t="shared" si="61"/>
        <v>-1.5140000000000002E-3</v>
      </c>
      <c r="U392" s="13">
        <f t="shared" si="62"/>
        <v>-3.79E-4</v>
      </c>
      <c r="V392" s="13">
        <f t="shared" si="63"/>
        <v>1.6019999999999999E-3</v>
      </c>
      <c r="W392" s="13">
        <f t="shared" si="64"/>
        <v>3.9699999999999996E-3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8792</v>
      </c>
      <c r="C393" s="3" t="s">
        <v>10244</v>
      </c>
      <c r="D393" s="12">
        <v>73</v>
      </c>
      <c r="E393" s="12">
        <v>72.400000000000006</v>
      </c>
      <c r="F393" s="12">
        <v>70</v>
      </c>
      <c r="G393" s="12">
        <v>68.5</v>
      </c>
      <c r="H393" s="12">
        <v>74.3</v>
      </c>
      <c r="I393" s="3">
        <v>737</v>
      </c>
      <c r="J393" s="3">
        <v>-1182</v>
      </c>
      <c r="K393" s="3">
        <v>-129</v>
      </c>
      <c r="L393" s="3">
        <v>615</v>
      </c>
      <c r="M393" s="3">
        <v>1989</v>
      </c>
      <c r="N393" s="3">
        <v>0</v>
      </c>
      <c r="O393" s="3">
        <v>0</v>
      </c>
      <c r="P393" s="3">
        <v>0</v>
      </c>
      <c r="Q393" s="3">
        <v>-1392</v>
      </c>
      <c r="R393" s="3">
        <v>0</v>
      </c>
      <c r="S393" s="13">
        <f t="shared" si="60"/>
        <v>0.53800999999999999</v>
      </c>
      <c r="T393" s="13">
        <f t="shared" si="61"/>
        <v>-0.85576800000000008</v>
      </c>
      <c r="U393" s="13">
        <f t="shared" si="62"/>
        <v>-9.0300000000000005E-2</v>
      </c>
      <c r="V393" s="13">
        <f t="shared" si="63"/>
        <v>0.42127500000000001</v>
      </c>
      <c r="W393" s="13">
        <f t="shared" si="64"/>
        <v>1.4778269999999998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-0.95352000000000003</v>
      </c>
      <c r="AB393" s="13">
        <f t="shared" si="69"/>
        <v>0</v>
      </c>
    </row>
    <row r="394" spans="1:28" x14ac:dyDescent="0.25">
      <c r="A394" s="2" t="s">
        <v>388</v>
      </c>
      <c r="B394" s="3" t="s">
        <v>8793</v>
      </c>
      <c r="C394" s="3" t="s">
        <v>10226</v>
      </c>
      <c r="D394" s="12">
        <v>10.199999999999999</v>
      </c>
      <c r="E394" s="12">
        <v>10.1</v>
      </c>
      <c r="F394" s="12">
        <v>10.050000000000001</v>
      </c>
      <c r="G394" s="12">
        <v>10.050000000000001</v>
      </c>
      <c r="H394" s="12">
        <v>10</v>
      </c>
      <c r="I394" s="3">
        <v>-6</v>
      </c>
      <c r="J394" s="3">
        <v>13</v>
      </c>
      <c r="K394" s="3">
        <v>-32</v>
      </c>
      <c r="L394" s="3">
        <v>-8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-6.1199999999999991E-4</v>
      </c>
      <c r="T394" s="13">
        <f t="shared" si="61"/>
        <v>1.3129999999999999E-3</v>
      </c>
      <c r="U394" s="13">
        <f t="shared" si="62"/>
        <v>-3.2160000000000001E-3</v>
      </c>
      <c r="V394" s="13">
        <f t="shared" si="63"/>
        <v>-8.0400000000000003E-4</v>
      </c>
      <c r="W394" s="13">
        <f t="shared" si="64"/>
        <v>-4.0000000000000002E-4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8794</v>
      </c>
      <c r="C395" s="3" t="s">
        <v>10190</v>
      </c>
      <c r="D395" s="12">
        <v>107</v>
      </c>
      <c r="E395" s="12">
        <v>108</v>
      </c>
      <c r="F395" s="12">
        <v>105.5</v>
      </c>
      <c r="G395" s="12">
        <v>105</v>
      </c>
      <c r="H395" s="12">
        <v>107.5</v>
      </c>
      <c r="I395" s="3">
        <v>225</v>
      </c>
      <c r="J395" s="3">
        <v>354</v>
      </c>
      <c r="K395" s="3">
        <v>-261</v>
      </c>
      <c r="L395" s="3">
        <v>-91</v>
      </c>
      <c r="M395" s="3">
        <v>522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0.24074999999999999</v>
      </c>
      <c r="T395" s="13">
        <f t="shared" si="61"/>
        <v>0.38231999999999999</v>
      </c>
      <c r="U395" s="13">
        <f t="shared" si="62"/>
        <v>-0.27535500000000002</v>
      </c>
      <c r="V395" s="13">
        <f t="shared" si="63"/>
        <v>-9.5549999999999996E-2</v>
      </c>
      <c r="W395" s="13">
        <f t="shared" si="64"/>
        <v>0.56115000000000004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8795</v>
      </c>
      <c r="C396" s="3" t="s">
        <v>10204</v>
      </c>
      <c r="D396" s="12">
        <v>19.45</v>
      </c>
      <c r="E396" s="12">
        <v>18.8</v>
      </c>
      <c r="F396" s="12">
        <v>18.149999999999999</v>
      </c>
      <c r="G396" s="12">
        <v>18.100000000000001</v>
      </c>
      <c r="H396" s="12">
        <v>18.45</v>
      </c>
      <c r="I396" s="3">
        <v>34</v>
      </c>
      <c r="J396" s="3">
        <v>-53</v>
      </c>
      <c r="K396" s="3">
        <v>57</v>
      </c>
      <c r="L396" s="3">
        <v>40</v>
      </c>
      <c r="M396" s="3">
        <v>161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6.613E-3</v>
      </c>
      <c r="T396" s="13">
        <f t="shared" si="61"/>
        <v>-9.9640000000000006E-3</v>
      </c>
      <c r="U396" s="13">
        <f t="shared" si="62"/>
        <v>1.0345499999999999E-2</v>
      </c>
      <c r="V396" s="13">
        <f t="shared" si="63"/>
        <v>7.2399999999999999E-3</v>
      </c>
      <c r="W396" s="13">
        <f t="shared" si="64"/>
        <v>2.9704499999999998E-2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8796</v>
      </c>
      <c r="C397" s="3" t="s">
        <v>10231</v>
      </c>
      <c r="D397" s="12">
        <v>76.5</v>
      </c>
      <c r="E397" s="12">
        <v>76.8</v>
      </c>
      <c r="F397" s="12">
        <v>76.8</v>
      </c>
      <c r="G397" s="12">
        <v>78</v>
      </c>
      <c r="H397" s="12">
        <v>84.1</v>
      </c>
      <c r="I397" s="3">
        <v>2972</v>
      </c>
      <c r="J397" s="3">
        <v>-5052</v>
      </c>
      <c r="K397" s="3">
        <v>-5347</v>
      </c>
      <c r="L397" s="3">
        <v>-2839</v>
      </c>
      <c r="M397" s="3">
        <v>-2525</v>
      </c>
      <c r="N397" s="3">
        <v>-15</v>
      </c>
      <c r="O397" s="3">
        <v>5033</v>
      </c>
      <c r="P397" s="3">
        <v>4959</v>
      </c>
      <c r="Q397" s="3">
        <v>4696</v>
      </c>
      <c r="R397" s="3">
        <v>4665</v>
      </c>
      <c r="S397" s="13">
        <f t="shared" si="60"/>
        <v>2.2735799999999999</v>
      </c>
      <c r="T397" s="13">
        <f t="shared" si="61"/>
        <v>-3.8799359999999998</v>
      </c>
      <c r="U397" s="13">
        <f t="shared" si="62"/>
        <v>-4.1064959999999999</v>
      </c>
      <c r="V397" s="13">
        <f t="shared" si="63"/>
        <v>-2.2144200000000001</v>
      </c>
      <c r="W397" s="13">
        <f t="shared" si="64"/>
        <v>-2.1235249999999999</v>
      </c>
      <c r="X397" s="13">
        <f t="shared" si="65"/>
        <v>-1.1475000000000001E-2</v>
      </c>
      <c r="Y397" s="13">
        <f t="shared" si="66"/>
        <v>3.8653439999999994</v>
      </c>
      <c r="Z397" s="13">
        <f t="shared" si="67"/>
        <v>3.8085119999999999</v>
      </c>
      <c r="AA397" s="13">
        <f t="shared" si="68"/>
        <v>3.6628799999999999</v>
      </c>
      <c r="AB397" s="13">
        <f t="shared" si="69"/>
        <v>3.9232649999999998</v>
      </c>
    </row>
    <row r="398" spans="1:28" x14ac:dyDescent="0.25">
      <c r="A398" s="2" t="s">
        <v>392</v>
      </c>
      <c r="B398" s="3" t="s">
        <v>8797</v>
      </c>
      <c r="C398" s="3" t="s">
        <v>4747</v>
      </c>
      <c r="D398" s="12">
        <v>9.9499999999999993</v>
      </c>
      <c r="E398" s="12">
        <v>9.9499999999999993</v>
      </c>
      <c r="F398" s="12">
        <v>9.7799999999999994</v>
      </c>
      <c r="G398" s="12">
        <v>9.84</v>
      </c>
      <c r="H398" s="12">
        <v>10</v>
      </c>
      <c r="I398" s="3">
        <v>79</v>
      </c>
      <c r="J398" s="3">
        <v>56</v>
      </c>
      <c r="K398" s="3">
        <v>-324</v>
      </c>
      <c r="L398" s="3">
        <v>99</v>
      </c>
      <c r="M398" s="3">
        <v>160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7.8604999999999994E-3</v>
      </c>
      <c r="T398" s="13">
        <f t="shared" si="61"/>
        <v>5.5719999999999997E-3</v>
      </c>
      <c r="U398" s="13">
        <f t="shared" si="62"/>
        <v>-3.1687199999999999E-2</v>
      </c>
      <c r="V398" s="13">
        <f t="shared" si="63"/>
        <v>9.7415999999999996E-3</v>
      </c>
      <c r="W398" s="13">
        <f t="shared" si="64"/>
        <v>1.6E-2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8798</v>
      </c>
      <c r="C399" s="3" t="s">
        <v>4748</v>
      </c>
      <c r="D399" s="12">
        <v>2.88</v>
      </c>
      <c r="E399" s="12">
        <v>2.82</v>
      </c>
      <c r="F399" s="12">
        <v>2.83</v>
      </c>
      <c r="G399" s="12">
        <v>2.81</v>
      </c>
      <c r="H399" s="12">
        <v>2.83</v>
      </c>
      <c r="I399" s="3">
        <v>1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2.8799999999999999E-5</v>
      </c>
      <c r="T399" s="13">
        <f t="shared" si="61"/>
        <v>-2.8199999999999998E-5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8799</v>
      </c>
      <c r="C400" s="3" t="s">
        <v>10234</v>
      </c>
      <c r="D400" s="12">
        <v>12.6</v>
      </c>
      <c r="E400" s="12">
        <v>12.25</v>
      </c>
      <c r="F400" s="12">
        <v>11.75</v>
      </c>
      <c r="G400" s="12">
        <v>11.75</v>
      </c>
      <c r="H400" s="12">
        <v>12</v>
      </c>
      <c r="I400" s="3">
        <v>-1</v>
      </c>
      <c r="J400" s="3">
        <v>-36</v>
      </c>
      <c r="K400" s="3">
        <v>-57</v>
      </c>
      <c r="L400" s="3">
        <v>-12</v>
      </c>
      <c r="M400" s="3">
        <v>50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-1.26E-4</v>
      </c>
      <c r="T400" s="13">
        <f t="shared" si="61"/>
        <v>-4.4099999999999999E-3</v>
      </c>
      <c r="U400" s="13">
        <f t="shared" si="62"/>
        <v>-6.6975000000000003E-3</v>
      </c>
      <c r="V400" s="13">
        <f t="shared" si="63"/>
        <v>-1.41E-3</v>
      </c>
      <c r="W400" s="13">
        <f t="shared" si="64"/>
        <v>6.0000000000000001E-3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8800</v>
      </c>
      <c r="C401" s="3" t="s">
        <v>10231</v>
      </c>
      <c r="D401" s="12">
        <v>43.15</v>
      </c>
      <c r="E401" s="12">
        <v>42.25</v>
      </c>
      <c r="F401" s="12">
        <v>41.5</v>
      </c>
      <c r="G401" s="12">
        <v>41.5</v>
      </c>
      <c r="H401" s="12">
        <v>42.9</v>
      </c>
      <c r="I401" s="3">
        <v>3096</v>
      </c>
      <c r="J401" s="3">
        <v>-3615</v>
      </c>
      <c r="K401" s="3">
        <v>-4583</v>
      </c>
      <c r="L401" s="3">
        <v>-1690</v>
      </c>
      <c r="M401" s="3">
        <v>2484</v>
      </c>
      <c r="N401" s="3">
        <v>-200</v>
      </c>
      <c r="O401" s="3">
        <v>-306</v>
      </c>
      <c r="P401" s="3">
        <v>-483</v>
      </c>
      <c r="Q401" s="3">
        <v>-358</v>
      </c>
      <c r="R401" s="3">
        <v>-519</v>
      </c>
      <c r="S401" s="13">
        <f t="shared" si="60"/>
        <v>1.3359239999999999</v>
      </c>
      <c r="T401" s="13">
        <f t="shared" si="61"/>
        <v>-1.5273375</v>
      </c>
      <c r="U401" s="13">
        <f t="shared" si="62"/>
        <v>-1.901945</v>
      </c>
      <c r="V401" s="13">
        <f t="shared" si="63"/>
        <v>-0.70135000000000003</v>
      </c>
      <c r="W401" s="13">
        <f t="shared" si="64"/>
        <v>1.0656359999999998</v>
      </c>
      <c r="X401" s="13">
        <f t="shared" si="65"/>
        <v>-8.6300000000000002E-2</v>
      </c>
      <c r="Y401" s="13">
        <f t="shared" si="66"/>
        <v>-0.12928500000000001</v>
      </c>
      <c r="Z401" s="13">
        <f t="shared" si="67"/>
        <v>-0.20044500000000001</v>
      </c>
      <c r="AA401" s="13">
        <f t="shared" si="68"/>
        <v>-0.14857000000000001</v>
      </c>
      <c r="AB401" s="13">
        <f t="shared" si="69"/>
        <v>-0.22265099999999999</v>
      </c>
    </row>
    <row r="402" spans="1:28" x14ac:dyDescent="0.25">
      <c r="A402" s="2" t="s">
        <v>396</v>
      </c>
      <c r="B402" s="3" t="s">
        <v>8801</v>
      </c>
      <c r="C402" s="3" t="s">
        <v>10247</v>
      </c>
      <c r="D402" s="12">
        <v>33.15</v>
      </c>
      <c r="E402" s="12">
        <v>33.65</v>
      </c>
      <c r="F402" s="12">
        <v>33.85</v>
      </c>
      <c r="G402" s="12">
        <v>34</v>
      </c>
      <c r="H402" s="12">
        <v>32.049999999999997</v>
      </c>
      <c r="I402" s="3">
        <v>-3</v>
      </c>
      <c r="J402" s="3">
        <v>30</v>
      </c>
      <c r="K402" s="3">
        <v>18</v>
      </c>
      <c r="L402" s="3">
        <v>32</v>
      </c>
      <c r="M402" s="3">
        <v>-168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-9.9449999999999994E-4</v>
      </c>
      <c r="T402" s="13">
        <f t="shared" si="61"/>
        <v>1.0095E-2</v>
      </c>
      <c r="U402" s="13">
        <f t="shared" si="62"/>
        <v>6.0930000000000003E-3</v>
      </c>
      <c r="V402" s="13">
        <f t="shared" si="63"/>
        <v>1.0880000000000001E-2</v>
      </c>
      <c r="W402" s="13">
        <f t="shared" si="64"/>
        <v>-5.3843999999999996E-2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8802</v>
      </c>
      <c r="C403" s="3" t="s">
        <v>10237</v>
      </c>
      <c r="D403" s="12">
        <v>72.8</v>
      </c>
      <c r="E403" s="12">
        <v>72</v>
      </c>
      <c r="F403" s="12">
        <v>70.900000000000006</v>
      </c>
      <c r="G403" s="12">
        <v>71.2</v>
      </c>
      <c r="H403" s="12">
        <v>72.2</v>
      </c>
      <c r="I403" s="3">
        <v>-44</v>
      </c>
      <c r="J403" s="3">
        <v>-259</v>
      </c>
      <c r="K403" s="3">
        <v>-218</v>
      </c>
      <c r="L403" s="3">
        <v>-111</v>
      </c>
      <c r="M403" s="3">
        <v>189</v>
      </c>
      <c r="N403" s="3">
        <v>0</v>
      </c>
      <c r="O403" s="3">
        <v>-3</v>
      </c>
      <c r="P403" s="3">
        <v>0</v>
      </c>
      <c r="Q403" s="3">
        <v>0</v>
      </c>
      <c r="R403" s="3">
        <v>0</v>
      </c>
      <c r="S403" s="13">
        <f t="shared" si="60"/>
        <v>-3.2031999999999998E-2</v>
      </c>
      <c r="T403" s="13">
        <f t="shared" si="61"/>
        <v>-0.18648000000000001</v>
      </c>
      <c r="U403" s="13">
        <f t="shared" si="62"/>
        <v>-0.154562</v>
      </c>
      <c r="V403" s="13">
        <f t="shared" si="63"/>
        <v>-7.9032000000000005E-2</v>
      </c>
      <c r="W403" s="13">
        <f t="shared" si="64"/>
        <v>0.13645800000000002</v>
      </c>
      <c r="X403" s="13">
        <f t="shared" si="65"/>
        <v>0</v>
      </c>
      <c r="Y403" s="13">
        <f t="shared" si="66"/>
        <v>-2.16E-3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8803</v>
      </c>
      <c r="C404" s="3" t="s">
        <v>10260</v>
      </c>
      <c r="D404" s="12">
        <v>24.75</v>
      </c>
      <c r="E404" s="12">
        <v>24.5</v>
      </c>
      <c r="F404" s="12">
        <v>23.7</v>
      </c>
      <c r="G404" s="12">
        <v>23.65</v>
      </c>
      <c r="H404" s="12">
        <v>24.65</v>
      </c>
      <c r="I404" s="3">
        <v>24</v>
      </c>
      <c r="J404" s="3">
        <v>-51</v>
      </c>
      <c r="K404" s="3">
        <v>-565</v>
      </c>
      <c r="L404" s="3">
        <v>42</v>
      </c>
      <c r="M404" s="3">
        <v>-542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5.94E-3</v>
      </c>
      <c r="T404" s="13">
        <f t="shared" si="61"/>
        <v>-1.2494999999999999E-2</v>
      </c>
      <c r="U404" s="13">
        <f t="shared" si="62"/>
        <v>-0.133905</v>
      </c>
      <c r="V404" s="13">
        <f t="shared" si="63"/>
        <v>9.9329999999999991E-3</v>
      </c>
      <c r="W404" s="13">
        <f t="shared" si="64"/>
        <v>-0.133603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8804</v>
      </c>
      <c r="C405" s="3" t="s">
        <v>10244</v>
      </c>
      <c r="D405" s="12">
        <v>978</v>
      </c>
      <c r="E405" s="12">
        <v>965</v>
      </c>
      <c r="F405" s="12">
        <v>918</v>
      </c>
      <c r="G405" s="12">
        <v>903</v>
      </c>
      <c r="H405" s="12">
        <v>941</v>
      </c>
      <c r="I405" s="3">
        <v>-647</v>
      </c>
      <c r="J405" s="3">
        <v>-451</v>
      </c>
      <c r="K405" s="3">
        <v>-2317</v>
      </c>
      <c r="L405" s="3">
        <v>-1855</v>
      </c>
      <c r="M405" s="3">
        <v>-242</v>
      </c>
      <c r="N405" s="3">
        <v>-54</v>
      </c>
      <c r="O405" s="3">
        <v>-406</v>
      </c>
      <c r="P405" s="3">
        <v>-1077</v>
      </c>
      <c r="Q405" s="3">
        <v>-1709</v>
      </c>
      <c r="R405" s="3">
        <v>-73</v>
      </c>
      <c r="S405" s="13">
        <f t="shared" si="60"/>
        <v>-6.3276599999999998</v>
      </c>
      <c r="T405" s="13">
        <f t="shared" si="61"/>
        <v>-4.35215</v>
      </c>
      <c r="U405" s="13">
        <f t="shared" si="62"/>
        <v>-21.270060000000001</v>
      </c>
      <c r="V405" s="13">
        <f t="shared" si="63"/>
        <v>-16.75065</v>
      </c>
      <c r="W405" s="13">
        <f t="shared" si="64"/>
        <v>-2.2772199999999998</v>
      </c>
      <c r="X405" s="13">
        <f t="shared" si="65"/>
        <v>-0.52812000000000003</v>
      </c>
      <c r="Y405" s="13">
        <f t="shared" si="66"/>
        <v>-3.9178999999999999</v>
      </c>
      <c r="Z405" s="13">
        <f t="shared" si="67"/>
        <v>-9.8868600000000004</v>
      </c>
      <c r="AA405" s="13">
        <f t="shared" si="68"/>
        <v>-15.432270000000001</v>
      </c>
      <c r="AB405" s="13">
        <f t="shared" si="69"/>
        <v>-0.68693000000000004</v>
      </c>
    </row>
    <row r="406" spans="1:28" x14ac:dyDescent="0.25">
      <c r="A406" s="2" t="s">
        <v>400</v>
      </c>
      <c r="B406" s="3" t="s">
        <v>8805</v>
      </c>
      <c r="C406" s="3" t="s">
        <v>4589</v>
      </c>
      <c r="D406" s="12">
        <v>122.5</v>
      </c>
      <c r="E406" s="12">
        <v>121.5</v>
      </c>
      <c r="F406" s="12">
        <v>122</v>
      </c>
      <c r="G406" s="12">
        <v>123</v>
      </c>
      <c r="H406" s="12">
        <v>127</v>
      </c>
      <c r="I406" s="3">
        <v>903</v>
      </c>
      <c r="J406" s="3">
        <v>-194</v>
      </c>
      <c r="K406" s="3">
        <v>803</v>
      </c>
      <c r="L406" s="3">
        <v>-1</v>
      </c>
      <c r="M406" s="3">
        <v>167</v>
      </c>
      <c r="N406" s="3">
        <v>231</v>
      </c>
      <c r="O406" s="3">
        <v>377</v>
      </c>
      <c r="P406" s="3">
        <v>254</v>
      </c>
      <c r="Q406" s="3">
        <v>244</v>
      </c>
      <c r="R406" s="3">
        <v>2</v>
      </c>
      <c r="S406" s="13">
        <f t="shared" si="60"/>
        <v>1.1061749999999999</v>
      </c>
      <c r="T406" s="13">
        <f t="shared" si="61"/>
        <v>-0.23571</v>
      </c>
      <c r="U406" s="13">
        <f t="shared" si="62"/>
        <v>0.97965999999999998</v>
      </c>
      <c r="V406" s="13">
        <f t="shared" si="63"/>
        <v>-1.23E-3</v>
      </c>
      <c r="W406" s="13">
        <f t="shared" si="64"/>
        <v>0.21209</v>
      </c>
      <c r="X406" s="13">
        <f t="shared" si="65"/>
        <v>0.28297499999999998</v>
      </c>
      <c r="Y406" s="13">
        <f t="shared" si="66"/>
        <v>0.45805499999999999</v>
      </c>
      <c r="Z406" s="13">
        <f t="shared" si="67"/>
        <v>0.30987999999999999</v>
      </c>
      <c r="AA406" s="13">
        <f t="shared" si="68"/>
        <v>0.30012</v>
      </c>
      <c r="AB406" s="13">
        <f t="shared" si="69"/>
        <v>2.5400000000000002E-3</v>
      </c>
    </row>
    <row r="407" spans="1:28" x14ac:dyDescent="0.25">
      <c r="A407" s="2" t="s">
        <v>401</v>
      </c>
      <c r="B407" s="3" t="s">
        <v>8806</v>
      </c>
      <c r="C407" s="3" t="s">
        <v>10261</v>
      </c>
      <c r="D407" s="12">
        <v>101.5</v>
      </c>
      <c r="E407" s="12">
        <v>100</v>
      </c>
      <c r="F407" s="12">
        <v>97.7</v>
      </c>
      <c r="G407" s="12">
        <v>98.5</v>
      </c>
      <c r="H407" s="12">
        <v>100.5</v>
      </c>
      <c r="I407" s="3">
        <v>239</v>
      </c>
      <c r="J407" s="3">
        <v>-703</v>
      </c>
      <c r="K407" s="3">
        <v>249</v>
      </c>
      <c r="L407" s="3">
        <v>-389</v>
      </c>
      <c r="M407" s="3">
        <v>655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0.242585</v>
      </c>
      <c r="T407" s="13">
        <f t="shared" si="61"/>
        <v>-0.70299999999999996</v>
      </c>
      <c r="U407" s="13">
        <f t="shared" si="62"/>
        <v>0.24327299999999999</v>
      </c>
      <c r="V407" s="13">
        <f t="shared" si="63"/>
        <v>-0.38316499999999998</v>
      </c>
      <c r="W407" s="13">
        <f t="shared" si="64"/>
        <v>0.65827500000000005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8807</v>
      </c>
      <c r="C408" s="3" t="s">
        <v>10258</v>
      </c>
      <c r="D408" s="12">
        <v>36.299999999999997</v>
      </c>
      <c r="E408" s="12">
        <v>35.85</v>
      </c>
      <c r="F408" s="12">
        <v>34.049999999999997</v>
      </c>
      <c r="G408" s="12">
        <v>33.4</v>
      </c>
      <c r="H408" s="12">
        <v>35.799999999999997</v>
      </c>
      <c r="I408" s="3">
        <v>578</v>
      </c>
      <c r="J408" s="3">
        <v>-1393</v>
      </c>
      <c r="K408" s="3">
        <v>-1010</v>
      </c>
      <c r="L408" s="3">
        <v>-385</v>
      </c>
      <c r="M408" s="3">
        <v>123</v>
      </c>
      <c r="N408" s="3">
        <v>0</v>
      </c>
      <c r="O408" s="3">
        <v>0</v>
      </c>
      <c r="P408" s="3">
        <v>0</v>
      </c>
      <c r="Q408" s="3">
        <v>0</v>
      </c>
      <c r="R408" s="3">
        <v>-14</v>
      </c>
      <c r="S408" s="13">
        <f t="shared" si="60"/>
        <v>0.20981399999999997</v>
      </c>
      <c r="T408" s="13">
        <f t="shared" si="61"/>
        <v>-0.49939050000000001</v>
      </c>
      <c r="U408" s="13">
        <f t="shared" si="62"/>
        <v>-0.34390500000000002</v>
      </c>
      <c r="V408" s="13">
        <f t="shared" si="63"/>
        <v>-0.12859000000000001</v>
      </c>
      <c r="W408" s="13">
        <f t="shared" si="64"/>
        <v>4.4033999999999997E-2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-5.0119999999999991E-3</v>
      </c>
    </row>
    <row r="409" spans="1:28" x14ac:dyDescent="0.25">
      <c r="A409" s="2" t="s">
        <v>403</v>
      </c>
      <c r="B409" s="3" t="s">
        <v>8808</v>
      </c>
      <c r="C409" s="3" t="s">
        <v>10262</v>
      </c>
      <c r="D409" s="12">
        <v>212</v>
      </c>
      <c r="E409" s="12">
        <v>214</v>
      </c>
      <c r="F409" s="12">
        <v>206.5</v>
      </c>
      <c r="G409" s="12">
        <v>198</v>
      </c>
      <c r="H409" s="12">
        <v>194.5</v>
      </c>
      <c r="I409" s="3">
        <v>180</v>
      </c>
      <c r="J409" s="3">
        <v>273</v>
      </c>
      <c r="K409" s="3">
        <v>-596</v>
      </c>
      <c r="L409" s="3">
        <v>-1180</v>
      </c>
      <c r="M409" s="3">
        <v>-411</v>
      </c>
      <c r="N409" s="3">
        <v>-7</v>
      </c>
      <c r="O409" s="3">
        <v>45</v>
      </c>
      <c r="P409" s="3">
        <v>62</v>
      </c>
      <c r="Q409" s="3">
        <v>-582</v>
      </c>
      <c r="R409" s="3">
        <v>-910</v>
      </c>
      <c r="S409" s="13">
        <f t="shared" si="60"/>
        <v>0.38159999999999999</v>
      </c>
      <c r="T409" s="13">
        <f t="shared" si="61"/>
        <v>0.58421999999999996</v>
      </c>
      <c r="U409" s="13">
        <f t="shared" si="62"/>
        <v>-1.2307399999999999</v>
      </c>
      <c r="V409" s="13">
        <f t="shared" si="63"/>
        <v>-2.3363999999999998</v>
      </c>
      <c r="W409" s="13">
        <f t="shared" si="64"/>
        <v>-0.79939499999999997</v>
      </c>
      <c r="X409" s="13">
        <f t="shared" si="65"/>
        <v>-1.4840000000000001E-2</v>
      </c>
      <c r="Y409" s="13">
        <f t="shared" si="66"/>
        <v>9.6299999999999997E-2</v>
      </c>
      <c r="Z409" s="13">
        <f t="shared" si="67"/>
        <v>0.12803</v>
      </c>
      <c r="AA409" s="13">
        <f t="shared" si="68"/>
        <v>-1.1523600000000001</v>
      </c>
      <c r="AB409" s="13">
        <f t="shared" si="69"/>
        <v>-1.7699499999999999</v>
      </c>
    </row>
    <row r="410" spans="1:28" x14ac:dyDescent="0.25">
      <c r="A410" s="2" t="s">
        <v>404</v>
      </c>
      <c r="B410" s="3" t="s">
        <v>8809</v>
      </c>
      <c r="C410" s="3" t="s">
        <v>10219</v>
      </c>
      <c r="D410" s="12">
        <v>54.2</v>
      </c>
      <c r="E410" s="12">
        <v>56</v>
      </c>
      <c r="F410" s="12">
        <v>56.5</v>
      </c>
      <c r="G410" s="12">
        <v>55.9</v>
      </c>
      <c r="H410" s="12">
        <v>56.3</v>
      </c>
      <c r="I410" s="3">
        <v>-12</v>
      </c>
      <c r="J410" s="3">
        <v>-4</v>
      </c>
      <c r="K410" s="3">
        <v>-28</v>
      </c>
      <c r="L410" s="3">
        <v>-21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-6.5040000000000011E-3</v>
      </c>
      <c r="T410" s="13">
        <f t="shared" si="61"/>
        <v>-2.2399999999999998E-3</v>
      </c>
      <c r="U410" s="13">
        <f t="shared" si="62"/>
        <v>-1.5820000000000001E-2</v>
      </c>
      <c r="V410" s="13">
        <f t="shared" si="63"/>
        <v>-1.1738999999999999E-2</v>
      </c>
      <c r="W410" s="13">
        <f t="shared" si="64"/>
        <v>-3.9410000000000001E-3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8810</v>
      </c>
      <c r="C411" s="3" t="s">
        <v>10204</v>
      </c>
      <c r="D411" s="12">
        <v>34.9</v>
      </c>
      <c r="E411" s="12">
        <v>33.450000000000003</v>
      </c>
      <c r="F411" s="12">
        <v>31.1</v>
      </c>
      <c r="G411" s="12">
        <v>31.5</v>
      </c>
      <c r="H411" s="12">
        <v>31.65</v>
      </c>
      <c r="I411" s="3">
        <v>215</v>
      </c>
      <c r="J411" s="3">
        <v>-64</v>
      </c>
      <c r="K411" s="3">
        <v>556</v>
      </c>
      <c r="L411" s="3">
        <v>183</v>
      </c>
      <c r="M411" s="3">
        <v>103</v>
      </c>
      <c r="N411" s="3">
        <v>0</v>
      </c>
      <c r="O411" s="3">
        <v>0</v>
      </c>
      <c r="P411" s="3">
        <v>0</v>
      </c>
      <c r="Q411" s="3">
        <v>0</v>
      </c>
      <c r="R411" s="3">
        <v>-4</v>
      </c>
      <c r="S411" s="13">
        <f t="shared" si="60"/>
        <v>7.5035000000000004E-2</v>
      </c>
      <c r="T411" s="13">
        <f t="shared" si="61"/>
        <v>-2.1408000000000003E-2</v>
      </c>
      <c r="U411" s="13">
        <f t="shared" si="62"/>
        <v>0.17291600000000001</v>
      </c>
      <c r="V411" s="13">
        <f t="shared" si="63"/>
        <v>5.7645000000000002E-2</v>
      </c>
      <c r="W411" s="13">
        <f t="shared" si="64"/>
        <v>3.2599499999999997E-2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-1.266E-3</v>
      </c>
    </row>
    <row r="412" spans="1:28" x14ac:dyDescent="0.25">
      <c r="A412" s="2" t="s">
        <v>406</v>
      </c>
      <c r="B412" s="3" t="s">
        <v>8811</v>
      </c>
      <c r="C412" s="3" t="s">
        <v>10219</v>
      </c>
      <c r="D412" s="12">
        <v>20.2</v>
      </c>
      <c r="E412" s="12">
        <v>19.95</v>
      </c>
      <c r="F412" s="12">
        <v>20.100000000000001</v>
      </c>
      <c r="G412" s="12">
        <v>19.95</v>
      </c>
      <c r="H412" s="12">
        <v>20.05</v>
      </c>
      <c r="I412" s="3">
        <v>8</v>
      </c>
      <c r="J412" s="3">
        <v>-766</v>
      </c>
      <c r="K412" s="3">
        <v>-233</v>
      </c>
      <c r="L412" s="3">
        <v>-421</v>
      </c>
      <c r="M412" s="3">
        <v>-161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1.616E-3</v>
      </c>
      <c r="T412" s="13">
        <f t="shared" si="61"/>
        <v>-0.15281699999999998</v>
      </c>
      <c r="U412" s="13">
        <f t="shared" si="62"/>
        <v>-4.6833E-2</v>
      </c>
      <c r="V412" s="13">
        <f t="shared" si="63"/>
        <v>-8.3989499999999995E-2</v>
      </c>
      <c r="W412" s="13">
        <f t="shared" si="64"/>
        <v>-3.2280500000000004E-2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8812</v>
      </c>
      <c r="C413" s="3" t="s">
        <v>10204</v>
      </c>
      <c r="D413" s="12">
        <v>31.4</v>
      </c>
      <c r="E413" s="12">
        <v>31.25</v>
      </c>
      <c r="F413" s="12">
        <v>30.2</v>
      </c>
      <c r="G413" s="12">
        <v>30.3</v>
      </c>
      <c r="H413" s="12">
        <v>30.75</v>
      </c>
      <c r="I413" s="3">
        <v>23</v>
      </c>
      <c r="J413" s="3">
        <v>-93</v>
      </c>
      <c r="K413" s="3">
        <v>-175</v>
      </c>
      <c r="L413" s="3">
        <v>52</v>
      </c>
      <c r="M413" s="3">
        <v>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7.2219999999999993E-3</v>
      </c>
      <c r="T413" s="13">
        <f t="shared" si="61"/>
        <v>-2.9062500000000002E-2</v>
      </c>
      <c r="U413" s="13">
        <f t="shared" si="62"/>
        <v>-5.2850000000000001E-2</v>
      </c>
      <c r="V413" s="13">
        <f t="shared" si="63"/>
        <v>1.5756000000000003E-2</v>
      </c>
      <c r="W413" s="13">
        <f t="shared" si="64"/>
        <v>7.0724999999999998E-3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8813</v>
      </c>
      <c r="C414" s="3" t="s">
        <v>10252</v>
      </c>
      <c r="D414" s="12">
        <v>44.8</v>
      </c>
      <c r="E414" s="12">
        <v>44.3</v>
      </c>
      <c r="F414" s="12">
        <v>43.2</v>
      </c>
      <c r="G414" s="12">
        <v>42.85</v>
      </c>
      <c r="H414" s="12">
        <v>43.3</v>
      </c>
      <c r="I414" s="3">
        <v>106</v>
      </c>
      <c r="J414" s="3">
        <v>-339</v>
      </c>
      <c r="K414" s="3">
        <v>-303</v>
      </c>
      <c r="L414" s="3">
        <v>-413</v>
      </c>
      <c r="M414" s="3">
        <v>-79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4.7487999999999995E-2</v>
      </c>
      <c r="T414" s="13">
        <f t="shared" si="61"/>
        <v>-0.15017699999999998</v>
      </c>
      <c r="U414" s="13">
        <f t="shared" si="62"/>
        <v>-0.13089600000000001</v>
      </c>
      <c r="V414" s="13">
        <f t="shared" si="63"/>
        <v>-0.1769705</v>
      </c>
      <c r="W414" s="13">
        <f t="shared" si="64"/>
        <v>-3.4207000000000001E-2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8814</v>
      </c>
      <c r="C415" s="3" t="s">
        <v>10257</v>
      </c>
      <c r="D415" s="12">
        <v>89.3</v>
      </c>
      <c r="E415" s="12">
        <v>92.1</v>
      </c>
      <c r="F415" s="12">
        <v>95.8</v>
      </c>
      <c r="G415" s="12">
        <v>87</v>
      </c>
      <c r="H415" s="12">
        <v>79</v>
      </c>
      <c r="I415" s="3">
        <v>178</v>
      </c>
      <c r="J415" s="3">
        <v>-340</v>
      </c>
      <c r="K415" s="3">
        <v>-153</v>
      </c>
      <c r="L415" s="3">
        <v>-959</v>
      </c>
      <c r="M415" s="3">
        <v>593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0.15895399999999998</v>
      </c>
      <c r="T415" s="13">
        <f t="shared" si="61"/>
        <v>-0.31313999999999997</v>
      </c>
      <c r="U415" s="13">
        <f t="shared" si="62"/>
        <v>-0.14657400000000001</v>
      </c>
      <c r="V415" s="13">
        <f t="shared" si="63"/>
        <v>-0.83433000000000002</v>
      </c>
      <c r="W415" s="13">
        <f t="shared" si="64"/>
        <v>0.46847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8815</v>
      </c>
      <c r="C416" s="3" t="s">
        <v>10226</v>
      </c>
      <c r="D416" s="12">
        <v>33</v>
      </c>
      <c r="E416" s="12">
        <v>33.15</v>
      </c>
      <c r="F416" s="12">
        <v>33.200000000000003</v>
      </c>
      <c r="G416" s="12">
        <v>33.799999999999997</v>
      </c>
      <c r="H416" s="12">
        <v>34.950000000000003</v>
      </c>
      <c r="I416" s="3">
        <v>-10</v>
      </c>
      <c r="J416" s="3">
        <v>1</v>
      </c>
      <c r="K416" s="3">
        <v>11</v>
      </c>
      <c r="L416" s="3">
        <v>35</v>
      </c>
      <c r="M416" s="3">
        <v>35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-3.3E-3</v>
      </c>
      <c r="T416" s="13">
        <f t="shared" si="61"/>
        <v>3.3149999999999998E-4</v>
      </c>
      <c r="U416" s="13">
        <f t="shared" si="62"/>
        <v>3.6520000000000003E-3</v>
      </c>
      <c r="V416" s="13">
        <f t="shared" si="63"/>
        <v>1.183E-2</v>
      </c>
      <c r="W416" s="13">
        <f t="shared" si="64"/>
        <v>1.22325E-2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8816</v>
      </c>
      <c r="C417" s="3" t="s">
        <v>10215</v>
      </c>
      <c r="D417" s="12">
        <v>54.3</v>
      </c>
      <c r="E417" s="12">
        <v>53.9</v>
      </c>
      <c r="F417" s="12">
        <v>52.8</v>
      </c>
      <c r="G417" s="12">
        <v>53.5</v>
      </c>
      <c r="H417" s="12">
        <v>56</v>
      </c>
      <c r="I417" s="3">
        <v>172</v>
      </c>
      <c r="J417" s="3">
        <v>-52</v>
      </c>
      <c r="K417" s="3">
        <v>-118</v>
      </c>
      <c r="L417" s="3">
        <v>145</v>
      </c>
      <c r="M417" s="3">
        <v>521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9.3396000000000007E-2</v>
      </c>
      <c r="T417" s="13">
        <f t="shared" si="61"/>
        <v>-2.8027999999999997E-2</v>
      </c>
      <c r="U417" s="13">
        <f t="shared" si="62"/>
        <v>-6.2303999999999998E-2</v>
      </c>
      <c r="V417" s="13">
        <f t="shared" si="63"/>
        <v>7.7575000000000005E-2</v>
      </c>
      <c r="W417" s="13">
        <f t="shared" si="64"/>
        <v>0.29176000000000002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8817</v>
      </c>
      <c r="C418" s="3" t="s">
        <v>10260</v>
      </c>
      <c r="D418" s="12">
        <v>13.55</v>
      </c>
      <c r="E418" s="12">
        <v>13.5</v>
      </c>
      <c r="F418" s="12">
        <v>13.4</v>
      </c>
      <c r="G418" s="12">
        <v>13.35</v>
      </c>
      <c r="H418" s="12">
        <v>13.4</v>
      </c>
      <c r="I418" s="3">
        <v>14</v>
      </c>
      <c r="J418" s="3">
        <v>-8</v>
      </c>
      <c r="K418" s="3">
        <v>32</v>
      </c>
      <c r="L418" s="3">
        <v>23</v>
      </c>
      <c r="M418" s="3">
        <v>-8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1.8970000000000002E-3</v>
      </c>
      <c r="T418" s="13">
        <f t="shared" si="61"/>
        <v>-1.08E-3</v>
      </c>
      <c r="U418" s="13">
        <f t="shared" si="62"/>
        <v>4.2880000000000001E-3</v>
      </c>
      <c r="V418" s="13">
        <f t="shared" si="63"/>
        <v>3.0705000000000003E-3</v>
      </c>
      <c r="W418" s="13">
        <f t="shared" si="64"/>
        <v>-1.072E-3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8818</v>
      </c>
      <c r="C419" s="3" t="s">
        <v>10260</v>
      </c>
      <c r="D419" s="12">
        <v>26.1</v>
      </c>
      <c r="E419" s="12">
        <v>26.1</v>
      </c>
      <c r="F419" s="12">
        <v>25.7</v>
      </c>
      <c r="G419" s="12">
        <v>25.5</v>
      </c>
      <c r="H419" s="12">
        <v>25.85</v>
      </c>
      <c r="I419" s="3">
        <v>0</v>
      </c>
      <c r="J419" s="3">
        <v>-11</v>
      </c>
      <c r="K419" s="3">
        <v>-17</v>
      </c>
      <c r="L419" s="3">
        <v>-19</v>
      </c>
      <c r="M419" s="3">
        <v>23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-2.8710000000000003E-3</v>
      </c>
      <c r="U419" s="13">
        <f t="shared" si="62"/>
        <v>-4.3689999999999996E-3</v>
      </c>
      <c r="V419" s="13">
        <f t="shared" si="63"/>
        <v>-4.8450000000000003E-3</v>
      </c>
      <c r="W419" s="13">
        <f t="shared" si="64"/>
        <v>5.9455000000000003E-3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8819</v>
      </c>
      <c r="C420" s="3" t="s">
        <v>10230</v>
      </c>
      <c r="D420" s="12">
        <v>67</v>
      </c>
      <c r="E420" s="12">
        <v>66.2</v>
      </c>
      <c r="F420" s="12">
        <v>64.3</v>
      </c>
      <c r="G420" s="12">
        <v>63.5</v>
      </c>
      <c r="H420" s="12">
        <v>64.599999999999994</v>
      </c>
      <c r="I420" s="3">
        <v>275</v>
      </c>
      <c r="J420" s="3">
        <v>-409</v>
      </c>
      <c r="K420" s="3">
        <v>-114</v>
      </c>
      <c r="L420" s="3">
        <v>-119</v>
      </c>
      <c r="M420" s="3">
        <v>192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0.18425</v>
      </c>
      <c r="T420" s="13">
        <f t="shared" si="61"/>
        <v>-0.27075800000000005</v>
      </c>
      <c r="U420" s="13">
        <f t="shared" si="62"/>
        <v>-7.3301999999999992E-2</v>
      </c>
      <c r="V420" s="13">
        <f t="shared" si="63"/>
        <v>-7.5564999999999993E-2</v>
      </c>
      <c r="W420" s="13">
        <f t="shared" si="64"/>
        <v>0.12403199999999999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8820</v>
      </c>
      <c r="C421" s="3" t="s">
        <v>10263</v>
      </c>
      <c r="D421" s="12">
        <v>182</v>
      </c>
      <c r="E421" s="12">
        <v>178.5</v>
      </c>
      <c r="F421" s="12">
        <v>178</v>
      </c>
      <c r="G421" s="12">
        <v>178.5</v>
      </c>
      <c r="H421" s="12">
        <v>182.5</v>
      </c>
      <c r="I421" s="3">
        <v>4</v>
      </c>
      <c r="J421" s="3">
        <v>2216</v>
      </c>
      <c r="K421" s="3">
        <v>-327</v>
      </c>
      <c r="L421" s="3">
        <v>-16</v>
      </c>
      <c r="M421" s="3">
        <v>385</v>
      </c>
      <c r="N421" s="3">
        <v>0</v>
      </c>
      <c r="O421" s="3">
        <v>-4815</v>
      </c>
      <c r="P421" s="3">
        <v>3</v>
      </c>
      <c r="Q421" s="3">
        <v>82</v>
      </c>
      <c r="R421" s="3">
        <v>0</v>
      </c>
      <c r="S421" s="13">
        <f t="shared" si="60"/>
        <v>7.28E-3</v>
      </c>
      <c r="T421" s="13">
        <f t="shared" si="61"/>
        <v>3.9555600000000002</v>
      </c>
      <c r="U421" s="13">
        <f t="shared" si="62"/>
        <v>-0.58206000000000002</v>
      </c>
      <c r="V421" s="13">
        <f t="shared" si="63"/>
        <v>-2.8559999999999999E-2</v>
      </c>
      <c r="W421" s="13">
        <f t="shared" si="64"/>
        <v>0.70262500000000006</v>
      </c>
      <c r="X421" s="13">
        <f t="shared" si="65"/>
        <v>0</v>
      </c>
      <c r="Y421" s="13">
        <f t="shared" si="66"/>
        <v>-8.5947750000000003</v>
      </c>
      <c r="Z421" s="13">
        <f t="shared" si="67"/>
        <v>5.3400000000000001E-3</v>
      </c>
      <c r="AA421" s="13">
        <f t="shared" si="68"/>
        <v>0.14637</v>
      </c>
      <c r="AB421" s="13">
        <f t="shared" si="69"/>
        <v>0</v>
      </c>
    </row>
    <row r="422" spans="1:28" x14ac:dyDescent="0.25">
      <c r="A422" s="2" t="s">
        <v>416</v>
      </c>
      <c r="B422" s="3" t="s">
        <v>8821</v>
      </c>
      <c r="C422" s="3" t="s">
        <v>4585</v>
      </c>
      <c r="D422" s="12">
        <v>34.700000000000003</v>
      </c>
      <c r="E422" s="12">
        <v>35.549999999999997</v>
      </c>
      <c r="F422" s="12">
        <v>35</v>
      </c>
      <c r="G422" s="12">
        <v>35.6</v>
      </c>
      <c r="H422" s="12">
        <v>38</v>
      </c>
      <c r="I422" s="3">
        <v>-361</v>
      </c>
      <c r="J422" s="3">
        <v>271</v>
      </c>
      <c r="K422" s="3">
        <v>-923</v>
      </c>
      <c r="L422" s="3">
        <v>417</v>
      </c>
      <c r="M422" s="3">
        <v>1328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-0.12526700000000002</v>
      </c>
      <c r="T422" s="13">
        <f t="shared" si="61"/>
        <v>9.6340499999999996E-2</v>
      </c>
      <c r="U422" s="13">
        <f t="shared" si="62"/>
        <v>-0.32305</v>
      </c>
      <c r="V422" s="13">
        <f t="shared" si="63"/>
        <v>0.148452</v>
      </c>
      <c r="W422" s="13">
        <f t="shared" si="64"/>
        <v>0.50463999999999998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8822</v>
      </c>
      <c r="C423" s="3" t="s">
        <v>10264</v>
      </c>
      <c r="D423" s="12">
        <v>37.1</v>
      </c>
      <c r="E423" s="12">
        <v>36.9</v>
      </c>
      <c r="F423" s="12">
        <v>34.75</v>
      </c>
      <c r="G423" s="12">
        <v>34.6</v>
      </c>
      <c r="H423" s="12">
        <v>35.15</v>
      </c>
      <c r="I423" s="3">
        <v>528</v>
      </c>
      <c r="J423" s="3">
        <v>-494</v>
      </c>
      <c r="K423" s="3">
        <v>-52</v>
      </c>
      <c r="L423" s="3">
        <v>403</v>
      </c>
      <c r="M423" s="3">
        <v>130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0.19588800000000001</v>
      </c>
      <c r="T423" s="13">
        <f t="shared" si="61"/>
        <v>-0.18228599999999998</v>
      </c>
      <c r="U423" s="13">
        <f t="shared" si="62"/>
        <v>-1.8069999999999999E-2</v>
      </c>
      <c r="V423" s="13">
        <f t="shared" si="63"/>
        <v>0.13943800000000001</v>
      </c>
      <c r="W423" s="13">
        <f t="shared" si="64"/>
        <v>4.5695E-2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8823</v>
      </c>
      <c r="C424" s="3" t="s">
        <v>10230</v>
      </c>
      <c r="D424" s="12">
        <v>71.099999999999994</v>
      </c>
      <c r="E424" s="12">
        <v>69.5</v>
      </c>
      <c r="F424" s="12">
        <v>68</v>
      </c>
      <c r="G424" s="12">
        <v>67.5</v>
      </c>
      <c r="H424" s="12">
        <v>68.400000000000006</v>
      </c>
      <c r="I424" s="3">
        <v>-382</v>
      </c>
      <c r="J424" s="3">
        <v>-244</v>
      </c>
      <c r="K424" s="3">
        <v>-212</v>
      </c>
      <c r="L424" s="3">
        <v>-108</v>
      </c>
      <c r="M424" s="3">
        <v>-109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-0.27160199999999995</v>
      </c>
      <c r="T424" s="13">
        <f t="shared" si="61"/>
        <v>-0.16958000000000001</v>
      </c>
      <c r="U424" s="13">
        <f t="shared" si="62"/>
        <v>-0.14416000000000001</v>
      </c>
      <c r="V424" s="13">
        <f t="shared" si="63"/>
        <v>-7.2900000000000006E-2</v>
      </c>
      <c r="W424" s="13">
        <f t="shared" si="64"/>
        <v>-7.4555999999999997E-2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8824</v>
      </c>
      <c r="C425" s="3" t="s">
        <v>10260</v>
      </c>
      <c r="D425" s="12">
        <v>72.7</v>
      </c>
      <c r="E425" s="12">
        <v>72.2</v>
      </c>
      <c r="F425" s="12">
        <v>71.5</v>
      </c>
      <c r="G425" s="12">
        <v>71.099999999999994</v>
      </c>
      <c r="H425" s="12">
        <v>71.5</v>
      </c>
      <c r="I425" s="3">
        <v>92</v>
      </c>
      <c r="J425" s="3">
        <v>-144</v>
      </c>
      <c r="K425" s="3">
        <v>-73</v>
      </c>
      <c r="L425" s="3">
        <v>-164</v>
      </c>
      <c r="M425" s="3">
        <v>-101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6.6883999999999999E-2</v>
      </c>
      <c r="T425" s="13">
        <f t="shared" si="61"/>
        <v>-0.103968</v>
      </c>
      <c r="U425" s="13">
        <f t="shared" si="62"/>
        <v>-5.2194999999999998E-2</v>
      </c>
      <c r="V425" s="13">
        <f t="shared" si="63"/>
        <v>-0.116604</v>
      </c>
      <c r="W425" s="13">
        <f t="shared" si="64"/>
        <v>-7.2215000000000001E-2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8825</v>
      </c>
      <c r="C426" s="3" t="s">
        <v>4589</v>
      </c>
      <c r="D426" s="12">
        <v>65.2</v>
      </c>
      <c r="E426" s="12">
        <v>68.900000000000006</v>
      </c>
      <c r="F426" s="12">
        <v>66.2</v>
      </c>
      <c r="G426" s="12">
        <v>69.900000000000006</v>
      </c>
      <c r="H426" s="12">
        <v>74.5</v>
      </c>
      <c r="I426" s="3">
        <v>2711</v>
      </c>
      <c r="J426" s="3">
        <v>6923</v>
      </c>
      <c r="K426" s="3">
        <v>-8</v>
      </c>
      <c r="L426" s="3">
        <v>1266</v>
      </c>
      <c r="M426" s="3">
        <v>-2585</v>
      </c>
      <c r="N426" s="3">
        <v>19</v>
      </c>
      <c r="O426" s="3">
        <v>-50</v>
      </c>
      <c r="P426" s="3">
        <v>-50</v>
      </c>
      <c r="Q426" s="3">
        <v>-100</v>
      </c>
      <c r="R426" s="3">
        <v>3049</v>
      </c>
      <c r="S426" s="13">
        <f t="shared" si="60"/>
        <v>1.7675720000000001</v>
      </c>
      <c r="T426" s="13">
        <f t="shared" si="61"/>
        <v>4.7699470000000002</v>
      </c>
      <c r="U426" s="13">
        <f t="shared" si="62"/>
        <v>-5.2960000000000004E-3</v>
      </c>
      <c r="V426" s="13">
        <f t="shared" si="63"/>
        <v>0.88493400000000011</v>
      </c>
      <c r="W426" s="13">
        <f t="shared" si="64"/>
        <v>-1.9258249999999999</v>
      </c>
      <c r="X426" s="13">
        <f t="shared" si="65"/>
        <v>1.2388E-2</v>
      </c>
      <c r="Y426" s="13">
        <f t="shared" si="66"/>
        <v>-3.4450000000000001E-2</v>
      </c>
      <c r="Z426" s="13">
        <f t="shared" si="67"/>
        <v>-3.3099999999999997E-2</v>
      </c>
      <c r="AA426" s="13">
        <f t="shared" si="68"/>
        <v>-6.9900000000000004E-2</v>
      </c>
      <c r="AB426" s="13">
        <f t="shared" si="69"/>
        <v>2.2715049999999999</v>
      </c>
    </row>
    <row r="427" spans="1:28" x14ac:dyDescent="0.25">
      <c r="A427" s="2" t="s">
        <v>421</v>
      </c>
      <c r="B427" s="3" t="s">
        <v>8826</v>
      </c>
      <c r="C427" s="3" t="s">
        <v>4304</v>
      </c>
      <c r="D427" s="12">
        <v>12.5</v>
      </c>
      <c r="E427" s="12">
        <v>12.15</v>
      </c>
      <c r="F427" s="12">
        <v>11.8</v>
      </c>
      <c r="G427" s="12">
        <v>12.4</v>
      </c>
      <c r="H427" s="12">
        <v>12.5</v>
      </c>
      <c r="I427" s="3">
        <v>6</v>
      </c>
      <c r="J427" s="3">
        <v>6</v>
      </c>
      <c r="K427" s="3">
        <v>-32</v>
      </c>
      <c r="L427" s="3">
        <v>30</v>
      </c>
      <c r="M427" s="3">
        <v>15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7.5000000000000002E-4</v>
      </c>
      <c r="T427" s="13">
        <f t="shared" si="61"/>
        <v>7.2900000000000005E-4</v>
      </c>
      <c r="U427" s="13">
        <f t="shared" si="62"/>
        <v>-3.7760000000000003E-3</v>
      </c>
      <c r="V427" s="13">
        <f t="shared" si="63"/>
        <v>3.7200000000000002E-3</v>
      </c>
      <c r="W427" s="13">
        <f t="shared" si="64"/>
        <v>1.8749999999999999E-3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8827</v>
      </c>
      <c r="C428" s="3" t="s">
        <v>10204</v>
      </c>
      <c r="D428" s="12">
        <v>20.45</v>
      </c>
      <c r="E428" s="12">
        <v>20.5</v>
      </c>
      <c r="F428" s="12">
        <v>20.2</v>
      </c>
      <c r="G428" s="12">
        <v>20.25</v>
      </c>
      <c r="H428" s="12">
        <v>20.399999999999999</v>
      </c>
      <c r="I428" s="3">
        <v>3</v>
      </c>
      <c r="J428" s="3">
        <v>-23</v>
      </c>
      <c r="K428" s="3">
        <v>-19</v>
      </c>
      <c r="L428" s="3">
        <v>-5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6.134999999999999E-4</v>
      </c>
      <c r="T428" s="13">
        <f t="shared" si="61"/>
        <v>-4.7149999999999996E-3</v>
      </c>
      <c r="U428" s="13">
        <f t="shared" si="62"/>
        <v>-3.8380000000000003E-3</v>
      </c>
      <c r="V428" s="13">
        <f t="shared" si="63"/>
        <v>-1.0124999999999999E-3</v>
      </c>
      <c r="W428" s="13">
        <f t="shared" si="64"/>
        <v>1.0200000000000001E-3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8828</v>
      </c>
      <c r="C429" s="3" t="s">
        <v>10230</v>
      </c>
      <c r="D429" s="12">
        <v>31.8</v>
      </c>
      <c r="E429" s="12">
        <v>32.25</v>
      </c>
      <c r="F429" s="12">
        <v>31.9</v>
      </c>
      <c r="G429" s="12">
        <v>31.45</v>
      </c>
      <c r="H429" s="12">
        <v>32.25</v>
      </c>
      <c r="I429" s="3">
        <v>585</v>
      </c>
      <c r="J429" s="3">
        <v>-1043</v>
      </c>
      <c r="K429" s="3">
        <v>-656</v>
      </c>
      <c r="L429" s="3">
        <v>-346</v>
      </c>
      <c r="M429" s="3">
        <v>769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0.18603</v>
      </c>
      <c r="T429" s="13">
        <f t="shared" si="61"/>
        <v>-0.33636749999999999</v>
      </c>
      <c r="U429" s="13">
        <f t="shared" si="62"/>
        <v>-0.20926399999999998</v>
      </c>
      <c r="V429" s="13">
        <f t="shared" si="63"/>
        <v>-0.10881699999999998</v>
      </c>
      <c r="W429" s="13">
        <f t="shared" si="64"/>
        <v>0.24800249999999999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8829</v>
      </c>
      <c r="C430" s="3" t="s">
        <v>10228</v>
      </c>
      <c r="D430" s="12">
        <v>22.6</v>
      </c>
      <c r="E430" s="12">
        <v>22.05</v>
      </c>
      <c r="F430" s="12">
        <v>21.9</v>
      </c>
      <c r="G430" s="12">
        <v>21.2</v>
      </c>
      <c r="H430" s="12">
        <v>21.4</v>
      </c>
      <c r="I430" s="3">
        <v>518</v>
      </c>
      <c r="J430" s="3">
        <v>-6432</v>
      </c>
      <c r="K430" s="3">
        <v>-1721</v>
      </c>
      <c r="L430" s="3">
        <v>-1502</v>
      </c>
      <c r="M430" s="3">
        <v>685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0.11706800000000001</v>
      </c>
      <c r="T430" s="13">
        <f t="shared" si="61"/>
        <v>-1.418256</v>
      </c>
      <c r="U430" s="13">
        <f t="shared" si="62"/>
        <v>-0.37689899999999993</v>
      </c>
      <c r="V430" s="13">
        <f t="shared" si="63"/>
        <v>-0.31842399999999998</v>
      </c>
      <c r="W430" s="13">
        <f t="shared" si="64"/>
        <v>0.14658999999999997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8830</v>
      </c>
      <c r="C431" s="3" t="s">
        <v>10226</v>
      </c>
      <c r="D431" s="12">
        <v>33.049999999999997</v>
      </c>
      <c r="E431" s="12">
        <v>32.5</v>
      </c>
      <c r="F431" s="12">
        <v>31.9</v>
      </c>
      <c r="G431" s="12">
        <v>31.4</v>
      </c>
      <c r="H431" s="12">
        <v>32.200000000000003</v>
      </c>
      <c r="I431" s="3">
        <v>-3237</v>
      </c>
      <c r="J431" s="3">
        <v>-2370</v>
      </c>
      <c r="K431" s="3">
        <v>-524</v>
      </c>
      <c r="L431" s="3">
        <v>-832</v>
      </c>
      <c r="M431" s="3">
        <v>241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-1.0698284999999998</v>
      </c>
      <c r="T431" s="13">
        <f t="shared" si="61"/>
        <v>-0.77024999999999999</v>
      </c>
      <c r="U431" s="13">
        <f t="shared" si="62"/>
        <v>-0.167156</v>
      </c>
      <c r="V431" s="13">
        <f t="shared" si="63"/>
        <v>-0.26124799999999998</v>
      </c>
      <c r="W431" s="13">
        <f t="shared" si="64"/>
        <v>7.7602000000000004E-2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8831</v>
      </c>
      <c r="C432" s="3" t="s">
        <v>10264</v>
      </c>
      <c r="D432" s="12">
        <v>30</v>
      </c>
      <c r="E432" s="12">
        <v>30.4</v>
      </c>
      <c r="F432" s="12">
        <v>29.85</v>
      </c>
      <c r="G432" s="12">
        <v>29.9</v>
      </c>
      <c r="H432" s="12">
        <v>30</v>
      </c>
      <c r="I432" s="3">
        <v>15</v>
      </c>
      <c r="J432" s="3">
        <v>9</v>
      </c>
      <c r="K432" s="3">
        <v>-52</v>
      </c>
      <c r="L432" s="3">
        <v>-19</v>
      </c>
      <c r="M432" s="3">
        <v>-5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4.4999999999999997E-3</v>
      </c>
      <c r="T432" s="13">
        <f t="shared" si="61"/>
        <v>2.7359999999999997E-3</v>
      </c>
      <c r="U432" s="13">
        <f t="shared" si="62"/>
        <v>-1.5522000000000001E-2</v>
      </c>
      <c r="V432" s="13">
        <f t="shared" si="63"/>
        <v>-5.6810000000000003E-3</v>
      </c>
      <c r="W432" s="13">
        <f t="shared" si="64"/>
        <v>-1.5E-3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8832</v>
      </c>
      <c r="C433" s="3" t="s">
        <v>10241</v>
      </c>
      <c r="D433" s="12">
        <v>17.45</v>
      </c>
      <c r="E433" s="12">
        <v>17.2</v>
      </c>
      <c r="F433" s="12">
        <v>16.7</v>
      </c>
      <c r="G433" s="12">
        <v>16.600000000000001</v>
      </c>
      <c r="H433" s="12">
        <v>16.899999999999999</v>
      </c>
      <c r="I433" s="3">
        <v>1456</v>
      </c>
      <c r="J433" s="3">
        <v>-3038</v>
      </c>
      <c r="K433" s="3">
        <v>-1213</v>
      </c>
      <c r="L433" s="3">
        <v>-266</v>
      </c>
      <c r="M433" s="3">
        <v>1559</v>
      </c>
      <c r="N433" s="3">
        <v>0</v>
      </c>
      <c r="O433" s="3">
        <v>0</v>
      </c>
      <c r="P433" s="3">
        <v>0</v>
      </c>
      <c r="Q433" s="3">
        <v>0</v>
      </c>
      <c r="R433" s="3">
        <v>-39</v>
      </c>
      <c r="S433" s="13">
        <f t="shared" si="60"/>
        <v>0.25407200000000002</v>
      </c>
      <c r="T433" s="13">
        <f t="shared" si="61"/>
        <v>-0.522536</v>
      </c>
      <c r="U433" s="13">
        <f t="shared" si="62"/>
        <v>-0.20257099999999997</v>
      </c>
      <c r="V433" s="13">
        <f t="shared" si="63"/>
        <v>-4.4156000000000001E-2</v>
      </c>
      <c r="W433" s="13">
        <f t="shared" si="64"/>
        <v>0.26347100000000001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-6.5909999999999988E-3</v>
      </c>
    </row>
    <row r="434" spans="1:28" x14ac:dyDescent="0.25">
      <c r="A434" s="2" t="s">
        <v>428</v>
      </c>
      <c r="B434" s="3" t="s">
        <v>8833</v>
      </c>
      <c r="C434" s="3" t="s">
        <v>4893</v>
      </c>
      <c r="D434" s="12">
        <v>26.15</v>
      </c>
      <c r="E434" s="12">
        <v>25.4</v>
      </c>
      <c r="F434" s="12">
        <v>24.25</v>
      </c>
      <c r="G434" s="12">
        <v>26.4</v>
      </c>
      <c r="H434" s="12">
        <v>24.9</v>
      </c>
      <c r="I434" s="3">
        <v>65</v>
      </c>
      <c r="J434" s="3">
        <v>-271</v>
      </c>
      <c r="K434" s="3">
        <v>-43</v>
      </c>
      <c r="L434" s="3">
        <v>-14</v>
      </c>
      <c r="M434" s="3">
        <v>-529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1.6997499999999999E-2</v>
      </c>
      <c r="T434" s="13">
        <f t="shared" si="61"/>
        <v>-6.8833999999999992E-2</v>
      </c>
      <c r="U434" s="13">
        <f t="shared" si="62"/>
        <v>-1.0427499999999999E-2</v>
      </c>
      <c r="V434" s="13">
        <f t="shared" si="63"/>
        <v>-3.6959999999999996E-3</v>
      </c>
      <c r="W434" s="13">
        <f t="shared" si="64"/>
        <v>-0.13172099999999998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8834</v>
      </c>
      <c r="C435" s="3" t="s">
        <v>4594</v>
      </c>
      <c r="D435" s="12">
        <v>217</v>
      </c>
      <c r="E435" s="12">
        <v>213.5</v>
      </c>
      <c r="F435" s="12">
        <v>207</v>
      </c>
      <c r="G435" s="12">
        <v>206</v>
      </c>
      <c r="H435" s="12">
        <v>212</v>
      </c>
      <c r="I435" s="3">
        <v>-9</v>
      </c>
      <c r="J435" s="3">
        <v>-1079</v>
      </c>
      <c r="K435" s="3">
        <v>-163</v>
      </c>
      <c r="L435" s="3">
        <v>476</v>
      </c>
      <c r="M435" s="3">
        <v>2075</v>
      </c>
      <c r="N435" s="3">
        <v>-1</v>
      </c>
      <c r="O435" s="3">
        <v>-17</v>
      </c>
      <c r="P435" s="3">
        <v>2</v>
      </c>
      <c r="Q435" s="3">
        <v>-31</v>
      </c>
      <c r="R435" s="3">
        <v>0</v>
      </c>
      <c r="S435" s="13">
        <f t="shared" si="60"/>
        <v>-1.9529999999999999E-2</v>
      </c>
      <c r="T435" s="13">
        <f t="shared" si="61"/>
        <v>-2.3036650000000001</v>
      </c>
      <c r="U435" s="13">
        <f t="shared" si="62"/>
        <v>-0.33740999999999999</v>
      </c>
      <c r="V435" s="13">
        <f t="shared" si="63"/>
        <v>0.98055999999999999</v>
      </c>
      <c r="W435" s="13">
        <f t="shared" si="64"/>
        <v>4.399</v>
      </c>
      <c r="X435" s="13">
        <f t="shared" si="65"/>
        <v>-2.1700000000000001E-3</v>
      </c>
      <c r="Y435" s="13">
        <f t="shared" si="66"/>
        <v>-3.6295000000000001E-2</v>
      </c>
      <c r="Z435" s="13">
        <f t="shared" si="67"/>
        <v>4.1399999999999996E-3</v>
      </c>
      <c r="AA435" s="13">
        <f t="shared" si="68"/>
        <v>-6.386E-2</v>
      </c>
      <c r="AB435" s="13">
        <f t="shared" si="69"/>
        <v>0</v>
      </c>
    </row>
    <row r="436" spans="1:28" x14ac:dyDescent="0.25">
      <c r="A436" s="2" t="s">
        <v>430</v>
      </c>
      <c r="B436" s="3" t="s">
        <v>8835</v>
      </c>
      <c r="C436" s="3" t="s">
        <v>10249</v>
      </c>
      <c r="D436" s="12">
        <v>39</v>
      </c>
      <c r="E436" s="12">
        <v>38.9</v>
      </c>
      <c r="F436" s="12">
        <v>38.549999999999997</v>
      </c>
      <c r="G436" s="12">
        <v>38.65</v>
      </c>
      <c r="H436" s="12">
        <v>38.700000000000003</v>
      </c>
      <c r="I436" s="3">
        <v>-2</v>
      </c>
      <c r="J436" s="3">
        <v>-90</v>
      </c>
      <c r="K436" s="3">
        <v>-16</v>
      </c>
      <c r="L436" s="3">
        <v>-84</v>
      </c>
      <c r="M436" s="3">
        <v>28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-7.7999999999999999E-4</v>
      </c>
      <c r="T436" s="13">
        <f t="shared" si="61"/>
        <v>-3.5009999999999999E-2</v>
      </c>
      <c r="U436" s="13">
        <f t="shared" si="62"/>
        <v>-6.1679999999999999E-3</v>
      </c>
      <c r="V436" s="13">
        <f t="shared" si="63"/>
        <v>-3.2466000000000002E-2</v>
      </c>
      <c r="W436" s="13">
        <f t="shared" si="64"/>
        <v>1.0836000000000002E-2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8836</v>
      </c>
      <c r="C437" s="3" t="s">
        <v>10219</v>
      </c>
      <c r="D437" s="12">
        <v>20.95</v>
      </c>
      <c r="E437" s="12">
        <v>21.15</v>
      </c>
      <c r="F437" s="12">
        <v>19.5</v>
      </c>
      <c r="G437" s="12">
        <v>19.2</v>
      </c>
      <c r="H437" s="12">
        <v>19.350000000000001</v>
      </c>
      <c r="I437" s="3">
        <v>-55</v>
      </c>
      <c r="J437" s="3">
        <v>-1325</v>
      </c>
      <c r="K437" s="3">
        <v>-195</v>
      </c>
      <c r="L437" s="3">
        <v>-632</v>
      </c>
      <c r="M437" s="3">
        <v>-200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-1.15225E-2</v>
      </c>
      <c r="T437" s="13">
        <f t="shared" si="61"/>
        <v>-0.28023749999999997</v>
      </c>
      <c r="U437" s="13">
        <f t="shared" si="62"/>
        <v>-3.8025000000000003E-2</v>
      </c>
      <c r="V437" s="13">
        <f t="shared" si="63"/>
        <v>-0.12134399999999999</v>
      </c>
      <c r="W437" s="13">
        <f t="shared" si="64"/>
        <v>-3.8700000000000005E-2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8837</v>
      </c>
      <c r="C438" s="3" t="s">
        <v>10192</v>
      </c>
      <c r="D438" s="12">
        <v>55.3</v>
      </c>
      <c r="E438" s="12">
        <v>56.2</v>
      </c>
      <c r="F438" s="12">
        <v>56.1</v>
      </c>
      <c r="G438" s="12">
        <v>56.3</v>
      </c>
      <c r="H438" s="12">
        <v>55.7</v>
      </c>
      <c r="I438" s="3">
        <v>1</v>
      </c>
      <c r="J438" s="3">
        <v>2</v>
      </c>
      <c r="K438" s="3">
        <v>0</v>
      </c>
      <c r="L438" s="3">
        <v>-7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5.53E-4</v>
      </c>
      <c r="T438" s="13">
        <f t="shared" si="61"/>
        <v>1.124E-3</v>
      </c>
      <c r="U438" s="13">
        <f t="shared" si="62"/>
        <v>0</v>
      </c>
      <c r="V438" s="13">
        <f t="shared" si="63"/>
        <v>-3.9410000000000001E-3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8838</v>
      </c>
      <c r="C439" s="3" t="s">
        <v>10189</v>
      </c>
      <c r="D439" s="12">
        <v>28.8</v>
      </c>
      <c r="E439" s="12">
        <v>29.7</v>
      </c>
      <c r="F439" s="12">
        <v>28.6</v>
      </c>
      <c r="G439" s="12">
        <v>28.65</v>
      </c>
      <c r="H439" s="12">
        <v>31.5</v>
      </c>
      <c r="I439" s="3">
        <v>41</v>
      </c>
      <c r="J439" s="3">
        <v>101</v>
      </c>
      <c r="K439" s="3">
        <v>-138</v>
      </c>
      <c r="L439" s="3">
        <v>-29</v>
      </c>
      <c r="M439" s="3">
        <v>14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1.1807999999999999E-2</v>
      </c>
      <c r="T439" s="13">
        <f t="shared" si="61"/>
        <v>2.9996999999999999E-2</v>
      </c>
      <c r="U439" s="13">
        <f t="shared" si="62"/>
        <v>-3.9468000000000003E-2</v>
      </c>
      <c r="V439" s="13">
        <f t="shared" si="63"/>
        <v>-8.3084999999999999E-3</v>
      </c>
      <c r="W439" s="13">
        <f t="shared" si="64"/>
        <v>4.4099999999999999E-3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8839</v>
      </c>
      <c r="C440" s="3" t="s">
        <v>10265</v>
      </c>
      <c r="D440" s="12">
        <v>40.6</v>
      </c>
      <c r="E440" s="12">
        <v>39.950000000000003</v>
      </c>
      <c r="F440" s="12">
        <v>40.35</v>
      </c>
      <c r="G440" s="12">
        <v>39.5</v>
      </c>
      <c r="H440" s="12">
        <v>40.799999999999997</v>
      </c>
      <c r="I440" s="3">
        <v>-131</v>
      </c>
      <c r="J440" s="3">
        <v>-17</v>
      </c>
      <c r="K440" s="3">
        <v>1442</v>
      </c>
      <c r="L440" s="3">
        <v>-937</v>
      </c>
      <c r="M440" s="3">
        <v>1354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-5.3186000000000004E-2</v>
      </c>
      <c r="T440" s="13">
        <f t="shared" si="61"/>
        <v>-6.7915000000000007E-3</v>
      </c>
      <c r="U440" s="13">
        <f t="shared" si="62"/>
        <v>0.581847</v>
      </c>
      <c r="V440" s="13">
        <f t="shared" si="63"/>
        <v>-0.37011500000000003</v>
      </c>
      <c r="W440" s="13">
        <f t="shared" si="64"/>
        <v>0.55243199999999992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8840</v>
      </c>
      <c r="C441" s="3" t="s">
        <v>10188</v>
      </c>
      <c r="D441" s="12">
        <v>19.75</v>
      </c>
      <c r="E441" s="12">
        <v>19.75</v>
      </c>
      <c r="F441" s="12">
        <v>19.649999999999999</v>
      </c>
      <c r="G441" s="12">
        <v>19.7</v>
      </c>
      <c r="H441" s="12">
        <v>20.25</v>
      </c>
      <c r="I441" s="3">
        <v>-189</v>
      </c>
      <c r="J441" s="3">
        <v>-144</v>
      </c>
      <c r="K441" s="3">
        <v>-383</v>
      </c>
      <c r="L441" s="3">
        <v>-22</v>
      </c>
      <c r="M441" s="3">
        <v>221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-3.73275E-2</v>
      </c>
      <c r="T441" s="13">
        <f t="shared" si="61"/>
        <v>-2.844E-2</v>
      </c>
      <c r="U441" s="13">
        <f t="shared" si="62"/>
        <v>-7.5259499999999993E-2</v>
      </c>
      <c r="V441" s="13">
        <f t="shared" si="63"/>
        <v>-4.3340000000000002E-3</v>
      </c>
      <c r="W441" s="13">
        <f t="shared" si="64"/>
        <v>4.4752500000000001E-2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8841</v>
      </c>
      <c r="C442" s="3" t="s">
        <v>10195</v>
      </c>
      <c r="D442" s="12">
        <v>24.8</v>
      </c>
      <c r="E442" s="12">
        <v>24.7</v>
      </c>
      <c r="F442" s="12">
        <v>24.1</v>
      </c>
      <c r="G442" s="12">
        <v>24.2</v>
      </c>
      <c r="H442" s="12">
        <v>24.65</v>
      </c>
      <c r="I442" s="3">
        <v>119</v>
      </c>
      <c r="J442" s="3">
        <v>-523</v>
      </c>
      <c r="K442" s="3">
        <v>-480</v>
      </c>
      <c r="L442" s="3">
        <v>682</v>
      </c>
      <c r="M442" s="3">
        <v>1085</v>
      </c>
      <c r="N442" s="3">
        <v>400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2.9512000000000004E-2</v>
      </c>
      <c r="T442" s="13">
        <f t="shared" si="61"/>
        <v>-0.12918099999999999</v>
      </c>
      <c r="U442" s="13">
        <f t="shared" si="62"/>
        <v>-0.11568000000000001</v>
      </c>
      <c r="V442" s="13">
        <f t="shared" si="63"/>
        <v>0.16504399999999997</v>
      </c>
      <c r="W442" s="13">
        <f t="shared" si="64"/>
        <v>0.26745249999999998</v>
      </c>
      <c r="X442" s="13">
        <f t="shared" si="65"/>
        <v>9.9199999999999997E-2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8842</v>
      </c>
      <c r="C443" s="3" t="s">
        <v>10188</v>
      </c>
      <c r="D443" s="12">
        <v>30.45</v>
      </c>
      <c r="E443" s="12">
        <v>30.45</v>
      </c>
      <c r="F443" s="12">
        <v>30</v>
      </c>
      <c r="G443" s="12">
        <v>29.75</v>
      </c>
      <c r="H443" s="12">
        <v>30.15</v>
      </c>
      <c r="I443" s="3">
        <v>-167</v>
      </c>
      <c r="J443" s="3">
        <v>-90</v>
      </c>
      <c r="K443" s="3">
        <v>-237</v>
      </c>
      <c r="L443" s="3">
        <v>-27</v>
      </c>
      <c r="M443" s="3">
        <v>-82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-5.0851499999999994E-2</v>
      </c>
      <c r="T443" s="13">
        <f t="shared" si="61"/>
        <v>-2.7404999999999999E-2</v>
      </c>
      <c r="U443" s="13">
        <f t="shared" si="62"/>
        <v>-7.1099999999999997E-2</v>
      </c>
      <c r="V443" s="13">
        <f t="shared" si="63"/>
        <v>-8.0324999999999997E-3</v>
      </c>
      <c r="W443" s="13">
        <f t="shared" si="64"/>
        <v>-2.4722999999999998E-2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8843</v>
      </c>
      <c r="C444" s="3" t="s">
        <v>10188</v>
      </c>
      <c r="D444" s="12">
        <v>10.3</v>
      </c>
      <c r="E444" s="12">
        <v>10.25</v>
      </c>
      <c r="F444" s="12">
        <v>10.25</v>
      </c>
      <c r="G444" s="12">
        <v>10.4</v>
      </c>
      <c r="H444" s="12">
        <v>10.55</v>
      </c>
      <c r="I444" s="3">
        <v>-49</v>
      </c>
      <c r="J444" s="3">
        <v>-71</v>
      </c>
      <c r="K444" s="3">
        <v>-2</v>
      </c>
      <c r="L444" s="3">
        <v>162</v>
      </c>
      <c r="M444" s="3">
        <v>110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-5.0470000000000003E-3</v>
      </c>
      <c r="T444" s="13">
        <f t="shared" si="61"/>
        <v>-7.2775000000000001E-3</v>
      </c>
      <c r="U444" s="13">
        <f t="shared" si="62"/>
        <v>-2.05E-4</v>
      </c>
      <c r="V444" s="13">
        <f t="shared" si="63"/>
        <v>1.6847999999999998E-2</v>
      </c>
      <c r="W444" s="13">
        <f t="shared" si="64"/>
        <v>1.1605000000000001E-2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8844</v>
      </c>
      <c r="C445" s="3" t="s">
        <v>10195</v>
      </c>
      <c r="D445" s="12">
        <v>20</v>
      </c>
      <c r="E445" s="12">
        <v>20</v>
      </c>
      <c r="F445" s="12">
        <v>19.7</v>
      </c>
      <c r="G445" s="12">
        <v>19.649999999999999</v>
      </c>
      <c r="H445" s="12">
        <v>19.75</v>
      </c>
      <c r="I445" s="3">
        <v>-3</v>
      </c>
      <c r="J445" s="3">
        <v>-9</v>
      </c>
      <c r="K445" s="3">
        <v>-82</v>
      </c>
      <c r="L445" s="3">
        <v>52</v>
      </c>
      <c r="M445" s="3">
        <v>59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-5.9999999999999995E-4</v>
      </c>
      <c r="T445" s="13">
        <f t="shared" si="61"/>
        <v>-1.8E-3</v>
      </c>
      <c r="U445" s="13">
        <f t="shared" si="62"/>
        <v>-1.6153999999999998E-2</v>
      </c>
      <c r="V445" s="13">
        <f t="shared" si="63"/>
        <v>1.0218E-2</v>
      </c>
      <c r="W445" s="13">
        <f t="shared" si="64"/>
        <v>1.16525E-2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8845</v>
      </c>
      <c r="C446" s="3" t="s">
        <v>4305</v>
      </c>
      <c r="D446" s="12">
        <v>12</v>
      </c>
      <c r="E446" s="12">
        <v>11.9</v>
      </c>
      <c r="F446" s="12">
        <v>11.65</v>
      </c>
      <c r="G446" s="12">
        <v>11.9</v>
      </c>
      <c r="H446" s="12">
        <v>12</v>
      </c>
      <c r="I446" s="3">
        <v>191</v>
      </c>
      <c r="J446" s="3">
        <v>-75</v>
      </c>
      <c r="K446" s="3">
        <v>-98</v>
      </c>
      <c r="L446" s="3">
        <v>254</v>
      </c>
      <c r="M446" s="3">
        <v>21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2.2919999999999999E-2</v>
      </c>
      <c r="T446" s="13">
        <f t="shared" si="61"/>
        <v>-8.9250000000000006E-3</v>
      </c>
      <c r="U446" s="13">
        <f t="shared" si="62"/>
        <v>-1.1417E-2</v>
      </c>
      <c r="V446" s="13">
        <f t="shared" si="63"/>
        <v>3.0225999999999999E-2</v>
      </c>
      <c r="W446" s="13">
        <f t="shared" si="64"/>
        <v>2.5200000000000001E-3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8846</v>
      </c>
      <c r="C447" s="3" t="s">
        <v>10188</v>
      </c>
      <c r="D447" s="12">
        <v>17.600000000000001</v>
      </c>
      <c r="E447" s="12">
        <v>17.5</v>
      </c>
      <c r="F447" s="12">
        <v>17.3</v>
      </c>
      <c r="G447" s="12">
        <v>17.399999999999999</v>
      </c>
      <c r="H447" s="12">
        <v>17.25</v>
      </c>
      <c r="I447" s="3">
        <v>-4</v>
      </c>
      <c r="J447" s="3">
        <v>-84</v>
      </c>
      <c r="K447" s="3">
        <v>-87</v>
      </c>
      <c r="L447" s="3">
        <v>-53</v>
      </c>
      <c r="M447" s="3">
        <v>-20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-7.0400000000000009E-4</v>
      </c>
      <c r="T447" s="13">
        <f t="shared" si="61"/>
        <v>-1.47E-2</v>
      </c>
      <c r="U447" s="13">
        <f t="shared" si="62"/>
        <v>-1.5051000000000002E-2</v>
      </c>
      <c r="V447" s="13">
        <f t="shared" si="63"/>
        <v>-9.2219999999999993E-3</v>
      </c>
      <c r="W447" s="13">
        <f t="shared" si="64"/>
        <v>-3.4499999999999999E-3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8847</v>
      </c>
      <c r="C448" s="3" t="s">
        <v>10188</v>
      </c>
      <c r="D448" s="12">
        <v>9.09</v>
      </c>
      <c r="E448" s="12">
        <v>9.02</v>
      </c>
      <c r="F448" s="12">
        <v>8.89</v>
      </c>
      <c r="G448" s="12">
        <v>8.9700000000000006</v>
      </c>
      <c r="H448" s="12">
        <v>9</v>
      </c>
      <c r="I448" s="3">
        <v>-175</v>
      </c>
      <c r="J448" s="3">
        <v>-1655</v>
      </c>
      <c r="K448" s="3">
        <v>-3413</v>
      </c>
      <c r="L448" s="3">
        <v>988</v>
      </c>
      <c r="M448" s="3">
        <v>750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-1.5907500000000001E-2</v>
      </c>
      <c r="T448" s="13">
        <f t="shared" si="61"/>
        <v>-0.149281</v>
      </c>
      <c r="U448" s="13">
        <f t="shared" si="62"/>
        <v>-0.30341570000000001</v>
      </c>
      <c r="V448" s="13">
        <f t="shared" si="63"/>
        <v>8.8623600000000011E-2</v>
      </c>
      <c r="W448" s="13">
        <f t="shared" si="64"/>
        <v>6.7500000000000004E-2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8848</v>
      </c>
      <c r="C449" s="3" t="s">
        <v>10188</v>
      </c>
      <c r="D449" s="12">
        <v>6.16</v>
      </c>
      <c r="E449" s="12">
        <v>6.1</v>
      </c>
      <c r="F449" s="12">
        <v>6.03</v>
      </c>
      <c r="G449" s="12">
        <v>6.1</v>
      </c>
      <c r="H449" s="12">
        <v>6.1</v>
      </c>
      <c r="I449" s="3">
        <v>35</v>
      </c>
      <c r="J449" s="3">
        <v>-31</v>
      </c>
      <c r="K449" s="3">
        <v>18</v>
      </c>
      <c r="L449" s="3">
        <v>38</v>
      </c>
      <c r="M449" s="3">
        <v>69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2.1559999999999999E-3</v>
      </c>
      <c r="T449" s="13">
        <f t="shared" si="61"/>
        <v>-1.8909999999999999E-3</v>
      </c>
      <c r="U449" s="13">
        <f t="shared" si="62"/>
        <v>1.0854E-3</v>
      </c>
      <c r="V449" s="13">
        <f t="shared" si="63"/>
        <v>2.3179999999999997E-3</v>
      </c>
      <c r="W449" s="13">
        <f t="shared" si="64"/>
        <v>4.2090000000000001E-3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8849</v>
      </c>
      <c r="C450" s="3" t="s">
        <v>10188</v>
      </c>
      <c r="D450" s="12">
        <v>37.65</v>
      </c>
      <c r="E450" s="12">
        <v>37.4</v>
      </c>
      <c r="F450" s="12">
        <v>37.15</v>
      </c>
      <c r="G450" s="12">
        <v>37.450000000000003</v>
      </c>
      <c r="H450" s="12">
        <v>38.049999999999997</v>
      </c>
      <c r="I450" s="3">
        <v>122</v>
      </c>
      <c r="J450" s="3">
        <v>-430</v>
      </c>
      <c r="K450" s="3">
        <v>-38</v>
      </c>
      <c r="L450" s="3">
        <v>16</v>
      </c>
      <c r="M450" s="3">
        <v>-43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4.5933000000000002E-2</v>
      </c>
      <c r="T450" s="13">
        <f t="shared" si="61"/>
        <v>-0.16081999999999999</v>
      </c>
      <c r="U450" s="13">
        <f t="shared" si="62"/>
        <v>-1.4117000000000001E-2</v>
      </c>
      <c r="V450" s="13">
        <f t="shared" si="63"/>
        <v>5.9920000000000008E-3</v>
      </c>
      <c r="W450" s="13">
        <f t="shared" si="64"/>
        <v>-1.6361499999999998E-2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8850</v>
      </c>
      <c r="C451" s="3" t="s">
        <v>10188</v>
      </c>
      <c r="D451" s="12">
        <v>34.799999999999997</v>
      </c>
      <c r="E451" s="12">
        <v>34.9</v>
      </c>
      <c r="F451" s="12">
        <v>34.15</v>
      </c>
      <c r="G451" s="12">
        <v>34.15</v>
      </c>
      <c r="H451" s="12">
        <v>35</v>
      </c>
      <c r="I451" s="3">
        <v>1</v>
      </c>
      <c r="J451" s="3">
        <v>8</v>
      </c>
      <c r="K451" s="3">
        <v>-29</v>
      </c>
      <c r="L451" s="3">
        <v>6</v>
      </c>
      <c r="M451" s="3">
        <v>22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3.4799999999999995E-4</v>
      </c>
      <c r="T451" s="13">
        <f t="shared" si="61"/>
        <v>2.7919999999999998E-3</v>
      </c>
      <c r="U451" s="13">
        <f t="shared" si="62"/>
        <v>-9.9034999999999991E-3</v>
      </c>
      <c r="V451" s="13">
        <f t="shared" si="63"/>
        <v>2.0489999999999996E-3</v>
      </c>
      <c r="W451" s="13">
        <f t="shared" si="64"/>
        <v>7.7000000000000002E-3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8851</v>
      </c>
      <c r="C452" s="3" t="s">
        <v>10188</v>
      </c>
      <c r="D452" s="12">
        <v>27.05</v>
      </c>
      <c r="E452" s="12">
        <v>26.9</v>
      </c>
      <c r="F452" s="12">
        <v>28.15</v>
      </c>
      <c r="G452" s="12">
        <v>28</v>
      </c>
      <c r="H452" s="12">
        <v>27.85</v>
      </c>
      <c r="I452" s="3">
        <v>6241</v>
      </c>
      <c r="J452" s="3">
        <v>6036</v>
      </c>
      <c r="K452" s="3">
        <v>11407</v>
      </c>
      <c r="L452" s="3">
        <v>11096</v>
      </c>
      <c r="M452" s="3">
        <v>191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1.6881905000000001</v>
      </c>
      <c r="T452" s="13">
        <f t="shared" si="61"/>
        <v>1.6236839999999999</v>
      </c>
      <c r="U452" s="13">
        <f t="shared" si="62"/>
        <v>3.2110704999999999</v>
      </c>
      <c r="V452" s="13">
        <f t="shared" si="63"/>
        <v>3.1068799999999999</v>
      </c>
      <c r="W452" s="13">
        <f t="shared" si="64"/>
        <v>5.3193500000000005E-2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8852</v>
      </c>
      <c r="C453" s="3" t="s">
        <v>10188</v>
      </c>
      <c r="D453" s="12">
        <v>21.8</v>
      </c>
      <c r="E453" s="12">
        <v>21.9</v>
      </c>
      <c r="F453" s="12">
        <v>22</v>
      </c>
      <c r="G453" s="12">
        <v>21.8</v>
      </c>
      <c r="H453" s="12">
        <v>22.2</v>
      </c>
      <c r="I453" s="3">
        <v>10</v>
      </c>
      <c r="J453" s="3">
        <v>-12</v>
      </c>
      <c r="K453" s="3">
        <v>-49</v>
      </c>
      <c r="L453" s="3">
        <v>5</v>
      </c>
      <c r="M453" s="3">
        <v>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2.1800000000000001E-3</v>
      </c>
      <c r="T453" s="13">
        <f t="shared" si="61"/>
        <v>-2.6279999999999997E-3</v>
      </c>
      <c r="U453" s="13">
        <f t="shared" si="62"/>
        <v>-1.078E-2</v>
      </c>
      <c r="V453" s="13">
        <f t="shared" si="63"/>
        <v>1.09E-3</v>
      </c>
      <c r="W453" s="13">
        <f t="shared" si="64"/>
        <v>3.1080000000000001E-3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8853</v>
      </c>
      <c r="C454" s="3" t="s">
        <v>4305</v>
      </c>
      <c r="D454" s="12">
        <v>13.9</v>
      </c>
      <c r="E454" s="12">
        <v>13.9</v>
      </c>
      <c r="F454" s="12">
        <v>13.9</v>
      </c>
      <c r="G454" s="12">
        <v>13.8</v>
      </c>
      <c r="H454" s="12">
        <v>13.8</v>
      </c>
      <c r="I454" s="3">
        <v>8</v>
      </c>
      <c r="J454" s="3">
        <v>-18</v>
      </c>
      <c r="K454" s="3">
        <v>16</v>
      </c>
      <c r="L454" s="3">
        <v>16</v>
      </c>
      <c r="M454" s="3">
        <v>80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1.1119999999999999E-3</v>
      </c>
      <c r="T454" s="13">
        <f t="shared" si="61"/>
        <v>-2.5020000000000003E-3</v>
      </c>
      <c r="U454" s="13">
        <f t="shared" si="62"/>
        <v>2.2239999999999998E-3</v>
      </c>
      <c r="V454" s="13">
        <f t="shared" si="63"/>
        <v>2.2080000000000003E-3</v>
      </c>
      <c r="W454" s="13">
        <f t="shared" si="64"/>
        <v>1.1039999999999999E-2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8854</v>
      </c>
      <c r="C455" s="3" t="s">
        <v>4305</v>
      </c>
      <c r="D455" s="12">
        <v>19.7</v>
      </c>
      <c r="E455" s="12">
        <v>19.649999999999999</v>
      </c>
      <c r="F455" s="12">
        <v>19.3</v>
      </c>
      <c r="G455" s="12">
        <v>19.350000000000001</v>
      </c>
      <c r="H455" s="12">
        <v>19.55</v>
      </c>
      <c r="I455" s="3">
        <v>7</v>
      </c>
      <c r="J455" s="3">
        <v>-74</v>
      </c>
      <c r="K455" s="3">
        <v>-157</v>
      </c>
      <c r="L455" s="3">
        <v>-12</v>
      </c>
      <c r="M455" s="3">
        <v>12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1.379E-3</v>
      </c>
      <c r="T455" s="13">
        <f t="shared" ref="T455:T518" si="71">$E455*J455/100000</f>
        <v>-1.4540999999999998E-2</v>
      </c>
      <c r="U455" s="13">
        <f t="shared" ref="U455:U518" si="72">$F455*K455/100000</f>
        <v>-3.0300999999999998E-2</v>
      </c>
      <c r="V455" s="13">
        <f t="shared" ref="V455:V518" si="73">$G455*L455/100000</f>
        <v>-2.3220000000000003E-3</v>
      </c>
      <c r="W455" s="13">
        <f t="shared" ref="W455:W518" si="74">$H455*M455/100000</f>
        <v>2.3460000000000004E-3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8855</v>
      </c>
      <c r="C456" s="3" t="s">
        <v>4305</v>
      </c>
      <c r="D456" s="12">
        <v>33.700000000000003</v>
      </c>
      <c r="E456" s="12">
        <v>33.700000000000003</v>
      </c>
      <c r="F456" s="12">
        <v>33.4</v>
      </c>
      <c r="G456" s="12">
        <v>33.35</v>
      </c>
      <c r="H456" s="12">
        <v>33.35</v>
      </c>
      <c r="I456" s="3">
        <v>-94</v>
      </c>
      <c r="J456" s="3">
        <v>-103</v>
      </c>
      <c r="K456" s="3">
        <v>-405</v>
      </c>
      <c r="L456" s="3">
        <v>-196</v>
      </c>
      <c r="M456" s="3">
        <v>-338</v>
      </c>
      <c r="N456" s="3">
        <v>0</v>
      </c>
      <c r="O456" s="3">
        <v>0</v>
      </c>
      <c r="P456" s="3">
        <v>0</v>
      </c>
      <c r="Q456" s="3">
        <v>0</v>
      </c>
      <c r="R456" s="3">
        <v>-14</v>
      </c>
      <c r="S456" s="13">
        <f t="shared" si="70"/>
        <v>-3.1678000000000005E-2</v>
      </c>
      <c r="T456" s="13">
        <f t="shared" si="71"/>
        <v>-3.4711000000000006E-2</v>
      </c>
      <c r="U456" s="13">
        <f t="shared" si="72"/>
        <v>-0.13527</v>
      </c>
      <c r="V456" s="13">
        <f t="shared" si="73"/>
        <v>-6.5366000000000007E-2</v>
      </c>
      <c r="W456" s="13">
        <f t="shared" si="74"/>
        <v>-0.11272300000000002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-4.6690000000000004E-3</v>
      </c>
    </row>
    <row r="457" spans="1:28" x14ac:dyDescent="0.25">
      <c r="A457" s="2" t="s">
        <v>451</v>
      </c>
      <c r="B457" s="3" t="s">
        <v>8856</v>
      </c>
      <c r="C457" s="3" t="s">
        <v>10195</v>
      </c>
      <c r="D457" s="12">
        <v>21.8</v>
      </c>
      <c r="E457" s="12">
        <v>21.75</v>
      </c>
      <c r="F457" s="12">
        <v>21.6</v>
      </c>
      <c r="G457" s="12">
        <v>21.5</v>
      </c>
      <c r="H457" s="12">
        <v>21.7</v>
      </c>
      <c r="I457" s="3">
        <v>7</v>
      </c>
      <c r="J457" s="3">
        <v>-22</v>
      </c>
      <c r="K457" s="3">
        <v>-21</v>
      </c>
      <c r="L457" s="3">
        <v>36</v>
      </c>
      <c r="M457" s="3">
        <v>63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1.526E-3</v>
      </c>
      <c r="T457" s="13">
        <f t="shared" si="71"/>
        <v>-4.7850000000000002E-3</v>
      </c>
      <c r="U457" s="13">
        <f t="shared" si="72"/>
        <v>-4.5360000000000001E-3</v>
      </c>
      <c r="V457" s="13">
        <f t="shared" si="73"/>
        <v>7.7400000000000004E-3</v>
      </c>
      <c r="W457" s="13">
        <f t="shared" si="74"/>
        <v>1.3670999999999999E-2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8857</v>
      </c>
      <c r="C458" s="3" t="s">
        <v>10188</v>
      </c>
      <c r="D458" s="12">
        <v>9.75</v>
      </c>
      <c r="E458" s="12">
        <v>9.8800000000000008</v>
      </c>
      <c r="F458" s="12">
        <v>9.65</v>
      </c>
      <c r="G458" s="12">
        <v>9.65</v>
      </c>
      <c r="H458" s="12">
        <v>10</v>
      </c>
      <c r="I458" s="3">
        <v>-7</v>
      </c>
      <c r="J458" s="3">
        <v>206</v>
      </c>
      <c r="K458" s="3">
        <v>-136</v>
      </c>
      <c r="L458" s="3">
        <v>42</v>
      </c>
      <c r="M458" s="3">
        <v>156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-6.8249999999999995E-4</v>
      </c>
      <c r="T458" s="13">
        <f t="shared" si="71"/>
        <v>2.0352800000000001E-2</v>
      </c>
      <c r="U458" s="13">
        <f t="shared" si="72"/>
        <v>-1.3124E-2</v>
      </c>
      <c r="V458" s="13">
        <f t="shared" si="73"/>
        <v>4.0530000000000002E-3</v>
      </c>
      <c r="W458" s="13">
        <f t="shared" si="74"/>
        <v>1.5599999999999999E-2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8858</v>
      </c>
      <c r="C459" s="3" t="s">
        <v>10188</v>
      </c>
      <c r="D459" s="12">
        <v>9.9600000000000009</v>
      </c>
      <c r="E459" s="12">
        <v>10</v>
      </c>
      <c r="F459" s="12">
        <v>9.93</v>
      </c>
      <c r="G459" s="12">
        <v>9.9499999999999993</v>
      </c>
      <c r="H459" s="12">
        <v>9.9499999999999993</v>
      </c>
      <c r="I459" s="3">
        <v>-5</v>
      </c>
      <c r="J459" s="3">
        <v>-63</v>
      </c>
      <c r="K459" s="3">
        <v>-162</v>
      </c>
      <c r="L459" s="3">
        <v>-6</v>
      </c>
      <c r="M459" s="3">
        <v>59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-4.9800000000000007E-4</v>
      </c>
      <c r="T459" s="13">
        <f t="shared" si="71"/>
        <v>-6.3E-3</v>
      </c>
      <c r="U459" s="13">
        <f t="shared" si="72"/>
        <v>-1.60866E-2</v>
      </c>
      <c r="V459" s="13">
        <f t="shared" si="73"/>
        <v>-5.9699999999999998E-4</v>
      </c>
      <c r="W459" s="13">
        <f t="shared" si="74"/>
        <v>5.8704999999999999E-3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8859</v>
      </c>
      <c r="C460" s="3" t="s">
        <v>10188</v>
      </c>
      <c r="D460" s="12">
        <v>31.65</v>
      </c>
      <c r="E460" s="12">
        <v>31.6</v>
      </c>
      <c r="F460" s="12">
        <v>31.5</v>
      </c>
      <c r="G460" s="12">
        <v>31.65</v>
      </c>
      <c r="H460" s="12">
        <v>31.75</v>
      </c>
      <c r="I460" s="3">
        <v>4</v>
      </c>
      <c r="J460" s="3">
        <v>-55</v>
      </c>
      <c r="K460" s="3">
        <v>-61</v>
      </c>
      <c r="L460" s="3">
        <v>7</v>
      </c>
      <c r="M460" s="3">
        <v>76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1.266E-3</v>
      </c>
      <c r="T460" s="13">
        <f t="shared" si="71"/>
        <v>-1.738E-2</v>
      </c>
      <c r="U460" s="13">
        <f t="shared" si="72"/>
        <v>-1.9214999999999999E-2</v>
      </c>
      <c r="V460" s="13">
        <f t="shared" si="73"/>
        <v>2.2155E-3</v>
      </c>
      <c r="W460" s="13">
        <f t="shared" si="74"/>
        <v>2.4129999999999999E-2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8860</v>
      </c>
      <c r="C461" s="3" t="s">
        <v>10188</v>
      </c>
      <c r="D461" s="12">
        <v>71.099999999999994</v>
      </c>
      <c r="E461" s="12">
        <v>71.400000000000006</v>
      </c>
      <c r="F461" s="12">
        <v>71.8</v>
      </c>
      <c r="G461" s="12">
        <v>71.900000000000006</v>
      </c>
      <c r="H461" s="12">
        <v>72.099999999999994</v>
      </c>
      <c r="I461" s="3">
        <v>-6</v>
      </c>
      <c r="J461" s="3">
        <v>-15</v>
      </c>
      <c r="K461" s="3">
        <v>-6</v>
      </c>
      <c r="L461" s="3">
        <v>4</v>
      </c>
      <c r="M461" s="3">
        <v>19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-4.2659999999999998E-3</v>
      </c>
      <c r="T461" s="13">
        <f t="shared" si="71"/>
        <v>-1.0710000000000001E-2</v>
      </c>
      <c r="U461" s="13">
        <f t="shared" si="72"/>
        <v>-4.3079999999999993E-3</v>
      </c>
      <c r="V461" s="13">
        <f t="shared" si="73"/>
        <v>2.8760000000000001E-3</v>
      </c>
      <c r="W461" s="13">
        <f t="shared" si="74"/>
        <v>1.3698999999999999E-2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8861</v>
      </c>
      <c r="C462" s="3" t="s">
        <v>10188</v>
      </c>
      <c r="D462" s="12">
        <v>42.75</v>
      </c>
      <c r="E462" s="12">
        <v>42.2</v>
      </c>
      <c r="F462" s="12">
        <v>42.2</v>
      </c>
      <c r="G462" s="12">
        <v>42.35</v>
      </c>
      <c r="H462" s="12">
        <v>42.7</v>
      </c>
      <c r="I462" s="3">
        <v>-840</v>
      </c>
      <c r="J462" s="3">
        <v>-2950</v>
      </c>
      <c r="K462" s="3">
        <v>-1418</v>
      </c>
      <c r="L462" s="3">
        <v>-519</v>
      </c>
      <c r="M462" s="3">
        <v>-987</v>
      </c>
      <c r="N462" s="3">
        <v>0</v>
      </c>
      <c r="O462" s="3">
        <v>756</v>
      </c>
      <c r="P462" s="3">
        <v>720</v>
      </c>
      <c r="Q462" s="3">
        <v>510</v>
      </c>
      <c r="R462" s="3">
        <v>485</v>
      </c>
      <c r="S462" s="13">
        <f t="shared" si="70"/>
        <v>-0.35909999999999997</v>
      </c>
      <c r="T462" s="13">
        <f t="shared" si="71"/>
        <v>-1.2449000000000001</v>
      </c>
      <c r="U462" s="13">
        <f t="shared" si="72"/>
        <v>-0.59839600000000004</v>
      </c>
      <c r="V462" s="13">
        <f t="shared" si="73"/>
        <v>-0.21979650000000001</v>
      </c>
      <c r="W462" s="13">
        <f t="shared" si="74"/>
        <v>-0.42144900000000002</v>
      </c>
      <c r="X462" s="13">
        <f t="shared" si="75"/>
        <v>0</v>
      </c>
      <c r="Y462" s="13">
        <f t="shared" si="76"/>
        <v>0.31903199999999998</v>
      </c>
      <c r="Z462" s="13">
        <f t="shared" si="77"/>
        <v>0.30384000000000005</v>
      </c>
      <c r="AA462" s="13">
        <f t="shared" si="78"/>
        <v>0.21598500000000001</v>
      </c>
      <c r="AB462" s="13">
        <f t="shared" si="79"/>
        <v>0.207095</v>
      </c>
    </row>
    <row r="463" spans="1:28" x14ac:dyDescent="0.25">
      <c r="A463" s="2" t="s">
        <v>457</v>
      </c>
      <c r="B463" s="3" t="s">
        <v>8862</v>
      </c>
      <c r="C463" s="3" t="s">
        <v>10195</v>
      </c>
      <c r="D463" s="12">
        <v>7.48</v>
      </c>
      <c r="E463" s="12">
        <v>7.55</v>
      </c>
      <c r="F463" s="12">
        <v>7.52</v>
      </c>
      <c r="G463" s="12">
        <v>7.44</v>
      </c>
      <c r="H463" s="12">
        <v>7.5</v>
      </c>
      <c r="I463" s="3">
        <v>-1</v>
      </c>
      <c r="J463" s="3">
        <v>-22</v>
      </c>
      <c r="K463" s="3">
        <v>-31</v>
      </c>
      <c r="L463" s="3">
        <v>1</v>
      </c>
      <c r="M463" s="3">
        <v>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-7.4800000000000002E-5</v>
      </c>
      <c r="T463" s="13">
        <f t="shared" si="71"/>
        <v>-1.6609999999999999E-3</v>
      </c>
      <c r="U463" s="13">
        <f t="shared" si="72"/>
        <v>-2.3311999999999999E-3</v>
      </c>
      <c r="V463" s="13">
        <f t="shared" si="73"/>
        <v>7.4400000000000006E-5</v>
      </c>
      <c r="W463" s="13">
        <f t="shared" si="74"/>
        <v>5.2499999999999997E-4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8863</v>
      </c>
      <c r="C464" s="3" t="s">
        <v>10188</v>
      </c>
      <c r="D464" s="12">
        <v>42.1</v>
      </c>
      <c r="E464" s="12">
        <v>42.1</v>
      </c>
      <c r="F464" s="12">
        <v>42.05</v>
      </c>
      <c r="G464" s="12">
        <v>41.9</v>
      </c>
      <c r="H464" s="12">
        <v>42.8</v>
      </c>
      <c r="I464" s="3">
        <v>-43</v>
      </c>
      <c r="J464" s="3">
        <v>-132</v>
      </c>
      <c r="K464" s="3">
        <v>-113</v>
      </c>
      <c r="L464" s="3">
        <v>-64</v>
      </c>
      <c r="M464" s="3">
        <v>737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-1.8103000000000001E-2</v>
      </c>
      <c r="T464" s="13">
        <f t="shared" si="71"/>
        <v>-5.5571999999999996E-2</v>
      </c>
      <c r="U464" s="13">
        <f t="shared" si="72"/>
        <v>-4.7516499999999996E-2</v>
      </c>
      <c r="V464" s="13">
        <f t="shared" si="73"/>
        <v>-2.6816E-2</v>
      </c>
      <c r="W464" s="13">
        <f t="shared" si="74"/>
        <v>0.31543599999999999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8864</v>
      </c>
      <c r="C465" s="3" t="s">
        <v>10188</v>
      </c>
      <c r="D465" s="12">
        <v>47.2</v>
      </c>
      <c r="E465" s="12">
        <v>47.2</v>
      </c>
      <c r="F465" s="12">
        <v>47.05</v>
      </c>
      <c r="G465" s="12">
        <v>47.15</v>
      </c>
      <c r="H465" s="12">
        <v>47.35</v>
      </c>
      <c r="I465" s="3">
        <v>0</v>
      </c>
      <c r="J465" s="3">
        <v>-6</v>
      </c>
      <c r="K465" s="3">
        <v>-17</v>
      </c>
      <c r="L465" s="3">
        <v>0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-2.8320000000000003E-3</v>
      </c>
      <c r="U465" s="13">
        <f t="shared" si="72"/>
        <v>-7.9984999999999987E-3</v>
      </c>
      <c r="V465" s="13">
        <f t="shared" si="73"/>
        <v>0</v>
      </c>
      <c r="W465" s="13">
        <f t="shared" si="74"/>
        <v>4.7350000000000002E-4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8865</v>
      </c>
      <c r="C466" s="3" t="s">
        <v>10195</v>
      </c>
      <c r="D466" s="12">
        <v>11.1</v>
      </c>
      <c r="E466" s="12">
        <v>11.05</v>
      </c>
      <c r="F466" s="12">
        <v>10.9</v>
      </c>
      <c r="G466" s="12">
        <v>10.95</v>
      </c>
      <c r="H466" s="12">
        <v>10.95</v>
      </c>
      <c r="I466" s="3">
        <v>371</v>
      </c>
      <c r="J466" s="3">
        <v>-113</v>
      </c>
      <c r="K466" s="3">
        <v>-660</v>
      </c>
      <c r="L466" s="3">
        <v>275</v>
      </c>
      <c r="M466" s="3">
        <v>195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4.1180999999999995E-2</v>
      </c>
      <c r="T466" s="13">
        <f t="shared" si="71"/>
        <v>-1.2486500000000001E-2</v>
      </c>
      <c r="U466" s="13">
        <f t="shared" si="72"/>
        <v>-7.1940000000000004E-2</v>
      </c>
      <c r="V466" s="13">
        <f t="shared" si="73"/>
        <v>3.01125E-2</v>
      </c>
      <c r="W466" s="13">
        <f t="shared" si="74"/>
        <v>2.13525E-2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8866</v>
      </c>
      <c r="C467" s="3" t="s">
        <v>10188</v>
      </c>
      <c r="D467" s="12">
        <v>86</v>
      </c>
      <c r="E467" s="12">
        <v>85.9</v>
      </c>
      <c r="F467" s="12">
        <v>85.2</v>
      </c>
      <c r="G467" s="12">
        <v>84.9</v>
      </c>
      <c r="H467" s="12">
        <v>85.4</v>
      </c>
      <c r="I467" s="3">
        <v>-110</v>
      </c>
      <c r="J467" s="3">
        <v>-126</v>
      </c>
      <c r="K467" s="3">
        <v>-153</v>
      </c>
      <c r="L467" s="3">
        <v>-208</v>
      </c>
      <c r="M467" s="3">
        <v>-89</v>
      </c>
      <c r="N467" s="3">
        <v>2</v>
      </c>
      <c r="O467" s="3">
        <v>-3</v>
      </c>
      <c r="P467" s="3">
        <v>0</v>
      </c>
      <c r="Q467" s="3">
        <v>0</v>
      </c>
      <c r="R467" s="3">
        <v>0</v>
      </c>
      <c r="S467" s="13">
        <f t="shared" si="70"/>
        <v>-9.4600000000000004E-2</v>
      </c>
      <c r="T467" s="13">
        <f t="shared" si="71"/>
        <v>-0.10823400000000001</v>
      </c>
      <c r="U467" s="13">
        <f t="shared" si="72"/>
        <v>-0.130356</v>
      </c>
      <c r="V467" s="13">
        <f t="shared" si="73"/>
        <v>-0.176592</v>
      </c>
      <c r="W467" s="13">
        <f t="shared" si="74"/>
        <v>-7.6006000000000004E-2</v>
      </c>
      <c r="X467" s="13">
        <f t="shared" si="75"/>
        <v>1.72E-3</v>
      </c>
      <c r="Y467" s="13">
        <f t="shared" si="76"/>
        <v>-2.5770000000000003E-3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8867</v>
      </c>
      <c r="C468" s="3" t="s">
        <v>4305</v>
      </c>
      <c r="D468" s="12">
        <v>22.15</v>
      </c>
      <c r="E468" s="12">
        <v>22.1</v>
      </c>
      <c r="F468" s="12">
        <v>22</v>
      </c>
      <c r="G468" s="12">
        <v>22.05</v>
      </c>
      <c r="H468" s="12">
        <v>22.1</v>
      </c>
      <c r="I468" s="3">
        <v>0</v>
      </c>
      <c r="J468" s="3">
        <v>-1</v>
      </c>
      <c r="K468" s="3">
        <v>-1</v>
      </c>
      <c r="L468" s="3">
        <v>6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-2.2100000000000001E-4</v>
      </c>
      <c r="U468" s="13">
        <f t="shared" si="72"/>
        <v>-2.2000000000000001E-4</v>
      </c>
      <c r="V468" s="13">
        <f t="shared" si="73"/>
        <v>1.3230000000000002E-3</v>
      </c>
      <c r="W468" s="13">
        <f t="shared" si="74"/>
        <v>4.4200000000000001E-4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8868</v>
      </c>
      <c r="C469" s="3" t="s">
        <v>4305</v>
      </c>
      <c r="D469" s="12">
        <v>140</v>
      </c>
      <c r="E469" s="12">
        <v>139</v>
      </c>
      <c r="F469" s="12">
        <v>139</v>
      </c>
      <c r="G469" s="12">
        <v>138.5</v>
      </c>
      <c r="H469" s="12">
        <v>139</v>
      </c>
      <c r="I469" s="3">
        <v>6</v>
      </c>
      <c r="J469" s="3">
        <v>-48</v>
      </c>
      <c r="K469" s="3">
        <v>-15</v>
      </c>
      <c r="L469" s="3">
        <v>-35</v>
      </c>
      <c r="M469" s="3">
        <v>-7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8.3999999999999995E-3</v>
      </c>
      <c r="T469" s="13">
        <f t="shared" si="71"/>
        <v>-6.6720000000000002E-2</v>
      </c>
      <c r="U469" s="13">
        <f t="shared" si="72"/>
        <v>-2.085E-2</v>
      </c>
      <c r="V469" s="13">
        <f t="shared" si="73"/>
        <v>-4.8474999999999997E-2</v>
      </c>
      <c r="W469" s="13">
        <f t="shared" si="74"/>
        <v>-9.7300000000000008E-3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8869</v>
      </c>
      <c r="C470" s="3" t="s">
        <v>10193</v>
      </c>
      <c r="D470" s="12">
        <v>14.45</v>
      </c>
      <c r="E470" s="12">
        <v>15.85</v>
      </c>
      <c r="F470" s="12">
        <v>17.399999999999999</v>
      </c>
      <c r="G470" s="12">
        <v>19.100000000000001</v>
      </c>
      <c r="H470" s="12">
        <v>19</v>
      </c>
      <c r="I470" s="3">
        <v>1071</v>
      </c>
      <c r="J470" s="3">
        <v>526</v>
      </c>
      <c r="K470" s="3">
        <v>1326</v>
      </c>
      <c r="L470" s="3">
        <v>1683</v>
      </c>
      <c r="M470" s="3">
        <v>7139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0.15475949999999999</v>
      </c>
      <c r="T470" s="13">
        <f t="shared" si="71"/>
        <v>8.3371000000000001E-2</v>
      </c>
      <c r="U470" s="13">
        <f t="shared" si="72"/>
        <v>0.23072399999999998</v>
      </c>
      <c r="V470" s="13">
        <f t="shared" si="73"/>
        <v>0.32145300000000004</v>
      </c>
      <c r="W470" s="13">
        <f t="shared" si="74"/>
        <v>1.3564099999999999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8870</v>
      </c>
      <c r="C471" s="3" t="s">
        <v>10224</v>
      </c>
      <c r="D471" s="12">
        <v>136.5</v>
      </c>
      <c r="E471" s="12">
        <v>140</v>
      </c>
      <c r="F471" s="12">
        <v>152</v>
      </c>
      <c r="G471" s="12">
        <v>153.5</v>
      </c>
      <c r="H471" s="12">
        <v>138.5</v>
      </c>
      <c r="I471" s="3">
        <v>-31571</v>
      </c>
      <c r="J471" s="3">
        <v>-21904</v>
      </c>
      <c r="K471" s="3">
        <v>-10310</v>
      </c>
      <c r="L471" s="3">
        <v>-3536</v>
      </c>
      <c r="M471" s="3">
        <v>-4220</v>
      </c>
      <c r="N471" s="3">
        <v>-7598</v>
      </c>
      <c r="O471" s="3">
        <v>10218</v>
      </c>
      <c r="P471" s="3">
        <v>9074</v>
      </c>
      <c r="Q471" s="3">
        <v>15145</v>
      </c>
      <c r="R471" s="3">
        <v>-47</v>
      </c>
      <c r="S471" s="13">
        <f t="shared" si="70"/>
        <v>-43.094414999999998</v>
      </c>
      <c r="T471" s="13">
        <f t="shared" si="71"/>
        <v>-30.665600000000001</v>
      </c>
      <c r="U471" s="13">
        <f t="shared" si="72"/>
        <v>-15.671200000000001</v>
      </c>
      <c r="V471" s="13">
        <f t="shared" si="73"/>
        <v>-5.4277600000000001</v>
      </c>
      <c r="W471" s="13">
        <f t="shared" si="74"/>
        <v>-5.8446999999999996</v>
      </c>
      <c r="X471" s="13">
        <f t="shared" si="75"/>
        <v>-10.371270000000001</v>
      </c>
      <c r="Y471" s="13">
        <f t="shared" si="76"/>
        <v>14.305199999999999</v>
      </c>
      <c r="Z471" s="13">
        <f t="shared" si="77"/>
        <v>13.792479999999999</v>
      </c>
      <c r="AA471" s="13">
        <f t="shared" si="78"/>
        <v>23.247575000000001</v>
      </c>
      <c r="AB471" s="13">
        <f t="shared" si="79"/>
        <v>-6.5095E-2</v>
      </c>
    </row>
    <row r="472" spans="1:28" x14ac:dyDescent="0.25">
      <c r="A472" s="2" t="s">
        <v>466</v>
      </c>
      <c r="B472" s="3" t="s">
        <v>8871</v>
      </c>
      <c r="C472" s="3" t="s">
        <v>10197</v>
      </c>
      <c r="D472" s="12">
        <v>30</v>
      </c>
      <c r="E472" s="12">
        <v>33</v>
      </c>
      <c r="F472" s="12">
        <v>36.299999999999997</v>
      </c>
      <c r="G472" s="12">
        <v>39.9</v>
      </c>
      <c r="H472" s="12">
        <v>37.549999999999997</v>
      </c>
      <c r="I472" s="3">
        <v>4371</v>
      </c>
      <c r="J472" s="3">
        <v>-473</v>
      </c>
      <c r="K472" s="3">
        <v>430</v>
      </c>
      <c r="L472" s="3">
        <v>5887</v>
      </c>
      <c r="M472" s="3">
        <v>55</v>
      </c>
      <c r="N472" s="3">
        <v>0</v>
      </c>
      <c r="O472" s="3">
        <v>0</v>
      </c>
      <c r="P472" s="3">
        <v>0</v>
      </c>
      <c r="Q472" s="3">
        <v>6</v>
      </c>
      <c r="R472" s="3">
        <v>0</v>
      </c>
      <c r="S472" s="13">
        <f t="shared" si="70"/>
        <v>1.3112999999999999</v>
      </c>
      <c r="T472" s="13">
        <f t="shared" si="71"/>
        <v>-0.15609000000000001</v>
      </c>
      <c r="U472" s="13">
        <f t="shared" si="72"/>
        <v>0.15608999999999998</v>
      </c>
      <c r="V472" s="13">
        <f t="shared" si="73"/>
        <v>2.348913</v>
      </c>
      <c r="W472" s="13">
        <f t="shared" si="74"/>
        <v>2.0652500000000001E-2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2.3939999999999999E-3</v>
      </c>
      <c r="AB472" s="13">
        <f t="shared" si="79"/>
        <v>0</v>
      </c>
    </row>
    <row r="473" spans="1:28" x14ac:dyDescent="0.25">
      <c r="A473" s="2" t="s">
        <v>467</v>
      </c>
      <c r="B473" s="3" t="s">
        <v>8872</v>
      </c>
      <c r="C473" s="3" t="s">
        <v>10197</v>
      </c>
      <c r="D473" s="12">
        <v>62.6</v>
      </c>
      <c r="E473" s="12">
        <v>68.8</v>
      </c>
      <c r="F473" s="12">
        <v>75.599999999999994</v>
      </c>
      <c r="G473" s="12">
        <v>82.7</v>
      </c>
      <c r="H473" s="12">
        <v>74.5</v>
      </c>
      <c r="I473" s="3">
        <v>6625</v>
      </c>
      <c r="J473" s="3">
        <v>-2559</v>
      </c>
      <c r="K473" s="3">
        <v>-255</v>
      </c>
      <c r="L473" s="3">
        <v>7765</v>
      </c>
      <c r="M473" s="3">
        <v>-9363</v>
      </c>
      <c r="N473" s="3">
        <v>-273</v>
      </c>
      <c r="O473" s="3">
        <v>-302</v>
      </c>
      <c r="P473" s="3">
        <v>-2424</v>
      </c>
      <c r="Q473" s="3">
        <v>1814</v>
      </c>
      <c r="R473" s="3">
        <v>0</v>
      </c>
      <c r="S473" s="13">
        <f t="shared" si="70"/>
        <v>4.1472499999999997</v>
      </c>
      <c r="T473" s="13">
        <f t="shared" si="71"/>
        <v>-1.7605919999999999</v>
      </c>
      <c r="U473" s="13">
        <f t="shared" si="72"/>
        <v>-0.19278000000000001</v>
      </c>
      <c r="V473" s="13">
        <f t="shared" si="73"/>
        <v>6.4216550000000003</v>
      </c>
      <c r="W473" s="13">
        <f t="shared" si="74"/>
        <v>-6.9754350000000001</v>
      </c>
      <c r="X473" s="13">
        <f t="shared" si="75"/>
        <v>-0.17089799999999999</v>
      </c>
      <c r="Y473" s="13">
        <f t="shared" si="76"/>
        <v>-0.20777599999999999</v>
      </c>
      <c r="Z473" s="13">
        <f t="shared" si="77"/>
        <v>-1.832544</v>
      </c>
      <c r="AA473" s="13">
        <f t="shared" si="78"/>
        <v>1.5001780000000002</v>
      </c>
      <c r="AB473" s="13">
        <f t="shared" si="79"/>
        <v>0</v>
      </c>
    </row>
    <row r="474" spans="1:28" x14ac:dyDescent="0.25">
      <c r="A474" s="2" t="s">
        <v>468</v>
      </c>
      <c r="B474" s="3" t="s">
        <v>8873</v>
      </c>
      <c r="C474" s="3" t="s">
        <v>10197</v>
      </c>
      <c r="D474" s="12">
        <v>26.25</v>
      </c>
      <c r="E474" s="12">
        <v>28.85</v>
      </c>
      <c r="F474" s="12">
        <v>31.7</v>
      </c>
      <c r="G474" s="12">
        <v>34.85</v>
      </c>
      <c r="H474" s="12">
        <v>31.4</v>
      </c>
      <c r="I474" s="3">
        <v>2984</v>
      </c>
      <c r="J474" s="3">
        <v>-465</v>
      </c>
      <c r="K474" s="3">
        <v>268</v>
      </c>
      <c r="L474" s="3">
        <v>4068</v>
      </c>
      <c r="M474" s="3">
        <v>-3229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0.7833</v>
      </c>
      <c r="T474" s="13">
        <f t="shared" si="71"/>
        <v>-0.13415250000000001</v>
      </c>
      <c r="U474" s="13">
        <f t="shared" si="72"/>
        <v>8.4956000000000004E-2</v>
      </c>
      <c r="V474" s="13">
        <f t="shared" si="73"/>
        <v>1.4176980000000001</v>
      </c>
      <c r="W474" s="13">
        <f t="shared" si="74"/>
        <v>-1.013906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8874</v>
      </c>
      <c r="C475" s="3" t="s">
        <v>10197</v>
      </c>
      <c r="D475" s="12">
        <v>65.3</v>
      </c>
      <c r="E475" s="12">
        <v>67.3</v>
      </c>
      <c r="F475" s="12">
        <v>74</v>
      </c>
      <c r="G475" s="12">
        <v>71</v>
      </c>
      <c r="H475" s="12">
        <v>67.599999999999994</v>
      </c>
      <c r="I475" s="3">
        <v>-2761</v>
      </c>
      <c r="J475" s="3">
        <v>-3193</v>
      </c>
      <c r="K475" s="3">
        <v>1023</v>
      </c>
      <c r="L475" s="3">
        <v>-6240</v>
      </c>
      <c r="M475" s="3">
        <v>556</v>
      </c>
      <c r="N475" s="3">
        <v>-459</v>
      </c>
      <c r="O475" s="3">
        <v>-432</v>
      </c>
      <c r="P475" s="3">
        <v>-429</v>
      </c>
      <c r="Q475" s="3">
        <v>0</v>
      </c>
      <c r="R475" s="3">
        <v>0</v>
      </c>
      <c r="S475" s="13">
        <f t="shared" si="70"/>
        <v>-1.8029329999999999</v>
      </c>
      <c r="T475" s="13">
        <f t="shared" si="71"/>
        <v>-2.148889</v>
      </c>
      <c r="U475" s="13">
        <f t="shared" si="72"/>
        <v>0.75702000000000003</v>
      </c>
      <c r="V475" s="13">
        <f t="shared" si="73"/>
        <v>-4.4303999999999997</v>
      </c>
      <c r="W475" s="13">
        <f t="shared" si="74"/>
        <v>0.37585599999999997</v>
      </c>
      <c r="X475" s="13">
        <f t="shared" si="75"/>
        <v>-0.29972699999999997</v>
      </c>
      <c r="Y475" s="13">
        <f t="shared" si="76"/>
        <v>-0.29073599999999999</v>
      </c>
      <c r="Z475" s="13">
        <f t="shared" si="77"/>
        <v>-0.31746000000000002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8875</v>
      </c>
      <c r="C476" s="3" t="s">
        <v>10197</v>
      </c>
      <c r="D476" s="12">
        <v>140.5</v>
      </c>
      <c r="E476" s="12">
        <v>149.5</v>
      </c>
      <c r="F476" s="12">
        <v>158.5</v>
      </c>
      <c r="G476" s="12">
        <v>154.5</v>
      </c>
      <c r="H476" s="12">
        <v>139.5</v>
      </c>
      <c r="I476" s="3">
        <v>194</v>
      </c>
      <c r="J476" s="3">
        <v>-1690</v>
      </c>
      <c r="K476" s="3">
        <v>1243</v>
      </c>
      <c r="L476" s="3">
        <v>-2371</v>
      </c>
      <c r="M476" s="3">
        <v>-13360</v>
      </c>
      <c r="N476" s="3">
        <v>-430</v>
      </c>
      <c r="O476" s="3">
        <v>14347</v>
      </c>
      <c r="P476" s="3">
        <v>-5071</v>
      </c>
      <c r="Q476" s="3">
        <v>-91</v>
      </c>
      <c r="R476" s="3">
        <v>-5902</v>
      </c>
      <c r="S476" s="13">
        <f t="shared" si="70"/>
        <v>0.27256999999999998</v>
      </c>
      <c r="T476" s="13">
        <f t="shared" si="71"/>
        <v>-2.5265499999999999</v>
      </c>
      <c r="U476" s="13">
        <f t="shared" si="72"/>
        <v>1.9701550000000001</v>
      </c>
      <c r="V476" s="13">
        <f t="shared" si="73"/>
        <v>-3.663195</v>
      </c>
      <c r="W476" s="13">
        <f t="shared" si="74"/>
        <v>-18.6372</v>
      </c>
      <c r="X476" s="13">
        <f t="shared" si="75"/>
        <v>-0.60414999999999996</v>
      </c>
      <c r="Y476" s="13">
        <f t="shared" si="76"/>
        <v>21.448765000000002</v>
      </c>
      <c r="Z476" s="13">
        <f t="shared" si="77"/>
        <v>-8.0375350000000001</v>
      </c>
      <c r="AA476" s="13">
        <f t="shared" si="78"/>
        <v>-0.140595</v>
      </c>
      <c r="AB476" s="13">
        <f t="shared" si="79"/>
        <v>-8.2332900000000002</v>
      </c>
    </row>
    <row r="477" spans="1:28" x14ac:dyDescent="0.25">
      <c r="A477" s="2" t="s">
        <v>471</v>
      </c>
      <c r="B477" s="3" t="s">
        <v>8876</v>
      </c>
      <c r="C477" s="3" t="s">
        <v>10197</v>
      </c>
      <c r="D477" s="12">
        <v>19.149999999999999</v>
      </c>
      <c r="E477" s="12">
        <v>19.350000000000001</v>
      </c>
      <c r="F477" s="12">
        <v>21.15</v>
      </c>
      <c r="G477" s="12">
        <v>19.899999999999999</v>
      </c>
      <c r="H477" s="12">
        <v>19.5</v>
      </c>
      <c r="I477" s="3">
        <v>3739</v>
      </c>
      <c r="J477" s="3">
        <v>-4137</v>
      </c>
      <c r="K477" s="3">
        <v>3538</v>
      </c>
      <c r="L477" s="3">
        <v>-16637</v>
      </c>
      <c r="M477" s="3">
        <v>-2235</v>
      </c>
      <c r="N477" s="3">
        <v>0</v>
      </c>
      <c r="O477" s="3">
        <v>1068</v>
      </c>
      <c r="P477" s="3">
        <v>-140</v>
      </c>
      <c r="Q477" s="3">
        <v>8729</v>
      </c>
      <c r="R477" s="3">
        <v>-11383</v>
      </c>
      <c r="S477" s="13">
        <f t="shared" si="70"/>
        <v>0.71601849999999989</v>
      </c>
      <c r="T477" s="13">
        <f t="shared" si="71"/>
        <v>-0.8005095000000001</v>
      </c>
      <c r="U477" s="13">
        <f t="shared" si="72"/>
        <v>0.74828699999999992</v>
      </c>
      <c r="V477" s="13">
        <f t="shared" si="73"/>
        <v>-3.3107629999999997</v>
      </c>
      <c r="W477" s="13">
        <f t="shared" si="74"/>
        <v>-0.43582500000000002</v>
      </c>
      <c r="X477" s="13">
        <f t="shared" si="75"/>
        <v>0</v>
      </c>
      <c r="Y477" s="13">
        <f t="shared" si="76"/>
        <v>0.20665800000000004</v>
      </c>
      <c r="Z477" s="13">
        <f t="shared" si="77"/>
        <v>-2.9610000000000001E-2</v>
      </c>
      <c r="AA477" s="13">
        <f t="shared" si="78"/>
        <v>1.7370709999999998</v>
      </c>
      <c r="AB477" s="13">
        <f t="shared" si="79"/>
        <v>-2.2196850000000001</v>
      </c>
    </row>
    <row r="478" spans="1:28" x14ac:dyDescent="0.25">
      <c r="A478" s="2" t="s">
        <v>472</v>
      </c>
      <c r="B478" s="3" t="s">
        <v>8877</v>
      </c>
      <c r="C478" s="3" t="s">
        <v>10197</v>
      </c>
      <c r="D478" s="12">
        <v>22.05</v>
      </c>
      <c r="E478" s="12">
        <v>24.25</v>
      </c>
      <c r="F478" s="12">
        <v>26.65</v>
      </c>
      <c r="G478" s="12">
        <v>29.3</v>
      </c>
      <c r="H478" s="12">
        <v>26.4</v>
      </c>
      <c r="I478" s="3">
        <v>-596</v>
      </c>
      <c r="J478" s="3">
        <v>206</v>
      </c>
      <c r="K478" s="3">
        <v>515</v>
      </c>
      <c r="L478" s="3">
        <v>1482</v>
      </c>
      <c r="M478" s="3">
        <v>-1248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-0.13141800000000001</v>
      </c>
      <c r="T478" s="13">
        <f t="shared" si="71"/>
        <v>4.9954999999999999E-2</v>
      </c>
      <c r="U478" s="13">
        <f t="shared" si="72"/>
        <v>0.13724749999999999</v>
      </c>
      <c r="V478" s="13">
        <f t="shared" si="73"/>
        <v>0.434226</v>
      </c>
      <c r="W478" s="13">
        <f t="shared" si="74"/>
        <v>-0.32947199999999999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8878</v>
      </c>
      <c r="C479" s="3" t="s">
        <v>10197</v>
      </c>
      <c r="D479" s="12">
        <v>49.45</v>
      </c>
      <c r="E479" s="12">
        <v>54.3</v>
      </c>
      <c r="F479" s="12">
        <v>59.7</v>
      </c>
      <c r="G479" s="12">
        <v>65.599999999999994</v>
      </c>
      <c r="H479" s="12">
        <v>60.5</v>
      </c>
      <c r="I479" s="3">
        <v>1231</v>
      </c>
      <c r="J479" s="3">
        <v>124</v>
      </c>
      <c r="K479" s="3">
        <v>-219</v>
      </c>
      <c r="L479" s="3">
        <v>1524</v>
      </c>
      <c r="M479" s="3">
        <v>-494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0.60872950000000003</v>
      </c>
      <c r="T479" s="13">
        <f t="shared" si="71"/>
        <v>6.7332000000000003E-2</v>
      </c>
      <c r="U479" s="13">
        <f t="shared" si="72"/>
        <v>-0.130743</v>
      </c>
      <c r="V479" s="13">
        <f t="shared" si="73"/>
        <v>0.99974399999999997</v>
      </c>
      <c r="W479" s="13">
        <f t="shared" si="74"/>
        <v>-0.29887000000000002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8879</v>
      </c>
      <c r="C480" s="3" t="s">
        <v>10197</v>
      </c>
      <c r="D480" s="12">
        <v>32.200000000000003</v>
      </c>
      <c r="E480" s="12">
        <v>35.4</v>
      </c>
      <c r="F480" s="12">
        <v>38.9</v>
      </c>
      <c r="G480" s="12">
        <v>42.75</v>
      </c>
      <c r="H480" s="12">
        <v>38.5</v>
      </c>
      <c r="I480" s="3">
        <v>259</v>
      </c>
      <c r="J480" s="3">
        <v>274</v>
      </c>
      <c r="K480" s="3">
        <v>347</v>
      </c>
      <c r="L480" s="3">
        <v>726</v>
      </c>
      <c r="M480" s="3">
        <v>-1777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8.3398000000000014E-2</v>
      </c>
      <c r="T480" s="13">
        <f t="shared" si="71"/>
        <v>9.6995999999999999E-2</v>
      </c>
      <c r="U480" s="13">
        <f t="shared" si="72"/>
        <v>0.13498299999999999</v>
      </c>
      <c r="V480" s="13">
        <f t="shared" si="73"/>
        <v>0.310365</v>
      </c>
      <c r="W480" s="13">
        <f t="shared" si="74"/>
        <v>-0.684145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8880</v>
      </c>
      <c r="C481" s="3" t="s">
        <v>10192</v>
      </c>
      <c r="D481" s="12">
        <v>28.6</v>
      </c>
      <c r="E481" s="12">
        <v>31.45</v>
      </c>
      <c r="F481" s="12">
        <v>34.549999999999997</v>
      </c>
      <c r="G481" s="12">
        <v>37.75</v>
      </c>
      <c r="H481" s="12">
        <v>34</v>
      </c>
      <c r="I481" s="3">
        <v>667</v>
      </c>
      <c r="J481" s="3">
        <v>1090</v>
      </c>
      <c r="K481" s="3">
        <v>-1916</v>
      </c>
      <c r="L481" s="3">
        <v>414</v>
      </c>
      <c r="M481" s="3">
        <v>166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0.19076200000000001</v>
      </c>
      <c r="T481" s="13">
        <f t="shared" si="71"/>
        <v>0.34280500000000003</v>
      </c>
      <c r="U481" s="13">
        <f t="shared" si="72"/>
        <v>-0.66197799999999984</v>
      </c>
      <c r="V481" s="13">
        <f t="shared" si="73"/>
        <v>0.15628500000000001</v>
      </c>
      <c r="W481" s="13">
        <f t="shared" si="74"/>
        <v>5.6439999999999997E-2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8881</v>
      </c>
      <c r="C482" s="3" t="s">
        <v>10197</v>
      </c>
      <c r="D482" s="12">
        <v>206</v>
      </c>
      <c r="E482" s="12">
        <v>226.5</v>
      </c>
      <c r="F482" s="12">
        <v>249</v>
      </c>
      <c r="G482" s="12">
        <v>251</v>
      </c>
      <c r="H482" s="12">
        <v>226</v>
      </c>
      <c r="I482" s="3">
        <v>-20175</v>
      </c>
      <c r="J482" s="3">
        <v>6232</v>
      </c>
      <c r="K482" s="3">
        <v>-1570</v>
      </c>
      <c r="L482" s="3">
        <v>-19761</v>
      </c>
      <c r="M482" s="3">
        <v>-7657</v>
      </c>
      <c r="N482" s="3">
        <v>37</v>
      </c>
      <c r="O482" s="3">
        <v>1618</v>
      </c>
      <c r="P482" s="3">
        <v>5454</v>
      </c>
      <c r="Q482" s="3">
        <v>12</v>
      </c>
      <c r="R482" s="3">
        <v>90</v>
      </c>
      <c r="S482" s="13">
        <f t="shared" si="70"/>
        <v>-41.560499999999998</v>
      </c>
      <c r="T482" s="13">
        <f t="shared" si="71"/>
        <v>14.11548</v>
      </c>
      <c r="U482" s="13">
        <f t="shared" si="72"/>
        <v>-3.9093</v>
      </c>
      <c r="V482" s="13">
        <f t="shared" si="73"/>
        <v>-49.600110000000001</v>
      </c>
      <c r="W482" s="13">
        <f t="shared" si="74"/>
        <v>-17.304819999999999</v>
      </c>
      <c r="X482" s="13">
        <f t="shared" si="75"/>
        <v>7.6219999999999996E-2</v>
      </c>
      <c r="Y482" s="13">
        <f t="shared" si="76"/>
        <v>3.6647699999999999</v>
      </c>
      <c r="Z482" s="13">
        <f t="shared" si="77"/>
        <v>13.58046</v>
      </c>
      <c r="AA482" s="13">
        <f t="shared" si="78"/>
        <v>3.0120000000000001E-2</v>
      </c>
      <c r="AB482" s="13">
        <f t="shared" si="79"/>
        <v>0.2034</v>
      </c>
    </row>
    <row r="483" spans="1:28" x14ac:dyDescent="0.25">
      <c r="A483" s="2" t="s">
        <v>477</v>
      </c>
      <c r="B483" s="3" t="s">
        <v>8882</v>
      </c>
      <c r="C483" s="3" t="s">
        <v>10192</v>
      </c>
      <c r="D483" s="12">
        <v>36.85</v>
      </c>
      <c r="E483" s="12">
        <v>36.9</v>
      </c>
      <c r="F483" s="12">
        <v>39.200000000000003</v>
      </c>
      <c r="G483" s="12">
        <v>38.1</v>
      </c>
      <c r="H483" s="12">
        <v>37.799999999999997</v>
      </c>
      <c r="I483" s="3">
        <v>-10</v>
      </c>
      <c r="J483" s="3">
        <v>-41</v>
      </c>
      <c r="K483" s="3">
        <v>-101</v>
      </c>
      <c r="L483" s="3">
        <v>-316</v>
      </c>
      <c r="M483" s="3">
        <v>-32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-3.6849999999999999E-3</v>
      </c>
      <c r="T483" s="13">
        <f t="shared" si="71"/>
        <v>-1.5128999999999998E-2</v>
      </c>
      <c r="U483" s="13">
        <f t="shared" si="72"/>
        <v>-3.9592000000000002E-2</v>
      </c>
      <c r="V483" s="13">
        <f t="shared" si="73"/>
        <v>-0.120396</v>
      </c>
      <c r="W483" s="13">
        <f t="shared" si="74"/>
        <v>-1.2095999999999999E-2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8883</v>
      </c>
      <c r="C484" s="3" t="s">
        <v>10197</v>
      </c>
      <c r="D484" s="12">
        <v>47.4</v>
      </c>
      <c r="E484" s="12">
        <v>52.1</v>
      </c>
      <c r="F484" s="12">
        <v>57.3</v>
      </c>
      <c r="G484" s="12">
        <v>62.1</v>
      </c>
      <c r="H484" s="12">
        <v>55.9</v>
      </c>
      <c r="I484" s="3">
        <v>3557</v>
      </c>
      <c r="J484" s="3">
        <v>51</v>
      </c>
      <c r="K484" s="3">
        <v>-21</v>
      </c>
      <c r="L484" s="3">
        <v>248</v>
      </c>
      <c r="M484" s="3">
        <v>-2695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1.6860179999999998</v>
      </c>
      <c r="T484" s="13">
        <f t="shared" si="71"/>
        <v>2.6570999999999997E-2</v>
      </c>
      <c r="U484" s="13">
        <f t="shared" si="72"/>
        <v>-1.2033E-2</v>
      </c>
      <c r="V484" s="13">
        <f t="shared" si="73"/>
        <v>0.15400800000000001</v>
      </c>
      <c r="W484" s="13">
        <f t="shared" si="74"/>
        <v>-1.506505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8884</v>
      </c>
      <c r="C485" s="3" t="s">
        <v>10197</v>
      </c>
      <c r="D485" s="12">
        <v>20.3</v>
      </c>
      <c r="E485" s="12">
        <v>20.100000000000001</v>
      </c>
      <c r="F485" s="12">
        <v>22.1</v>
      </c>
      <c r="G485" s="12">
        <v>21.15</v>
      </c>
      <c r="H485" s="12">
        <v>20.95</v>
      </c>
      <c r="I485" s="3">
        <v>5052</v>
      </c>
      <c r="J485" s="3">
        <v>-5993</v>
      </c>
      <c r="K485" s="3">
        <v>38806</v>
      </c>
      <c r="L485" s="3">
        <v>-37844</v>
      </c>
      <c r="M485" s="3">
        <v>-10885</v>
      </c>
      <c r="N485" s="3">
        <v>-3110</v>
      </c>
      <c r="O485" s="3">
        <v>1092</v>
      </c>
      <c r="P485" s="3">
        <v>559</v>
      </c>
      <c r="Q485" s="3">
        <v>8781</v>
      </c>
      <c r="R485" s="3">
        <v>0</v>
      </c>
      <c r="S485" s="13">
        <f t="shared" si="70"/>
        <v>1.0255560000000001</v>
      </c>
      <c r="T485" s="13">
        <f t="shared" si="71"/>
        <v>-1.204593</v>
      </c>
      <c r="U485" s="13">
        <f t="shared" si="72"/>
        <v>8.5761260000000004</v>
      </c>
      <c r="V485" s="13">
        <f t="shared" si="73"/>
        <v>-8.0040060000000004</v>
      </c>
      <c r="W485" s="13">
        <f t="shared" si="74"/>
        <v>-2.2804074999999999</v>
      </c>
      <c r="X485" s="13">
        <f t="shared" si="75"/>
        <v>-0.63132999999999995</v>
      </c>
      <c r="Y485" s="13">
        <f t="shared" si="76"/>
        <v>0.21949200000000002</v>
      </c>
      <c r="Z485" s="13">
        <f t="shared" si="77"/>
        <v>0.12353900000000001</v>
      </c>
      <c r="AA485" s="13">
        <f t="shared" si="78"/>
        <v>1.8571815</v>
      </c>
      <c r="AB485" s="13">
        <f t="shared" si="79"/>
        <v>0</v>
      </c>
    </row>
    <row r="486" spans="1:28" x14ac:dyDescent="0.25">
      <c r="A486" s="2" t="s">
        <v>480</v>
      </c>
      <c r="B486" s="3" t="s">
        <v>8885</v>
      </c>
      <c r="C486" s="3" t="s">
        <v>10197</v>
      </c>
      <c r="D486" s="12">
        <v>20.5</v>
      </c>
      <c r="E486" s="12">
        <v>22.55</v>
      </c>
      <c r="F486" s="12">
        <v>24.8</v>
      </c>
      <c r="G486" s="12">
        <v>27.25</v>
      </c>
      <c r="H486" s="12">
        <v>24.55</v>
      </c>
      <c r="I486" s="3">
        <v>168</v>
      </c>
      <c r="J486" s="3">
        <v>124</v>
      </c>
      <c r="K486" s="3">
        <v>-117</v>
      </c>
      <c r="L486" s="3">
        <v>327</v>
      </c>
      <c r="M486" s="3">
        <v>-459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3.4439999999999998E-2</v>
      </c>
      <c r="T486" s="13">
        <f t="shared" si="71"/>
        <v>2.7962000000000004E-2</v>
      </c>
      <c r="U486" s="13">
        <f t="shared" si="72"/>
        <v>-2.9016E-2</v>
      </c>
      <c r="V486" s="13">
        <f t="shared" si="73"/>
        <v>8.9107500000000006E-2</v>
      </c>
      <c r="W486" s="13">
        <f t="shared" si="74"/>
        <v>-0.11268450000000001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8886</v>
      </c>
      <c r="C487" s="3" t="s">
        <v>4598</v>
      </c>
      <c r="D487" s="12">
        <v>29.4</v>
      </c>
      <c r="E487" s="12">
        <v>29</v>
      </c>
      <c r="F487" s="12">
        <v>29.45</v>
      </c>
      <c r="G487" s="12">
        <v>29.7</v>
      </c>
      <c r="H487" s="12">
        <v>30</v>
      </c>
      <c r="I487" s="3">
        <v>-925</v>
      </c>
      <c r="J487" s="3">
        <v>8146</v>
      </c>
      <c r="K487" s="3">
        <v>-127</v>
      </c>
      <c r="L487" s="3">
        <v>2030</v>
      </c>
      <c r="M487" s="3">
        <v>2141</v>
      </c>
      <c r="N487" s="3">
        <v>17</v>
      </c>
      <c r="O487" s="3">
        <v>-13749</v>
      </c>
      <c r="P487" s="3">
        <v>9</v>
      </c>
      <c r="Q487" s="3">
        <v>-1</v>
      </c>
      <c r="R487" s="3">
        <v>0</v>
      </c>
      <c r="S487" s="13">
        <f t="shared" si="70"/>
        <v>-0.27195000000000003</v>
      </c>
      <c r="T487" s="13">
        <f t="shared" si="71"/>
        <v>2.3623400000000001</v>
      </c>
      <c r="U487" s="13">
        <f t="shared" si="72"/>
        <v>-3.7401500000000004E-2</v>
      </c>
      <c r="V487" s="13">
        <f t="shared" si="73"/>
        <v>0.60290999999999995</v>
      </c>
      <c r="W487" s="13">
        <f t="shared" si="74"/>
        <v>0.64229999999999998</v>
      </c>
      <c r="X487" s="13">
        <f t="shared" si="75"/>
        <v>4.9979999999999998E-3</v>
      </c>
      <c r="Y487" s="13">
        <f t="shared" si="76"/>
        <v>-3.9872100000000001</v>
      </c>
      <c r="Z487" s="13">
        <f t="shared" si="77"/>
        <v>2.6505000000000001E-3</v>
      </c>
      <c r="AA487" s="13">
        <f t="shared" si="78"/>
        <v>-2.9700000000000001E-4</v>
      </c>
      <c r="AB487" s="13">
        <f t="shared" si="79"/>
        <v>0</v>
      </c>
    </row>
    <row r="488" spans="1:28" x14ac:dyDescent="0.25">
      <c r="A488" s="2" t="s">
        <v>482</v>
      </c>
      <c r="B488" s="3" t="s">
        <v>8887</v>
      </c>
      <c r="C488" s="3" t="s">
        <v>10197</v>
      </c>
      <c r="D488" s="12">
        <v>28.85</v>
      </c>
      <c r="E488" s="12">
        <v>29.2</v>
      </c>
      <c r="F488" s="12">
        <v>29.55</v>
      </c>
      <c r="G488" s="12">
        <v>29.85</v>
      </c>
      <c r="H488" s="12">
        <v>29.7</v>
      </c>
      <c r="I488" s="3">
        <v>292</v>
      </c>
      <c r="J488" s="3">
        <v>-215</v>
      </c>
      <c r="K488" s="3">
        <v>484</v>
      </c>
      <c r="L488" s="3">
        <v>334</v>
      </c>
      <c r="M488" s="3">
        <v>421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8.4242000000000011E-2</v>
      </c>
      <c r="T488" s="13">
        <f t="shared" si="71"/>
        <v>-6.2780000000000002E-2</v>
      </c>
      <c r="U488" s="13">
        <f t="shared" si="72"/>
        <v>0.14302200000000001</v>
      </c>
      <c r="V488" s="13">
        <f t="shared" si="73"/>
        <v>9.9698999999999996E-2</v>
      </c>
      <c r="W488" s="13">
        <f t="shared" si="74"/>
        <v>0.12503699999999998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8888</v>
      </c>
      <c r="C489" s="3" t="s">
        <v>4598</v>
      </c>
      <c r="D489" s="12">
        <v>172.5</v>
      </c>
      <c r="E489" s="12">
        <v>189.5</v>
      </c>
      <c r="F489" s="12">
        <v>205.5</v>
      </c>
      <c r="G489" s="12">
        <v>197</v>
      </c>
      <c r="H489" s="12">
        <v>184</v>
      </c>
      <c r="I489" s="3">
        <v>-501</v>
      </c>
      <c r="J489" s="3">
        <v>-325</v>
      </c>
      <c r="K489" s="3">
        <v>-2559</v>
      </c>
      <c r="L489" s="3">
        <v>-1959</v>
      </c>
      <c r="M489" s="3">
        <v>3512</v>
      </c>
      <c r="N489" s="3">
        <v>0</v>
      </c>
      <c r="O489" s="3">
        <v>-6</v>
      </c>
      <c r="P489" s="3">
        <v>0</v>
      </c>
      <c r="Q489" s="3">
        <v>-70</v>
      </c>
      <c r="R489" s="3">
        <v>-315</v>
      </c>
      <c r="S489" s="13">
        <f t="shared" si="70"/>
        <v>-0.86422500000000002</v>
      </c>
      <c r="T489" s="13">
        <f t="shared" si="71"/>
        <v>-0.61587499999999995</v>
      </c>
      <c r="U489" s="13">
        <f t="shared" si="72"/>
        <v>-5.2587450000000002</v>
      </c>
      <c r="V489" s="13">
        <f t="shared" si="73"/>
        <v>-3.8592300000000002</v>
      </c>
      <c r="W489" s="13">
        <f t="shared" si="74"/>
        <v>6.4620800000000003</v>
      </c>
      <c r="X489" s="13">
        <f t="shared" si="75"/>
        <v>0</v>
      </c>
      <c r="Y489" s="13">
        <f t="shared" si="76"/>
        <v>-1.137E-2</v>
      </c>
      <c r="Z489" s="13">
        <f t="shared" si="77"/>
        <v>0</v>
      </c>
      <c r="AA489" s="13">
        <f t="shared" si="78"/>
        <v>-0.13789999999999999</v>
      </c>
      <c r="AB489" s="13">
        <f t="shared" si="79"/>
        <v>-0.5796</v>
      </c>
    </row>
    <row r="490" spans="1:28" x14ac:dyDescent="0.25">
      <c r="A490" s="2" t="s">
        <v>484</v>
      </c>
      <c r="B490" s="3" t="s">
        <v>8889</v>
      </c>
      <c r="C490" s="3" t="s">
        <v>10224</v>
      </c>
      <c r="D490" s="12">
        <v>75</v>
      </c>
      <c r="E490" s="12">
        <v>82.5</v>
      </c>
      <c r="F490" s="12">
        <v>90.7</v>
      </c>
      <c r="G490" s="12">
        <v>99.7</v>
      </c>
      <c r="H490" s="12">
        <v>89.8</v>
      </c>
      <c r="I490" s="3">
        <v>903</v>
      </c>
      <c r="J490" s="3">
        <v>1396</v>
      </c>
      <c r="K490" s="3">
        <v>-649</v>
      </c>
      <c r="L490" s="3">
        <v>7233</v>
      </c>
      <c r="M490" s="3">
        <v>-3719</v>
      </c>
      <c r="N490" s="3">
        <v>0</v>
      </c>
      <c r="O490" s="3">
        <v>-3466</v>
      </c>
      <c r="P490" s="3">
        <v>0</v>
      </c>
      <c r="Q490" s="3">
        <v>-6</v>
      </c>
      <c r="R490" s="3">
        <v>-3328</v>
      </c>
      <c r="S490" s="13">
        <f t="shared" si="70"/>
        <v>0.67725000000000002</v>
      </c>
      <c r="T490" s="13">
        <f t="shared" si="71"/>
        <v>1.1516999999999999</v>
      </c>
      <c r="U490" s="13">
        <f t="shared" si="72"/>
        <v>-0.58864300000000003</v>
      </c>
      <c r="V490" s="13">
        <f t="shared" si="73"/>
        <v>7.2113009999999997</v>
      </c>
      <c r="W490" s="13">
        <f t="shared" si="74"/>
        <v>-3.3396620000000001</v>
      </c>
      <c r="X490" s="13">
        <f t="shared" si="75"/>
        <v>0</v>
      </c>
      <c r="Y490" s="13">
        <f t="shared" si="76"/>
        <v>-2.8594499999999998</v>
      </c>
      <c r="Z490" s="13">
        <f t="shared" si="77"/>
        <v>0</v>
      </c>
      <c r="AA490" s="13">
        <f t="shared" si="78"/>
        <v>-5.9820000000000003E-3</v>
      </c>
      <c r="AB490" s="13">
        <f t="shared" si="79"/>
        <v>-2.9885439999999996</v>
      </c>
    </row>
    <row r="491" spans="1:28" x14ac:dyDescent="0.25">
      <c r="A491" s="2" t="s">
        <v>485</v>
      </c>
      <c r="B491" s="3" t="s">
        <v>8890</v>
      </c>
      <c r="C491" s="3" t="s">
        <v>10194</v>
      </c>
      <c r="D491" s="12">
        <v>79.3</v>
      </c>
      <c r="E491" s="12">
        <v>79.8</v>
      </c>
      <c r="F491" s="12">
        <v>79.2</v>
      </c>
      <c r="G491" s="12">
        <v>80.400000000000006</v>
      </c>
      <c r="H491" s="12">
        <v>80</v>
      </c>
      <c r="I491" s="3">
        <v>0</v>
      </c>
      <c r="J491" s="3">
        <v>0</v>
      </c>
      <c r="K491" s="3">
        <v>-1</v>
      </c>
      <c r="L491" s="3">
        <v>-4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-7.9200000000000006E-4</v>
      </c>
      <c r="V491" s="13">
        <f t="shared" si="73"/>
        <v>-3.2160000000000001E-3</v>
      </c>
      <c r="W491" s="13">
        <f t="shared" si="74"/>
        <v>-1.6000000000000001E-3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8891</v>
      </c>
      <c r="C492" s="3" t="s">
        <v>10197</v>
      </c>
      <c r="D492" s="12">
        <v>31</v>
      </c>
      <c r="E492" s="12">
        <v>34.1</v>
      </c>
      <c r="F492" s="12">
        <v>37.5</v>
      </c>
      <c r="G492" s="12">
        <v>41.25</v>
      </c>
      <c r="H492" s="12">
        <v>37.15</v>
      </c>
      <c r="I492" s="3">
        <v>6296</v>
      </c>
      <c r="J492" s="3">
        <v>-4</v>
      </c>
      <c r="K492" s="3">
        <v>-4</v>
      </c>
      <c r="L492" s="3">
        <v>-387</v>
      </c>
      <c r="M492" s="3">
        <v>114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1.9517599999999999</v>
      </c>
      <c r="T492" s="13">
        <f t="shared" si="71"/>
        <v>-1.364E-3</v>
      </c>
      <c r="U492" s="13">
        <f t="shared" si="72"/>
        <v>-1.5E-3</v>
      </c>
      <c r="V492" s="13">
        <f t="shared" si="73"/>
        <v>-0.15963749999999999</v>
      </c>
      <c r="W492" s="13">
        <f t="shared" si="74"/>
        <v>4.2350999999999993E-2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8892</v>
      </c>
      <c r="C493" s="3" t="s">
        <v>10197</v>
      </c>
      <c r="D493" s="12">
        <v>89.1</v>
      </c>
      <c r="E493" s="12">
        <v>98</v>
      </c>
      <c r="F493" s="12">
        <v>107.5</v>
      </c>
      <c r="G493" s="12">
        <v>106</v>
      </c>
      <c r="H493" s="12">
        <v>97.6</v>
      </c>
      <c r="I493" s="3">
        <v>-13</v>
      </c>
      <c r="J493" s="3">
        <v>1218</v>
      </c>
      <c r="K493" s="3">
        <v>-1777</v>
      </c>
      <c r="L493" s="3">
        <v>-818</v>
      </c>
      <c r="M493" s="3">
        <v>137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-1.1583E-2</v>
      </c>
      <c r="T493" s="13">
        <f t="shared" si="71"/>
        <v>1.19364</v>
      </c>
      <c r="U493" s="13">
        <f t="shared" si="72"/>
        <v>-1.9102749999999999</v>
      </c>
      <c r="V493" s="13">
        <f t="shared" si="73"/>
        <v>-0.86707999999999996</v>
      </c>
      <c r="W493" s="13">
        <f t="shared" si="74"/>
        <v>0.133712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8893</v>
      </c>
      <c r="C494" s="3" t="s">
        <v>10224</v>
      </c>
      <c r="D494" s="12">
        <v>91.9</v>
      </c>
      <c r="E494" s="12">
        <v>101</v>
      </c>
      <c r="F494" s="12">
        <v>111</v>
      </c>
      <c r="G494" s="12">
        <v>122</v>
      </c>
      <c r="H494" s="12">
        <v>110</v>
      </c>
      <c r="I494" s="3">
        <v>196</v>
      </c>
      <c r="J494" s="3">
        <v>-20</v>
      </c>
      <c r="K494" s="3">
        <v>-8</v>
      </c>
      <c r="L494" s="3">
        <v>183</v>
      </c>
      <c r="M494" s="3">
        <v>-292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0.18012400000000001</v>
      </c>
      <c r="T494" s="13">
        <f t="shared" si="71"/>
        <v>-2.0199999999999999E-2</v>
      </c>
      <c r="U494" s="13">
        <f t="shared" si="72"/>
        <v>-8.8800000000000007E-3</v>
      </c>
      <c r="V494" s="13">
        <f t="shared" si="73"/>
        <v>0.22325999999999999</v>
      </c>
      <c r="W494" s="13">
        <f t="shared" si="74"/>
        <v>-0.32119999999999999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8894</v>
      </c>
      <c r="C495" s="3" t="s">
        <v>10185</v>
      </c>
      <c r="D495" s="12">
        <v>12.65</v>
      </c>
      <c r="E495" s="12">
        <v>12.6</v>
      </c>
      <c r="F495" s="12">
        <v>13.15</v>
      </c>
      <c r="G495" s="12">
        <v>12.85</v>
      </c>
      <c r="H495" s="12">
        <v>12.55</v>
      </c>
      <c r="I495" s="3">
        <v>-7</v>
      </c>
      <c r="J495" s="3">
        <v>-81</v>
      </c>
      <c r="K495" s="3">
        <v>-29</v>
      </c>
      <c r="L495" s="3">
        <v>-193</v>
      </c>
      <c r="M495" s="3">
        <v>89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-8.855E-4</v>
      </c>
      <c r="T495" s="13">
        <f t="shared" si="71"/>
        <v>-1.0206E-2</v>
      </c>
      <c r="U495" s="13">
        <f t="shared" si="72"/>
        <v>-3.8135E-3</v>
      </c>
      <c r="V495" s="13">
        <f t="shared" si="73"/>
        <v>-2.4800499999999996E-2</v>
      </c>
      <c r="W495" s="13">
        <f t="shared" si="74"/>
        <v>1.1169500000000001E-2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8895</v>
      </c>
      <c r="C496" s="3" t="s">
        <v>4737</v>
      </c>
      <c r="D496" s="12">
        <v>26.2</v>
      </c>
      <c r="E496" s="12">
        <v>26.2</v>
      </c>
      <c r="F496" s="12">
        <v>28.8</v>
      </c>
      <c r="G496" s="12">
        <v>29.25</v>
      </c>
      <c r="H496" s="12">
        <v>26.9</v>
      </c>
      <c r="I496" s="3">
        <v>207</v>
      </c>
      <c r="J496" s="3">
        <v>-172</v>
      </c>
      <c r="K496" s="3">
        <v>115</v>
      </c>
      <c r="L496" s="3">
        <v>-76</v>
      </c>
      <c r="M496" s="3">
        <v>37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5.4233999999999997E-2</v>
      </c>
      <c r="T496" s="13">
        <f t="shared" si="71"/>
        <v>-4.5063999999999993E-2</v>
      </c>
      <c r="U496" s="13">
        <f t="shared" si="72"/>
        <v>3.3119999999999997E-2</v>
      </c>
      <c r="V496" s="13">
        <f t="shared" si="73"/>
        <v>-2.223E-2</v>
      </c>
      <c r="W496" s="13">
        <f t="shared" si="74"/>
        <v>9.953E-3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8896</v>
      </c>
      <c r="C497" s="3" t="s">
        <v>10266</v>
      </c>
      <c r="D497" s="12">
        <v>29.2</v>
      </c>
      <c r="E497" s="12">
        <v>29.75</v>
      </c>
      <c r="F497" s="12">
        <v>30.35</v>
      </c>
      <c r="G497" s="12">
        <v>29.85</v>
      </c>
      <c r="H497" s="12">
        <v>29.5</v>
      </c>
      <c r="I497" s="3">
        <v>4</v>
      </c>
      <c r="J497" s="3">
        <v>85</v>
      </c>
      <c r="K497" s="3">
        <v>-129</v>
      </c>
      <c r="L497" s="3">
        <v>-79</v>
      </c>
      <c r="M497" s="3">
        <v>67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1.168E-3</v>
      </c>
      <c r="T497" s="13">
        <f t="shared" si="71"/>
        <v>2.5287500000000001E-2</v>
      </c>
      <c r="U497" s="13">
        <f t="shared" si="72"/>
        <v>-3.9151499999999999E-2</v>
      </c>
      <c r="V497" s="13">
        <f t="shared" si="73"/>
        <v>-2.3581500000000002E-2</v>
      </c>
      <c r="W497" s="13">
        <f t="shared" si="74"/>
        <v>1.9765000000000001E-2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8897</v>
      </c>
      <c r="C498" s="3" t="s">
        <v>4737</v>
      </c>
      <c r="D498" s="12">
        <v>18</v>
      </c>
      <c r="E498" s="12">
        <v>18.05</v>
      </c>
      <c r="F498" s="12">
        <v>18.95</v>
      </c>
      <c r="G498" s="12">
        <v>18.850000000000001</v>
      </c>
      <c r="H498" s="12">
        <v>18.350000000000001</v>
      </c>
      <c r="I498" s="3">
        <v>16</v>
      </c>
      <c r="J498" s="3">
        <v>-33</v>
      </c>
      <c r="K498" s="3">
        <v>-1</v>
      </c>
      <c r="L498" s="3">
        <v>-76</v>
      </c>
      <c r="M498" s="3">
        <v>-15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2.8800000000000002E-3</v>
      </c>
      <c r="T498" s="13">
        <f t="shared" si="71"/>
        <v>-5.9565E-3</v>
      </c>
      <c r="U498" s="13">
        <f t="shared" si="72"/>
        <v>-1.895E-4</v>
      </c>
      <c r="V498" s="13">
        <f t="shared" si="73"/>
        <v>-1.4326000000000002E-2</v>
      </c>
      <c r="W498" s="13">
        <f t="shared" si="74"/>
        <v>-2.7525000000000002E-3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8898</v>
      </c>
      <c r="C499" s="3" t="s">
        <v>10185</v>
      </c>
      <c r="D499" s="12">
        <v>15.3</v>
      </c>
      <c r="E499" s="12">
        <v>14.95</v>
      </c>
      <c r="F499" s="12">
        <v>16.399999999999999</v>
      </c>
      <c r="G499" s="12">
        <v>15.8</v>
      </c>
      <c r="H499" s="12">
        <v>14.9</v>
      </c>
      <c r="I499" s="3">
        <v>19</v>
      </c>
      <c r="J499" s="3">
        <v>-230</v>
      </c>
      <c r="K499" s="3">
        <v>263</v>
      </c>
      <c r="L499" s="3">
        <v>-356</v>
      </c>
      <c r="M499" s="3">
        <v>90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2.9069999999999999E-3</v>
      </c>
      <c r="T499" s="13">
        <f t="shared" si="71"/>
        <v>-3.4384999999999999E-2</v>
      </c>
      <c r="U499" s="13">
        <f t="shared" si="72"/>
        <v>4.3131999999999997E-2</v>
      </c>
      <c r="V499" s="13">
        <f t="shared" si="73"/>
        <v>-5.6247999999999999E-2</v>
      </c>
      <c r="W499" s="13">
        <f t="shared" si="74"/>
        <v>1.341E-2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8899</v>
      </c>
      <c r="C500" s="3" t="s">
        <v>10185</v>
      </c>
      <c r="D500" s="12">
        <v>143.5</v>
      </c>
      <c r="E500" s="12">
        <v>142.5</v>
      </c>
      <c r="F500" s="12">
        <v>151</v>
      </c>
      <c r="G500" s="12">
        <v>149</v>
      </c>
      <c r="H500" s="12">
        <v>150.5</v>
      </c>
      <c r="I500" s="3">
        <v>54</v>
      </c>
      <c r="J500" s="3">
        <v>-26</v>
      </c>
      <c r="K500" s="3">
        <v>-21</v>
      </c>
      <c r="L500" s="3">
        <v>-74</v>
      </c>
      <c r="M500" s="3">
        <v>-79</v>
      </c>
      <c r="N500" s="3">
        <v>-19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7.7490000000000003E-2</v>
      </c>
      <c r="T500" s="13">
        <f t="shared" si="71"/>
        <v>-3.705E-2</v>
      </c>
      <c r="U500" s="13">
        <f t="shared" si="72"/>
        <v>-3.1710000000000002E-2</v>
      </c>
      <c r="V500" s="13">
        <f t="shared" si="73"/>
        <v>-0.11026</v>
      </c>
      <c r="W500" s="13">
        <f t="shared" si="74"/>
        <v>-0.118895</v>
      </c>
      <c r="X500" s="13">
        <f t="shared" si="75"/>
        <v>-2.7265000000000001E-2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8900</v>
      </c>
      <c r="C501" s="3" t="s">
        <v>10185</v>
      </c>
      <c r="D501" s="12">
        <v>36</v>
      </c>
      <c r="E501" s="12">
        <v>36</v>
      </c>
      <c r="F501" s="12">
        <v>36.4</v>
      </c>
      <c r="G501" s="12">
        <v>37.35</v>
      </c>
      <c r="H501" s="12">
        <v>37.25</v>
      </c>
      <c r="I501" s="3">
        <v>-1</v>
      </c>
      <c r="J501" s="3">
        <v>0</v>
      </c>
      <c r="K501" s="3">
        <v>-9</v>
      </c>
      <c r="L501" s="3">
        <v>0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-3.6000000000000002E-4</v>
      </c>
      <c r="T501" s="13">
        <f t="shared" si="71"/>
        <v>0</v>
      </c>
      <c r="U501" s="13">
        <f t="shared" si="72"/>
        <v>-3.2759999999999998E-3</v>
      </c>
      <c r="V501" s="13">
        <f t="shared" si="73"/>
        <v>0</v>
      </c>
      <c r="W501" s="13">
        <f t="shared" si="74"/>
        <v>1.1175E-3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8901</v>
      </c>
      <c r="C502" s="3" t="s">
        <v>10185</v>
      </c>
      <c r="D502" s="12">
        <v>29.4</v>
      </c>
      <c r="E502" s="12">
        <v>29</v>
      </c>
      <c r="F502" s="12">
        <v>28.75</v>
      </c>
      <c r="G502" s="12">
        <v>27.35</v>
      </c>
      <c r="H502" s="12">
        <v>27.95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8902</v>
      </c>
      <c r="C503" s="3" t="s">
        <v>10185</v>
      </c>
      <c r="D503" s="12">
        <v>11.2</v>
      </c>
      <c r="E503" s="12">
        <v>11.3</v>
      </c>
      <c r="F503" s="12">
        <v>12.25</v>
      </c>
      <c r="G503" s="12">
        <v>12.35</v>
      </c>
      <c r="H503" s="12">
        <v>12.75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8903</v>
      </c>
      <c r="C504" s="3" t="s">
        <v>10185</v>
      </c>
      <c r="D504" s="12">
        <v>29.15</v>
      </c>
      <c r="E504" s="12">
        <v>29.1</v>
      </c>
      <c r="F504" s="12">
        <v>31.4</v>
      </c>
      <c r="G504" s="12">
        <v>32.5</v>
      </c>
      <c r="H504" s="12">
        <v>31.8</v>
      </c>
      <c r="I504" s="3">
        <v>-2</v>
      </c>
      <c r="J504" s="3">
        <v>-2</v>
      </c>
      <c r="K504" s="3">
        <v>9</v>
      </c>
      <c r="L504" s="3">
        <v>-51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-5.8299999999999997E-4</v>
      </c>
      <c r="T504" s="13">
        <f t="shared" si="71"/>
        <v>-5.8200000000000005E-4</v>
      </c>
      <c r="U504" s="13">
        <f t="shared" si="72"/>
        <v>2.8259999999999995E-3</v>
      </c>
      <c r="V504" s="13">
        <f t="shared" si="73"/>
        <v>-1.6574999999999999E-2</v>
      </c>
      <c r="W504" s="13">
        <f t="shared" si="74"/>
        <v>-9.540000000000001E-4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8904</v>
      </c>
      <c r="C505" s="3" t="s">
        <v>10185</v>
      </c>
      <c r="D505" s="12">
        <v>177</v>
      </c>
      <c r="E505" s="12">
        <v>177</v>
      </c>
      <c r="F505" s="12">
        <v>181.5</v>
      </c>
      <c r="G505" s="12">
        <v>174</v>
      </c>
      <c r="H505" s="12">
        <v>175</v>
      </c>
      <c r="I505" s="3">
        <v>-50</v>
      </c>
      <c r="J505" s="3">
        <v>-41</v>
      </c>
      <c r="K505" s="3">
        <v>-57</v>
      </c>
      <c r="L505" s="3">
        <v>-265</v>
      </c>
      <c r="M505" s="3">
        <v>-29</v>
      </c>
      <c r="N505" s="3">
        <v>5</v>
      </c>
      <c r="O505" s="3">
        <v>46</v>
      </c>
      <c r="P505" s="3">
        <v>84</v>
      </c>
      <c r="Q505" s="3">
        <v>-180</v>
      </c>
      <c r="R505" s="3">
        <v>-75</v>
      </c>
      <c r="S505" s="13">
        <f t="shared" si="70"/>
        <v>-8.8499999999999995E-2</v>
      </c>
      <c r="T505" s="13">
        <f t="shared" si="71"/>
        <v>-7.2569999999999996E-2</v>
      </c>
      <c r="U505" s="13">
        <f t="shared" si="72"/>
        <v>-0.10345500000000001</v>
      </c>
      <c r="V505" s="13">
        <f t="shared" si="73"/>
        <v>-0.46110000000000001</v>
      </c>
      <c r="W505" s="13">
        <f t="shared" si="74"/>
        <v>-5.0750000000000003E-2</v>
      </c>
      <c r="X505" s="13">
        <f t="shared" si="75"/>
        <v>8.8500000000000002E-3</v>
      </c>
      <c r="Y505" s="13">
        <f t="shared" si="76"/>
        <v>8.1420000000000006E-2</v>
      </c>
      <c r="Z505" s="13">
        <f t="shared" si="77"/>
        <v>0.15246000000000001</v>
      </c>
      <c r="AA505" s="13">
        <f t="shared" si="78"/>
        <v>-0.31319999999999998</v>
      </c>
      <c r="AB505" s="13">
        <f t="shared" si="79"/>
        <v>-0.13125000000000001</v>
      </c>
    </row>
    <row r="506" spans="1:28" x14ac:dyDescent="0.25">
      <c r="A506" s="2" t="s">
        <v>500</v>
      </c>
      <c r="B506" s="3" t="s">
        <v>8905</v>
      </c>
      <c r="C506" s="3" t="s">
        <v>10185</v>
      </c>
      <c r="D506" s="12">
        <v>5.35</v>
      </c>
      <c r="E506" s="12">
        <v>5.5</v>
      </c>
      <c r="F506" s="12">
        <v>6</v>
      </c>
      <c r="G506" s="12">
        <v>6</v>
      </c>
      <c r="H506" s="12">
        <v>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8906</v>
      </c>
      <c r="C507" s="3" t="s">
        <v>10185</v>
      </c>
      <c r="D507" s="12">
        <v>72</v>
      </c>
      <c r="E507" s="12">
        <v>70.599999999999994</v>
      </c>
      <c r="F507" s="12">
        <v>71.5</v>
      </c>
      <c r="G507" s="12">
        <v>71.2</v>
      </c>
      <c r="H507" s="12">
        <v>71.2</v>
      </c>
      <c r="I507" s="3">
        <v>1</v>
      </c>
      <c r="J507" s="3">
        <v>-2</v>
      </c>
      <c r="K507" s="3">
        <v>-1</v>
      </c>
      <c r="L507" s="3">
        <v>-5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-3</v>
      </c>
      <c r="S507" s="13">
        <f t="shared" si="70"/>
        <v>7.2000000000000005E-4</v>
      </c>
      <c r="T507" s="13">
        <f t="shared" si="71"/>
        <v>-1.4119999999999998E-3</v>
      </c>
      <c r="U507" s="13">
        <f t="shared" si="72"/>
        <v>-7.1500000000000003E-4</v>
      </c>
      <c r="V507" s="13">
        <f t="shared" si="73"/>
        <v>-3.5599999999999998E-3</v>
      </c>
      <c r="W507" s="13">
        <f t="shared" si="74"/>
        <v>-2.1360000000000003E-3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-2.1360000000000003E-3</v>
      </c>
    </row>
    <row r="508" spans="1:28" x14ac:dyDescent="0.25">
      <c r="A508" s="2" t="s">
        <v>502</v>
      </c>
      <c r="B508" s="3" t="s">
        <v>8907</v>
      </c>
      <c r="C508" s="3" t="s">
        <v>10185</v>
      </c>
      <c r="D508" s="12">
        <v>147</v>
      </c>
      <c r="E508" s="12">
        <v>148</v>
      </c>
      <c r="F508" s="12">
        <v>155.5</v>
      </c>
      <c r="G508" s="12">
        <v>153</v>
      </c>
      <c r="H508" s="12">
        <v>149</v>
      </c>
      <c r="I508" s="3">
        <v>-456</v>
      </c>
      <c r="J508" s="3">
        <v>-168</v>
      </c>
      <c r="K508" s="3">
        <v>-488</v>
      </c>
      <c r="L508" s="3">
        <v>-945</v>
      </c>
      <c r="M508" s="3">
        <v>-403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-0.67032000000000003</v>
      </c>
      <c r="T508" s="13">
        <f t="shared" si="71"/>
        <v>-0.24864</v>
      </c>
      <c r="U508" s="13">
        <f t="shared" si="72"/>
        <v>-0.75883999999999996</v>
      </c>
      <c r="V508" s="13">
        <f t="shared" si="73"/>
        <v>-1.4458500000000001</v>
      </c>
      <c r="W508" s="13">
        <f t="shared" si="74"/>
        <v>-0.60046999999999995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8908</v>
      </c>
      <c r="C509" s="3" t="s">
        <v>10185</v>
      </c>
      <c r="D509" s="12">
        <v>243</v>
      </c>
      <c r="E509" s="12">
        <v>241.5</v>
      </c>
      <c r="F509" s="12">
        <v>243.5</v>
      </c>
      <c r="G509" s="12">
        <v>244</v>
      </c>
      <c r="H509" s="12">
        <v>241.5</v>
      </c>
      <c r="I509" s="3">
        <v>-1</v>
      </c>
      <c r="J509" s="3">
        <v>0</v>
      </c>
      <c r="K509" s="3">
        <v>7</v>
      </c>
      <c r="L509" s="3">
        <v>3</v>
      </c>
      <c r="M509" s="3">
        <v>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-2.4299999999999999E-3</v>
      </c>
      <c r="T509" s="13">
        <f t="shared" si="71"/>
        <v>0</v>
      </c>
      <c r="U509" s="13">
        <f t="shared" si="72"/>
        <v>1.7045000000000001E-2</v>
      </c>
      <c r="V509" s="13">
        <f t="shared" si="73"/>
        <v>7.3200000000000001E-3</v>
      </c>
      <c r="W509" s="13">
        <f t="shared" si="74"/>
        <v>1.932E-2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8909</v>
      </c>
      <c r="C510" s="3" t="s">
        <v>10185</v>
      </c>
      <c r="D510" s="12">
        <v>91</v>
      </c>
      <c r="E510" s="12">
        <v>90.3</v>
      </c>
      <c r="F510" s="12">
        <v>92.9</v>
      </c>
      <c r="G510" s="12">
        <v>92</v>
      </c>
      <c r="H510" s="12">
        <v>92</v>
      </c>
      <c r="I510" s="3">
        <v>56</v>
      </c>
      <c r="J510" s="3">
        <v>-24</v>
      </c>
      <c r="K510" s="3">
        <v>100</v>
      </c>
      <c r="L510" s="3">
        <v>-130</v>
      </c>
      <c r="M510" s="3">
        <v>-3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5.0959999999999998E-2</v>
      </c>
      <c r="T510" s="13">
        <f t="shared" si="71"/>
        <v>-2.1671999999999997E-2</v>
      </c>
      <c r="U510" s="13">
        <f t="shared" si="72"/>
        <v>9.2899999999999996E-2</v>
      </c>
      <c r="V510" s="13">
        <f t="shared" si="73"/>
        <v>-0.1196</v>
      </c>
      <c r="W510" s="13">
        <f t="shared" si="74"/>
        <v>-2.7599999999999999E-3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8910</v>
      </c>
      <c r="C511" s="3" t="s">
        <v>10185</v>
      </c>
      <c r="D511" s="12">
        <v>119.5</v>
      </c>
      <c r="E511" s="12">
        <v>118.5</v>
      </c>
      <c r="F511" s="12">
        <v>119.5</v>
      </c>
      <c r="G511" s="12">
        <v>117.5</v>
      </c>
      <c r="H511" s="12">
        <v>117.5</v>
      </c>
      <c r="I511" s="3">
        <v>-50</v>
      </c>
      <c r="J511" s="3">
        <v>-5</v>
      </c>
      <c r="K511" s="3">
        <v>-19</v>
      </c>
      <c r="L511" s="3">
        <v>-8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-5.9749999999999998E-2</v>
      </c>
      <c r="T511" s="13">
        <f t="shared" si="71"/>
        <v>-5.9249999999999997E-3</v>
      </c>
      <c r="U511" s="13">
        <f t="shared" si="72"/>
        <v>-2.2704999999999999E-2</v>
      </c>
      <c r="V511" s="13">
        <f t="shared" si="73"/>
        <v>-9.4000000000000004E-3</v>
      </c>
      <c r="W511" s="13">
        <f t="shared" si="74"/>
        <v>-1.175E-3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8911</v>
      </c>
      <c r="C512" s="3" t="s">
        <v>10266</v>
      </c>
      <c r="D512" s="12">
        <v>28.25</v>
      </c>
      <c r="E512" s="12">
        <v>28.45</v>
      </c>
      <c r="F512" s="12">
        <v>31.25</v>
      </c>
      <c r="G512" s="12">
        <v>30.3</v>
      </c>
      <c r="H512" s="12">
        <v>28.7</v>
      </c>
      <c r="I512" s="3">
        <v>-67</v>
      </c>
      <c r="J512" s="3">
        <v>-44</v>
      </c>
      <c r="K512" s="3">
        <v>117</v>
      </c>
      <c r="L512" s="3">
        <v>-176</v>
      </c>
      <c r="M512" s="3">
        <v>-33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-1.89275E-2</v>
      </c>
      <c r="T512" s="13">
        <f t="shared" si="71"/>
        <v>-1.2518E-2</v>
      </c>
      <c r="U512" s="13">
        <f t="shared" si="72"/>
        <v>3.6562499999999998E-2</v>
      </c>
      <c r="V512" s="13">
        <f t="shared" si="73"/>
        <v>-5.3328E-2</v>
      </c>
      <c r="W512" s="13">
        <f t="shared" si="74"/>
        <v>-9.4710000000000003E-3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8912</v>
      </c>
      <c r="C513" s="3" t="s">
        <v>4737</v>
      </c>
      <c r="D513" s="12">
        <v>15.8</v>
      </c>
      <c r="E513" s="12">
        <v>15.65</v>
      </c>
      <c r="F513" s="12">
        <v>17.2</v>
      </c>
      <c r="G513" s="12">
        <v>17.899999999999999</v>
      </c>
      <c r="H513" s="12">
        <v>16.95</v>
      </c>
      <c r="I513" s="3">
        <v>3</v>
      </c>
      <c r="J513" s="3">
        <v>-5</v>
      </c>
      <c r="K513" s="3">
        <v>64</v>
      </c>
      <c r="L513" s="3">
        <v>-49</v>
      </c>
      <c r="M513" s="3">
        <v>-47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4.7400000000000008E-4</v>
      </c>
      <c r="T513" s="13">
        <f t="shared" si="71"/>
        <v>-7.8249999999999999E-4</v>
      </c>
      <c r="U513" s="13">
        <f t="shared" si="72"/>
        <v>1.1007999999999999E-2</v>
      </c>
      <c r="V513" s="13">
        <f t="shared" si="73"/>
        <v>-8.7709999999999993E-3</v>
      </c>
      <c r="W513" s="13">
        <f t="shared" si="74"/>
        <v>-7.9664999999999996E-3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8913</v>
      </c>
      <c r="C514" s="3" t="s">
        <v>10185</v>
      </c>
      <c r="D514" s="12">
        <v>24</v>
      </c>
      <c r="E514" s="12">
        <v>23.95</v>
      </c>
      <c r="F514" s="12">
        <v>24.3</v>
      </c>
      <c r="G514" s="12">
        <v>24.35</v>
      </c>
      <c r="H514" s="12">
        <v>24.5</v>
      </c>
      <c r="I514" s="3">
        <v>-9</v>
      </c>
      <c r="J514" s="3">
        <v>-6</v>
      </c>
      <c r="K514" s="3">
        <v>23</v>
      </c>
      <c r="L514" s="3">
        <v>3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-2.16E-3</v>
      </c>
      <c r="T514" s="13">
        <f t="shared" si="71"/>
        <v>-1.4369999999999999E-3</v>
      </c>
      <c r="U514" s="13">
        <f t="shared" si="72"/>
        <v>5.5889999999999994E-3</v>
      </c>
      <c r="V514" s="13">
        <f t="shared" si="73"/>
        <v>7.3050000000000014E-4</v>
      </c>
      <c r="W514" s="13">
        <f t="shared" si="74"/>
        <v>-7.3499999999999998E-4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8914</v>
      </c>
      <c r="C515" s="3" t="s">
        <v>10185</v>
      </c>
      <c r="D515" s="12">
        <v>22.5</v>
      </c>
      <c r="E515" s="12">
        <v>22.5</v>
      </c>
      <c r="F515" s="12">
        <v>22.3</v>
      </c>
      <c r="G515" s="12">
        <v>22.3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8915</v>
      </c>
      <c r="C516" s="3" t="s">
        <v>10185</v>
      </c>
      <c r="D516" s="12">
        <v>23.95</v>
      </c>
      <c r="E516" s="12">
        <v>24</v>
      </c>
      <c r="F516" s="12">
        <v>25.1</v>
      </c>
      <c r="G516" s="12">
        <v>24.35</v>
      </c>
      <c r="H516" s="12">
        <v>23.55</v>
      </c>
      <c r="I516" s="3">
        <v>15</v>
      </c>
      <c r="J516" s="3">
        <v>3</v>
      </c>
      <c r="K516" s="3">
        <v>-73</v>
      </c>
      <c r="L516" s="3">
        <v>-90</v>
      </c>
      <c r="M516" s="3">
        <v>-9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3.5925000000000002E-3</v>
      </c>
      <c r="T516" s="13">
        <f t="shared" si="71"/>
        <v>7.2000000000000005E-4</v>
      </c>
      <c r="U516" s="13">
        <f t="shared" si="72"/>
        <v>-1.8323000000000002E-2</v>
      </c>
      <c r="V516" s="13">
        <f t="shared" si="73"/>
        <v>-2.1915E-2</v>
      </c>
      <c r="W516" s="13">
        <f t="shared" si="74"/>
        <v>-2.1195000000000003E-3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8916</v>
      </c>
      <c r="C517" s="3" t="s">
        <v>4737</v>
      </c>
      <c r="D517" s="12">
        <v>25.3</v>
      </c>
      <c r="E517" s="12">
        <v>25.5</v>
      </c>
      <c r="F517" s="12">
        <v>26.4</v>
      </c>
      <c r="G517" s="12">
        <v>25.8</v>
      </c>
      <c r="H517" s="12">
        <v>25.3</v>
      </c>
      <c r="I517" s="3">
        <v>8</v>
      </c>
      <c r="J517" s="3">
        <v>2</v>
      </c>
      <c r="K517" s="3">
        <v>43</v>
      </c>
      <c r="L517" s="3">
        <v>-34</v>
      </c>
      <c r="M517" s="3">
        <v>-15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2.0240000000000002E-3</v>
      </c>
      <c r="T517" s="13">
        <f t="shared" si="71"/>
        <v>5.1000000000000004E-4</v>
      </c>
      <c r="U517" s="13">
        <f t="shared" si="72"/>
        <v>1.1352000000000001E-2</v>
      </c>
      <c r="V517" s="13">
        <f t="shared" si="73"/>
        <v>-8.7720000000000003E-3</v>
      </c>
      <c r="W517" s="13">
        <f t="shared" si="74"/>
        <v>-3.7950000000000002E-3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8917</v>
      </c>
      <c r="C518" s="3" t="s">
        <v>4737</v>
      </c>
      <c r="D518" s="12">
        <v>41.5</v>
      </c>
      <c r="E518" s="12">
        <v>41.05</v>
      </c>
      <c r="F518" s="12">
        <v>42.1</v>
      </c>
      <c r="G518" s="12">
        <v>42.55</v>
      </c>
      <c r="H518" s="12">
        <v>42.75</v>
      </c>
      <c r="I518" s="3">
        <v>2</v>
      </c>
      <c r="J518" s="3">
        <v>-5</v>
      </c>
      <c r="K518" s="3">
        <v>19</v>
      </c>
      <c r="L518" s="3">
        <v>-2</v>
      </c>
      <c r="M518" s="3">
        <v>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8.3000000000000001E-4</v>
      </c>
      <c r="T518" s="13">
        <f t="shared" si="71"/>
        <v>-2.0525000000000001E-3</v>
      </c>
      <c r="U518" s="13">
        <f t="shared" si="72"/>
        <v>7.9989999999999992E-3</v>
      </c>
      <c r="V518" s="13">
        <f t="shared" si="73"/>
        <v>-8.5099999999999998E-4</v>
      </c>
      <c r="W518" s="13">
        <f t="shared" si="74"/>
        <v>1.7099999999999999E-3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8918</v>
      </c>
      <c r="C519" s="3" t="s">
        <v>10185</v>
      </c>
      <c r="D519" s="12">
        <v>151.5</v>
      </c>
      <c r="E519" s="12">
        <v>153</v>
      </c>
      <c r="F519" s="12">
        <v>151</v>
      </c>
      <c r="G519" s="12">
        <v>145.5</v>
      </c>
      <c r="H519" s="12">
        <v>145</v>
      </c>
      <c r="I519" s="3">
        <v>0</v>
      </c>
      <c r="J519" s="3">
        <v>0</v>
      </c>
      <c r="K519" s="3">
        <v>0</v>
      </c>
      <c r="L519" s="3">
        <v>-3</v>
      </c>
      <c r="M519" s="3">
        <v>-14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-4.365E-3</v>
      </c>
      <c r="W519" s="13">
        <f t="shared" ref="W519:W582" si="84">$H519*M519/100000</f>
        <v>-2.0299999999999999E-2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8919</v>
      </c>
      <c r="C520" s="3" t="s">
        <v>10185</v>
      </c>
      <c r="D520" s="12">
        <v>70.900000000000006</v>
      </c>
      <c r="E520" s="12">
        <v>70.400000000000006</v>
      </c>
      <c r="F520" s="12">
        <v>72.900000000000006</v>
      </c>
      <c r="G520" s="12">
        <v>71.8</v>
      </c>
      <c r="H520" s="12">
        <v>70.8</v>
      </c>
      <c r="I520" s="3">
        <v>-41</v>
      </c>
      <c r="J520" s="3">
        <v>-8</v>
      </c>
      <c r="K520" s="3">
        <v>12</v>
      </c>
      <c r="L520" s="3">
        <v>-90</v>
      </c>
      <c r="M520" s="3">
        <v>-23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-2.9069000000000001E-2</v>
      </c>
      <c r="T520" s="13">
        <f t="shared" si="81"/>
        <v>-5.6320000000000007E-3</v>
      </c>
      <c r="U520" s="13">
        <f t="shared" si="82"/>
        <v>8.7480000000000006E-3</v>
      </c>
      <c r="V520" s="13">
        <f t="shared" si="83"/>
        <v>-6.4619999999999997E-2</v>
      </c>
      <c r="W520" s="13">
        <f t="shared" si="84"/>
        <v>-1.6284E-2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8920</v>
      </c>
      <c r="C521" s="3" t="s">
        <v>10185</v>
      </c>
      <c r="D521" s="12">
        <v>51.7</v>
      </c>
      <c r="E521" s="12">
        <v>51.7</v>
      </c>
      <c r="F521" s="12">
        <v>52.1</v>
      </c>
      <c r="G521" s="12">
        <v>52.3</v>
      </c>
      <c r="H521" s="12">
        <v>52.1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8921</v>
      </c>
      <c r="C522" s="3" t="s">
        <v>10267</v>
      </c>
      <c r="D522" s="12">
        <v>16.100000000000001</v>
      </c>
      <c r="E522" s="12">
        <v>15.95</v>
      </c>
      <c r="F522" s="12">
        <v>15.95</v>
      </c>
      <c r="G522" s="12">
        <v>16.05</v>
      </c>
      <c r="H522" s="12">
        <v>16.100000000000001</v>
      </c>
      <c r="I522" s="3">
        <v>-6343</v>
      </c>
      <c r="J522" s="3">
        <v>-20268</v>
      </c>
      <c r="K522" s="3">
        <v>-5136</v>
      </c>
      <c r="L522" s="3">
        <v>-2257</v>
      </c>
      <c r="M522" s="3">
        <v>-5643</v>
      </c>
      <c r="N522" s="3">
        <v>0</v>
      </c>
      <c r="O522" s="3">
        <v>-1207</v>
      </c>
      <c r="P522" s="3">
        <v>72</v>
      </c>
      <c r="Q522" s="3">
        <v>-138</v>
      </c>
      <c r="R522" s="3">
        <v>34</v>
      </c>
      <c r="S522" s="13">
        <f t="shared" si="80"/>
        <v>-1.021223</v>
      </c>
      <c r="T522" s="13">
        <f t="shared" si="81"/>
        <v>-3.2327459999999997</v>
      </c>
      <c r="U522" s="13">
        <f t="shared" si="82"/>
        <v>-0.81919199999999992</v>
      </c>
      <c r="V522" s="13">
        <f t="shared" si="83"/>
        <v>-0.36224849999999997</v>
      </c>
      <c r="W522" s="13">
        <f t="shared" si="84"/>
        <v>-0.90852300000000008</v>
      </c>
      <c r="X522" s="13">
        <f t="shared" si="85"/>
        <v>0</v>
      </c>
      <c r="Y522" s="13">
        <f t="shared" si="86"/>
        <v>-0.19251649999999998</v>
      </c>
      <c r="Z522" s="13">
        <f t="shared" si="87"/>
        <v>1.1483999999999999E-2</v>
      </c>
      <c r="AA522" s="13">
        <f t="shared" si="88"/>
        <v>-2.2149000000000002E-2</v>
      </c>
      <c r="AB522" s="13">
        <f t="shared" si="89"/>
        <v>5.4740000000000006E-3</v>
      </c>
    </row>
    <row r="523" spans="1:28" x14ac:dyDescent="0.25">
      <c r="A523" s="2" t="s">
        <v>517</v>
      </c>
      <c r="B523" s="3" t="s">
        <v>8922</v>
      </c>
      <c r="C523" s="3" t="s">
        <v>10267</v>
      </c>
      <c r="D523" s="12">
        <v>40.5</v>
      </c>
      <c r="E523" s="12">
        <v>40.25</v>
      </c>
      <c r="F523" s="12">
        <v>39.549999999999997</v>
      </c>
      <c r="G523" s="12">
        <v>39.5</v>
      </c>
      <c r="H523" s="12">
        <v>39.549999999999997</v>
      </c>
      <c r="I523" s="3">
        <v>161</v>
      </c>
      <c r="J523" s="3">
        <v>-206</v>
      </c>
      <c r="K523" s="3">
        <v>-848</v>
      </c>
      <c r="L523" s="3">
        <v>5</v>
      </c>
      <c r="M523" s="3">
        <v>-173</v>
      </c>
      <c r="N523" s="3">
        <v>331</v>
      </c>
      <c r="O523" s="3">
        <v>-403</v>
      </c>
      <c r="P523" s="3">
        <v>-212</v>
      </c>
      <c r="Q523" s="3">
        <v>-717</v>
      </c>
      <c r="R523" s="3">
        <v>-736</v>
      </c>
      <c r="S523" s="13">
        <f t="shared" si="80"/>
        <v>6.5204999999999999E-2</v>
      </c>
      <c r="T523" s="13">
        <f t="shared" si="81"/>
        <v>-8.2915000000000003E-2</v>
      </c>
      <c r="U523" s="13">
        <f t="shared" si="82"/>
        <v>-0.33538399999999996</v>
      </c>
      <c r="V523" s="13">
        <f t="shared" si="83"/>
        <v>1.9750000000000002E-3</v>
      </c>
      <c r="W523" s="13">
        <f t="shared" si="84"/>
        <v>-6.8421499999999996E-2</v>
      </c>
      <c r="X523" s="13">
        <f t="shared" si="85"/>
        <v>0.13405500000000001</v>
      </c>
      <c r="Y523" s="13">
        <f t="shared" si="86"/>
        <v>-0.1622075</v>
      </c>
      <c r="Z523" s="13">
        <f t="shared" si="87"/>
        <v>-8.384599999999999E-2</v>
      </c>
      <c r="AA523" s="13">
        <f t="shared" si="88"/>
        <v>-0.28321499999999999</v>
      </c>
      <c r="AB523" s="13">
        <f t="shared" si="89"/>
        <v>-0.29108800000000001</v>
      </c>
    </row>
    <row r="524" spans="1:28" x14ac:dyDescent="0.25">
      <c r="A524" s="2" t="s">
        <v>518</v>
      </c>
      <c r="B524" s="3" t="s">
        <v>8923</v>
      </c>
      <c r="C524" s="3" t="s">
        <v>10267</v>
      </c>
      <c r="D524" s="12">
        <v>11.45</v>
      </c>
      <c r="E524" s="12">
        <v>11.45</v>
      </c>
      <c r="F524" s="12">
        <v>11.4</v>
      </c>
      <c r="G524" s="12">
        <v>11.5</v>
      </c>
      <c r="H524" s="12">
        <v>11.55</v>
      </c>
      <c r="I524" s="3">
        <v>223</v>
      </c>
      <c r="J524" s="3">
        <v>-251</v>
      </c>
      <c r="K524" s="3">
        <v>-1007</v>
      </c>
      <c r="L524" s="3">
        <v>-638</v>
      </c>
      <c r="M524" s="3">
        <v>-577</v>
      </c>
      <c r="N524" s="3">
        <v>0</v>
      </c>
      <c r="O524" s="3">
        <v>18</v>
      </c>
      <c r="P524" s="3">
        <v>6</v>
      </c>
      <c r="Q524" s="3">
        <v>0</v>
      </c>
      <c r="R524" s="3">
        <v>0</v>
      </c>
      <c r="S524" s="13">
        <f t="shared" si="80"/>
        <v>2.5533500000000001E-2</v>
      </c>
      <c r="T524" s="13">
        <f t="shared" si="81"/>
        <v>-2.8739499999999998E-2</v>
      </c>
      <c r="U524" s="13">
        <f t="shared" si="82"/>
        <v>-0.11479800000000001</v>
      </c>
      <c r="V524" s="13">
        <f t="shared" si="83"/>
        <v>-7.3370000000000005E-2</v>
      </c>
      <c r="W524" s="13">
        <f t="shared" si="84"/>
        <v>-6.6643500000000008E-2</v>
      </c>
      <c r="X524" s="13">
        <f t="shared" si="85"/>
        <v>0</v>
      </c>
      <c r="Y524" s="13">
        <f t="shared" si="86"/>
        <v>2.0609999999999999E-3</v>
      </c>
      <c r="Z524" s="13">
        <f t="shared" si="87"/>
        <v>6.8400000000000004E-4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8924</v>
      </c>
      <c r="C525" s="3" t="s">
        <v>4307</v>
      </c>
      <c r="D525" s="12">
        <v>20.5</v>
      </c>
      <c r="E525" s="12">
        <v>20.5</v>
      </c>
      <c r="F525" s="12">
        <v>20.399999999999999</v>
      </c>
      <c r="G525" s="12">
        <v>20.55</v>
      </c>
      <c r="H525" s="12">
        <v>20.65</v>
      </c>
      <c r="I525" s="3">
        <v>-17</v>
      </c>
      <c r="J525" s="3">
        <v>-17</v>
      </c>
      <c r="K525" s="3">
        <v>-17</v>
      </c>
      <c r="L525" s="3">
        <v>4</v>
      </c>
      <c r="M525" s="3">
        <v>37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-3.4849999999999998E-3</v>
      </c>
      <c r="T525" s="13">
        <f t="shared" si="81"/>
        <v>-3.4849999999999998E-3</v>
      </c>
      <c r="U525" s="13">
        <f t="shared" si="82"/>
        <v>-3.4679999999999997E-3</v>
      </c>
      <c r="V525" s="13">
        <f t="shared" si="83"/>
        <v>8.2200000000000003E-4</v>
      </c>
      <c r="W525" s="13">
        <f t="shared" si="84"/>
        <v>7.6404999999999997E-3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8925</v>
      </c>
      <c r="C526" s="3" t="s">
        <v>4306</v>
      </c>
      <c r="D526" s="12">
        <v>16.100000000000001</v>
      </c>
      <c r="E526" s="12">
        <v>16.2</v>
      </c>
      <c r="F526" s="12">
        <v>16.149999999999999</v>
      </c>
      <c r="G526" s="12">
        <v>16.149999999999999</v>
      </c>
      <c r="H526" s="12">
        <v>16.2</v>
      </c>
      <c r="I526" s="3">
        <v>1</v>
      </c>
      <c r="J526" s="3">
        <v>-54</v>
      </c>
      <c r="K526" s="3">
        <v>-408</v>
      </c>
      <c r="L526" s="3">
        <v>128</v>
      </c>
      <c r="M526" s="3">
        <v>268</v>
      </c>
      <c r="N526" s="3">
        <v>1468</v>
      </c>
      <c r="O526" s="3">
        <v>1441</v>
      </c>
      <c r="P526" s="3">
        <v>1423</v>
      </c>
      <c r="Q526" s="3">
        <v>-48</v>
      </c>
      <c r="R526" s="3">
        <v>0</v>
      </c>
      <c r="S526" s="13">
        <f t="shared" si="80"/>
        <v>1.6100000000000001E-4</v>
      </c>
      <c r="T526" s="13">
        <f t="shared" si="81"/>
        <v>-8.7479999999999988E-3</v>
      </c>
      <c r="U526" s="13">
        <f t="shared" si="82"/>
        <v>-6.5891999999999992E-2</v>
      </c>
      <c r="V526" s="13">
        <f t="shared" si="83"/>
        <v>2.0671999999999999E-2</v>
      </c>
      <c r="W526" s="13">
        <f t="shared" si="84"/>
        <v>4.3415999999999996E-2</v>
      </c>
      <c r="X526" s="13">
        <f t="shared" si="85"/>
        <v>0.23634800000000003</v>
      </c>
      <c r="Y526" s="13">
        <f t="shared" si="86"/>
        <v>0.23344200000000001</v>
      </c>
      <c r="Z526" s="13">
        <f t="shared" si="87"/>
        <v>0.22981449999999998</v>
      </c>
      <c r="AA526" s="13">
        <f t="shared" si="88"/>
        <v>-7.7519999999999993E-3</v>
      </c>
      <c r="AB526" s="13">
        <f t="shared" si="89"/>
        <v>0</v>
      </c>
    </row>
    <row r="527" spans="1:28" x14ac:dyDescent="0.25">
      <c r="A527" s="2" t="s">
        <v>521</v>
      </c>
      <c r="B527" s="3" t="s">
        <v>8926</v>
      </c>
      <c r="C527" s="3" t="s">
        <v>10268</v>
      </c>
      <c r="D527" s="12">
        <v>24.4</v>
      </c>
      <c r="E527" s="12">
        <v>24.85</v>
      </c>
      <c r="F527" s="12">
        <v>24.15</v>
      </c>
      <c r="G527" s="12">
        <v>24.65</v>
      </c>
      <c r="H527" s="12">
        <v>25.95</v>
      </c>
      <c r="I527" s="3">
        <v>-1028</v>
      </c>
      <c r="J527" s="3">
        <v>1087</v>
      </c>
      <c r="K527" s="3">
        <v>-6740</v>
      </c>
      <c r="L527" s="3">
        <v>-1245</v>
      </c>
      <c r="M527" s="3">
        <v>-7187</v>
      </c>
      <c r="N527" s="3">
        <v>0</v>
      </c>
      <c r="O527" s="3">
        <v>-74</v>
      </c>
      <c r="P527" s="3">
        <v>8</v>
      </c>
      <c r="Q527" s="3">
        <v>0</v>
      </c>
      <c r="R527" s="3">
        <v>-300</v>
      </c>
      <c r="S527" s="13">
        <f t="shared" si="80"/>
        <v>-0.25083199999999994</v>
      </c>
      <c r="T527" s="13">
        <f t="shared" si="81"/>
        <v>0.27011950000000001</v>
      </c>
      <c r="U527" s="13">
        <f t="shared" si="82"/>
        <v>-1.62771</v>
      </c>
      <c r="V527" s="13">
        <f t="shared" si="83"/>
        <v>-0.30689250000000001</v>
      </c>
      <c r="W527" s="13">
        <f t="shared" si="84"/>
        <v>-1.8650264999999999</v>
      </c>
      <c r="X527" s="13">
        <f t="shared" si="85"/>
        <v>0</v>
      </c>
      <c r="Y527" s="13">
        <f t="shared" si="86"/>
        <v>-1.8389000000000003E-2</v>
      </c>
      <c r="Z527" s="13">
        <f t="shared" si="87"/>
        <v>1.9319999999999999E-3</v>
      </c>
      <c r="AA527" s="13">
        <f t="shared" si="88"/>
        <v>0</v>
      </c>
      <c r="AB527" s="13">
        <f t="shared" si="89"/>
        <v>-7.7850000000000003E-2</v>
      </c>
    </row>
    <row r="528" spans="1:28" x14ac:dyDescent="0.25">
      <c r="A528" s="2" t="s">
        <v>522</v>
      </c>
      <c r="B528" s="3" t="s">
        <v>8927</v>
      </c>
      <c r="C528" s="3" t="s">
        <v>10269</v>
      </c>
      <c r="D528" s="12">
        <v>21.7</v>
      </c>
      <c r="E528" s="12">
        <v>20.45</v>
      </c>
      <c r="F528" s="12">
        <v>20.350000000000001</v>
      </c>
      <c r="G528" s="12">
        <v>20.350000000000001</v>
      </c>
      <c r="H528" s="12">
        <v>20.3</v>
      </c>
      <c r="I528" s="3">
        <v>348</v>
      </c>
      <c r="J528" s="3">
        <v>-740</v>
      </c>
      <c r="K528" s="3">
        <v>-426</v>
      </c>
      <c r="L528" s="3">
        <v>-100</v>
      </c>
      <c r="M528" s="3">
        <v>-97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7.5516E-2</v>
      </c>
      <c r="T528" s="13">
        <f t="shared" si="81"/>
        <v>-0.15132999999999999</v>
      </c>
      <c r="U528" s="13">
        <f t="shared" si="82"/>
        <v>-8.6691000000000004E-2</v>
      </c>
      <c r="V528" s="13">
        <f t="shared" si="83"/>
        <v>-2.0350000000000004E-2</v>
      </c>
      <c r="W528" s="13">
        <f t="shared" si="84"/>
        <v>-1.9691E-2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8928</v>
      </c>
      <c r="C529" s="3" t="s">
        <v>10267</v>
      </c>
      <c r="D529" s="12">
        <v>9.4499999999999993</v>
      </c>
      <c r="E529" s="12">
        <v>9.4</v>
      </c>
      <c r="F529" s="12">
        <v>9.36</v>
      </c>
      <c r="G529" s="12">
        <v>9.3800000000000008</v>
      </c>
      <c r="H529" s="12">
        <v>9.4700000000000006</v>
      </c>
      <c r="I529" s="3">
        <v>-4155</v>
      </c>
      <c r="J529" s="3">
        <v>-14680</v>
      </c>
      <c r="K529" s="3">
        <v>-10800</v>
      </c>
      <c r="L529" s="3">
        <v>-5945</v>
      </c>
      <c r="M529" s="3">
        <v>1809</v>
      </c>
      <c r="N529" s="3">
        <v>0</v>
      </c>
      <c r="O529" s="3">
        <v>-174</v>
      </c>
      <c r="P529" s="3">
        <v>48</v>
      </c>
      <c r="Q529" s="3">
        <v>-2</v>
      </c>
      <c r="R529" s="3">
        <v>0</v>
      </c>
      <c r="S529" s="13">
        <f t="shared" si="80"/>
        <v>-0.39264749999999998</v>
      </c>
      <c r="T529" s="13">
        <f t="shared" si="81"/>
        <v>-1.37992</v>
      </c>
      <c r="U529" s="13">
        <f t="shared" si="82"/>
        <v>-1.01088</v>
      </c>
      <c r="V529" s="13">
        <f t="shared" si="83"/>
        <v>-0.55764100000000005</v>
      </c>
      <c r="W529" s="13">
        <f t="shared" si="84"/>
        <v>0.1713123</v>
      </c>
      <c r="X529" s="13">
        <f t="shared" si="85"/>
        <v>0</v>
      </c>
      <c r="Y529" s="13">
        <f t="shared" si="86"/>
        <v>-1.6356000000000002E-2</v>
      </c>
      <c r="Z529" s="13">
        <f t="shared" si="87"/>
        <v>4.4927999999999999E-3</v>
      </c>
      <c r="AA529" s="13">
        <f t="shared" si="88"/>
        <v>-1.8760000000000001E-4</v>
      </c>
      <c r="AB529" s="13">
        <f t="shared" si="89"/>
        <v>0</v>
      </c>
    </row>
    <row r="530" spans="1:28" x14ac:dyDescent="0.25">
      <c r="A530" s="2" t="s">
        <v>524</v>
      </c>
      <c r="B530" s="3" t="s">
        <v>8929</v>
      </c>
      <c r="C530" s="3" t="s">
        <v>10267</v>
      </c>
      <c r="D530" s="12">
        <v>10.8</v>
      </c>
      <c r="E530" s="12">
        <v>10.8</v>
      </c>
      <c r="F530" s="12">
        <v>10.7</v>
      </c>
      <c r="G530" s="12">
        <v>10.75</v>
      </c>
      <c r="H530" s="12">
        <v>10.8</v>
      </c>
      <c r="I530" s="3">
        <v>-6</v>
      </c>
      <c r="J530" s="3">
        <v>33</v>
      </c>
      <c r="K530" s="3">
        <v>-109</v>
      </c>
      <c r="L530" s="3">
        <v>7</v>
      </c>
      <c r="M530" s="3">
        <v>23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-6.4800000000000014E-4</v>
      </c>
      <c r="T530" s="13">
        <f t="shared" si="81"/>
        <v>3.5640000000000003E-3</v>
      </c>
      <c r="U530" s="13">
        <f t="shared" si="82"/>
        <v>-1.1663E-2</v>
      </c>
      <c r="V530" s="13">
        <f t="shared" si="83"/>
        <v>7.5250000000000002E-4</v>
      </c>
      <c r="W530" s="13">
        <f t="shared" si="84"/>
        <v>2.4840000000000001E-3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8930</v>
      </c>
      <c r="C531" s="3" t="s">
        <v>10267</v>
      </c>
      <c r="D531" s="12">
        <v>11.5</v>
      </c>
      <c r="E531" s="12">
        <v>11.45</v>
      </c>
      <c r="F531" s="12">
        <v>11.4</v>
      </c>
      <c r="G531" s="12">
        <v>11.45</v>
      </c>
      <c r="H531" s="12">
        <v>11.6</v>
      </c>
      <c r="I531" s="3">
        <v>-7</v>
      </c>
      <c r="J531" s="3">
        <v>-593</v>
      </c>
      <c r="K531" s="3">
        <v>-328</v>
      </c>
      <c r="L531" s="3">
        <v>-125</v>
      </c>
      <c r="M531" s="3">
        <v>-30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-8.0500000000000005E-4</v>
      </c>
      <c r="T531" s="13">
        <f t="shared" si="81"/>
        <v>-6.7898500000000001E-2</v>
      </c>
      <c r="U531" s="13">
        <f t="shared" si="82"/>
        <v>-3.7392000000000002E-2</v>
      </c>
      <c r="V531" s="13">
        <f t="shared" si="83"/>
        <v>-1.4312500000000001E-2</v>
      </c>
      <c r="W531" s="13">
        <f t="shared" si="84"/>
        <v>-3.48E-3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8931</v>
      </c>
      <c r="C532" s="3" t="s">
        <v>10188</v>
      </c>
      <c r="D532" s="12">
        <v>6.81</v>
      </c>
      <c r="E532" s="12">
        <v>6.66</v>
      </c>
      <c r="F532" s="12">
        <v>6.4</v>
      </c>
      <c r="G532" s="12">
        <v>6.45</v>
      </c>
      <c r="H532" s="12">
        <v>6.4</v>
      </c>
      <c r="I532" s="3">
        <v>84</v>
      </c>
      <c r="J532" s="3">
        <v>-294</v>
      </c>
      <c r="K532" s="3">
        <v>-129</v>
      </c>
      <c r="L532" s="3">
        <v>-304</v>
      </c>
      <c r="M532" s="3">
        <v>-180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5.7203999999999996E-3</v>
      </c>
      <c r="T532" s="13">
        <f t="shared" si="81"/>
        <v>-1.9580400000000001E-2</v>
      </c>
      <c r="U532" s="13">
        <f t="shared" si="82"/>
        <v>-8.2559999999999995E-3</v>
      </c>
      <c r="V532" s="13">
        <f t="shared" si="83"/>
        <v>-1.9608E-2</v>
      </c>
      <c r="W532" s="13">
        <f t="shared" si="84"/>
        <v>-1.1520000000000001E-2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8932</v>
      </c>
      <c r="C533" s="3" t="s">
        <v>10270</v>
      </c>
      <c r="D533" s="12">
        <v>10.5</v>
      </c>
      <c r="E533" s="12">
        <v>10.5</v>
      </c>
      <c r="F533" s="12">
        <v>10.45</v>
      </c>
      <c r="G533" s="12">
        <v>10.5</v>
      </c>
      <c r="H533" s="12">
        <v>10.6</v>
      </c>
      <c r="I533" s="3">
        <v>-576</v>
      </c>
      <c r="J533" s="3">
        <v>-1393</v>
      </c>
      <c r="K533" s="3">
        <v>-2779</v>
      </c>
      <c r="L533" s="3">
        <v>-1013</v>
      </c>
      <c r="M533" s="3">
        <v>736</v>
      </c>
      <c r="N533" s="3">
        <v>0</v>
      </c>
      <c r="O533" s="3">
        <v>-75</v>
      </c>
      <c r="P533" s="3">
        <v>9</v>
      </c>
      <c r="Q533" s="3">
        <v>-1</v>
      </c>
      <c r="R533" s="3">
        <v>0</v>
      </c>
      <c r="S533" s="13">
        <f t="shared" si="80"/>
        <v>-6.0479999999999999E-2</v>
      </c>
      <c r="T533" s="13">
        <f t="shared" si="81"/>
        <v>-0.14626500000000001</v>
      </c>
      <c r="U533" s="13">
        <f t="shared" si="82"/>
        <v>-0.29040549999999998</v>
      </c>
      <c r="V533" s="13">
        <f t="shared" si="83"/>
        <v>-0.106365</v>
      </c>
      <c r="W533" s="13">
        <f t="shared" si="84"/>
        <v>7.8015999999999988E-2</v>
      </c>
      <c r="X533" s="13">
        <f t="shared" si="85"/>
        <v>0</v>
      </c>
      <c r="Y533" s="13">
        <f t="shared" si="86"/>
        <v>-7.8750000000000001E-3</v>
      </c>
      <c r="Z533" s="13">
        <f t="shared" si="87"/>
        <v>9.4049999999999993E-4</v>
      </c>
      <c r="AA533" s="13">
        <f t="shared" si="88"/>
        <v>-1.05E-4</v>
      </c>
      <c r="AB533" s="13">
        <f t="shared" si="89"/>
        <v>0</v>
      </c>
    </row>
    <row r="534" spans="1:28" x14ac:dyDescent="0.25">
      <c r="A534" s="2" t="s">
        <v>528</v>
      </c>
      <c r="B534" s="3" t="s">
        <v>8933</v>
      </c>
      <c r="C534" s="3" t="s">
        <v>10267</v>
      </c>
      <c r="D534" s="12">
        <v>14.7</v>
      </c>
      <c r="E534" s="12">
        <v>14.9</v>
      </c>
      <c r="F534" s="12">
        <v>14.55</v>
      </c>
      <c r="G534" s="12">
        <v>14.65</v>
      </c>
      <c r="H534" s="12">
        <v>14.8</v>
      </c>
      <c r="I534" s="3">
        <v>65</v>
      </c>
      <c r="J534" s="3">
        <v>72</v>
      </c>
      <c r="K534" s="3">
        <v>-157</v>
      </c>
      <c r="L534" s="3">
        <v>2</v>
      </c>
      <c r="M534" s="3">
        <v>72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9.5549999999999993E-3</v>
      </c>
      <c r="T534" s="13">
        <f t="shared" si="81"/>
        <v>1.0728E-2</v>
      </c>
      <c r="U534" s="13">
        <f t="shared" si="82"/>
        <v>-2.2843499999999999E-2</v>
      </c>
      <c r="V534" s="13">
        <f t="shared" si="83"/>
        <v>2.9300000000000002E-4</v>
      </c>
      <c r="W534" s="13">
        <f t="shared" si="84"/>
        <v>1.0656000000000001E-2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8934</v>
      </c>
      <c r="C535" s="3" t="s">
        <v>10269</v>
      </c>
      <c r="D535" s="12">
        <v>40.15</v>
      </c>
      <c r="E535" s="12">
        <v>40</v>
      </c>
      <c r="F535" s="12">
        <v>39.6</v>
      </c>
      <c r="G535" s="12">
        <v>40.200000000000003</v>
      </c>
      <c r="H535" s="12">
        <v>40.299999999999997</v>
      </c>
      <c r="I535" s="3">
        <v>9</v>
      </c>
      <c r="J535" s="3">
        <v>-37</v>
      </c>
      <c r="K535" s="3">
        <v>-77</v>
      </c>
      <c r="L535" s="3">
        <v>18</v>
      </c>
      <c r="M535" s="3">
        <v>34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3.6134999999999995E-3</v>
      </c>
      <c r="T535" s="13">
        <f t="shared" si="81"/>
        <v>-1.4800000000000001E-2</v>
      </c>
      <c r="U535" s="13">
        <f t="shared" si="82"/>
        <v>-3.0492000000000002E-2</v>
      </c>
      <c r="V535" s="13">
        <f t="shared" si="83"/>
        <v>7.2360000000000002E-3</v>
      </c>
      <c r="W535" s="13">
        <f t="shared" si="84"/>
        <v>1.3701999999999999E-2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8935</v>
      </c>
      <c r="C536" s="3" t="s">
        <v>10268</v>
      </c>
      <c r="D536" s="12">
        <v>27.05</v>
      </c>
      <c r="E536" s="12">
        <v>26.8</v>
      </c>
      <c r="F536" s="12">
        <v>26.55</v>
      </c>
      <c r="G536" s="12">
        <v>27.25</v>
      </c>
      <c r="H536" s="12">
        <v>27.55</v>
      </c>
      <c r="I536" s="3">
        <v>-113</v>
      </c>
      <c r="J536" s="3">
        <v>-31</v>
      </c>
      <c r="K536" s="3">
        <v>-50</v>
      </c>
      <c r="L536" s="3">
        <v>-614</v>
      </c>
      <c r="M536" s="3">
        <v>-689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-3.05665E-2</v>
      </c>
      <c r="T536" s="13">
        <f t="shared" si="81"/>
        <v>-8.3080000000000011E-3</v>
      </c>
      <c r="U536" s="13">
        <f t="shared" si="82"/>
        <v>-1.3275E-2</v>
      </c>
      <c r="V536" s="13">
        <f t="shared" si="83"/>
        <v>-0.16731499999999999</v>
      </c>
      <c r="W536" s="13">
        <f t="shared" si="84"/>
        <v>-0.1898195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8936</v>
      </c>
      <c r="C537" s="3" t="s">
        <v>4307</v>
      </c>
      <c r="D537" s="12">
        <v>13.1</v>
      </c>
      <c r="E537" s="12">
        <v>13.05</v>
      </c>
      <c r="F537" s="12">
        <v>12.95</v>
      </c>
      <c r="G537" s="12">
        <v>13</v>
      </c>
      <c r="H537" s="12">
        <v>13.1</v>
      </c>
      <c r="I537" s="3">
        <v>16</v>
      </c>
      <c r="J537" s="3">
        <v>4</v>
      </c>
      <c r="K537" s="3">
        <v>-14</v>
      </c>
      <c r="L537" s="3">
        <v>26</v>
      </c>
      <c r="M537" s="3">
        <v>47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2.0959999999999998E-3</v>
      </c>
      <c r="T537" s="13">
        <f t="shared" si="81"/>
        <v>5.22E-4</v>
      </c>
      <c r="U537" s="13">
        <f t="shared" si="82"/>
        <v>-1.8129999999999997E-3</v>
      </c>
      <c r="V537" s="13">
        <f t="shared" si="83"/>
        <v>3.3800000000000002E-3</v>
      </c>
      <c r="W537" s="13">
        <f t="shared" si="84"/>
        <v>6.1569999999999993E-3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8937</v>
      </c>
      <c r="C538" s="3" t="s">
        <v>10271</v>
      </c>
      <c r="D538" s="12">
        <v>26.15</v>
      </c>
      <c r="E538" s="12">
        <v>25.85</v>
      </c>
      <c r="F538" s="12">
        <v>25.7</v>
      </c>
      <c r="G538" s="12">
        <v>25.95</v>
      </c>
      <c r="H538" s="12">
        <v>26.1</v>
      </c>
      <c r="I538" s="3">
        <v>-236</v>
      </c>
      <c r="J538" s="3">
        <v>-1439</v>
      </c>
      <c r="K538" s="3">
        <v>-1905</v>
      </c>
      <c r="L538" s="3">
        <v>-405</v>
      </c>
      <c r="M538" s="3">
        <v>-9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-6.1713999999999998E-2</v>
      </c>
      <c r="T538" s="13">
        <f t="shared" si="81"/>
        <v>-0.37198150000000002</v>
      </c>
      <c r="U538" s="13">
        <f t="shared" si="82"/>
        <v>-0.48958499999999999</v>
      </c>
      <c r="V538" s="13">
        <f t="shared" si="83"/>
        <v>-0.1050975</v>
      </c>
      <c r="W538" s="13">
        <f t="shared" si="84"/>
        <v>-2.349E-3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8938</v>
      </c>
      <c r="C539" s="3" t="s">
        <v>10269</v>
      </c>
      <c r="D539" s="12">
        <v>9.18</v>
      </c>
      <c r="E539" s="12">
        <v>9.1</v>
      </c>
      <c r="F539" s="12">
        <v>9</v>
      </c>
      <c r="G539" s="12">
        <v>9.1999999999999993</v>
      </c>
      <c r="H539" s="12">
        <v>9.33</v>
      </c>
      <c r="I539" s="3">
        <v>2</v>
      </c>
      <c r="J539" s="3">
        <v>-1749</v>
      </c>
      <c r="K539" s="3">
        <v>-1191</v>
      </c>
      <c r="L539" s="3">
        <v>529</v>
      </c>
      <c r="M539" s="3">
        <v>1080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1.8359999999999999E-4</v>
      </c>
      <c r="T539" s="13">
        <f t="shared" si="81"/>
        <v>-0.15915899999999999</v>
      </c>
      <c r="U539" s="13">
        <f t="shared" si="82"/>
        <v>-0.10718999999999999</v>
      </c>
      <c r="V539" s="13">
        <f t="shared" si="83"/>
        <v>4.8667999999999996E-2</v>
      </c>
      <c r="W539" s="13">
        <f t="shared" si="84"/>
        <v>0.10076399999999999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8939</v>
      </c>
      <c r="C540" s="3" t="s">
        <v>10272</v>
      </c>
      <c r="D540" s="12">
        <v>18.25</v>
      </c>
      <c r="E540" s="12">
        <v>18.100000000000001</v>
      </c>
      <c r="F540" s="12">
        <v>18.100000000000001</v>
      </c>
      <c r="G540" s="12">
        <v>18.2</v>
      </c>
      <c r="H540" s="12">
        <v>18.25</v>
      </c>
      <c r="I540" s="3">
        <v>-4377</v>
      </c>
      <c r="J540" s="3">
        <v>-6913</v>
      </c>
      <c r="K540" s="3">
        <v>-5201</v>
      </c>
      <c r="L540" s="3">
        <v>-1215</v>
      </c>
      <c r="M540" s="3">
        <v>435</v>
      </c>
      <c r="N540" s="3">
        <v>0</v>
      </c>
      <c r="O540" s="3">
        <v>-1778</v>
      </c>
      <c r="P540" s="3">
        <v>107</v>
      </c>
      <c r="Q540" s="3">
        <v>-203</v>
      </c>
      <c r="R540" s="3">
        <v>51</v>
      </c>
      <c r="S540" s="13">
        <f t="shared" si="80"/>
        <v>-0.79880249999999997</v>
      </c>
      <c r="T540" s="13">
        <f t="shared" si="81"/>
        <v>-1.2512529999999999</v>
      </c>
      <c r="U540" s="13">
        <f t="shared" si="82"/>
        <v>-0.94138100000000002</v>
      </c>
      <c r="V540" s="13">
        <f t="shared" si="83"/>
        <v>-0.22112999999999999</v>
      </c>
      <c r="W540" s="13">
        <f t="shared" si="84"/>
        <v>7.93875E-2</v>
      </c>
      <c r="X540" s="13">
        <f t="shared" si="85"/>
        <v>0</v>
      </c>
      <c r="Y540" s="13">
        <f t="shared" si="86"/>
        <v>-0.32181800000000005</v>
      </c>
      <c r="Z540" s="13">
        <f t="shared" si="87"/>
        <v>1.9366999999999999E-2</v>
      </c>
      <c r="AA540" s="13">
        <f t="shared" si="88"/>
        <v>-3.6946E-2</v>
      </c>
      <c r="AB540" s="13">
        <f t="shared" si="89"/>
        <v>9.3074999999999998E-3</v>
      </c>
    </row>
    <row r="541" spans="1:28" x14ac:dyDescent="0.25">
      <c r="A541" s="2" t="s">
        <v>535</v>
      </c>
      <c r="B541" s="3" t="s">
        <v>8940</v>
      </c>
      <c r="C541" s="3" t="s">
        <v>10272</v>
      </c>
      <c r="D541" s="12">
        <v>72.3</v>
      </c>
      <c r="E541" s="12">
        <v>71.3</v>
      </c>
      <c r="F541" s="12">
        <v>70</v>
      </c>
      <c r="G541" s="12">
        <v>70.7</v>
      </c>
      <c r="H541" s="12">
        <v>71.8</v>
      </c>
      <c r="I541" s="3">
        <v>-42</v>
      </c>
      <c r="J541" s="3">
        <v>-6080</v>
      </c>
      <c r="K541" s="3">
        <v>-7159</v>
      </c>
      <c r="L541" s="3">
        <v>7330</v>
      </c>
      <c r="M541" s="3">
        <v>1573</v>
      </c>
      <c r="N541" s="3">
        <v>-1913</v>
      </c>
      <c r="O541" s="3">
        <v>-2698</v>
      </c>
      <c r="P541" s="3">
        <v>-585</v>
      </c>
      <c r="Q541" s="3">
        <v>-2669</v>
      </c>
      <c r="R541" s="3">
        <v>-597</v>
      </c>
      <c r="S541" s="13">
        <f t="shared" si="80"/>
        <v>-3.0366000000000001E-2</v>
      </c>
      <c r="T541" s="13">
        <f t="shared" si="81"/>
        <v>-4.3350400000000002</v>
      </c>
      <c r="U541" s="13">
        <f t="shared" si="82"/>
        <v>-5.0113000000000003</v>
      </c>
      <c r="V541" s="13">
        <f t="shared" si="83"/>
        <v>5.1823100000000002</v>
      </c>
      <c r="W541" s="13">
        <f t="shared" si="84"/>
        <v>1.1294139999999999</v>
      </c>
      <c r="X541" s="13">
        <f t="shared" si="85"/>
        <v>-1.3830989999999999</v>
      </c>
      <c r="Y541" s="13">
        <f t="shared" si="86"/>
        <v>-1.9236739999999999</v>
      </c>
      <c r="Z541" s="13">
        <f t="shared" si="87"/>
        <v>-0.40949999999999998</v>
      </c>
      <c r="AA541" s="13">
        <f t="shared" si="88"/>
        <v>-1.8869830000000001</v>
      </c>
      <c r="AB541" s="13">
        <f t="shared" si="89"/>
        <v>-0.42864599999999997</v>
      </c>
    </row>
    <row r="542" spans="1:28" x14ac:dyDescent="0.25">
      <c r="A542" s="2" t="s">
        <v>536</v>
      </c>
      <c r="B542" s="3" t="s">
        <v>8941</v>
      </c>
      <c r="C542" s="3" t="s">
        <v>10272</v>
      </c>
      <c r="D542" s="12">
        <v>54</v>
      </c>
      <c r="E542" s="12">
        <v>53.6</v>
      </c>
      <c r="F542" s="12">
        <v>52</v>
      </c>
      <c r="G542" s="12">
        <v>52.6</v>
      </c>
      <c r="H542" s="12">
        <v>54.1</v>
      </c>
      <c r="I542" s="3">
        <v>-4859</v>
      </c>
      <c r="J542" s="3">
        <v>-1828</v>
      </c>
      <c r="K542" s="3">
        <v>-10582</v>
      </c>
      <c r="L542" s="3">
        <v>4656</v>
      </c>
      <c r="M542" s="3">
        <v>-773</v>
      </c>
      <c r="N542" s="3">
        <v>-1096</v>
      </c>
      <c r="O542" s="3">
        <v>-3860</v>
      </c>
      <c r="P542" s="3">
        <v>-1143</v>
      </c>
      <c r="Q542" s="3">
        <v>-1308</v>
      </c>
      <c r="R542" s="3">
        <v>-1131</v>
      </c>
      <c r="S542" s="13">
        <f t="shared" si="80"/>
        <v>-2.6238600000000001</v>
      </c>
      <c r="T542" s="13">
        <f t="shared" si="81"/>
        <v>-0.97980800000000001</v>
      </c>
      <c r="U542" s="13">
        <f t="shared" si="82"/>
        <v>-5.5026400000000004</v>
      </c>
      <c r="V542" s="13">
        <f t="shared" si="83"/>
        <v>2.4490560000000001</v>
      </c>
      <c r="W542" s="13">
        <f t="shared" si="84"/>
        <v>-0.41819300000000004</v>
      </c>
      <c r="X542" s="13">
        <f t="shared" si="85"/>
        <v>-0.59184000000000003</v>
      </c>
      <c r="Y542" s="13">
        <f t="shared" si="86"/>
        <v>-2.0689600000000001</v>
      </c>
      <c r="Z542" s="13">
        <f t="shared" si="87"/>
        <v>-0.59436</v>
      </c>
      <c r="AA542" s="13">
        <f t="shared" si="88"/>
        <v>-0.68800800000000006</v>
      </c>
      <c r="AB542" s="13">
        <f t="shared" si="89"/>
        <v>-0.61187099999999994</v>
      </c>
    </row>
    <row r="543" spans="1:28" x14ac:dyDescent="0.25">
      <c r="A543" s="2" t="s">
        <v>537</v>
      </c>
      <c r="B543" s="3" t="s">
        <v>8942</v>
      </c>
      <c r="C543" s="3" t="s">
        <v>10272</v>
      </c>
      <c r="D543" s="12">
        <v>12.45</v>
      </c>
      <c r="E543" s="12">
        <v>12.25</v>
      </c>
      <c r="F543" s="12">
        <v>12.15</v>
      </c>
      <c r="G543" s="12">
        <v>12.65</v>
      </c>
      <c r="H543" s="12">
        <v>12.85</v>
      </c>
      <c r="I543" s="3">
        <v>8297</v>
      </c>
      <c r="J543" s="3">
        <v>-271</v>
      </c>
      <c r="K543" s="3">
        <v>22678</v>
      </c>
      <c r="L543" s="3">
        <v>109339</v>
      </c>
      <c r="M543" s="3">
        <v>21501</v>
      </c>
      <c r="N543" s="3">
        <v>-160</v>
      </c>
      <c r="O543" s="3">
        <v>-35857</v>
      </c>
      <c r="P543" s="3">
        <v>-35380</v>
      </c>
      <c r="Q543" s="3">
        <v>-34835</v>
      </c>
      <c r="R543" s="3">
        <v>-36431</v>
      </c>
      <c r="S543" s="13">
        <f t="shared" si="80"/>
        <v>1.0329765</v>
      </c>
      <c r="T543" s="13">
        <f t="shared" si="81"/>
        <v>-3.3197499999999998E-2</v>
      </c>
      <c r="U543" s="13">
        <f t="shared" si="82"/>
        <v>2.7553770000000002</v>
      </c>
      <c r="V543" s="13">
        <f t="shared" si="83"/>
        <v>13.831383500000001</v>
      </c>
      <c r="W543" s="13">
        <f t="shared" si="84"/>
        <v>2.7628784999999998</v>
      </c>
      <c r="X543" s="13">
        <f t="shared" si="85"/>
        <v>-1.992E-2</v>
      </c>
      <c r="Y543" s="13">
        <f t="shared" si="86"/>
        <v>-4.3924824999999998</v>
      </c>
      <c r="Z543" s="13">
        <f t="shared" si="87"/>
        <v>-4.2986700000000004</v>
      </c>
      <c r="AA543" s="13">
        <f t="shared" si="88"/>
        <v>-4.4066274999999999</v>
      </c>
      <c r="AB543" s="13">
        <f t="shared" si="89"/>
        <v>-4.6813834999999999</v>
      </c>
    </row>
    <row r="544" spans="1:28" x14ac:dyDescent="0.25">
      <c r="A544" s="2" t="s">
        <v>538</v>
      </c>
      <c r="B544" s="3" t="s">
        <v>8943</v>
      </c>
      <c r="C544" s="3" t="s">
        <v>10272</v>
      </c>
      <c r="D544" s="12">
        <v>25.65</v>
      </c>
      <c r="E544" s="12">
        <v>25.5</v>
      </c>
      <c r="F544" s="12">
        <v>25.45</v>
      </c>
      <c r="G544" s="12">
        <v>25.4</v>
      </c>
      <c r="H544" s="12">
        <v>25.9</v>
      </c>
      <c r="I544" s="3">
        <v>-5041</v>
      </c>
      <c r="J544" s="3">
        <v>-9397</v>
      </c>
      <c r="K544" s="3">
        <v>-7263</v>
      </c>
      <c r="L544" s="3">
        <v>-1511</v>
      </c>
      <c r="M544" s="3">
        <v>3608</v>
      </c>
      <c r="N544" s="3">
        <v>0</v>
      </c>
      <c r="O544" s="3">
        <v>-2075</v>
      </c>
      <c r="P544" s="3">
        <v>141</v>
      </c>
      <c r="Q544" s="3">
        <v>-651</v>
      </c>
      <c r="R544" s="3">
        <v>-42</v>
      </c>
      <c r="S544" s="13">
        <f t="shared" si="80"/>
        <v>-1.2930165</v>
      </c>
      <c r="T544" s="13">
        <f t="shared" si="81"/>
        <v>-2.3962349999999999</v>
      </c>
      <c r="U544" s="13">
        <f t="shared" si="82"/>
        <v>-1.8484335000000001</v>
      </c>
      <c r="V544" s="13">
        <f t="shared" si="83"/>
        <v>-0.38379400000000002</v>
      </c>
      <c r="W544" s="13">
        <f t="shared" si="84"/>
        <v>0.93447199999999997</v>
      </c>
      <c r="X544" s="13">
        <f t="shared" si="85"/>
        <v>0</v>
      </c>
      <c r="Y544" s="13">
        <f t="shared" si="86"/>
        <v>-0.52912499999999996</v>
      </c>
      <c r="Z544" s="13">
        <f t="shared" si="87"/>
        <v>3.58845E-2</v>
      </c>
      <c r="AA544" s="13">
        <f t="shared" si="88"/>
        <v>-0.16535399999999997</v>
      </c>
      <c r="AB544" s="13">
        <f t="shared" si="89"/>
        <v>-1.0877999999999999E-2</v>
      </c>
    </row>
    <row r="545" spans="1:28" x14ac:dyDescent="0.25">
      <c r="A545" s="2" t="s">
        <v>539</v>
      </c>
      <c r="B545" s="3" t="s">
        <v>8944</v>
      </c>
      <c r="C545" s="3" t="s">
        <v>10273</v>
      </c>
      <c r="D545" s="12">
        <v>25.45</v>
      </c>
      <c r="E545" s="12">
        <v>25.2</v>
      </c>
      <c r="F545" s="12">
        <v>25.05</v>
      </c>
      <c r="G545" s="12">
        <v>25.35</v>
      </c>
      <c r="H545" s="12">
        <v>25.45</v>
      </c>
      <c r="I545" s="3">
        <v>-1680</v>
      </c>
      <c r="J545" s="3">
        <v>-9472</v>
      </c>
      <c r="K545" s="3">
        <v>-7655</v>
      </c>
      <c r="L545" s="3">
        <v>5792</v>
      </c>
      <c r="M545" s="3">
        <v>1406</v>
      </c>
      <c r="N545" s="3">
        <v>447</v>
      </c>
      <c r="O545" s="3">
        <v>-1714</v>
      </c>
      <c r="P545" s="3">
        <v>580</v>
      </c>
      <c r="Q545" s="3">
        <v>-261</v>
      </c>
      <c r="R545" s="3">
        <v>61</v>
      </c>
      <c r="S545" s="13">
        <f t="shared" si="80"/>
        <v>-0.42756</v>
      </c>
      <c r="T545" s="13">
        <f t="shared" si="81"/>
        <v>-2.3869439999999997</v>
      </c>
      <c r="U545" s="13">
        <f t="shared" si="82"/>
        <v>-1.9175774999999999</v>
      </c>
      <c r="V545" s="13">
        <f t="shared" si="83"/>
        <v>1.468272</v>
      </c>
      <c r="W545" s="13">
        <f t="shared" si="84"/>
        <v>0.35782699999999995</v>
      </c>
      <c r="X545" s="13">
        <f t="shared" si="85"/>
        <v>0.1137615</v>
      </c>
      <c r="Y545" s="13">
        <f t="shared" si="86"/>
        <v>-0.43192799999999998</v>
      </c>
      <c r="Z545" s="13">
        <f t="shared" si="87"/>
        <v>0.14529</v>
      </c>
      <c r="AA545" s="13">
        <f t="shared" si="88"/>
        <v>-6.61635E-2</v>
      </c>
      <c r="AB545" s="13">
        <f t="shared" si="89"/>
        <v>1.55245E-2</v>
      </c>
    </row>
    <row r="546" spans="1:28" x14ac:dyDescent="0.25">
      <c r="A546" s="2" t="s">
        <v>540</v>
      </c>
      <c r="B546" s="3" t="s">
        <v>8945</v>
      </c>
      <c r="C546" s="3" t="s">
        <v>10272</v>
      </c>
      <c r="D546" s="12">
        <v>32.9</v>
      </c>
      <c r="E546" s="12">
        <v>32.75</v>
      </c>
      <c r="F546" s="12">
        <v>32.5</v>
      </c>
      <c r="G546" s="12">
        <v>32.5</v>
      </c>
      <c r="H546" s="12">
        <v>32.75</v>
      </c>
      <c r="I546" s="3">
        <v>-4376</v>
      </c>
      <c r="J546" s="3">
        <v>2528</v>
      </c>
      <c r="K546" s="3">
        <v>-3812</v>
      </c>
      <c r="L546" s="3">
        <v>-392</v>
      </c>
      <c r="M546" s="3">
        <v>5640</v>
      </c>
      <c r="N546" s="3">
        <v>0</v>
      </c>
      <c r="O546" s="3">
        <v>-4913</v>
      </c>
      <c r="P546" s="3">
        <v>-2809</v>
      </c>
      <c r="Q546" s="3">
        <v>-2877</v>
      </c>
      <c r="R546" s="3">
        <v>-3143</v>
      </c>
      <c r="S546" s="13">
        <f t="shared" si="80"/>
        <v>-1.4397039999999999</v>
      </c>
      <c r="T546" s="13">
        <f t="shared" si="81"/>
        <v>0.82791999999999999</v>
      </c>
      <c r="U546" s="13">
        <f t="shared" si="82"/>
        <v>-1.2388999999999999</v>
      </c>
      <c r="V546" s="13">
        <f t="shared" si="83"/>
        <v>-0.12740000000000001</v>
      </c>
      <c r="W546" s="13">
        <f t="shared" si="84"/>
        <v>1.8471</v>
      </c>
      <c r="X546" s="13">
        <f t="shared" si="85"/>
        <v>0</v>
      </c>
      <c r="Y546" s="13">
        <f t="shared" si="86"/>
        <v>-1.6090074999999999</v>
      </c>
      <c r="Z546" s="13">
        <f t="shared" si="87"/>
        <v>-0.91292499999999999</v>
      </c>
      <c r="AA546" s="13">
        <f t="shared" si="88"/>
        <v>-0.935025</v>
      </c>
      <c r="AB546" s="13">
        <f t="shared" si="89"/>
        <v>-1.0293325</v>
      </c>
    </row>
    <row r="547" spans="1:28" x14ac:dyDescent="0.25">
      <c r="A547" s="2" t="s">
        <v>541</v>
      </c>
      <c r="B547" s="3" t="s">
        <v>8946</v>
      </c>
      <c r="C547" s="3" t="s">
        <v>10273</v>
      </c>
      <c r="D547" s="12">
        <v>15.05</v>
      </c>
      <c r="E547" s="12">
        <v>14.9</v>
      </c>
      <c r="F547" s="12">
        <v>14.8</v>
      </c>
      <c r="G547" s="12">
        <v>14.9</v>
      </c>
      <c r="H547" s="12">
        <v>15.05</v>
      </c>
      <c r="I547" s="3">
        <v>-2945</v>
      </c>
      <c r="J547" s="3">
        <v>-13166</v>
      </c>
      <c r="K547" s="3">
        <v>-4146</v>
      </c>
      <c r="L547" s="3">
        <v>2632</v>
      </c>
      <c r="M547" s="3">
        <v>4675</v>
      </c>
      <c r="N547" s="3">
        <v>-720</v>
      </c>
      <c r="O547" s="3">
        <v>-2537</v>
      </c>
      <c r="P547" s="3">
        <v>-549</v>
      </c>
      <c r="Q547" s="3">
        <v>-220</v>
      </c>
      <c r="R547" s="3">
        <v>55</v>
      </c>
      <c r="S547" s="13">
        <f t="shared" si="80"/>
        <v>-0.44322250000000002</v>
      </c>
      <c r="T547" s="13">
        <f t="shared" si="81"/>
        <v>-1.9617339999999999</v>
      </c>
      <c r="U547" s="13">
        <f t="shared" si="82"/>
        <v>-0.61360800000000004</v>
      </c>
      <c r="V547" s="13">
        <f t="shared" si="83"/>
        <v>0.39216800000000002</v>
      </c>
      <c r="W547" s="13">
        <f t="shared" si="84"/>
        <v>0.70358750000000003</v>
      </c>
      <c r="X547" s="13">
        <f t="shared" si="85"/>
        <v>-0.10836</v>
      </c>
      <c r="Y547" s="13">
        <f t="shared" si="86"/>
        <v>-0.37801300000000004</v>
      </c>
      <c r="Z547" s="13">
        <f t="shared" si="87"/>
        <v>-8.1252000000000005E-2</v>
      </c>
      <c r="AA547" s="13">
        <f t="shared" si="88"/>
        <v>-3.2779999999999997E-2</v>
      </c>
      <c r="AB547" s="13">
        <f t="shared" si="89"/>
        <v>8.2775000000000001E-3</v>
      </c>
    </row>
    <row r="548" spans="1:28" x14ac:dyDescent="0.25">
      <c r="A548" s="2" t="s">
        <v>542</v>
      </c>
      <c r="B548" s="3" t="s">
        <v>8947</v>
      </c>
      <c r="C548" s="3" t="s">
        <v>10272</v>
      </c>
      <c r="D548" s="12">
        <v>9.58</v>
      </c>
      <c r="E548" s="12">
        <v>9.5500000000000007</v>
      </c>
      <c r="F548" s="12">
        <v>9.34</v>
      </c>
      <c r="G548" s="12">
        <v>9.39</v>
      </c>
      <c r="H548" s="12">
        <v>9.5299999999999994</v>
      </c>
      <c r="I548" s="3">
        <v>-15161</v>
      </c>
      <c r="J548" s="3">
        <v>-15007</v>
      </c>
      <c r="K548" s="3">
        <v>-37433</v>
      </c>
      <c r="L548" s="3">
        <v>-7952</v>
      </c>
      <c r="M548" s="3">
        <v>5908</v>
      </c>
      <c r="N548" s="3">
        <v>1139</v>
      </c>
      <c r="O548" s="3">
        <v>725</v>
      </c>
      <c r="P548" s="3">
        <v>1198</v>
      </c>
      <c r="Q548" s="3">
        <v>-44</v>
      </c>
      <c r="R548" s="3">
        <v>0</v>
      </c>
      <c r="S548" s="13">
        <f t="shared" si="80"/>
        <v>-1.4524238</v>
      </c>
      <c r="T548" s="13">
        <f t="shared" si="81"/>
        <v>-1.4331685000000001</v>
      </c>
      <c r="U548" s="13">
        <f t="shared" si="82"/>
        <v>-3.4962421999999997</v>
      </c>
      <c r="V548" s="13">
        <f t="shared" si="83"/>
        <v>-0.74669279999999993</v>
      </c>
      <c r="W548" s="13">
        <f t="shared" si="84"/>
        <v>0.56303239999999999</v>
      </c>
      <c r="X548" s="13">
        <f t="shared" si="85"/>
        <v>0.10911620000000001</v>
      </c>
      <c r="Y548" s="13">
        <f t="shared" si="86"/>
        <v>6.9237500000000007E-2</v>
      </c>
      <c r="Z548" s="13">
        <f t="shared" si="87"/>
        <v>0.1118932</v>
      </c>
      <c r="AA548" s="13">
        <f t="shared" si="88"/>
        <v>-4.1316E-3</v>
      </c>
      <c r="AB548" s="13">
        <f t="shared" si="89"/>
        <v>0</v>
      </c>
    </row>
    <row r="549" spans="1:28" x14ac:dyDescent="0.25">
      <c r="A549" s="2" t="s">
        <v>543</v>
      </c>
      <c r="B549" s="3" t="s">
        <v>8948</v>
      </c>
      <c r="C549" s="3" t="s">
        <v>10272</v>
      </c>
      <c r="D549" s="12">
        <v>16.399999999999999</v>
      </c>
      <c r="E549" s="12">
        <v>16.3</v>
      </c>
      <c r="F549" s="12">
        <v>16.149999999999999</v>
      </c>
      <c r="G549" s="12">
        <v>16.2</v>
      </c>
      <c r="H549" s="12">
        <v>16.3</v>
      </c>
      <c r="I549" s="3">
        <v>-853</v>
      </c>
      <c r="J549" s="3">
        <v>354</v>
      </c>
      <c r="K549" s="3">
        <v>-1380</v>
      </c>
      <c r="L549" s="3">
        <v>-762</v>
      </c>
      <c r="M549" s="3">
        <v>-613</v>
      </c>
      <c r="N549" s="3">
        <v>-846</v>
      </c>
      <c r="O549" s="3">
        <v>-730</v>
      </c>
      <c r="P549" s="3">
        <v>-717</v>
      </c>
      <c r="Q549" s="3">
        <v>-26</v>
      </c>
      <c r="R549" s="3">
        <v>0</v>
      </c>
      <c r="S549" s="13">
        <f t="shared" si="80"/>
        <v>-0.13989199999999999</v>
      </c>
      <c r="T549" s="13">
        <f t="shared" si="81"/>
        <v>5.7701999999999996E-2</v>
      </c>
      <c r="U549" s="13">
        <f t="shared" si="82"/>
        <v>-0.22286999999999996</v>
      </c>
      <c r="V549" s="13">
        <f t="shared" si="83"/>
        <v>-0.123444</v>
      </c>
      <c r="W549" s="13">
        <f t="shared" si="84"/>
        <v>-9.9918999999999994E-2</v>
      </c>
      <c r="X549" s="13">
        <f t="shared" si="85"/>
        <v>-0.13874400000000001</v>
      </c>
      <c r="Y549" s="13">
        <f t="shared" si="86"/>
        <v>-0.11899</v>
      </c>
      <c r="Z549" s="13">
        <f t="shared" si="87"/>
        <v>-0.1157955</v>
      </c>
      <c r="AA549" s="13">
        <f t="shared" si="88"/>
        <v>-4.2119999999999996E-3</v>
      </c>
      <c r="AB549" s="13">
        <f t="shared" si="89"/>
        <v>0</v>
      </c>
    </row>
    <row r="550" spans="1:28" x14ac:dyDescent="0.25">
      <c r="A550" s="2" t="s">
        <v>544</v>
      </c>
      <c r="B550" s="3" t="s">
        <v>8949</v>
      </c>
      <c r="C550" s="3" t="s">
        <v>10272</v>
      </c>
      <c r="D550" s="12">
        <v>13.6</v>
      </c>
      <c r="E550" s="12">
        <v>13.55</v>
      </c>
      <c r="F550" s="12">
        <v>13.5</v>
      </c>
      <c r="G550" s="12">
        <v>13.5</v>
      </c>
      <c r="H550" s="12">
        <v>13.6</v>
      </c>
      <c r="I550" s="3">
        <v>-6943</v>
      </c>
      <c r="J550" s="3">
        <v>-362</v>
      </c>
      <c r="K550" s="3">
        <v>-2519</v>
      </c>
      <c r="L550" s="3">
        <v>391</v>
      </c>
      <c r="M550" s="3">
        <v>4281</v>
      </c>
      <c r="N550" s="3">
        <v>-16</v>
      </c>
      <c r="O550" s="3">
        <v>-367</v>
      </c>
      <c r="P550" s="3">
        <v>181</v>
      </c>
      <c r="Q550" s="3">
        <v>1124</v>
      </c>
      <c r="R550" s="3">
        <v>0</v>
      </c>
      <c r="S550" s="13">
        <f t="shared" si="80"/>
        <v>-0.94424799999999998</v>
      </c>
      <c r="T550" s="13">
        <f t="shared" si="81"/>
        <v>-4.9051000000000004E-2</v>
      </c>
      <c r="U550" s="13">
        <f t="shared" si="82"/>
        <v>-0.34006500000000001</v>
      </c>
      <c r="V550" s="13">
        <f t="shared" si="83"/>
        <v>5.2784999999999999E-2</v>
      </c>
      <c r="W550" s="13">
        <f t="shared" si="84"/>
        <v>0.58221599999999996</v>
      </c>
      <c r="X550" s="13">
        <f t="shared" si="85"/>
        <v>-2.176E-3</v>
      </c>
      <c r="Y550" s="13">
        <f t="shared" si="86"/>
        <v>-4.9728500000000002E-2</v>
      </c>
      <c r="Z550" s="13">
        <f t="shared" si="87"/>
        <v>2.4434999999999998E-2</v>
      </c>
      <c r="AA550" s="13">
        <f t="shared" si="88"/>
        <v>0.15174000000000001</v>
      </c>
      <c r="AB550" s="13">
        <f t="shared" si="89"/>
        <v>0</v>
      </c>
    </row>
    <row r="551" spans="1:28" x14ac:dyDescent="0.25">
      <c r="A551" s="2" t="s">
        <v>545</v>
      </c>
      <c r="B551" s="3" t="s">
        <v>8950</v>
      </c>
      <c r="C551" s="3" t="s">
        <v>10272</v>
      </c>
      <c r="D551" s="12">
        <v>22.3</v>
      </c>
      <c r="E551" s="12">
        <v>22.15</v>
      </c>
      <c r="F551" s="12">
        <v>22.25</v>
      </c>
      <c r="G551" s="12">
        <v>22.3</v>
      </c>
      <c r="H551" s="12">
        <v>22.55</v>
      </c>
      <c r="I551" s="3">
        <v>-9731</v>
      </c>
      <c r="J551" s="3">
        <v>-3256</v>
      </c>
      <c r="K551" s="3">
        <v>-6263</v>
      </c>
      <c r="L551" s="3">
        <v>1702</v>
      </c>
      <c r="M551" s="3">
        <v>5793</v>
      </c>
      <c r="N551" s="3">
        <v>-1100</v>
      </c>
      <c r="O551" s="3">
        <v>-6074</v>
      </c>
      <c r="P551" s="3">
        <v>241</v>
      </c>
      <c r="Q551" s="3">
        <v>-1193</v>
      </c>
      <c r="R551" s="3">
        <v>96</v>
      </c>
      <c r="S551" s="13">
        <f t="shared" si="80"/>
        <v>-2.170013</v>
      </c>
      <c r="T551" s="13">
        <f t="shared" si="81"/>
        <v>-0.72120399999999996</v>
      </c>
      <c r="U551" s="13">
        <f t="shared" si="82"/>
        <v>-1.3935175</v>
      </c>
      <c r="V551" s="13">
        <f t="shared" si="83"/>
        <v>0.37954599999999999</v>
      </c>
      <c r="W551" s="13">
        <f t="shared" si="84"/>
        <v>1.3063215000000001</v>
      </c>
      <c r="X551" s="13">
        <f t="shared" si="85"/>
        <v>-0.24529999999999999</v>
      </c>
      <c r="Y551" s="13">
        <f t="shared" si="86"/>
        <v>-1.345391</v>
      </c>
      <c r="Z551" s="13">
        <f t="shared" si="87"/>
        <v>5.3622499999999997E-2</v>
      </c>
      <c r="AA551" s="13">
        <f t="shared" si="88"/>
        <v>-0.26603900000000003</v>
      </c>
      <c r="AB551" s="13">
        <f t="shared" si="89"/>
        <v>2.1648000000000001E-2</v>
      </c>
    </row>
    <row r="552" spans="1:28" x14ac:dyDescent="0.25">
      <c r="A552" s="2" t="s">
        <v>546</v>
      </c>
      <c r="B552" s="3" t="s">
        <v>8951</v>
      </c>
      <c r="C552" s="3" t="s">
        <v>4308</v>
      </c>
      <c r="D552" s="12">
        <v>22.3</v>
      </c>
      <c r="E552" s="12">
        <v>22.1</v>
      </c>
      <c r="F552" s="12">
        <v>22.35</v>
      </c>
      <c r="G552" s="12">
        <v>22.25</v>
      </c>
      <c r="H552" s="12">
        <v>22.4</v>
      </c>
      <c r="I552" s="3">
        <v>-2638</v>
      </c>
      <c r="J552" s="3">
        <v>-3847</v>
      </c>
      <c r="K552" s="3">
        <v>-5017</v>
      </c>
      <c r="L552" s="3">
        <v>-562</v>
      </c>
      <c r="M552" s="3">
        <v>5545</v>
      </c>
      <c r="N552" s="3">
        <v>3696</v>
      </c>
      <c r="O552" s="3">
        <v>1823</v>
      </c>
      <c r="P552" s="3">
        <v>3841</v>
      </c>
      <c r="Q552" s="3">
        <v>277</v>
      </c>
      <c r="R552" s="3">
        <v>54</v>
      </c>
      <c r="S552" s="13">
        <f t="shared" si="80"/>
        <v>-0.58827399999999996</v>
      </c>
      <c r="T552" s="13">
        <f t="shared" si="81"/>
        <v>-0.85018700000000014</v>
      </c>
      <c r="U552" s="13">
        <f t="shared" si="82"/>
        <v>-1.1212995000000001</v>
      </c>
      <c r="V552" s="13">
        <f t="shared" si="83"/>
        <v>-0.12504499999999999</v>
      </c>
      <c r="W552" s="13">
        <f t="shared" si="84"/>
        <v>1.2420799999999999</v>
      </c>
      <c r="X552" s="13">
        <f t="shared" si="85"/>
        <v>0.82420800000000005</v>
      </c>
      <c r="Y552" s="13">
        <f t="shared" si="86"/>
        <v>0.40288300000000005</v>
      </c>
      <c r="Z552" s="13">
        <f t="shared" si="87"/>
        <v>0.85846350000000005</v>
      </c>
      <c r="AA552" s="13">
        <f t="shared" si="88"/>
        <v>6.16325E-2</v>
      </c>
      <c r="AB552" s="13">
        <f t="shared" si="89"/>
        <v>1.2095999999999999E-2</v>
      </c>
    </row>
    <row r="553" spans="1:28" x14ac:dyDescent="0.25">
      <c r="A553" s="2" t="s">
        <v>547</v>
      </c>
      <c r="B553" s="3" t="s">
        <v>8952</v>
      </c>
      <c r="C553" s="3" t="s">
        <v>10267</v>
      </c>
      <c r="D553" s="12">
        <v>6.99</v>
      </c>
      <c r="E553" s="12">
        <v>6.98</v>
      </c>
      <c r="F553" s="12">
        <v>6.9</v>
      </c>
      <c r="G553" s="12">
        <v>6.95</v>
      </c>
      <c r="H553" s="12">
        <v>7.12</v>
      </c>
      <c r="I553" s="3">
        <v>-139</v>
      </c>
      <c r="J553" s="3">
        <v>-852</v>
      </c>
      <c r="K553" s="3">
        <v>-1484</v>
      </c>
      <c r="L553" s="3">
        <v>145</v>
      </c>
      <c r="M553" s="3">
        <v>608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-9.7161000000000001E-3</v>
      </c>
      <c r="T553" s="13">
        <f t="shared" si="81"/>
        <v>-5.9469599999999997E-2</v>
      </c>
      <c r="U553" s="13">
        <f t="shared" si="82"/>
        <v>-0.102396</v>
      </c>
      <c r="V553" s="13">
        <f t="shared" si="83"/>
        <v>1.00775E-2</v>
      </c>
      <c r="W553" s="13">
        <f t="shared" si="84"/>
        <v>4.3289599999999998E-2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8953</v>
      </c>
      <c r="C554" s="3" t="s">
        <v>10193</v>
      </c>
      <c r="D554" s="12">
        <v>27.55</v>
      </c>
      <c r="E554" s="12">
        <v>27.65</v>
      </c>
      <c r="F554" s="12">
        <v>29.95</v>
      </c>
      <c r="G554" s="12">
        <v>31.2</v>
      </c>
      <c r="H554" s="12">
        <v>30.95</v>
      </c>
      <c r="I554" s="3">
        <v>-15</v>
      </c>
      <c r="J554" s="3">
        <v>-2</v>
      </c>
      <c r="K554" s="3">
        <v>6</v>
      </c>
      <c r="L554" s="3">
        <v>7</v>
      </c>
      <c r="M554" s="3">
        <v>-15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-4.1324999999999999E-3</v>
      </c>
      <c r="T554" s="13">
        <f t="shared" si="81"/>
        <v>-5.53E-4</v>
      </c>
      <c r="U554" s="13">
        <f t="shared" si="82"/>
        <v>1.797E-3</v>
      </c>
      <c r="V554" s="13">
        <f t="shared" si="83"/>
        <v>2.1840000000000002E-3</v>
      </c>
      <c r="W554" s="13">
        <f t="shared" si="84"/>
        <v>-4.6424999999999999E-3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8954</v>
      </c>
      <c r="C555" s="3" t="s">
        <v>4597</v>
      </c>
      <c r="D555" s="12">
        <v>22.5</v>
      </c>
      <c r="E555" s="12">
        <v>22.55</v>
      </c>
      <c r="F555" s="12">
        <v>22.8</v>
      </c>
      <c r="G555" s="12">
        <v>23.35</v>
      </c>
      <c r="H555" s="12">
        <v>23.2</v>
      </c>
      <c r="I555" s="3">
        <v>-403</v>
      </c>
      <c r="J555" s="3">
        <v>-200</v>
      </c>
      <c r="K555" s="3">
        <v>10</v>
      </c>
      <c r="L555" s="3">
        <v>277</v>
      </c>
      <c r="M555" s="3">
        <v>-125</v>
      </c>
      <c r="N555" s="3">
        <v>40</v>
      </c>
      <c r="O555" s="3">
        <v>-121</v>
      </c>
      <c r="P555" s="3">
        <v>0</v>
      </c>
      <c r="Q555" s="3">
        <v>0</v>
      </c>
      <c r="R555" s="3">
        <v>0</v>
      </c>
      <c r="S555" s="13">
        <f t="shared" si="80"/>
        <v>-9.0675000000000006E-2</v>
      </c>
      <c r="T555" s="13">
        <f t="shared" si="81"/>
        <v>-4.5100000000000001E-2</v>
      </c>
      <c r="U555" s="13">
        <f t="shared" si="82"/>
        <v>2.2799999999999999E-3</v>
      </c>
      <c r="V555" s="13">
        <f t="shared" si="83"/>
        <v>6.4679500000000001E-2</v>
      </c>
      <c r="W555" s="13">
        <f t="shared" si="84"/>
        <v>-2.9000000000000001E-2</v>
      </c>
      <c r="X555" s="13">
        <f t="shared" si="85"/>
        <v>8.9999999999999993E-3</v>
      </c>
      <c r="Y555" s="13">
        <f t="shared" si="86"/>
        <v>-2.7285500000000001E-2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8955</v>
      </c>
      <c r="C556" s="3" t="s">
        <v>4580</v>
      </c>
      <c r="D556" s="12">
        <v>29.5</v>
      </c>
      <c r="E556" s="12">
        <v>29.55</v>
      </c>
      <c r="F556" s="12">
        <v>29.5</v>
      </c>
      <c r="G556" s="12">
        <v>29.65</v>
      </c>
      <c r="H556" s="12">
        <v>29.65</v>
      </c>
      <c r="I556" s="3">
        <v>-2</v>
      </c>
      <c r="J556" s="3">
        <v>-15</v>
      </c>
      <c r="K556" s="3">
        <v>-8</v>
      </c>
      <c r="L556" s="3">
        <v>-4</v>
      </c>
      <c r="M556" s="3">
        <v>13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-5.9000000000000003E-4</v>
      </c>
      <c r="T556" s="13">
        <f t="shared" si="81"/>
        <v>-4.4324999999999998E-3</v>
      </c>
      <c r="U556" s="13">
        <f t="shared" si="82"/>
        <v>-2.3600000000000001E-3</v>
      </c>
      <c r="V556" s="13">
        <f t="shared" si="83"/>
        <v>-1.186E-3</v>
      </c>
      <c r="W556" s="13">
        <f t="shared" si="84"/>
        <v>3.8544999999999999E-3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8956</v>
      </c>
      <c r="C557" s="3" t="s">
        <v>10193</v>
      </c>
      <c r="D557" s="12">
        <v>22.7</v>
      </c>
      <c r="E557" s="12">
        <v>22.55</v>
      </c>
      <c r="F557" s="12">
        <v>22.35</v>
      </c>
      <c r="G557" s="12">
        <v>22.45</v>
      </c>
      <c r="H557" s="12">
        <v>22.85</v>
      </c>
      <c r="I557" s="3">
        <v>249</v>
      </c>
      <c r="J557" s="3">
        <v>-221</v>
      </c>
      <c r="K557" s="3">
        <v>-292</v>
      </c>
      <c r="L557" s="3">
        <v>86</v>
      </c>
      <c r="M557" s="3">
        <v>178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5.6523000000000004E-2</v>
      </c>
      <c r="T557" s="13">
        <f t="shared" si="81"/>
        <v>-4.9835500000000005E-2</v>
      </c>
      <c r="U557" s="13">
        <f t="shared" si="82"/>
        <v>-6.5262000000000001E-2</v>
      </c>
      <c r="V557" s="13">
        <f t="shared" si="83"/>
        <v>1.9307000000000001E-2</v>
      </c>
      <c r="W557" s="13">
        <f t="shared" si="84"/>
        <v>4.0673000000000001E-2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8957</v>
      </c>
      <c r="C558" s="3" t="s">
        <v>10193</v>
      </c>
      <c r="D558" s="12">
        <v>15.55</v>
      </c>
      <c r="E558" s="12">
        <v>15.45</v>
      </c>
      <c r="F558" s="12">
        <v>15.25</v>
      </c>
      <c r="G558" s="12">
        <v>15.4</v>
      </c>
      <c r="H558" s="12">
        <v>15.65</v>
      </c>
      <c r="I558" s="3">
        <v>46</v>
      </c>
      <c r="J558" s="3">
        <v>-61</v>
      </c>
      <c r="K558" s="3">
        <v>-162</v>
      </c>
      <c r="L558" s="3">
        <v>57</v>
      </c>
      <c r="M558" s="3">
        <v>177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7.1530000000000005E-3</v>
      </c>
      <c r="T558" s="13">
        <f t="shared" si="81"/>
        <v>-9.4244999999999989E-3</v>
      </c>
      <c r="U558" s="13">
        <f t="shared" si="82"/>
        <v>-2.4705000000000001E-2</v>
      </c>
      <c r="V558" s="13">
        <f t="shared" si="83"/>
        <v>8.7780000000000011E-3</v>
      </c>
      <c r="W558" s="13">
        <f t="shared" si="84"/>
        <v>2.7700500000000003E-2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8958</v>
      </c>
      <c r="C559" s="3" t="s">
        <v>10193</v>
      </c>
      <c r="D559" s="12">
        <v>26.2</v>
      </c>
      <c r="E559" s="12">
        <v>26.75</v>
      </c>
      <c r="F559" s="12">
        <v>26.1</v>
      </c>
      <c r="G559" s="12">
        <v>26.5</v>
      </c>
      <c r="H559" s="12">
        <v>26.6</v>
      </c>
      <c r="I559" s="3">
        <v>-16</v>
      </c>
      <c r="J559" s="3">
        <v>34</v>
      </c>
      <c r="K559" s="3">
        <v>-138</v>
      </c>
      <c r="L559" s="3">
        <v>-9</v>
      </c>
      <c r="M559" s="3">
        <v>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-4.1919999999999995E-3</v>
      </c>
      <c r="T559" s="13">
        <f t="shared" si="81"/>
        <v>9.0950000000000007E-3</v>
      </c>
      <c r="U559" s="13">
        <f t="shared" si="82"/>
        <v>-3.6018000000000001E-2</v>
      </c>
      <c r="V559" s="13">
        <f t="shared" si="83"/>
        <v>-2.385E-3</v>
      </c>
      <c r="W559" s="13">
        <f t="shared" si="84"/>
        <v>2.6600000000000001E-4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8959</v>
      </c>
      <c r="C560" s="3" t="s">
        <v>10274</v>
      </c>
      <c r="D560" s="12">
        <v>33.299999999999997</v>
      </c>
      <c r="E560" s="12">
        <v>32.700000000000003</v>
      </c>
      <c r="F560" s="12">
        <v>31.65</v>
      </c>
      <c r="G560" s="12">
        <v>32.9</v>
      </c>
      <c r="H560" s="12">
        <v>32.299999999999997</v>
      </c>
      <c r="I560" s="3">
        <v>0</v>
      </c>
      <c r="J560" s="3">
        <v>-1</v>
      </c>
      <c r="K560" s="3">
        <v>-15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-3.2700000000000003E-4</v>
      </c>
      <c r="U560" s="13">
        <f t="shared" si="82"/>
        <v>-4.7475E-3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8960</v>
      </c>
      <c r="C561" s="3" t="s">
        <v>10193</v>
      </c>
      <c r="D561" s="12">
        <v>8.2799999999999994</v>
      </c>
      <c r="E561" s="12">
        <v>8.34</v>
      </c>
      <c r="F561" s="12">
        <v>9</v>
      </c>
      <c r="G561" s="12">
        <v>9.0299999999999994</v>
      </c>
      <c r="H561" s="12">
        <v>8.82</v>
      </c>
      <c r="I561" s="3">
        <v>-182</v>
      </c>
      <c r="J561" s="3">
        <v>-298</v>
      </c>
      <c r="K561" s="3">
        <v>-190</v>
      </c>
      <c r="L561" s="3">
        <v>-182</v>
      </c>
      <c r="M561" s="3">
        <v>-210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-1.5069599999999997E-2</v>
      </c>
      <c r="T561" s="13">
        <f t="shared" si="81"/>
        <v>-2.4853200000000002E-2</v>
      </c>
      <c r="U561" s="13">
        <f t="shared" si="82"/>
        <v>-1.7100000000000001E-2</v>
      </c>
      <c r="V561" s="13">
        <f t="shared" si="83"/>
        <v>-1.6434599999999997E-2</v>
      </c>
      <c r="W561" s="13">
        <f t="shared" si="84"/>
        <v>-1.8522E-2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8961</v>
      </c>
      <c r="C562" s="3" t="s">
        <v>10193</v>
      </c>
      <c r="D562" s="12">
        <v>261</v>
      </c>
      <c r="E562" s="12">
        <v>260</v>
      </c>
      <c r="F562" s="12">
        <v>262.5</v>
      </c>
      <c r="G562" s="12">
        <v>261</v>
      </c>
      <c r="H562" s="12">
        <v>263</v>
      </c>
      <c r="I562" s="3">
        <v>-1030</v>
      </c>
      <c r="J562" s="3">
        <v>-1204</v>
      </c>
      <c r="K562" s="3">
        <v>-887</v>
      </c>
      <c r="L562" s="3">
        <v>-191</v>
      </c>
      <c r="M562" s="3">
        <v>146</v>
      </c>
      <c r="N562" s="3">
        <v>402</v>
      </c>
      <c r="O562" s="3">
        <v>289</v>
      </c>
      <c r="P562" s="3">
        <v>387</v>
      </c>
      <c r="Q562" s="3">
        <v>25</v>
      </c>
      <c r="R562" s="3">
        <v>3</v>
      </c>
      <c r="S562" s="13">
        <f t="shared" si="80"/>
        <v>-2.6882999999999999</v>
      </c>
      <c r="T562" s="13">
        <f t="shared" si="81"/>
        <v>-3.1303999999999998</v>
      </c>
      <c r="U562" s="13">
        <f t="shared" si="82"/>
        <v>-2.3283749999999999</v>
      </c>
      <c r="V562" s="13">
        <f t="shared" si="83"/>
        <v>-0.49851000000000001</v>
      </c>
      <c r="W562" s="13">
        <f t="shared" si="84"/>
        <v>0.38397999999999999</v>
      </c>
      <c r="X562" s="13">
        <f t="shared" si="85"/>
        <v>1.04922</v>
      </c>
      <c r="Y562" s="13">
        <f t="shared" si="86"/>
        <v>0.75139999999999996</v>
      </c>
      <c r="Z562" s="13">
        <f t="shared" si="87"/>
        <v>1.0158750000000001</v>
      </c>
      <c r="AA562" s="13">
        <f t="shared" si="88"/>
        <v>6.5250000000000002E-2</v>
      </c>
      <c r="AB562" s="13">
        <f t="shared" si="89"/>
        <v>7.8899999999999994E-3</v>
      </c>
    </row>
    <row r="563" spans="1:28" x14ac:dyDescent="0.25">
      <c r="A563" s="2" t="s">
        <v>557</v>
      </c>
      <c r="B563" s="3" t="s">
        <v>8962</v>
      </c>
      <c r="C563" s="3" t="s">
        <v>10193</v>
      </c>
      <c r="D563" s="12">
        <v>20.45</v>
      </c>
      <c r="E563" s="12">
        <v>20.149999999999999</v>
      </c>
      <c r="F563" s="12">
        <v>19.75</v>
      </c>
      <c r="G563" s="12">
        <v>20.55</v>
      </c>
      <c r="H563" s="12">
        <v>20.8</v>
      </c>
      <c r="I563" s="3">
        <v>-128</v>
      </c>
      <c r="J563" s="3">
        <v>-55</v>
      </c>
      <c r="K563" s="3">
        <v>-193</v>
      </c>
      <c r="L563" s="3">
        <v>-39</v>
      </c>
      <c r="M563" s="3">
        <v>-569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-2.6175999999999998E-2</v>
      </c>
      <c r="T563" s="13">
        <f t="shared" si="81"/>
        <v>-1.10825E-2</v>
      </c>
      <c r="U563" s="13">
        <f t="shared" si="82"/>
        <v>-3.8117499999999999E-2</v>
      </c>
      <c r="V563" s="13">
        <f t="shared" si="83"/>
        <v>-8.0145000000000008E-3</v>
      </c>
      <c r="W563" s="13">
        <f t="shared" si="84"/>
        <v>-0.11835200000000001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8963</v>
      </c>
      <c r="C564" s="3" t="s">
        <v>10193</v>
      </c>
      <c r="D564" s="12">
        <v>84.5</v>
      </c>
      <c r="E564" s="12">
        <v>83</v>
      </c>
      <c r="F564" s="12">
        <v>82.2</v>
      </c>
      <c r="G564" s="12">
        <v>83.5</v>
      </c>
      <c r="H564" s="12">
        <v>84.2</v>
      </c>
      <c r="I564" s="3">
        <v>-520</v>
      </c>
      <c r="J564" s="3">
        <v>-1770</v>
      </c>
      <c r="K564" s="3">
        <v>-765</v>
      </c>
      <c r="L564" s="3">
        <v>-152</v>
      </c>
      <c r="M564" s="3">
        <v>-316</v>
      </c>
      <c r="N564" s="3">
        <v>-609</v>
      </c>
      <c r="O564" s="3">
        <v>-141</v>
      </c>
      <c r="P564" s="3">
        <v>-319</v>
      </c>
      <c r="Q564" s="3">
        <v>196</v>
      </c>
      <c r="R564" s="3">
        <v>185</v>
      </c>
      <c r="S564" s="13">
        <f t="shared" si="80"/>
        <v>-0.43940000000000001</v>
      </c>
      <c r="T564" s="13">
        <f t="shared" si="81"/>
        <v>-1.4691000000000001</v>
      </c>
      <c r="U564" s="13">
        <f t="shared" si="82"/>
        <v>-0.62883</v>
      </c>
      <c r="V564" s="13">
        <f t="shared" si="83"/>
        <v>-0.12692000000000001</v>
      </c>
      <c r="W564" s="13">
        <f t="shared" si="84"/>
        <v>-0.26607200000000003</v>
      </c>
      <c r="X564" s="13">
        <f t="shared" si="85"/>
        <v>-0.51460499999999998</v>
      </c>
      <c r="Y564" s="13">
        <f t="shared" si="86"/>
        <v>-0.11703</v>
      </c>
      <c r="Z564" s="13">
        <f t="shared" si="87"/>
        <v>-0.26221800000000001</v>
      </c>
      <c r="AA564" s="13">
        <f t="shared" si="88"/>
        <v>0.16366</v>
      </c>
      <c r="AB564" s="13">
        <f t="shared" si="89"/>
        <v>0.15576999999999999</v>
      </c>
    </row>
    <row r="565" spans="1:28" x14ac:dyDescent="0.25">
      <c r="A565" s="2" t="s">
        <v>559</v>
      </c>
      <c r="B565" s="3" t="s">
        <v>8964</v>
      </c>
      <c r="C565" s="3" t="s">
        <v>10274</v>
      </c>
      <c r="D565" s="12">
        <v>22.2</v>
      </c>
      <c r="E565" s="12">
        <v>22.4</v>
      </c>
      <c r="F565" s="12">
        <v>22.7</v>
      </c>
      <c r="G565" s="12">
        <v>22.9</v>
      </c>
      <c r="H565" s="12">
        <v>20.75</v>
      </c>
      <c r="I565" s="3">
        <v>0</v>
      </c>
      <c r="J565" s="3">
        <v>-11</v>
      </c>
      <c r="K565" s="3">
        <v>5</v>
      </c>
      <c r="L565" s="3">
        <v>1</v>
      </c>
      <c r="M565" s="3">
        <v>-40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-2.4639999999999996E-3</v>
      </c>
      <c r="U565" s="13">
        <f t="shared" si="82"/>
        <v>1.1349999999999999E-3</v>
      </c>
      <c r="V565" s="13">
        <f t="shared" si="83"/>
        <v>2.2899999999999998E-4</v>
      </c>
      <c r="W565" s="13">
        <f t="shared" si="84"/>
        <v>-8.3000000000000001E-3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8965</v>
      </c>
      <c r="C566" s="3" t="s">
        <v>10188</v>
      </c>
      <c r="D566" s="12">
        <v>28.45</v>
      </c>
      <c r="E566" s="12">
        <v>28.35</v>
      </c>
      <c r="F566" s="12">
        <v>27.5</v>
      </c>
      <c r="G566" s="12">
        <v>27.7</v>
      </c>
      <c r="H566" s="12">
        <v>28.8</v>
      </c>
      <c r="I566" s="3">
        <v>0</v>
      </c>
      <c r="J566" s="3">
        <v>-190</v>
      </c>
      <c r="K566" s="3">
        <v>-110</v>
      </c>
      <c r="L566" s="3">
        <v>-14</v>
      </c>
      <c r="M566" s="3">
        <v>101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-5.3865000000000003E-2</v>
      </c>
      <c r="U566" s="13">
        <f t="shared" si="82"/>
        <v>-3.0249999999999999E-2</v>
      </c>
      <c r="V566" s="13">
        <f t="shared" si="83"/>
        <v>-3.8779999999999999E-3</v>
      </c>
      <c r="W566" s="13">
        <f t="shared" si="84"/>
        <v>2.9088000000000003E-2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8966</v>
      </c>
      <c r="C567" s="3" t="s">
        <v>10193</v>
      </c>
      <c r="D567" s="12">
        <v>18.899999999999999</v>
      </c>
      <c r="E567" s="12">
        <v>18.8</v>
      </c>
      <c r="F567" s="12">
        <v>18.7</v>
      </c>
      <c r="G567" s="12">
        <v>18.7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8967</v>
      </c>
      <c r="C568" s="3" t="s">
        <v>10193</v>
      </c>
      <c r="D568" s="12">
        <v>61.4</v>
      </c>
      <c r="E568" s="12">
        <v>61.6</v>
      </c>
      <c r="F568" s="12">
        <v>60.5</v>
      </c>
      <c r="G568" s="12">
        <v>60.5</v>
      </c>
      <c r="H568" s="12">
        <v>60.9</v>
      </c>
      <c r="I568" s="3">
        <v>0</v>
      </c>
      <c r="J568" s="3">
        <v>-16</v>
      </c>
      <c r="K568" s="3">
        <v>-32</v>
      </c>
      <c r="L568" s="3">
        <v>-20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-9.8560000000000002E-3</v>
      </c>
      <c r="U568" s="13">
        <f t="shared" si="82"/>
        <v>-1.9359999999999999E-2</v>
      </c>
      <c r="V568" s="13">
        <f t="shared" si="83"/>
        <v>-1.21E-2</v>
      </c>
      <c r="W568" s="13">
        <f t="shared" si="84"/>
        <v>-2.4359999999999998E-3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8968</v>
      </c>
      <c r="C569" s="3" t="s">
        <v>10185</v>
      </c>
      <c r="D569" s="12">
        <v>25.05</v>
      </c>
      <c r="E569" s="12">
        <v>24.55</v>
      </c>
      <c r="F569" s="12">
        <v>27</v>
      </c>
      <c r="G569" s="12">
        <v>26.2</v>
      </c>
      <c r="H569" s="12">
        <v>25.75</v>
      </c>
      <c r="I569" s="3">
        <v>0</v>
      </c>
      <c r="J569" s="3">
        <v>-1</v>
      </c>
      <c r="K569" s="3">
        <v>4</v>
      </c>
      <c r="L569" s="3">
        <v>-8</v>
      </c>
      <c r="M569" s="3">
        <v>-1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-2.455E-4</v>
      </c>
      <c r="U569" s="13">
        <f t="shared" si="82"/>
        <v>1.08E-3</v>
      </c>
      <c r="V569" s="13">
        <f t="shared" si="83"/>
        <v>-2.0959999999999998E-3</v>
      </c>
      <c r="W569" s="13">
        <f t="shared" si="84"/>
        <v>-2.5750000000000002E-4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8969</v>
      </c>
      <c r="C570" s="3" t="s">
        <v>10193</v>
      </c>
      <c r="D570" s="12">
        <v>16.95</v>
      </c>
      <c r="E570" s="12">
        <v>17.100000000000001</v>
      </c>
      <c r="F570" s="12">
        <v>16.899999999999999</v>
      </c>
      <c r="G570" s="12">
        <v>16.75</v>
      </c>
      <c r="H570" s="12">
        <v>16.600000000000001</v>
      </c>
      <c r="I570" s="3">
        <v>-42</v>
      </c>
      <c r="J570" s="3">
        <v>-6</v>
      </c>
      <c r="K570" s="3">
        <v>-12</v>
      </c>
      <c r="L570" s="3">
        <v>-143</v>
      </c>
      <c r="M570" s="3">
        <v>86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-7.1189999999999995E-3</v>
      </c>
      <c r="T570" s="13">
        <f t="shared" si="81"/>
        <v>-1.026E-3</v>
      </c>
      <c r="U570" s="13">
        <f t="shared" si="82"/>
        <v>-2.0279999999999999E-3</v>
      </c>
      <c r="V570" s="13">
        <f t="shared" si="83"/>
        <v>-2.3952500000000002E-2</v>
      </c>
      <c r="W570" s="13">
        <f t="shared" si="84"/>
        <v>1.4276000000000002E-2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8970</v>
      </c>
      <c r="C571" s="3" t="s">
        <v>10193</v>
      </c>
      <c r="D571" s="12">
        <v>23.05</v>
      </c>
      <c r="E571" s="12">
        <v>23.05</v>
      </c>
      <c r="F571" s="12">
        <v>22.8</v>
      </c>
      <c r="G571" s="12">
        <v>22.85</v>
      </c>
      <c r="H571" s="12">
        <v>22.8</v>
      </c>
      <c r="I571" s="3">
        <v>7</v>
      </c>
      <c r="J571" s="3">
        <v>-1</v>
      </c>
      <c r="K571" s="3">
        <v>4</v>
      </c>
      <c r="L571" s="3">
        <v>4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1.6134999999999999E-3</v>
      </c>
      <c r="T571" s="13">
        <f t="shared" si="81"/>
        <v>-2.3050000000000002E-4</v>
      </c>
      <c r="U571" s="13">
        <f t="shared" si="82"/>
        <v>9.1200000000000005E-4</v>
      </c>
      <c r="V571" s="13">
        <f t="shared" si="83"/>
        <v>9.140000000000001E-4</v>
      </c>
      <c r="W571" s="13">
        <f t="shared" si="84"/>
        <v>9.1200000000000005E-4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8971</v>
      </c>
      <c r="C572" s="3" t="s">
        <v>10193</v>
      </c>
      <c r="D572" s="12">
        <v>37</v>
      </c>
      <c r="E572" s="12">
        <v>37</v>
      </c>
      <c r="F572" s="12">
        <v>36.5</v>
      </c>
      <c r="G572" s="12">
        <v>36.799999999999997</v>
      </c>
      <c r="H572" s="12">
        <v>37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8972</v>
      </c>
      <c r="C573" s="3" t="s">
        <v>10193</v>
      </c>
      <c r="D573" s="12">
        <v>34.5</v>
      </c>
      <c r="E573" s="12">
        <v>34.6</v>
      </c>
      <c r="F573" s="12">
        <v>34.6</v>
      </c>
      <c r="G573" s="12">
        <v>34.6</v>
      </c>
      <c r="H573" s="12">
        <v>34.35</v>
      </c>
      <c r="I573" s="3">
        <v>0</v>
      </c>
      <c r="J573" s="3">
        <v>0</v>
      </c>
      <c r="K573" s="3">
        <v>-1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-3.4600000000000001E-4</v>
      </c>
      <c r="V573" s="13">
        <f t="shared" si="83"/>
        <v>-3.4600000000000001E-4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8973</v>
      </c>
      <c r="C574" s="3" t="s">
        <v>10198</v>
      </c>
      <c r="D574" s="12">
        <v>11.95</v>
      </c>
      <c r="E574" s="12">
        <v>11.85</v>
      </c>
      <c r="F574" s="12">
        <v>11.85</v>
      </c>
      <c r="G574" s="12">
        <v>11.75</v>
      </c>
      <c r="H574" s="12">
        <v>11.75</v>
      </c>
      <c r="I574" s="3">
        <v>-2</v>
      </c>
      <c r="J574" s="3">
        <v>-3</v>
      </c>
      <c r="K574" s="3">
        <v>0</v>
      </c>
      <c r="L574" s="3">
        <v>2</v>
      </c>
      <c r="M574" s="3">
        <v>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-2.3899999999999998E-4</v>
      </c>
      <c r="T574" s="13">
        <f t="shared" si="81"/>
        <v>-3.5549999999999997E-4</v>
      </c>
      <c r="U574" s="13">
        <f t="shared" si="82"/>
        <v>0</v>
      </c>
      <c r="V574" s="13">
        <f t="shared" si="83"/>
        <v>2.3499999999999999E-4</v>
      </c>
      <c r="W574" s="13">
        <f t="shared" si="84"/>
        <v>8.2249999999999999E-4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8974</v>
      </c>
      <c r="C575" s="3" t="s">
        <v>10204</v>
      </c>
      <c r="D575" s="12">
        <v>77.8</v>
      </c>
      <c r="E575" s="12">
        <v>81.5</v>
      </c>
      <c r="F575" s="12">
        <v>83.5</v>
      </c>
      <c r="G575" s="12">
        <v>81.8</v>
      </c>
      <c r="H575" s="12">
        <v>85.2</v>
      </c>
      <c r="I575" s="3">
        <v>-65</v>
      </c>
      <c r="J575" s="3">
        <v>1869</v>
      </c>
      <c r="K575" s="3">
        <v>-1151</v>
      </c>
      <c r="L575" s="3">
        <v>-822</v>
      </c>
      <c r="M575" s="3">
        <v>1855</v>
      </c>
      <c r="N575" s="3">
        <v>0</v>
      </c>
      <c r="O575" s="3">
        <v>130</v>
      </c>
      <c r="P575" s="3">
        <v>180</v>
      </c>
      <c r="Q575" s="3">
        <v>0</v>
      </c>
      <c r="R575" s="3">
        <v>0</v>
      </c>
      <c r="S575" s="13">
        <f t="shared" si="80"/>
        <v>-5.0569999999999997E-2</v>
      </c>
      <c r="T575" s="13">
        <f t="shared" si="81"/>
        <v>1.5232349999999999</v>
      </c>
      <c r="U575" s="13">
        <f t="shared" si="82"/>
        <v>-0.96108499999999997</v>
      </c>
      <c r="V575" s="13">
        <f t="shared" si="83"/>
        <v>-0.67239599999999988</v>
      </c>
      <c r="W575" s="13">
        <f t="shared" si="84"/>
        <v>1.58046</v>
      </c>
      <c r="X575" s="13">
        <f t="shared" si="85"/>
        <v>0</v>
      </c>
      <c r="Y575" s="13">
        <f t="shared" si="86"/>
        <v>0.10595</v>
      </c>
      <c r="Z575" s="13">
        <f t="shared" si="87"/>
        <v>0.15029999999999999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8975</v>
      </c>
      <c r="C576" s="3" t="s">
        <v>10219</v>
      </c>
      <c r="D576" s="12">
        <v>61.8</v>
      </c>
      <c r="E576" s="12">
        <v>61</v>
      </c>
      <c r="F576" s="12">
        <v>61.6</v>
      </c>
      <c r="G576" s="12">
        <v>61.9</v>
      </c>
      <c r="H576" s="12">
        <v>62.1</v>
      </c>
      <c r="I576" s="3">
        <v>30</v>
      </c>
      <c r="J576" s="3">
        <v>44</v>
      </c>
      <c r="K576" s="3">
        <v>61</v>
      </c>
      <c r="L576" s="3">
        <v>-19</v>
      </c>
      <c r="M576" s="3">
        <v>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1.8540000000000001E-2</v>
      </c>
      <c r="T576" s="13">
        <f t="shared" si="81"/>
        <v>2.6839999999999999E-2</v>
      </c>
      <c r="U576" s="13">
        <f t="shared" si="82"/>
        <v>3.7575999999999998E-2</v>
      </c>
      <c r="V576" s="13">
        <f t="shared" si="83"/>
        <v>-1.1760999999999999E-2</v>
      </c>
      <c r="W576" s="13">
        <f t="shared" si="84"/>
        <v>4.3470000000000002E-3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8976</v>
      </c>
      <c r="C577" s="3" t="s">
        <v>4746</v>
      </c>
      <c r="D577" s="12">
        <v>54.7</v>
      </c>
      <c r="E577" s="12">
        <v>54.2</v>
      </c>
      <c r="F577" s="12">
        <v>51.8</v>
      </c>
      <c r="G577" s="12">
        <v>52.7</v>
      </c>
      <c r="H577" s="12">
        <v>53.6</v>
      </c>
      <c r="I577" s="3">
        <v>1314</v>
      </c>
      <c r="J577" s="3">
        <v>1095</v>
      </c>
      <c r="K577" s="3">
        <v>2643</v>
      </c>
      <c r="L577" s="3">
        <v>2168</v>
      </c>
      <c r="M577" s="3">
        <v>1342</v>
      </c>
      <c r="N577" s="3">
        <v>116</v>
      </c>
      <c r="O577" s="3">
        <v>-4523</v>
      </c>
      <c r="P577" s="3">
        <v>-4484</v>
      </c>
      <c r="Q577" s="3">
        <v>-4634</v>
      </c>
      <c r="R577" s="3">
        <v>-4624</v>
      </c>
      <c r="S577" s="13">
        <f t="shared" si="80"/>
        <v>0.71875800000000001</v>
      </c>
      <c r="T577" s="13">
        <f t="shared" si="81"/>
        <v>0.59348999999999996</v>
      </c>
      <c r="U577" s="13">
        <f t="shared" si="82"/>
        <v>1.3690739999999999</v>
      </c>
      <c r="V577" s="13">
        <f t="shared" si="83"/>
        <v>1.142536</v>
      </c>
      <c r="W577" s="13">
        <f t="shared" si="84"/>
        <v>0.71931199999999995</v>
      </c>
      <c r="X577" s="13">
        <f t="shared" si="85"/>
        <v>6.3452000000000008E-2</v>
      </c>
      <c r="Y577" s="13">
        <f t="shared" si="86"/>
        <v>-2.4514659999999999</v>
      </c>
      <c r="Z577" s="13">
        <f t="shared" si="87"/>
        <v>-2.3227119999999997</v>
      </c>
      <c r="AA577" s="13">
        <f t="shared" si="88"/>
        <v>-2.4421180000000002</v>
      </c>
      <c r="AB577" s="13">
        <f t="shared" si="89"/>
        <v>-2.4784639999999998</v>
      </c>
    </row>
    <row r="578" spans="1:28" x14ac:dyDescent="0.25">
      <c r="A578" s="2" t="s">
        <v>572</v>
      </c>
      <c r="B578" s="3" t="s">
        <v>8977</v>
      </c>
      <c r="C578" s="3" t="s">
        <v>10262</v>
      </c>
      <c r="D578" s="12">
        <v>131.5</v>
      </c>
      <c r="E578" s="12">
        <v>129</v>
      </c>
      <c r="F578" s="12">
        <v>120.5</v>
      </c>
      <c r="G578" s="12">
        <v>121</v>
      </c>
      <c r="H578" s="12">
        <v>133</v>
      </c>
      <c r="I578" s="3">
        <v>2414</v>
      </c>
      <c r="J578" s="3">
        <v>-1554</v>
      </c>
      <c r="K578" s="3">
        <v>2182</v>
      </c>
      <c r="L578" s="3">
        <v>1149</v>
      </c>
      <c r="M578" s="3">
        <v>-435</v>
      </c>
      <c r="N578" s="3">
        <v>-250</v>
      </c>
      <c r="O578" s="3">
        <v>-94</v>
      </c>
      <c r="P578" s="3">
        <v>-876</v>
      </c>
      <c r="Q578" s="3">
        <v>-80</v>
      </c>
      <c r="R578" s="3">
        <v>0</v>
      </c>
      <c r="S578" s="13">
        <f t="shared" si="80"/>
        <v>3.17441</v>
      </c>
      <c r="T578" s="13">
        <f t="shared" si="81"/>
        <v>-2.0046599999999999</v>
      </c>
      <c r="U578" s="13">
        <f t="shared" si="82"/>
        <v>2.6293099999999998</v>
      </c>
      <c r="V578" s="13">
        <f t="shared" si="83"/>
        <v>1.39029</v>
      </c>
      <c r="W578" s="13">
        <f t="shared" si="84"/>
        <v>-0.57855000000000001</v>
      </c>
      <c r="X578" s="13">
        <f t="shared" si="85"/>
        <v>-0.32874999999999999</v>
      </c>
      <c r="Y578" s="13">
        <f t="shared" si="86"/>
        <v>-0.12126000000000001</v>
      </c>
      <c r="Z578" s="13">
        <f t="shared" si="87"/>
        <v>-1.05558</v>
      </c>
      <c r="AA578" s="13">
        <f t="shared" si="88"/>
        <v>-9.6799999999999997E-2</v>
      </c>
      <c r="AB578" s="13">
        <f t="shared" si="89"/>
        <v>0</v>
      </c>
    </row>
    <row r="579" spans="1:28" x14ac:dyDescent="0.25">
      <c r="A579" s="2" t="s">
        <v>573</v>
      </c>
      <c r="B579" s="3" t="s">
        <v>8978</v>
      </c>
      <c r="C579" s="3" t="s">
        <v>4309</v>
      </c>
      <c r="D579" s="12">
        <v>3020</v>
      </c>
      <c r="E579" s="12">
        <v>3020</v>
      </c>
      <c r="F579" s="12">
        <v>2950</v>
      </c>
      <c r="G579" s="12">
        <v>2930</v>
      </c>
      <c r="H579" s="12">
        <v>2990</v>
      </c>
      <c r="I579" s="3">
        <v>-165</v>
      </c>
      <c r="J579" s="3">
        <v>11</v>
      </c>
      <c r="K579" s="3">
        <v>-145</v>
      </c>
      <c r="L579" s="3">
        <v>-143</v>
      </c>
      <c r="M579" s="3">
        <v>23</v>
      </c>
      <c r="N579" s="3">
        <v>1</v>
      </c>
      <c r="O579" s="3">
        <v>-13</v>
      </c>
      <c r="P579" s="3">
        <v>0</v>
      </c>
      <c r="Q579" s="3">
        <v>-2</v>
      </c>
      <c r="R579" s="3">
        <v>-18</v>
      </c>
      <c r="S579" s="13">
        <f t="shared" si="80"/>
        <v>-4.9829999999999997</v>
      </c>
      <c r="T579" s="13">
        <f t="shared" si="81"/>
        <v>0.3322</v>
      </c>
      <c r="U579" s="13">
        <f t="shared" si="82"/>
        <v>-4.2774999999999999</v>
      </c>
      <c r="V579" s="13">
        <f t="shared" si="83"/>
        <v>-4.1898999999999997</v>
      </c>
      <c r="W579" s="13">
        <f t="shared" si="84"/>
        <v>0.68769999999999998</v>
      </c>
      <c r="X579" s="13">
        <f t="shared" si="85"/>
        <v>3.0200000000000001E-2</v>
      </c>
      <c r="Y579" s="13">
        <f t="shared" si="86"/>
        <v>-0.3926</v>
      </c>
      <c r="Z579" s="13">
        <f t="shared" si="87"/>
        <v>0</v>
      </c>
      <c r="AA579" s="13">
        <f t="shared" si="88"/>
        <v>-5.8599999999999999E-2</v>
      </c>
      <c r="AB579" s="13">
        <f t="shared" si="89"/>
        <v>-0.53820000000000001</v>
      </c>
    </row>
    <row r="580" spans="1:28" x14ac:dyDescent="0.25">
      <c r="A580" s="2" t="s">
        <v>574</v>
      </c>
      <c r="B580" s="3" t="s">
        <v>8979</v>
      </c>
      <c r="C580" s="3" t="s">
        <v>10203</v>
      </c>
      <c r="D580" s="12">
        <v>79.5</v>
      </c>
      <c r="E580" s="12">
        <v>80</v>
      </c>
      <c r="F580" s="12">
        <v>79.5</v>
      </c>
      <c r="G580" s="12">
        <v>79.7</v>
      </c>
      <c r="H580" s="12">
        <v>80.5</v>
      </c>
      <c r="I580" s="3">
        <v>31</v>
      </c>
      <c r="J580" s="3">
        <v>25</v>
      </c>
      <c r="K580" s="3">
        <v>-33</v>
      </c>
      <c r="L580" s="3">
        <v>-37</v>
      </c>
      <c r="M580" s="3">
        <v>87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2.4645E-2</v>
      </c>
      <c r="T580" s="13">
        <f t="shared" si="81"/>
        <v>0.02</v>
      </c>
      <c r="U580" s="13">
        <f t="shared" si="82"/>
        <v>-2.6235000000000001E-2</v>
      </c>
      <c r="V580" s="13">
        <f t="shared" si="83"/>
        <v>-2.9489000000000001E-2</v>
      </c>
      <c r="W580" s="13">
        <f t="shared" si="84"/>
        <v>7.0035E-2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8980</v>
      </c>
      <c r="C581" s="3" t="s">
        <v>10275</v>
      </c>
      <c r="D581" s="12">
        <v>7.87</v>
      </c>
      <c r="E581" s="12">
        <v>7.71</v>
      </c>
      <c r="F581" s="12">
        <v>7.36</v>
      </c>
      <c r="G581" s="12">
        <v>7.36</v>
      </c>
      <c r="H581" s="12">
        <v>7.46</v>
      </c>
      <c r="I581" s="3">
        <v>11</v>
      </c>
      <c r="J581" s="3">
        <v>-45</v>
      </c>
      <c r="K581" s="3">
        <v>-90</v>
      </c>
      <c r="L581" s="3">
        <v>-27</v>
      </c>
      <c r="M581" s="3">
        <v>-4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8.6570000000000006E-4</v>
      </c>
      <c r="T581" s="13">
        <f t="shared" si="81"/>
        <v>-3.4694999999999999E-3</v>
      </c>
      <c r="U581" s="13">
        <f t="shared" si="82"/>
        <v>-6.6239999999999997E-3</v>
      </c>
      <c r="V581" s="13">
        <f t="shared" si="83"/>
        <v>-1.9872000000000002E-3</v>
      </c>
      <c r="W581" s="13">
        <f t="shared" si="84"/>
        <v>-2.9839999999999999E-4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8981</v>
      </c>
      <c r="C582" s="3" t="s">
        <v>10240</v>
      </c>
      <c r="D582" s="12">
        <v>13.05</v>
      </c>
      <c r="E582" s="12">
        <v>13.15</v>
      </c>
      <c r="F582" s="12">
        <v>13.15</v>
      </c>
      <c r="G582" s="12">
        <v>12.9</v>
      </c>
      <c r="H582" s="12">
        <v>12.95</v>
      </c>
      <c r="I582" s="3">
        <v>88</v>
      </c>
      <c r="J582" s="3">
        <v>56</v>
      </c>
      <c r="K582" s="3">
        <v>14</v>
      </c>
      <c r="L582" s="3">
        <v>40</v>
      </c>
      <c r="M582" s="3">
        <v>-11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1.1484000000000001E-2</v>
      </c>
      <c r="T582" s="13">
        <f t="shared" si="81"/>
        <v>7.3639999999999999E-3</v>
      </c>
      <c r="U582" s="13">
        <f t="shared" si="82"/>
        <v>1.841E-3</v>
      </c>
      <c r="V582" s="13">
        <f t="shared" si="83"/>
        <v>5.1599999999999997E-3</v>
      </c>
      <c r="W582" s="13">
        <f t="shared" si="84"/>
        <v>-1.4245E-3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8982</v>
      </c>
      <c r="C583" s="3" t="s">
        <v>4591</v>
      </c>
      <c r="D583" s="12">
        <v>125.5</v>
      </c>
      <c r="E583" s="12">
        <v>125.5</v>
      </c>
      <c r="F583" s="12">
        <v>122</v>
      </c>
      <c r="G583" s="12">
        <v>121</v>
      </c>
      <c r="H583" s="12">
        <v>122.5</v>
      </c>
      <c r="I583" s="3">
        <v>603</v>
      </c>
      <c r="J583" s="3">
        <v>231</v>
      </c>
      <c r="K583" s="3">
        <v>1480</v>
      </c>
      <c r="L583" s="3">
        <v>-541</v>
      </c>
      <c r="M583" s="3">
        <v>625</v>
      </c>
      <c r="N583" s="3">
        <v>10</v>
      </c>
      <c r="O583" s="3">
        <v>2</v>
      </c>
      <c r="P583" s="3">
        <v>28</v>
      </c>
      <c r="Q583" s="3">
        <v>40</v>
      </c>
      <c r="R583" s="3">
        <v>1</v>
      </c>
      <c r="S583" s="13">
        <f t="shared" ref="S583:S646" si="90">$D583*I583/100000</f>
        <v>0.75676500000000002</v>
      </c>
      <c r="T583" s="13">
        <f t="shared" ref="T583:T646" si="91">$E583*J583/100000</f>
        <v>0.28990500000000002</v>
      </c>
      <c r="U583" s="13">
        <f t="shared" ref="U583:U646" si="92">$F583*K583/100000</f>
        <v>1.8056000000000001</v>
      </c>
      <c r="V583" s="13">
        <f t="shared" ref="V583:V646" si="93">$G583*L583/100000</f>
        <v>-0.65461000000000003</v>
      </c>
      <c r="W583" s="13">
        <f t="shared" ref="W583:W646" si="94">$H583*M583/100000</f>
        <v>0.765625</v>
      </c>
      <c r="X583" s="13">
        <f t="shared" ref="X583:X646" si="95">$D583*N583/100000</f>
        <v>1.255E-2</v>
      </c>
      <c r="Y583" s="13">
        <f t="shared" ref="Y583:Y646" si="96">$E583*O583/100000</f>
        <v>2.5100000000000001E-3</v>
      </c>
      <c r="Z583" s="13">
        <f t="shared" ref="Z583:Z646" si="97">$F583*P583/100000</f>
        <v>3.4160000000000003E-2</v>
      </c>
      <c r="AA583" s="13">
        <f t="shared" ref="AA583:AA646" si="98">$G583*Q583/100000</f>
        <v>4.8399999999999999E-2</v>
      </c>
      <c r="AB583" s="13">
        <f t="shared" ref="AB583:AB646" si="99">$H583*R583/100000</f>
        <v>1.225E-3</v>
      </c>
    </row>
    <row r="584" spans="1:28" x14ac:dyDescent="0.25">
      <c r="A584" s="2" t="s">
        <v>578</v>
      </c>
      <c r="B584" s="3" t="s">
        <v>8983</v>
      </c>
      <c r="C584" s="3" t="s">
        <v>10276</v>
      </c>
      <c r="D584" s="12">
        <v>47.3</v>
      </c>
      <c r="E584" s="12">
        <v>47</v>
      </c>
      <c r="F584" s="12">
        <v>47</v>
      </c>
      <c r="G584" s="12">
        <v>46.9</v>
      </c>
      <c r="H584" s="12">
        <v>47.5</v>
      </c>
      <c r="I584" s="3">
        <v>195</v>
      </c>
      <c r="J584" s="3">
        <v>-214</v>
      </c>
      <c r="K584" s="3">
        <v>-31</v>
      </c>
      <c r="L584" s="3">
        <v>53</v>
      </c>
      <c r="M584" s="3">
        <v>121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9.2234999999999998E-2</v>
      </c>
      <c r="T584" s="13">
        <f t="shared" si="91"/>
        <v>-0.10058</v>
      </c>
      <c r="U584" s="13">
        <f t="shared" si="92"/>
        <v>-1.457E-2</v>
      </c>
      <c r="V584" s="13">
        <f t="shared" si="93"/>
        <v>2.4856999999999997E-2</v>
      </c>
      <c r="W584" s="13">
        <f t="shared" si="94"/>
        <v>5.7474999999999998E-2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8984</v>
      </c>
      <c r="C585" s="3" t="s">
        <v>10235</v>
      </c>
      <c r="D585" s="12">
        <v>72.7</v>
      </c>
      <c r="E585" s="12">
        <v>75.2</v>
      </c>
      <c r="F585" s="12">
        <v>72</v>
      </c>
      <c r="G585" s="12">
        <v>71.599999999999994</v>
      </c>
      <c r="H585" s="12">
        <v>73.7</v>
      </c>
      <c r="I585" s="3">
        <v>-41</v>
      </c>
      <c r="J585" s="3">
        <v>-193</v>
      </c>
      <c r="K585" s="3">
        <v>-75</v>
      </c>
      <c r="L585" s="3">
        <v>-36</v>
      </c>
      <c r="M585" s="3">
        <v>696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-2.9807000000000004E-2</v>
      </c>
      <c r="T585" s="13">
        <f t="shared" si="91"/>
        <v>-0.14513600000000001</v>
      </c>
      <c r="U585" s="13">
        <f t="shared" si="92"/>
        <v>-5.3999999999999999E-2</v>
      </c>
      <c r="V585" s="13">
        <f t="shared" si="93"/>
        <v>-2.5776E-2</v>
      </c>
      <c r="W585" s="13">
        <f t="shared" si="94"/>
        <v>0.51295200000000007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8985</v>
      </c>
      <c r="C586" s="3" t="s">
        <v>10277</v>
      </c>
      <c r="D586" s="12">
        <v>70.7</v>
      </c>
      <c r="E586" s="12">
        <v>77.2</v>
      </c>
      <c r="F586" s="12">
        <v>82</v>
      </c>
      <c r="G586" s="12">
        <v>82</v>
      </c>
      <c r="H586" s="12">
        <v>82</v>
      </c>
      <c r="I586" s="3">
        <v>773</v>
      </c>
      <c r="J586" s="3">
        <v>773</v>
      </c>
      <c r="K586" s="3">
        <v>-5328</v>
      </c>
      <c r="L586" s="3">
        <v>-2204</v>
      </c>
      <c r="M586" s="3">
        <v>943</v>
      </c>
      <c r="N586" s="3">
        <v>0</v>
      </c>
      <c r="O586" s="3">
        <v>223</v>
      </c>
      <c r="P586" s="3">
        <v>817</v>
      </c>
      <c r="Q586" s="3">
        <v>3013</v>
      </c>
      <c r="R586" s="3">
        <v>244</v>
      </c>
      <c r="S586" s="13">
        <f t="shared" si="90"/>
        <v>0.54651100000000008</v>
      </c>
      <c r="T586" s="13">
        <f t="shared" si="91"/>
        <v>0.59675600000000006</v>
      </c>
      <c r="U586" s="13">
        <f t="shared" si="92"/>
        <v>-4.3689600000000004</v>
      </c>
      <c r="V586" s="13">
        <f t="shared" si="93"/>
        <v>-1.80728</v>
      </c>
      <c r="W586" s="13">
        <f t="shared" si="94"/>
        <v>0.77325999999999995</v>
      </c>
      <c r="X586" s="13">
        <f t="shared" si="95"/>
        <v>0</v>
      </c>
      <c r="Y586" s="13">
        <f t="shared" si="96"/>
        <v>0.17215600000000003</v>
      </c>
      <c r="Z586" s="13">
        <f t="shared" si="97"/>
        <v>0.66993999999999998</v>
      </c>
      <c r="AA586" s="13">
        <f t="shared" si="98"/>
        <v>2.4706600000000001</v>
      </c>
      <c r="AB586" s="13">
        <f t="shared" si="99"/>
        <v>0.20008000000000001</v>
      </c>
    </row>
    <row r="587" spans="1:28" x14ac:dyDescent="0.25">
      <c r="A587" s="2" t="s">
        <v>581</v>
      </c>
      <c r="B587" s="3" t="s">
        <v>8986</v>
      </c>
      <c r="C587" s="3" t="s">
        <v>10252</v>
      </c>
      <c r="D587" s="12">
        <v>16.05</v>
      </c>
      <c r="E587" s="12">
        <v>16.05</v>
      </c>
      <c r="F587" s="12">
        <v>15.8</v>
      </c>
      <c r="G587" s="12">
        <v>15.7</v>
      </c>
      <c r="H587" s="12">
        <v>15.65</v>
      </c>
      <c r="I587" s="3">
        <v>3</v>
      </c>
      <c r="J587" s="3">
        <v>-7</v>
      </c>
      <c r="K587" s="3">
        <v>-17</v>
      </c>
      <c r="L587" s="3">
        <v>-2</v>
      </c>
      <c r="M587" s="3">
        <v>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4.8150000000000005E-4</v>
      </c>
      <c r="T587" s="13">
        <f t="shared" si="91"/>
        <v>-1.1235000000000001E-3</v>
      </c>
      <c r="U587" s="13">
        <f t="shared" si="92"/>
        <v>-2.686E-3</v>
      </c>
      <c r="V587" s="13">
        <f t="shared" si="93"/>
        <v>-3.1399999999999999E-4</v>
      </c>
      <c r="W587" s="13">
        <f t="shared" si="94"/>
        <v>1.2520000000000001E-3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8987</v>
      </c>
      <c r="C588" s="3" t="s">
        <v>10278</v>
      </c>
      <c r="D588" s="12">
        <v>82</v>
      </c>
      <c r="E588" s="12">
        <v>83.3</v>
      </c>
      <c r="F588" s="12">
        <v>80.8</v>
      </c>
      <c r="G588" s="12">
        <v>79.7</v>
      </c>
      <c r="H588" s="12">
        <v>81.900000000000006</v>
      </c>
      <c r="I588" s="3">
        <v>562</v>
      </c>
      <c r="J588" s="3">
        <v>203</v>
      </c>
      <c r="K588" s="3">
        <v>-742</v>
      </c>
      <c r="L588" s="3">
        <v>-72</v>
      </c>
      <c r="M588" s="3">
        <v>682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0.46084000000000003</v>
      </c>
      <c r="T588" s="13">
        <f t="shared" si="91"/>
        <v>0.16909899999999997</v>
      </c>
      <c r="U588" s="13">
        <f t="shared" si="92"/>
        <v>-0.59953599999999996</v>
      </c>
      <c r="V588" s="13">
        <f t="shared" si="93"/>
        <v>-5.7384000000000004E-2</v>
      </c>
      <c r="W588" s="13">
        <f t="shared" si="94"/>
        <v>0.558558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8988</v>
      </c>
      <c r="C589" s="3" t="s">
        <v>10204</v>
      </c>
      <c r="D589" s="12">
        <v>21.95</v>
      </c>
      <c r="E589" s="12">
        <v>21.55</v>
      </c>
      <c r="F589" s="12">
        <v>20.2</v>
      </c>
      <c r="G589" s="12">
        <v>20.2</v>
      </c>
      <c r="H589" s="12">
        <v>20.25</v>
      </c>
      <c r="I589" s="3">
        <v>-165</v>
      </c>
      <c r="J589" s="3">
        <v>-134</v>
      </c>
      <c r="K589" s="3">
        <v>-116</v>
      </c>
      <c r="L589" s="3">
        <v>-59</v>
      </c>
      <c r="M589" s="3">
        <v>-50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-3.62175E-2</v>
      </c>
      <c r="T589" s="13">
        <f t="shared" si="91"/>
        <v>-2.8877000000000003E-2</v>
      </c>
      <c r="U589" s="13">
        <f t="shared" si="92"/>
        <v>-2.3431999999999998E-2</v>
      </c>
      <c r="V589" s="13">
        <f t="shared" si="93"/>
        <v>-1.1918E-2</v>
      </c>
      <c r="W589" s="13">
        <f t="shared" si="94"/>
        <v>-1.0125E-2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8989</v>
      </c>
      <c r="C590" s="3" t="s">
        <v>10251</v>
      </c>
      <c r="D590" s="12">
        <v>50.7</v>
      </c>
      <c r="E590" s="12">
        <v>50.8</v>
      </c>
      <c r="F590" s="12">
        <v>49.95</v>
      </c>
      <c r="G590" s="12">
        <v>49.55</v>
      </c>
      <c r="H590" s="12">
        <v>50.1</v>
      </c>
      <c r="I590" s="3">
        <v>27</v>
      </c>
      <c r="J590" s="3">
        <v>54</v>
      </c>
      <c r="K590" s="3">
        <v>-6</v>
      </c>
      <c r="L590" s="3">
        <v>-70</v>
      </c>
      <c r="M590" s="3">
        <v>-20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1.3689000000000002E-2</v>
      </c>
      <c r="T590" s="13">
        <f t="shared" si="91"/>
        <v>2.7431999999999998E-2</v>
      </c>
      <c r="U590" s="13">
        <f t="shared" si="92"/>
        <v>-2.9970000000000005E-3</v>
      </c>
      <c r="V590" s="13">
        <f t="shared" si="93"/>
        <v>-3.4685000000000001E-2</v>
      </c>
      <c r="W590" s="13">
        <f t="shared" si="94"/>
        <v>-1.0019999999999999E-2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8990</v>
      </c>
      <c r="C591" s="3" t="s">
        <v>4585</v>
      </c>
      <c r="D591" s="12">
        <v>273</v>
      </c>
      <c r="E591" s="12">
        <v>273</v>
      </c>
      <c r="F591" s="12">
        <v>272</v>
      </c>
      <c r="G591" s="12">
        <v>270</v>
      </c>
      <c r="H591" s="12">
        <v>273.5</v>
      </c>
      <c r="I591" s="3">
        <v>254</v>
      </c>
      <c r="J591" s="3">
        <v>18</v>
      </c>
      <c r="K591" s="3">
        <v>112</v>
      </c>
      <c r="L591" s="3">
        <v>68</v>
      </c>
      <c r="M591" s="3">
        <v>329</v>
      </c>
      <c r="N591" s="3">
        <v>0</v>
      </c>
      <c r="O591" s="3">
        <v>1</v>
      </c>
      <c r="P591" s="3">
        <v>0</v>
      </c>
      <c r="Q591" s="3">
        <v>-1</v>
      </c>
      <c r="R591" s="3">
        <v>0</v>
      </c>
      <c r="S591" s="13">
        <f t="shared" si="90"/>
        <v>0.69342000000000004</v>
      </c>
      <c r="T591" s="13">
        <f t="shared" si="91"/>
        <v>4.9140000000000003E-2</v>
      </c>
      <c r="U591" s="13">
        <f t="shared" si="92"/>
        <v>0.30464000000000002</v>
      </c>
      <c r="V591" s="13">
        <f t="shared" si="93"/>
        <v>0.18360000000000001</v>
      </c>
      <c r="W591" s="13">
        <f t="shared" si="94"/>
        <v>0.89981500000000003</v>
      </c>
      <c r="X591" s="13">
        <f t="shared" si="95"/>
        <v>0</v>
      </c>
      <c r="Y591" s="13">
        <f t="shared" si="96"/>
        <v>2.7299999999999998E-3</v>
      </c>
      <c r="Z591" s="13">
        <f t="shared" si="97"/>
        <v>0</v>
      </c>
      <c r="AA591" s="13">
        <f t="shared" si="98"/>
        <v>-2.7000000000000001E-3</v>
      </c>
      <c r="AB591" s="13">
        <f t="shared" si="99"/>
        <v>0</v>
      </c>
    </row>
    <row r="592" spans="1:28" x14ac:dyDescent="0.25">
      <c r="A592" s="2" t="s">
        <v>586</v>
      </c>
      <c r="B592" s="3" t="s">
        <v>8991</v>
      </c>
      <c r="C592" s="3" t="s">
        <v>10241</v>
      </c>
      <c r="D592" s="12">
        <v>14.4</v>
      </c>
      <c r="E592" s="12">
        <v>14.15</v>
      </c>
      <c r="F592" s="12">
        <v>13.5</v>
      </c>
      <c r="G592" s="12">
        <v>13.65</v>
      </c>
      <c r="H592" s="12">
        <v>13.6</v>
      </c>
      <c r="I592" s="3">
        <v>128</v>
      </c>
      <c r="J592" s="3">
        <v>-892</v>
      </c>
      <c r="K592" s="3">
        <v>-30</v>
      </c>
      <c r="L592" s="3">
        <v>-171</v>
      </c>
      <c r="M592" s="3">
        <v>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1.8432E-2</v>
      </c>
      <c r="T592" s="13">
        <f t="shared" si="91"/>
        <v>-0.12621800000000002</v>
      </c>
      <c r="U592" s="13">
        <f t="shared" si="92"/>
        <v>-4.0499999999999998E-3</v>
      </c>
      <c r="V592" s="13">
        <f t="shared" si="93"/>
        <v>-2.3341500000000001E-2</v>
      </c>
      <c r="W592" s="13">
        <f t="shared" si="94"/>
        <v>1.2239999999999998E-3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8992</v>
      </c>
      <c r="C593" s="3" t="s">
        <v>10228</v>
      </c>
      <c r="D593" s="12">
        <v>24</v>
      </c>
      <c r="E593" s="12">
        <v>24.05</v>
      </c>
      <c r="F593" s="12">
        <v>22.95</v>
      </c>
      <c r="G593" s="12">
        <v>22.75</v>
      </c>
      <c r="H593" s="12">
        <v>25</v>
      </c>
      <c r="I593" s="3">
        <v>14</v>
      </c>
      <c r="J593" s="3">
        <v>-196</v>
      </c>
      <c r="K593" s="3">
        <v>-453</v>
      </c>
      <c r="L593" s="3">
        <v>-171</v>
      </c>
      <c r="M593" s="3">
        <v>427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3.3600000000000001E-3</v>
      </c>
      <c r="T593" s="13">
        <f t="shared" si="91"/>
        <v>-4.7137999999999999E-2</v>
      </c>
      <c r="U593" s="13">
        <f t="shared" si="92"/>
        <v>-0.1039635</v>
      </c>
      <c r="V593" s="13">
        <f t="shared" si="93"/>
        <v>-3.89025E-2</v>
      </c>
      <c r="W593" s="13">
        <f t="shared" si="94"/>
        <v>0.10675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8993</v>
      </c>
      <c r="C594" s="3" t="s">
        <v>4594</v>
      </c>
      <c r="D594" s="12">
        <v>140</v>
      </c>
      <c r="E594" s="12">
        <v>139.5</v>
      </c>
      <c r="F594" s="12">
        <v>138</v>
      </c>
      <c r="G594" s="12">
        <v>138.5</v>
      </c>
      <c r="H594" s="12">
        <v>139.5</v>
      </c>
      <c r="I594" s="3">
        <v>812</v>
      </c>
      <c r="J594" s="3">
        <v>-876</v>
      </c>
      <c r="K594" s="3">
        <v>264</v>
      </c>
      <c r="L594" s="3">
        <v>88</v>
      </c>
      <c r="M594" s="3">
        <v>382</v>
      </c>
      <c r="N594" s="3">
        <v>86</v>
      </c>
      <c r="O594" s="3">
        <v>87</v>
      </c>
      <c r="P594" s="3">
        <v>87</v>
      </c>
      <c r="Q594" s="3">
        <v>-3</v>
      </c>
      <c r="R594" s="3">
        <v>0</v>
      </c>
      <c r="S594" s="13">
        <f t="shared" si="90"/>
        <v>1.1368</v>
      </c>
      <c r="T594" s="13">
        <f t="shared" si="91"/>
        <v>-1.2220200000000001</v>
      </c>
      <c r="U594" s="13">
        <f t="shared" si="92"/>
        <v>0.36431999999999998</v>
      </c>
      <c r="V594" s="13">
        <f t="shared" si="93"/>
        <v>0.12188</v>
      </c>
      <c r="W594" s="13">
        <f t="shared" si="94"/>
        <v>0.53288999999999997</v>
      </c>
      <c r="X594" s="13">
        <f t="shared" si="95"/>
        <v>0.12039999999999999</v>
      </c>
      <c r="Y594" s="13">
        <f t="shared" si="96"/>
        <v>0.121365</v>
      </c>
      <c r="Z594" s="13">
        <f t="shared" si="97"/>
        <v>0.12006</v>
      </c>
      <c r="AA594" s="13">
        <f t="shared" si="98"/>
        <v>-4.1549999999999998E-3</v>
      </c>
      <c r="AB594" s="13">
        <f t="shared" si="99"/>
        <v>0</v>
      </c>
    </row>
    <row r="595" spans="1:28" x14ac:dyDescent="0.25">
      <c r="A595" s="2" t="s">
        <v>589</v>
      </c>
      <c r="B595" s="3" t="s">
        <v>8994</v>
      </c>
      <c r="C595" s="3" t="s">
        <v>4583</v>
      </c>
      <c r="D595" s="12">
        <v>23.4</v>
      </c>
      <c r="E595" s="12">
        <v>22.65</v>
      </c>
      <c r="F595" s="12">
        <v>21.8</v>
      </c>
      <c r="G595" s="12">
        <v>21.95</v>
      </c>
      <c r="H595" s="12">
        <v>22.75</v>
      </c>
      <c r="I595" s="3">
        <v>54</v>
      </c>
      <c r="J595" s="3">
        <v>-321</v>
      </c>
      <c r="K595" s="3">
        <v>-237</v>
      </c>
      <c r="L595" s="3">
        <v>80</v>
      </c>
      <c r="M595" s="3">
        <v>527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1.2636E-2</v>
      </c>
      <c r="T595" s="13">
        <f t="shared" si="91"/>
        <v>-7.2706499999999993E-2</v>
      </c>
      <c r="U595" s="13">
        <f t="shared" si="92"/>
        <v>-5.1666000000000004E-2</v>
      </c>
      <c r="V595" s="13">
        <f t="shared" si="93"/>
        <v>1.7559999999999999E-2</v>
      </c>
      <c r="W595" s="13">
        <f t="shared" si="94"/>
        <v>0.1198925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8995</v>
      </c>
      <c r="C596" s="3" t="s">
        <v>10203</v>
      </c>
      <c r="D596" s="12">
        <v>28.6</v>
      </c>
      <c r="E596" s="12">
        <v>28.55</v>
      </c>
      <c r="F596" s="12">
        <v>28.2</v>
      </c>
      <c r="G596" s="12">
        <v>28.15</v>
      </c>
      <c r="H596" s="12">
        <v>28.3</v>
      </c>
      <c r="I596" s="3">
        <v>-128</v>
      </c>
      <c r="J596" s="3">
        <v>-92</v>
      </c>
      <c r="K596" s="3">
        <v>-226</v>
      </c>
      <c r="L596" s="3">
        <v>-267</v>
      </c>
      <c r="M596" s="3">
        <v>-103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-3.6608000000000002E-2</v>
      </c>
      <c r="T596" s="13">
        <f t="shared" si="91"/>
        <v>-2.6265999999999998E-2</v>
      </c>
      <c r="U596" s="13">
        <f t="shared" si="92"/>
        <v>-6.3731999999999997E-2</v>
      </c>
      <c r="V596" s="13">
        <f t="shared" si="93"/>
        <v>-7.5160499999999991E-2</v>
      </c>
      <c r="W596" s="13">
        <f t="shared" si="94"/>
        <v>-2.9149000000000001E-2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8996</v>
      </c>
      <c r="C597" s="3" t="s">
        <v>10260</v>
      </c>
      <c r="D597" s="12">
        <v>46.15</v>
      </c>
      <c r="E597" s="12">
        <v>46.1</v>
      </c>
      <c r="F597" s="12">
        <v>45.3</v>
      </c>
      <c r="G597" s="12">
        <v>44.9</v>
      </c>
      <c r="H597" s="12">
        <v>45.1</v>
      </c>
      <c r="I597" s="3">
        <v>-32</v>
      </c>
      <c r="J597" s="3">
        <v>-211</v>
      </c>
      <c r="K597" s="3">
        <v>-283</v>
      </c>
      <c r="L597" s="3">
        <v>-263</v>
      </c>
      <c r="M597" s="3">
        <v>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-1.4768E-2</v>
      </c>
      <c r="T597" s="13">
        <f t="shared" si="91"/>
        <v>-9.727100000000001E-2</v>
      </c>
      <c r="U597" s="13">
        <f t="shared" si="92"/>
        <v>-0.12819900000000001</v>
      </c>
      <c r="V597" s="13">
        <f t="shared" si="93"/>
        <v>-0.11808699999999998</v>
      </c>
      <c r="W597" s="13">
        <f t="shared" si="94"/>
        <v>2.7060000000000001E-3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8997</v>
      </c>
      <c r="C598" s="3" t="s">
        <v>10236</v>
      </c>
      <c r="D598" s="12">
        <v>59.5</v>
      </c>
      <c r="E598" s="12">
        <v>60</v>
      </c>
      <c r="F598" s="12">
        <v>58.8</v>
      </c>
      <c r="G598" s="12">
        <v>58.6</v>
      </c>
      <c r="H598" s="12">
        <v>59.3</v>
      </c>
      <c r="I598" s="3">
        <v>348</v>
      </c>
      <c r="J598" s="3">
        <v>154</v>
      </c>
      <c r="K598" s="3">
        <v>-161</v>
      </c>
      <c r="L598" s="3">
        <v>-38</v>
      </c>
      <c r="M598" s="3">
        <v>29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0.20705999999999999</v>
      </c>
      <c r="T598" s="13">
        <f t="shared" si="91"/>
        <v>9.2399999999999996E-2</v>
      </c>
      <c r="U598" s="13">
        <f t="shared" si="92"/>
        <v>-9.4667999999999988E-2</v>
      </c>
      <c r="V598" s="13">
        <f t="shared" si="93"/>
        <v>-2.2268000000000003E-2</v>
      </c>
      <c r="W598" s="13">
        <f t="shared" si="94"/>
        <v>1.7196999999999997E-2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8998</v>
      </c>
      <c r="C599" s="3" t="s">
        <v>10279</v>
      </c>
      <c r="D599" s="12">
        <v>19.2</v>
      </c>
      <c r="E599" s="12">
        <v>19</v>
      </c>
      <c r="F599" s="12">
        <v>18.350000000000001</v>
      </c>
      <c r="G599" s="12">
        <v>18.2</v>
      </c>
      <c r="H599" s="12">
        <v>18.7</v>
      </c>
      <c r="I599" s="3">
        <v>380</v>
      </c>
      <c r="J599" s="3">
        <v>-92</v>
      </c>
      <c r="K599" s="3">
        <v>-299</v>
      </c>
      <c r="L599" s="3">
        <v>-108</v>
      </c>
      <c r="M599" s="3">
        <v>332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7.2959999999999997E-2</v>
      </c>
      <c r="T599" s="13">
        <f t="shared" si="91"/>
        <v>-1.7479999999999999E-2</v>
      </c>
      <c r="U599" s="13">
        <f t="shared" si="92"/>
        <v>-5.4866500000000006E-2</v>
      </c>
      <c r="V599" s="13">
        <f t="shared" si="93"/>
        <v>-1.9656E-2</v>
      </c>
      <c r="W599" s="13">
        <f t="shared" si="94"/>
        <v>6.2083999999999993E-2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8999</v>
      </c>
      <c r="C600" s="3" t="s">
        <v>10240</v>
      </c>
      <c r="D600" s="12">
        <v>41.8</v>
      </c>
      <c r="E600" s="12">
        <v>42.4</v>
      </c>
      <c r="F600" s="12">
        <v>41.7</v>
      </c>
      <c r="G600" s="12">
        <v>41.45</v>
      </c>
      <c r="H600" s="12">
        <v>41.55</v>
      </c>
      <c r="I600" s="3">
        <v>-7</v>
      </c>
      <c r="J600" s="3">
        <v>104</v>
      </c>
      <c r="K600" s="3">
        <v>-95</v>
      </c>
      <c r="L600" s="3">
        <v>-85</v>
      </c>
      <c r="M600" s="3">
        <v>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-2.9259999999999998E-3</v>
      </c>
      <c r="T600" s="13">
        <f t="shared" si="91"/>
        <v>4.4095999999999996E-2</v>
      </c>
      <c r="U600" s="13">
        <f t="shared" si="92"/>
        <v>-3.9615000000000004E-2</v>
      </c>
      <c r="V600" s="13">
        <f t="shared" si="93"/>
        <v>-3.5232500000000007E-2</v>
      </c>
      <c r="W600" s="13">
        <f t="shared" si="94"/>
        <v>2.0774999999999999E-3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9000</v>
      </c>
      <c r="C601" s="3" t="s">
        <v>10203</v>
      </c>
      <c r="D601" s="12">
        <v>24.5</v>
      </c>
      <c r="E601" s="12">
        <v>24.45</v>
      </c>
      <c r="F601" s="12">
        <v>23.8</v>
      </c>
      <c r="G601" s="12">
        <v>23.7</v>
      </c>
      <c r="H601" s="12">
        <v>23.75</v>
      </c>
      <c r="I601" s="3">
        <v>2461</v>
      </c>
      <c r="J601" s="3">
        <v>-1294</v>
      </c>
      <c r="K601" s="3">
        <v>-463</v>
      </c>
      <c r="L601" s="3">
        <v>-473</v>
      </c>
      <c r="M601" s="3">
        <v>102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0.60294499999999995</v>
      </c>
      <c r="T601" s="13">
        <f t="shared" si="91"/>
        <v>-0.31638299999999997</v>
      </c>
      <c r="U601" s="13">
        <f t="shared" si="92"/>
        <v>-0.110194</v>
      </c>
      <c r="V601" s="13">
        <f t="shared" si="93"/>
        <v>-0.11210100000000001</v>
      </c>
      <c r="W601" s="13">
        <f t="shared" si="94"/>
        <v>2.4225E-2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9001</v>
      </c>
      <c r="C602" s="3" t="s">
        <v>10244</v>
      </c>
      <c r="D602" s="12">
        <v>509</v>
      </c>
      <c r="E602" s="12">
        <v>503</v>
      </c>
      <c r="F602" s="12">
        <v>483</v>
      </c>
      <c r="G602" s="12">
        <v>476.5</v>
      </c>
      <c r="H602" s="12">
        <v>490</v>
      </c>
      <c r="I602" s="3">
        <v>-113</v>
      </c>
      <c r="J602" s="3">
        <v>-393</v>
      </c>
      <c r="K602" s="3">
        <v>-885</v>
      </c>
      <c r="L602" s="3">
        <v>1775</v>
      </c>
      <c r="M602" s="3">
        <v>2392</v>
      </c>
      <c r="N602" s="3">
        <v>-501</v>
      </c>
      <c r="O602" s="3">
        <v>-771</v>
      </c>
      <c r="P602" s="3">
        <v>-1614</v>
      </c>
      <c r="Q602" s="3">
        <v>-1590</v>
      </c>
      <c r="R602" s="3">
        <v>-265</v>
      </c>
      <c r="S602" s="13">
        <f t="shared" si="90"/>
        <v>-0.57516999999999996</v>
      </c>
      <c r="T602" s="13">
        <f t="shared" si="91"/>
        <v>-1.97679</v>
      </c>
      <c r="U602" s="13">
        <f t="shared" si="92"/>
        <v>-4.2745499999999996</v>
      </c>
      <c r="V602" s="13">
        <f t="shared" si="93"/>
        <v>8.4578749999999996</v>
      </c>
      <c r="W602" s="13">
        <f t="shared" si="94"/>
        <v>11.720800000000001</v>
      </c>
      <c r="X602" s="13">
        <f t="shared" si="95"/>
        <v>-2.55009</v>
      </c>
      <c r="Y602" s="13">
        <f t="shared" si="96"/>
        <v>-3.8781300000000001</v>
      </c>
      <c r="Z602" s="13">
        <f t="shared" si="97"/>
        <v>-7.7956200000000004</v>
      </c>
      <c r="AA602" s="13">
        <f t="shared" si="98"/>
        <v>-7.5763499999999997</v>
      </c>
      <c r="AB602" s="13">
        <f t="shared" si="99"/>
        <v>-1.2985</v>
      </c>
    </row>
    <row r="603" spans="1:28" x14ac:dyDescent="0.25">
      <c r="A603" s="2" t="s">
        <v>597</v>
      </c>
      <c r="B603" s="3" t="s">
        <v>9002</v>
      </c>
      <c r="C603" s="3" t="s">
        <v>10244</v>
      </c>
      <c r="D603" s="12">
        <v>77.599999999999994</v>
      </c>
      <c r="E603" s="12">
        <v>76.3</v>
      </c>
      <c r="F603" s="12">
        <v>75.2</v>
      </c>
      <c r="G603" s="12">
        <v>74.8</v>
      </c>
      <c r="H603" s="12">
        <v>76.7</v>
      </c>
      <c r="I603" s="3">
        <v>1504</v>
      </c>
      <c r="J603" s="3">
        <v>-2310</v>
      </c>
      <c r="K603" s="3">
        <v>1523</v>
      </c>
      <c r="L603" s="3">
        <v>-19</v>
      </c>
      <c r="M603" s="3">
        <v>474</v>
      </c>
      <c r="N603" s="3">
        <v>710</v>
      </c>
      <c r="O603" s="3">
        <v>268</v>
      </c>
      <c r="P603" s="3">
        <v>0</v>
      </c>
      <c r="Q603" s="3">
        <v>30</v>
      </c>
      <c r="R603" s="3">
        <v>55</v>
      </c>
      <c r="S603" s="13">
        <f t="shared" si="90"/>
        <v>1.1671039999999999</v>
      </c>
      <c r="T603" s="13">
        <f t="shared" si="91"/>
        <v>-1.7625299999999999</v>
      </c>
      <c r="U603" s="13">
        <f t="shared" si="92"/>
        <v>1.1452960000000001</v>
      </c>
      <c r="V603" s="13">
        <f t="shared" si="93"/>
        <v>-1.4212000000000001E-2</v>
      </c>
      <c r="W603" s="13">
        <f t="shared" si="94"/>
        <v>0.36355800000000005</v>
      </c>
      <c r="X603" s="13">
        <f t="shared" si="95"/>
        <v>0.55095999999999989</v>
      </c>
      <c r="Y603" s="13">
        <f t="shared" si="96"/>
        <v>0.20448399999999997</v>
      </c>
      <c r="Z603" s="13">
        <f t="shared" si="97"/>
        <v>0</v>
      </c>
      <c r="AA603" s="13">
        <f t="shared" si="98"/>
        <v>2.2440000000000002E-2</v>
      </c>
      <c r="AB603" s="13">
        <f t="shared" si="99"/>
        <v>4.2185E-2</v>
      </c>
    </row>
    <row r="604" spans="1:28" x14ac:dyDescent="0.25">
      <c r="A604" s="2" t="s">
        <v>598</v>
      </c>
      <c r="B604" s="3" t="s">
        <v>9003</v>
      </c>
      <c r="C604" s="3" t="s">
        <v>10280</v>
      </c>
      <c r="D604" s="12">
        <v>54.3</v>
      </c>
      <c r="E604" s="12">
        <v>54.5</v>
      </c>
      <c r="F604" s="12">
        <v>53.8</v>
      </c>
      <c r="G604" s="12">
        <v>54.2</v>
      </c>
      <c r="H604" s="12">
        <v>54.4</v>
      </c>
      <c r="I604" s="3">
        <v>159</v>
      </c>
      <c r="J604" s="3">
        <v>-228</v>
      </c>
      <c r="K604" s="3">
        <v>-230</v>
      </c>
      <c r="L604" s="3">
        <v>31</v>
      </c>
      <c r="M604" s="3">
        <v>-266</v>
      </c>
      <c r="N604" s="3">
        <v>-29</v>
      </c>
      <c r="O604" s="3">
        <v>-18</v>
      </c>
      <c r="P604" s="3">
        <v>-9</v>
      </c>
      <c r="Q604" s="3">
        <v>31</v>
      </c>
      <c r="R604" s="3">
        <v>0</v>
      </c>
      <c r="S604" s="13">
        <f t="shared" si="90"/>
        <v>8.6336999999999983E-2</v>
      </c>
      <c r="T604" s="13">
        <f t="shared" si="91"/>
        <v>-0.12426</v>
      </c>
      <c r="U604" s="13">
        <f t="shared" si="92"/>
        <v>-0.12374</v>
      </c>
      <c r="V604" s="13">
        <f t="shared" si="93"/>
        <v>1.6802000000000001E-2</v>
      </c>
      <c r="W604" s="13">
        <f t="shared" si="94"/>
        <v>-0.144704</v>
      </c>
      <c r="X604" s="13">
        <f t="shared" si="95"/>
        <v>-1.5746999999999997E-2</v>
      </c>
      <c r="Y604" s="13">
        <f t="shared" si="96"/>
        <v>-9.8099999999999993E-3</v>
      </c>
      <c r="Z604" s="13">
        <f t="shared" si="97"/>
        <v>-4.8419999999999999E-3</v>
      </c>
      <c r="AA604" s="13">
        <f t="shared" si="98"/>
        <v>1.6802000000000001E-2</v>
      </c>
      <c r="AB604" s="13">
        <f t="shared" si="99"/>
        <v>0</v>
      </c>
    </row>
    <row r="605" spans="1:28" x14ac:dyDescent="0.25">
      <c r="A605" s="2" t="s">
        <v>599</v>
      </c>
      <c r="B605" s="3" t="s">
        <v>9004</v>
      </c>
      <c r="C605" s="3" t="s">
        <v>10227</v>
      </c>
      <c r="D605" s="12">
        <v>134</v>
      </c>
      <c r="E605" s="12">
        <v>130</v>
      </c>
      <c r="F605" s="12">
        <v>131</v>
      </c>
      <c r="G605" s="12">
        <v>134.5</v>
      </c>
      <c r="H605" s="12">
        <v>132</v>
      </c>
      <c r="I605" s="3">
        <v>200</v>
      </c>
      <c r="J605" s="3">
        <v>-6946</v>
      </c>
      <c r="K605" s="3">
        <v>-747</v>
      </c>
      <c r="L605" s="3">
        <v>-4323</v>
      </c>
      <c r="M605" s="3">
        <v>-11348</v>
      </c>
      <c r="N605" s="3">
        <v>1934</v>
      </c>
      <c r="O605" s="3">
        <v>1778</v>
      </c>
      <c r="P605" s="3">
        <v>1479</v>
      </c>
      <c r="Q605" s="3">
        <v>708</v>
      </c>
      <c r="R605" s="3">
        <v>854</v>
      </c>
      <c r="S605" s="13">
        <f t="shared" si="90"/>
        <v>0.26800000000000002</v>
      </c>
      <c r="T605" s="13">
        <f t="shared" si="91"/>
        <v>-9.0297999999999998</v>
      </c>
      <c r="U605" s="13">
        <f t="shared" si="92"/>
        <v>-0.97857000000000005</v>
      </c>
      <c r="V605" s="13">
        <f t="shared" si="93"/>
        <v>-5.8144349999999996</v>
      </c>
      <c r="W605" s="13">
        <f t="shared" si="94"/>
        <v>-14.97936</v>
      </c>
      <c r="X605" s="13">
        <f t="shared" si="95"/>
        <v>2.5915599999999999</v>
      </c>
      <c r="Y605" s="13">
        <f t="shared" si="96"/>
        <v>2.3113999999999999</v>
      </c>
      <c r="Z605" s="13">
        <f t="shared" si="97"/>
        <v>1.9374899999999999</v>
      </c>
      <c r="AA605" s="13">
        <f t="shared" si="98"/>
        <v>0.95226</v>
      </c>
      <c r="AB605" s="13">
        <f t="shared" si="99"/>
        <v>1.1272800000000001</v>
      </c>
    </row>
    <row r="606" spans="1:28" x14ac:dyDescent="0.25">
      <c r="A606" s="2" t="s">
        <v>600</v>
      </c>
      <c r="B606" s="3" t="s">
        <v>9005</v>
      </c>
      <c r="C606" s="3" t="s">
        <v>10281</v>
      </c>
      <c r="D606" s="12">
        <v>21.35</v>
      </c>
      <c r="E606" s="12">
        <v>21.2</v>
      </c>
      <c r="F606" s="12">
        <v>20.75</v>
      </c>
      <c r="G606" s="12">
        <v>20.9</v>
      </c>
      <c r="H606" s="12">
        <v>21.35</v>
      </c>
      <c r="I606" s="3">
        <v>740</v>
      </c>
      <c r="J606" s="3">
        <v>-93</v>
      </c>
      <c r="K606" s="3">
        <v>-275</v>
      </c>
      <c r="L606" s="3">
        <v>-40</v>
      </c>
      <c r="M606" s="3">
        <v>853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0.15799000000000002</v>
      </c>
      <c r="T606" s="13">
        <f t="shared" si="91"/>
        <v>-1.9715999999999997E-2</v>
      </c>
      <c r="U606" s="13">
        <f t="shared" si="92"/>
        <v>-5.7062500000000002E-2</v>
      </c>
      <c r="V606" s="13">
        <f t="shared" si="93"/>
        <v>-8.3599999999999994E-3</v>
      </c>
      <c r="W606" s="13">
        <f t="shared" si="94"/>
        <v>0.18211550000000004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9006</v>
      </c>
      <c r="C607" s="3" t="s">
        <v>10264</v>
      </c>
      <c r="D607" s="12">
        <v>49.9</v>
      </c>
      <c r="E607" s="12">
        <v>49.85</v>
      </c>
      <c r="F607" s="12">
        <v>49.9</v>
      </c>
      <c r="G607" s="12">
        <v>49.85</v>
      </c>
      <c r="H607" s="12">
        <v>50</v>
      </c>
      <c r="I607" s="3">
        <v>1</v>
      </c>
      <c r="J607" s="3">
        <v>-20</v>
      </c>
      <c r="K607" s="3">
        <v>13</v>
      </c>
      <c r="L607" s="3">
        <v>-18</v>
      </c>
      <c r="M607" s="3">
        <v>56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4.9899999999999999E-4</v>
      </c>
      <c r="T607" s="13">
        <f t="shared" si="91"/>
        <v>-9.9699999999999997E-3</v>
      </c>
      <c r="U607" s="13">
        <f t="shared" si="92"/>
        <v>6.4869999999999997E-3</v>
      </c>
      <c r="V607" s="13">
        <f t="shared" si="93"/>
        <v>-8.9730000000000001E-3</v>
      </c>
      <c r="W607" s="13">
        <f t="shared" si="94"/>
        <v>2.8000000000000001E-2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9007</v>
      </c>
      <c r="C608" s="3" t="s">
        <v>10244</v>
      </c>
      <c r="D608" s="12">
        <v>27.5</v>
      </c>
      <c r="E608" s="12">
        <v>27.1</v>
      </c>
      <c r="F608" s="12">
        <v>26.2</v>
      </c>
      <c r="G608" s="12">
        <v>26.25</v>
      </c>
      <c r="H608" s="12">
        <v>27.7</v>
      </c>
      <c r="I608" s="3">
        <v>1156</v>
      </c>
      <c r="J608" s="3">
        <v>72</v>
      </c>
      <c r="K608" s="3">
        <v>-314</v>
      </c>
      <c r="L608" s="3">
        <v>240</v>
      </c>
      <c r="M608" s="3">
        <v>981</v>
      </c>
      <c r="N608" s="3">
        <v>0</v>
      </c>
      <c r="O608" s="3">
        <v>-2</v>
      </c>
      <c r="P608" s="3">
        <v>0</v>
      </c>
      <c r="Q608" s="3">
        <v>0</v>
      </c>
      <c r="R608" s="3">
        <v>0</v>
      </c>
      <c r="S608" s="13">
        <f t="shared" si="90"/>
        <v>0.31790000000000002</v>
      </c>
      <c r="T608" s="13">
        <f t="shared" si="91"/>
        <v>1.9512000000000002E-2</v>
      </c>
      <c r="U608" s="13">
        <f t="shared" si="92"/>
        <v>-8.2267999999999994E-2</v>
      </c>
      <c r="V608" s="13">
        <f t="shared" si="93"/>
        <v>6.3E-2</v>
      </c>
      <c r="W608" s="13">
        <f t="shared" si="94"/>
        <v>0.27173700000000001</v>
      </c>
      <c r="X608" s="13">
        <f t="shared" si="95"/>
        <v>0</v>
      </c>
      <c r="Y608" s="13">
        <f t="shared" si="96"/>
        <v>-5.4200000000000006E-4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9008</v>
      </c>
      <c r="C609" s="3" t="s">
        <v>10230</v>
      </c>
      <c r="D609" s="12">
        <v>119</v>
      </c>
      <c r="E609" s="12">
        <v>121</v>
      </c>
      <c r="F609" s="12">
        <v>119</v>
      </c>
      <c r="G609" s="12">
        <v>119</v>
      </c>
      <c r="H609" s="12">
        <v>126.5</v>
      </c>
      <c r="I609" s="3">
        <v>148</v>
      </c>
      <c r="J609" s="3">
        <v>-427</v>
      </c>
      <c r="K609" s="3">
        <v>232</v>
      </c>
      <c r="L609" s="3">
        <v>534</v>
      </c>
      <c r="M609" s="3">
        <v>1274</v>
      </c>
      <c r="N609" s="3">
        <v>2870</v>
      </c>
      <c r="O609" s="3">
        <v>2062</v>
      </c>
      <c r="P609" s="3">
        <v>59</v>
      </c>
      <c r="Q609" s="3">
        <v>777</v>
      </c>
      <c r="R609" s="3">
        <v>1555</v>
      </c>
      <c r="S609" s="13">
        <f t="shared" si="90"/>
        <v>0.17612</v>
      </c>
      <c r="T609" s="13">
        <f t="shared" si="91"/>
        <v>-0.51666999999999996</v>
      </c>
      <c r="U609" s="13">
        <f t="shared" si="92"/>
        <v>0.27607999999999999</v>
      </c>
      <c r="V609" s="13">
        <f t="shared" si="93"/>
        <v>0.63546000000000002</v>
      </c>
      <c r="W609" s="13">
        <f t="shared" si="94"/>
        <v>1.61161</v>
      </c>
      <c r="X609" s="13">
        <f t="shared" si="95"/>
        <v>3.4152999999999998</v>
      </c>
      <c r="Y609" s="13">
        <f t="shared" si="96"/>
        <v>2.4950199999999998</v>
      </c>
      <c r="Z609" s="13">
        <f t="shared" si="97"/>
        <v>7.0209999999999995E-2</v>
      </c>
      <c r="AA609" s="13">
        <f t="shared" si="98"/>
        <v>0.92462999999999995</v>
      </c>
      <c r="AB609" s="13">
        <f t="shared" si="99"/>
        <v>1.9670749999999999</v>
      </c>
    </row>
    <row r="610" spans="1:28" x14ac:dyDescent="0.25">
      <c r="A610" s="2" t="s">
        <v>604</v>
      </c>
      <c r="B610" s="3" t="s">
        <v>9009</v>
      </c>
      <c r="C610" s="3" t="s">
        <v>10258</v>
      </c>
      <c r="D610" s="12">
        <v>3.91</v>
      </c>
      <c r="E610" s="12">
        <v>3.91</v>
      </c>
      <c r="F610" s="12">
        <v>3.85</v>
      </c>
      <c r="G610" s="12">
        <v>3.88</v>
      </c>
      <c r="H610" s="12">
        <v>4.0999999999999996</v>
      </c>
      <c r="I610" s="3">
        <v>0</v>
      </c>
      <c r="J610" s="3">
        <v>7</v>
      </c>
      <c r="K610" s="3">
        <v>-4</v>
      </c>
      <c r="L610" s="3">
        <v>-1</v>
      </c>
      <c r="M610" s="3">
        <v>-11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2.7369999999999998E-4</v>
      </c>
      <c r="U610" s="13">
        <f t="shared" si="92"/>
        <v>-1.54E-4</v>
      </c>
      <c r="V610" s="13">
        <f t="shared" si="93"/>
        <v>-3.8800000000000001E-5</v>
      </c>
      <c r="W610" s="13">
        <f t="shared" si="94"/>
        <v>-4.5099999999999996E-4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9010</v>
      </c>
      <c r="C611" s="3" t="s">
        <v>10227</v>
      </c>
      <c r="D611" s="12">
        <v>128</v>
      </c>
      <c r="E611" s="12">
        <v>131</v>
      </c>
      <c r="F611" s="12">
        <v>129</v>
      </c>
      <c r="G611" s="12">
        <v>128</v>
      </c>
      <c r="H611" s="12">
        <v>129</v>
      </c>
      <c r="I611" s="3">
        <v>-439</v>
      </c>
      <c r="J611" s="3">
        <v>438</v>
      </c>
      <c r="K611" s="3">
        <v>-182</v>
      </c>
      <c r="L611" s="3">
        <v>185</v>
      </c>
      <c r="M611" s="3">
        <v>698</v>
      </c>
      <c r="N611" s="3">
        <v>37</v>
      </c>
      <c r="O611" s="3">
        <v>-695</v>
      </c>
      <c r="P611" s="3">
        <v>-707</v>
      </c>
      <c r="Q611" s="3">
        <v>-826</v>
      </c>
      <c r="R611" s="3">
        <v>-834</v>
      </c>
      <c r="S611" s="13">
        <f t="shared" si="90"/>
        <v>-0.56191999999999998</v>
      </c>
      <c r="T611" s="13">
        <f t="shared" si="91"/>
        <v>0.57377999999999996</v>
      </c>
      <c r="U611" s="13">
        <f t="shared" si="92"/>
        <v>-0.23477999999999999</v>
      </c>
      <c r="V611" s="13">
        <f t="shared" si="93"/>
        <v>0.23680000000000001</v>
      </c>
      <c r="W611" s="13">
        <f t="shared" si="94"/>
        <v>0.90042</v>
      </c>
      <c r="X611" s="13">
        <f t="shared" si="95"/>
        <v>4.7359999999999999E-2</v>
      </c>
      <c r="Y611" s="13">
        <f t="shared" si="96"/>
        <v>-0.91044999999999998</v>
      </c>
      <c r="Z611" s="13">
        <f t="shared" si="97"/>
        <v>-0.91203000000000001</v>
      </c>
      <c r="AA611" s="13">
        <f t="shared" si="98"/>
        <v>-1.05728</v>
      </c>
      <c r="AB611" s="13">
        <f t="shared" si="99"/>
        <v>-1.07586</v>
      </c>
    </row>
    <row r="612" spans="1:28" x14ac:dyDescent="0.25">
      <c r="A612" s="2" t="s">
        <v>606</v>
      </c>
      <c r="B612" s="3" t="s">
        <v>9011</v>
      </c>
      <c r="C612" s="3" t="s">
        <v>10256</v>
      </c>
      <c r="D612" s="12">
        <v>102.5</v>
      </c>
      <c r="E612" s="12">
        <v>101</v>
      </c>
      <c r="F612" s="12">
        <v>101.5</v>
      </c>
      <c r="G612" s="12">
        <v>101.5</v>
      </c>
      <c r="H612" s="12">
        <v>102</v>
      </c>
      <c r="I612" s="3">
        <v>-96</v>
      </c>
      <c r="J612" s="3">
        <v>-615</v>
      </c>
      <c r="K612" s="3">
        <v>-169</v>
      </c>
      <c r="L612" s="3">
        <v>32</v>
      </c>
      <c r="M612" s="3">
        <v>320</v>
      </c>
      <c r="N612" s="3">
        <v>-143</v>
      </c>
      <c r="O612" s="3">
        <v>-351</v>
      </c>
      <c r="P612" s="3">
        <v>-38</v>
      </c>
      <c r="Q612" s="3">
        <v>79</v>
      </c>
      <c r="R612" s="3">
        <v>9</v>
      </c>
      <c r="S612" s="13">
        <f t="shared" si="90"/>
        <v>-9.8400000000000001E-2</v>
      </c>
      <c r="T612" s="13">
        <f t="shared" si="91"/>
        <v>-0.62114999999999998</v>
      </c>
      <c r="U612" s="13">
        <f t="shared" si="92"/>
        <v>-0.17153499999999999</v>
      </c>
      <c r="V612" s="13">
        <f t="shared" si="93"/>
        <v>3.2480000000000002E-2</v>
      </c>
      <c r="W612" s="13">
        <f t="shared" si="94"/>
        <v>0.32640000000000002</v>
      </c>
      <c r="X612" s="13">
        <f t="shared" si="95"/>
        <v>-0.14657500000000001</v>
      </c>
      <c r="Y612" s="13">
        <f t="shared" si="96"/>
        <v>-0.35450999999999999</v>
      </c>
      <c r="Z612" s="13">
        <f t="shared" si="97"/>
        <v>-3.857E-2</v>
      </c>
      <c r="AA612" s="13">
        <f t="shared" si="98"/>
        <v>8.0185000000000006E-2</v>
      </c>
      <c r="AB612" s="13">
        <f t="shared" si="99"/>
        <v>9.1800000000000007E-3</v>
      </c>
    </row>
    <row r="613" spans="1:28" x14ac:dyDescent="0.25">
      <c r="A613" s="2" t="s">
        <v>607</v>
      </c>
      <c r="B613" s="3" t="s">
        <v>9012</v>
      </c>
      <c r="C613" s="3" t="s">
        <v>10233</v>
      </c>
      <c r="D613" s="12">
        <v>24.7</v>
      </c>
      <c r="E613" s="12">
        <v>24.35</v>
      </c>
      <c r="F613" s="12">
        <v>22.75</v>
      </c>
      <c r="G613" s="12">
        <v>22.5</v>
      </c>
      <c r="H613" s="12">
        <v>23.05</v>
      </c>
      <c r="I613" s="3">
        <v>-21</v>
      </c>
      <c r="J613" s="3">
        <v>-24</v>
      </c>
      <c r="K613" s="3">
        <v>-46</v>
      </c>
      <c r="L613" s="3">
        <v>-30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-5.1869999999999989E-3</v>
      </c>
      <c r="T613" s="13">
        <f t="shared" si="91"/>
        <v>-5.8440000000000011E-3</v>
      </c>
      <c r="U613" s="13">
        <f t="shared" si="92"/>
        <v>-1.0465E-2</v>
      </c>
      <c r="V613" s="13">
        <f t="shared" si="93"/>
        <v>-6.7499999999999999E-3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9013</v>
      </c>
      <c r="C614" s="3" t="s">
        <v>10234</v>
      </c>
      <c r="D614" s="12">
        <v>11.25</v>
      </c>
      <c r="E614" s="12">
        <v>11.15</v>
      </c>
      <c r="F614" s="12">
        <v>10.65</v>
      </c>
      <c r="G614" s="12">
        <v>10.6</v>
      </c>
      <c r="H614" s="12">
        <v>10.9</v>
      </c>
      <c r="I614" s="3">
        <v>199</v>
      </c>
      <c r="J614" s="3">
        <v>44</v>
      </c>
      <c r="K614" s="3">
        <v>-743</v>
      </c>
      <c r="L614" s="3">
        <v>-16</v>
      </c>
      <c r="M614" s="3">
        <v>834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2.2387500000000001E-2</v>
      </c>
      <c r="T614" s="13">
        <f t="shared" si="91"/>
        <v>4.9060000000000006E-3</v>
      </c>
      <c r="U614" s="13">
        <f t="shared" si="92"/>
        <v>-7.9129499999999992E-2</v>
      </c>
      <c r="V614" s="13">
        <f t="shared" si="93"/>
        <v>-1.696E-3</v>
      </c>
      <c r="W614" s="13">
        <f t="shared" si="94"/>
        <v>9.0906000000000001E-2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9014</v>
      </c>
      <c r="C615" s="3" t="s">
        <v>10203</v>
      </c>
      <c r="D615" s="12">
        <v>33.950000000000003</v>
      </c>
      <c r="E615" s="12">
        <v>33.799999999999997</v>
      </c>
      <c r="F615" s="12">
        <v>33.25</v>
      </c>
      <c r="G615" s="12">
        <v>33.25</v>
      </c>
      <c r="H615" s="12">
        <v>33.6</v>
      </c>
      <c r="I615" s="3">
        <v>-47</v>
      </c>
      <c r="J615" s="3">
        <v>-522</v>
      </c>
      <c r="K615" s="3">
        <v>-847</v>
      </c>
      <c r="L615" s="3">
        <v>-278</v>
      </c>
      <c r="M615" s="3">
        <v>120</v>
      </c>
      <c r="N615" s="3">
        <v>0</v>
      </c>
      <c r="O615" s="3">
        <v>0</v>
      </c>
      <c r="P615" s="3">
        <v>0</v>
      </c>
      <c r="Q615" s="3">
        <v>0</v>
      </c>
      <c r="R615" s="3">
        <v>-9</v>
      </c>
      <c r="S615" s="13">
        <f t="shared" si="90"/>
        <v>-1.5956500000000002E-2</v>
      </c>
      <c r="T615" s="13">
        <f t="shared" si="91"/>
        <v>-0.17643599999999998</v>
      </c>
      <c r="U615" s="13">
        <f t="shared" si="92"/>
        <v>-0.28162749999999998</v>
      </c>
      <c r="V615" s="13">
        <f t="shared" si="93"/>
        <v>-9.2435000000000003E-2</v>
      </c>
      <c r="W615" s="13">
        <f t="shared" si="94"/>
        <v>4.0320000000000002E-2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-3.0240000000000002E-3</v>
      </c>
    </row>
    <row r="616" spans="1:28" x14ac:dyDescent="0.25">
      <c r="A616" s="2" t="s">
        <v>610</v>
      </c>
      <c r="B616" s="3" t="s">
        <v>9015</v>
      </c>
      <c r="C616" s="3" t="s">
        <v>4753</v>
      </c>
      <c r="D616" s="12">
        <v>12.85</v>
      </c>
      <c r="E616" s="12">
        <v>12.55</v>
      </c>
      <c r="F616" s="12">
        <v>12.15</v>
      </c>
      <c r="G616" s="12">
        <v>11.8</v>
      </c>
      <c r="H616" s="12">
        <v>12.25</v>
      </c>
      <c r="I616" s="3">
        <v>1216</v>
      </c>
      <c r="J616" s="3">
        <v>-241</v>
      </c>
      <c r="K616" s="3">
        <v>-451</v>
      </c>
      <c r="L616" s="3">
        <v>-1274</v>
      </c>
      <c r="M616" s="3">
        <v>2075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0.15625600000000001</v>
      </c>
      <c r="T616" s="13">
        <f t="shared" si="91"/>
        <v>-3.0245500000000002E-2</v>
      </c>
      <c r="U616" s="13">
        <f t="shared" si="92"/>
        <v>-5.4796500000000005E-2</v>
      </c>
      <c r="V616" s="13">
        <f t="shared" si="93"/>
        <v>-0.15033199999999999</v>
      </c>
      <c r="W616" s="13">
        <f t="shared" si="94"/>
        <v>0.25418750000000001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9016</v>
      </c>
      <c r="C617" s="3" t="s">
        <v>10212</v>
      </c>
      <c r="D617" s="12">
        <v>15.05</v>
      </c>
      <c r="E617" s="12">
        <v>14.65</v>
      </c>
      <c r="F617" s="12">
        <v>14.1</v>
      </c>
      <c r="G617" s="12">
        <v>14.15</v>
      </c>
      <c r="H617" s="12">
        <v>14.4</v>
      </c>
      <c r="I617" s="3">
        <v>44</v>
      </c>
      <c r="J617" s="3">
        <v>-93</v>
      </c>
      <c r="K617" s="3">
        <v>-264</v>
      </c>
      <c r="L617" s="3">
        <v>68</v>
      </c>
      <c r="M617" s="3">
        <v>50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6.6220000000000003E-3</v>
      </c>
      <c r="T617" s="13">
        <f t="shared" si="91"/>
        <v>-1.3624500000000001E-2</v>
      </c>
      <c r="U617" s="13">
        <f t="shared" si="92"/>
        <v>-3.7224E-2</v>
      </c>
      <c r="V617" s="13">
        <f t="shared" si="93"/>
        <v>9.6220000000000003E-3</v>
      </c>
      <c r="W617" s="13">
        <f t="shared" si="94"/>
        <v>7.1999999999999998E-3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9017</v>
      </c>
      <c r="C618" s="3" t="s">
        <v>4753</v>
      </c>
      <c r="D618" s="12">
        <v>8.98</v>
      </c>
      <c r="E618" s="12">
        <v>9.2899999999999991</v>
      </c>
      <c r="F618" s="12">
        <v>9.4600000000000009</v>
      </c>
      <c r="G618" s="12">
        <v>9.4600000000000009</v>
      </c>
      <c r="H618" s="12">
        <v>10</v>
      </c>
      <c r="I618" s="3">
        <v>0</v>
      </c>
      <c r="J618" s="3">
        <v>0</v>
      </c>
      <c r="K618" s="3">
        <v>44</v>
      </c>
      <c r="L618" s="3">
        <v>116</v>
      </c>
      <c r="M618" s="3">
        <v>190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</v>
      </c>
      <c r="T618" s="13">
        <f t="shared" si="91"/>
        <v>0</v>
      </c>
      <c r="U618" s="13">
        <f t="shared" si="92"/>
        <v>4.1624000000000001E-3</v>
      </c>
      <c r="V618" s="13">
        <f t="shared" si="93"/>
        <v>1.0973600000000002E-2</v>
      </c>
      <c r="W618" s="13">
        <f t="shared" si="94"/>
        <v>1.9E-2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9018</v>
      </c>
      <c r="C619" s="3" t="s">
        <v>10188</v>
      </c>
      <c r="D619" s="12">
        <v>12.45</v>
      </c>
      <c r="E619" s="12">
        <v>12.4</v>
      </c>
      <c r="F619" s="12">
        <v>12.25</v>
      </c>
      <c r="G619" s="12">
        <v>12.25</v>
      </c>
      <c r="H619" s="12">
        <v>12.2</v>
      </c>
      <c r="I619" s="3">
        <v>-1</v>
      </c>
      <c r="J619" s="3">
        <v>-124</v>
      </c>
      <c r="K619" s="3">
        <v>-288</v>
      </c>
      <c r="L619" s="3">
        <v>-33</v>
      </c>
      <c r="M619" s="3">
        <v>40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-1.2449999999999999E-4</v>
      </c>
      <c r="T619" s="13">
        <f t="shared" si="91"/>
        <v>-1.5376000000000001E-2</v>
      </c>
      <c r="U619" s="13">
        <f t="shared" si="92"/>
        <v>-3.5279999999999999E-2</v>
      </c>
      <c r="V619" s="13">
        <f t="shared" si="93"/>
        <v>-4.0425000000000001E-3</v>
      </c>
      <c r="W619" s="13">
        <f t="shared" si="94"/>
        <v>4.8799999999999998E-3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9019</v>
      </c>
      <c r="C620" s="3" t="s">
        <v>10242</v>
      </c>
      <c r="D620" s="12">
        <v>22.6</v>
      </c>
      <c r="E620" s="12">
        <v>22.85</v>
      </c>
      <c r="F620" s="12">
        <v>22.65</v>
      </c>
      <c r="G620" s="12">
        <v>22.45</v>
      </c>
      <c r="H620" s="12">
        <v>22.35</v>
      </c>
      <c r="I620" s="3">
        <v>1</v>
      </c>
      <c r="J620" s="3">
        <v>-3</v>
      </c>
      <c r="K620" s="3">
        <v>-1</v>
      </c>
      <c r="L620" s="3">
        <v>0</v>
      </c>
      <c r="M620" s="3">
        <v>-8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2.2600000000000002E-4</v>
      </c>
      <c r="T620" s="13">
        <f t="shared" si="91"/>
        <v>-6.8550000000000013E-4</v>
      </c>
      <c r="U620" s="13">
        <f t="shared" si="92"/>
        <v>-2.2649999999999998E-4</v>
      </c>
      <c r="V620" s="13">
        <f t="shared" si="93"/>
        <v>0</v>
      </c>
      <c r="W620" s="13">
        <f t="shared" si="94"/>
        <v>-1.7880000000000001E-3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9020</v>
      </c>
      <c r="C621" s="3" t="s">
        <v>10252</v>
      </c>
      <c r="D621" s="12">
        <v>29.95</v>
      </c>
      <c r="E621" s="12">
        <v>29.65</v>
      </c>
      <c r="F621" s="12">
        <v>29.25</v>
      </c>
      <c r="G621" s="12">
        <v>28.95</v>
      </c>
      <c r="H621" s="12">
        <v>29.05</v>
      </c>
      <c r="I621" s="3">
        <v>-8</v>
      </c>
      <c r="J621" s="3">
        <v>-40</v>
      </c>
      <c r="K621" s="3">
        <v>-60</v>
      </c>
      <c r="L621" s="3">
        <v>-27</v>
      </c>
      <c r="M621" s="3">
        <v>49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-2.3960000000000001E-3</v>
      </c>
      <c r="T621" s="13">
        <f t="shared" si="91"/>
        <v>-1.1860000000000001E-2</v>
      </c>
      <c r="U621" s="13">
        <f t="shared" si="92"/>
        <v>-1.755E-2</v>
      </c>
      <c r="V621" s="13">
        <f t="shared" si="93"/>
        <v>-7.8165000000000005E-3</v>
      </c>
      <c r="W621" s="13">
        <f t="shared" si="94"/>
        <v>1.4234500000000001E-2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9021</v>
      </c>
      <c r="C622" s="3" t="s">
        <v>4305</v>
      </c>
      <c r="D622" s="12">
        <v>39.4</v>
      </c>
      <c r="E622" s="12">
        <v>39.15</v>
      </c>
      <c r="F622" s="12">
        <v>38.9</v>
      </c>
      <c r="G622" s="12">
        <v>38.950000000000003</v>
      </c>
      <c r="H622" s="12">
        <v>39.049999999999997</v>
      </c>
      <c r="I622" s="3">
        <v>-52</v>
      </c>
      <c r="J622" s="3">
        <v>-52</v>
      </c>
      <c r="K622" s="3">
        <v>-181</v>
      </c>
      <c r="L622" s="3">
        <v>-44</v>
      </c>
      <c r="M622" s="3">
        <v>40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-2.0487999999999996E-2</v>
      </c>
      <c r="T622" s="13">
        <f t="shared" si="91"/>
        <v>-2.0358000000000001E-2</v>
      </c>
      <c r="U622" s="13">
        <f t="shared" si="92"/>
        <v>-7.0408999999999999E-2</v>
      </c>
      <c r="V622" s="13">
        <f t="shared" si="93"/>
        <v>-1.7138E-2</v>
      </c>
      <c r="W622" s="13">
        <f t="shared" si="94"/>
        <v>1.562E-2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9022</v>
      </c>
      <c r="C623" s="3" t="s">
        <v>4586</v>
      </c>
      <c r="D623" s="12">
        <v>15.25</v>
      </c>
      <c r="E623" s="12">
        <v>15.3</v>
      </c>
      <c r="F623" s="12">
        <v>14.9</v>
      </c>
      <c r="G623" s="12">
        <v>14.6</v>
      </c>
      <c r="H623" s="12">
        <v>14.6</v>
      </c>
      <c r="I623" s="3">
        <v>14</v>
      </c>
      <c r="J623" s="3">
        <v>-32</v>
      </c>
      <c r="K623" s="3">
        <v>-29</v>
      </c>
      <c r="L623" s="3">
        <v>-30</v>
      </c>
      <c r="M623" s="3">
        <v>122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2.1350000000000002E-3</v>
      </c>
      <c r="T623" s="13">
        <f t="shared" si="91"/>
        <v>-4.8960000000000002E-3</v>
      </c>
      <c r="U623" s="13">
        <f t="shared" si="92"/>
        <v>-4.3210000000000002E-3</v>
      </c>
      <c r="V623" s="13">
        <f t="shared" si="93"/>
        <v>-4.3800000000000002E-3</v>
      </c>
      <c r="W623" s="13">
        <f t="shared" si="94"/>
        <v>1.7812000000000001E-2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9023</v>
      </c>
      <c r="C624" s="3" t="s">
        <v>10258</v>
      </c>
      <c r="D624" s="12">
        <v>15.4</v>
      </c>
      <c r="E624" s="12">
        <v>15.3</v>
      </c>
      <c r="F624" s="12">
        <v>14.5</v>
      </c>
      <c r="G624" s="12">
        <v>14.25</v>
      </c>
      <c r="H624" s="12">
        <v>15</v>
      </c>
      <c r="I624" s="3">
        <v>660</v>
      </c>
      <c r="J624" s="3">
        <v>-1692</v>
      </c>
      <c r="K624" s="3">
        <v>-351</v>
      </c>
      <c r="L624" s="3">
        <v>-239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0.10163999999999999</v>
      </c>
      <c r="T624" s="13">
        <f t="shared" si="91"/>
        <v>-0.258876</v>
      </c>
      <c r="U624" s="13">
        <f t="shared" si="92"/>
        <v>-5.0895000000000003E-2</v>
      </c>
      <c r="V624" s="13">
        <f t="shared" si="93"/>
        <v>-3.4057499999999997E-2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9024</v>
      </c>
      <c r="C625" s="3" t="s">
        <v>10248</v>
      </c>
      <c r="D625" s="12">
        <v>35.65</v>
      </c>
      <c r="E625" s="12">
        <v>37.799999999999997</v>
      </c>
      <c r="F625" s="12">
        <v>36.1</v>
      </c>
      <c r="G625" s="12">
        <v>34.75</v>
      </c>
      <c r="H625" s="12">
        <v>36.15</v>
      </c>
      <c r="I625" s="3">
        <v>629</v>
      </c>
      <c r="J625" s="3">
        <v>-1025</v>
      </c>
      <c r="K625" s="3">
        <v>-5999</v>
      </c>
      <c r="L625" s="3">
        <v>-1273</v>
      </c>
      <c r="M625" s="3">
        <v>777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0.22423849999999998</v>
      </c>
      <c r="T625" s="13">
        <f t="shared" si="91"/>
        <v>-0.38745000000000002</v>
      </c>
      <c r="U625" s="13">
        <f t="shared" si="92"/>
        <v>-2.1656390000000001</v>
      </c>
      <c r="V625" s="13">
        <f t="shared" si="93"/>
        <v>-0.44236750000000002</v>
      </c>
      <c r="W625" s="13">
        <f t="shared" si="94"/>
        <v>0.28088550000000001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9025</v>
      </c>
      <c r="C626" s="3" t="s">
        <v>10219</v>
      </c>
      <c r="D626" s="12">
        <v>30.1</v>
      </c>
      <c r="E626" s="12">
        <v>30.55</v>
      </c>
      <c r="F626" s="12">
        <v>28</v>
      </c>
      <c r="G626" s="12">
        <v>27.9</v>
      </c>
      <c r="H626" s="12">
        <v>27.3</v>
      </c>
      <c r="I626" s="3">
        <v>19</v>
      </c>
      <c r="J626" s="3">
        <v>-399</v>
      </c>
      <c r="K626" s="3">
        <v>-142</v>
      </c>
      <c r="L626" s="3">
        <v>455</v>
      </c>
      <c r="M626" s="3">
        <v>-287</v>
      </c>
      <c r="N626" s="3">
        <v>0</v>
      </c>
      <c r="O626" s="3">
        <v>5</v>
      </c>
      <c r="P626" s="3">
        <v>0</v>
      </c>
      <c r="Q626" s="3">
        <v>0</v>
      </c>
      <c r="R626" s="3">
        <v>0</v>
      </c>
      <c r="S626" s="13">
        <f t="shared" si="90"/>
        <v>5.7190000000000001E-3</v>
      </c>
      <c r="T626" s="13">
        <f t="shared" si="91"/>
        <v>-0.1218945</v>
      </c>
      <c r="U626" s="13">
        <f t="shared" si="92"/>
        <v>-3.9759999999999997E-2</v>
      </c>
      <c r="V626" s="13">
        <f t="shared" si="93"/>
        <v>0.126945</v>
      </c>
      <c r="W626" s="13">
        <f t="shared" si="94"/>
        <v>-7.8351000000000004E-2</v>
      </c>
      <c r="X626" s="13">
        <f t="shared" si="95"/>
        <v>0</v>
      </c>
      <c r="Y626" s="13">
        <f t="shared" si="96"/>
        <v>1.5275E-3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9026</v>
      </c>
      <c r="C627" s="3" t="s">
        <v>10234</v>
      </c>
      <c r="D627" s="12">
        <v>18.899999999999999</v>
      </c>
      <c r="E627" s="12">
        <v>18.7</v>
      </c>
      <c r="F627" s="12">
        <v>18.25</v>
      </c>
      <c r="G627" s="12">
        <v>18.5</v>
      </c>
      <c r="H627" s="12">
        <v>19.600000000000001</v>
      </c>
      <c r="I627" s="3">
        <v>127</v>
      </c>
      <c r="J627" s="3">
        <v>-188</v>
      </c>
      <c r="K627" s="3">
        <v>361</v>
      </c>
      <c r="L627" s="3">
        <v>-115</v>
      </c>
      <c r="M627" s="3">
        <v>769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2.4002999999999997E-2</v>
      </c>
      <c r="T627" s="13">
        <f t="shared" si="91"/>
        <v>-3.5156E-2</v>
      </c>
      <c r="U627" s="13">
        <f t="shared" si="92"/>
        <v>6.5882499999999997E-2</v>
      </c>
      <c r="V627" s="13">
        <f t="shared" si="93"/>
        <v>-2.1274999999999999E-2</v>
      </c>
      <c r="W627" s="13">
        <f t="shared" si="94"/>
        <v>0.15072400000000002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9027</v>
      </c>
      <c r="C628" s="3" t="s">
        <v>10282</v>
      </c>
      <c r="D628" s="12">
        <v>24.55</v>
      </c>
      <c r="E628" s="12">
        <v>25.1</v>
      </c>
      <c r="F628" s="12">
        <v>25.1</v>
      </c>
      <c r="G628" s="12">
        <v>26.2</v>
      </c>
      <c r="H628" s="12">
        <v>24.85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9028</v>
      </c>
      <c r="C629" s="3" t="s">
        <v>10226</v>
      </c>
      <c r="D629" s="12">
        <v>12.65</v>
      </c>
      <c r="E629" s="12">
        <v>12.25</v>
      </c>
      <c r="F629" s="12">
        <v>12.05</v>
      </c>
      <c r="G629" s="12">
        <v>11.9</v>
      </c>
      <c r="H629" s="12">
        <v>12.05</v>
      </c>
      <c r="I629" s="3">
        <v>0</v>
      </c>
      <c r="J629" s="3">
        <v>2</v>
      </c>
      <c r="K629" s="3">
        <v>0</v>
      </c>
      <c r="L629" s="3">
        <v>-3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2.4499999999999999E-4</v>
      </c>
      <c r="U629" s="13">
        <f t="shared" si="92"/>
        <v>0</v>
      </c>
      <c r="V629" s="13">
        <f t="shared" si="93"/>
        <v>-3.57E-4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9029</v>
      </c>
      <c r="C630" s="3" t="s">
        <v>10264</v>
      </c>
      <c r="D630" s="12">
        <v>28</v>
      </c>
      <c r="E630" s="12">
        <v>29</v>
      </c>
      <c r="F630" s="12">
        <v>29</v>
      </c>
      <c r="G630" s="12">
        <v>29.5</v>
      </c>
      <c r="H630" s="12">
        <v>30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9030</v>
      </c>
      <c r="C631" s="3" t="s">
        <v>4583</v>
      </c>
      <c r="D631" s="12">
        <v>26.15</v>
      </c>
      <c r="E631" s="12">
        <v>26.15</v>
      </c>
      <c r="F631" s="12">
        <v>26.6</v>
      </c>
      <c r="G631" s="12">
        <v>26.4</v>
      </c>
      <c r="H631" s="12">
        <v>26.6</v>
      </c>
      <c r="I631" s="3">
        <v>99</v>
      </c>
      <c r="J631" s="3">
        <v>7</v>
      </c>
      <c r="K631" s="3">
        <v>-29</v>
      </c>
      <c r="L631" s="3">
        <v>-209</v>
      </c>
      <c r="M631" s="3">
        <v>17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2.5888499999999998E-2</v>
      </c>
      <c r="T631" s="13">
        <f t="shared" si="91"/>
        <v>1.8304999999999999E-3</v>
      </c>
      <c r="U631" s="13">
        <f t="shared" si="92"/>
        <v>-7.7140000000000012E-3</v>
      </c>
      <c r="V631" s="13">
        <f t="shared" si="93"/>
        <v>-5.5175999999999996E-2</v>
      </c>
      <c r="W631" s="13">
        <f t="shared" si="94"/>
        <v>4.5220000000000008E-3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9031</v>
      </c>
      <c r="C632" s="3" t="s">
        <v>4591</v>
      </c>
      <c r="D632" s="12">
        <v>21.85</v>
      </c>
      <c r="E632" s="12">
        <v>21.85</v>
      </c>
      <c r="F632" s="12">
        <v>21.9</v>
      </c>
      <c r="G632" s="12">
        <v>22</v>
      </c>
      <c r="H632" s="12">
        <v>22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9032</v>
      </c>
      <c r="C633" s="3" t="s">
        <v>10276</v>
      </c>
      <c r="D633" s="12">
        <v>53</v>
      </c>
      <c r="E633" s="12">
        <v>53.4</v>
      </c>
      <c r="F633" s="12">
        <v>52</v>
      </c>
      <c r="G633" s="12">
        <v>51.5</v>
      </c>
      <c r="H633" s="12">
        <v>52.6</v>
      </c>
      <c r="I633" s="3">
        <v>589</v>
      </c>
      <c r="J633" s="3">
        <v>282</v>
      </c>
      <c r="K633" s="3">
        <v>-771</v>
      </c>
      <c r="L633" s="3">
        <v>-10</v>
      </c>
      <c r="M633" s="3">
        <v>602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0.31217</v>
      </c>
      <c r="T633" s="13">
        <f t="shared" si="91"/>
        <v>0.150588</v>
      </c>
      <c r="U633" s="13">
        <f t="shared" si="92"/>
        <v>-0.40092</v>
      </c>
      <c r="V633" s="13">
        <f t="shared" si="93"/>
        <v>-5.1500000000000001E-3</v>
      </c>
      <c r="W633" s="13">
        <f t="shared" si="94"/>
        <v>0.31665199999999999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9033</v>
      </c>
      <c r="C634" s="3" t="s">
        <v>10228</v>
      </c>
      <c r="D634" s="12">
        <v>265.5</v>
      </c>
      <c r="E634" s="12">
        <v>263.5</v>
      </c>
      <c r="F634" s="12">
        <v>261.5</v>
      </c>
      <c r="G634" s="12">
        <v>265</v>
      </c>
      <c r="H634" s="12">
        <v>266</v>
      </c>
      <c r="I634" s="3">
        <v>124</v>
      </c>
      <c r="J634" s="3">
        <v>-157</v>
      </c>
      <c r="K634" s="3">
        <v>238</v>
      </c>
      <c r="L634" s="3">
        <v>-145</v>
      </c>
      <c r="M634" s="3">
        <v>67</v>
      </c>
      <c r="N634" s="3">
        <v>20</v>
      </c>
      <c r="O634" s="3">
        <v>1</v>
      </c>
      <c r="P634" s="3">
        <v>15</v>
      </c>
      <c r="Q634" s="3">
        <v>22</v>
      </c>
      <c r="R634" s="3">
        <v>1</v>
      </c>
      <c r="S634" s="13">
        <f t="shared" si="90"/>
        <v>0.32922000000000001</v>
      </c>
      <c r="T634" s="13">
        <f t="shared" si="91"/>
        <v>-0.41369499999999998</v>
      </c>
      <c r="U634" s="13">
        <f t="shared" si="92"/>
        <v>0.62236999999999998</v>
      </c>
      <c r="V634" s="13">
        <f t="shared" si="93"/>
        <v>-0.38424999999999998</v>
      </c>
      <c r="W634" s="13">
        <f t="shared" si="94"/>
        <v>0.17821999999999999</v>
      </c>
      <c r="X634" s="13">
        <f t="shared" si="95"/>
        <v>5.3100000000000001E-2</v>
      </c>
      <c r="Y634" s="13">
        <f t="shared" si="96"/>
        <v>2.6350000000000002E-3</v>
      </c>
      <c r="Z634" s="13">
        <f t="shared" si="97"/>
        <v>3.9225000000000003E-2</v>
      </c>
      <c r="AA634" s="13">
        <f t="shared" si="98"/>
        <v>5.8299999999999998E-2</v>
      </c>
      <c r="AB634" s="13">
        <f t="shared" si="99"/>
        <v>2.66E-3</v>
      </c>
    </row>
    <row r="635" spans="1:28" x14ac:dyDescent="0.25">
      <c r="A635" s="2" t="s">
        <v>629</v>
      </c>
      <c r="B635" s="3" t="s">
        <v>9034</v>
      </c>
      <c r="C635" s="3" t="s">
        <v>10282</v>
      </c>
      <c r="D635" s="12">
        <v>56.5</v>
      </c>
      <c r="E635" s="12">
        <v>55.5</v>
      </c>
      <c r="F635" s="12">
        <v>54.6</v>
      </c>
      <c r="G635" s="12">
        <v>58</v>
      </c>
      <c r="H635" s="12">
        <v>57.4</v>
      </c>
      <c r="I635" s="3">
        <v>-8</v>
      </c>
      <c r="J635" s="3">
        <v>-96</v>
      </c>
      <c r="K635" s="3">
        <v>-57</v>
      </c>
      <c r="L635" s="3">
        <v>120</v>
      </c>
      <c r="M635" s="3">
        <v>-171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-4.5199999999999997E-3</v>
      </c>
      <c r="T635" s="13">
        <f t="shared" si="91"/>
        <v>-5.3280000000000001E-2</v>
      </c>
      <c r="U635" s="13">
        <f t="shared" si="92"/>
        <v>-3.1122000000000004E-2</v>
      </c>
      <c r="V635" s="13">
        <f t="shared" si="93"/>
        <v>6.9599999999999995E-2</v>
      </c>
      <c r="W635" s="13">
        <f t="shared" si="94"/>
        <v>-9.8153999999999991E-2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9035</v>
      </c>
      <c r="C636" s="3" t="s">
        <v>10283</v>
      </c>
      <c r="D636" s="12">
        <v>8.41</v>
      </c>
      <c r="E636" s="12">
        <v>8.41</v>
      </c>
      <c r="F636" s="12">
        <v>8.18</v>
      </c>
      <c r="G636" s="12">
        <v>8.19</v>
      </c>
      <c r="H636" s="12">
        <v>8.17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9036</v>
      </c>
      <c r="C637" s="3" t="s">
        <v>10282</v>
      </c>
      <c r="D637" s="12">
        <v>121.5</v>
      </c>
      <c r="E637" s="12">
        <v>120.5</v>
      </c>
      <c r="F637" s="12">
        <v>119</v>
      </c>
      <c r="G637" s="12">
        <v>119.5</v>
      </c>
      <c r="H637" s="12">
        <v>118.5</v>
      </c>
      <c r="I637" s="3">
        <v>-3</v>
      </c>
      <c r="J637" s="3">
        <v>9</v>
      </c>
      <c r="K637" s="3">
        <v>-10</v>
      </c>
      <c r="L637" s="3">
        <v>2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-3.6449999999999998E-3</v>
      </c>
      <c r="T637" s="13">
        <f t="shared" si="91"/>
        <v>1.0845E-2</v>
      </c>
      <c r="U637" s="13">
        <f t="shared" si="92"/>
        <v>-1.1900000000000001E-2</v>
      </c>
      <c r="V637" s="13">
        <f t="shared" si="93"/>
        <v>2.3900000000000002E-3</v>
      </c>
      <c r="W637" s="13">
        <f t="shared" si="94"/>
        <v>-7.11E-3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9037</v>
      </c>
      <c r="C638" s="3" t="s">
        <v>10251</v>
      </c>
      <c r="D638" s="12">
        <v>54.9</v>
      </c>
      <c r="E638" s="12">
        <v>55</v>
      </c>
      <c r="F638" s="12">
        <v>54.8</v>
      </c>
      <c r="G638" s="12">
        <v>55.1</v>
      </c>
      <c r="H638" s="12">
        <v>55.4</v>
      </c>
      <c r="I638" s="3">
        <v>2</v>
      </c>
      <c r="J638" s="3">
        <v>-3</v>
      </c>
      <c r="K638" s="3">
        <v>11</v>
      </c>
      <c r="L638" s="3">
        <v>-13</v>
      </c>
      <c r="M638" s="3">
        <v>-8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1.098E-3</v>
      </c>
      <c r="T638" s="13">
        <f t="shared" si="91"/>
        <v>-1.65E-3</v>
      </c>
      <c r="U638" s="13">
        <f t="shared" si="92"/>
        <v>6.0279999999999995E-3</v>
      </c>
      <c r="V638" s="13">
        <f t="shared" si="93"/>
        <v>-7.163000000000001E-3</v>
      </c>
      <c r="W638" s="13">
        <f t="shared" si="94"/>
        <v>-4.4320000000000002E-3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9038</v>
      </c>
      <c r="C639" s="3" t="s">
        <v>10230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9039</v>
      </c>
      <c r="C640" s="3" t="s">
        <v>10230</v>
      </c>
      <c r="D640" s="12">
        <v>55.1</v>
      </c>
      <c r="E640" s="12">
        <v>55.6</v>
      </c>
      <c r="F640" s="12">
        <v>54.6</v>
      </c>
      <c r="G640" s="12">
        <v>54</v>
      </c>
      <c r="H640" s="12">
        <v>54.7</v>
      </c>
      <c r="I640" s="3">
        <v>217</v>
      </c>
      <c r="J640" s="3">
        <v>-337</v>
      </c>
      <c r="K640" s="3">
        <v>-92</v>
      </c>
      <c r="L640" s="3">
        <v>44</v>
      </c>
      <c r="M640" s="3">
        <v>171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0.11956700000000001</v>
      </c>
      <c r="T640" s="13">
        <f t="shared" si="91"/>
        <v>-0.18737200000000001</v>
      </c>
      <c r="U640" s="13">
        <f t="shared" si="92"/>
        <v>-5.0231999999999999E-2</v>
      </c>
      <c r="V640" s="13">
        <f t="shared" si="93"/>
        <v>2.376E-2</v>
      </c>
      <c r="W640" s="13">
        <f t="shared" si="94"/>
        <v>9.3537000000000009E-2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9040</v>
      </c>
      <c r="C641" s="3" t="s">
        <v>10204</v>
      </c>
      <c r="D641" s="12">
        <v>74</v>
      </c>
      <c r="E641" s="12">
        <v>73.099999999999994</v>
      </c>
      <c r="F641" s="12">
        <v>70.400000000000006</v>
      </c>
      <c r="G641" s="12">
        <v>70</v>
      </c>
      <c r="H641" s="12">
        <v>72.3</v>
      </c>
      <c r="I641" s="3">
        <v>-379</v>
      </c>
      <c r="J641" s="3">
        <v>-251</v>
      </c>
      <c r="K641" s="3">
        <v>-107</v>
      </c>
      <c r="L641" s="3">
        <v>179</v>
      </c>
      <c r="M641" s="3">
        <v>308</v>
      </c>
      <c r="N641" s="3">
        <v>0</v>
      </c>
      <c r="O641" s="3">
        <v>0</v>
      </c>
      <c r="P641" s="3">
        <v>0</v>
      </c>
      <c r="Q641" s="3">
        <v>0</v>
      </c>
      <c r="R641" s="3">
        <v>-134</v>
      </c>
      <c r="S641" s="13">
        <f t="shared" si="90"/>
        <v>-0.28045999999999999</v>
      </c>
      <c r="T641" s="13">
        <f t="shared" si="91"/>
        <v>-0.18348099999999998</v>
      </c>
      <c r="U641" s="13">
        <f t="shared" si="92"/>
        <v>-7.5328000000000006E-2</v>
      </c>
      <c r="V641" s="13">
        <f t="shared" si="93"/>
        <v>0.12529999999999999</v>
      </c>
      <c r="W641" s="13">
        <f t="shared" si="94"/>
        <v>0.22268399999999997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-9.6881999999999996E-2</v>
      </c>
    </row>
    <row r="642" spans="1:28" x14ac:dyDescent="0.25">
      <c r="A642" s="2" t="s">
        <v>636</v>
      </c>
      <c r="B642" s="3" t="s">
        <v>9041</v>
      </c>
      <c r="C642" s="3" t="s">
        <v>4300</v>
      </c>
      <c r="D642" s="12">
        <v>64.7</v>
      </c>
      <c r="E642" s="12">
        <v>67.5</v>
      </c>
      <c r="F642" s="12">
        <v>66.099999999999994</v>
      </c>
      <c r="G642" s="12">
        <v>66.8</v>
      </c>
      <c r="H642" s="12">
        <v>67.2</v>
      </c>
      <c r="I642" s="3">
        <v>-16</v>
      </c>
      <c r="J642" s="3">
        <v>4</v>
      </c>
      <c r="K642" s="3">
        <v>2</v>
      </c>
      <c r="L642" s="3">
        <v>15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-1.0352E-2</v>
      </c>
      <c r="T642" s="13">
        <f t="shared" si="91"/>
        <v>2.7000000000000001E-3</v>
      </c>
      <c r="U642" s="13">
        <f t="shared" si="92"/>
        <v>1.3219999999999998E-3</v>
      </c>
      <c r="V642" s="13">
        <f t="shared" si="93"/>
        <v>1.0019999999999999E-2</v>
      </c>
      <c r="W642" s="13">
        <f t="shared" si="94"/>
        <v>-6.7200000000000007E-4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9042</v>
      </c>
      <c r="C643" s="3" t="s">
        <v>10244</v>
      </c>
      <c r="D643" s="12">
        <v>35.25</v>
      </c>
      <c r="E643" s="12">
        <v>35.15</v>
      </c>
      <c r="F643" s="12">
        <v>34.1</v>
      </c>
      <c r="G643" s="12">
        <v>35.15</v>
      </c>
      <c r="H643" s="12">
        <v>36.9</v>
      </c>
      <c r="I643" s="3">
        <v>1309</v>
      </c>
      <c r="J643" s="3">
        <v>-563</v>
      </c>
      <c r="K643" s="3">
        <v>-712</v>
      </c>
      <c r="L643" s="3">
        <v>565</v>
      </c>
      <c r="M643" s="3">
        <v>-10</v>
      </c>
      <c r="N643" s="3">
        <v>0</v>
      </c>
      <c r="O643" s="3">
        <v>0</v>
      </c>
      <c r="P643" s="3">
        <v>0</v>
      </c>
      <c r="Q643" s="3">
        <v>0</v>
      </c>
      <c r="R643" s="3">
        <v>-4</v>
      </c>
      <c r="S643" s="13">
        <f t="shared" si="90"/>
        <v>0.46142250000000001</v>
      </c>
      <c r="T643" s="13">
        <f t="shared" si="91"/>
        <v>-0.1978945</v>
      </c>
      <c r="U643" s="13">
        <f t="shared" si="92"/>
        <v>-0.24279200000000001</v>
      </c>
      <c r="V643" s="13">
        <f t="shared" si="93"/>
        <v>0.19859750000000001</v>
      </c>
      <c r="W643" s="13">
        <f t="shared" si="94"/>
        <v>-3.6900000000000001E-3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-1.4759999999999999E-3</v>
      </c>
    </row>
    <row r="644" spans="1:28" x14ac:dyDescent="0.25">
      <c r="A644" s="2" t="s">
        <v>638</v>
      </c>
      <c r="B644" s="3" t="s">
        <v>9043</v>
      </c>
      <c r="C644" s="3" t="s">
        <v>4299</v>
      </c>
      <c r="D644" s="12">
        <v>2.97</v>
      </c>
      <c r="E644" s="12">
        <v>2.86</v>
      </c>
      <c r="F644" s="12">
        <v>2.83</v>
      </c>
      <c r="G644" s="12">
        <v>2.87</v>
      </c>
      <c r="H644" s="12">
        <v>2.94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9044</v>
      </c>
      <c r="C645" s="3" t="s">
        <v>4744</v>
      </c>
      <c r="D645" s="12">
        <v>369</v>
      </c>
      <c r="E645" s="12">
        <v>364</v>
      </c>
      <c r="F645" s="12">
        <v>363</v>
      </c>
      <c r="G645" s="12">
        <v>368</v>
      </c>
      <c r="H645" s="12">
        <v>373.5</v>
      </c>
      <c r="I645" s="3">
        <v>185</v>
      </c>
      <c r="J645" s="3">
        <v>-688</v>
      </c>
      <c r="K645" s="3">
        <v>-282</v>
      </c>
      <c r="L645" s="3">
        <v>558</v>
      </c>
      <c r="M645" s="3">
        <v>-238</v>
      </c>
      <c r="N645" s="3">
        <v>134</v>
      </c>
      <c r="O645" s="3">
        <v>0</v>
      </c>
      <c r="P645" s="3">
        <v>71</v>
      </c>
      <c r="Q645" s="3">
        <v>194</v>
      </c>
      <c r="R645" s="3">
        <v>27</v>
      </c>
      <c r="S645" s="13">
        <f t="shared" si="90"/>
        <v>0.68264999999999998</v>
      </c>
      <c r="T645" s="13">
        <f t="shared" si="91"/>
        <v>-2.5043199999999999</v>
      </c>
      <c r="U645" s="13">
        <f t="shared" si="92"/>
        <v>-1.02366</v>
      </c>
      <c r="V645" s="13">
        <f t="shared" si="93"/>
        <v>2.0534400000000002</v>
      </c>
      <c r="W645" s="13">
        <f t="shared" si="94"/>
        <v>-0.88893</v>
      </c>
      <c r="X645" s="13">
        <f t="shared" si="95"/>
        <v>0.49446000000000001</v>
      </c>
      <c r="Y645" s="13">
        <f t="shared" si="96"/>
        <v>0</v>
      </c>
      <c r="Z645" s="13">
        <f t="shared" si="97"/>
        <v>0.25773000000000001</v>
      </c>
      <c r="AA645" s="13">
        <f t="shared" si="98"/>
        <v>0.71392</v>
      </c>
      <c r="AB645" s="13">
        <f t="shared" si="99"/>
        <v>0.100845</v>
      </c>
    </row>
    <row r="646" spans="1:28" x14ac:dyDescent="0.25">
      <c r="A646" s="2" t="s">
        <v>640</v>
      </c>
      <c r="B646" s="3" t="s">
        <v>9045</v>
      </c>
      <c r="C646" s="3" t="s">
        <v>10247</v>
      </c>
      <c r="D646" s="12">
        <v>25.4</v>
      </c>
      <c r="E646" s="12">
        <v>25.15</v>
      </c>
      <c r="F646" s="12">
        <v>24.2</v>
      </c>
      <c r="G646" s="12">
        <v>23.9</v>
      </c>
      <c r="H646" s="12">
        <v>24</v>
      </c>
      <c r="I646" s="3">
        <v>18</v>
      </c>
      <c r="J646" s="3">
        <v>10</v>
      </c>
      <c r="K646" s="3">
        <v>-44</v>
      </c>
      <c r="L646" s="3">
        <v>-1</v>
      </c>
      <c r="M646" s="3">
        <v>35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4.5719999999999997E-3</v>
      </c>
      <c r="T646" s="13">
        <f t="shared" si="91"/>
        <v>2.5149999999999999E-3</v>
      </c>
      <c r="U646" s="13">
        <f t="shared" si="92"/>
        <v>-1.0647999999999999E-2</v>
      </c>
      <c r="V646" s="13">
        <f t="shared" si="93"/>
        <v>-2.3899999999999998E-4</v>
      </c>
      <c r="W646" s="13">
        <f t="shared" si="94"/>
        <v>8.3999999999999995E-3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9046</v>
      </c>
      <c r="C647" s="3" t="s">
        <v>10229</v>
      </c>
      <c r="D647" s="12">
        <v>15.75</v>
      </c>
      <c r="E647" s="12">
        <v>15.7</v>
      </c>
      <c r="F647" s="12">
        <v>15</v>
      </c>
      <c r="G647" s="12">
        <v>14.95</v>
      </c>
      <c r="H647" s="12">
        <v>14.95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9047</v>
      </c>
      <c r="C648" s="3" t="s">
        <v>4587</v>
      </c>
      <c r="D648" s="12">
        <v>31.35</v>
      </c>
      <c r="E648" s="12">
        <v>31.4</v>
      </c>
      <c r="F648" s="12">
        <v>31.15</v>
      </c>
      <c r="G648" s="12">
        <v>31.05</v>
      </c>
      <c r="H648" s="12">
        <v>31</v>
      </c>
      <c r="I648" s="3">
        <v>18</v>
      </c>
      <c r="J648" s="3">
        <v>10</v>
      </c>
      <c r="K648" s="3">
        <v>0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5.6430000000000004E-3</v>
      </c>
      <c r="T648" s="13">
        <f t="shared" si="101"/>
        <v>3.14E-3</v>
      </c>
      <c r="U648" s="13">
        <f t="shared" si="102"/>
        <v>0</v>
      </c>
      <c r="V648" s="13">
        <f t="shared" si="103"/>
        <v>0</v>
      </c>
      <c r="W648" s="13">
        <f t="shared" si="104"/>
        <v>3.1E-4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9048</v>
      </c>
      <c r="C649" s="3" t="s">
        <v>10244</v>
      </c>
      <c r="D649" s="12">
        <v>42.25</v>
      </c>
      <c r="E649" s="12">
        <v>42.6</v>
      </c>
      <c r="F649" s="12">
        <v>38.4</v>
      </c>
      <c r="G649" s="12">
        <v>37.25</v>
      </c>
      <c r="H649" s="12">
        <v>37.700000000000003</v>
      </c>
      <c r="I649" s="3">
        <v>38</v>
      </c>
      <c r="J649" s="3">
        <v>-388</v>
      </c>
      <c r="K649" s="3">
        <v>105</v>
      </c>
      <c r="L649" s="3">
        <v>-44</v>
      </c>
      <c r="M649" s="3">
        <v>80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1.6055E-2</v>
      </c>
      <c r="T649" s="13">
        <f t="shared" si="101"/>
        <v>-0.16528799999999999</v>
      </c>
      <c r="U649" s="13">
        <f t="shared" si="102"/>
        <v>4.0320000000000002E-2</v>
      </c>
      <c r="V649" s="13">
        <f t="shared" si="103"/>
        <v>-1.6389999999999998E-2</v>
      </c>
      <c r="W649" s="13">
        <f t="shared" si="104"/>
        <v>3.0159999999999999E-2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9049</v>
      </c>
      <c r="C650" s="3" t="s">
        <v>10284</v>
      </c>
      <c r="D650" s="12">
        <v>18.5</v>
      </c>
      <c r="E650" s="12">
        <v>19.8</v>
      </c>
      <c r="F650" s="12">
        <v>21.3</v>
      </c>
      <c r="G650" s="12">
        <v>20.100000000000001</v>
      </c>
      <c r="H650" s="12">
        <v>20.85</v>
      </c>
      <c r="I650" s="3">
        <v>-364</v>
      </c>
      <c r="J650" s="3">
        <v>185</v>
      </c>
      <c r="K650" s="3">
        <v>15</v>
      </c>
      <c r="L650" s="3">
        <v>-273</v>
      </c>
      <c r="M650" s="3">
        <v>198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-6.7339999999999997E-2</v>
      </c>
      <c r="T650" s="13">
        <f t="shared" si="101"/>
        <v>3.6630000000000003E-2</v>
      </c>
      <c r="U650" s="13">
        <f t="shared" si="102"/>
        <v>3.1949999999999999E-3</v>
      </c>
      <c r="V650" s="13">
        <f t="shared" si="103"/>
        <v>-5.4873000000000005E-2</v>
      </c>
      <c r="W650" s="13">
        <f t="shared" si="104"/>
        <v>4.1283E-2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9050</v>
      </c>
      <c r="C651" s="3" t="s">
        <v>10283</v>
      </c>
      <c r="D651" s="12">
        <v>166</v>
      </c>
      <c r="E651" s="12">
        <v>167</v>
      </c>
      <c r="F651" s="12">
        <v>168</v>
      </c>
      <c r="G651" s="12">
        <v>168</v>
      </c>
      <c r="H651" s="12">
        <v>168.5</v>
      </c>
      <c r="I651" s="3">
        <v>0</v>
      </c>
      <c r="J651" s="3">
        <v>1</v>
      </c>
      <c r="K651" s="3">
        <v>-1</v>
      </c>
      <c r="L651" s="3">
        <v>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1.67E-3</v>
      </c>
      <c r="U651" s="13">
        <f t="shared" si="102"/>
        <v>-1.6800000000000001E-3</v>
      </c>
      <c r="V651" s="13">
        <f t="shared" si="103"/>
        <v>1.6800000000000001E-3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9051</v>
      </c>
      <c r="C652" s="3" t="s">
        <v>10252</v>
      </c>
      <c r="D652" s="12">
        <v>409</v>
      </c>
      <c r="E652" s="12">
        <v>408</v>
      </c>
      <c r="F652" s="12">
        <v>393</v>
      </c>
      <c r="G652" s="12">
        <v>395</v>
      </c>
      <c r="H652" s="12">
        <v>392</v>
      </c>
      <c r="I652" s="3">
        <v>-13</v>
      </c>
      <c r="J652" s="3">
        <v>33</v>
      </c>
      <c r="K652" s="3">
        <v>85</v>
      </c>
      <c r="L652" s="3">
        <v>102</v>
      </c>
      <c r="M652" s="3">
        <v>67</v>
      </c>
      <c r="N652" s="3">
        <v>30</v>
      </c>
      <c r="O652" s="3">
        <v>-24</v>
      </c>
      <c r="P652" s="3">
        <v>-5</v>
      </c>
      <c r="Q652" s="3">
        <v>-50</v>
      </c>
      <c r="R652" s="3">
        <v>-31</v>
      </c>
      <c r="S652" s="13">
        <f t="shared" si="100"/>
        <v>-5.3170000000000002E-2</v>
      </c>
      <c r="T652" s="13">
        <f t="shared" si="101"/>
        <v>0.13464000000000001</v>
      </c>
      <c r="U652" s="13">
        <f t="shared" si="102"/>
        <v>0.33405000000000001</v>
      </c>
      <c r="V652" s="13">
        <f t="shared" si="103"/>
        <v>0.40289999999999998</v>
      </c>
      <c r="W652" s="13">
        <f t="shared" si="104"/>
        <v>0.26263999999999998</v>
      </c>
      <c r="X652" s="13">
        <f t="shared" si="105"/>
        <v>0.1227</v>
      </c>
      <c r="Y652" s="13">
        <f t="shared" si="106"/>
        <v>-9.7919999999999993E-2</v>
      </c>
      <c r="Z652" s="13">
        <f t="shared" si="107"/>
        <v>-1.9650000000000001E-2</v>
      </c>
      <c r="AA652" s="13">
        <f t="shared" si="108"/>
        <v>-0.19750000000000001</v>
      </c>
      <c r="AB652" s="13">
        <f t="shared" si="109"/>
        <v>-0.12152</v>
      </c>
    </row>
    <row r="653" spans="1:28" x14ac:dyDescent="0.25">
      <c r="A653" s="2" t="s">
        <v>647</v>
      </c>
      <c r="B653" s="3" t="s">
        <v>9052</v>
      </c>
      <c r="C653" s="3" t="s">
        <v>10228</v>
      </c>
      <c r="D653" s="12">
        <v>237</v>
      </c>
      <c r="E653" s="12">
        <v>236.5</v>
      </c>
      <c r="F653" s="12">
        <v>220</v>
      </c>
      <c r="G653" s="12">
        <v>216.5</v>
      </c>
      <c r="H653" s="12">
        <v>238</v>
      </c>
      <c r="I653" s="3">
        <v>91</v>
      </c>
      <c r="J653" s="3">
        <v>-189</v>
      </c>
      <c r="K653" s="3">
        <v>7</v>
      </c>
      <c r="L653" s="3">
        <v>-28</v>
      </c>
      <c r="M653" s="3">
        <v>62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0.21567</v>
      </c>
      <c r="T653" s="13">
        <f t="shared" si="101"/>
        <v>-0.44698500000000002</v>
      </c>
      <c r="U653" s="13">
        <f t="shared" si="102"/>
        <v>1.54E-2</v>
      </c>
      <c r="V653" s="13">
        <f t="shared" si="103"/>
        <v>-6.062E-2</v>
      </c>
      <c r="W653" s="13">
        <f t="shared" si="104"/>
        <v>0.14756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9053</v>
      </c>
      <c r="C654" s="3" t="s">
        <v>4591</v>
      </c>
      <c r="D654" s="12">
        <v>96.5</v>
      </c>
      <c r="E654" s="12">
        <v>100.5</v>
      </c>
      <c r="F654" s="12">
        <v>96.1</v>
      </c>
      <c r="G654" s="12">
        <v>99.8</v>
      </c>
      <c r="H654" s="12">
        <v>102</v>
      </c>
      <c r="I654" s="3">
        <v>1233</v>
      </c>
      <c r="J654" s="3">
        <v>-1671</v>
      </c>
      <c r="K654" s="3">
        <v>177</v>
      </c>
      <c r="L654" s="3">
        <v>-137</v>
      </c>
      <c r="M654" s="3">
        <v>-1874</v>
      </c>
      <c r="N654" s="3">
        <v>-10</v>
      </c>
      <c r="O654" s="3">
        <v>-50</v>
      </c>
      <c r="P654" s="3">
        <v>0</v>
      </c>
      <c r="Q654" s="3">
        <v>0</v>
      </c>
      <c r="R654" s="3">
        <v>0</v>
      </c>
      <c r="S654" s="13">
        <f t="shared" si="100"/>
        <v>1.189845</v>
      </c>
      <c r="T654" s="13">
        <f t="shared" si="101"/>
        <v>-1.6793549999999999</v>
      </c>
      <c r="U654" s="13">
        <f t="shared" si="102"/>
        <v>0.170097</v>
      </c>
      <c r="V654" s="13">
        <f t="shared" si="103"/>
        <v>-0.13672600000000001</v>
      </c>
      <c r="W654" s="13">
        <f t="shared" si="104"/>
        <v>-1.9114800000000001</v>
      </c>
      <c r="X654" s="13">
        <f t="shared" si="105"/>
        <v>-9.6500000000000006E-3</v>
      </c>
      <c r="Y654" s="13">
        <f t="shared" si="106"/>
        <v>-5.0250000000000003E-2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9054</v>
      </c>
      <c r="C655" s="3" t="s">
        <v>4592</v>
      </c>
      <c r="D655" s="12">
        <v>37.9</v>
      </c>
      <c r="E655" s="12">
        <v>38.299999999999997</v>
      </c>
      <c r="F655" s="12">
        <v>38.299999999999997</v>
      </c>
      <c r="G655" s="12">
        <v>38.5</v>
      </c>
      <c r="H655" s="12">
        <v>38.5</v>
      </c>
      <c r="I655" s="3">
        <v>6</v>
      </c>
      <c r="J655" s="3">
        <v>-5</v>
      </c>
      <c r="K655" s="3">
        <v>-19</v>
      </c>
      <c r="L655" s="3">
        <v>-13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2.274E-3</v>
      </c>
      <c r="T655" s="13">
        <f t="shared" si="101"/>
        <v>-1.915E-3</v>
      </c>
      <c r="U655" s="13">
        <f t="shared" si="102"/>
        <v>-7.2769999999999996E-3</v>
      </c>
      <c r="V655" s="13">
        <f t="shared" si="103"/>
        <v>-5.0049999999999999E-3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9055</v>
      </c>
      <c r="C656" s="3" t="s">
        <v>10260</v>
      </c>
      <c r="D656" s="12">
        <v>50.5</v>
      </c>
      <c r="E656" s="12">
        <v>49.5</v>
      </c>
      <c r="F656" s="12">
        <v>50</v>
      </c>
      <c r="G656" s="12">
        <v>51</v>
      </c>
      <c r="H656" s="12">
        <v>49.7</v>
      </c>
      <c r="I656" s="3">
        <v>89</v>
      </c>
      <c r="J656" s="3">
        <v>2</v>
      </c>
      <c r="K656" s="3">
        <v>28</v>
      </c>
      <c r="L656" s="3">
        <v>39</v>
      </c>
      <c r="M656" s="3">
        <v>58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4.4944999999999999E-2</v>
      </c>
      <c r="T656" s="13">
        <f t="shared" si="101"/>
        <v>9.8999999999999999E-4</v>
      </c>
      <c r="U656" s="13">
        <f t="shared" si="102"/>
        <v>1.4E-2</v>
      </c>
      <c r="V656" s="13">
        <f t="shared" si="103"/>
        <v>1.9890000000000001E-2</v>
      </c>
      <c r="W656" s="13">
        <f t="shared" si="104"/>
        <v>2.8826000000000004E-2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9056</v>
      </c>
      <c r="C657" s="3" t="s">
        <v>10281</v>
      </c>
      <c r="D657" s="12">
        <v>40.299999999999997</v>
      </c>
      <c r="E657" s="12">
        <v>42.6</v>
      </c>
      <c r="F657" s="12">
        <v>40</v>
      </c>
      <c r="G657" s="12">
        <v>44</v>
      </c>
      <c r="H657" s="12">
        <v>43.7</v>
      </c>
      <c r="I657" s="3">
        <v>-564</v>
      </c>
      <c r="J657" s="3">
        <v>-693</v>
      </c>
      <c r="K657" s="3">
        <v>-119</v>
      </c>
      <c r="L657" s="3">
        <v>1829</v>
      </c>
      <c r="M657" s="3">
        <v>187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-0.22729199999999997</v>
      </c>
      <c r="T657" s="13">
        <f t="shared" si="101"/>
        <v>-0.29521799999999998</v>
      </c>
      <c r="U657" s="13">
        <f t="shared" si="102"/>
        <v>-4.7600000000000003E-2</v>
      </c>
      <c r="V657" s="13">
        <f t="shared" si="103"/>
        <v>0.80476000000000003</v>
      </c>
      <c r="W657" s="13">
        <f t="shared" si="104"/>
        <v>8.1719E-2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9057</v>
      </c>
      <c r="C658" s="3" t="s">
        <v>10230</v>
      </c>
      <c r="D658" s="12">
        <v>494.5</v>
      </c>
      <c r="E658" s="12">
        <v>518</v>
      </c>
      <c r="F658" s="12">
        <v>508</v>
      </c>
      <c r="G658" s="12">
        <v>530</v>
      </c>
      <c r="H658" s="12">
        <v>531</v>
      </c>
      <c r="I658" s="3">
        <v>69</v>
      </c>
      <c r="J658" s="3">
        <v>-81</v>
      </c>
      <c r="K658" s="3">
        <v>-120</v>
      </c>
      <c r="L658" s="3">
        <v>-123</v>
      </c>
      <c r="M658" s="3">
        <v>-132</v>
      </c>
      <c r="N658" s="3">
        <v>0</v>
      </c>
      <c r="O658" s="3">
        <v>215</v>
      </c>
      <c r="P658" s="3">
        <v>194</v>
      </c>
      <c r="Q658" s="3">
        <v>344</v>
      </c>
      <c r="R658" s="3">
        <v>17</v>
      </c>
      <c r="S658" s="13">
        <f t="shared" si="100"/>
        <v>0.34120499999999998</v>
      </c>
      <c r="T658" s="13">
        <f t="shared" si="101"/>
        <v>-0.41958000000000001</v>
      </c>
      <c r="U658" s="13">
        <f t="shared" si="102"/>
        <v>-0.60960000000000003</v>
      </c>
      <c r="V658" s="13">
        <f t="shared" si="103"/>
        <v>-0.65190000000000003</v>
      </c>
      <c r="W658" s="13">
        <f t="shared" si="104"/>
        <v>-0.70091999999999999</v>
      </c>
      <c r="X658" s="13">
        <f t="shared" si="105"/>
        <v>0</v>
      </c>
      <c r="Y658" s="13">
        <f t="shared" si="106"/>
        <v>1.1136999999999999</v>
      </c>
      <c r="Z658" s="13">
        <f t="shared" si="107"/>
        <v>0.98551999999999995</v>
      </c>
      <c r="AA658" s="13">
        <f t="shared" si="108"/>
        <v>1.8231999999999999</v>
      </c>
      <c r="AB658" s="13">
        <f t="shared" si="109"/>
        <v>9.0270000000000003E-2</v>
      </c>
    </row>
    <row r="659" spans="1:28" x14ac:dyDescent="0.25">
      <c r="A659" s="2" t="s">
        <v>653</v>
      </c>
      <c r="B659" s="3" t="s">
        <v>9058</v>
      </c>
      <c r="C659" s="3" t="s">
        <v>10285</v>
      </c>
      <c r="D659" s="12">
        <v>26.6</v>
      </c>
      <c r="E659" s="12">
        <v>25.95</v>
      </c>
      <c r="F659" s="12">
        <v>25.95</v>
      </c>
      <c r="G659" s="12">
        <v>26</v>
      </c>
      <c r="H659" s="12">
        <v>27</v>
      </c>
      <c r="I659" s="3">
        <v>1</v>
      </c>
      <c r="J659" s="3">
        <v>8</v>
      </c>
      <c r="K659" s="3">
        <v>6</v>
      </c>
      <c r="L659" s="3">
        <v>12</v>
      </c>
      <c r="M659" s="3">
        <v>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2.6600000000000001E-4</v>
      </c>
      <c r="T659" s="13">
        <f t="shared" si="101"/>
        <v>2.0760000000000002E-3</v>
      </c>
      <c r="U659" s="13">
        <f t="shared" si="102"/>
        <v>1.5569999999999998E-3</v>
      </c>
      <c r="V659" s="13">
        <f t="shared" si="103"/>
        <v>3.1199999999999999E-3</v>
      </c>
      <c r="W659" s="13">
        <f t="shared" si="104"/>
        <v>3.5100000000000001E-3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9059</v>
      </c>
      <c r="C660" s="3" t="s">
        <v>10228</v>
      </c>
      <c r="D660" s="12">
        <v>45.8</v>
      </c>
      <c r="E660" s="12">
        <v>45.5</v>
      </c>
      <c r="F660" s="12">
        <v>44.15</v>
      </c>
      <c r="G660" s="12">
        <v>43.4</v>
      </c>
      <c r="H660" s="12">
        <v>44</v>
      </c>
      <c r="I660" s="3">
        <v>-6</v>
      </c>
      <c r="J660" s="3">
        <v>-12</v>
      </c>
      <c r="K660" s="3">
        <v>-71</v>
      </c>
      <c r="L660" s="3">
        <v>-70</v>
      </c>
      <c r="M660" s="3">
        <v>79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-2.7479999999999996E-3</v>
      </c>
      <c r="T660" s="13">
        <f t="shared" si="101"/>
        <v>-5.4599999999999996E-3</v>
      </c>
      <c r="U660" s="13">
        <f t="shared" si="102"/>
        <v>-3.1346499999999999E-2</v>
      </c>
      <c r="V660" s="13">
        <f t="shared" si="103"/>
        <v>-3.0380000000000001E-2</v>
      </c>
      <c r="W660" s="13">
        <f t="shared" si="104"/>
        <v>3.4759999999999999E-2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9060</v>
      </c>
      <c r="C661" s="3" t="s">
        <v>4587</v>
      </c>
      <c r="D661" s="12">
        <v>26.05</v>
      </c>
      <c r="E661" s="12">
        <v>25.65</v>
      </c>
      <c r="F661" s="12">
        <v>25.25</v>
      </c>
      <c r="G661" s="12">
        <v>25.25</v>
      </c>
      <c r="H661" s="12">
        <v>25.25</v>
      </c>
      <c r="I661" s="3">
        <v>23</v>
      </c>
      <c r="J661" s="3">
        <v>23</v>
      </c>
      <c r="K661" s="3">
        <v>-13</v>
      </c>
      <c r="L661" s="3">
        <v>-3</v>
      </c>
      <c r="M661" s="3">
        <v>19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5.9914999999999994E-3</v>
      </c>
      <c r="T661" s="13">
        <f t="shared" si="101"/>
        <v>5.8994999999999994E-3</v>
      </c>
      <c r="U661" s="13">
        <f t="shared" si="102"/>
        <v>-3.2824999999999998E-3</v>
      </c>
      <c r="V661" s="13">
        <f t="shared" si="103"/>
        <v>-7.5750000000000004E-4</v>
      </c>
      <c r="W661" s="13">
        <f t="shared" si="104"/>
        <v>4.7974999999999997E-3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9061</v>
      </c>
      <c r="C662" s="3" t="s">
        <v>10199</v>
      </c>
      <c r="D662" s="12">
        <v>62.8</v>
      </c>
      <c r="E662" s="12">
        <v>62.5</v>
      </c>
      <c r="F662" s="12">
        <v>61.9</v>
      </c>
      <c r="G662" s="12">
        <v>61.1</v>
      </c>
      <c r="H662" s="12">
        <v>61.4</v>
      </c>
      <c r="I662" s="3">
        <v>1</v>
      </c>
      <c r="J662" s="3">
        <v>-14</v>
      </c>
      <c r="K662" s="3">
        <v>-46</v>
      </c>
      <c r="L662" s="3">
        <v>-20</v>
      </c>
      <c r="M662" s="3">
        <v>-2</v>
      </c>
      <c r="N662" s="3">
        <v>0</v>
      </c>
      <c r="O662" s="3">
        <v>0</v>
      </c>
      <c r="P662" s="3">
        <v>0</v>
      </c>
      <c r="Q662" s="3">
        <v>0</v>
      </c>
      <c r="R662" s="3">
        <v>-3</v>
      </c>
      <c r="S662" s="13">
        <f t="shared" si="100"/>
        <v>6.2799999999999998E-4</v>
      </c>
      <c r="T662" s="13">
        <f t="shared" si="101"/>
        <v>-8.7500000000000008E-3</v>
      </c>
      <c r="U662" s="13">
        <f t="shared" si="102"/>
        <v>-2.8473999999999999E-2</v>
      </c>
      <c r="V662" s="13">
        <f t="shared" si="103"/>
        <v>-1.222E-2</v>
      </c>
      <c r="W662" s="13">
        <f t="shared" si="104"/>
        <v>-1.2279999999999999E-3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-1.8419999999999999E-3</v>
      </c>
    </row>
    <row r="663" spans="1:28" x14ac:dyDescent="0.25">
      <c r="A663" s="2" t="s">
        <v>657</v>
      </c>
      <c r="B663" s="3" t="s">
        <v>9062</v>
      </c>
      <c r="C663" s="3" t="s">
        <v>4596</v>
      </c>
      <c r="D663" s="12">
        <v>174.5</v>
      </c>
      <c r="E663" s="12">
        <v>169</v>
      </c>
      <c r="F663" s="12">
        <v>163.5</v>
      </c>
      <c r="G663" s="12">
        <v>164</v>
      </c>
      <c r="H663" s="12">
        <v>173</v>
      </c>
      <c r="I663" s="3">
        <v>-18</v>
      </c>
      <c r="J663" s="3">
        <v>137</v>
      </c>
      <c r="K663" s="3">
        <v>770</v>
      </c>
      <c r="L663" s="3">
        <v>41</v>
      </c>
      <c r="M663" s="3">
        <v>142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-3.141E-2</v>
      </c>
      <c r="T663" s="13">
        <f t="shared" si="101"/>
        <v>0.23153000000000001</v>
      </c>
      <c r="U663" s="13">
        <f t="shared" si="102"/>
        <v>1.25895</v>
      </c>
      <c r="V663" s="13">
        <f t="shared" si="103"/>
        <v>6.7239999999999994E-2</v>
      </c>
      <c r="W663" s="13">
        <f t="shared" si="104"/>
        <v>0.24565999999999999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9063</v>
      </c>
      <c r="C664" s="3" t="s">
        <v>10192</v>
      </c>
      <c r="D664" s="12">
        <v>25.4</v>
      </c>
      <c r="E664" s="12">
        <v>25.55</v>
      </c>
      <c r="F664" s="12">
        <v>25.25</v>
      </c>
      <c r="G664" s="12">
        <v>25.3</v>
      </c>
      <c r="H664" s="12">
        <v>25.2</v>
      </c>
      <c r="I664" s="3">
        <v>-5</v>
      </c>
      <c r="J664" s="3">
        <v>0</v>
      </c>
      <c r="K664" s="3">
        <v>-6</v>
      </c>
      <c r="L664" s="3">
        <v>5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-1.2700000000000001E-3</v>
      </c>
      <c r="T664" s="13">
        <f t="shared" si="101"/>
        <v>0</v>
      </c>
      <c r="U664" s="13">
        <f t="shared" si="102"/>
        <v>-1.5150000000000001E-3</v>
      </c>
      <c r="V664" s="13">
        <f t="shared" si="103"/>
        <v>1.2650000000000001E-3</v>
      </c>
      <c r="W664" s="13">
        <f t="shared" si="104"/>
        <v>-1.2600000000000001E-3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9064</v>
      </c>
      <c r="C665" s="3" t="s">
        <v>10202</v>
      </c>
      <c r="D665" s="12">
        <v>74.3</v>
      </c>
      <c r="E665" s="12">
        <v>74.599999999999994</v>
      </c>
      <c r="F665" s="12">
        <v>72</v>
      </c>
      <c r="G665" s="12">
        <v>68.5</v>
      </c>
      <c r="H665" s="12">
        <v>70.5</v>
      </c>
      <c r="I665" s="3">
        <v>-293</v>
      </c>
      <c r="J665" s="3">
        <v>-732</v>
      </c>
      <c r="K665" s="3">
        <v>-125</v>
      </c>
      <c r="L665" s="3">
        <v>161</v>
      </c>
      <c r="M665" s="3">
        <v>87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-0.21769899999999998</v>
      </c>
      <c r="T665" s="13">
        <f t="shared" si="101"/>
        <v>-0.546072</v>
      </c>
      <c r="U665" s="13">
        <f t="shared" si="102"/>
        <v>-0.09</v>
      </c>
      <c r="V665" s="13">
        <f t="shared" si="103"/>
        <v>0.11028499999999999</v>
      </c>
      <c r="W665" s="13">
        <f t="shared" si="104"/>
        <v>6.1335000000000001E-2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9065</v>
      </c>
      <c r="C666" s="3" t="s">
        <v>10199</v>
      </c>
      <c r="D666" s="12">
        <v>68.5</v>
      </c>
      <c r="E666" s="12">
        <v>68</v>
      </c>
      <c r="F666" s="12">
        <v>66.099999999999994</v>
      </c>
      <c r="G666" s="12">
        <v>66</v>
      </c>
      <c r="H666" s="12">
        <v>68.400000000000006</v>
      </c>
      <c r="I666" s="3">
        <v>8</v>
      </c>
      <c r="J666" s="3">
        <v>-41</v>
      </c>
      <c r="K666" s="3">
        <v>-35</v>
      </c>
      <c r="L666" s="3">
        <v>-24</v>
      </c>
      <c r="M666" s="3">
        <v>-14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5.4799999999999996E-3</v>
      </c>
      <c r="T666" s="13">
        <f t="shared" si="101"/>
        <v>-2.7879999999999999E-2</v>
      </c>
      <c r="U666" s="13">
        <f t="shared" si="102"/>
        <v>-2.3134999999999999E-2</v>
      </c>
      <c r="V666" s="13">
        <f t="shared" si="103"/>
        <v>-1.584E-2</v>
      </c>
      <c r="W666" s="13">
        <f t="shared" si="104"/>
        <v>-9.5760000000000012E-3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9066</v>
      </c>
      <c r="C667" s="3" t="s">
        <v>10195</v>
      </c>
      <c r="D667" s="12">
        <v>14.75</v>
      </c>
      <c r="E667" s="12">
        <v>14.7</v>
      </c>
      <c r="F667" s="12">
        <v>14.5</v>
      </c>
      <c r="G667" s="12">
        <v>14.5</v>
      </c>
      <c r="H667" s="12">
        <v>14.5</v>
      </c>
      <c r="I667" s="3">
        <v>0</v>
      </c>
      <c r="J667" s="3">
        <v>0</v>
      </c>
      <c r="K667" s="3">
        <v>2</v>
      </c>
      <c r="L667" s="3">
        <v>0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2.9E-4</v>
      </c>
      <c r="V667" s="13">
        <f t="shared" si="103"/>
        <v>0</v>
      </c>
      <c r="W667" s="13">
        <f t="shared" si="104"/>
        <v>-2.9E-4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9067</v>
      </c>
      <c r="C668" s="3" t="s">
        <v>4592</v>
      </c>
      <c r="D668" s="12">
        <v>122</v>
      </c>
      <c r="E668" s="12">
        <v>124.5</v>
      </c>
      <c r="F668" s="12">
        <v>125</v>
      </c>
      <c r="G668" s="12">
        <v>137.5</v>
      </c>
      <c r="H668" s="12">
        <v>137</v>
      </c>
      <c r="I668" s="3">
        <v>2</v>
      </c>
      <c r="J668" s="3">
        <v>865</v>
      </c>
      <c r="K668" s="3">
        <v>-1078</v>
      </c>
      <c r="L668" s="3">
        <v>1762</v>
      </c>
      <c r="M668" s="3">
        <v>-3089</v>
      </c>
      <c r="N668" s="3">
        <v>1195</v>
      </c>
      <c r="O668" s="3">
        <v>1713</v>
      </c>
      <c r="P668" s="3">
        <v>943</v>
      </c>
      <c r="Q668" s="3">
        <v>1783</v>
      </c>
      <c r="R668" s="3">
        <v>983</v>
      </c>
      <c r="S668" s="13">
        <f t="shared" si="100"/>
        <v>2.4399999999999999E-3</v>
      </c>
      <c r="T668" s="13">
        <f t="shared" si="101"/>
        <v>1.0769249999999999</v>
      </c>
      <c r="U668" s="13">
        <f t="shared" si="102"/>
        <v>-1.3474999999999999</v>
      </c>
      <c r="V668" s="13">
        <f t="shared" si="103"/>
        <v>2.4227500000000002</v>
      </c>
      <c r="W668" s="13">
        <f t="shared" si="104"/>
        <v>-4.2319300000000002</v>
      </c>
      <c r="X668" s="13">
        <f t="shared" si="105"/>
        <v>1.4579</v>
      </c>
      <c r="Y668" s="13">
        <f t="shared" si="106"/>
        <v>2.1326849999999999</v>
      </c>
      <c r="Z668" s="13">
        <f t="shared" si="107"/>
        <v>1.17875</v>
      </c>
      <c r="AA668" s="13">
        <f t="shared" si="108"/>
        <v>2.4516249999999999</v>
      </c>
      <c r="AB668" s="13">
        <f t="shared" si="109"/>
        <v>1.3467100000000001</v>
      </c>
    </row>
    <row r="669" spans="1:28" x14ac:dyDescent="0.25">
      <c r="A669" s="2" t="s">
        <v>663</v>
      </c>
      <c r="B669" s="3" t="s">
        <v>9068</v>
      </c>
      <c r="C669" s="3" t="s">
        <v>10258</v>
      </c>
      <c r="D669" s="12">
        <v>6.18</v>
      </c>
      <c r="E669" s="12">
        <v>6.13</v>
      </c>
      <c r="F669" s="12">
        <v>6.1</v>
      </c>
      <c r="G669" s="12">
        <v>6.1</v>
      </c>
      <c r="H669" s="12">
        <v>6.1</v>
      </c>
      <c r="I669" s="3">
        <v>-12</v>
      </c>
      <c r="J669" s="3">
        <v>-14</v>
      </c>
      <c r="K669" s="3">
        <v>-2</v>
      </c>
      <c r="L669" s="3">
        <v>-9</v>
      </c>
      <c r="M669" s="3">
        <v>-25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-7.4159999999999992E-4</v>
      </c>
      <c r="T669" s="13">
        <f t="shared" si="101"/>
        <v>-8.5819999999999994E-4</v>
      </c>
      <c r="U669" s="13">
        <f t="shared" si="102"/>
        <v>-1.22E-4</v>
      </c>
      <c r="V669" s="13">
        <f t="shared" si="103"/>
        <v>-5.4900000000000001E-4</v>
      </c>
      <c r="W669" s="13">
        <f t="shared" si="104"/>
        <v>-1.5250000000000001E-3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9069</v>
      </c>
      <c r="C670" s="3" t="s">
        <v>10204</v>
      </c>
      <c r="D670" s="12">
        <v>13.95</v>
      </c>
      <c r="E670" s="12">
        <v>13.8</v>
      </c>
      <c r="F670" s="12">
        <v>13.55</v>
      </c>
      <c r="G670" s="12">
        <v>13.7</v>
      </c>
      <c r="H670" s="12">
        <v>14.05</v>
      </c>
      <c r="I670" s="3">
        <v>16</v>
      </c>
      <c r="J670" s="3">
        <v>2</v>
      </c>
      <c r="K670" s="3">
        <v>-32</v>
      </c>
      <c r="L670" s="3">
        <v>-20</v>
      </c>
      <c r="M670" s="3">
        <v>11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2.232E-3</v>
      </c>
      <c r="T670" s="13">
        <f t="shared" si="101"/>
        <v>2.7600000000000004E-4</v>
      </c>
      <c r="U670" s="13">
        <f t="shared" si="102"/>
        <v>-4.3360000000000004E-3</v>
      </c>
      <c r="V670" s="13">
        <f t="shared" si="103"/>
        <v>-2.7399999999999998E-3</v>
      </c>
      <c r="W670" s="13">
        <f t="shared" si="104"/>
        <v>1.5455000000000002E-3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9070</v>
      </c>
      <c r="C671" s="3" t="s">
        <v>10202</v>
      </c>
      <c r="D671" s="12">
        <v>28.5</v>
      </c>
      <c r="E671" s="12">
        <v>28.2</v>
      </c>
      <c r="F671" s="12">
        <v>27.9</v>
      </c>
      <c r="G671" s="12">
        <v>28</v>
      </c>
      <c r="H671" s="12">
        <v>28.3</v>
      </c>
      <c r="I671" s="3">
        <v>4</v>
      </c>
      <c r="J671" s="3">
        <v>2</v>
      </c>
      <c r="K671" s="3">
        <v>5</v>
      </c>
      <c r="L671" s="3">
        <v>-7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1.14E-3</v>
      </c>
      <c r="T671" s="13">
        <f t="shared" si="101"/>
        <v>5.6399999999999994E-4</v>
      </c>
      <c r="U671" s="13">
        <f t="shared" si="102"/>
        <v>1.395E-3</v>
      </c>
      <c r="V671" s="13">
        <f t="shared" si="103"/>
        <v>-1.9599999999999999E-3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9071</v>
      </c>
      <c r="C672" s="3" t="s">
        <v>4299</v>
      </c>
      <c r="D672" s="12">
        <v>33</v>
      </c>
      <c r="E672" s="12">
        <v>33</v>
      </c>
      <c r="F672" s="12">
        <v>32.799999999999997</v>
      </c>
      <c r="G672" s="12">
        <v>32.85</v>
      </c>
      <c r="H672" s="12">
        <v>32.799999999999997</v>
      </c>
      <c r="I672" s="3">
        <v>-1</v>
      </c>
      <c r="J672" s="3">
        <v>-12</v>
      </c>
      <c r="K672" s="3">
        <v>-11</v>
      </c>
      <c r="L672" s="3">
        <v>-15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-3.3E-4</v>
      </c>
      <c r="T672" s="13">
        <f t="shared" si="101"/>
        <v>-3.96E-3</v>
      </c>
      <c r="U672" s="13">
        <f t="shared" si="102"/>
        <v>-3.6079999999999997E-3</v>
      </c>
      <c r="V672" s="13">
        <f t="shared" si="103"/>
        <v>-4.9274999999999996E-3</v>
      </c>
      <c r="W672" s="13">
        <f t="shared" si="104"/>
        <v>-9.8399999999999985E-4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9072</v>
      </c>
      <c r="C673" s="3" t="s">
        <v>10258</v>
      </c>
      <c r="D673" s="12">
        <v>11</v>
      </c>
      <c r="E673" s="12">
        <v>10.9</v>
      </c>
      <c r="F673" s="12">
        <v>10.9</v>
      </c>
      <c r="G673" s="12">
        <v>10.75</v>
      </c>
      <c r="H673" s="12">
        <v>10.75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9073</v>
      </c>
      <c r="C674" s="3" t="s">
        <v>10203</v>
      </c>
      <c r="D674" s="12">
        <v>29.05</v>
      </c>
      <c r="E674" s="12">
        <v>28.85</v>
      </c>
      <c r="F674" s="12">
        <v>28.5</v>
      </c>
      <c r="G674" s="12">
        <v>28.3</v>
      </c>
      <c r="H674" s="12">
        <v>28.35</v>
      </c>
      <c r="I674" s="3">
        <v>65</v>
      </c>
      <c r="J674" s="3">
        <v>-222</v>
      </c>
      <c r="K674" s="3">
        <v>-119</v>
      </c>
      <c r="L674" s="3">
        <v>-86</v>
      </c>
      <c r="M674" s="3">
        <v>-95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1.88825E-2</v>
      </c>
      <c r="T674" s="13">
        <f t="shared" si="101"/>
        <v>-6.4047000000000007E-2</v>
      </c>
      <c r="U674" s="13">
        <f t="shared" si="102"/>
        <v>-3.3915000000000001E-2</v>
      </c>
      <c r="V674" s="13">
        <f t="shared" si="103"/>
        <v>-2.4338000000000002E-2</v>
      </c>
      <c r="W674" s="13">
        <f t="shared" si="104"/>
        <v>-2.6932500000000002E-2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9074</v>
      </c>
      <c r="C675" s="3" t="s">
        <v>10190</v>
      </c>
      <c r="D675" s="12">
        <v>105.5</v>
      </c>
      <c r="E675" s="12">
        <v>108</v>
      </c>
      <c r="F675" s="12">
        <v>105.5</v>
      </c>
      <c r="G675" s="12">
        <v>105</v>
      </c>
      <c r="H675" s="12">
        <v>104.5</v>
      </c>
      <c r="I675" s="3">
        <v>-166</v>
      </c>
      <c r="J675" s="3">
        <v>-66</v>
      </c>
      <c r="K675" s="3">
        <v>-460</v>
      </c>
      <c r="L675" s="3">
        <v>-224</v>
      </c>
      <c r="M675" s="3">
        <v>-122</v>
      </c>
      <c r="N675" s="3">
        <v>0</v>
      </c>
      <c r="O675" s="3">
        <v>8</v>
      </c>
      <c r="P675" s="3">
        <v>1</v>
      </c>
      <c r="Q675" s="3">
        <v>0</v>
      </c>
      <c r="R675" s="3">
        <v>0</v>
      </c>
      <c r="S675" s="13">
        <f t="shared" si="100"/>
        <v>-0.17513000000000001</v>
      </c>
      <c r="T675" s="13">
        <f t="shared" si="101"/>
        <v>-7.1279999999999996E-2</v>
      </c>
      <c r="U675" s="13">
        <f t="shared" si="102"/>
        <v>-0.48530000000000001</v>
      </c>
      <c r="V675" s="13">
        <f t="shared" si="103"/>
        <v>-0.23519999999999999</v>
      </c>
      <c r="W675" s="13">
        <f t="shared" si="104"/>
        <v>-0.12748999999999999</v>
      </c>
      <c r="X675" s="13">
        <f t="shared" si="105"/>
        <v>0</v>
      </c>
      <c r="Y675" s="13">
        <f t="shared" si="106"/>
        <v>8.6400000000000001E-3</v>
      </c>
      <c r="Z675" s="13">
        <f t="shared" si="107"/>
        <v>1.0549999999999999E-3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9075</v>
      </c>
      <c r="C676" s="3" t="s">
        <v>10247</v>
      </c>
      <c r="D676" s="12">
        <v>60.5</v>
      </c>
      <c r="E676" s="12">
        <v>60.2</v>
      </c>
      <c r="F676" s="12">
        <v>60.3</v>
      </c>
      <c r="G676" s="12">
        <v>60.1</v>
      </c>
      <c r="H676" s="12">
        <v>60.5</v>
      </c>
      <c r="I676" s="3">
        <v>25</v>
      </c>
      <c r="J676" s="3">
        <v>4</v>
      </c>
      <c r="K676" s="3">
        <v>-31</v>
      </c>
      <c r="L676" s="3">
        <v>-22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1.5125E-2</v>
      </c>
      <c r="T676" s="13">
        <f t="shared" si="101"/>
        <v>2.408E-3</v>
      </c>
      <c r="U676" s="13">
        <f t="shared" si="102"/>
        <v>-1.8692999999999998E-2</v>
      </c>
      <c r="V676" s="13">
        <f t="shared" si="103"/>
        <v>-1.3222000000000001E-2</v>
      </c>
      <c r="W676" s="13">
        <f t="shared" si="104"/>
        <v>-7.26E-3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9076</v>
      </c>
      <c r="C677" s="3" t="s">
        <v>10204</v>
      </c>
      <c r="D677" s="12">
        <v>106</v>
      </c>
      <c r="E677" s="12">
        <v>107</v>
      </c>
      <c r="F677" s="12">
        <v>106.5</v>
      </c>
      <c r="G677" s="12">
        <v>107</v>
      </c>
      <c r="H677" s="12">
        <v>117.5</v>
      </c>
      <c r="I677" s="3">
        <v>42</v>
      </c>
      <c r="J677" s="3">
        <v>-44</v>
      </c>
      <c r="K677" s="3">
        <v>-10</v>
      </c>
      <c r="L677" s="3">
        <v>-82</v>
      </c>
      <c r="M677" s="3">
        <v>221</v>
      </c>
      <c r="N677" s="3">
        <v>0</v>
      </c>
      <c r="O677" s="3">
        <v>0</v>
      </c>
      <c r="P677" s="3">
        <v>0</v>
      </c>
      <c r="Q677" s="3">
        <v>0</v>
      </c>
      <c r="R677" s="3">
        <v>24</v>
      </c>
      <c r="S677" s="13">
        <f t="shared" si="100"/>
        <v>4.4519999999999997E-2</v>
      </c>
      <c r="T677" s="13">
        <f t="shared" si="101"/>
        <v>-4.7079999999999997E-2</v>
      </c>
      <c r="U677" s="13">
        <f t="shared" si="102"/>
        <v>-1.065E-2</v>
      </c>
      <c r="V677" s="13">
        <f t="shared" si="103"/>
        <v>-8.7739999999999999E-2</v>
      </c>
      <c r="W677" s="13">
        <f t="shared" si="104"/>
        <v>0.25967499999999999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2.8199999999999999E-2</v>
      </c>
    </row>
    <row r="678" spans="1:28" x14ac:dyDescent="0.25">
      <c r="A678" s="2" t="s">
        <v>672</v>
      </c>
      <c r="B678" s="3" t="s">
        <v>9077</v>
      </c>
      <c r="C678" s="3" t="s">
        <v>10209</v>
      </c>
      <c r="D678" s="12">
        <v>315.5</v>
      </c>
      <c r="E678" s="12">
        <v>337</v>
      </c>
      <c r="F678" s="12">
        <v>342.5</v>
      </c>
      <c r="G678" s="12">
        <v>376.5</v>
      </c>
      <c r="H678" s="12">
        <v>414</v>
      </c>
      <c r="I678" s="3">
        <v>243</v>
      </c>
      <c r="J678" s="3">
        <v>503</v>
      </c>
      <c r="K678" s="3">
        <v>132</v>
      </c>
      <c r="L678" s="3">
        <v>164</v>
      </c>
      <c r="M678" s="3">
        <v>97</v>
      </c>
      <c r="N678" s="3">
        <v>30</v>
      </c>
      <c r="O678" s="3">
        <v>63</v>
      </c>
      <c r="P678" s="3">
        <v>56</v>
      </c>
      <c r="Q678" s="3">
        <v>91</v>
      </c>
      <c r="R678" s="3">
        <v>154</v>
      </c>
      <c r="S678" s="13">
        <f t="shared" si="100"/>
        <v>0.76666500000000004</v>
      </c>
      <c r="T678" s="13">
        <f t="shared" si="101"/>
        <v>1.6951099999999999</v>
      </c>
      <c r="U678" s="13">
        <f t="shared" si="102"/>
        <v>0.4521</v>
      </c>
      <c r="V678" s="13">
        <f t="shared" si="103"/>
        <v>0.61746000000000001</v>
      </c>
      <c r="W678" s="13">
        <f t="shared" si="104"/>
        <v>0.40157999999999999</v>
      </c>
      <c r="X678" s="13">
        <f t="shared" si="105"/>
        <v>9.4649999999999998E-2</v>
      </c>
      <c r="Y678" s="13">
        <f t="shared" si="106"/>
        <v>0.21231</v>
      </c>
      <c r="Z678" s="13">
        <f t="shared" si="107"/>
        <v>0.1918</v>
      </c>
      <c r="AA678" s="13">
        <f t="shared" si="108"/>
        <v>0.342615</v>
      </c>
      <c r="AB678" s="13">
        <f t="shared" si="109"/>
        <v>0.63756000000000002</v>
      </c>
    </row>
    <row r="679" spans="1:28" x14ac:dyDescent="0.25">
      <c r="A679" s="2" t="s">
        <v>673</v>
      </c>
      <c r="B679" s="3" t="s">
        <v>9078</v>
      </c>
      <c r="C679" s="3" t="s">
        <v>4748</v>
      </c>
      <c r="D679" s="12">
        <v>103</v>
      </c>
      <c r="E679" s="12">
        <v>103</v>
      </c>
      <c r="F679" s="12">
        <v>102</v>
      </c>
      <c r="G679" s="12">
        <v>102</v>
      </c>
      <c r="H679" s="12">
        <v>102</v>
      </c>
      <c r="I679" s="3">
        <v>0</v>
      </c>
      <c r="J679" s="3">
        <v>-1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-1.0300000000000001E-3</v>
      </c>
      <c r="U679" s="13">
        <f t="shared" si="102"/>
        <v>0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9079</v>
      </c>
      <c r="C680" s="3" t="s">
        <v>10261</v>
      </c>
      <c r="D680" s="12">
        <v>24.85</v>
      </c>
      <c r="E680" s="12">
        <v>26.05</v>
      </c>
      <c r="F680" s="12">
        <v>24.9</v>
      </c>
      <c r="G680" s="12">
        <v>23.9</v>
      </c>
      <c r="H680" s="12">
        <v>26.25</v>
      </c>
      <c r="I680" s="3">
        <v>113</v>
      </c>
      <c r="J680" s="3">
        <v>-827</v>
      </c>
      <c r="K680" s="3">
        <v>-88</v>
      </c>
      <c r="L680" s="3">
        <v>52</v>
      </c>
      <c r="M680" s="3">
        <v>307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2.8080500000000001E-2</v>
      </c>
      <c r="T680" s="13">
        <f t="shared" si="101"/>
        <v>-0.21543350000000003</v>
      </c>
      <c r="U680" s="13">
        <f t="shared" si="102"/>
        <v>-2.1911999999999997E-2</v>
      </c>
      <c r="V680" s="13">
        <f t="shared" si="103"/>
        <v>1.2428E-2</v>
      </c>
      <c r="W680" s="13">
        <f t="shared" si="104"/>
        <v>8.0587500000000006E-2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9080</v>
      </c>
      <c r="C681" s="3" t="s">
        <v>4303</v>
      </c>
      <c r="D681" s="12">
        <v>41.1</v>
      </c>
      <c r="E681" s="12">
        <v>41.5</v>
      </c>
      <c r="F681" s="12">
        <v>40.9</v>
      </c>
      <c r="G681" s="12">
        <v>40.549999999999997</v>
      </c>
      <c r="H681" s="12">
        <v>40.799999999999997</v>
      </c>
      <c r="I681" s="3">
        <v>3</v>
      </c>
      <c r="J681" s="3">
        <v>4</v>
      </c>
      <c r="K681" s="3">
        <v>0</v>
      </c>
      <c r="L681" s="3">
        <v>0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1.2330000000000002E-3</v>
      </c>
      <c r="T681" s="13">
        <f t="shared" si="101"/>
        <v>1.66E-3</v>
      </c>
      <c r="U681" s="13">
        <f t="shared" si="102"/>
        <v>0</v>
      </c>
      <c r="V681" s="13">
        <f t="shared" si="103"/>
        <v>0</v>
      </c>
      <c r="W681" s="13">
        <f t="shared" si="104"/>
        <v>4.08E-4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9081</v>
      </c>
      <c r="C682" s="3" t="s">
        <v>10189</v>
      </c>
      <c r="D682" s="12">
        <v>68.3</v>
      </c>
      <c r="E682" s="12">
        <v>68.5</v>
      </c>
      <c r="F682" s="12">
        <v>67.599999999999994</v>
      </c>
      <c r="G682" s="12">
        <v>68</v>
      </c>
      <c r="H682" s="12">
        <v>69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9082</v>
      </c>
      <c r="C683" s="3" t="s">
        <v>10244</v>
      </c>
      <c r="D683" s="12">
        <v>197.5</v>
      </c>
      <c r="E683" s="12">
        <v>195</v>
      </c>
      <c r="F683" s="12">
        <v>191.5</v>
      </c>
      <c r="G683" s="12">
        <v>191</v>
      </c>
      <c r="H683" s="12">
        <v>194.5</v>
      </c>
      <c r="I683" s="3">
        <v>872</v>
      </c>
      <c r="J683" s="3">
        <v>111</v>
      </c>
      <c r="K683" s="3">
        <v>186</v>
      </c>
      <c r="L683" s="3">
        <v>51</v>
      </c>
      <c r="M683" s="3">
        <v>375</v>
      </c>
      <c r="N683" s="3">
        <v>8</v>
      </c>
      <c r="O683" s="3">
        <v>2</v>
      </c>
      <c r="P683" s="3">
        <v>26</v>
      </c>
      <c r="Q683" s="3">
        <v>-242</v>
      </c>
      <c r="R683" s="3">
        <v>-426</v>
      </c>
      <c r="S683" s="13">
        <f t="shared" si="100"/>
        <v>1.7222</v>
      </c>
      <c r="T683" s="13">
        <f t="shared" si="101"/>
        <v>0.21645</v>
      </c>
      <c r="U683" s="13">
        <f t="shared" si="102"/>
        <v>0.35619000000000001</v>
      </c>
      <c r="V683" s="13">
        <f t="shared" si="103"/>
        <v>9.7409999999999997E-2</v>
      </c>
      <c r="W683" s="13">
        <f t="shared" si="104"/>
        <v>0.729375</v>
      </c>
      <c r="X683" s="13">
        <f t="shared" si="105"/>
        <v>1.5800000000000002E-2</v>
      </c>
      <c r="Y683" s="13">
        <f t="shared" si="106"/>
        <v>3.8999999999999998E-3</v>
      </c>
      <c r="Z683" s="13">
        <f t="shared" si="107"/>
        <v>4.9790000000000001E-2</v>
      </c>
      <c r="AA683" s="13">
        <f t="shared" si="108"/>
        <v>-0.46222000000000002</v>
      </c>
      <c r="AB683" s="13">
        <f t="shared" si="109"/>
        <v>-0.82857000000000003</v>
      </c>
    </row>
    <row r="684" spans="1:28" x14ac:dyDescent="0.25">
      <c r="A684" s="2" t="s">
        <v>678</v>
      </c>
      <c r="B684" s="3" t="s">
        <v>9083</v>
      </c>
      <c r="C684" s="3" t="s">
        <v>10244</v>
      </c>
      <c r="D684" s="12">
        <v>418</v>
      </c>
      <c r="E684" s="12">
        <v>417</v>
      </c>
      <c r="F684" s="12">
        <v>387.5</v>
      </c>
      <c r="G684" s="12">
        <v>373.5</v>
      </c>
      <c r="H684" s="12">
        <v>396</v>
      </c>
      <c r="I684" s="3">
        <v>339</v>
      </c>
      <c r="J684" s="3">
        <v>-189</v>
      </c>
      <c r="K684" s="3">
        <v>-97</v>
      </c>
      <c r="L684" s="3">
        <v>25</v>
      </c>
      <c r="M684" s="3">
        <v>190</v>
      </c>
      <c r="N684" s="3">
        <v>3</v>
      </c>
      <c r="O684" s="3">
        <v>0</v>
      </c>
      <c r="P684" s="3">
        <v>10</v>
      </c>
      <c r="Q684" s="3">
        <v>14</v>
      </c>
      <c r="R684" s="3">
        <v>1</v>
      </c>
      <c r="S684" s="13">
        <f t="shared" si="100"/>
        <v>1.4170199999999999</v>
      </c>
      <c r="T684" s="13">
        <f t="shared" si="101"/>
        <v>-0.78813</v>
      </c>
      <c r="U684" s="13">
        <f t="shared" si="102"/>
        <v>-0.37587500000000001</v>
      </c>
      <c r="V684" s="13">
        <f t="shared" si="103"/>
        <v>9.3375E-2</v>
      </c>
      <c r="W684" s="13">
        <f t="shared" si="104"/>
        <v>0.75239999999999996</v>
      </c>
      <c r="X684" s="13">
        <f t="shared" si="105"/>
        <v>1.2540000000000001E-2</v>
      </c>
      <c r="Y684" s="13">
        <f t="shared" si="106"/>
        <v>0</v>
      </c>
      <c r="Z684" s="13">
        <f t="shared" si="107"/>
        <v>3.875E-2</v>
      </c>
      <c r="AA684" s="13">
        <f t="shared" si="108"/>
        <v>5.2290000000000003E-2</v>
      </c>
      <c r="AB684" s="13">
        <f t="shared" si="109"/>
        <v>3.96E-3</v>
      </c>
    </row>
    <row r="685" spans="1:28" x14ac:dyDescent="0.25">
      <c r="A685" s="2" t="s">
        <v>679</v>
      </c>
      <c r="B685" s="3" t="s">
        <v>9084</v>
      </c>
      <c r="C685" s="3" t="s">
        <v>4592</v>
      </c>
      <c r="D685" s="12">
        <v>6.2</v>
      </c>
      <c r="E685" s="12">
        <v>6.09</v>
      </c>
      <c r="F685" s="12">
        <v>6.05</v>
      </c>
      <c r="G685" s="12">
        <v>6.03</v>
      </c>
      <c r="H685" s="12">
        <v>6.1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9085</v>
      </c>
      <c r="C686" s="3" t="s">
        <v>10240</v>
      </c>
      <c r="D686" s="12">
        <v>16.149999999999999</v>
      </c>
      <c r="E686" s="12">
        <v>16.399999999999999</v>
      </c>
      <c r="F686" s="12">
        <v>16.5</v>
      </c>
      <c r="G686" s="12">
        <v>16.350000000000001</v>
      </c>
      <c r="H686" s="12">
        <v>16.600000000000001</v>
      </c>
      <c r="I686" s="3">
        <v>-1</v>
      </c>
      <c r="J686" s="3">
        <v>16</v>
      </c>
      <c r="K686" s="3">
        <v>-17</v>
      </c>
      <c r="L686" s="3">
        <v>-31</v>
      </c>
      <c r="M686" s="3">
        <v>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-1.615E-4</v>
      </c>
      <c r="T686" s="13">
        <f t="shared" si="101"/>
        <v>2.6239999999999996E-3</v>
      </c>
      <c r="U686" s="13">
        <f t="shared" si="102"/>
        <v>-2.8050000000000002E-3</v>
      </c>
      <c r="V686" s="13">
        <f t="shared" si="103"/>
        <v>-5.0685000000000001E-3</v>
      </c>
      <c r="W686" s="13">
        <f t="shared" si="104"/>
        <v>3.4860000000000004E-3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9086</v>
      </c>
      <c r="C687" s="3" t="s">
        <v>10239</v>
      </c>
      <c r="D687" s="12">
        <v>30.6</v>
      </c>
      <c r="E687" s="12">
        <v>30.65</v>
      </c>
      <c r="F687" s="12">
        <v>30.3</v>
      </c>
      <c r="G687" s="12">
        <v>30.4</v>
      </c>
      <c r="H687" s="12">
        <v>30.4</v>
      </c>
      <c r="I687" s="3">
        <v>-4388</v>
      </c>
      <c r="J687" s="3">
        <v>-3069</v>
      </c>
      <c r="K687" s="3">
        <v>-6279</v>
      </c>
      <c r="L687" s="3">
        <v>-1085</v>
      </c>
      <c r="M687" s="3">
        <v>-2987</v>
      </c>
      <c r="N687" s="3">
        <v>-315</v>
      </c>
      <c r="O687" s="3">
        <v>-823</v>
      </c>
      <c r="P687" s="3">
        <v>-891</v>
      </c>
      <c r="Q687" s="3">
        <v>-382</v>
      </c>
      <c r="R687" s="3">
        <v>-1046</v>
      </c>
      <c r="S687" s="13">
        <f t="shared" si="100"/>
        <v>-1.3427280000000001</v>
      </c>
      <c r="T687" s="13">
        <f t="shared" si="101"/>
        <v>-0.94064849999999989</v>
      </c>
      <c r="U687" s="13">
        <f t="shared" si="102"/>
        <v>-1.9025370000000001</v>
      </c>
      <c r="V687" s="13">
        <f t="shared" si="103"/>
        <v>-0.32984000000000002</v>
      </c>
      <c r="W687" s="13">
        <f t="shared" si="104"/>
        <v>-0.90804800000000008</v>
      </c>
      <c r="X687" s="13">
        <f t="shared" si="105"/>
        <v>-9.6390000000000003E-2</v>
      </c>
      <c r="Y687" s="13">
        <f t="shared" si="106"/>
        <v>-0.25224949999999996</v>
      </c>
      <c r="Z687" s="13">
        <f t="shared" si="107"/>
        <v>-0.26997300000000002</v>
      </c>
      <c r="AA687" s="13">
        <f t="shared" si="108"/>
        <v>-0.116128</v>
      </c>
      <c r="AB687" s="13">
        <f t="shared" si="109"/>
        <v>-0.31798399999999999</v>
      </c>
    </row>
    <row r="688" spans="1:28" x14ac:dyDescent="0.25">
      <c r="A688" s="2" t="s">
        <v>682</v>
      </c>
      <c r="B688" s="3" t="s">
        <v>9087</v>
      </c>
      <c r="C688" s="3" t="s">
        <v>10203</v>
      </c>
      <c r="D688" s="12">
        <v>21.15</v>
      </c>
      <c r="E688" s="12">
        <v>20.85</v>
      </c>
      <c r="F688" s="12">
        <v>20.85</v>
      </c>
      <c r="G688" s="12">
        <v>19.8</v>
      </c>
      <c r="H688" s="12">
        <v>19.8</v>
      </c>
      <c r="I688" s="3">
        <v>10</v>
      </c>
      <c r="J688" s="3">
        <v>-1</v>
      </c>
      <c r="K688" s="3">
        <v>-26</v>
      </c>
      <c r="L688" s="3">
        <v>-45</v>
      </c>
      <c r="M688" s="3">
        <v>62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2.1150000000000001E-3</v>
      </c>
      <c r="T688" s="13">
        <f t="shared" si="101"/>
        <v>-2.0850000000000003E-4</v>
      </c>
      <c r="U688" s="13">
        <f t="shared" si="102"/>
        <v>-5.4210000000000005E-3</v>
      </c>
      <c r="V688" s="13">
        <f t="shared" si="103"/>
        <v>-8.9099999999999995E-3</v>
      </c>
      <c r="W688" s="13">
        <f t="shared" si="104"/>
        <v>1.2276000000000002E-2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9088</v>
      </c>
      <c r="C689" s="3" t="s">
        <v>10234</v>
      </c>
      <c r="D689" s="12">
        <v>31.35</v>
      </c>
      <c r="E689" s="12">
        <v>30.75</v>
      </c>
      <c r="F689" s="12">
        <v>29.6</v>
      </c>
      <c r="G689" s="12">
        <v>29</v>
      </c>
      <c r="H689" s="12">
        <v>29.45</v>
      </c>
      <c r="I689" s="3">
        <v>-1407</v>
      </c>
      <c r="J689" s="3">
        <v>-212</v>
      </c>
      <c r="K689" s="3">
        <v>-250</v>
      </c>
      <c r="L689" s="3">
        <v>-251</v>
      </c>
      <c r="M689" s="3">
        <v>-74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-0.44109450000000006</v>
      </c>
      <c r="T689" s="13">
        <f t="shared" si="101"/>
        <v>-6.5189999999999998E-2</v>
      </c>
      <c r="U689" s="13">
        <f t="shared" si="102"/>
        <v>-7.3999999999999996E-2</v>
      </c>
      <c r="V689" s="13">
        <f t="shared" si="103"/>
        <v>-7.2789999999999994E-2</v>
      </c>
      <c r="W689" s="13">
        <f t="shared" si="104"/>
        <v>-2.1792999999999996E-2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9089</v>
      </c>
      <c r="C690" s="3" t="s">
        <v>10261</v>
      </c>
      <c r="D690" s="12">
        <v>26.6</v>
      </c>
      <c r="E690" s="12">
        <v>26.15</v>
      </c>
      <c r="F690" s="12">
        <v>25.35</v>
      </c>
      <c r="G690" s="12">
        <v>25.15</v>
      </c>
      <c r="H690" s="12">
        <v>25.55</v>
      </c>
      <c r="I690" s="3">
        <v>124</v>
      </c>
      <c r="J690" s="3">
        <v>-28</v>
      </c>
      <c r="K690" s="3">
        <v>-113</v>
      </c>
      <c r="L690" s="3">
        <v>-61</v>
      </c>
      <c r="M690" s="3">
        <v>110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3.2983999999999999E-2</v>
      </c>
      <c r="T690" s="13">
        <f t="shared" si="101"/>
        <v>-7.3219999999999995E-3</v>
      </c>
      <c r="U690" s="13">
        <f t="shared" si="102"/>
        <v>-2.8645500000000001E-2</v>
      </c>
      <c r="V690" s="13">
        <f t="shared" si="103"/>
        <v>-1.5341499999999999E-2</v>
      </c>
      <c r="W690" s="13">
        <f t="shared" si="104"/>
        <v>2.8105000000000002E-2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9090</v>
      </c>
      <c r="C691" s="3" t="s">
        <v>4737</v>
      </c>
      <c r="D691" s="12">
        <v>16.899999999999999</v>
      </c>
      <c r="E691" s="12">
        <v>17.149999999999999</v>
      </c>
      <c r="F691" s="12">
        <v>18.100000000000001</v>
      </c>
      <c r="G691" s="12">
        <v>18.5</v>
      </c>
      <c r="H691" s="12">
        <v>18.399999999999999</v>
      </c>
      <c r="I691" s="3">
        <v>1</v>
      </c>
      <c r="J691" s="3">
        <v>1</v>
      </c>
      <c r="K691" s="3">
        <v>33</v>
      </c>
      <c r="L691" s="3">
        <v>8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1.6899999999999999E-4</v>
      </c>
      <c r="T691" s="13">
        <f t="shared" si="101"/>
        <v>1.7149999999999999E-4</v>
      </c>
      <c r="U691" s="13">
        <f t="shared" si="102"/>
        <v>5.9730000000000009E-3</v>
      </c>
      <c r="V691" s="13">
        <f t="shared" si="103"/>
        <v>1.48E-3</v>
      </c>
      <c r="W691" s="13">
        <f t="shared" si="104"/>
        <v>-3.6799999999999995E-4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9091</v>
      </c>
      <c r="C692" s="3" t="s">
        <v>10244</v>
      </c>
      <c r="D692" s="12">
        <v>78.599999999999994</v>
      </c>
      <c r="E692" s="12">
        <v>78.2</v>
      </c>
      <c r="F692" s="12">
        <v>76.8</v>
      </c>
      <c r="G692" s="12">
        <v>76</v>
      </c>
      <c r="H692" s="12">
        <v>77.400000000000006</v>
      </c>
      <c r="I692" s="3">
        <v>148</v>
      </c>
      <c r="J692" s="3">
        <v>-13</v>
      </c>
      <c r="K692" s="3">
        <v>-16</v>
      </c>
      <c r="L692" s="3">
        <v>-22</v>
      </c>
      <c r="M692" s="3">
        <v>122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0.11632799999999999</v>
      </c>
      <c r="T692" s="13">
        <f t="shared" si="101"/>
        <v>-1.0166E-2</v>
      </c>
      <c r="U692" s="13">
        <f t="shared" si="102"/>
        <v>-1.2288E-2</v>
      </c>
      <c r="V692" s="13">
        <f t="shared" si="103"/>
        <v>-1.6719999999999999E-2</v>
      </c>
      <c r="W692" s="13">
        <f t="shared" si="104"/>
        <v>9.4428000000000012E-2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9092</v>
      </c>
      <c r="C693" s="3" t="s">
        <v>10262</v>
      </c>
      <c r="D693" s="12">
        <v>35</v>
      </c>
      <c r="E693" s="12">
        <v>35.5</v>
      </c>
      <c r="F693" s="12">
        <v>35.049999999999997</v>
      </c>
      <c r="G693" s="12">
        <v>35.35</v>
      </c>
      <c r="H693" s="12">
        <v>35.450000000000003</v>
      </c>
      <c r="I693" s="3">
        <v>-10</v>
      </c>
      <c r="J693" s="3">
        <v>-15</v>
      </c>
      <c r="K693" s="3">
        <v>-4</v>
      </c>
      <c r="L693" s="3">
        <v>-18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-3.5000000000000001E-3</v>
      </c>
      <c r="T693" s="13">
        <f t="shared" si="101"/>
        <v>-5.3249999999999999E-3</v>
      </c>
      <c r="U693" s="13">
        <f t="shared" si="102"/>
        <v>-1.4019999999999998E-3</v>
      </c>
      <c r="V693" s="13">
        <f t="shared" si="103"/>
        <v>-6.3630000000000006E-3</v>
      </c>
      <c r="W693" s="13">
        <f t="shared" si="104"/>
        <v>-1.0635E-3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9093</v>
      </c>
      <c r="C694" s="3" t="s">
        <v>10237</v>
      </c>
      <c r="D694" s="12">
        <v>101.5</v>
      </c>
      <c r="E694" s="12">
        <v>100</v>
      </c>
      <c r="F694" s="12">
        <v>96.3</v>
      </c>
      <c r="G694" s="12">
        <v>94</v>
      </c>
      <c r="H694" s="12">
        <v>100.5</v>
      </c>
      <c r="I694" s="3">
        <v>1971</v>
      </c>
      <c r="J694" s="3">
        <v>-706</v>
      </c>
      <c r="K694" s="3">
        <v>-1553</v>
      </c>
      <c r="L694" s="3">
        <v>453</v>
      </c>
      <c r="M694" s="3">
        <v>-488</v>
      </c>
      <c r="N694" s="3">
        <v>0</v>
      </c>
      <c r="O694" s="3">
        <v>-95</v>
      </c>
      <c r="P694" s="3">
        <v>-306</v>
      </c>
      <c r="Q694" s="3">
        <v>-10</v>
      </c>
      <c r="R694" s="3">
        <v>-8</v>
      </c>
      <c r="S694" s="13">
        <f t="shared" si="100"/>
        <v>2.0005649999999999</v>
      </c>
      <c r="T694" s="13">
        <f t="shared" si="101"/>
        <v>-0.70599999999999996</v>
      </c>
      <c r="U694" s="13">
        <f t="shared" si="102"/>
        <v>-1.495539</v>
      </c>
      <c r="V694" s="13">
        <f t="shared" si="103"/>
        <v>0.42581999999999998</v>
      </c>
      <c r="W694" s="13">
        <f t="shared" si="104"/>
        <v>-0.49043999999999999</v>
      </c>
      <c r="X694" s="13">
        <f t="shared" si="105"/>
        <v>0</v>
      </c>
      <c r="Y694" s="13">
        <f t="shared" si="106"/>
        <v>-9.5000000000000001E-2</v>
      </c>
      <c r="Z694" s="13">
        <f t="shared" si="107"/>
        <v>-0.294678</v>
      </c>
      <c r="AA694" s="13">
        <f t="shared" si="108"/>
        <v>-9.4000000000000004E-3</v>
      </c>
      <c r="AB694" s="13">
        <f t="shared" si="109"/>
        <v>-8.0400000000000003E-3</v>
      </c>
    </row>
    <row r="695" spans="1:28" x14ac:dyDescent="0.25">
      <c r="A695" s="2" t="s">
        <v>689</v>
      </c>
      <c r="B695" s="3" t="s">
        <v>9094</v>
      </c>
      <c r="C695" s="3" t="s">
        <v>10231</v>
      </c>
      <c r="D695" s="12">
        <v>44.1</v>
      </c>
      <c r="E695" s="12">
        <v>44.5</v>
      </c>
      <c r="F695" s="12">
        <v>44.15</v>
      </c>
      <c r="G695" s="12">
        <v>43.9</v>
      </c>
      <c r="H695" s="12">
        <v>44.5</v>
      </c>
      <c r="I695" s="3">
        <v>678</v>
      </c>
      <c r="J695" s="3">
        <v>1318</v>
      </c>
      <c r="K695" s="3">
        <v>-283</v>
      </c>
      <c r="L695" s="3">
        <v>346</v>
      </c>
      <c r="M695" s="3">
        <v>1022</v>
      </c>
      <c r="N695" s="3">
        <v>27</v>
      </c>
      <c r="O695" s="3">
        <v>6</v>
      </c>
      <c r="P695" s="3">
        <v>86</v>
      </c>
      <c r="Q695" s="3">
        <v>121</v>
      </c>
      <c r="R695" s="3">
        <v>5</v>
      </c>
      <c r="S695" s="13">
        <f t="shared" si="100"/>
        <v>0.29899799999999999</v>
      </c>
      <c r="T695" s="13">
        <f t="shared" si="101"/>
        <v>0.58650999999999998</v>
      </c>
      <c r="U695" s="13">
        <f t="shared" si="102"/>
        <v>-0.12494449999999999</v>
      </c>
      <c r="V695" s="13">
        <f t="shared" si="103"/>
        <v>0.151894</v>
      </c>
      <c r="W695" s="13">
        <f t="shared" si="104"/>
        <v>0.45479000000000003</v>
      </c>
      <c r="X695" s="13">
        <f t="shared" si="105"/>
        <v>1.1907000000000001E-2</v>
      </c>
      <c r="Y695" s="13">
        <f t="shared" si="106"/>
        <v>2.6700000000000001E-3</v>
      </c>
      <c r="Z695" s="13">
        <f t="shared" si="107"/>
        <v>3.7969000000000003E-2</v>
      </c>
      <c r="AA695" s="13">
        <f t="shared" si="108"/>
        <v>5.3119E-2</v>
      </c>
      <c r="AB695" s="13">
        <f t="shared" si="109"/>
        <v>2.225E-3</v>
      </c>
    </row>
    <row r="696" spans="1:28" x14ac:dyDescent="0.25">
      <c r="A696" s="2" t="s">
        <v>690</v>
      </c>
      <c r="B696" s="3" t="s">
        <v>9095</v>
      </c>
      <c r="C696" s="3" t="s">
        <v>10231</v>
      </c>
      <c r="D696" s="12">
        <v>28.1</v>
      </c>
      <c r="E696" s="12">
        <v>28.5</v>
      </c>
      <c r="F696" s="12">
        <v>27.9</v>
      </c>
      <c r="G696" s="12">
        <v>27.9</v>
      </c>
      <c r="H696" s="12">
        <v>28.1</v>
      </c>
      <c r="I696" s="3">
        <v>35</v>
      </c>
      <c r="J696" s="3">
        <v>5</v>
      </c>
      <c r="K696" s="3">
        <v>-56</v>
      </c>
      <c r="L696" s="3">
        <v>-38</v>
      </c>
      <c r="M696" s="3">
        <v>25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9.835E-3</v>
      </c>
      <c r="T696" s="13">
        <f t="shared" si="101"/>
        <v>1.4250000000000001E-3</v>
      </c>
      <c r="U696" s="13">
        <f t="shared" si="102"/>
        <v>-1.5623999999999999E-2</v>
      </c>
      <c r="V696" s="13">
        <f t="shared" si="103"/>
        <v>-1.0602E-2</v>
      </c>
      <c r="W696" s="13">
        <f t="shared" si="104"/>
        <v>7.025E-3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9096</v>
      </c>
      <c r="C697" s="3" t="s">
        <v>10188</v>
      </c>
      <c r="D697" s="12">
        <v>12.55</v>
      </c>
      <c r="E697" s="12">
        <v>12.35</v>
      </c>
      <c r="F697" s="12">
        <v>12.5</v>
      </c>
      <c r="G697" s="12">
        <v>12.7</v>
      </c>
      <c r="H697" s="12">
        <v>12.7</v>
      </c>
      <c r="I697" s="3">
        <v>-11</v>
      </c>
      <c r="J697" s="3">
        <v>-27</v>
      </c>
      <c r="K697" s="3">
        <v>-20</v>
      </c>
      <c r="L697" s="3">
        <v>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-1.3805000000000002E-3</v>
      </c>
      <c r="T697" s="13">
        <f t="shared" si="101"/>
        <v>-3.3344999999999998E-3</v>
      </c>
      <c r="U697" s="13">
        <f t="shared" si="102"/>
        <v>-2.5000000000000001E-3</v>
      </c>
      <c r="V697" s="13">
        <f t="shared" si="103"/>
        <v>0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9097</v>
      </c>
      <c r="C698" s="3" t="s">
        <v>10244</v>
      </c>
      <c r="D698" s="12">
        <v>35.200000000000003</v>
      </c>
      <c r="E698" s="12">
        <v>34.299999999999997</v>
      </c>
      <c r="F698" s="12">
        <v>32.5</v>
      </c>
      <c r="G698" s="12">
        <v>32.35</v>
      </c>
      <c r="H698" s="12">
        <v>33.5</v>
      </c>
      <c r="I698" s="3">
        <v>-25</v>
      </c>
      <c r="J698" s="3">
        <v>-77</v>
      </c>
      <c r="K698" s="3">
        <v>32</v>
      </c>
      <c r="L698" s="3">
        <v>5</v>
      </c>
      <c r="M698" s="3">
        <v>72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-8.8000000000000005E-3</v>
      </c>
      <c r="T698" s="13">
        <f t="shared" si="101"/>
        <v>-2.6411E-2</v>
      </c>
      <c r="U698" s="13">
        <f t="shared" si="102"/>
        <v>1.04E-2</v>
      </c>
      <c r="V698" s="13">
        <f t="shared" si="103"/>
        <v>1.6175E-3</v>
      </c>
      <c r="W698" s="13">
        <f t="shared" si="104"/>
        <v>2.4119999999999999E-2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9098</v>
      </c>
      <c r="C699" s="3" t="s">
        <v>10204</v>
      </c>
      <c r="D699" s="12">
        <v>40.65</v>
      </c>
      <c r="E699" s="12">
        <v>40.549999999999997</v>
      </c>
      <c r="F699" s="12">
        <v>40.25</v>
      </c>
      <c r="G699" s="12">
        <v>40.049999999999997</v>
      </c>
      <c r="H699" s="12">
        <v>40.200000000000003</v>
      </c>
      <c r="I699" s="3">
        <v>4</v>
      </c>
      <c r="J699" s="3">
        <v>2</v>
      </c>
      <c r="K699" s="3">
        <v>-41</v>
      </c>
      <c r="L699" s="3">
        <v>-46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1.6259999999999998E-3</v>
      </c>
      <c r="T699" s="13">
        <f t="shared" si="101"/>
        <v>8.1099999999999998E-4</v>
      </c>
      <c r="U699" s="13">
        <f t="shared" si="102"/>
        <v>-1.65025E-2</v>
      </c>
      <c r="V699" s="13">
        <f t="shared" si="103"/>
        <v>-1.8422999999999998E-2</v>
      </c>
      <c r="W699" s="13">
        <f t="shared" si="104"/>
        <v>4.4220000000000006E-3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9099</v>
      </c>
      <c r="C700" s="3" t="s">
        <v>10227</v>
      </c>
      <c r="D700" s="12">
        <v>12.6</v>
      </c>
      <c r="E700" s="12">
        <v>12.5</v>
      </c>
      <c r="F700" s="12">
        <v>12</v>
      </c>
      <c r="G700" s="12">
        <v>12.15</v>
      </c>
      <c r="H700" s="12">
        <v>12.2</v>
      </c>
      <c r="I700" s="3">
        <v>-4</v>
      </c>
      <c r="J700" s="3">
        <v>-29</v>
      </c>
      <c r="K700" s="3">
        <v>-35</v>
      </c>
      <c r="L700" s="3">
        <v>-2</v>
      </c>
      <c r="M700" s="3">
        <v>16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-5.04E-4</v>
      </c>
      <c r="T700" s="13">
        <f t="shared" si="101"/>
        <v>-3.6250000000000002E-3</v>
      </c>
      <c r="U700" s="13">
        <f t="shared" si="102"/>
        <v>-4.1999999999999997E-3</v>
      </c>
      <c r="V700" s="13">
        <f t="shared" si="103"/>
        <v>-2.43E-4</v>
      </c>
      <c r="W700" s="13">
        <f t="shared" si="104"/>
        <v>1.952E-3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9100</v>
      </c>
      <c r="C701" s="3" t="s">
        <v>4580</v>
      </c>
      <c r="D701" s="12">
        <v>12.75</v>
      </c>
      <c r="E701" s="12">
        <v>12.65</v>
      </c>
      <c r="F701" s="12">
        <v>12.5</v>
      </c>
      <c r="G701" s="12">
        <v>12.5</v>
      </c>
      <c r="H701" s="12">
        <v>12.5</v>
      </c>
      <c r="I701" s="3">
        <v>9</v>
      </c>
      <c r="J701" s="3">
        <v>0</v>
      </c>
      <c r="K701" s="3">
        <v>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1.1475000000000001E-3</v>
      </c>
      <c r="T701" s="13">
        <f t="shared" si="101"/>
        <v>0</v>
      </c>
      <c r="U701" s="13">
        <f t="shared" si="102"/>
        <v>1.25E-4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9101</v>
      </c>
      <c r="C702" s="3" t="s">
        <v>10207</v>
      </c>
      <c r="D702" s="12">
        <v>21.5</v>
      </c>
      <c r="E702" s="12">
        <v>21.5</v>
      </c>
      <c r="F702" s="12">
        <v>21.5</v>
      </c>
      <c r="G702" s="12">
        <v>21.15</v>
      </c>
      <c r="H702" s="12">
        <v>21.5</v>
      </c>
      <c r="I702" s="3">
        <v>3</v>
      </c>
      <c r="J702" s="3">
        <v>1</v>
      </c>
      <c r="K702" s="3">
        <v>0</v>
      </c>
      <c r="L702" s="3">
        <v>5</v>
      </c>
      <c r="M702" s="3">
        <v>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6.4499999999999996E-4</v>
      </c>
      <c r="T702" s="13">
        <f t="shared" si="101"/>
        <v>2.1499999999999999E-4</v>
      </c>
      <c r="U702" s="13">
        <f t="shared" si="102"/>
        <v>0</v>
      </c>
      <c r="V702" s="13">
        <f t="shared" si="103"/>
        <v>1.0575000000000001E-3</v>
      </c>
      <c r="W702" s="13">
        <f t="shared" si="104"/>
        <v>1.2899999999999999E-3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9102</v>
      </c>
      <c r="C703" s="3" t="s">
        <v>10264</v>
      </c>
      <c r="D703" s="12">
        <v>22.35</v>
      </c>
      <c r="E703" s="12">
        <v>21.85</v>
      </c>
      <c r="F703" s="12">
        <v>21.45</v>
      </c>
      <c r="G703" s="12">
        <v>20.7</v>
      </c>
      <c r="H703" s="12">
        <v>20.55</v>
      </c>
      <c r="I703" s="3">
        <v>19</v>
      </c>
      <c r="J703" s="3">
        <v>1</v>
      </c>
      <c r="K703" s="3">
        <v>-6</v>
      </c>
      <c r="L703" s="3">
        <v>-32</v>
      </c>
      <c r="M703" s="3">
        <v>31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4.2465000000000003E-3</v>
      </c>
      <c r="T703" s="13">
        <f t="shared" si="101"/>
        <v>2.1850000000000003E-4</v>
      </c>
      <c r="U703" s="13">
        <f t="shared" si="102"/>
        <v>-1.2869999999999999E-3</v>
      </c>
      <c r="V703" s="13">
        <f t="shared" si="103"/>
        <v>-6.6239999999999997E-3</v>
      </c>
      <c r="W703" s="13">
        <f t="shared" si="104"/>
        <v>6.3705000000000003E-3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9103</v>
      </c>
      <c r="C704" s="3" t="s">
        <v>10244</v>
      </c>
      <c r="D704" s="12">
        <v>18.7</v>
      </c>
      <c r="E704" s="12">
        <v>18.2</v>
      </c>
      <c r="F704" s="12">
        <v>18.100000000000001</v>
      </c>
      <c r="G704" s="12">
        <v>17.600000000000001</v>
      </c>
      <c r="H704" s="12">
        <v>17.5</v>
      </c>
      <c r="I704" s="3">
        <v>-3</v>
      </c>
      <c r="J704" s="3">
        <v>0</v>
      </c>
      <c r="K704" s="3">
        <v>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-5.6099999999999998E-4</v>
      </c>
      <c r="T704" s="13">
        <f t="shared" si="101"/>
        <v>0</v>
      </c>
      <c r="U704" s="13">
        <f t="shared" si="102"/>
        <v>1.8100000000000001E-4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9104</v>
      </c>
      <c r="C705" s="3" t="s">
        <v>10236</v>
      </c>
      <c r="D705" s="12">
        <v>53.1</v>
      </c>
      <c r="E705" s="12">
        <v>53</v>
      </c>
      <c r="F705" s="12">
        <v>52.6</v>
      </c>
      <c r="G705" s="12">
        <v>52.2</v>
      </c>
      <c r="H705" s="12">
        <v>52.7</v>
      </c>
      <c r="I705" s="3">
        <v>121</v>
      </c>
      <c r="J705" s="3">
        <v>-51</v>
      </c>
      <c r="K705" s="3">
        <v>-35</v>
      </c>
      <c r="L705" s="3">
        <v>-102</v>
      </c>
      <c r="M705" s="3">
        <v>152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6.4251000000000003E-2</v>
      </c>
      <c r="T705" s="13">
        <f t="shared" si="101"/>
        <v>-2.7029999999999998E-2</v>
      </c>
      <c r="U705" s="13">
        <f t="shared" si="102"/>
        <v>-1.8409999999999999E-2</v>
      </c>
      <c r="V705" s="13">
        <f t="shared" si="103"/>
        <v>-5.3244000000000007E-2</v>
      </c>
      <c r="W705" s="13">
        <f t="shared" si="104"/>
        <v>8.0104000000000009E-2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9105</v>
      </c>
      <c r="C706" s="3" t="s">
        <v>4586</v>
      </c>
      <c r="D706" s="12">
        <v>12.5</v>
      </c>
      <c r="E706" s="12">
        <v>12.4</v>
      </c>
      <c r="F706" s="12">
        <v>12.8</v>
      </c>
      <c r="G706" s="12">
        <v>13</v>
      </c>
      <c r="H706" s="12">
        <v>12.8</v>
      </c>
      <c r="I706" s="3">
        <v>2</v>
      </c>
      <c r="J706" s="3">
        <v>-3</v>
      </c>
      <c r="K706" s="3">
        <v>10</v>
      </c>
      <c r="L706" s="3">
        <v>-9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2.5000000000000001E-4</v>
      </c>
      <c r="T706" s="13">
        <f t="shared" si="101"/>
        <v>-3.7200000000000004E-4</v>
      </c>
      <c r="U706" s="13">
        <f t="shared" si="102"/>
        <v>1.2800000000000001E-3</v>
      </c>
      <c r="V706" s="13">
        <f t="shared" si="103"/>
        <v>-1.17E-3</v>
      </c>
      <c r="W706" s="13">
        <f t="shared" si="104"/>
        <v>-5.1199999999999998E-4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9106</v>
      </c>
      <c r="C707" s="3" t="s">
        <v>10282</v>
      </c>
      <c r="D707" s="12">
        <v>845</v>
      </c>
      <c r="E707" s="12">
        <v>858</v>
      </c>
      <c r="F707" s="12">
        <v>851</v>
      </c>
      <c r="G707" s="12">
        <v>858</v>
      </c>
      <c r="H707" s="12">
        <v>855</v>
      </c>
      <c r="I707" s="3">
        <v>-517</v>
      </c>
      <c r="J707" s="3">
        <v>178</v>
      </c>
      <c r="K707" s="3">
        <v>85</v>
      </c>
      <c r="L707" s="3">
        <v>-94</v>
      </c>
      <c r="M707" s="3">
        <v>-154</v>
      </c>
      <c r="N707" s="3">
        <v>-245</v>
      </c>
      <c r="O707" s="3">
        <v>-26</v>
      </c>
      <c r="P707" s="3">
        <v>-30</v>
      </c>
      <c r="Q707" s="3">
        <v>-15</v>
      </c>
      <c r="R707" s="3">
        <v>-2</v>
      </c>
      <c r="S707" s="13">
        <f t="shared" si="100"/>
        <v>-4.3686499999999997</v>
      </c>
      <c r="T707" s="13">
        <f t="shared" si="101"/>
        <v>1.5272399999999999</v>
      </c>
      <c r="U707" s="13">
        <f t="shared" si="102"/>
        <v>0.72335000000000005</v>
      </c>
      <c r="V707" s="13">
        <f t="shared" si="103"/>
        <v>-0.80652000000000001</v>
      </c>
      <c r="W707" s="13">
        <f t="shared" si="104"/>
        <v>-1.3167</v>
      </c>
      <c r="X707" s="13">
        <f t="shared" si="105"/>
        <v>-2.0702500000000001</v>
      </c>
      <c r="Y707" s="13">
        <f t="shared" si="106"/>
        <v>-0.22308</v>
      </c>
      <c r="Z707" s="13">
        <f t="shared" si="107"/>
        <v>-0.25530000000000003</v>
      </c>
      <c r="AA707" s="13">
        <f t="shared" si="108"/>
        <v>-0.12870000000000001</v>
      </c>
      <c r="AB707" s="13">
        <f t="shared" si="109"/>
        <v>-1.7100000000000001E-2</v>
      </c>
    </row>
    <row r="708" spans="1:28" x14ac:dyDescent="0.25">
      <c r="A708" s="2" t="s">
        <v>702</v>
      </c>
      <c r="B708" s="3" t="s">
        <v>9107</v>
      </c>
      <c r="C708" s="3" t="s">
        <v>10263</v>
      </c>
      <c r="D708" s="12">
        <v>22</v>
      </c>
      <c r="E708" s="12">
        <v>21.85</v>
      </c>
      <c r="F708" s="12">
        <v>20.8</v>
      </c>
      <c r="G708" s="12">
        <v>20.9</v>
      </c>
      <c r="H708" s="12">
        <v>21.9</v>
      </c>
      <c r="I708" s="3">
        <v>79</v>
      </c>
      <c r="J708" s="3">
        <v>27</v>
      </c>
      <c r="K708" s="3">
        <v>-17</v>
      </c>
      <c r="L708" s="3">
        <v>23</v>
      </c>
      <c r="M708" s="3">
        <v>57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1.738E-2</v>
      </c>
      <c r="T708" s="13">
        <f t="shared" si="101"/>
        <v>5.8995000000000002E-3</v>
      </c>
      <c r="U708" s="13">
        <f t="shared" si="102"/>
        <v>-3.5360000000000001E-3</v>
      </c>
      <c r="V708" s="13">
        <f t="shared" si="103"/>
        <v>4.8069999999999996E-3</v>
      </c>
      <c r="W708" s="13">
        <f t="shared" si="104"/>
        <v>1.2482999999999999E-2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9108</v>
      </c>
      <c r="C709" s="3" t="s">
        <v>10258</v>
      </c>
      <c r="D709" s="12">
        <v>22.2</v>
      </c>
      <c r="E709" s="12">
        <v>21.85</v>
      </c>
      <c r="F709" s="12">
        <v>21.35</v>
      </c>
      <c r="G709" s="12">
        <v>21.15</v>
      </c>
      <c r="H709" s="12">
        <v>20.5</v>
      </c>
      <c r="I709" s="3">
        <v>-2</v>
      </c>
      <c r="J709" s="3">
        <v>-47</v>
      </c>
      <c r="K709" s="3">
        <v>-46</v>
      </c>
      <c r="L709" s="3">
        <v>-61</v>
      </c>
      <c r="M709" s="3">
        <v>-57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-4.44E-4</v>
      </c>
      <c r="T709" s="13">
        <f t="shared" si="101"/>
        <v>-1.0269500000000001E-2</v>
      </c>
      <c r="U709" s="13">
        <f t="shared" si="102"/>
        <v>-9.8209999999999999E-3</v>
      </c>
      <c r="V709" s="13">
        <f t="shared" si="103"/>
        <v>-1.2901499999999998E-2</v>
      </c>
      <c r="W709" s="13">
        <f t="shared" si="104"/>
        <v>-1.1684999999999999E-2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9109</v>
      </c>
      <c r="C710" s="3" t="s">
        <v>10284</v>
      </c>
      <c r="D710" s="12">
        <v>15.95</v>
      </c>
      <c r="E710" s="12">
        <v>15.75</v>
      </c>
      <c r="F710" s="12">
        <v>15.8</v>
      </c>
      <c r="G710" s="12">
        <v>15.65</v>
      </c>
      <c r="H710" s="12">
        <v>15.6</v>
      </c>
      <c r="I710" s="3">
        <v>-5</v>
      </c>
      <c r="J710" s="3">
        <v>-10</v>
      </c>
      <c r="K710" s="3">
        <v>-22</v>
      </c>
      <c r="L710" s="3">
        <v>0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-7.9750000000000003E-4</v>
      </c>
      <c r="T710" s="13">
        <f t="shared" si="101"/>
        <v>-1.575E-3</v>
      </c>
      <c r="U710" s="13">
        <f t="shared" si="102"/>
        <v>-3.4760000000000004E-3</v>
      </c>
      <c r="V710" s="13">
        <f t="shared" si="103"/>
        <v>0</v>
      </c>
      <c r="W710" s="13">
        <f t="shared" si="104"/>
        <v>3.1199999999999999E-4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9110</v>
      </c>
      <c r="C711" s="3" t="s">
        <v>10205</v>
      </c>
      <c r="D711" s="12">
        <v>21.6</v>
      </c>
      <c r="E711" s="12">
        <v>21.5</v>
      </c>
      <c r="F711" s="12">
        <v>21.55</v>
      </c>
      <c r="G711" s="12">
        <v>21.55</v>
      </c>
      <c r="H711" s="12">
        <v>21.6</v>
      </c>
      <c r="I711" s="3">
        <v>4</v>
      </c>
      <c r="J711" s="3">
        <v>0</v>
      </c>
      <c r="K711" s="3">
        <v>-15</v>
      </c>
      <c r="L711" s="3">
        <v>2</v>
      </c>
      <c r="M711" s="3">
        <v>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8.6400000000000008E-4</v>
      </c>
      <c r="T711" s="13">
        <f t="shared" ref="T711:T774" si="111">$E711*J711/100000</f>
        <v>0</v>
      </c>
      <c r="U711" s="13">
        <f t="shared" ref="U711:U774" si="112">$F711*K711/100000</f>
        <v>-3.2325000000000001E-3</v>
      </c>
      <c r="V711" s="13">
        <f t="shared" ref="V711:V774" si="113">$G711*L711/100000</f>
        <v>4.3100000000000001E-4</v>
      </c>
      <c r="W711" s="13">
        <f t="shared" ref="W711:W774" si="114">$H711*M711/100000</f>
        <v>1.5120000000000001E-3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9111</v>
      </c>
      <c r="C712" s="3" t="s">
        <v>10219</v>
      </c>
      <c r="D712" s="12">
        <v>49.95</v>
      </c>
      <c r="E712" s="12">
        <v>49</v>
      </c>
      <c r="F712" s="12">
        <v>49.1</v>
      </c>
      <c r="G712" s="12">
        <v>48.5</v>
      </c>
      <c r="H712" s="12">
        <v>49.5</v>
      </c>
      <c r="I712" s="3">
        <v>-344</v>
      </c>
      <c r="J712" s="3">
        <v>-389</v>
      </c>
      <c r="K712" s="3">
        <v>-206</v>
      </c>
      <c r="L712" s="3">
        <v>-640</v>
      </c>
      <c r="M712" s="3">
        <v>559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-0.17182799999999998</v>
      </c>
      <c r="T712" s="13">
        <f t="shared" si="111"/>
        <v>-0.19061</v>
      </c>
      <c r="U712" s="13">
        <f t="shared" si="112"/>
        <v>-0.101146</v>
      </c>
      <c r="V712" s="13">
        <f t="shared" si="113"/>
        <v>-0.31040000000000001</v>
      </c>
      <c r="W712" s="13">
        <f t="shared" si="114"/>
        <v>0.27670499999999998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9112</v>
      </c>
      <c r="C713" s="3" t="s">
        <v>4748</v>
      </c>
      <c r="D713" s="12">
        <v>20.399999999999999</v>
      </c>
      <c r="E713" s="12">
        <v>20.3</v>
      </c>
      <c r="F713" s="12">
        <v>20</v>
      </c>
      <c r="G713" s="12">
        <v>20.100000000000001</v>
      </c>
      <c r="H713" s="12">
        <v>20.3</v>
      </c>
      <c r="I713" s="3">
        <v>2</v>
      </c>
      <c r="J713" s="3">
        <v>0</v>
      </c>
      <c r="K713" s="3">
        <v>0</v>
      </c>
      <c r="L713" s="3">
        <v>-1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4.08E-4</v>
      </c>
      <c r="T713" s="13">
        <f t="shared" si="111"/>
        <v>0</v>
      </c>
      <c r="U713" s="13">
        <f t="shared" si="112"/>
        <v>0</v>
      </c>
      <c r="V713" s="13">
        <f t="shared" si="113"/>
        <v>-2.0100000000000001E-4</v>
      </c>
      <c r="W713" s="13">
        <f t="shared" si="114"/>
        <v>-2.03E-4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9113</v>
      </c>
      <c r="C714" s="3" t="s">
        <v>10276</v>
      </c>
      <c r="D714" s="12">
        <v>10.5</v>
      </c>
      <c r="E714" s="12">
        <v>10.199999999999999</v>
      </c>
      <c r="F714" s="12">
        <v>9.5</v>
      </c>
      <c r="G714" s="12">
        <v>9.6</v>
      </c>
      <c r="H714" s="12">
        <v>9.36</v>
      </c>
      <c r="I714" s="3">
        <v>-29</v>
      </c>
      <c r="J714" s="3">
        <v>1</v>
      </c>
      <c r="K714" s="3">
        <v>-26</v>
      </c>
      <c r="L714" s="3">
        <v>12</v>
      </c>
      <c r="M714" s="3">
        <v>21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-3.045E-3</v>
      </c>
      <c r="T714" s="13">
        <f t="shared" si="111"/>
        <v>1.02E-4</v>
      </c>
      <c r="U714" s="13">
        <f t="shared" si="112"/>
        <v>-2.47E-3</v>
      </c>
      <c r="V714" s="13">
        <f t="shared" si="113"/>
        <v>1.1519999999999998E-3</v>
      </c>
      <c r="W714" s="13">
        <f t="shared" si="114"/>
        <v>1.9656000000000001E-3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9114</v>
      </c>
      <c r="C715" s="3" t="s">
        <v>4585</v>
      </c>
      <c r="D715" s="12">
        <v>28</v>
      </c>
      <c r="E715" s="12">
        <v>28.3</v>
      </c>
      <c r="F715" s="12">
        <v>27.85</v>
      </c>
      <c r="G715" s="12">
        <v>28</v>
      </c>
      <c r="H715" s="12">
        <v>27.95</v>
      </c>
      <c r="I715" s="3">
        <v>0</v>
      </c>
      <c r="J715" s="3">
        <v>1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2.8299999999999999E-4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9115</v>
      </c>
      <c r="C716" s="3" t="s">
        <v>10190</v>
      </c>
      <c r="D716" s="12">
        <v>33.799999999999997</v>
      </c>
      <c r="E716" s="12">
        <v>34</v>
      </c>
      <c r="F716" s="12">
        <v>33.1</v>
      </c>
      <c r="G716" s="12">
        <v>32.85</v>
      </c>
      <c r="H716" s="12">
        <v>33.200000000000003</v>
      </c>
      <c r="I716" s="3">
        <v>-4</v>
      </c>
      <c r="J716" s="3">
        <v>-24</v>
      </c>
      <c r="K716" s="3">
        <v>-60</v>
      </c>
      <c r="L716" s="3">
        <v>-57</v>
      </c>
      <c r="M716" s="3">
        <v>-5</v>
      </c>
      <c r="N716" s="3">
        <v>0</v>
      </c>
      <c r="O716" s="3">
        <v>0</v>
      </c>
      <c r="P716" s="3">
        <v>0</v>
      </c>
      <c r="Q716" s="3">
        <v>0</v>
      </c>
      <c r="R716" s="3">
        <v>-2</v>
      </c>
      <c r="S716" s="13">
        <f t="shared" si="110"/>
        <v>-1.3519999999999999E-3</v>
      </c>
      <c r="T716" s="13">
        <f t="shared" si="111"/>
        <v>-8.1600000000000006E-3</v>
      </c>
      <c r="U716" s="13">
        <f t="shared" si="112"/>
        <v>-1.9859999999999999E-2</v>
      </c>
      <c r="V716" s="13">
        <f t="shared" si="113"/>
        <v>-1.8724500000000002E-2</v>
      </c>
      <c r="W716" s="13">
        <f t="shared" si="114"/>
        <v>-1.66E-3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-6.6400000000000009E-4</v>
      </c>
    </row>
    <row r="717" spans="1:28" x14ac:dyDescent="0.25">
      <c r="A717" s="2" t="s">
        <v>711</v>
      </c>
      <c r="B717" s="3" t="s">
        <v>9116</v>
      </c>
      <c r="C717" s="3" t="s">
        <v>10203</v>
      </c>
      <c r="D717" s="12">
        <v>21</v>
      </c>
      <c r="E717" s="12">
        <v>20.95</v>
      </c>
      <c r="F717" s="12">
        <v>20.6</v>
      </c>
      <c r="G717" s="12">
        <v>20.6</v>
      </c>
      <c r="H717" s="12">
        <v>20.7</v>
      </c>
      <c r="I717" s="3">
        <v>315</v>
      </c>
      <c r="J717" s="3">
        <v>-667</v>
      </c>
      <c r="K717" s="3">
        <v>-256</v>
      </c>
      <c r="L717" s="3">
        <v>-14</v>
      </c>
      <c r="M717" s="3">
        <v>438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6.615E-2</v>
      </c>
      <c r="T717" s="13">
        <f t="shared" si="111"/>
        <v>-0.13973649999999999</v>
      </c>
      <c r="U717" s="13">
        <f t="shared" si="112"/>
        <v>-5.2736000000000005E-2</v>
      </c>
      <c r="V717" s="13">
        <f t="shared" si="113"/>
        <v>-2.8840000000000003E-3</v>
      </c>
      <c r="W717" s="13">
        <f t="shared" si="114"/>
        <v>9.066600000000001E-2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9117</v>
      </c>
      <c r="C718" s="3" t="s">
        <v>10183</v>
      </c>
      <c r="D718" s="12">
        <v>11.9</v>
      </c>
      <c r="E718" s="12">
        <v>11.9</v>
      </c>
      <c r="F718" s="12">
        <v>11.7</v>
      </c>
      <c r="G718" s="12">
        <v>11.7</v>
      </c>
      <c r="H718" s="12">
        <v>11.75</v>
      </c>
      <c r="I718" s="3">
        <v>-2</v>
      </c>
      <c r="J718" s="3">
        <v>2</v>
      </c>
      <c r="K718" s="3">
        <v>0</v>
      </c>
      <c r="L718" s="3">
        <v>0</v>
      </c>
      <c r="M718" s="3">
        <v>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-2.3800000000000001E-4</v>
      </c>
      <c r="T718" s="13">
        <f t="shared" si="111"/>
        <v>2.3800000000000001E-4</v>
      </c>
      <c r="U718" s="13">
        <f t="shared" si="112"/>
        <v>0</v>
      </c>
      <c r="V718" s="13">
        <f t="shared" si="113"/>
        <v>0</v>
      </c>
      <c r="W718" s="13">
        <f t="shared" si="114"/>
        <v>-3.525E-4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9118</v>
      </c>
      <c r="C719" s="3" t="s">
        <v>10244</v>
      </c>
      <c r="D719" s="12">
        <v>67.8</v>
      </c>
      <c r="E719" s="12">
        <v>66</v>
      </c>
      <c r="F719" s="12">
        <v>64.7</v>
      </c>
      <c r="G719" s="12">
        <v>63.9</v>
      </c>
      <c r="H719" s="12">
        <v>67.400000000000006</v>
      </c>
      <c r="I719" s="3">
        <v>892</v>
      </c>
      <c r="J719" s="3">
        <v>-1266</v>
      </c>
      <c r="K719" s="3">
        <v>251</v>
      </c>
      <c r="L719" s="3">
        <v>-21</v>
      </c>
      <c r="M719" s="3">
        <v>1091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0.60477599999999998</v>
      </c>
      <c r="T719" s="13">
        <f t="shared" si="111"/>
        <v>-0.83555999999999997</v>
      </c>
      <c r="U719" s="13">
        <f t="shared" si="112"/>
        <v>0.16239700000000001</v>
      </c>
      <c r="V719" s="13">
        <f t="shared" si="113"/>
        <v>-1.3418999999999999E-2</v>
      </c>
      <c r="W719" s="13">
        <f t="shared" si="114"/>
        <v>0.73533400000000004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9119</v>
      </c>
      <c r="C720" s="3" t="s">
        <v>10227</v>
      </c>
      <c r="D720" s="12">
        <v>14.65</v>
      </c>
      <c r="E720" s="12">
        <v>14.2</v>
      </c>
      <c r="F720" s="12">
        <v>14</v>
      </c>
      <c r="G720" s="12">
        <v>14.1</v>
      </c>
      <c r="H720" s="12">
        <v>14.3</v>
      </c>
      <c r="I720" s="3">
        <v>214</v>
      </c>
      <c r="J720" s="3">
        <v>-479</v>
      </c>
      <c r="K720" s="3">
        <v>-35</v>
      </c>
      <c r="L720" s="3">
        <v>-43</v>
      </c>
      <c r="M720" s="3">
        <v>161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3.1350999999999997E-2</v>
      </c>
      <c r="T720" s="13">
        <f t="shared" si="111"/>
        <v>-6.8017999999999995E-2</v>
      </c>
      <c r="U720" s="13">
        <f t="shared" si="112"/>
        <v>-4.8999999999999998E-3</v>
      </c>
      <c r="V720" s="13">
        <f t="shared" si="113"/>
        <v>-6.0629999999999998E-3</v>
      </c>
      <c r="W720" s="13">
        <f t="shared" si="114"/>
        <v>2.3023000000000002E-2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9120</v>
      </c>
      <c r="C721" s="3" t="s">
        <v>10204</v>
      </c>
      <c r="D721" s="12">
        <v>16.8</v>
      </c>
      <c r="E721" s="12">
        <v>17.149999999999999</v>
      </c>
      <c r="F721" s="12">
        <v>16.25</v>
      </c>
      <c r="G721" s="12">
        <v>16.2</v>
      </c>
      <c r="H721" s="12">
        <v>16.25</v>
      </c>
      <c r="I721" s="3">
        <v>26</v>
      </c>
      <c r="J721" s="3">
        <v>-69</v>
      </c>
      <c r="K721" s="3">
        <v>-359</v>
      </c>
      <c r="L721" s="3">
        <v>-158</v>
      </c>
      <c r="M721" s="3">
        <v>-21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4.3680000000000004E-3</v>
      </c>
      <c r="T721" s="13">
        <f t="shared" si="111"/>
        <v>-1.1833499999999999E-2</v>
      </c>
      <c r="U721" s="13">
        <f t="shared" si="112"/>
        <v>-5.83375E-2</v>
      </c>
      <c r="V721" s="13">
        <f t="shared" si="113"/>
        <v>-2.5596000000000001E-2</v>
      </c>
      <c r="W721" s="13">
        <f t="shared" si="114"/>
        <v>-3.4125000000000002E-3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9121</v>
      </c>
      <c r="C722" s="3" t="s">
        <v>10190</v>
      </c>
      <c r="D722" s="12">
        <v>45.7</v>
      </c>
      <c r="E722" s="12">
        <v>45.45</v>
      </c>
      <c r="F722" s="12">
        <v>44.55</v>
      </c>
      <c r="G722" s="12">
        <v>44.45</v>
      </c>
      <c r="H722" s="12">
        <v>45.6</v>
      </c>
      <c r="I722" s="3">
        <v>62</v>
      </c>
      <c r="J722" s="3">
        <v>-15</v>
      </c>
      <c r="K722" s="3">
        <v>-155</v>
      </c>
      <c r="L722" s="3">
        <v>-24</v>
      </c>
      <c r="M722" s="3">
        <v>152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2.8334000000000002E-2</v>
      </c>
      <c r="T722" s="13">
        <f t="shared" si="111"/>
        <v>-6.8174999999999998E-3</v>
      </c>
      <c r="U722" s="13">
        <f t="shared" si="112"/>
        <v>-6.9052500000000003E-2</v>
      </c>
      <c r="V722" s="13">
        <f t="shared" si="113"/>
        <v>-1.0668000000000002E-2</v>
      </c>
      <c r="W722" s="13">
        <f t="shared" si="114"/>
        <v>6.9311999999999999E-2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9122</v>
      </c>
      <c r="C723" s="3" t="s">
        <v>10190</v>
      </c>
      <c r="D723" s="12">
        <v>177.5</v>
      </c>
      <c r="E723" s="12">
        <v>195</v>
      </c>
      <c r="F723" s="12">
        <v>206</v>
      </c>
      <c r="G723" s="12">
        <v>199.5</v>
      </c>
      <c r="H723" s="12">
        <v>198</v>
      </c>
      <c r="I723" s="3">
        <v>-34</v>
      </c>
      <c r="J723" s="3">
        <v>223</v>
      </c>
      <c r="K723" s="3">
        <v>-345</v>
      </c>
      <c r="L723" s="3">
        <v>-635</v>
      </c>
      <c r="M723" s="3">
        <v>-829</v>
      </c>
      <c r="N723" s="3">
        <v>0</v>
      </c>
      <c r="O723" s="3">
        <v>0</v>
      </c>
      <c r="P723" s="3">
        <v>823</v>
      </c>
      <c r="Q723" s="3">
        <v>198</v>
      </c>
      <c r="R723" s="3">
        <v>115</v>
      </c>
      <c r="S723" s="13">
        <f t="shared" si="110"/>
        <v>-6.0350000000000001E-2</v>
      </c>
      <c r="T723" s="13">
        <f t="shared" si="111"/>
        <v>0.43485000000000001</v>
      </c>
      <c r="U723" s="13">
        <f t="shared" si="112"/>
        <v>-0.7107</v>
      </c>
      <c r="V723" s="13">
        <f t="shared" si="113"/>
        <v>-1.2668250000000001</v>
      </c>
      <c r="W723" s="13">
        <f t="shared" si="114"/>
        <v>-1.6414200000000001</v>
      </c>
      <c r="X723" s="13">
        <f t="shared" si="115"/>
        <v>0</v>
      </c>
      <c r="Y723" s="13">
        <f t="shared" si="116"/>
        <v>0</v>
      </c>
      <c r="Z723" s="13">
        <f t="shared" si="117"/>
        <v>1.6953800000000001</v>
      </c>
      <c r="AA723" s="13">
        <f t="shared" si="118"/>
        <v>0.39500999999999997</v>
      </c>
      <c r="AB723" s="13">
        <f t="shared" si="119"/>
        <v>0.22770000000000001</v>
      </c>
    </row>
    <row r="724" spans="1:28" x14ac:dyDescent="0.25">
      <c r="A724" s="2" t="s">
        <v>718</v>
      </c>
      <c r="B724" s="3" t="s">
        <v>9123</v>
      </c>
      <c r="C724" s="3" t="s">
        <v>10240</v>
      </c>
      <c r="D724" s="12">
        <v>23.75</v>
      </c>
      <c r="E724" s="12">
        <v>23.75</v>
      </c>
      <c r="F724" s="12">
        <v>23.3</v>
      </c>
      <c r="G724" s="12">
        <v>23.2</v>
      </c>
      <c r="H724" s="12">
        <v>23.4</v>
      </c>
      <c r="I724" s="3">
        <v>24</v>
      </c>
      <c r="J724" s="3">
        <v>40</v>
      </c>
      <c r="K724" s="3">
        <v>-230</v>
      </c>
      <c r="L724" s="3">
        <v>-105</v>
      </c>
      <c r="M724" s="3">
        <v>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5.7000000000000002E-3</v>
      </c>
      <c r="T724" s="13">
        <f t="shared" si="111"/>
        <v>9.4999999999999998E-3</v>
      </c>
      <c r="U724" s="13">
        <f t="shared" si="112"/>
        <v>-5.3589999999999999E-2</v>
      </c>
      <c r="V724" s="13">
        <f t="shared" si="113"/>
        <v>-2.436E-2</v>
      </c>
      <c r="W724" s="13">
        <f t="shared" si="114"/>
        <v>9.3599999999999998E-4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9124</v>
      </c>
      <c r="C725" s="3" t="s">
        <v>10198</v>
      </c>
      <c r="D725" s="12">
        <v>37.5</v>
      </c>
      <c r="E725" s="12">
        <v>37.5</v>
      </c>
      <c r="F725" s="12">
        <v>37.4</v>
      </c>
      <c r="G725" s="12">
        <v>37.4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9125</v>
      </c>
      <c r="C726" s="3" t="s">
        <v>10204</v>
      </c>
      <c r="D726" s="12">
        <v>49.75</v>
      </c>
      <c r="E726" s="12">
        <v>54.7</v>
      </c>
      <c r="F726" s="12">
        <v>55</v>
      </c>
      <c r="G726" s="12">
        <v>53.8</v>
      </c>
      <c r="H726" s="12">
        <v>53.6</v>
      </c>
      <c r="I726" s="3">
        <v>23</v>
      </c>
      <c r="J726" s="3">
        <v>235</v>
      </c>
      <c r="K726" s="3">
        <v>-564</v>
      </c>
      <c r="L726" s="3">
        <v>-175</v>
      </c>
      <c r="M726" s="3">
        <v>13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1.14425E-2</v>
      </c>
      <c r="T726" s="13">
        <f t="shared" si="111"/>
        <v>0.12854499999999999</v>
      </c>
      <c r="U726" s="13">
        <f t="shared" si="112"/>
        <v>-0.31019999999999998</v>
      </c>
      <c r="V726" s="13">
        <f t="shared" si="113"/>
        <v>-9.4149999999999998E-2</v>
      </c>
      <c r="W726" s="13">
        <f t="shared" si="114"/>
        <v>6.9680000000000011E-3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9126</v>
      </c>
      <c r="C727" s="3" t="s">
        <v>10226</v>
      </c>
      <c r="D727" s="12">
        <v>27.3</v>
      </c>
      <c r="E727" s="12">
        <v>30</v>
      </c>
      <c r="F727" s="12">
        <v>27.05</v>
      </c>
      <c r="G727" s="12">
        <v>27.3</v>
      </c>
      <c r="H727" s="12">
        <v>28.8</v>
      </c>
      <c r="I727" s="3">
        <v>85</v>
      </c>
      <c r="J727" s="3">
        <v>46</v>
      </c>
      <c r="K727" s="3">
        <v>19</v>
      </c>
      <c r="L727" s="3">
        <v>25</v>
      </c>
      <c r="M727" s="3">
        <v>29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2.3205E-2</v>
      </c>
      <c r="T727" s="13">
        <f t="shared" si="111"/>
        <v>1.38E-2</v>
      </c>
      <c r="U727" s="13">
        <f t="shared" si="112"/>
        <v>5.1395000000000008E-3</v>
      </c>
      <c r="V727" s="13">
        <f t="shared" si="113"/>
        <v>6.8250000000000003E-3</v>
      </c>
      <c r="W727" s="13">
        <f t="shared" si="114"/>
        <v>8.352E-3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9127</v>
      </c>
      <c r="C728" s="3" t="s">
        <v>10200</v>
      </c>
      <c r="D728" s="12">
        <v>43.85</v>
      </c>
      <c r="E728" s="12">
        <v>44.2</v>
      </c>
      <c r="F728" s="12">
        <v>42.8</v>
      </c>
      <c r="G728" s="12">
        <v>42.2</v>
      </c>
      <c r="H728" s="12">
        <v>46.4</v>
      </c>
      <c r="I728" s="3">
        <v>89</v>
      </c>
      <c r="J728" s="3">
        <v>-297</v>
      </c>
      <c r="K728" s="3">
        <v>-498</v>
      </c>
      <c r="L728" s="3">
        <v>-187</v>
      </c>
      <c r="M728" s="3">
        <v>124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3.9026499999999999E-2</v>
      </c>
      <c r="T728" s="13">
        <f t="shared" si="111"/>
        <v>-0.131274</v>
      </c>
      <c r="U728" s="13">
        <f t="shared" si="112"/>
        <v>-0.21314399999999997</v>
      </c>
      <c r="V728" s="13">
        <f t="shared" si="113"/>
        <v>-7.8914000000000012E-2</v>
      </c>
      <c r="W728" s="13">
        <f t="shared" si="114"/>
        <v>5.7535999999999997E-2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9128</v>
      </c>
      <c r="C729" s="3" t="s">
        <v>10229</v>
      </c>
      <c r="D729" s="12">
        <v>14.3</v>
      </c>
      <c r="E729" s="12">
        <v>14.3</v>
      </c>
      <c r="F729" s="12">
        <v>14.4</v>
      </c>
      <c r="G729" s="12">
        <v>14.9</v>
      </c>
      <c r="H729" s="12">
        <v>15.4</v>
      </c>
      <c r="I729" s="3">
        <v>61</v>
      </c>
      <c r="J729" s="3">
        <v>-6</v>
      </c>
      <c r="K729" s="3">
        <v>-39</v>
      </c>
      <c r="L729" s="3">
        <v>115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8.7229999999999999E-3</v>
      </c>
      <c r="T729" s="13">
        <f t="shared" si="111"/>
        <v>-8.5800000000000015E-4</v>
      </c>
      <c r="U729" s="13">
        <f t="shared" si="112"/>
        <v>-5.6160000000000003E-3</v>
      </c>
      <c r="V729" s="13">
        <f t="shared" si="113"/>
        <v>1.7135000000000001E-2</v>
      </c>
      <c r="W729" s="13">
        <f t="shared" si="114"/>
        <v>-4.6200000000000001E-4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9129</v>
      </c>
      <c r="C730" s="3" t="s">
        <v>4890</v>
      </c>
      <c r="D730" s="12">
        <v>32.15</v>
      </c>
      <c r="E730" s="12">
        <v>32.950000000000003</v>
      </c>
      <c r="F730" s="12">
        <v>31.05</v>
      </c>
      <c r="G730" s="12">
        <v>31.05</v>
      </c>
      <c r="H730" s="12">
        <v>32.1</v>
      </c>
      <c r="I730" s="3">
        <v>418</v>
      </c>
      <c r="J730" s="3">
        <v>39</v>
      </c>
      <c r="K730" s="3">
        <v>-250</v>
      </c>
      <c r="L730" s="3">
        <v>16</v>
      </c>
      <c r="M730" s="3">
        <v>268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0.13438699999999998</v>
      </c>
      <c r="T730" s="13">
        <f t="shared" si="111"/>
        <v>1.2850500000000003E-2</v>
      </c>
      <c r="U730" s="13">
        <f t="shared" si="112"/>
        <v>-7.7625E-2</v>
      </c>
      <c r="V730" s="13">
        <f t="shared" si="113"/>
        <v>4.9680000000000002E-3</v>
      </c>
      <c r="W730" s="13">
        <f t="shared" si="114"/>
        <v>8.6028000000000007E-2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9130</v>
      </c>
      <c r="C731" s="3" t="s">
        <v>10204</v>
      </c>
      <c r="D731" s="12">
        <v>148</v>
      </c>
      <c r="E731" s="12">
        <v>148.5</v>
      </c>
      <c r="F731" s="12">
        <v>143.5</v>
      </c>
      <c r="G731" s="12">
        <v>142</v>
      </c>
      <c r="H731" s="12">
        <v>151.5</v>
      </c>
      <c r="I731" s="3">
        <v>90</v>
      </c>
      <c r="J731" s="3">
        <v>-61</v>
      </c>
      <c r="K731" s="3">
        <v>6</v>
      </c>
      <c r="L731" s="3">
        <v>-44</v>
      </c>
      <c r="M731" s="3">
        <v>115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0.13320000000000001</v>
      </c>
      <c r="T731" s="13">
        <f t="shared" si="111"/>
        <v>-9.0584999999999999E-2</v>
      </c>
      <c r="U731" s="13">
        <f t="shared" si="112"/>
        <v>8.6099999999999996E-3</v>
      </c>
      <c r="V731" s="13">
        <f t="shared" si="113"/>
        <v>-6.2480000000000001E-2</v>
      </c>
      <c r="W731" s="13">
        <f t="shared" si="114"/>
        <v>0.17422499999999999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9131</v>
      </c>
      <c r="C732" s="3" t="s">
        <v>10203</v>
      </c>
      <c r="D732" s="12">
        <v>15.45</v>
      </c>
      <c r="E732" s="12">
        <v>15.45</v>
      </c>
      <c r="F732" s="12">
        <v>15.35</v>
      </c>
      <c r="G732" s="12">
        <v>15.35</v>
      </c>
      <c r="H732" s="12">
        <v>15.5</v>
      </c>
      <c r="I732" s="3">
        <v>-8</v>
      </c>
      <c r="J732" s="3">
        <v>-6</v>
      </c>
      <c r="K732" s="3">
        <v>-17</v>
      </c>
      <c r="L732" s="3">
        <v>-11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-1.2359999999999999E-3</v>
      </c>
      <c r="T732" s="13">
        <f t="shared" si="111"/>
        <v>-9.2699999999999987E-4</v>
      </c>
      <c r="U732" s="13">
        <f t="shared" si="112"/>
        <v>-2.6094999999999998E-3</v>
      </c>
      <c r="V732" s="13">
        <f t="shared" si="113"/>
        <v>-1.6884999999999999E-3</v>
      </c>
      <c r="W732" s="13">
        <f t="shared" si="114"/>
        <v>4.6500000000000003E-4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9132</v>
      </c>
      <c r="C733" s="3" t="s">
        <v>10278</v>
      </c>
      <c r="D733" s="12">
        <v>93.5</v>
      </c>
      <c r="E733" s="12">
        <v>95.9</v>
      </c>
      <c r="F733" s="12">
        <v>92.5</v>
      </c>
      <c r="G733" s="12">
        <v>93</v>
      </c>
      <c r="H733" s="12">
        <v>98.6</v>
      </c>
      <c r="I733" s="3">
        <v>-151</v>
      </c>
      <c r="J733" s="3">
        <v>-34</v>
      </c>
      <c r="K733" s="3">
        <v>66</v>
      </c>
      <c r="L733" s="3">
        <v>-52</v>
      </c>
      <c r="M733" s="3">
        <v>800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-0.141185</v>
      </c>
      <c r="T733" s="13">
        <f t="shared" si="111"/>
        <v>-3.2606000000000003E-2</v>
      </c>
      <c r="U733" s="13">
        <f t="shared" si="112"/>
        <v>6.105E-2</v>
      </c>
      <c r="V733" s="13">
        <f t="shared" si="113"/>
        <v>-4.836E-2</v>
      </c>
      <c r="W733" s="13">
        <f t="shared" si="114"/>
        <v>0.78879999999999995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9133</v>
      </c>
      <c r="C734" s="3" t="s">
        <v>4594</v>
      </c>
      <c r="D734" s="12">
        <v>26.15</v>
      </c>
      <c r="E734" s="12">
        <v>26.1</v>
      </c>
      <c r="F734" s="12">
        <v>25.8</v>
      </c>
      <c r="G734" s="12">
        <v>25.55</v>
      </c>
      <c r="H734" s="12">
        <v>25.85</v>
      </c>
      <c r="I734" s="3">
        <v>64</v>
      </c>
      <c r="J734" s="3">
        <v>-89</v>
      </c>
      <c r="K734" s="3">
        <v>-38</v>
      </c>
      <c r="L734" s="3">
        <v>-106</v>
      </c>
      <c r="M734" s="3">
        <v>83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1.6735999999999997E-2</v>
      </c>
      <c r="T734" s="13">
        <f t="shared" si="111"/>
        <v>-2.3229E-2</v>
      </c>
      <c r="U734" s="13">
        <f t="shared" si="112"/>
        <v>-9.8040000000000002E-3</v>
      </c>
      <c r="V734" s="13">
        <f t="shared" si="113"/>
        <v>-2.7083000000000003E-2</v>
      </c>
      <c r="W734" s="13">
        <f t="shared" si="114"/>
        <v>2.1455500000000002E-2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9134</v>
      </c>
      <c r="C735" s="3" t="s">
        <v>4593</v>
      </c>
      <c r="D735" s="12">
        <v>19.55</v>
      </c>
      <c r="E735" s="12">
        <v>19.149999999999999</v>
      </c>
      <c r="F735" s="12">
        <v>18.45</v>
      </c>
      <c r="G735" s="12">
        <v>18.149999999999999</v>
      </c>
      <c r="H735" s="12">
        <v>19</v>
      </c>
      <c r="I735" s="3">
        <v>412</v>
      </c>
      <c r="J735" s="3">
        <v>-169</v>
      </c>
      <c r="K735" s="3">
        <v>-117</v>
      </c>
      <c r="L735" s="3">
        <v>-51</v>
      </c>
      <c r="M735" s="3">
        <v>282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8.0546000000000006E-2</v>
      </c>
      <c r="T735" s="13">
        <f t="shared" si="111"/>
        <v>-3.2363499999999996E-2</v>
      </c>
      <c r="U735" s="13">
        <f t="shared" si="112"/>
        <v>-2.1586500000000002E-2</v>
      </c>
      <c r="V735" s="13">
        <f t="shared" si="113"/>
        <v>-9.2564999999999991E-3</v>
      </c>
      <c r="W735" s="13">
        <f t="shared" si="114"/>
        <v>5.3580000000000003E-2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9135</v>
      </c>
      <c r="C736" s="3" t="s">
        <v>10236</v>
      </c>
      <c r="D736" s="12">
        <v>70</v>
      </c>
      <c r="E736" s="12">
        <v>71.3</v>
      </c>
      <c r="F736" s="12">
        <v>71</v>
      </c>
      <c r="G736" s="12">
        <v>70.599999999999994</v>
      </c>
      <c r="H736" s="12">
        <v>70</v>
      </c>
      <c r="I736" s="3">
        <v>10</v>
      </c>
      <c r="J736" s="3">
        <v>28</v>
      </c>
      <c r="K736" s="3">
        <v>-47</v>
      </c>
      <c r="L736" s="3">
        <v>-21</v>
      </c>
      <c r="M736" s="3">
        <v>-23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7.0000000000000001E-3</v>
      </c>
      <c r="T736" s="13">
        <f t="shared" si="111"/>
        <v>1.9963999999999999E-2</v>
      </c>
      <c r="U736" s="13">
        <f t="shared" si="112"/>
        <v>-3.3369999999999997E-2</v>
      </c>
      <c r="V736" s="13">
        <f t="shared" si="113"/>
        <v>-1.4825999999999999E-2</v>
      </c>
      <c r="W736" s="13">
        <f t="shared" si="114"/>
        <v>-1.61E-2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9136</v>
      </c>
      <c r="C737" s="3" t="s">
        <v>10231</v>
      </c>
      <c r="D737" s="12">
        <v>174.5</v>
      </c>
      <c r="E737" s="12">
        <v>177</v>
      </c>
      <c r="F737" s="12">
        <v>171.5</v>
      </c>
      <c r="G737" s="12">
        <v>170.5</v>
      </c>
      <c r="H737" s="12">
        <v>175</v>
      </c>
      <c r="I737" s="3">
        <v>790</v>
      </c>
      <c r="J737" s="3">
        <v>319</v>
      </c>
      <c r="K737" s="3">
        <v>-176</v>
      </c>
      <c r="L737" s="3">
        <v>112</v>
      </c>
      <c r="M737" s="3">
        <v>121</v>
      </c>
      <c r="N737" s="3">
        <v>659</v>
      </c>
      <c r="O737" s="3">
        <v>1493</v>
      </c>
      <c r="P737" s="3">
        <v>433</v>
      </c>
      <c r="Q737" s="3">
        <v>423</v>
      </c>
      <c r="R737" s="3">
        <v>571</v>
      </c>
      <c r="S737" s="13">
        <f t="shared" si="110"/>
        <v>1.3785499999999999</v>
      </c>
      <c r="T737" s="13">
        <f t="shared" si="111"/>
        <v>0.56462999999999997</v>
      </c>
      <c r="U737" s="13">
        <f t="shared" si="112"/>
        <v>-0.30184</v>
      </c>
      <c r="V737" s="13">
        <f t="shared" si="113"/>
        <v>0.19095999999999999</v>
      </c>
      <c r="W737" s="13">
        <f t="shared" si="114"/>
        <v>0.21174999999999999</v>
      </c>
      <c r="X737" s="13">
        <f t="shared" si="115"/>
        <v>1.1499550000000001</v>
      </c>
      <c r="Y737" s="13">
        <f t="shared" si="116"/>
        <v>2.6426099999999999</v>
      </c>
      <c r="Z737" s="13">
        <f t="shared" si="117"/>
        <v>0.74259500000000001</v>
      </c>
      <c r="AA737" s="13">
        <f t="shared" si="118"/>
        <v>0.72121500000000005</v>
      </c>
      <c r="AB737" s="13">
        <f t="shared" si="119"/>
        <v>0.99924999999999997</v>
      </c>
    </row>
    <row r="738" spans="1:28" x14ac:dyDescent="0.25">
      <c r="A738" s="2" t="s">
        <v>732</v>
      </c>
      <c r="B738" s="3" t="s">
        <v>9137</v>
      </c>
      <c r="C738" s="3" t="s">
        <v>10190</v>
      </c>
      <c r="D738" s="12">
        <v>115</v>
      </c>
      <c r="E738" s="12">
        <v>114</v>
      </c>
      <c r="F738" s="12">
        <v>111.5</v>
      </c>
      <c r="G738" s="12">
        <v>110</v>
      </c>
      <c r="H738" s="12">
        <v>112.5</v>
      </c>
      <c r="I738" s="3">
        <v>-351</v>
      </c>
      <c r="J738" s="3">
        <v>-209</v>
      </c>
      <c r="K738" s="3">
        <v>-237</v>
      </c>
      <c r="L738" s="3">
        <v>-66</v>
      </c>
      <c r="M738" s="3">
        <v>325</v>
      </c>
      <c r="N738" s="3">
        <v>100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-0.40365000000000001</v>
      </c>
      <c r="T738" s="13">
        <f t="shared" si="111"/>
        <v>-0.23826</v>
      </c>
      <c r="U738" s="13">
        <f t="shared" si="112"/>
        <v>-0.26425500000000002</v>
      </c>
      <c r="V738" s="13">
        <f t="shared" si="113"/>
        <v>-7.2599999999999998E-2</v>
      </c>
      <c r="W738" s="13">
        <f t="shared" si="114"/>
        <v>0.36562499999999998</v>
      </c>
      <c r="X738" s="13">
        <f t="shared" si="115"/>
        <v>0.115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9138</v>
      </c>
      <c r="C739" s="3" t="s">
        <v>10200</v>
      </c>
      <c r="D739" s="12">
        <v>12.85</v>
      </c>
      <c r="E739" s="12">
        <v>12.7</v>
      </c>
      <c r="F739" s="12">
        <v>12.3</v>
      </c>
      <c r="G739" s="12">
        <v>12.4</v>
      </c>
      <c r="H739" s="12">
        <v>12.6</v>
      </c>
      <c r="I739" s="3">
        <v>-18</v>
      </c>
      <c r="J739" s="3">
        <v>-36</v>
      </c>
      <c r="K739" s="3">
        <v>-30</v>
      </c>
      <c r="L739" s="3">
        <v>-4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-2.313E-3</v>
      </c>
      <c r="T739" s="13">
        <f t="shared" si="111"/>
        <v>-4.5719999999999997E-3</v>
      </c>
      <c r="U739" s="13">
        <f t="shared" si="112"/>
        <v>-3.6900000000000001E-3</v>
      </c>
      <c r="V739" s="13">
        <f t="shared" si="113"/>
        <v>-4.9600000000000002E-4</v>
      </c>
      <c r="W739" s="13">
        <f t="shared" si="114"/>
        <v>2.52E-4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9139</v>
      </c>
      <c r="C740" s="3" t="s">
        <v>10234</v>
      </c>
      <c r="D740" s="12">
        <v>28.95</v>
      </c>
      <c r="E740" s="12">
        <v>29.2</v>
      </c>
      <c r="F740" s="12">
        <v>28.25</v>
      </c>
      <c r="G740" s="12">
        <v>27.9</v>
      </c>
      <c r="H740" s="12">
        <v>28.85</v>
      </c>
      <c r="I740" s="3">
        <v>940</v>
      </c>
      <c r="J740" s="3">
        <v>17</v>
      </c>
      <c r="K740" s="3">
        <v>-848</v>
      </c>
      <c r="L740" s="3">
        <v>-295</v>
      </c>
      <c r="M740" s="3">
        <v>719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0.27212999999999998</v>
      </c>
      <c r="T740" s="13">
        <f t="shared" si="111"/>
        <v>4.9639999999999997E-3</v>
      </c>
      <c r="U740" s="13">
        <f t="shared" si="112"/>
        <v>-0.23956</v>
      </c>
      <c r="V740" s="13">
        <f t="shared" si="113"/>
        <v>-8.2305000000000003E-2</v>
      </c>
      <c r="W740" s="13">
        <f t="shared" si="114"/>
        <v>0.20743150000000002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9140</v>
      </c>
      <c r="C741" s="3" t="s">
        <v>10226</v>
      </c>
      <c r="D741" s="12">
        <v>4.68</v>
      </c>
      <c r="E741" s="12">
        <v>4.5999999999999996</v>
      </c>
      <c r="F741" s="12">
        <v>4.49</v>
      </c>
      <c r="G741" s="12">
        <v>4.5</v>
      </c>
      <c r="H741" s="12">
        <v>4.55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9141</v>
      </c>
      <c r="C742" s="3" t="s">
        <v>4592</v>
      </c>
      <c r="D742" s="12">
        <v>75.8</v>
      </c>
      <c r="E742" s="12">
        <v>75.7</v>
      </c>
      <c r="F742" s="12">
        <v>76</v>
      </c>
      <c r="G742" s="12">
        <v>75.900000000000006</v>
      </c>
      <c r="H742" s="12">
        <v>75.7</v>
      </c>
      <c r="I742" s="3">
        <v>-3</v>
      </c>
      <c r="J742" s="3">
        <v>-6</v>
      </c>
      <c r="K742" s="3">
        <v>-10</v>
      </c>
      <c r="L742" s="3">
        <v>4</v>
      </c>
      <c r="M742" s="3">
        <v>-40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-2.274E-3</v>
      </c>
      <c r="T742" s="13">
        <f t="shared" si="111"/>
        <v>-4.542E-3</v>
      </c>
      <c r="U742" s="13">
        <f t="shared" si="112"/>
        <v>-7.6E-3</v>
      </c>
      <c r="V742" s="13">
        <f t="shared" si="113"/>
        <v>3.0360000000000001E-3</v>
      </c>
      <c r="W742" s="13">
        <f t="shared" si="114"/>
        <v>-3.0280000000000001E-2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9142</v>
      </c>
      <c r="C743" s="3" t="s">
        <v>4592</v>
      </c>
      <c r="D743" s="12">
        <v>17.25</v>
      </c>
      <c r="E743" s="12">
        <v>17.2</v>
      </c>
      <c r="F743" s="12">
        <v>16.850000000000001</v>
      </c>
      <c r="G743" s="12">
        <v>16.8</v>
      </c>
      <c r="H743" s="12">
        <v>17.3</v>
      </c>
      <c r="I743" s="3">
        <v>3</v>
      </c>
      <c r="J743" s="3">
        <v>-2</v>
      </c>
      <c r="K743" s="3">
        <v>-8</v>
      </c>
      <c r="L743" s="3">
        <v>-1</v>
      </c>
      <c r="M743" s="3">
        <v>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5.1749999999999995E-4</v>
      </c>
      <c r="T743" s="13">
        <f t="shared" si="111"/>
        <v>-3.4399999999999996E-4</v>
      </c>
      <c r="U743" s="13">
        <f t="shared" si="112"/>
        <v>-1.348E-3</v>
      </c>
      <c r="V743" s="13">
        <f t="shared" si="113"/>
        <v>-1.6800000000000002E-4</v>
      </c>
      <c r="W743" s="13">
        <f t="shared" si="114"/>
        <v>6.9200000000000002E-4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9143</v>
      </c>
      <c r="C744" s="3" t="s">
        <v>10243</v>
      </c>
      <c r="D744" s="12">
        <v>43.6</v>
      </c>
      <c r="E744" s="12">
        <v>43.6</v>
      </c>
      <c r="F744" s="12">
        <v>43.2</v>
      </c>
      <c r="G744" s="12">
        <v>43.3</v>
      </c>
      <c r="H744" s="12">
        <v>43.2</v>
      </c>
      <c r="I744" s="3">
        <v>23</v>
      </c>
      <c r="J744" s="3">
        <v>-10</v>
      </c>
      <c r="K744" s="3">
        <v>-78</v>
      </c>
      <c r="L744" s="3">
        <v>-71</v>
      </c>
      <c r="M744" s="3">
        <v>-51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1.0028E-2</v>
      </c>
      <c r="T744" s="13">
        <f t="shared" si="111"/>
        <v>-4.3600000000000002E-3</v>
      </c>
      <c r="U744" s="13">
        <f t="shared" si="112"/>
        <v>-3.3696000000000004E-2</v>
      </c>
      <c r="V744" s="13">
        <f t="shared" si="113"/>
        <v>-3.0742999999999996E-2</v>
      </c>
      <c r="W744" s="13">
        <f t="shared" si="114"/>
        <v>-2.2032000000000003E-2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9144</v>
      </c>
      <c r="C745" s="3" t="s">
        <v>10278</v>
      </c>
      <c r="D745" s="12">
        <v>527</v>
      </c>
      <c r="E745" s="12">
        <v>520</v>
      </c>
      <c r="F745" s="12">
        <v>522</v>
      </c>
      <c r="G745" s="12">
        <v>512</v>
      </c>
      <c r="H745" s="12">
        <v>528</v>
      </c>
      <c r="I745" s="3">
        <v>704</v>
      </c>
      <c r="J745" s="3">
        <v>62</v>
      </c>
      <c r="K745" s="3">
        <v>554</v>
      </c>
      <c r="L745" s="3">
        <v>-425</v>
      </c>
      <c r="M745" s="3">
        <v>1244</v>
      </c>
      <c r="N745" s="3">
        <v>6</v>
      </c>
      <c r="O745" s="3">
        <v>41</v>
      </c>
      <c r="P745" s="3">
        <v>7</v>
      </c>
      <c r="Q745" s="3">
        <v>33</v>
      </c>
      <c r="R745" s="3">
        <v>15</v>
      </c>
      <c r="S745" s="13">
        <f t="shared" si="110"/>
        <v>3.71008</v>
      </c>
      <c r="T745" s="13">
        <f t="shared" si="111"/>
        <v>0.32240000000000002</v>
      </c>
      <c r="U745" s="13">
        <f t="shared" si="112"/>
        <v>2.89188</v>
      </c>
      <c r="V745" s="13">
        <f t="shared" si="113"/>
        <v>-2.1760000000000002</v>
      </c>
      <c r="W745" s="13">
        <f t="shared" si="114"/>
        <v>6.5683199999999999</v>
      </c>
      <c r="X745" s="13">
        <f t="shared" si="115"/>
        <v>3.1620000000000002E-2</v>
      </c>
      <c r="Y745" s="13">
        <f t="shared" si="116"/>
        <v>0.2132</v>
      </c>
      <c r="Z745" s="13">
        <f t="shared" si="117"/>
        <v>3.6540000000000003E-2</v>
      </c>
      <c r="AA745" s="13">
        <f t="shared" si="118"/>
        <v>0.16896</v>
      </c>
      <c r="AB745" s="13">
        <f t="shared" si="119"/>
        <v>7.9200000000000007E-2</v>
      </c>
    </row>
    <row r="746" spans="1:28" x14ac:dyDescent="0.25">
      <c r="A746" s="2" t="s">
        <v>740</v>
      </c>
      <c r="B746" s="3" t="s">
        <v>9145</v>
      </c>
      <c r="C746" s="3" t="s">
        <v>10252</v>
      </c>
      <c r="D746" s="12">
        <v>234.5</v>
      </c>
      <c r="E746" s="12">
        <v>236.5</v>
      </c>
      <c r="F746" s="12">
        <v>223</v>
      </c>
      <c r="G746" s="12">
        <v>224</v>
      </c>
      <c r="H746" s="12">
        <v>232.5</v>
      </c>
      <c r="I746" s="3">
        <v>459</v>
      </c>
      <c r="J746" s="3">
        <v>-55</v>
      </c>
      <c r="K746" s="3">
        <v>-1023</v>
      </c>
      <c r="L746" s="3">
        <v>171</v>
      </c>
      <c r="M746" s="3">
        <v>716</v>
      </c>
      <c r="N746" s="3">
        <v>9</v>
      </c>
      <c r="O746" s="3">
        <v>-150</v>
      </c>
      <c r="P746" s="3">
        <v>-137</v>
      </c>
      <c r="Q746" s="3">
        <v>-137</v>
      </c>
      <c r="R746" s="3">
        <v>0</v>
      </c>
      <c r="S746" s="13">
        <f t="shared" si="110"/>
        <v>1.076355</v>
      </c>
      <c r="T746" s="13">
        <f t="shared" si="111"/>
        <v>-0.130075</v>
      </c>
      <c r="U746" s="13">
        <f t="shared" si="112"/>
        <v>-2.2812899999999998</v>
      </c>
      <c r="V746" s="13">
        <f t="shared" si="113"/>
        <v>0.38303999999999999</v>
      </c>
      <c r="W746" s="13">
        <f t="shared" si="114"/>
        <v>1.6647000000000001</v>
      </c>
      <c r="X746" s="13">
        <f t="shared" si="115"/>
        <v>2.1104999999999999E-2</v>
      </c>
      <c r="Y746" s="13">
        <f t="shared" si="116"/>
        <v>-0.35475000000000001</v>
      </c>
      <c r="Z746" s="13">
        <f t="shared" si="117"/>
        <v>-0.30551</v>
      </c>
      <c r="AA746" s="13">
        <f t="shared" si="118"/>
        <v>-0.30687999999999999</v>
      </c>
      <c r="AB746" s="13">
        <f t="shared" si="119"/>
        <v>0</v>
      </c>
    </row>
    <row r="747" spans="1:28" x14ac:dyDescent="0.25">
      <c r="A747" s="2" t="s">
        <v>741</v>
      </c>
      <c r="B747" s="3" t="s">
        <v>9146</v>
      </c>
      <c r="C747" s="3" t="s">
        <v>10286</v>
      </c>
      <c r="D747" s="12">
        <v>75.900000000000006</v>
      </c>
      <c r="E747" s="12">
        <v>76</v>
      </c>
      <c r="F747" s="12">
        <v>75.5</v>
      </c>
      <c r="G747" s="12">
        <v>75.5</v>
      </c>
      <c r="H747" s="12">
        <v>74</v>
      </c>
      <c r="I747" s="3">
        <v>7</v>
      </c>
      <c r="J747" s="3">
        <v>7</v>
      </c>
      <c r="K747" s="3">
        <v>-5</v>
      </c>
      <c r="L747" s="3">
        <v>-10</v>
      </c>
      <c r="M747" s="3">
        <v>29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5.3130000000000009E-3</v>
      </c>
      <c r="T747" s="13">
        <f t="shared" si="111"/>
        <v>5.3200000000000001E-3</v>
      </c>
      <c r="U747" s="13">
        <f t="shared" si="112"/>
        <v>-3.7750000000000001E-3</v>
      </c>
      <c r="V747" s="13">
        <f t="shared" si="113"/>
        <v>-7.5500000000000003E-3</v>
      </c>
      <c r="W747" s="13">
        <f t="shared" si="114"/>
        <v>2.146E-2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9147</v>
      </c>
      <c r="C748" s="3" t="s">
        <v>10234</v>
      </c>
      <c r="D748" s="12">
        <v>19.399999999999999</v>
      </c>
      <c r="E748" s="12">
        <v>19.25</v>
      </c>
      <c r="F748" s="12">
        <v>18.5</v>
      </c>
      <c r="G748" s="12">
        <v>18.399999999999999</v>
      </c>
      <c r="H748" s="12">
        <v>19</v>
      </c>
      <c r="I748" s="3">
        <v>170</v>
      </c>
      <c r="J748" s="3">
        <v>-133</v>
      </c>
      <c r="K748" s="3">
        <v>-258</v>
      </c>
      <c r="L748" s="3">
        <v>-75</v>
      </c>
      <c r="M748" s="3">
        <v>341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3.2979999999999995E-2</v>
      </c>
      <c r="T748" s="13">
        <f t="shared" si="111"/>
        <v>-2.56025E-2</v>
      </c>
      <c r="U748" s="13">
        <f t="shared" si="112"/>
        <v>-4.7730000000000002E-2</v>
      </c>
      <c r="V748" s="13">
        <f t="shared" si="113"/>
        <v>-1.38E-2</v>
      </c>
      <c r="W748" s="13">
        <f t="shared" si="114"/>
        <v>6.479E-2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9148</v>
      </c>
      <c r="C749" s="3" t="s">
        <v>10192</v>
      </c>
      <c r="D749" s="12">
        <v>39.799999999999997</v>
      </c>
      <c r="E749" s="12">
        <v>39.35</v>
      </c>
      <c r="F749" s="12">
        <v>39.35</v>
      </c>
      <c r="G749" s="12">
        <v>39.35</v>
      </c>
      <c r="H749" s="12">
        <v>39.5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9149</v>
      </c>
      <c r="C750" s="3" t="s">
        <v>10275</v>
      </c>
      <c r="D750" s="12">
        <v>13.2</v>
      </c>
      <c r="E750" s="12">
        <v>13.1</v>
      </c>
      <c r="F750" s="12">
        <v>12.85</v>
      </c>
      <c r="G750" s="12">
        <v>12.9</v>
      </c>
      <c r="H750" s="12">
        <v>13</v>
      </c>
      <c r="I750" s="3">
        <v>-3</v>
      </c>
      <c r="J750" s="3">
        <v>-18</v>
      </c>
      <c r="K750" s="3">
        <v>-15</v>
      </c>
      <c r="L750" s="3">
        <v>-7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-3.9599999999999992E-4</v>
      </c>
      <c r="T750" s="13">
        <f t="shared" si="111"/>
        <v>-2.3579999999999999E-3</v>
      </c>
      <c r="U750" s="13">
        <f t="shared" si="112"/>
        <v>-1.9275E-3</v>
      </c>
      <c r="V750" s="13">
        <f t="shared" si="113"/>
        <v>-9.0299999999999994E-4</v>
      </c>
      <c r="W750" s="13">
        <f t="shared" si="114"/>
        <v>-1.2999999999999999E-4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9150</v>
      </c>
      <c r="C751" s="3" t="s">
        <v>10284</v>
      </c>
      <c r="D751" s="12">
        <v>14.15</v>
      </c>
      <c r="E751" s="12">
        <v>14</v>
      </c>
      <c r="F751" s="12">
        <v>13.6</v>
      </c>
      <c r="G751" s="12">
        <v>13.55</v>
      </c>
      <c r="H751" s="12">
        <v>13.55</v>
      </c>
      <c r="I751" s="3">
        <v>-2</v>
      </c>
      <c r="J751" s="3">
        <v>2</v>
      </c>
      <c r="K751" s="3">
        <v>2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-2.8299999999999999E-4</v>
      </c>
      <c r="T751" s="13">
        <f t="shared" si="111"/>
        <v>2.7999999999999998E-4</v>
      </c>
      <c r="U751" s="13">
        <f t="shared" si="112"/>
        <v>2.72E-4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9151</v>
      </c>
      <c r="C752" s="3" t="s">
        <v>10226</v>
      </c>
      <c r="D752" s="12">
        <v>29.2</v>
      </c>
      <c r="E752" s="12">
        <v>28.8</v>
      </c>
      <c r="F752" s="12">
        <v>27.85</v>
      </c>
      <c r="G752" s="12">
        <v>27.45</v>
      </c>
      <c r="H752" s="12">
        <v>28.65</v>
      </c>
      <c r="I752" s="3">
        <v>673</v>
      </c>
      <c r="J752" s="3">
        <v>-895</v>
      </c>
      <c r="K752" s="3">
        <v>-500</v>
      </c>
      <c r="L752" s="3">
        <v>-481</v>
      </c>
      <c r="M752" s="3">
        <v>967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0.196516</v>
      </c>
      <c r="T752" s="13">
        <f t="shared" si="111"/>
        <v>-0.25775999999999999</v>
      </c>
      <c r="U752" s="13">
        <f t="shared" si="112"/>
        <v>-0.13925000000000001</v>
      </c>
      <c r="V752" s="13">
        <f t="shared" si="113"/>
        <v>-0.1320345</v>
      </c>
      <c r="W752" s="13">
        <f t="shared" si="114"/>
        <v>0.2770455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9152</v>
      </c>
      <c r="C753" s="3" t="s">
        <v>10262</v>
      </c>
      <c r="D753" s="12">
        <v>82.4</v>
      </c>
      <c r="E753" s="12">
        <v>80.8</v>
      </c>
      <c r="F753" s="12">
        <v>78.400000000000006</v>
      </c>
      <c r="G753" s="12">
        <v>77.400000000000006</v>
      </c>
      <c r="H753" s="12">
        <v>78.900000000000006</v>
      </c>
      <c r="I753" s="3">
        <v>153</v>
      </c>
      <c r="J753" s="3">
        <v>-74</v>
      </c>
      <c r="K753" s="3">
        <v>35</v>
      </c>
      <c r="L753" s="3">
        <v>-43</v>
      </c>
      <c r="M753" s="3">
        <v>81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0.12607200000000002</v>
      </c>
      <c r="T753" s="13">
        <f t="shared" si="111"/>
        <v>-5.9791999999999998E-2</v>
      </c>
      <c r="U753" s="13">
        <f t="shared" si="112"/>
        <v>2.7439999999999999E-2</v>
      </c>
      <c r="V753" s="13">
        <f t="shared" si="113"/>
        <v>-3.3282000000000006E-2</v>
      </c>
      <c r="W753" s="13">
        <f t="shared" si="114"/>
        <v>6.3909000000000007E-2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9153</v>
      </c>
      <c r="C754" s="3" t="s">
        <v>4589</v>
      </c>
      <c r="D754" s="12">
        <v>35.549999999999997</v>
      </c>
      <c r="E754" s="12">
        <v>36.299999999999997</v>
      </c>
      <c r="F754" s="12">
        <v>37</v>
      </c>
      <c r="G754" s="12">
        <v>35.9</v>
      </c>
      <c r="H754" s="12">
        <v>36.049999999999997</v>
      </c>
      <c r="I754" s="3">
        <v>135</v>
      </c>
      <c r="J754" s="3">
        <v>55</v>
      </c>
      <c r="K754" s="3">
        <v>-637</v>
      </c>
      <c r="L754" s="3">
        <v>-196</v>
      </c>
      <c r="M754" s="3">
        <v>18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4.79925E-2</v>
      </c>
      <c r="T754" s="13">
        <f t="shared" si="111"/>
        <v>1.9964999999999997E-2</v>
      </c>
      <c r="U754" s="13">
        <f t="shared" si="112"/>
        <v>-0.23569000000000001</v>
      </c>
      <c r="V754" s="13">
        <f t="shared" si="113"/>
        <v>-7.0363999999999996E-2</v>
      </c>
      <c r="W754" s="13">
        <f t="shared" si="114"/>
        <v>6.489E-3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9154</v>
      </c>
      <c r="C755" s="3" t="s">
        <v>10244</v>
      </c>
      <c r="D755" s="12">
        <v>415</v>
      </c>
      <c r="E755" s="12">
        <v>410</v>
      </c>
      <c r="F755" s="12">
        <v>417</v>
      </c>
      <c r="G755" s="12">
        <v>405.5</v>
      </c>
      <c r="H755" s="12">
        <v>417</v>
      </c>
      <c r="I755" s="3">
        <v>209</v>
      </c>
      <c r="J755" s="3">
        <v>134</v>
      </c>
      <c r="K755" s="3">
        <v>822</v>
      </c>
      <c r="L755" s="3">
        <v>-164</v>
      </c>
      <c r="M755" s="3">
        <v>463</v>
      </c>
      <c r="N755" s="3">
        <v>164</v>
      </c>
      <c r="O755" s="3">
        <v>123</v>
      </c>
      <c r="P755" s="3">
        <v>180</v>
      </c>
      <c r="Q755" s="3">
        <v>-6</v>
      </c>
      <c r="R755" s="3">
        <v>77</v>
      </c>
      <c r="S755" s="13">
        <f t="shared" si="110"/>
        <v>0.86734999999999995</v>
      </c>
      <c r="T755" s="13">
        <f t="shared" si="111"/>
        <v>0.5494</v>
      </c>
      <c r="U755" s="13">
        <f t="shared" si="112"/>
        <v>3.42774</v>
      </c>
      <c r="V755" s="13">
        <f t="shared" si="113"/>
        <v>-0.66501999999999994</v>
      </c>
      <c r="W755" s="13">
        <f t="shared" si="114"/>
        <v>1.9307099999999999</v>
      </c>
      <c r="X755" s="13">
        <f t="shared" si="115"/>
        <v>0.68059999999999998</v>
      </c>
      <c r="Y755" s="13">
        <f t="shared" si="116"/>
        <v>0.50429999999999997</v>
      </c>
      <c r="Z755" s="13">
        <f t="shared" si="117"/>
        <v>0.75060000000000004</v>
      </c>
      <c r="AA755" s="13">
        <f t="shared" si="118"/>
        <v>-2.4330000000000001E-2</v>
      </c>
      <c r="AB755" s="13">
        <f t="shared" si="119"/>
        <v>0.32108999999999999</v>
      </c>
    </row>
    <row r="756" spans="1:28" x14ac:dyDescent="0.25">
      <c r="A756" s="2" t="s">
        <v>750</v>
      </c>
      <c r="B756" s="3" t="s">
        <v>9155</v>
      </c>
      <c r="C756" s="3" t="s">
        <v>10252</v>
      </c>
      <c r="D756" s="12">
        <v>38.4</v>
      </c>
      <c r="E756" s="12">
        <v>38.15</v>
      </c>
      <c r="F756" s="12">
        <v>37.25</v>
      </c>
      <c r="G756" s="12">
        <v>37.549999999999997</v>
      </c>
      <c r="H756" s="12">
        <v>37.799999999999997</v>
      </c>
      <c r="I756" s="3">
        <v>4</v>
      </c>
      <c r="J756" s="3">
        <v>-6</v>
      </c>
      <c r="K756" s="3">
        <v>-15</v>
      </c>
      <c r="L756" s="3">
        <v>6</v>
      </c>
      <c r="M756" s="3">
        <v>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1.536E-3</v>
      </c>
      <c r="T756" s="13">
        <f t="shared" si="111"/>
        <v>-2.2889999999999998E-3</v>
      </c>
      <c r="U756" s="13">
        <f t="shared" si="112"/>
        <v>-5.5874999999999996E-3</v>
      </c>
      <c r="V756" s="13">
        <f t="shared" si="113"/>
        <v>2.2529999999999998E-3</v>
      </c>
      <c r="W756" s="13">
        <f t="shared" si="114"/>
        <v>1.5119999999999999E-3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9156</v>
      </c>
      <c r="C757" s="3" t="s">
        <v>10231</v>
      </c>
      <c r="D757" s="12">
        <v>58.6</v>
      </c>
      <c r="E757" s="12">
        <v>59</v>
      </c>
      <c r="F757" s="12">
        <v>57</v>
      </c>
      <c r="G757" s="12">
        <v>55.9</v>
      </c>
      <c r="H757" s="12">
        <v>57</v>
      </c>
      <c r="I757" s="3">
        <v>85</v>
      </c>
      <c r="J757" s="3">
        <v>-22</v>
      </c>
      <c r="K757" s="3">
        <v>-279</v>
      </c>
      <c r="L757" s="3">
        <v>21</v>
      </c>
      <c r="M757" s="3">
        <v>255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4.981E-2</v>
      </c>
      <c r="T757" s="13">
        <f t="shared" si="111"/>
        <v>-1.298E-2</v>
      </c>
      <c r="U757" s="13">
        <f t="shared" si="112"/>
        <v>-0.15903</v>
      </c>
      <c r="V757" s="13">
        <f t="shared" si="113"/>
        <v>1.1738999999999999E-2</v>
      </c>
      <c r="W757" s="13">
        <f t="shared" si="114"/>
        <v>0.14535000000000001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9157</v>
      </c>
      <c r="C758" s="3" t="s">
        <v>10284</v>
      </c>
      <c r="D758" s="12">
        <v>79.3</v>
      </c>
      <c r="E758" s="12">
        <v>82.9</v>
      </c>
      <c r="F758" s="12">
        <v>82.2</v>
      </c>
      <c r="G758" s="12">
        <v>81.099999999999994</v>
      </c>
      <c r="H758" s="12">
        <v>81.900000000000006</v>
      </c>
      <c r="I758" s="3">
        <v>5</v>
      </c>
      <c r="J758" s="3">
        <v>-13</v>
      </c>
      <c r="K758" s="3">
        <v>-10</v>
      </c>
      <c r="L758" s="3">
        <v>-5</v>
      </c>
      <c r="M758" s="3">
        <v>11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3.9649999999999998E-3</v>
      </c>
      <c r="T758" s="13">
        <f t="shared" si="111"/>
        <v>-1.0777E-2</v>
      </c>
      <c r="U758" s="13">
        <f t="shared" si="112"/>
        <v>-8.2199999999999999E-3</v>
      </c>
      <c r="V758" s="13">
        <f t="shared" si="113"/>
        <v>-4.0549999999999996E-3</v>
      </c>
      <c r="W758" s="13">
        <f t="shared" si="114"/>
        <v>9.0090000000000014E-3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9158</v>
      </c>
      <c r="C759" s="3" t="s">
        <v>10215</v>
      </c>
      <c r="D759" s="12">
        <v>59.4</v>
      </c>
      <c r="E759" s="12">
        <v>59.1</v>
      </c>
      <c r="F759" s="12">
        <v>58.1</v>
      </c>
      <c r="G759" s="12">
        <v>57.9</v>
      </c>
      <c r="H759" s="12">
        <v>58.4</v>
      </c>
      <c r="I759" s="3">
        <v>-1</v>
      </c>
      <c r="J759" s="3">
        <v>-16</v>
      </c>
      <c r="K759" s="3">
        <v>-3</v>
      </c>
      <c r="L759" s="3">
        <v>-24</v>
      </c>
      <c r="M759" s="3">
        <v>-11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-5.9400000000000002E-4</v>
      </c>
      <c r="T759" s="13">
        <f t="shared" si="111"/>
        <v>-9.4560000000000009E-3</v>
      </c>
      <c r="U759" s="13">
        <f t="shared" si="112"/>
        <v>-1.7430000000000002E-3</v>
      </c>
      <c r="V759" s="13">
        <f t="shared" si="113"/>
        <v>-1.3895999999999999E-2</v>
      </c>
      <c r="W759" s="13">
        <f t="shared" si="114"/>
        <v>-6.424E-3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9159</v>
      </c>
      <c r="C760" s="3" t="s">
        <v>10242</v>
      </c>
      <c r="D760" s="12">
        <v>185</v>
      </c>
      <c r="E760" s="12">
        <v>185.5</v>
      </c>
      <c r="F760" s="12">
        <v>182</v>
      </c>
      <c r="G760" s="12">
        <v>184</v>
      </c>
      <c r="H760" s="12">
        <v>182</v>
      </c>
      <c r="I760" s="3">
        <v>9</v>
      </c>
      <c r="J760" s="3">
        <v>5</v>
      </c>
      <c r="K760" s="3">
        <v>26</v>
      </c>
      <c r="L760" s="3">
        <v>2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1.6650000000000002E-2</v>
      </c>
      <c r="T760" s="13">
        <f t="shared" si="111"/>
        <v>9.2750000000000003E-3</v>
      </c>
      <c r="U760" s="13">
        <f t="shared" si="112"/>
        <v>4.7320000000000001E-2</v>
      </c>
      <c r="V760" s="13">
        <f t="shared" si="113"/>
        <v>3.6800000000000001E-3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9160</v>
      </c>
      <c r="C761" s="3" t="s">
        <v>10228</v>
      </c>
      <c r="D761" s="12">
        <v>12.7</v>
      </c>
      <c r="E761" s="12">
        <v>12.5</v>
      </c>
      <c r="F761" s="12">
        <v>12.55</v>
      </c>
      <c r="G761" s="12">
        <v>12.6</v>
      </c>
      <c r="H761" s="12">
        <v>12.6</v>
      </c>
      <c r="I761" s="3">
        <v>27</v>
      </c>
      <c r="J761" s="3">
        <v>6</v>
      </c>
      <c r="K761" s="3">
        <v>2</v>
      </c>
      <c r="L761" s="3">
        <v>-7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3.4289999999999998E-3</v>
      </c>
      <c r="T761" s="13">
        <f t="shared" si="111"/>
        <v>7.5000000000000002E-4</v>
      </c>
      <c r="U761" s="13">
        <f t="shared" si="112"/>
        <v>2.5100000000000003E-4</v>
      </c>
      <c r="V761" s="13">
        <f t="shared" si="113"/>
        <v>-8.8200000000000008E-4</v>
      </c>
      <c r="W761" s="13">
        <f t="shared" si="114"/>
        <v>0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9161</v>
      </c>
      <c r="C762" s="3" t="s">
        <v>10287</v>
      </c>
      <c r="D762" s="12">
        <v>52.9</v>
      </c>
      <c r="E762" s="12">
        <v>52.6</v>
      </c>
      <c r="F762" s="12">
        <v>52.2</v>
      </c>
      <c r="G762" s="12">
        <v>52.1</v>
      </c>
      <c r="H762" s="12">
        <v>52.4</v>
      </c>
      <c r="I762" s="3">
        <v>24</v>
      </c>
      <c r="J762" s="3">
        <v>9</v>
      </c>
      <c r="K762" s="3">
        <v>-26</v>
      </c>
      <c r="L762" s="3">
        <v>-1</v>
      </c>
      <c r="M762" s="3">
        <v>27</v>
      </c>
      <c r="N762" s="3">
        <v>0</v>
      </c>
      <c r="O762" s="3">
        <v>0</v>
      </c>
      <c r="P762" s="3">
        <v>0</v>
      </c>
      <c r="Q762" s="3">
        <v>-34</v>
      </c>
      <c r="R762" s="3">
        <v>0</v>
      </c>
      <c r="S762" s="13">
        <f t="shared" si="110"/>
        <v>1.2695999999999999E-2</v>
      </c>
      <c r="T762" s="13">
        <f t="shared" si="111"/>
        <v>4.7340000000000004E-3</v>
      </c>
      <c r="U762" s="13">
        <f t="shared" si="112"/>
        <v>-1.3572000000000001E-2</v>
      </c>
      <c r="V762" s="13">
        <f t="shared" si="113"/>
        <v>-5.2099999999999998E-4</v>
      </c>
      <c r="W762" s="13">
        <f t="shared" si="114"/>
        <v>1.4147999999999999E-2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-1.7714000000000001E-2</v>
      </c>
      <c r="AB762" s="13">
        <f t="shared" si="119"/>
        <v>0</v>
      </c>
    </row>
    <row r="763" spans="1:28" x14ac:dyDescent="0.25">
      <c r="A763" s="2" t="s">
        <v>757</v>
      </c>
      <c r="B763" s="3" t="s">
        <v>9162</v>
      </c>
      <c r="C763" s="3" t="s">
        <v>10255</v>
      </c>
      <c r="D763" s="12">
        <v>21</v>
      </c>
      <c r="E763" s="12">
        <v>20.6</v>
      </c>
      <c r="F763" s="12">
        <v>20.75</v>
      </c>
      <c r="G763" s="12">
        <v>20.85</v>
      </c>
      <c r="H763" s="12">
        <v>21.5</v>
      </c>
      <c r="I763" s="3">
        <v>12416</v>
      </c>
      <c r="J763" s="3">
        <v>-75346</v>
      </c>
      <c r="K763" s="3">
        <v>-45433</v>
      </c>
      <c r="L763" s="3">
        <v>-39138</v>
      </c>
      <c r="M763" s="3">
        <v>33404</v>
      </c>
      <c r="N763" s="3">
        <v>-2144</v>
      </c>
      <c r="O763" s="3">
        <v>32760</v>
      </c>
      <c r="P763" s="3">
        <v>28957</v>
      </c>
      <c r="Q763" s="3">
        <v>28085</v>
      </c>
      <c r="R763" s="3">
        <v>28849</v>
      </c>
      <c r="S763" s="13">
        <f t="shared" si="110"/>
        <v>2.6073599999999999</v>
      </c>
      <c r="T763" s="13">
        <f t="shared" si="111"/>
        <v>-15.521276</v>
      </c>
      <c r="U763" s="13">
        <f t="shared" si="112"/>
        <v>-9.4273474999999998</v>
      </c>
      <c r="V763" s="13">
        <f t="shared" si="113"/>
        <v>-8.1602730000000001</v>
      </c>
      <c r="W763" s="13">
        <f t="shared" si="114"/>
        <v>7.1818600000000004</v>
      </c>
      <c r="X763" s="13">
        <f t="shared" si="115"/>
        <v>-0.45023999999999997</v>
      </c>
      <c r="Y763" s="13">
        <f t="shared" si="116"/>
        <v>6.7485600000000003</v>
      </c>
      <c r="Z763" s="13">
        <f t="shared" si="117"/>
        <v>6.0085775000000003</v>
      </c>
      <c r="AA763" s="13">
        <f t="shared" si="118"/>
        <v>5.8557224999999997</v>
      </c>
      <c r="AB763" s="13">
        <f t="shared" si="119"/>
        <v>6.2025350000000001</v>
      </c>
    </row>
    <row r="764" spans="1:28" x14ac:dyDescent="0.25">
      <c r="A764" s="2" t="s">
        <v>758</v>
      </c>
      <c r="B764" s="3" t="s">
        <v>9163</v>
      </c>
      <c r="C764" s="3" t="s">
        <v>10277</v>
      </c>
      <c r="D764" s="12">
        <v>93.3</v>
      </c>
      <c r="E764" s="12">
        <v>94.4</v>
      </c>
      <c r="F764" s="12">
        <v>90.4</v>
      </c>
      <c r="G764" s="12">
        <v>88.6</v>
      </c>
      <c r="H764" s="12">
        <v>89.6</v>
      </c>
      <c r="I764" s="3">
        <v>770</v>
      </c>
      <c r="J764" s="3">
        <v>-369</v>
      </c>
      <c r="K764" s="3">
        <v>-582</v>
      </c>
      <c r="L764" s="3">
        <v>-76</v>
      </c>
      <c r="M764" s="3">
        <v>189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0.71840999999999999</v>
      </c>
      <c r="T764" s="13">
        <f t="shared" si="111"/>
        <v>-0.34833599999999998</v>
      </c>
      <c r="U764" s="13">
        <f t="shared" si="112"/>
        <v>-0.52612800000000004</v>
      </c>
      <c r="V764" s="13">
        <f t="shared" si="113"/>
        <v>-6.7335999999999993E-2</v>
      </c>
      <c r="W764" s="13">
        <f t="shared" si="114"/>
        <v>0.16934399999999997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9164</v>
      </c>
      <c r="C765" s="3" t="s">
        <v>10204</v>
      </c>
      <c r="D765" s="12">
        <v>74.2</v>
      </c>
      <c r="E765" s="12">
        <v>77.5</v>
      </c>
      <c r="F765" s="12">
        <v>75.599999999999994</v>
      </c>
      <c r="G765" s="12">
        <v>75.900000000000006</v>
      </c>
      <c r="H765" s="12">
        <v>76.5</v>
      </c>
      <c r="I765" s="3">
        <v>246</v>
      </c>
      <c r="J765" s="3">
        <v>172</v>
      </c>
      <c r="K765" s="3">
        <v>-363</v>
      </c>
      <c r="L765" s="3">
        <v>-60</v>
      </c>
      <c r="M765" s="3">
        <v>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0.182532</v>
      </c>
      <c r="T765" s="13">
        <f t="shared" si="111"/>
        <v>0.1333</v>
      </c>
      <c r="U765" s="13">
        <f t="shared" si="112"/>
        <v>-0.27442800000000001</v>
      </c>
      <c r="V765" s="13">
        <f t="shared" si="113"/>
        <v>-4.5539999999999997E-2</v>
      </c>
      <c r="W765" s="13">
        <f t="shared" si="114"/>
        <v>6.1199999999999996E-3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9165</v>
      </c>
      <c r="C766" s="3" t="s">
        <v>10188</v>
      </c>
      <c r="D766" s="12">
        <v>10.55</v>
      </c>
      <c r="E766" s="12">
        <v>10.7</v>
      </c>
      <c r="F766" s="12">
        <v>10.6</v>
      </c>
      <c r="G766" s="12">
        <v>10.7</v>
      </c>
      <c r="H766" s="12">
        <v>10.65</v>
      </c>
      <c r="I766" s="3">
        <v>6</v>
      </c>
      <c r="J766" s="3">
        <v>0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6.3299999999999999E-4</v>
      </c>
      <c r="T766" s="13">
        <f t="shared" si="111"/>
        <v>0</v>
      </c>
      <c r="U766" s="13">
        <f t="shared" si="112"/>
        <v>0</v>
      </c>
      <c r="V766" s="13">
        <f t="shared" si="113"/>
        <v>-1.07E-4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9166</v>
      </c>
      <c r="C767" s="3" t="s">
        <v>10286</v>
      </c>
      <c r="D767" s="12">
        <v>26.4</v>
      </c>
      <c r="E767" s="12">
        <v>27.2</v>
      </c>
      <c r="F767" s="12">
        <v>26.1</v>
      </c>
      <c r="G767" s="12">
        <v>26.05</v>
      </c>
      <c r="H767" s="12">
        <v>26.05</v>
      </c>
      <c r="I767" s="3">
        <v>-54</v>
      </c>
      <c r="J767" s="3">
        <v>-737</v>
      </c>
      <c r="K767" s="3">
        <v>-226</v>
      </c>
      <c r="L767" s="3">
        <v>-175</v>
      </c>
      <c r="M767" s="3">
        <v>18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-1.4256E-2</v>
      </c>
      <c r="T767" s="13">
        <f t="shared" si="111"/>
        <v>-0.20046399999999998</v>
      </c>
      <c r="U767" s="13">
        <f t="shared" si="112"/>
        <v>-5.8986000000000004E-2</v>
      </c>
      <c r="V767" s="13">
        <f t="shared" si="113"/>
        <v>-4.5587500000000003E-2</v>
      </c>
      <c r="W767" s="13">
        <f t="shared" si="114"/>
        <v>4.6890000000000005E-3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9167</v>
      </c>
      <c r="C768" s="3" t="s">
        <v>10228</v>
      </c>
      <c r="D768" s="12">
        <v>66.900000000000006</v>
      </c>
      <c r="E768" s="12">
        <v>67.400000000000006</v>
      </c>
      <c r="F768" s="12">
        <v>65.2</v>
      </c>
      <c r="G768" s="12">
        <v>65.7</v>
      </c>
      <c r="H768" s="12">
        <v>66.8</v>
      </c>
      <c r="I768" s="3">
        <v>21</v>
      </c>
      <c r="J768" s="3">
        <v>11</v>
      </c>
      <c r="K768" s="3">
        <v>8</v>
      </c>
      <c r="L768" s="3">
        <v>-3</v>
      </c>
      <c r="M768" s="3">
        <v>42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1.4049000000000001E-2</v>
      </c>
      <c r="T768" s="13">
        <f t="shared" si="111"/>
        <v>7.4140000000000013E-3</v>
      </c>
      <c r="U768" s="13">
        <f t="shared" si="112"/>
        <v>5.2160000000000002E-3</v>
      </c>
      <c r="V768" s="13">
        <f t="shared" si="113"/>
        <v>-1.9710000000000001E-3</v>
      </c>
      <c r="W768" s="13">
        <f t="shared" si="114"/>
        <v>2.8055999999999998E-2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9168</v>
      </c>
      <c r="C769" s="3" t="s">
        <v>4585</v>
      </c>
      <c r="D769" s="12">
        <v>18.850000000000001</v>
      </c>
      <c r="E769" s="12">
        <v>18.850000000000001</v>
      </c>
      <c r="F769" s="12">
        <v>18.7</v>
      </c>
      <c r="G769" s="12">
        <v>18.25</v>
      </c>
      <c r="H769" s="12">
        <v>18.45</v>
      </c>
      <c r="I769" s="3">
        <v>0</v>
      </c>
      <c r="J769" s="3">
        <v>-1</v>
      </c>
      <c r="K769" s="3">
        <v>-8</v>
      </c>
      <c r="L769" s="3">
        <v>-12</v>
      </c>
      <c r="M769" s="3">
        <v>-10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-1.885E-4</v>
      </c>
      <c r="U769" s="13">
        <f t="shared" si="112"/>
        <v>-1.4959999999999999E-3</v>
      </c>
      <c r="V769" s="13">
        <f t="shared" si="113"/>
        <v>-2.1900000000000001E-3</v>
      </c>
      <c r="W769" s="13">
        <f t="shared" si="114"/>
        <v>-1.8450000000000001E-3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9169</v>
      </c>
      <c r="C770" s="3" t="s">
        <v>10242</v>
      </c>
      <c r="D770" s="12">
        <v>3.28</v>
      </c>
      <c r="E770" s="12">
        <v>3.23</v>
      </c>
      <c r="F770" s="12">
        <v>3.24</v>
      </c>
      <c r="G770" s="12">
        <v>3.22</v>
      </c>
      <c r="H770" s="12">
        <v>3.19</v>
      </c>
      <c r="I770" s="3">
        <v>9</v>
      </c>
      <c r="J770" s="3">
        <v>-4</v>
      </c>
      <c r="K770" s="3">
        <v>-9</v>
      </c>
      <c r="L770" s="3">
        <v>-9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2.9520000000000002E-4</v>
      </c>
      <c r="T770" s="13">
        <f t="shared" si="111"/>
        <v>-1.292E-4</v>
      </c>
      <c r="U770" s="13">
        <f t="shared" si="112"/>
        <v>-2.9160000000000004E-4</v>
      </c>
      <c r="V770" s="13">
        <f t="shared" si="113"/>
        <v>-2.898E-4</v>
      </c>
      <c r="W770" s="13">
        <f t="shared" si="114"/>
        <v>-6.3799999999999992E-5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9170</v>
      </c>
      <c r="C771" s="3" t="s">
        <v>10252</v>
      </c>
      <c r="D771" s="12">
        <v>36.75</v>
      </c>
      <c r="E771" s="12">
        <v>36.450000000000003</v>
      </c>
      <c r="F771" s="12">
        <v>35.6</v>
      </c>
      <c r="G771" s="12">
        <v>35.6</v>
      </c>
      <c r="H771" s="12">
        <v>36.549999999999997</v>
      </c>
      <c r="I771" s="3">
        <v>16</v>
      </c>
      <c r="J771" s="3">
        <v>-11</v>
      </c>
      <c r="K771" s="3">
        <v>-27</v>
      </c>
      <c r="L771" s="3">
        <v>-34</v>
      </c>
      <c r="M771" s="3">
        <v>10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5.8799999999999998E-3</v>
      </c>
      <c r="T771" s="13">
        <f t="shared" si="111"/>
        <v>-4.0095E-3</v>
      </c>
      <c r="U771" s="13">
        <f t="shared" si="112"/>
        <v>-9.6120000000000008E-3</v>
      </c>
      <c r="V771" s="13">
        <f t="shared" si="113"/>
        <v>-1.2104E-2</v>
      </c>
      <c r="W771" s="13">
        <f t="shared" si="114"/>
        <v>3.6549999999999998E-3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9171</v>
      </c>
      <c r="C772" s="3" t="s">
        <v>4748</v>
      </c>
      <c r="D772" s="12">
        <v>12.65</v>
      </c>
      <c r="E772" s="12">
        <v>12.6</v>
      </c>
      <c r="F772" s="12">
        <v>12.2</v>
      </c>
      <c r="G772" s="12">
        <v>12.25</v>
      </c>
      <c r="H772" s="12">
        <v>12.3</v>
      </c>
      <c r="I772" s="3">
        <v>-4</v>
      </c>
      <c r="J772" s="3">
        <v>-8</v>
      </c>
      <c r="K772" s="3">
        <v>2</v>
      </c>
      <c r="L772" s="3">
        <v>-6</v>
      </c>
      <c r="M772" s="3">
        <v>-3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-5.0600000000000005E-4</v>
      </c>
      <c r="T772" s="13">
        <f t="shared" si="111"/>
        <v>-1.008E-3</v>
      </c>
      <c r="U772" s="13">
        <f t="shared" si="112"/>
        <v>2.4399999999999999E-4</v>
      </c>
      <c r="V772" s="13">
        <f t="shared" si="113"/>
        <v>-7.3499999999999998E-4</v>
      </c>
      <c r="W772" s="13">
        <f t="shared" si="114"/>
        <v>-3.6900000000000008E-4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9172</v>
      </c>
      <c r="C773" s="3" t="s">
        <v>4585</v>
      </c>
      <c r="D773" s="12">
        <v>51.3</v>
      </c>
      <c r="E773" s="12">
        <v>51.3</v>
      </c>
      <c r="F773" s="12">
        <v>50.9</v>
      </c>
      <c r="G773" s="12">
        <v>50.8</v>
      </c>
      <c r="H773" s="12">
        <v>50.4</v>
      </c>
      <c r="I773" s="3">
        <v>23</v>
      </c>
      <c r="J773" s="3">
        <v>13</v>
      </c>
      <c r="K773" s="3">
        <v>-12</v>
      </c>
      <c r="L773" s="3">
        <v>-15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1.1798999999999999E-2</v>
      </c>
      <c r="T773" s="13">
        <f t="shared" si="111"/>
        <v>6.6689999999999996E-3</v>
      </c>
      <c r="U773" s="13">
        <f t="shared" si="112"/>
        <v>-6.1079999999999997E-3</v>
      </c>
      <c r="V773" s="13">
        <f t="shared" si="113"/>
        <v>-7.62E-3</v>
      </c>
      <c r="W773" s="13">
        <f t="shared" si="114"/>
        <v>3.0239999999999998E-3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9173</v>
      </c>
      <c r="C774" s="3" t="s">
        <v>10278</v>
      </c>
      <c r="D774" s="12">
        <v>77.3</v>
      </c>
      <c r="E774" s="12">
        <v>77.2</v>
      </c>
      <c r="F774" s="12">
        <v>75.8</v>
      </c>
      <c r="G774" s="12">
        <v>75.8</v>
      </c>
      <c r="H774" s="12">
        <v>77.8</v>
      </c>
      <c r="I774" s="3">
        <v>213</v>
      </c>
      <c r="J774" s="3">
        <v>127</v>
      </c>
      <c r="K774" s="3">
        <v>70</v>
      </c>
      <c r="L774" s="3">
        <v>64</v>
      </c>
      <c r="M774" s="3">
        <v>403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0.16464899999999999</v>
      </c>
      <c r="T774" s="13">
        <f t="shared" si="111"/>
        <v>9.8043999999999992E-2</v>
      </c>
      <c r="U774" s="13">
        <f t="shared" si="112"/>
        <v>5.3060000000000003E-2</v>
      </c>
      <c r="V774" s="13">
        <f t="shared" si="113"/>
        <v>4.8512E-2</v>
      </c>
      <c r="W774" s="13">
        <f t="shared" si="114"/>
        <v>0.31353399999999998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9174</v>
      </c>
      <c r="C775" s="3" t="s">
        <v>10190</v>
      </c>
      <c r="D775" s="12">
        <v>21.25</v>
      </c>
      <c r="E775" s="12">
        <v>22.2</v>
      </c>
      <c r="F775" s="12">
        <v>21.05</v>
      </c>
      <c r="G775" s="12">
        <v>21</v>
      </c>
      <c r="H775" s="12">
        <v>21.7</v>
      </c>
      <c r="I775" s="3">
        <v>59</v>
      </c>
      <c r="J775" s="3">
        <v>4</v>
      </c>
      <c r="K775" s="3">
        <v>-407</v>
      </c>
      <c r="L775" s="3">
        <v>-49</v>
      </c>
      <c r="M775" s="3">
        <v>96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1.25375E-2</v>
      </c>
      <c r="T775" s="13">
        <f t="shared" ref="T775:T838" si="121">$E775*J775/100000</f>
        <v>8.8800000000000001E-4</v>
      </c>
      <c r="U775" s="13">
        <f t="shared" ref="U775:U838" si="122">$F775*K775/100000</f>
        <v>-8.56735E-2</v>
      </c>
      <c r="V775" s="13">
        <f t="shared" ref="V775:V838" si="123">$G775*L775/100000</f>
        <v>-1.0290000000000001E-2</v>
      </c>
      <c r="W775" s="13">
        <f t="shared" ref="W775:W838" si="124">$H775*M775/100000</f>
        <v>2.0832E-2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9175</v>
      </c>
      <c r="C776" s="3" t="s">
        <v>10204</v>
      </c>
      <c r="D776" s="12">
        <v>31.55</v>
      </c>
      <c r="E776" s="12">
        <v>31.3</v>
      </c>
      <c r="F776" s="12">
        <v>30.4</v>
      </c>
      <c r="G776" s="12">
        <v>31.45</v>
      </c>
      <c r="H776" s="12">
        <v>32.25</v>
      </c>
      <c r="I776" s="3">
        <v>-22</v>
      </c>
      <c r="J776" s="3">
        <v>-80</v>
      </c>
      <c r="K776" s="3">
        <v>-17</v>
      </c>
      <c r="L776" s="3">
        <v>203</v>
      </c>
      <c r="M776" s="3">
        <v>-312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-6.9410000000000001E-3</v>
      </c>
      <c r="T776" s="13">
        <f t="shared" si="121"/>
        <v>-2.504E-2</v>
      </c>
      <c r="U776" s="13">
        <f t="shared" si="122"/>
        <v>-5.1679999999999999E-3</v>
      </c>
      <c r="V776" s="13">
        <f t="shared" si="123"/>
        <v>6.3843499999999997E-2</v>
      </c>
      <c r="W776" s="13">
        <f t="shared" si="124"/>
        <v>-0.10062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9176</v>
      </c>
      <c r="C777" s="3" t="s">
        <v>10277</v>
      </c>
      <c r="D777" s="12">
        <v>32.4</v>
      </c>
      <c r="E777" s="12">
        <v>32.4</v>
      </c>
      <c r="F777" s="12">
        <v>32</v>
      </c>
      <c r="G777" s="12">
        <v>31.05</v>
      </c>
      <c r="H777" s="12">
        <v>32</v>
      </c>
      <c r="I777" s="3">
        <v>0</v>
      </c>
      <c r="J777" s="3">
        <v>4</v>
      </c>
      <c r="K777" s="3">
        <v>-4</v>
      </c>
      <c r="L777" s="3">
        <v>-18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1.2959999999999998E-3</v>
      </c>
      <c r="U777" s="13">
        <f t="shared" si="122"/>
        <v>-1.2800000000000001E-3</v>
      </c>
      <c r="V777" s="13">
        <f t="shared" si="123"/>
        <v>-5.5889999999999994E-3</v>
      </c>
      <c r="W777" s="13">
        <f t="shared" si="124"/>
        <v>1.92E-3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9177</v>
      </c>
      <c r="C778" s="3" t="s">
        <v>10233</v>
      </c>
      <c r="D778" s="12">
        <v>193.5</v>
      </c>
      <c r="E778" s="12">
        <v>201.5</v>
      </c>
      <c r="F778" s="12">
        <v>209</v>
      </c>
      <c r="G778" s="12">
        <v>207</v>
      </c>
      <c r="H778" s="12">
        <v>213.5</v>
      </c>
      <c r="I778" s="3">
        <v>414</v>
      </c>
      <c r="J778" s="3">
        <v>558</v>
      </c>
      <c r="K778" s="3">
        <v>411</v>
      </c>
      <c r="L778" s="3">
        <v>355</v>
      </c>
      <c r="M778" s="3">
        <v>856</v>
      </c>
      <c r="N778" s="3">
        <v>410</v>
      </c>
      <c r="O778" s="3">
        <v>498</v>
      </c>
      <c r="P778" s="3">
        <v>539</v>
      </c>
      <c r="Q778" s="3">
        <v>339</v>
      </c>
      <c r="R778" s="3">
        <v>0</v>
      </c>
      <c r="S778" s="13">
        <f t="shared" si="120"/>
        <v>0.80108999999999997</v>
      </c>
      <c r="T778" s="13">
        <f t="shared" si="121"/>
        <v>1.1243700000000001</v>
      </c>
      <c r="U778" s="13">
        <f t="shared" si="122"/>
        <v>0.85899000000000003</v>
      </c>
      <c r="V778" s="13">
        <f t="shared" si="123"/>
        <v>0.73485</v>
      </c>
      <c r="W778" s="13">
        <f t="shared" si="124"/>
        <v>1.8275600000000001</v>
      </c>
      <c r="X778" s="13">
        <f t="shared" si="125"/>
        <v>0.79335</v>
      </c>
      <c r="Y778" s="13">
        <f t="shared" si="126"/>
        <v>1.0034700000000001</v>
      </c>
      <c r="Z778" s="13">
        <f t="shared" si="127"/>
        <v>1.1265099999999999</v>
      </c>
      <c r="AA778" s="13">
        <f t="shared" si="128"/>
        <v>0.70172999999999996</v>
      </c>
      <c r="AB778" s="13">
        <f t="shared" si="129"/>
        <v>0</v>
      </c>
    </row>
    <row r="779" spans="1:28" x14ac:dyDescent="0.25">
      <c r="A779" s="2" t="s">
        <v>773</v>
      </c>
      <c r="B779" s="3" t="s">
        <v>9178</v>
      </c>
      <c r="C779" s="3" t="s">
        <v>10286</v>
      </c>
      <c r="D779" s="12">
        <v>16</v>
      </c>
      <c r="E779" s="12">
        <v>16</v>
      </c>
      <c r="F779" s="12">
        <v>15.55</v>
      </c>
      <c r="G779" s="12">
        <v>15.55</v>
      </c>
      <c r="H779" s="12">
        <v>16.05</v>
      </c>
      <c r="I779" s="3">
        <v>10</v>
      </c>
      <c r="J779" s="3">
        <v>0</v>
      </c>
      <c r="K779" s="3">
        <v>-1</v>
      </c>
      <c r="L779" s="3">
        <v>-1</v>
      </c>
      <c r="M779" s="3">
        <v>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1.6000000000000001E-3</v>
      </c>
      <c r="T779" s="13">
        <f t="shared" si="121"/>
        <v>0</v>
      </c>
      <c r="U779" s="13">
        <f t="shared" si="122"/>
        <v>-1.5550000000000001E-4</v>
      </c>
      <c r="V779" s="13">
        <f t="shared" si="123"/>
        <v>-1.5550000000000001E-4</v>
      </c>
      <c r="W779" s="13">
        <f t="shared" si="124"/>
        <v>1.1235000000000001E-3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9179</v>
      </c>
      <c r="C780" s="3" t="s">
        <v>10190</v>
      </c>
      <c r="D780" s="12">
        <v>27</v>
      </c>
      <c r="E780" s="12">
        <v>26.7</v>
      </c>
      <c r="F780" s="12">
        <v>26.2</v>
      </c>
      <c r="G780" s="12">
        <v>26.95</v>
      </c>
      <c r="H780" s="12">
        <v>27.3</v>
      </c>
      <c r="I780" s="3">
        <v>11</v>
      </c>
      <c r="J780" s="3">
        <v>0</v>
      </c>
      <c r="K780" s="3">
        <v>1</v>
      </c>
      <c r="L780" s="3">
        <v>14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2.97E-3</v>
      </c>
      <c r="T780" s="13">
        <f t="shared" si="121"/>
        <v>0</v>
      </c>
      <c r="U780" s="13">
        <f t="shared" si="122"/>
        <v>2.6199999999999997E-4</v>
      </c>
      <c r="V780" s="13">
        <f t="shared" si="123"/>
        <v>3.7730000000000003E-3</v>
      </c>
      <c r="W780" s="13">
        <f t="shared" si="124"/>
        <v>4.0949999999999997E-3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9180</v>
      </c>
      <c r="C781" s="3" t="s">
        <v>10204</v>
      </c>
      <c r="D781" s="12">
        <v>13</v>
      </c>
      <c r="E781" s="12">
        <v>13.1</v>
      </c>
      <c r="F781" s="12">
        <v>12.75</v>
      </c>
      <c r="G781" s="12">
        <v>13</v>
      </c>
      <c r="H781" s="12">
        <v>13.15</v>
      </c>
      <c r="I781" s="3">
        <v>2</v>
      </c>
      <c r="J781" s="3">
        <v>0</v>
      </c>
      <c r="K781" s="3">
        <v>5</v>
      </c>
      <c r="L781" s="3">
        <v>-1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2.5999999999999998E-4</v>
      </c>
      <c r="T781" s="13">
        <f t="shared" si="121"/>
        <v>0</v>
      </c>
      <c r="U781" s="13">
        <f t="shared" si="122"/>
        <v>6.3750000000000005E-4</v>
      </c>
      <c r="V781" s="13">
        <f t="shared" si="123"/>
        <v>-1.2999999999999999E-4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9181</v>
      </c>
      <c r="C782" s="3" t="s">
        <v>10288</v>
      </c>
      <c r="D782" s="12">
        <v>12.8</v>
      </c>
      <c r="E782" s="12">
        <v>12.5</v>
      </c>
      <c r="F782" s="12">
        <v>12.25</v>
      </c>
      <c r="G782" s="12">
        <v>12.3</v>
      </c>
      <c r="H782" s="12">
        <v>12.3</v>
      </c>
      <c r="I782" s="3">
        <v>0</v>
      </c>
      <c r="J782" s="3">
        <v>-8</v>
      </c>
      <c r="K782" s="3">
        <v>-6</v>
      </c>
      <c r="L782" s="3">
        <v>-5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-1E-3</v>
      </c>
      <c r="U782" s="13">
        <f t="shared" si="122"/>
        <v>-7.3499999999999998E-4</v>
      </c>
      <c r="V782" s="13">
        <f t="shared" si="123"/>
        <v>-6.1499999999999999E-4</v>
      </c>
      <c r="W782" s="13">
        <f t="shared" si="124"/>
        <v>-3.6900000000000008E-4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9182</v>
      </c>
      <c r="C783" s="3" t="s">
        <v>10185</v>
      </c>
      <c r="D783" s="12">
        <v>9.66</v>
      </c>
      <c r="E783" s="12">
        <v>9.41</v>
      </c>
      <c r="F783" s="12">
        <v>10.35</v>
      </c>
      <c r="G783" s="12">
        <v>11.35</v>
      </c>
      <c r="H783" s="12">
        <v>10.25</v>
      </c>
      <c r="I783" s="3">
        <v>-47</v>
      </c>
      <c r="J783" s="3">
        <v>-64</v>
      </c>
      <c r="K783" s="3">
        <v>263</v>
      </c>
      <c r="L783" s="3">
        <v>15</v>
      </c>
      <c r="M783" s="3">
        <v>-468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-4.5401999999999994E-3</v>
      </c>
      <c r="T783" s="13">
        <f t="shared" si="121"/>
        <v>-6.0223999999999998E-3</v>
      </c>
      <c r="U783" s="13">
        <f t="shared" si="122"/>
        <v>2.7220499999999998E-2</v>
      </c>
      <c r="V783" s="13">
        <f t="shared" si="123"/>
        <v>1.7025E-3</v>
      </c>
      <c r="W783" s="13">
        <f t="shared" si="124"/>
        <v>-4.7969999999999999E-2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9183</v>
      </c>
      <c r="C784" s="3" t="s">
        <v>10286</v>
      </c>
      <c r="D784" s="12">
        <v>9.3000000000000007</v>
      </c>
      <c r="E784" s="12">
        <v>9.1999999999999993</v>
      </c>
      <c r="F784" s="12">
        <v>8.93</v>
      </c>
      <c r="G784" s="12">
        <v>9.09</v>
      </c>
      <c r="H784" s="12">
        <v>9.0500000000000007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9184</v>
      </c>
      <c r="C785" s="3" t="s">
        <v>10204</v>
      </c>
      <c r="D785" s="12">
        <v>143.5</v>
      </c>
      <c r="E785" s="12">
        <v>149</v>
      </c>
      <c r="F785" s="12">
        <v>145</v>
      </c>
      <c r="G785" s="12">
        <v>143</v>
      </c>
      <c r="H785" s="12">
        <v>148.5</v>
      </c>
      <c r="I785" s="3">
        <v>30</v>
      </c>
      <c r="J785" s="3">
        <v>-102</v>
      </c>
      <c r="K785" s="3">
        <v>-66</v>
      </c>
      <c r="L785" s="3">
        <v>-105</v>
      </c>
      <c r="M785" s="3">
        <v>-51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4.3049999999999998E-2</v>
      </c>
      <c r="T785" s="13">
        <f t="shared" si="121"/>
        <v>-0.15198</v>
      </c>
      <c r="U785" s="13">
        <f t="shared" si="122"/>
        <v>-9.5699999999999993E-2</v>
      </c>
      <c r="V785" s="13">
        <f t="shared" si="123"/>
        <v>-0.15015000000000001</v>
      </c>
      <c r="W785" s="13">
        <f t="shared" si="124"/>
        <v>-7.5734999999999997E-2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9185</v>
      </c>
      <c r="C786" s="3" t="s">
        <v>10244</v>
      </c>
      <c r="D786" s="12">
        <v>116.5</v>
      </c>
      <c r="E786" s="12">
        <v>114.5</v>
      </c>
      <c r="F786" s="12">
        <v>113.5</v>
      </c>
      <c r="G786" s="12">
        <v>110.5</v>
      </c>
      <c r="H786" s="12">
        <v>113</v>
      </c>
      <c r="I786" s="3">
        <v>260</v>
      </c>
      <c r="J786" s="3">
        <v>-27</v>
      </c>
      <c r="K786" s="3">
        <v>50</v>
      </c>
      <c r="L786" s="3">
        <v>-88</v>
      </c>
      <c r="M786" s="3">
        <v>218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0.3029</v>
      </c>
      <c r="T786" s="13">
        <f t="shared" si="121"/>
        <v>-3.0915000000000002E-2</v>
      </c>
      <c r="U786" s="13">
        <f t="shared" si="122"/>
        <v>5.6750000000000002E-2</v>
      </c>
      <c r="V786" s="13">
        <f t="shared" si="123"/>
        <v>-9.7239999999999993E-2</v>
      </c>
      <c r="W786" s="13">
        <f t="shared" si="124"/>
        <v>0.24634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9186</v>
      </c>
      <c r="C787" s="3" t="s">
        <v>10203</v>
      </c>
      <c r="D787" s="12">
        <v>49.65</v>
      </c>
      <c r="E787" s="12">
        <v>49.6</v>
      </c>
      <c r="F787" s="12">
        <v>48.6</v>
      </c>
      <c r="G787" s="12">
        <v>48.8</v>
      </c>
      <c r="H787" s="12">
        <v>49.1</v>
      </c>
      <c r="I787" s="3">
        <v>12</v>
      </c>
      <c r="J787" s="3">
        <v>5</v>
      </c>
      <c r="K787" s="3">
        <v>11</v>
      </c>
      <c r="L787" s="3">
        <v>9</v>
      </c>
      <c r="M787" s="3">
        <v>13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5.9579999999999998E-3</v>
      </c>
      <c r="T787" s="13">
        <f t="shared" si="121"/>
        <v>2.48E-3</v>
      </c>
      <c r="U787" s="13">
        <f t="shared" si="122"/>
        <v>5.3460000000000001E-3</v>
      </c>
      <c r="V787" s="13">
        <f t="shared" si="123"/>
        <v>4.3920000000000001E-3</v>
      </c>
      <c r="W787" s="13">
        <f t="shared" si="124"/>
        <v>6.3830000000000007E-3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9187</v>
      </c>
      <c r="C788" s="3" t="s">
        <v>10244</v>
      </c>
      <c r="D788" s="12">
        <v>1160</v>
      </c>
      <c r="E788" s="12">
        <v>1245</v>
      </c>
      <c r="F788" s="12">
        <v>1360</v>
      </c>
      <c r="G788" s="12">
        <v>1360</v>
      </c>
      <c r="H788" s="12">
        <v>1370</v>
      </c>
      <c r="I788" s="3">
        <v>94</v>
      </c>
      <c r="J788" s="3">
        <v>138</v>
      </c>
      <c r="K788" s="3">
        <v>74</v>
      </c>
      <c r="L788" s="3">
        <v>-107</v>
      </c>
      <c r="M788" s="3">
        <v>174</v>
      </c>
      <c r="N788" s="3">
        <v>3</v>
      </c>
      <c r="O788" s="3">
        <v>-17</v>
      </c>
      <c r="P788" s="3">
        <v>52</v>
      </c>
      <c r="Q788" s="3">
        <v>20</v>
      </c>
      <c r="R788" s="3">
        <v>-99</v>
      </c>
      <c r="S788" s="13">
        <f t="shared" si="120"/>
        <v>1.0904</v>
      </c>
      <c r="T788" s="13">
        <f t="shared" si="121"/>
        <v>1.7181</v>
      </c>
      <c r="U788" s="13">
        <f t="shared" si="122"/>
        <v>1.0064</v>
      </c>
      <c r="V788" s="13">
        <f t="shared" si="123"/>
        <v>-1.4552</v>
      </c>
      <c r="W788" s="13">
        <f t="shared" si="124"/>
        <v>2.3837999999999999</v>
      </c>
      <c r="X788" s="13">
        <f t="shared" si="125"/>
        <v>3.4799999999999998E-2</v>
      </c>
      <c r="Y788" s="13">
        <f t="shared" si="126"/>
        <v>-0.21165</v>
      </c>
      <c r="Z788" s="13">
        <f t="shared" si="127"/>
        <v>0.70720000000000005</v>
      </c>
      <c r="AA788" s="13">
        <f t="shared" si="128"/>
        <v>0.27200000000000002</v>
      </c>
      <c r="AB788" s="13">
        <f t="shared" si="129"/>
        <v>-1.3563000000000001</v>
      </c>
    </row>
    <row r="789" spans="1:28" x14ac:dyDescent="0.25">
      <c r="A789" s="2" t="s">
        <v>783</v>
      </c>
      <c r="B789" s="3" t="s">
        <v>9188</v>
      </c>
      <c r="C789" s="3" t="s">
        <v>10244</v>
      </c>
      <c r="D789" s="12">
        <v>181.5</v>
      </c>
      <c r="E789" s="12">
        <v>184</v>
      </c>
      <c r="F789" s="12">
        <v>166</v>
      </c>
      <c r="G789" s="12">
        <v>163.5</v>
      </c>
      <c r="H789" s="12">
        <v>179.5</v>
      </c>
      <c r="I789" s="3">
        <v>289</v>
      </c>
      <c r="J789" s="3">
        <v>-174</v>
      </c>
      <c r="K789" s="3">
        <v>-54</v>
      </c>
      <c r="L789" s="3">
        <v>370</v>
      </c>
      <c r="M789" s="3">
        <v>38</v>
      </c>
      <c r="N789" s="3">
        <v>0</v>
      </c>
      <c r="O789" s="3">
        <v>0</v>
      </c>
      <c r="P789" s="3">
        <v>-1079</v>
      </c>
      <c r="Q789" s="3">
        <v>-372</v>
      </c>
      <c r="R789" s="3">
        <v>0</v>
      </c>
      <c r="S789" s="13">
        <f t="shared" si="120"/>
        <v>0.52453499999999997</v>
      </c>
      <c r="T789" s="13">
        <f t="shared" si="121"/>
        <v>-0.32016</v>
      </c>
      <c r="U789" s="13">
        <f t="shared" si="122"/>
        <v>-8.9639999999999997E-2</v>
      </c>
      <c r="V789" s="13">
        <f t="shared" si="123"/>
        <v>0.60494999999999999</v>
      </c>
      <c r="W789" s="13">
        <f t="shared" si="124"/>
        <v>6.8210000000000007E-2</v>
      </c>
      <c r="X789" s="13">
        <f t="shared" si="125"/>
        <v>0</v>
      </c>
      <c r="Y789" s="13">
        <f t="shared" si="126"/>
        <v>0</v>
      </c>
      <c r="Z789" s="13">
        <f t="shared" si="127"/>
        <v>-1.79114</v>
      </c>
      <c r="AA789" s="13">
        <f t="shared" si="128"/>
        <v>-0.60821999999999998</v>
      </c>
      <c r="AB789" s="13">
        <f t="shared" si="129"/>
        <v>0</v>
      </c>
    </row>
    <row r="790" spans="1:28" x14ac:dyDescent="0.25">
      <c r="A790" s="2" t="s">
        <v>784</v>
      </c>
      <c r="B790" s="3" t="s">
        <v>9189</v>
      </c>
      <c r="C790" s="3" t="s">
        <v>10226</v>
      </c>
      <c r="D790" s="12">
        <v>22.6</v>
      </c>
      <c r="E790" s="12">
        <v>22.8</v>
      </c>
      <c r="F790" s="12">
        <v>22.8</v>
      </c>
      <c r="G790" s="12">
        <v>22.8</v>
      </c>
      <c r="H790" s="12">
        <v>22.65</v>
      </c>
      <c r="I790" s="3">
        <v>0</v>
      </c>
      <c r="J790" s="3">
        <v>0</v>
      </c>
      <c r="K790" s="3">
        <v>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2.2800000000000001E-4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9190</v>
      </c>
      <c r="C791" s="3" t="s">
        <v>10253</v>
      </c>
      <c r="D791" s="12">
        <v>183</v>
      </c>
      <c r="E791" s="12">
        <v>179</v>
      </c>
      <c r="F791" s="12">
        <v>175.5</v>
      </c>
      <c r="G791" s="12">
        <v>172.5</v>
      </c>
      <c r="H791" s="12">
        <v>178.5</v>
      </c>
      <c r="I791" s="3">
        <v>-138</v>
      </c>
      <c r="J791" s="3">
        <v>-203</v>
      </c>
      <c r="K791" s="3">
        <v>195</v>
      </c>
      <c r="L791" s="3">
        <v>-346</v>
      </c>
      <c r="M791" s="3">
        <v>155</v>
      </c>
      <c r="N791" s="3">
        <v>-10</v>
      </c>
      <c r="O791" s="3">
        <v>69</v>
      </c>
      <c r="P791" s="3">
        <v>0</v>
      </c>
      <c r="Q791" s="3">
        <v>0</v>
      </c>
      <c r="R791" s="3">
        <v>0</v>
      </c>
      <c r="S791" s="13">
        <f t="shared" si="120"/>
        <v>-0.25253999999999999</v>
      </c>
      <c r="T791" s="13">
        <f t="shared" si="121"/>
        <v>-0.36337000000000003</v>
      </c>
      <c r="U791" s="13">
        <f t="shared" si="122"/>
        <v>0.342225</v>
      </c>
      <c r="V791" s="13">
        <f t="shared" si="123"/>
        <v>-0.59684999999999999</v>
      </c>
      <c r="W791" s="13">
        <f t="shared" si="124"/>
        <v>0.276675</v>
      </c>
      <c r="X791" s="13">
        <f t="shared" si="125"/>
        <v>-1.83E-2</v>
      </c>
      <c r="Y791" s="13">
        <f t="shared" si="126"/>
        <v>0.12350999999999999</v>
      </c>
      <c r="Z791" s="13">
        <f t="shared" si="127"/>
        <v>0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9191</v>
      </c>
      <c r="C792" s="3" t="s">
        <v>10204</v>
      </c>
      <c r="D792" s="12">
        <v>556</v>
      </c>
      <c r="E792" s="12">
        <v>576</v>
      </c>
      <c r="F792" s="12">
        <v>570</v>
      </c>
      <c r="G792" s="12">
        <v>565</v>
      </c>
      <c r="H792" s="12">
        <v>586</v>
      </c>
      <c r="I792" s="3">
        <v>7</v>
      </c>
      <c r="J792" s="3">
        <v>103</v>
      </c>
      <c r="K792" s="3">
        <v>-26</v>
      </c>
      <c r="L792" s="3">
        <v>-11</v>
      </c>
      <c r="M792" s="3">
        <v>181</v>
      </c>
      <c r="N792" s="3">
        <v>29</v>
      </c>
      <c r="O792" s="3">
        <v>142</v>
      </c>
      <c r="P792" s="3">
        <v>38</v>
      </c>
      <c r="Q792" s="3">
        <v>11</v>
      </c>
      <c r="R792" s="3">
        <v>42</v>
      </c>
      <c r="S792" s="13">
        <f t="shared" si="120"/>
        <v>3.8920000000000003E-2</v>
      </c>
      <c r="T792" s="13">
        <f t="shared" si="121"/>
        <v>0.59328000000000003</v>
      </c>
      <c r="U792" s="13">
        <f t="shared" si="122"/>
        <v>-0.1482</v>
      </c>
      <c r="V792" s="13">
        <f t="shared" si="123"/>
        <v>-6.2149999999999997E-2</v>
      </c>
      <c r="W792" s="13">
        <f t="shared" si="124"/>
        <v>1.0606599999999999</v>
      </c>
      <c r="X792" s="13">
        <f t="shared" si="125"/>
        <v>0.16123999999999999</v>
      </c>
      <c r="Y792" s="13">
        <f t="shared" si="126"/>
        <v>0.81791999999999998</v>
      </c>
      <c r="Z792" s="13">
        <f t="shared" si="127"/>
        <v>0.21659999999999999</v>
      </c>
      <c r="AA792" s="13">
        <f t="shared" si="128"/>
        <v>6.2149999999999997E-2</v>
      </c>
      <c r="AB792" s="13">
        <f t="shared" si="129"/>
        <v>0.24612000000000001</v>
      </c>
    </row>
    <row r="793" spans="1:28" x14ac:dyDescent="0.25">
      <c r="A793" s="2" t="s">
        <v>787</v>
      </c>
      <c r="B793" s="3" t="s">
        <v>9192</v>
      </c>
      <c r="C793" s="3" t="s">
        <v>10252</v>
      </c>
      <c r="D793" s="12">
        <v>16.350000000000001</v>
      </c>
      <c r="E793" s="12">
        <v>16.600000000000001</v>
      </c>
      <c r="F793" s="12">
        <v>16.100000000000001</v>
      </c>
      <c r="G793" s="12">
        <v>16</v>
      </c>
      <c r="H793" s="12">
        <v>16.100000000000001</v>
      </c>
      <c r="I793" s="3">
        <v>-2</v>
      </c>
      <c r="J793" s="3">
        <v>-4</v>
      </c>
      <c r="K793" s="3">
        <v>-66</v>
      </c>
      <c r="L793" s="3">
        <v>-43</v>
      </c>
      <c r="M793" s="3">
        <v>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-3.2700000000000003E-4</v>
      </c>
      <c r="T793" s="13">
        <f t="shared" si="121"/>
        <v>-6.6400000000000009E-4</v>
      </c>
      <c r="U793" s="13">
        <f t="shared" si="122"/>
        <v>-1.0626000000000002E-2</v>
      </c>
      <c r="V793" s="13">
        <f t="shared" si="123"/>
        <v>-6.8799999999999998E-3</v>
      </c>
      <c r="W793" s="13">
        <f t="shared" si="124"/>
        <v>1.1270000000000002E-3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9193</v>
      </c>
      <c r="C794" s="3" t="s">
        <v>4753</v>
      </c>
      <c r="D794" s="12">
        <v>7.65</v>
      </c>
      <c r="E794" s="12">
        <v>7.66</v>
      </c>
      <c r="F794" s="12">
        <v>7.1</v>
      </c>
      <c r="G794" s="12">
        <v>7.15</v>
      </c>
      <c r="H794" s="12">
        <v>7.77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9194</v>
      </c>
      <c r="C795" s="3" t="s">
        <v>10280</v>
      </c>
      <c r="D795" s="12">
        <v>37.799999999999997</v>
      </c>
      <c r="E795" s="12">
        <v>37.9</v>
      </c>
      <c r="F795" s="12">
        <v>37.15</v>
      </c>
      <c r="G795" s="12">
        <v>37.700000000000003</v>
      </c>
      <c r="H795" s="12">
        <v>37.799999999999997</v>
      </c>
      <c r="I795" s="3">
        <v>2</v>
      </c>
      <c r="J795" s="3">
        <v>-12</v>
      </c>
      <c r="K795" s="3">
        <v>-98</v>
      </c>
      <c r="L795" s="3">
        <v>2</v>
      </c>
      <c r="M795" s="3">
        <v>-28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7.5599999999999994E-4</v>
      </c>
      <c r="T795" s="13">
        <f t="shared" si="121"/>
        <v>-4.548E-3</v>
      </c>
      <c r="U795" s="13">
        <f t="shared" si="122"/>
        <v>-3.6406999999999995E-2</v>
      </c>
      <c r="V795" s="13">
        <f t="shared" si="123"/>
        <v>7.54E-4</v>
      </c>
      <c r="W795" s="13">
        <f t="shared" si="124"/>
        <v>-1.0583999999999998E-2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9195</v>
      </c>
      <c r="C796" s="3" t="s">
        <v>4590</v>
      </c>
      <c r="D796" s="12">
        <v>69</v>
      </c>
      <c r="E796" s="12">
        <v>68.3</v>
      </c>
      <c r="F796" s="12">
        <v>66.599999999999994</v>
      </c>
      <c r="G796" s="12">
        <v>66</v>
      </c>
      <c r="H796" s="12">
        <v>66.599999999999994</v>
      </c>
      <c r="I796" s="3">
        <v>85</v>
      </c>
      <c r="J796" s="3">
        <v>-260</v>
      </c>
      <c r="K796" s="3">
        <v>-234</v>
      </c>
      <c r="L796" s="3">
        <v>-324</v>
      </c>
      <c r="M796" s="3">
        <v>-19</v>
      </c>
      <c r="N796" s="3">
        <v>0</v>
      </c>
      <c r="O796" s="3">
        <v>0</v>
      </c>
      <c r="P796" s="3">
        <v>-32</v>
      </c>
      <c r="Q796" s="3">
        <v>0</v>
      </c>
      <c r="R796" s="3">
        <v>0</v>
      </c>
      <c r="S796" s="13">
        <f t="shared" si="120"/>
        <v>5.8650000000000001E-2</v>
      </c>
      <c r="T796" s="13">
        <f t="shared" si="121"/>
        <v>-0.17757999999999999</v>
      </c>
      <c r="U796" s="13">
        <f t="shared" si="122"/>
        <v>-0.15584399999999998</v>
      </c>
      <c r="V796" s="13">
        <f t="shared" si="123"/>
        <v>-0.21384</v>
      </c>
      <c r="W796" s="13">
        <f t="shared" si="124"/>
        <v>-1.2653999999999999E-2</v>
      </c>
      <c r="X796" s="13">
        <f t="shared" si="125"/>
        <v>0</v>
      </c>
      <c r="Y796" s="13">
        <f t="shared" si="126"/>
        <v>0</v>
      </c>
      <c r="Z796" s="13">
        <f t="shared" si="127"/>
        <v>-2.1311999999999998E-2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9196</v>
      </c>
      <c r="C797" s="3" t="s">
        <v>10228</v>
      </c>
      <c r="D797" s="12">
        <v>49.6</v>
      </c>
      <c r="E797" s="12">
        <v>50.5</v>
      </c>
      <c r="F797" s="12">
        <v>50.5</v>
      </c>
      <c r="G797" s="12">
        <v>50.5</v>
      </c>
      <c r="H797" s="12">
        <v>50.3</v>
      </c>
      <c r="I797" s="3">
        <v>1</v>
      </c>
      <c r="J797" s="3">
        <v>24</v>
      </c>
      <c r="K797" s="3">
        <v>0</v>
      </c>
      <c r="L797" s="3">
        <v>0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4.9600000000000002E-4</v>
      </c>
      <c r="T797" s="13">
        <f t="shared" si="121"/>
        <v>1.2120000000000001E-2</v>
      </c>
      <c r="U797" s="13">
        <f t="shared" si="122"/>
        <v>0</v>
      </c>
      <c r="V797" s="13">
        <f t="shared" si="123"/>
        <v>0</v>
      </c>
      <c r="W797" s="13">
        <f t="shared" si="124"/>
        <v>-1.0059999999999999E-3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9197</v>
      </c>
      <c r="C798" s="3" t="s">
        <v>10255</v>
      </c>
      <c r="D798" s="12">
        <v>27.4</v>
      </c>
      <c r="E798" s="12">
        <v>27</v>
      </c>
      <c r="F798" s="12">
        <v>26.9</v>
      </c>
      <c r="G798" s="12">
        <v>27.1</v>
      </c>
      <c r="H798" s="12">
        <v>27.25</v>
      </c>
      <c r="I798" s="3">
        <v>-13</v>
      </c>
      <c r="J798" s="3">
        <v>-21</v>
      </c>
      <c r="K798" s="3">
        <v>-16</v>
      </c>
      <c r="L798" s="3">
        <v>0</v>
      </c>
      <c r="M798" s="3">
        <v>-6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-3.5620000000000001E-3</v>
      </c>
      <c r="T798" s="13">
        <f t="shared" si="121"/>
        <v>-5.6699999999999997E-3</v>
      </c>
      <c r="U798" s="13">
        <f t="shared" si="122"/>
        <v>-4.3039999999999997E-3</v>
      </c>
      <c r="V798" s="13">
        <f t="shared" si="123"/>
        <v>0</v>
      </c>
      <c r="W798" s="13">
        <f t="shared" si="124"/>
        <v>-1.635E-3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9198</v>
      </c>
      <c r="C799" s="3" t="s">
        <v>10244</v>
      </c>
      <c r="D799" s="12">
        <v>228.5</v>
      </c>
      <c r="E799" s="12">
        <v>222.5</v>
      </c>
      <c r="F799" s="12">
        <v>208</v>
      </c>
      <c r="G799" s="12">
        <v>212.5</v>
      </c>
      <c r="H799" s="12">
        <v>217.5</v>
      </c>
      <c r="I799" s="3">
        <v>1143</v>
      </c>
      <c r="J799" s="3">
        <v>-2366</v>
      </c>
      <c r="K799" s="3">
        <v>404</v>
      </c>
      <c r="L799" s="3">
        <v>1013</v>
      </c>
      <c r="M799" s="3">
        <v>-2047</v>
      </c>
      <c r="N799" s="3">
        <v>-917</v>
      </c>
      <c r="O799" s="3">
        <v>-299</v>
      </c>
      <c r="P799" s="3">
        <v>-1364</v>
      </c>
      <c r="Q799" s="3">
        <v>-106</v>
      </c>
      <c r="R799" s="3">
        <v>-89</v>
      </c>
      <c r="S799" s="13">
        <f t="shared" si="120"/>
        <v>2.611755</v>
      </c>
      <c r="T799" s="13">
        <f t="shared" si="121"/>
        <v>-5.2643500000000003</v>
      </c>
      <c r="U799" s="13">
        <f t="shared" si="122"/>
        <v>0.84031999999999996</v>
      </c>
      <c r="V799" s="13">
        <f t="shared" si="123"/>
        <v>2.152625</v>
      </c>
      <c r="W799" s="13">
        <f t="shared" si="124"/>
        <v>-4.4522250000000003</v>
      </c>
      <c r="X799" s="13">
        <f t="shared" si="125"/>
        <v>-2.095345</v>
      </c>
      <c r="Y799" s="13">
        <f t="shared" si="126"/>
        <v>-0.66527499999999995</v>
      </c>
      <c r="Z799" s="13">
        <f t="shared" si="127"/>
        <v>-2.8371200000000001</v>
      </c>
      <c r="AA799" s="13">
        <f t="shared" si="128"/>
        <v>-0.22525000000000001</v>
      </c>
      <c r="AB799" s="13">
        <f t="shared" si="129"/>
        <v>-0.193575</v>
      </c>
    </row>
    <row r="800" spans="1:28" x14ac:dyDescent="0.25">
      <c r="A800" s="2" t="s">
        <v>794</v>
      </c>
      <c r="B800" s="3" t="s">
        <v>9199</v>
      </c>
      <c r="C800" s="3" t="s">
        <v>4889</v>
      </c>
      <c r="D800" s="12">
        <v>86.7</v>
      </c>
      <c r="E800" s="12">
        <v>87.9</v>
      </c>
      <c r="F800" s="12">
        <v>87.2</v>
      </c>
      <c r="G800" s="12">
        <v>91</v>
      </c>
      <c r="H800" s="12">
        <v>89.6</v>
      </c>
      <c r="I800" s="3">
        <v>-45</v>
      </c>
      <c r="J800" s="3">
        <v>48</v>
      </c>
      <c r="K800" s="3">
        <v>-60</v>
      </c>
      <c r="L800" s="3">
        <v>78</v>
      </c>
      <c r="M800" s="3">
        <v>-176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-3.9015000000000001E-2</v>
      </c>
      <c r="T800" s="13">
        <f t="shared" si="121"/>
        <v>4.2192000000000007E-2</v>
      </c>
      <c r="U800" s="13">
        <f t="shared" si="122"/>
        <v>-5.2319999999999998E-2</v>
      </c>
      <c r="V800" s="13">
        <f t="shared" si="123"/>
        <v>7.0980000000000001E-2</v>
      </c>
      <c r="W800" s="13">
        <f t="shared" si="124"/>
        <v>-0.15769599999999998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9200</v>
      </c>
      <c r="C801" s="3" t="s">
        <v>4585</v>
      </c>
      <c r="D801" s="12">
        <v>76</v>
      </c>
      <c r="E801" s="12">
        <v>75</v>
      </c>
      <c r="F801" s="12">
        <v>72.3</v>
      </c>
      <c r="G801" s="12">
        <v>73.7</v>
      </c>
      <c r="H801" s="12">
        <v>74.599999999999994</v>
      </c>
      <c r="I801" s="3">
        <v>82</v>
      </c>
      <c r="J801" s="3">
        <v>-47</v>
      </c>
      <c r="K801" s="3">
        <v>-57</v>
      </c>
      <c r="L801" s="3">
        <v>56</v>
      </c>
      <c r="M801" s="3">
        <v>-45</v>
      </c>
      <c r="N801" s="3">
        <v>-111</v>
      </c>
      <c r="O801" s="3">
        <v>-147</v>
      </c>
      <c r="P801" s="3">
        <v>-247</v>
      </c>
      <c r="Q801" s="3">
        <v>-20</v>
      </c>
      <c r="R801" s="3">
        <v>0</v>
      </c>
      <c r="S801" s="13">
        <f t="shared" si="120"/>
        <v>6.232E-2</v>
      </c>
      <c r="T801" s="13">
        <f t="shared" si="121"/>
        <v>-3.5249999999999997E-2</v>
      </c>
      <c r="U801" s="13">
        <f t="shared" si="122"/>
        <v>-4.1210999999999998E-2</v>
      </c>
      <c r="V801" s="13">
        <f t="shared" si="123"/>
        <v>4.1271999999999996E-2</v>
      </c>
      <c r="W801" s="13">
        <f t="shared" si="124"/>
        <v>-3.3569999999999996E-2</v>
      </c>
      <c r="X801" s="13">
        <f t="shared" si="125"/>
        <v>-8.4360000000000004E-2</v>
      </c>
      <c r="Y801" s="13">
        <f t="shared" si="126"/>
        <v>-0.11025</v>
      </c>
      <c r="Z801" s="13">
        <f t="shared" si="127"/>
        <v>-0.17858099999999999</v>
      </c>
      <c r="AA801" s="13">
        <f t="shared" si="128"/>
        <v>-1.474E-2</v>
      </c>
      <c r="AB801" s="13">
        <f t="shared" si="129"/>
        <v>0</v>
      </c>
    </row>
    <row r="802" spans="1:28" x14ac:dyDescent="0.25">
      <c r="A802" s="2" t="s">
        <v>796</v>
      </c>
      <c r="B802" s="3" t="s">
        <v>9201</v>
      </c>
      <c r="C802" s="3" t="s">
        <v>10252</v>
      </c>
      <c r="D802" s="12">
        <v>19.05</v>
      </c>
      <c r="E802" s="12">
        <v>19</v>
      </c>
      <c r="F802" s="12">
        <v>18.399999999999999</v>
      </c>
      <c r="G802" s="12">
        <v>18.2</v>
      </c>
      <c r="H802" s="12">
        <v>18.600000000000001</v>
      </c>
      <c r="I802" s="3">
        <v>116</v>
      </c>
      <c r="J802" s="3">
        <v>-121</v>
      </c>
      <c r="K802" s="3">
        <v>-115</v>
      </c>
      <c r="L802" s="3">
        <v>-117</v>
      </c>
      <c r="M802" s="3">
        <v>27</v>
      </c>
      <c r="N802" s="3">
        <v>0</v>
      </c>
      <c r="O802" s="3">
        <v>0</v>
      </c>
      <c r="P802" s="3">
        <v>0</v>
      </c>
      <c r="Q802" s="3">
        <v>0</v>
      </c>
      <c r="R802" s="3">
        <v>-4</v>
      </c>
      <c r="S802" s="13">
        <f t="shared" si="120"/>
        <v>2.2098000000000003E-2</v>
      </c>
      <c r="T802" s="13">
        <f t="shared" si="121"/>
        <v>-2.299E-2</v>
      </c>
      <c r="U802" s="13">
        <f t="shared" si="122"/>
        <v>-2.1160000000000002E-2</v>
      </c>
      <c r="V802" s="13">
        <f t="shared" si="123"/>
        <v>-2.1294E-2</v>
      </c>
      <c r="W802" s="13">
        <f t="shared" si="124"/>
        <v>5.0220000000000004E-3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-7.4400000000000009E-4</v>
      </c>
    </row>
    <row r="803" spans="1:28" x14ac:dyDescent="0.25">
      <c r="A803" s="2" t="s">
        <v>797</v>
      </c>
      <c r="B803" s="3" t="s">
        <v>9202</v>
      </c>
      <c r="C803" s="3" t="s">
        <v>10252</v>
      </c>
      <c r="D803" s="12">
        <v>54</v>
      </c>
      <c r="E803" s="12">
        <v>53.6</v>
      </c>
      <c r="F803" s="12">
        <v>52.3</v>
      </c>
      <c r="G803" s="12">
        <v>52.3</v>
      </c>
      <c r="H803" s="12">
        <v>52.7</v>
      </c>
      <c r="I803" s="3">
        <v>22</v>
      </c>
      <c r="J803" s="3">
        <v>-11</v>
      </c>
      <c r="K803" s="3">
        <v>-24</v>
      </c>
      <c r="L803" s="3">
        <v>-5</v>
      </c>
      <c r="M803" s="3">
        <v>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1.188E-2</v>
      </c>
      <c r="T803" s="13">
        <f t="shared" si="121"/>
        <v>-5.8960000000000002E-3</v>
      </c>
      <c r="U803" s="13">
        <f t="shared" si="122"/>
        <v>-1.2551999999999999E-2</v>
      </c>
      <c r="V803" s="13">
        <f t="shared" si="123"/>
        <v>-2.6150000000000001E-3</v>
      </c>
      <c r="W803" s="13">
        <f t="shared" si="124"/>
        <v>7.9050000000000006E-3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9203</v>
      </c>
      <c r="C804" s="3" t="s">
        <v>10189</v>
      </c>
      <c r="D804" s="12">
        <v>211</v>
      </c>
      <c r="E804" s="12">
        <v>222.5</v>
      </c>
      <c r="F804" s="12">
        <v>244</v>
      </c>
      <c r="G804" s="12">
        <v>244</v>
      </c>
      <c r="H804" s="12">
        <v>268</v>
      </c>
      <c r="I804" s="3">
        <v>423</v>
      </c>
      <c r="J804" s="3">
        <v>629</v>
      </c>
      <c r="K804" s="3">
        <v>86</v>
      </c>
      <c r="L804" s="3">
        <v>-917</v>
      </c>
      <c r="M804" s="3">
        <v>160</v>
      </c>
      <c r="N804" s="3">
        <v>19</v>
      </c>
      <c r="O804" s="3">
        <v>0</v>
      </c>
      <c r="P804" s="3">
        <v>36</v>
      </c>
      <c r="Q804" s="3">
        <v>438</v>
      </c>
      <c r="R804" s="3">
        <v>23</v>
      </c>
      <c r="S804" s="13">
        <f t="shared" si="120"/>
        <v>0.89253000000000005</v>
      </c>
      <c r="T804" s="13">
        <f t="shared" si="121"/>
        <v>1.3995249999999999</v>
      </c>
      <c r="U804" s="13">
        <f t="shared" si="122"/>
        <v>0.20984</v>
      </c>
      <c r="V804" s="13">
        <f t="shared" si="123"/>
        <v>-2.2374800000000001</v>
      </c>
      <c r="W804" s="13">
        <f t="shared" si="124"/>
        <v>0.42880000000000001</v>
      </c>
      <c r="X804" s="13">
        <f t="shared" si="125"/>
        <v>4.0090000000000001E-2</v>
      </c>
      <c r="Y804" s="13">
        <f t="shared" si="126"/>
        <v>0</v>
      </c>
      <c r="Z804" s="13">
        <f t="shared" si="127"/>
        <v>8.7840000000000001E-2</v>
      </c>
      <c r="AA804" s="13">
        <f t="shared" si="128"/>
        <v>1.0687199999999999</v>
      </c>
      <c r="AB804" s="13">
        <f t="shared" si="129"/>
        <v>6.164E-2</v>
      </c>
    </row>
    <row r="805" spans="1:28" x14ac:dyDescent="0.25">
      <c r="A805" s="2" t="s">
        <v>799</v>
      </c>
      <c r="B805" s="3" t="s">
        <v>9204</v>
      </c>
      <c r="C805" s="3" t="s">
        <v>10244</v>
      </c>
      <c r="D805" s="12">
        <v>34.25</v>
      </c>
      <c r="E805" s="12">
        <v>33.9</v>
      </c>
      <c r="F805" s="12">
        <v>33.700000000000003</v>
      </c>
      <c r="G805" s="12">
        <v>33.299999999999997</v>
      </c>
      <c r="H805" s="12">
        <v>33.25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9205</v>
      </c>
      <c r="C806" s="3" t="s">
        <v>10244</v>
      </c>
      <c r="D806" s="12">
        <v>66.3</v>
      </c>
      <c r="E806" s="12">
        <v>66.8</v>
      </c>
      <c r="F806" s="12">
        <v>64.900000000000006</v>
      </c>
      <c r="G806" s="12">
        <v>64.599999999999994</v>
      </c>
      <c r="H806" s="12">
        <v>65.900000000000006</v>
      </c>
      <c r="I806" s="3">
        <v>245</v>
      </c>
      <c r="J806" s="3">
        <v>-57</v>
      </c>
      <c r="K806" s="3">
        <v>-91</v>
      </c>
      <c r="L806" s="3">
        <v>-37</v>
      </c>
      <c r="M806" s="3">
        <v>165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0.162435</v>
      </c>
      <c r="T806" s="13">
        <f t="shared" si="121"/>
        <v>-3.8075999999999999E-2</v>
      </c>
      <c r="U806" s="13">
        <f t="shared" si="122"/>
        <v>-5.9059000000000007E-2</v>
      </c>
      <c r="V806" s="13">
        <f t="shared" si="123"/>
        <v>-2.3902E-2</v>
      </c>
      <c r="W806" s="13">
        <f t="shared" si="124"/>
        <v>0.10873500000000001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9206</v>
      </c>
      <c r="C807" s="3" t="s">
        <v>10192</v>
      </c>
      <c r="D807" s="12">
        <v>87.8</v>
      </c>
      <c r="E807" s="12">
        <v>88.1</v>
      </c>
      <c r="F807" s="12">
        <v>87.3</v>
      </c>
      <c r="G807" s="12">
        <v>86.7</v>
      </c>
      <c r="H807" s="12">
        <v>85.5</v>
      </c>
      <c r="I807" s="3">
        <v>115</v>
      </c>
      <c r="J807" s="3">
        <v>34</v>
      </c>
      <c r="K807" s="3">
        <v>-15</v>
      </c>
      <c r="L807" s="3">
        <v>9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0.10097</v>
      </c>
      <c r="T807" s="13">
        <f t="shared" si="121"/>
        <v>2.9953999999999998E-2</v>
      </c>
      <c r="U807" s="13">
        <f t="shared" si="122"/>
        <v>-1.3095000000000001E-2</v>
      </c>
      <c r="V807" s="13">
        <f t="shared" si="123"/>
        <v>7.8030000000000009E-3</v>
      </c>
      <c r="W807" s="13">
        <f t="shared" si="124"/>
        <v>-2.565E-3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9207</v>
      </c>
      <c r="C808" s="3" t="s">
        <v>10234</v>
      </c>
      <c r="D808" s="12">
        <v>97.2</v>
      </c>
      <c r="E808" s="12">
        <v>97.4</v>
      </c>
      <c r="F808" s="12">
        <v>95.3</v>
      </c>
      <c r="G808" s="12">
        <v>94.9</v>
      </c>
      <c r="H808" s="12">
        <v>96.1</v>
      </c>
      <c r="I808" s="3">
        <v>10</v>
      </c>
      <c r="J808" s="3">
        <v>-9</v>
      </c>
      <c r="K808" s="3">
        <v>-12</v>
      </c>
      <c r="L808" s="3">
        <v>-2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9.7199999999999995E-3</v>
      </c>
      <c r="T808" s="13">
        <f t="shared" si="121"/>
        <v>-8.7659999999999995E-3</v>
      </c>
      <c r="U808" s="13">
        <f t="shared" si="122"/>
        <v>-1.1435999999999998E-2</v>
      </c>
      <c r="V808" s="13">
        <f t="shared" si="123"/>
        <v>-1.8980000000000002E-3</v>
      </c>
      <c r="W808" s="13">
        <f t="shared" si="124"/>
        <v>1.9219999999999999E-3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9208</v>
      </c>
      <c r="C809" s="3" t="s">
        <v>4300</v>
      </c>
      <c r="D809" s="12">
        <v>262</v>
      </c>
      <c r="E809" s="12">
        <v>260</v>
      </c>
      <c r="F809" s="12">
        <v>251.5</v>
      </c>
      <c r="G809" s="12">
        <v>252</v>
      </c>
      <c r="H809" s="12">
        <v>257</v>
      </c>
      <c r="I809" s="3">
        <v>24</v>
      </c>
      <c r="J809" s="3">
        <v>-38</v>
      </c>
      <c r="K809" s="3">
        <v>-29</v>
      </c>
      <c r="L809" s="3">
        <v>17</v>
      </c>
      <c r="M809" s="3">
        <v>79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6.2880000000000005E-2</v>
      </c>
      <c r="T809" s="13">
        <f t="shared" si="121"/>
        <v>-9.8799999999999999E-2</v>
      </c>
      <c r="U809" s="13">
        <f t="shared" si="122"/>
        <v>-7.2935E-2</v>
      </c>
      <c r="V809" s="13">
        <f t="shared" si="123"/>
        <v>4.2840000000000003E-2</v>
      </c>
      <c r="W809" s="13">
        <f t="shared" si="124"/>
        <v>0.20302999999999999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9209</v>
      </c>
      <c r="C810" s="3" t="s">
        <v>4595</v>
      </c>
      <c r="D810" s="12">
        <v>23.8</v>
      </c>
      <c r="E810" s="12">
        <v>23.65</v>
      </c>
      <c r="F810" s="12">
        <v>23.1</v>
      </c>
      <c r="G810" s="12">
        <v>23.2</v>
      </c>
      <c r="H810" s="12">
        <v>23.2</v>
      </c>
      <c r="I810" s="3">
        <v>0</v>
      </c>
      <c r="J810" s="3">
        <v>-3</v>
      </c>
      <c r="K810" s="3">
        <v>-1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-7.0949999999999984E-4</v>
      </c>
      <c r="U810" s="13">
        <f t="shared" si="122"/>
        <v>-2.31E-4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9210</v>
      </c>
      <c r="C811" s="3" t="s">
        <v>10246</v>
      </c>
      <c r="D811" s="12">
        <v>33.65</v>
      </c>
      <c r="E811" s="12">
        <v>33.65</v>
      </c>
      <c r="F811" s="12">
        <v>32.75</v>
      </c>
      <c r="G811" s="12">
        <v>32.75</v>
      </c>
      <c r="H811" s="12">
        <v>33.049999999999997</v>
      </c>
      <c r="I811" s="3">
        <v>-2</v>
      </c>
      <c r="J811" s="3">
        <v>-10</v>
      </c>
      <c r="K811" s="3">
        <v>-36</v>
      </c>
      <c r="L811" s="3">
        <v>-28</v>
      </c>
      <c r="M811" s="3">
        <v>4</v>
      </c>
      <c r="N811" s="3">
        <v>0</v>
      </c>
      <c r="O811" s="3">
        <v>14</v>
      </c>
      <c r="P811" s="3">
        <v>0</v>
      </c>
      <c r="Q811" s="3">
        <v>0</v>
      </c>
      <c r="R811" s="3">
        <v>0</v>
      </c>
      <c r="S811" s="13">
        <f t="shared" si="120"/>
        <v>-6.7299999999999999E-4</v>
      </c>
      <c r="T811" s="13">
        <f t="shared" si="121"/>
        <v>-3.3649999999999999E-3</v>
      </c>
      <c r="U811" s="13">
        <f t="shared" si="122"/>
        <v>-1.179E-2</v>
      </c>
      <c r="V811" s="13">
        <f t="shared" si="123"/>
        <v>-9.1699999999999993E-3</v>
      </c>
      <c r="W811" s="13">
        <f t="shared" si="124"/>
        <v>1.3219999999999998E-3</v>
      </c>
      <c r="X811" s="13">
        <f t="shared" si="125"/>
        <v>0</v>
      </c>
      <c r="Y811" s="13">
        <f t="shared" si="126"/>
        <v>4.7109999999999999E-3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9211</v>
      </c>
      <c r="C812" s="3" t="s">
        <v>10260</v>
      </c>
      <c r="D812" s="12">
        <v>80.5</v>
      </c>
      <c r="E812" s="12">
        <v>79.900000000000006</v>
      </c>
      <c r="F812" s="12">
        <v>80.3</v>
      </c>
      <c r="G812" s="12">
        <v>80</v>
      </c>
      <c r="H812" s="12">
        <v>80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9212</v>
      </c>
      <c r="C813" s="3" t="s">
        <v>10253</v>
      </c>
      <c r="D813" s="12">
        <v>13.45</v>
      </c>
      <c r="E813" s="12">
        <v>13.2</v>
      </c>
      <c r="F813" s="12">
        <v>12.9</v>
      </c>
      <c r="G813" s="12">
        <v>12.85</v>
      </c>
      <c r="H813" s="12">
        <v>13.25</v>
      </c>
      <c r="I813" s="3">
        <v>266</v>
      </c>
      <c r="J813" s="3">
        <v>-3354</v>
      </c>
      <c r="K813" s="3">
        <v>-756</v>
      </c>
      <c r="L813" s="3">
        <v>131</v>
      </c>
      <c r="M813" s="3">
        <v>6513</v>
      </c>
      <c r="N813" s="3">
        <v>0</v>
      </c>
      <c r="O813" s="3">
        <v>13</v>
      </c>
      <c r="P813" s="3">
        <v>4</v>
      </c>
      <c r="Q813" s="3">
        <v>0</v>
      </c>
      <c r="R813" s="3">
        <v>0</v>
      </c>
      <c r="S813" s="13">
        <f t="shared" si="120"/>
        <v>3.5776999999999996E-2</v>
      </c>
      <c r="T813" s="13">
        <f t="shared" si="121"/>
        <v>-0.44272799999999995</v>
      </c>
      <c r="U813" s="13">
        <f t="shared" si="122"/>
        <v>-9.7524E-2</v>
      </c>
      <c r="V813" s="13">
        <f t="shared" si="123"/>
        <v>1.6833499999999998E-2</v>
      </c>
      <c r="W813" s="13">
        <f t="shared" si="124"/>
        <v>0.86297250000000003</v>
      </c>
      <c r="X813" s="13">
        <f t="shared" si="125"/>
        <v>0</v>
      </c>
      <c r="Y813" s="13">
        <f t="shared" si="126"/>
        <v>1.7159999999999999E-3</v>
      </c>
      <c r="Z813" s="13">
        <f t="shared" si="127"/>
        <v>5.1599999999999997E-4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9213</v>
      </c>
      <c r="C814" s="3" t="s">
        <v>10251</v>
      </c>
      <c r="D814" s="12">
        <v>39</v>
      </c>
      <c r="E814" s="12">
        <v>38.700000000000003</v>
      </c>
      <c r="F814" s="12">
        <v>38.25</v>
      </c>
      <c r="G814" s="12">
        <v>38.5</v>
      </c>
      <c r="H814" s="12">
        <v>39</v>
      </c>
      <c r="I814" s="3">
        <v>9</v>
      </c>
      <c r="J814" s="3">
        <v>5</v>
      </c>
      <c r="K814" s="3">
        <v>2</v>
      </c>
      <c r="L814" s="3">
        <v>4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3.5100000000000001E-3</v>
      </c>
      <c r="T814" s="13">
        <f t="shared" si="121"/>
        <v>1.9350000000000001E-3</v>
      </c>
      <c r="U814" s="13">
        <f t="shared" si="122"/>
        <v>7.6499999999999995E-4</v>
      </c>
      <c r="V814" s="13">
        <f t="shared" si="123"/>
        <v>1.5399999999999999E-3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9214</v>
      </c>
      <c r="C815" s="3" t="s">
        <v>10252</v>
      </c>
      <c r="D815" s="12">
        <v>63.8</v>
      </c>
      <c r="E815" s="12">
        <v>62.4</v>
      </c>
      <c r="F815" s="12">
        <v>60</v>
      </c>
      <c r="G815" s="12">
        <v>60</v>
      </c>
      <c r="H815" s="12">
        <v>60.1</v>
      </c>
      <c r="I815" s="3">
        <v>62</v>
      </c>
      <c r="J815" s="3">
        <v>-128</v>
      </c>
      <c r="K815" s="3">
        <v>-11</v>
      </c>
      <c r="L815" s="3">
        <v>-38</v>
      </c>
      <c r="M815" s="3">
        <v>29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3.9556000000000001E-2</v>
      </c>
      <c r="T815" s="13">
        <f t="shared" si="121"/>
        <v>-7.9871999999999999E-2</v>
      </c>
      <c r="U815" s="13">
        <f t="shared" si="122"/>
        <v>-6.6E-3</v>
      </c>
      <c r="V815" s="13">
        <f t="shared" si="123"/>
        <v>-2.2800000000000001E-2</v>
      </c>
      <c r="W815" s="13">
        <f t="shared" si="124"/>
        <v>1.7429E-2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9215</v>
      </c>
      <c r="C816" s="3" t="s">
        <v>10231</v>
      </c>
      <c r="D816" s="12">
        <v>23.85</v>
      </c>
      <c r="E816" s="12">
        <v>24.15</v>
      </c>
      <c r="F816" s="12">
        <v>23.55</v>
      </c>
      <c r="G816" s="12">
        <v>23.3</v>
      </c>
      <c r="H816" s="12">
        <v>23.4</v>
      </c>
      <c r="I816" s="3">
        <v>-7</v>
      </c>
      <c r="J816" s="3">
        <v>-30</v>
      </c>
      <c r="K816" s="3">
        <v>-41</v>
      </c>
      <c r="L816" s="3">
        <v>-36</v>
      </c>
      <c r="M816" s="3">
        <v>-25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-1.6695000000000002E-3</v>
      </c>
      <c r="T816" s="13">
        <f t="shared" si="121"/>
        <v>-7.2449999999999997E-3</v>
      </c>
      <c r="U816" s="13">
        <f t="shared" si="122"/>
        <v>-9.6555000000000009E-3</v>
      </c>
      <c r="V816" s="13">
        <f t="shared" si="123"/>
        <v>-8.3880000000000014E-3</v>
      </c>
      <c r="W816" s="13">
        <f t="shared" si="124"/>
        <v>-5.8500000000000002E-3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9216</v>
      </c>
      <c r="C817" s="3" t="s">
        <v>10252</v>
      </c>
      <c r="D817" s="12">
        <v>62.4</v>
      </c>
      <c r="E817" s="12">
        <v>62.5</v>
      </c>
      <c r="F817" s="12">
        <v>60.8</v>
      </c>
      <c r="G817" s="12">
        <v>61.6</v>
      </c>
      <c r="H817" s="12">
        <v>62.9</v>
      </c>
      <c r="I817" s="3">
        <v>-5</v>
      </c>
      <c r="J817" s="3">
        <v>51</v>
      </c>
      <c r="K817" s="3">
        <v>-87</v>
      </c>
      <c r="L817" s="3">
        <v>32</v>
      </c>
      <c r="M817" s="3">
        <v>63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-3.1199999999999999E-3</v>
      </c>
      <c r="T817" s="13">
        <f t="shared" si="121"/>
        <v>3.1875000000000001E-2</v>
      </c>
      <c r="U817" s="13">
        <f t="shared" si="122"/>
        <v>-5.2895999999999992E-2</v>
      </c>
      <c r="V817" s="13">
        <f t="shared" si="123"/>
        <v>1.9712E-2</v>
      </c>
      <c r="W817" s="13">
        <f t="shared" si="124"/>
        <v>3.9626999999999996E-2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9217</v>
      </c>
      <c r="C818" s="3" t="s">
        <v>10219</v>
      </c>
      <c r="D818" s="12">
        <v>127.5</v>
      </c>
      <c r="E818" s="12">
        <v>126.5</v>
      </c>
      <c r="F818" s="12">
        <v>123</v>
      </c>
      <c r="G818" s="12">
        <v>122</v>
      </c>
      <c r="H818" s="12">
        <v>124</v>
      </c>
      <c r="I818" s="3">
        <v>157</v>
      </c>
      <c r="J818" s="3">
        <v>-8</v>
      </c>
      <c r="K818" s="3">
        <v>-90</v>
      </c>
      <c r="L818" s="3">
        <v>22</v>
      </c>
      <c r="M818" s="3">
        <v>160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0.20017499999999999</v>
      </c>
      <c r="T818" s="13">
        <f t="shared" si="121"/>
        <v>-1.0120000000000001E-2</v>
      </c>
      <c r="U818" s="13">
        <f t="shared" si="122"/>
        <v>-0.11070000000000001</v>
      </c>
      <c r="V818" s="13">
        <f t="shared" si="123"/>
        <v>2.6839999999999999E-2</v>
      </c>
      <c r="W818" s="13">
        <f t="shared" si="124"/>
        <v>0.19839999999999999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9218</v>
      </c>
      <c r="C819" s="3" t="s">
        <v>10244</v>
      </c>
      <c r="D819" s="12">
        <v>85.8</v>
      </c>
      <c r="E819" s="12">
        <v>84.8</v>
      </c>
      <c r="F819" s="12">
        <v>81.3</v>
      </c>
      <c r="G819" s="12">
        <v>80.2</v>
      </c>
      <c r="H819" s="12">
        <v>82.5</v>
      </c>
      <c r="I819" s="3">
        <v>376</v>
      </c>
      <c r="J819" s="3">
        <v>-455</v>
      </c>
      <c r="K819" s="3">
        <v>96</v>
      </c>
      <c r="L819" s="3">
        <v>-70</v>
      </c>
      <c r="M819" s="3">
        <v>160</v>
      </c>
      <c r="N819" s="3">
        <v>0</v>
      </c>
      <c r="O819" s="3">
        <v>0</v>
      </c>
      <c r="P819" s="3">
        <v>0</v>
      </c>
      <c r="Q819" s="3">
        <v>0</v>
      </c>
      <c r="R819" s="3">
        <v>-3</v>
      </c>
      <c r="S819" s="13">
        <f t="shared" si="120"/>
        <v>0.32260800000000001</v>
      </c>
      <c r="T819" s="13">
        <f t="shared" si="121"/>
        <v>-0.38584000000000002</v>
      </c>
      <c r="U819" s="13">
        <f t="shared" si="122"/>
        <v>7.8047999999999992E-2</v>
      </c>
      <c r="V819" s="13">
        <f t="shared" si="123"/>
        <v>-5.6140000000000002E-2</v>
      </c>
      <c r="W819" s="13">
        <f t="shared" si="124"/>
        <v>0.13200000000000001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-2.4750000000000002E-3</v>
      </c>
    </row>
    <row r="820" spans="1:28" x14ac:dyDescent="0.25">
      <c r="A820" s="2" t="s">
        <v>814</v>
      </c>
      <c r="B820" s="3" t="s">
        <v>9219</v>
      </c>
      <c r="C820" s="3" t="s">
        <v>4589</v>
      </c>
      <c r="D820" s="12">
        <v>19.25</v>
      </c>
      <c r="E820" s="12">
        <v>19.350000000000001</v>
      </c>
      <c r="F820" s="12">
        <v>18.649999999999999</v>
      </c>
      <c r="G820" s="12">
        <v>18.7</v>
      </c>
      <c r="H820" s="12">
        <v>19.45</v>
      </c>
      <c r="I820" s="3">
        <v>56</v>
      </c>
      <c r="J820" s="3">
        <v>72</v>
      </c>
      <c r="K820" s="3">
        <v>-226</v>
      </c>
      <c r="L820" s="3">
        <v>-98</v>
      </c>
      <c r="M820" s="3">
        <v>285</v>
      </c>
      <c r="N820" s="3">
        <v>0</v>
      </c>
      <c r="O820" s="3">
        <v>0</v>
      </c>
      <c r="P820" s="3">
        <v>0</v>
      </c>
      <c r="Q820" s="3">
        <v>0</v>
      </c>
      <c r="R820" s="3">
        <v>-5</v>
      </c>
      <c r="S820" s="13">
        <f t="shared" si="120"/>
        <v>1.078E-2</v>
      </c>
      <c r="T820" s="13">
        <f t="shared" si="121"/>
        <v>1.3932E-2</v>
      </c>
      <c r="U820" s="13">
        <f t="shared" si="122"/>
        <v>-4.2148999999999999E-2</v>
      </c>
      <c r="V820" s="13">
        <f t="shared" si="123"/>
        <v>-1.8325999999999999E-2</v>
      </c>
      <c r="W820" s="13">
        <f t="shared" si="124"/>
        <v>5.5432500000000003E-2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-9.7249999999999995E-4</v>
      </c>
    </row>
    <row r="821" spans="1:28" x14ac:dyDescent="0.25">
      <c r="A821" s="2" t="s">
        <v>815</v>
      </c>
      <c r="B821" s="3" t="s">
        <v>9220</v>
      </c>
      <c r="C821" s="3" t="s">
        <v>10198</v>
      </c>
      <c r="D821" s="12">
        <v>13.8</v>
      </c>
      <c r="E821" s="12">
        <v>13.9</v>
      </c>
      <c r="F821" s="12">
        <v>13.9</v>
      </c>
      <c r="G821" s="12">
        <v>13.9</v>
      </c>
      <c r="H821" s="12">
        <v>13.8</v>
      </c>
      <c r="I821" s="3">
        <v>-2</v>
      </c>
      <c r="J821" s="3">
        <v>-3</v>
      </c>
      <c r="K821" s="3">
        <v>-2</v>
      </c>
      <c r="L821" s="3">
        <v>-10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-2.7600000000000004E-4</v>
      </c>
      <c r="T821" s="13">
        <f t="shared" si="121"/>
        <v>-4.1700000000000005E-4</v>
      </c>
      <c r="U821" s="13">
        <f t="shared" si="122"/>
        <v>-2.7799999999999998E-4</v>
      </c>
      <c r="V821" s="13">
        <f t="shared" si="123"/>
        <v>-1.39E-3</v>
      </c>
      <c r="W821" s="13">
        <f t="shared" si="124"/>
        <v>1.3800000000000002E-4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9221</v>
      </c>
      <c r="C822" s="3" t="s">
        <v>4595</v>
      </c>
      <c r="D822" s="12">
        <v>26.4</v>
      </c>
      <c r="E822" s="12">
        <v>26.5</v>
      </c>
      <c r="F822" s="12">
        <v>25.75</v>
      </c>
      <c r="G822" s="12">
        <v>25.4</v>
      </c>
      <c r="H822" s="12">
        <v>25.3</v>
      </c>
      <c r="I822" s="3">
        <v>37</v>
      </c>
      <c r="J822" s="3">
        <v>17</v>
      </c>
      <c r="K822" s="3">
        <v>-55</v>
      </c>
      <c r="L822" s="3">
        <v>-32</v>
      </c>
      <c r="M822" s="3">
        <v>-29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9.7679999999999989E-3</v>
      </c>
      <c r="T822" s="13">
        <f t="shared" si="121"/>
        <v>4.5050000000000003E-3</v>
      </c>
      <c r="U822" s="13">
        <f t="shared" si="122"/>
        <v>-1.41625E-2</v>
      </c>
      <c r="V822" s="13">
        <f t="shared" si="123"/>
        <v>-8.1279999999999998E-3</v>
      </c>
      <c r="W822" s="13">
        <f t="shared" si="124"/>
        <v>-7.3370000000000006E-3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9222</v>
      </c>
      <c r="C823" s="3" t="s">
        <v>4596</v>
      </c>
      <c r="D823" s="12">
        <v>99</v>
      </c>
      <c r="E823" s="12">
        <v>99.9</v>
      </c>
      <c r="F823" s="12">
        <v>96.8</v>
      </c>
      <c r="G823" s="12">
        <v>96.4</v>
      </c>
      <c r="H823" s="12">
        <v>98.8</v>
      </c>
      <c r="I823" s="3">
        <v>50</v>
      </c>
      <c r="J823" s="3">
        <v>192</v>
      </c>
      <c r="K823" s="3">
        <v>-205</v>
      </c>
      <c r="L823" s="3">
        <v>153</v>
      </c>
      <c r="M823" s="3">
        <v>349</v>
      </c>
      <c r="N823" s="3">
        <v>-98</v>
      </c>
      <c r="O823" s="3">
        <v>-84</v>
      </c>
      <c r="P823" s="3">
        <v>-93</v>
      </c>
      <c r="Q823" s="3">
        <v>0</v>
      </c>
      <c r="R823" s="3">
        <v>-9</v>
      </c>
      <c r="S823" s="13">
        <f t="shared" si="120"/>
        <v>4.9500000000000002E-2</v>
      </c>
      <c r="T823" s="13">
        <f t="shared" si="121"/>
        <v>0.19180800000000003</v>
      </c>
      <c r="U823" s="13">
        <f t="shared" si="122"/>
        <v>-0.19844000000000001</v>
      </c>
      <c r="V823" s="13">
        <f t="shared" si="123"/>
        <v>0.14749200000000001</v>
      </c>
      <c r="W823" s="13">
        <f t="shared" si="124"/>
        <v>0.34481199999999995</v>
      </c>
      <c r="X823" s="13">
        <f t="shared" si="125"/>
        <v>-9.7019999999999995E-2</v>
      </c>
      <c r="Y823" s="13">
        <f t="shared" si="126"/>
        <v>-8.3916000000000004E-2</v>
      </c>
      <c r="Z823" s="13">
        <f t="shared" si="127"/>
        <v>-9.0023999999999993E-2</v>
      </c>
      <c r="AA823" s="13">
        <f t="shared" si="128"/>
        <v>0</v>
      </c>
      <c r="AB823" s="13">
        <f t="shared" si="129"/>
        <v>-8.8919999999999989E-3</v>
      </c>
    </row>
    <row r="824" spans="1:28" x14ac:dyDescent="0.25">
      <c r="A824" s="2" t="s">
        <v>818</v>
      </c>
      <c r="B824" s="3" t="s">
        <v>9223</v>
      </c>
      <c r="C824" s="3" t="s">
        <v>10204</v>
      </c>
      <c r="D824" s="12">
        <v>30.2</v>
      </c>
      <c r="E824" s="12">
        <v>30.45</v>
      </c>
      <c r="F824" s="12">
        <v>30.1</v>
      </c>
      <c r="G824" s="12">
        <v>30.7</v>
      </c>
      <c r="H824" s="12">
        <v>30.3</v>
      </c>
      <c r="I824" s="3">
        <v>13</v>
      </c>
      <c r="J824" s="3">
        <v>11</v>
      </c>
      <c r="K824" s="3">
        <v>0</v>
      </c>
      <c r="L824" s="3">
        <v>4</v>
      </c>
      <c r="M824" s="3">
        <v>11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3.9259999999999998E-3</v>
      </c>
      <c r="T824" s="13">
        <f t="shared" si="121"/>
        <v>3.3495E-3</v>
      </c>
      <c r="U824" s="13">
        <f t="shared" si="122"/>
        <v>0</v>
      </c>
      <c r="V824" s="13">
        <f t="shared" si="123"/>
        <v>1.2279999999999999E-3</v>
      </c>
      <c r="W824" s="13">
        <f t="shared" si="124"/>
        <v>3.333E-3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9224</v>
      </c>
      <c r="C825" s="3" t="s">
        <v>10275</v>
      </c>
      <c r="D825" s="12">
        <v>44.95</v>
      </c>
      <c r="E825" s="12">
        <v>45</v>
      </c>
      <c r="F825" s="12">
        <v>44.55</v>
      </c>
      <c r="G825" s="12">
        <v>45.5</v>
      </c>
      <c r="H825" s="12">
        <v>46.8</v>
      </c>
      <c r="I825" s="3">
        <v>205</v>
      </c>
      <c r="J825" s="3">
        <v>90</v>
      </c>
      <c r="K825" s="3">
        <v>269</v>
      </c>
      <c r="L825" s="3">
        <v>817</v>
      </c>
      <c r="M825" s="3">
        <v>622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9.2147499999999993E-2</v>
      </c>
      <c r="T825" s="13">
        <f t="shared" si="121"/>
        <v>4.0500000000000001E-2</v>
      </c>
      <c r="U825" s="13">
        <f t="shared" si="122"/>
        <v>0.11983949999999999</v>
      </c>
      <c r="V825" s="13">
        <f t="shared" si="123"/>
        <v>0.37173499999999998</v>
      </c>
      <c r="W825" s="13">
        <f t="shared" si="124"/>
        <v>0.29109599999999997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9225</v>
      </c>
      <c r="C826" s="3" t="s">
        <v>4299</v>
      </c>
      <c r="D826" s="12">
        <v>16</v>
      </c>
      <c r="E826" s="12">
        <v>15.6</v>
      </c>
      <c r="F826" s="12">
        <v>14.85</v>
      </c>
      <c r="G826" s="12">
        <v>14.7</v>
      </c>
      <c r="H826" s="12">
        <v>14.75</v>
      </c>
      <c r="I826" s="3">
        <v>72</v>
      </c>
      <c r="J826" s="3">
        <v>-917</v>
      </c>
      <c r="K826" s="3">
        <v>-114</v>
      </c>
      <c r="L826" s="3">
        <v>-92</v>
      </c>
      <c r="M826" s="3">
        <v>221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1.1520000000000001E-2</v>
      </c>
      <c r="T826" s="13">
        <f t="shared" si="121"/>
        <v>-0.14305199999999998</v>
      </c>
      <c r="U826" s="13">
        <f t="shared" si="122"/>
        <v>-1.6929E-2</v>
      </c>
      <c r="V826" s="13">
        <f t="shared" si="123"/>
        <v>-1.3523999999999998E-2</v>
      </c>
      <c r="W826" s="13">
        <f t="shared" si="124"/>
        <v>3.2597500000000001E-2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9226</v>
      </c>
      <c r="C827" s="3" t="s">
        <v>10226</v>
      </c>
      <c r="D827" s="12">
        <v>33.700000000000003</v>
      </c>
      <c r="E827" s="12">
        <v>34.1</v>
      </c>
      <c r="F827" s="12">
        <v>34.549999999999997</v>
      </c>
      <c r="G827" s="12">
        <v>37.799999999999997</v>
      </c>
      <c r="H827" s="12">
        <v>38.6</v>
      </c>
      <c r="I827" s="3">
        <v>0</v>
      </c>
      <c r="J827" s="3">
        <v>-1</v>
      </c>
      <c r="K827" s="3">
        <v>6</v>
      </c>
      <c r="L827" s="3">
        <v>20</v>
      </c>
      <c r="M827" s="3">
        <v>-12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-3.4099999999999999E-4</v>
      </c>
      <c r="U827" s="13">
        <f t="shared" si="122"/>
        <v>2.0729999999999998E-3</v>
      </c>
      <c r="V827" s="13">
        <f t="shared" si="123"/>
        <v>7.5599999999999999E-3</v>
      </c>
      <c r="W827" s="13">
        <f t="shared" si="124"/>
        <v>-4.6320000000000007E-3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9227</v>
      </c>
      <c r="C828" s="3" t="s">
        <v>10251</v>
      </c>
      <c r="D828" s="12">
        <v>216.5</v>
      </c>
      <c r="E828" s="12">
        <v>220</v>
      </c>
      <c r="F828" s="12">
        <v>220</v>
      </c>
      <c r="G828" s="12">
        <v>217.5</v>
      </c>
      <c r="H828" s="12">
        <v>218</v>
      </c>
      <c r="I828" s="3">
        <v>4</v>
      </c>
      <c r="J828" s="3">
        <v>14</v>
      </c>
      <c r="K828" s="3">
        <v>19</v>
      </c>
      <c r="L828" s="3">
        <v>3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8.6599999999999993E-3</v>
      </c>
      <c r="T828" s="13">
        <f t="shared" si="121"/>
        <v>3.0800000000000001E-2</v>
      </c>
      <c r="U828" s="13">
        <f t="shared" si="122"/>
        <v>4.1799999999999997E-2</v>
      </c>
      <c r="V828" s="13">
        <f t="shared" si="123"/>
        <v>6.5250000000000004E-3</v>
      </c>
      <c r="W828" s="13">
        <f t="shared" si="124"/>
        <v>2.1800000000000001E-3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9228</v>
      </c>
      <c r="C829" s="3" t="s">
        <v>10281</v>
      </c>
      <c r="D829" s="12">
        <v>24.9</v>
      </c>
      <c r="E829" s="12">
        <v>24.35</v>
      </c>
      <c r="F829" s="12">
        <v>23.6</v>
      </c>
      <c r="G829" s="12">
        <v>23.1</v>
      </c>
      <c r="H829" s="12">
        <v>23.5</v>
      </c>
      <c r="I829" s="3">
        <v>270</v>
      </c>
      <c r="J829" s="3">
        <v>-40</v>
      </c>
      <c r="K829" s="3">
        <v>-145</v>
      </c>
      <c r="L829" s="3">
        <v>-46</v>
      </c>
      <c r="M829" s="3">
        <v>135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6.7229999999999998E-2</v>
      </c>
      <c r="T829" s="13">
        <f t="shared" si="121"/>
        <v>-9.7400000000000004E-3</v>
      </c>
      <c r="U829" s="13">
        <f t="shared" si="122"/>
        <v>-3.422E-2</v>
      </c>
      <c r="V829" s="13">
        <f t="shared" si="123"/>
        <v>-1.0626000000000002E-2</v>
      </c>
      <c r="W829" s="13">
        <f t="shared" si="124"/>
        <v>3.1725000000000003E-2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9229</v>
      </c>
      <c r="C830" s="3" t="s">
        <v>10258</v>
      </c>
      <c r="D830" s="12">
        <v>85.2</v>
      </c>
      <c r="E830" s="12">
        <v>85</v>
      </c>
      <c r="F830" s="12">
        <v>85.2</v>
      </c>
      <c r="G830" s="12">
        <v>85.1</v>
      </c>
      <c r="H830" s="12">
        <v>86.6</v>
      </c>
      <c r="I830" s="3">
        <v>1</v>
      </c>
      <c r="J830" s="3">
        <v>-14</v>
      </c>
      <c r="K830" s="3">
        <v>-5</v>
      </c>
      <c r="L830" s="3">
        <v>2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8.52E-4</v>
      </c>
      <c r="T830" s="13">
        <f t="shared" si="121"/>
        <v>-1.1900000000000001E-2</v>
      </c>
      <c r="U830" s="13">
        <f t="shared" si="122"/>
        <v>-4.2599999999999999E-3</v>
      </c>
      <c r="V830" s="13">
        <f t="shared" si="123"/>
        <v>1.702E-3</v>
      </c>
      <c r="W830" s="13">
        <f t="shared" si="124"/>
        <v>-3.4639999999999996E-3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9230</v>
      </c>
      <c r="C831" s="3" t="s">
        <v>10281</v>
      </c>
      <c r="D831" s="12">
        <v>32.799999999999997</v>
      </c>
      <c r="E831" s="12">
        <v>32.299999999999997</v>
      </c>
      <c r="F831" s="12">
        <v>30.7</v>
      </c>
      <c r="G831" s="12">
        <v>30.15</v>
      </c>
      <c r="H831" s="12">
        <v>32.15</v>
      </c>
      <c r="I831" s="3">
        <v>58</v>
      </c>
      <c r="J831" s="3">
        <v>-24</v>
      </c>
      <c r="K831" s="3">
        <v>-370</v>
      </c>
      <c r="L831" s="3">
        <v>-41</v>
      </c>
      <c r="M831" s="3">
        <v>262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1.9023999999999999E-2</v>
      </c>
      <c r="T831" s="13">
        <f t="shared" si="121"/>
        <v>-7.7519999999999993E-3</v>
      </c>
      <c r="U831" s="13">
        <f t="shared" si="122"/>
        <v>-0.11359</v>
      </c>
      <c r="V831" s="13">
        <f t="shared" si="123"/>
        <v>-1.2361499999999999E-2</v>
      </c>
      <c r="W831" s="13">
        <f t="shared" si="124"/>
        <v>8.4232999999999988E-2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9231</v>
      </c>
      <c r="C832" s="3" t="s">
        <v>4754</v>
      </c>
      <c r="D832" s="12">
        <v>15.45</v>
      </c>
      <c r="E832" s="12">
        <v>15.45</v>
      </c>
      <c r="F832" s="12">
        <v>15.05</v>
      </c>
      <c r="G832" s="12">
        <v>15.1</v>
      </c>
      <c r="H832" s="12">
        <v>15.05</v>
      </c>
      <c r="I832" s="3">
        <v>-1</v>
      </c>
      <c r="J832" s="3">
        <v>0</v>
      </c>
      <c r="K832" s="3">
        <v>-1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-1.5449999999999999E-4</v>
      </c>
      <c r="T832" s="13">
        <f t="shared" si="121"/>
        <v>0</v>
      </c>
      <c r="U832" s="13">
        <f t="shared" si="122"/>
        <v>-1.505E-4</v>
      </c>
      <c r="V832" s="13">
        <f t="shared" si="123"/>
        <v>-1.5099999999999998E-4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9232</v>
      </c>
      <c r="C833" s="3" t="s">
        <v>4589</v>
      </c>
      <c r="D833" s="12">
        <v>34.15</v>
      </c>
      <c r="E833" s="12">
        <v>33.950000000000003</v>
      </c>
      <c r="F833" s="12">
        <v>33.35</v>
      </c>
      <c r="G833" s="12">
        <v>33.549999999999997</v>
      </c>
      <c r="H833" s="12">
        <v>34.049999999999997</v>
      </c>
      <c r="I833" s="3">
        <v>351</v>
      </c>
      <c r="J833" s="3">
        <v>-753</v>
      </c>
      <c r="K833" s="3">
        <v>109</v>
      </c>
      <c r="L833" s="3">
        <v>-18</v>
      </c>
      <c r="M833" s="3">
        <v>536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0.1198665</v>
      </c>
      <c r="T833" s="13">
        <f t="shared" si="121"/>
        <v>-0.25564350000000002</v>
      </c>
      <c r="U833" s="13">
        <f t="shared" si="122"/>
        <v>3.6351500000000002E-2</v>
      </c>
      <c r="V833" s="13">
        <f t="shared" si="123"/>
        <v>-6.0390000000000001E-3</v>
      </c>
      <c r="W833" s="13">
        <f t="shared" si="124"/>
        <v>0.182508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9233</v>
      </c>
      <c r="C834" s="3" t="s">
        <v>10190</v>
      </c>
      <c r="D834" s="12">
        <v>20.85</v>
      </c>
      <c r="E834" s="12">
        <v>20.9</v>
      </c>
      <c r="F834" s="12">
        <v>20.9</v>
      </c>
      <c r="G834" s="12">
        <v>22.1</v>
      </c>
      <c r="H834" s="12">
        <v>22.25</v>
      </c>
      <c r="I834" s="3">
        <v>114</v>
      </c>
      <c r="J834" s="3">
        <v>2</v>
      </c>
      <c r="K834" s="3">
        <v>-142</v>
      </c>
      <c r="L834" s="3">
        <v>-110</v>
      </c>
      <c r="M834" s="3">
        <v>-92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2.3769000000000002E-2</v>
      </c>
      <c r="T834" s="13">
        <f t="shared" si="121"/>
        <v>4.1799999999999997E-4</v>
      </c>
      <c r="U834" s="13">
        <f t="shared" si="122"/>
        <v>-2.9677999999999996E-2</v>
      </c>
      <c r="V834" s="13">
        <f t="shared" si="123"/>
        <v>-2.4309999999999998E-2</v>
      </c>
      <c r="W834" s="13">
        <f t="shared" si="124"/>
        <v>-2.0469999999999999E-2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9234</v>
      </c>
      <c r="C835" s="3" t="s">
        <v>10258</v>
      </c>
      <c r="D835" s="12">
        <v>36</v>
      </c>
      <c r="E835" s="12">
        <v>36.5</v>
      </c>
      <c r="F835" s="12">
        <v>36.5</v>
      </c>
      <c r="G835" s="12">
        <v>36.799999999999997</v>
      </c>
      <c r="H835" s="12">
        <v>36.6</v>
      </c>
      <c r="I835" s="3">
        <v>-2</v>
      </c>
      <c r="J835" s="3">
        <v>2</v>
      </c>
      <c r="K835" s="3">
        <v>0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-7.2000000000000005E-4</v>
      </c>
      <c r="T835" s="13">
        <f t="shared" si="121"/>
        <v>7.2999999999999996E-4</v>
      </c>
      <c r="U835" s="13">
        <f t="shared" si="122"/>
        <v>0</v>
      </c>
      <c r="V835" s="13">
        <f t="shared" si="123"/>
        <v>-3.6799999999999995E-4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9235</v>
      </c>
      <c r="C836" s="3" t="s">
        <v>10192</v>
      </c>
      <c r="D836" s="12">
        <v>43.85</v>
      </c>
      <c r="E836" s="12">
        <v>48.1</v>
      </c>
      <c r="F836" s="12">
        <v>47.35</v>
      </c>
      <c r="G836" s="12">
        <v>45.5</v>
      </c>
      <c r="H836" s="12">
        <v>45.5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9236</v>
      </c>
      <c r="C837" s="3" t="s">
        <v>10278</v>
      </c>
      <c r="D837" s="12">
        <v>48.4</v>
      </c>
      <c r="E837" s="12">
        <v>48.3</v>
      </c>
      <c r="F837" s="12">
        <v>47.4</v>
      </c>
      <c r="G837" s="12">
        <v>46.6</v>
      </c>
      <c r="H837" s="12">
        <v>48.1</v>
      </c>
      <c r="I837" s="3">
        <v>151</v>
      </c>
      <c r="J837" s="3">
        <v>-16</v>
      </c>
      <c r="K837" s="3">
        <v>13</v>
      </c>
      <c r="L837" s="3">
        <v>7</v>
      </c>
      <c r="M837" s="3">
        <v>434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7.3083999999999996E-2</v>
      </c>
      <c r="T837" s="13">
        <f t="shared" si="121"/>
        <v>-7.7279999999999996E-3</v>
      </c>
      <c r="U837" s="13">
        <f t="shared" si="122"/>
        <v>6.1619999999999991E-3</v>
      </c>
      <c r="V837" s="13">
        <f t="shared" si="123"/>
        <v>3.2619999999999997E-3</v>
      </c>
      <c r="W837" s="13">
        <f t="shared" si="124"/>
        <v>0.20875400000000002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9237</v>
      </c>
      <c r="C838" s="3" t="s">
        <v>10236</v>
      </c>
      <c r="D838" s="12">
        <v>49.5</v>
      </c>
      <c r="E838" s="12">
        <v>49.6</v>
      </c>
      <c r="F838" s="12">
        <v>49.1</v>
      </c>
      <c r="G838" s="12">
        <v>50.7</v>
      </c>
      <c r="H838" s="12">
        <v>51.2</v>
      </c>
      <c r="I838" s="3">
        <v>-4</v>
      </c>
      <c r="J838" s="3">
        <v>-1</v>
      </c>
      <c r="K838" s="3">
        <v>0</v>
      </c>
      <c r="L838" s="3">
        <v>-8</v>
      </c>
      <c r="M838" s="3">
        <v>-19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-1.98E-3</v>
      </c>
      <c r="T838" s="13">
        <f t="shared" si="121"/>
        <v>-4.9600000000000002E-4</v>
      </c>
      <c r="U838" s="13">
        <f t="shared" si="122"/>
        <v>0</v>
      </c>
      <c r="V838" s="13">
        <f t="shared" si="123"/>
        <v>-4.0560000000000006E-3</v>
      </c>
      <c r="W838" s="13">
        <f t="shared" si="124"/>
        <v>-9.7280000000000005E-3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9238</v>
      </c>
      <c r="C839" s="3" t="s">
        <v>10283</v>
      </c>
      <c r="D839" s="12">
        <v>9.6</v>
      </c>
      <c r="E839" s="12">
        <v>9.52</v>
      </c>
      <c r="F839" s="12">
        <v>9.52</v>
      </c>
      <c r="G839" s="12">
        <v>9.48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9239</v>
      </c>
      <c r="C840" s="3" t="s">
        <v>10219</v>
      </c>
      <c r="D840" s="12">
        <v>14.2</v>
      </c>
      <c r="E840" s="12">
        <v>13.95</v>
      </c>
      <c r="F840" s="12">
        <v>13.15</v>
      </c>
      <c r="G840" s="12">
        <v>13.15</v>
      </c>
      <c r="H840" s="12">
        <v>13.1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9240</v>
      </c>
      <c r="C841" s="3" t="s">
        <v>10227</v>
      </c>
      <c r="D841" s="12">
        <v>50.5</v>
      </c>
      <c r="E841" s="12">
        <v>50.1</v>
      </c>
      <c r="F841" s="12">
        <v>49.65</v>
      </c>
      <c r="G841" s="12">
        <v>48.75</v>
      </c>
      <c r="H841" s="12">
        <v>49.35</v>
      </c>
      <c r="I841" s="3">
        <v>1</v>
      </c>
      <c r="J841" s="3">
        <v>-55</v>
      </c>
      <c r="K841" s="3">
        <v>52</v>
      </c>
      <c r="L841" s="3">
        <v>-38</v>
      </c>
      <c r="M841" s="3">
        <v>128</v>
      </c>
      <c r="N841" s="3">
        <v>0</v>
      </c>
      <c r="O841" s="3">
        <v>0</v>
      </c>
      <c r="P841" s="3">
        <v>0</v>
      </c>
      <c r="Q841" s="3">
        <v>0</v>
      </c>
      <c r="R841" s="3">
        <v>-73</v>
      </c>
      <c r="S841" s="13">
        <f t="shared" si="130"/>
        <v>5.0500000000000002E-4</v>
      </c>
      <c r="T841" s="13">
        <f t="shared" si="131"/>
        <v>-2.7555E-2</v>
      </c>
      <c r="U841" s="13">
        <f t="shared" si="132"/>
        <v>2.5817999999999997E-2</v>
      </c>
      <c r="V841" s="13">
        <f t="shared" si="133"/>
        <v>-1.8525E-2</v>
      </c>
      <c r="W841" s="13">
        <f t="shared" si="134"/>
        <v>6.3168000000000002E-2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-3.6025500000000002E-2</v>
      </c>
    </row>
    <row r="842" spans="1:28" x14ac:dyDescent="0.25">
      <c r="A842" s="2" t="s">
        <v>836</v>
      </c>
      <c r="B842" s="3" t="s">
        <v>9241</v>
      </c>
      <c r="C842" s="3" t="s">
        <v>10204</v>
      </c>
      <c r="D842" s="12">
        <v>25.8</v>
      </c>
      <c r="E842" s="12">
        <v>26.4</v>
      </c>
      <c r="F842" s="12">
        <v>25.95</v>
      </c>
      <c r="G842" s="12">
        <v>25.8</v>
      </c>
      <c r="H842" s="12">
        <v>25.8</v>
      </c>
      <c r="I842" s="3">
        <v>20</v>
      </c>
      <c r="J842" s="3">
        <v>46</v>
      </c>
      <c r="K842" s="3">
        <v>-24</v>
      </c>
      <c r="L842" s="3">
        <v>-21</v>
      </c>
      <c r="M842" s="3">
        <v>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5.1599999999999997E-3</v>
      </c>
      <c r="T842" s="13">
        <f t="shared" si="131"/>
        <v>1.2143999999999999E-2</v>
      </c>
      <c r="U842" s="13">
        <f t="shared" si="132"/>
        <v>-6.2279999999999992E-3</v>
      </c>
      <c r="V842" s="13">
        <f t="shared" si="133"/>
        <v>-5.4180000000000009E-3</v>
      </c>
      <c r="W842" s="13">
        <f t="shared" si="134"/>
        <v>2.5799999999999998E-3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9242</v>
      </c>
      <c r="C843" s="3" t="s">
        <v>10251</v>
      </c>
      <c r="D843" s="12">
        <v>19.95</v>
      </c>
      <c r="E843" s="12">
        <v>19.899999999999999</v>
      </c>
      <c r="F843" s="12">
        <v>19.25</v>
      </c>
      <c r="G843" s="12">
        <v>19.350000000000001</v>
      </c>
      <c r="H843" s="12">
        <v>19.600000000000001</v>
      </c>
      <c r="I843" s="3">
        <v>-1</v>
      </c>
      <c r="J843" s="3">
        <v>-4</v>
      </c>
      <c r="K843" s="3">
        <v>-3</v>
      </c>
      <c r="L843" s="3">
        <v>-5</v>
      </c>
      <c r="M843" s="3">
        <v>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-1.995E-4</v>
      </c>
      <c r="T843" s="13">
        <f t="shared" si="131"/>
        <v>-7.9599999999999994E-4</v>
      </c>
      <c r="U843" s="13">
        <f t="shared" si="132"/>
        <v>-5.775E-4</v>
      </c>
      <c r="V843" s="13">
        <f t="shared" si="133"/>
        <v>-9.6750000000000004E-4</v>
      </c>
      <c r="W843" s="13">
        <f t="shared" si="134"/>
        <v>9.7999999999999997E-4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9243</v>
      </c>
      <c r="C844" s="3" t="s">
        <v>10190</v>
      </c>
      <c r="D844" s="12">
        <v>296</v>
      </c>
      <c r="E844" s="12">
        <v>296</v>
      </c>
      <c r="F844" s="12">
        <v>290.5</v>
      </c>
      <c r="G844" s="12">
        <v>288</v>
      </c>
      <c r="H844" s="12">
        <v>308</v>
      </c>
      <c r="I844" s="3">
        <v>-16</v>
      </c>
      <c r="J844" s="3">
        <v>-275</v>
      </c>
      <c r="K844" s="3">
        <v>-119</v>
      </c>
      <c r="L844" s="3">
        <v>-29</v>
      </c>
      <c r="M844" s="3">
        <v>588</v>
      </c>
      <c r="N844" s="3">
        <v>15</v>
      </c>
      <c r="O844" s="3">
        <v>10</v>
      </c>
      <c r="P844" s="3">
        <v>40</v>
      </c>
      <c r="Q844" s="3">
        <v>9</v>
      </c>
      <c r="R844" s="3">
        <v>76</v>
      </c>
      <c r="S844" s="13">
        <f t="shared" si="130"/>
        <v>-4.7359999999999999E-2</v>
      </c>
      <c r="T844" s="13">
        <f t="shared" si="131"/>
        <v>-0.81399999999999995</v>
      </c>
      <c r="U844" s="13">
        <f t="shared" si="132"/>
        <v>-0.34569499999999997</v>
      </c>
      <c r="V844" s="13">
        <f t="shared" si="133"/>
        <v>-8.3519999999999997E-2</v>
      </c>
      <c r="W844" s="13">
        <f t="shared" si="134"/>
        <v>1.81104</v>
      </c>
      <c r="X844" s="13">
        <f t="shared" si="135"/>
        <v>4.4400000000000002E-2</v>
      </c>
      <c r="Y844" s="13">
        <f t="shared" si="136"/>
        <v>2.9600000000000001E-2</v>
      </c>
      <c r="Z844" s="13">
        <f t="shared" si="137"/>
        <v>0.1162</v>
      </c>
      <c r="AA844" s="13">
        <f t="shared" si="138"/>
        <v>2.5919999999999999E-2</v>
      </c>
      <c r="AB844" s="13">
        <f t="shared" si="139"/>
        <v>0.23408000000000001</v>
      </c>
    </row>
    <row r="845" spans="1:28" x14ac:dyDescent="0.25">
      <c r="A845" s="2" t="s">
        <v>839</v>
      </c>
      <c r="B845" s="3" t="s">
        <v>9244</v>
      </c>
      <c r="C845" s="3" t="s">
        <v>10244</v>
      </c>
      <c r="D845" s="12">
        <v>562</v>
      </c>
      <c r="E845" s="12">
        <v>588</v>
      </c>
      <c r="F845" s="12">
        <v>581</v>
      </c>
      <c r="G845" s="12">
        <v>586</v>
      </c>
      <c r="H845" s="12">
        <v>635</v>
      </c>
      <c r="I845" s="3">
        <v>153</v>
      </c>
      <c r="J845" s="3">
        <v>1294</v>
      </c>
      <c r="K845" s="3">
        <v>-354</v>
      </c>
      <c r="L845" s="3">
        <v>799</v>
      </c>
      <c r="M845" s="3">
        <v>240</v>
      </c>
      <c r="N845" s="3">
        <v>13</v>
      </c>
      <c r="O845" s="3">
        <v>103</v>
      </c>
      <c r="P845" s="3">
        <v>95</v>
      </c>
      <c r="Q845" s="3">
        <v>34</v>
      </c>
      <c r="R845" s="3">
        <v>30</v>
      </c>
      <c r="S845" s="13">
        <f t="shared" si="130"/>
        <v>0.85985999999999996</v>
      </c>
      <c r="T845" s="13">
        <f t="shared" si="131"/>
        <v>7.6087199999999999</v>
      </c>
      <c r="U845" s="13">
        <f t="shared" si="132"/>
        <v>-2.05674</v>
      </c>
      <c r="V845" s="13">
        <f t="shared" si="133"/>
        <v>4.6821400000000004</v>
      </c>
      <c r="W845" s="13">
        <f t="shared" si="134"/>
        <v>1.524</v>
      </c>
      <c r="X845" s="13">
        <f t="shared" si="135"/>
        <v>7.306E-2</v>
      </c>
      <c r="Y845" s="13">
        <f t="shared" si="136"/>
        <v>0.60563999999999996</v>
      </c>
      <c r="Z845" s="13">
        <f t="shared" si="137"/>
        <v>0.55195000000000005</v>
      </c>
      <c r="AA845" s="13">
        <f t="shared" si="138"/>
        <v>0.19924</v>
      </c>
      <c r="AB845" s="13">
        <f t="shared" si="139"/>
        <v>0.1905</v>
      </c>
    </row>
    <row r="846" spans="1:28" x14ac:dyDescent="0.25">
      <c r="A846" s="2" t="s">
        <v>840</v>
      </c>
      <c r="B846" s="3" t="s">
        <v>9245</v>
      </c>
      <c r="C846" s="3" t="s">
        <v>10253</v>
      </c>
      <c r="D846" s="12">
        <v>24.1</v>
      </c>
      <c r="E846" s="12">
        <v>24.1</v>
      </c>
      <c r="F846" s="12">
        <v>22.95</v>
      </c>
      <c r="G846" s="12">
        <v>22.7</v>
      </c>
      <c r="H846" s="12">
        <v>23</v>
      </c>
      <c r="I846" s="3">
        <v>-17</v>
      </c>
      <c r="J846" s="3">
        <v>-14</v>
      </c>
      <c r="K846" s="3">
        <v>-66</v>
      </c>
      <c r="L846" s="3">
        <v>9</v>
      </c>
      <c r="M846" s="3">
        <v>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-4.0970000000000008E-3</v>
      </c>
      <c r="T846" s="13">
        <f t="shared" si="131"/>
        <v>-3.3740000000000003E-3</v>
      </c>
      <c r="U846" s="13">
        <f t="shared" si="132"/>
        <v>-1.5147000000000001E-2</v>
      </c>
      <c r="V846" s="13">
        <f t="shared" si="133"/>
        <v>2.0429999999999997E-3</v>
      </c>
      <c r="W846" s="13">
        <f t="shared" si="134"/>
        <v>2.7599999999999999E-3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9246</v>
      </c>
      <c r="C847" s="3" t="s">
        <v>10260</v>
      </c>
      <c r="D847" s="12">
        <v>10.25</v>
      </c>
      <c r="E847" s="12">
        <v>10.25</v>
      </c>
      <c r="F847" s="12">
        <v>10</v>
      </c>
      <c r="G847" s="12">
        <v>10</v>
      </c>
      <c r="H847" s="12">
        <v>10</v>
      </c>
      <c r="I847" s="3">
        <v>2</v>
      </c>
      <c r="J847" s="3">
        <v>0</v>
      </c>
      <c r="K847" s="3">
        <v>0</v>
      </c>
      <c r="L847" s="3">
        <v>-3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2.05E-4</v>
      </c>
      <c r="T847" s="13">
        <f t="shared" si="131"/>
        <v>0</v>
      </c>
      <c r="U847" s="13">
        <f t="shared" si="132"/>
        <v>0</v>
      </c>
      <c r="V847" s="13">
        <f t="shared" si="133"/>
        <v>-2.9999999999999997E-4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9247</v>
      </c>
      <c r="C848" s="3" t="s">
        <v>10204</v>
      </c>
      <c r="D848" s="12">
        <v>242.5</v>
      </c>
      <c r="E848" s="12">
        <v>245.5</v>
      </c>
      <c r="F848" s="12">
        <v>245</v>
      </c>
      <c r="G848" s="12">
        <v>254</v>
      </c>
      <c r="H848" s="12">
        <v>273.5</v>
      </c>
      <c r="I848" s="3">
        <v>-211</v>
      </c>
      <c r="J848" s="3">
        <v>101</v>
      </c>
      <c r="K848" s="3">
        <v>-182</v>
      </c>
      <c r="L848" s="3">
        <v>-156</v>
      </c>
      <c r="M848" s="3">
        <v>-18</v>
      </c>
      <c r="N848" s="3">
        <v>0</v>
      </c>
      <c r="O848" s="3">
        <v>37</v>
      </c>
      <c r="P848" s="3">
        <v>48</v>
      </c>
      <c r="Q848" s="3">
        <v>288</v>
      </c>
      <c r="R848" s="3">
        <v>148</v>
      </c>
      <c r="S848" s="13">
        <f t="shared" si="130"/>
        <v>-0.51167499999999999</v>
      </c>
      <c r="T848" s="13">
        <f t="shared" si="131"/>
        <v>0.24795500000000001</v>
      </c>
      <c r="U848" s="13">
        <f t="shared" si="132"/>
        <v>-0.44590000000000002</v>
      </c>
      <c r="V848" s="13">
        <f t="shared" si="133"/>
        <v>-0.39623999999999998</v>
      </c>
      <c r="W848" s="13">
        <f t="shared" si="134"/>
        <v>-4.9230000000000003E-2</v>
      </c>
      <c r="X848" s="13">
        <f t="shared" si="135"/>
        <v>0</v>
      </c>
      <c r="Y848" s="13">
        <f t="shared" si="136"/>
        <v>9.0834999999999999E-2</v>
      </c>
      <c r="Z848" s="13">
        <f t="shared" si="137"/>
        <v>0.1176</v>
      </c>
      <c r="AA848" s="13">
        <f t="shared" si="138"/>
        <v>0.73151999999999995</v>
      </c>
      <c r="AB848" s="13">
        <f t="shared" si="139"/>
        <v>0.40477999999999997</v>
      </c>
    </row>
    <row r="849" spans="1:28" x14ac:dyDescent="0.25">
      <c r="A849" s="2" t="s">
        <v>843</v>
      </c>
      <c r="B849" s="3" t="s">
        <v>9248</v>
      </c>
      <c r="C849" s="3" t="s">
        <v>10289</v>
      </c>
      <c r="D849" s="12">
        <v>43.45</v>
      </c>
      <c r="E849" s="12">
        <v>42.85</v>
      </c>
      <c r="F849" s="12">
        <v>40.799999999999997</v>
      </c>
      <c r="G849" s="12">
        <v>41.7</v>
      </c>
      <c r="H849" s="12">
        <v>42.05</v>
      </c>
      <c r="I849" s="3">
        <v>52</v>
      </c>
      <c r="J849" s="3">
        <v>-74</v>
      </c>
      <c r="K849" s="3">
        <v>-154</v>
      </c>
      <c r="L849" s="3">
        <v>161</v>
      </c>
      <c r="M849" s="3">
        <v>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2.2594E-2</v>
      </c>
      <c r="T849" s="13">
        <f t="shared" si="131"/>
        <v>-3.1709000000000001E-2</v>
      </c>
      <c r="U849" s="13">
        <f t="shared" si="132"/>
        <v>-6.2831999999999999E-2</v>
      </c>
      <c r="V849" s="13">
        <f t="shared" si="133"/>
        <v>6.7137000000000002E-2</v>
      </c>
      <c r="W849" s="13">
        <f t="shared" si="134"/>
        <v>8.8304999999999998E-3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9249</v>
      </c>
      <c r="C850" s="3" t="s">
        <v>4892</v>
      </c>
      <c r="D850" s="12">
        <v>82.1</v>
      </c>
      <c r="E850" s="12">
        <v>81.5</v>
      </c>
      <c r="F850" s="12">
        <v>80.099999999999994</v>
      </c>
      <c r="G850" s="12">
        <v>80.099999999999994</v>
      </c>
      <c r="H850" s="12">
        <v>80.8</v>
      </c>
      <c r="I850" s="3">
        <v>7</v>
      </c>
      <c r="J850" s="3">
        <v>-21</v>
      </c>
      <c r="K850" s="3">
        <v>-74</v>
      </c>
      <c r="L850" s="3">
        <v>22</v>
      </c>
      <c r="M850" s="3">
        <v>66</v>
      </c>
      <c r="N850" s="3">
        <v>-20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5.7469999999999995E-3</v>
      </c>
      <c r="T850" s="13">
        <f t="shared" si="131"/>
        <v>-1.7114999999999998E-2</v>
      </c>
      <c r="U850" s="13">
        <f t="shared" si="132"/>
        <v>-5.9273999999999993E-2</v>
      </c>
      <c r="V850" s="13">
        <f t="shared" si="133"/>
        <v>1.7621999999999999E-2</v>
      </c>
      <c r="W850" s="13">
        <f t="shared" si="134"/>
        <v>5.3328E-2</v>
      </c>
      <c r="X850" s="13">
        <f t="shared" si="135"/>
        <v>-1.6420000000000001E-2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9250</v>
      </c>
      <c r="C851" s="3" t="s">
        <v>10228</v>
      </c>
      <c r="D851" s="12">
        <v>16.100000000000001</v>
      </c>
      <c r="E851" s="12">
        <v>15.85</v>
      </c>
      <c r="F851" s="12">
        <v>15.35</v>
      </c>
      <c r="G851" s="12">
        <v>15.3</v>
      </c>
      <c r="H851" s="12">
        <v>15.5</v>
      </c>
      <c r="I851" s="3">
        <v>4</v>
      </c>
      <c r="J851" s="3">
        <v>4</v>
      </c>
      <c r="K851" s="3">
        <v>0</v>
      </c>
      <c r="L851" s="3">
        <v>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6.4400000000000004E-4</v>
      </c>
      <c r="T851" s="13">
        <f t="shared" si="131"/>
        <v>6.3400000000000001E-4</v>
      </c>
      <c r="U851" s="13">
        <f t="shared" si="132"/>
        <v>0</v>
      </c>
      <c r="V851" s="13">
        <f t="shared" si="133"/>
        <v>1.5300000000000001E-4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9251</v>
      </c>
      <c r="C852" s="3" t="s">
        <v>10281</v>
      </c>
      <c r="D852" s="12">
        <v>46.3</v>
      </c>
      <c r="E852" s="12">
        <v>46.25</v>
      </c>
      <c r="F852" s="12">
        <v>45.15</v>
      </c>
      <c r="G852" s="12">
        <v>45.25</v>
      </c>
      <c r="H852" s="12">
        <v>46.6</v>
      </c>
      <c r="I852" s="3">
        <v>271</v>
      </c>
      <c r="J852" s="3">
        <v>152</v>
      </c>
      <c r="K852" s="3">
        <v>-501</v>
      </c>
      <c r="L852" s="3">
        <v>59</v>
      </c>
      <c r="M852" s="3">
        <v>1051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0.125473</v>
      </c>
      <c r="T852" s="13">
        <f t="shared" si="131"/>
        <v>7.0300000000000001E-2</v>
      </c>
      <c r="U852" s="13">
        <f t="shared" si="132"/>
        <v>-0.22620149999999997</v>
      </c>
      <c r="V852" s="13">
        <f t="shared" si="133"/>
        <v>2.6697499999999999E-2</v>
      </c>
      <c r="W852" s="13">
        <f t="shared" si="134"/>
        <v>0.48976599999999998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9252</v>
      </c>
      <c r="C853" s="3" t="s">
        <v>10226</v>
      </c>
      <c r="D853" s="12">
        <v>104</v>
      </c>
      <c r="E853" s="12">
        <v>101</v>
      </c>
      <c r="F853" s="12">
        <v>99.8</v>
      </c>
      <c r="G853" s="12">
        <v>98</v>
      </c>
      <c r="H853" s="12">
        <v>104</v>
      </c>
      <c r="I853" s="3">
        <v>122</v>
      </c>
      <c r="J853" s="3">
        <v>26</v>
      </c>
      <c r="K853" s="3">
        <v>-2</v>
      </c>
      <c r="L853" s="3">
        <v>-80</v>
      </c>
      <c r="M853" s="3">
        <v>43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0.12687999999999999</v>
      </c>
      <c r="T853" s="13">
        <f t="shared" si="131"/>
        <v>2.6259999999999999E-2</v>
      </c>
      <c r="U853" s="13">
        <f t="shared" si="132"/>
        <v>-1.9959999999999999E-3</v>
      </c>
      <c r="V853" s="13">
        <f t="shared" si="133"/>
        <v>-7.8399999999999997E-2</v>
      </c>
      <c r="W853" s="13">
        <f t="shared" si="134"/>
        <v>4.4720000000000003E-2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9253</v>
      </c>
      <c r="C854" s="3" t="s">
        <v>4586</v>
      </c>
      <c r="D854" s="12">
        <v>144</v>
      </c>
      <c r="E854" s="12">
        <v>132.5</v>
      </c>
      <c r="F854" s="12">
        <v>127.5</v>
      </c>
      <c r="G854" s="12">
        <v>127</v>
      </c>
      <c r="H854" s="12">
        <v>128.5</v>
      </c>
      <c r="I854" s="3">
        <v>-136</v>
      </c>
      <c r="J854" s="3">
        <v>38</v>
      </c>
      <c r="K854" s="3">
        <v>-217</v>
      </c>
      <c r="L854" s="3">
        <v>-60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-0.19583999999999999</v>
      </c>
      <c r="T854" s="13">
        <f t="shared" si="131"/>
        <v>5.0349999999999999E-2</v>
      </c>
      <c r="U854" s="13">
        <f t="shared" si="132"/>
        <v>-0.276675</v>
      </c>
      <c r="V854" s="13">
        <f t="shared" si="133"/>
        <v>-7.6200000000000004E-2</v>
      </c>
      <c r="W854" s="13">
        <f t="shared" si="134"/>
        <v>1.1565000000000001E-2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9254</v>
      </c>
      <c r="C855" s="3" t="s">
        <v>4300</v>
      </c>
      <c r="D855" s="12">
        <v>289</v>
      </c>
      <c r="E855" s="12">
        <v>293.5</v>
      </c>
      <c r="F855" s="12">
        <v>285.5</v>
      </c>
      <c r="G855" s="12">
        <v>280</v>
      </c>
      <c r="H855" s="12">
        <v>289</v>
      </c>
      <c r="I855" s="3">
        <v>103</v>
      </c>
      <c r="J855" s="3">
        <v>-42</v>
      </c>
      <c r="K855" s="3">
        <v>-57</v>
      </c>
      <c r="L855" s="3">
        <v>-82</v>
      </c>
      <c r="M855" s="3">
        <v>116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0.29766999999999999</v>
      </c>
      <c r="T855" s="13">
        <f t="shared" si="131"/>
        <v>-0.12327</v>
      </c>
      <c r="U855" s="13">
        <f t="shared" si="132"/>
        <v>-0.16273499999999999</v>
      </c>
      <c r="V855" s="13">
        <f t="shared" si="133"/>
        <v>-0.2296</v>
      </c>
      <c r="W855" s="13">
        <f t="shared" si="134"/>
        <v>0.33523999999999998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9255</v>
      </c>
      <c r="C856" s="3" t="s">
        <v>10256</v>
      </c>
      <c r="D856" s="12">
        <v>9.06</v>
      </c>
      <c r="E856" s="12">
        <v>8.98</v>
      </c>
      <c r="F856" s="12">
        <v>8.8000000000000007</v>
      </c>
      <c r="G856" s="12">
        <v>8.77</v>
      </c>
      <c r="H856" s="12">
        <v>8.85</v>
      </c>
      <c r="I856" s="3">
        <v>-145</v>
      </c>
      <c r="J856" s="3">
        <v>-686</v>
      </c>
      <c r="K856" s="3">
        <v>-911</v>
      </c>
      <c r="L856" s="3">
        <v>-89</v>
      </c>
      <c r="M856" s="3">
        <v>280</v>
      </c>
      <c r="N856" s="3">
        <v>0</v>
      </c>
      <c r="O856" s="3">
        <v>-127</v>
      </c>
      <c r="P856" s="3">
        <v>0</v>
      </c>
      <c r="Q856" s="3">
        <v>0</v>
      </c>
      <c r="R856" s="3">
        <v>0</v>
      </c>
      <c r="S856" s="13">
        <f t="shared" si="130"/>
        <v>-1.3137000000000001E-2</v>
      </c>
      <c r="T856" s="13">
        <f t="shared" si="131"/>
        <v>-6.1602800000000006E-2</v>
      </c>
      <c r="U856" s="13">
        <f t="shared" si="132"/>
        <v>-8.0168000000000017E-2</v>
      </c>
      <c r="V856" s="13">
        <f t="shared" si="133"/>
        <v>-7.8052999999999994E-3</v>
      </c>
      <c r="W856" s="13">
        <f t="shared" si="134"/>
        <v>2.478E-2</v>
      </c>
      <c r="X856" s="13">
        <f t="shared" si="135"/>
        <v>0</v>
      </c>
      <c r="Y856" s="13">
        <f t="shared" si="136"/>
        <v>-1.1404600000000001E-2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9256</v>
      </c>
      <c r="C857" s="3" t="s">
        <v>10228</v>
      </c>
      <c r="D857" s="12">
        <v>37.85</v>
      </c>
      <c r="E857" s="12">
        <v>37.6</v>
      </c>
      <c r="F857" s="12">
        <v>37.4</v>
      </c>
      <c r="G857" s="12">
        <v>37.4</v>
      </c>
      <c r="H857" s="12">
        <v>37.35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9257</v>
      </c>
      <c r="C858" s="3" t="s">
        <v>10200</v>
      </c>
      <c r="D858" s="12">
        <v>26.6</v>
      </c>
      <c r="E858" s="12">
        <v>26.7</v>
      </c>
      <c r="F858" s="12">
        <v>26.7</v>
      </c>
      <c r="G858" s="12">
        <v>26</v>
      </c>
      <c r="H858" s="12">
        <v>26.5</v>
      </c>
      <c r="I858" s="3">
        <v>0</v>
      </c>
      <c r="J858" s="3">
        <v>0</v>
      </c>
      <c r="K858" s="3">
        <v>-6</v>
      </c>
      <c r="L858" s="3">
        <v>0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-1.6019999999999999E-3</v>
      </c>
      <c r="V858" s="13">
        <f t="shared" si="133"/>
        <v>0</v>
      </c>
      <c r="W858" s="13">
        <f t="shared" si="134"/>
        <v>-5.2999999999999998E-4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9258</v>
      </c>
      <c r="C859" s="3" t="s">
        <v>10253</v>
      </c>
      <c r="D859" s="12">
        <v>18.149999999999999</v>
      </c>
      <c r="E859" s="12">
        <v>17.100000000000001</v>
      </c>
      <c r="F859" s="12">
        <v>16.5</v>
      </c>
      <c r="G859" s="12">
        <v>16.75</v>
      </c>
      <c r="H859" s="12">
        <v>17.95</v>
      </c>
      <c r="I859" s="3">
        <v>-338</v>
      </c>
      <c r="J859" s="3">
        <v>-14</v>
      </c>
      <c r="K859" s="3">
        <v>57</v>
      </c>
      <c r="L859" s="3">
        <v>-216</v>
      </c>
      <c r="M859" s="3">
        <v>216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-6.1346999999999999E-2</v>
      </c>
      <c r="T859" s="13">
        <f t="shared" si="131"/>
        <v>-2.3940000000000003E-3</v>
      </c>
      <c r="U859" s="13">
        <f t="shared" si="132"/>
        <v>9.4050000000000002E-3</v>
      </c>
      <c r="V859" s="13">
        <f t="shared" si="133"/>
        <v>-3.6179999999999997E-2</v>
      </c>
      <c r="W859" s="13">
        <f t="shared" si="134"/>
        <v>3.8772000000000001E-2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9259</v>
      </c>
      <c r="C860" s="3" t="s">
        <v>10283</v>
      </c>
      <c r="D860" s="12">
        <v>101</v>
      </c>
      <c r="E860" s="12">
        <v>101</v>
      </c>
      <c r="F860" s="12">
        <v>111</v>
      </c>
      <c r="G860" s="12">
        <v>122</v>
      </c>
      <c r="H860" s="12">
        <v>114</v>
      </c>
      <c r="I860" s="3">
        <v>17</v>
      </c>
      <c r="J860" s="3">
        <v>-33</v>
      </c>
      <c r="K860" s="3">
        <v>418</v>
      </c>
      <c r="L860" s="3">
        <v>-150</v>
      </c>
      <c r="M860" s="3">
        <v>-64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1.7170000000000001E-2</v>
      </c>
      <c r="T860" s="13">
        <f t="shared" si="131"/>
        <v>-3.3329999999999999E-2</v>
      </c>
      <c r="U860" s="13">
        <f t="shared" si="132"/>
        <v>0.46398</v>
      </c>
      <c r="V860" s="13">
        <f t="shared" si="133"/>
        <v>-0.183</v>
      </c>
      <c r="W860" s="13">
        <f t="shared" si="134"/>
        <v>-7.2959999999999997E-2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9260</v>
      </c>
      <c r="C861" s="3" t="s">
        <v>10204</v>
      </c>
      <c r="D861" s="12">
        <v>29.25</v>
      </c>
      <c r="E861" s="12">
        <v>29.05</v>
      </c>
      <c r="F861" s="12">
        <v>28.6</v>
      </c>
      <c r="G861" s="12">
        <v>29</v>
      </c>
      <c r="H861" s="12">
        <v>29</v>
      </c>
      <c r="I861" s="3">
        <v>28</v>
      </c>
      <c r="J861" s="3">
        <v>-4</v>
      </c>
      <c r="K861" s="3">
        <v>-24</v>
      </c>
      <c r="L861" s="3">
        <v>-16</v>
      </c>
      <c r="M861" s="3">
        <v>31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8.1899999999999994E-3</v>
      </c>
      <c r="T861" s="13">
        <f t="shared" si="131"/>
        <v>-1.1620000000000001E-3</v>
      </c>
      <c r="U861" s="13">
        <f t="shared" si="132"/>
        <v>-6.8640000000000012E-3</v>
      </c>
      <c r="V861" s="13">
        <f t="shared" si="133"/>
        <v>-4.64E-3</v>
      </c>
      <c r="W861" s="13">
        <f t="shared" si="134"/>
        <v>8.9899999999999997E-3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9261</v>
      </c>
      <c r="C862" s="3" t="s">
        <v>4891</v>
      </c>
      <c r="D862" s="12">
        <v>188</v>
      </c>
      <c r="E862" s="12">
        <v>187</v>
      </c>
      <c r="F862" s="12">
        <v>183</v>
      </c>
      <c r="G862" s="12">
        <v>185</v>
      </c>
      <c r="H862" s="12">
        <v>186</v>
      </c>
      <c r="I862" s="3">
        <v>-546</v>
      </c>
      <c r="J862" s="3">
        <v>95</v>
      </c>
      <c r="K862" s="3">
        <v>-170</v>
      </c>
      <c r="L862" s="3">
        <v>-56</v>
      </c>
      <c r="M862" s="3">
        <v>-141</v>
      </c>
      <c r="N862" s="3">
        <v>-136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-1.0264800000000001</v>
      </c>
      <c r="T862" s="13">
        <f t="shared" si="131"/>
        <v>0.17765</v>
      </c>
      <c r="U862" s="13">
        <f t="shared" si="132"/>
        <v>-0.31109999999999999</v>
      </c>
      <c r="V862" s="13">
        <f t="shared" si="133"/>
        <v>-0.1036</v>
      </c>
      <c r="W862" s="13">
        <f t="shared" si="134"/>
        <v>-0.26225999999999999</v>
      </c>
      <c r="X862" s="13">
        <f t="shared" si="135"/>
        <v>-0.25568000000000002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9262</v>
      </c>
      <c r="C863" s="3" t="s">
        <v>4595</v>
      </c>
      <c r="D863" s="12">
        <v>40.35</v>
      </c>
      <c r="E863" s="12">
        <v>40.5</v>
      </c>
      <c r="F863" s="12">
        <v>40.25</v>
      </c>
      <c r="G863" s="12">
        <v>39.9</v>
      </c>
      <c r="H863" s="12">
        <v>39.950000000000003</v>
      </c>
      <c r="I863" s="3">
        <v>6</v>
      </c>
      <c r="J863" s="3">
        <v>-2</v>
      </c>
      <c r="K863" s="3">
        <v>-2</v>
      </c>
      <c r="L863" s="3">
        <v>-7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2.4210000000000004E-3</v>
      </c>
      <c r="T863" s="13">
        <f t="shared" si="131"/>
        <v>-8.0999999999999996E-4</v>
      </c>
      <c r="U863" s="13">
        <f t="shared" si="132"/>
        <v>-8.0500000000000005E-4</v>
      </c>
      <c r="V863" s="13">
        <f t="shared" si="133"/>
        <v>-2.7929999999999999E-3</v>
      </c>
      <c r="W863" s="13">
        <f t="shared" si="134"/>
        <v>-7.9900000000000001E-4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9263</v>
      </c>
      <c r="C864" s="3" t="s">
        <v>10290</v>
      </c>
      <c r="D864" s="12">
        <v>24.45</v>
      </c>
      <c r="E864" s="12">
        <v>24.35</v>
      </c>
      <c r="F864" s="12">
        <v>23.2</v>
      </c>
      <c r="G864" s="12">
        <v>22.75</v>
      </c>
      <c r="H864" s="12">
        <v>23.7</v>
      </c>
      <c r="I864" s="3">
        <v>2</v>
      </c>
      <c r="J864" s="3">
        <v>6</v>
      </c>
      <c r="K864" s="3">
        <v>-129</v>
      </c>
      <c r="L864" s="3">
        <v>2</v>
      </c>
      <c r="M864" s="3">
        <v>162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4.8899999999999996E-4</v>
      </c>
      <c r="T864" s="13">
        <f t="shared" si="131"/>
        <v>1.4610000000000003E-3</v>
      </c>
      <c r="U864" s="13">
        <f t="shared" si="132"/>
        <v>-2.9927999999999996E-2</v>
      </c>
      <c r="V864" s="13">
        <f t="shared" si="133"/>
        <v>4.55E-4</v>
      </c>
      <c r="W864" s="13">
        <f t="shared" si="134"/>
        <v>3.8393999999999998E-2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9264</v>
      </c>
      <c r="C865" s="3" t="s">
        <v>10225</v>
      </c>
      <c r="D865" s="12">
        <v>14.1</v>
      </c>
      <c r="E865" s="12">
        <v>14.4</v>
      </c>
      <c r="F865" s="12">
        <v>14.05</v>
      </c>
      <c r="G865" s="12">
        <v>14.05</v>
      </c>
      <c r="H865" s="12">
        <v>14.4</v>
      </c>
      <c r="I865" s="3">
        <v>-2</v>
      </c>
      <c r="J865" s="3">
        <v>-2</v>
      </c>
      <c r="K865" s="3">
        <v>-3</v>
      </c>
      <c r="L865" s="3">
        <v>0</v>
      </c>
      <c r="M865" s="3">
        <v>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-2.8199999999999997E-4</v>
      </c>
      <c r="T865" s="13">
        <f t="shared" si="131"/>
        <v>-2.8800000000000001E-4</v>
      </c>
      <c r="U865" s="13">
        <f t="shared" si="132"/>
        <v>-4.2150000000000005E-4</v>
      </c>
      <c r="V865" s="13">
        <f t="shared" si="133"/>
        <v>0</v>
      </c>
      <c r="W865" s="13">
        <f t="shared" si="134"/>
        <v>4.3200000000000004E-4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9265</v>
      </c>
      <c r="C866" s="3" t="s">
        <v>10203</v>
      </c>
      <c r="D866" s="12">
        <v>51.1</v>
      </c>
      <c r="E866" s="12">
        <v>50</v>
      </c>
      <c r="F866" s="12">
        <v>50.2</v>
      </c>
      <c r="G866" s="12">
        <v>50.5</v>
      </c>
      <c r="H866" s="12">
        <v>50.4</v>
      </c>
      <c r="I866" s="3">
        <v>-1169</v>
      </c>
      <c r="J866" s="3">
        <v>-1497</v>
      </c>
      <c r="K866" s="3">
        <v>366</v>
      </c>
      <c r="L866" s="3">
        <v>1245</v>
      </c>
      <c r="M866" s="3">
        <v>565</v>
      </c>
      <c r="N866" s="3">
        <v>103</v>
      </c>
      <c r="O866" s="3">
        <v>-2171</v>
      </c>
      <c r="P866" s="3">
        <v>-2179</v>
      </c>
      <c r="Q866" s="3">
        <v>-2299</v>
      </c>
      <c r="R866" s="3">
        <v>-2567</v>
      </c>
      <c r="S866" s="13">
        <f t="shared" si="130"/>
        <v>-0.59735899999999997</v>
      </c>
      <c r="T866" s="13">
        <f t="shared" si="131"/>
        <v>-0.74850000000000005</v>
      </c>
      <c r="U866" s="13">
        <f t="shared" si="132"/>
        <v>0.18373200000000001</v>
      </c>
      <c r="V866" s="13">
        <f t="shared" si="133"/>
        <v>0.62872499999999998</v>
      </c>
      <c r="W866" s="13">
        <f t="shared" si="134"/>
        <v>0.28476000000000001</v>
      </c>
      <c r="X866" s="13">
        <f t="shared" si="135"/>
        <v>5.2632999999999999E-2</v>
      </c>
      <c r="Y866" s="13">
        <f t="shared" si="136"/>
        <v>-1.0854999999999999</v>
      </c>
      <c r="Z866" s="13">
        <f t="shared" si="137"/>
        <v>-1.093858</v>
      </c>
      <c r="AA866" s="13">
        <f t="shared" si="138"/>
        <v>-1.160995</v>
      </c>
      <c r="AB866" s="13">
        <f t="shared" si="139"/>
        <v>-1.293768</v>
      </c>
    </row>
    <row r="867" spans="1:28" x14ac:dyDescent="0.25">
      <c r="A867" s="2" t="s">
        <v>861</v>
      </c>
      <c r="B867" s="3" t="s">
        <v>9266</v>
      </c>
      <c r="C867" s="3" t="s">
        <v>10188</v>
      </c>
      <c r="D867" s="12">
        <v>26.45</v>
      </c>
      <c r="E867" s="12">
        <v>26.75</v>
      </c>
      <c r="F867" s="12">
        <v>25.9</v>
      </c>
      <c r="G867" s="12">
        <v>26.9</v>
      </c>
      <c r="H867" s="12">
        <v>26.8</v>
      </c>
      <c r="I867" s="3">
        <v>669</v>
      </c>
      <c r="J867" s="3">
        <v>-741</v>
      </c>
      <c r="K867" s="3">
        <v>-190</v>
      </c>
      <c r="L867" s="3">
        <v>2112</v>
      </c>
      <c r="M867" s="3">
        <v>-104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0.17695049999999998</v>
      </c>
      <c r="T867" s="13">
        <f t="shared" si="131"/>
        <v>-0.19821749999999999</v>
      </c>
      <c r="U867" s="13">
        <f t="shared" si="132"/>
        <v>-4.9209999999999997E-2</v>
      </c>
      <c r="V867" s="13">
        <f t="shared" si="133"/>
        <v>0.56812799999999997</v>
      </c>
      <c r="W867" s="13">
        <f t="shared" si="134"/>
        <v>-2.7872000000000004E-2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9267</v>
      </c>
      <c r="C868" s="3" t="s">
        <v>10234</v>
      </c>
      <c r="D868" s="12">
        <v>30.4</v>
      </c>
      <c r="E868" s="12">
        <v>30.2</v>
      </c>
      <c r="F868" s="12">
        <v>29.05</v>
      </c>
      <c r="G868" s="12">
        <v>29.25</v>
      </c>
      <c r="H868" s="12">
        <v>30.3</v>
      </c>
      <c r="I868" s="3">
        <v>910</v>
      </c>
      <c r="J868" s="3">
        <v>-410</v>
      </c>
      <c r="K868" s="3">
        <v>-1331</v>
      </c>
      <c r="L868" s="3">
        <v>344</v>
      </c>
      <c r="M868" s="3">
        <v>2023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0.27664</v>
      </c>
      <c r="T868" s="13">
        <f t="shared" si="131"/>
        <v>-0.12382</v>
      </c>
      <c r="U868" s="13">
        <f t="shared" si="132"/>
        <v>-0.38665550000000004</v>
      </c>
      <c r="V868" s="13">
        <f t="shared" si="133"/>
        <v>0.10062</v>
      </c>
      <c r="W868" s="13">
        <f t="shared" si="134"/>
        <v>0.61296899999999999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9268</v>
      </c>
      <c r="C869" s="3" t="s">
        <v>10202</v>
      </c>
      <c r="D869" s="12">
        <v>43.9</v>
      </c>
      <c r="E869" s="12">
        <v>43.95</v>
      </c>
      <c r="F869" s="12">
        <v>43.7</v>
      </c>
      <c r="G869" s="12">
        <v>43.85</v>
      </c>
      <c r="H869" s="12">
        <v>43.9</v>
      </c>
      <c r="I869" s="3">
        <v>5</v>
      </c>
      <c r="J869" s="3">
        <v>-22</v>
      </c>
      <c r="K869" s="3">
        <v>-27</v>
      </c>
      <c r="L869" s="3">
        <v>9</v>
      </c>
      <c r="M869" s="3">
        <v>74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2.1949999999999999E-3</v>
      </c>
      <c r="T869" s="13">
        <f t="shared" si="131"/>
        <v>-9.6690000000000005E-3</v>
      </c>
      <c r="U869" s="13">
        <f t="shared" si="132"/>
        <v>-1.1799E-2</v>
      </c>
      <c r="V869" s="13">
        <f t="shared" si="133"/>
        <v>3.9465000000000004E-3</v>
      </c>
      <c r="W869" s="13">
        <f t="shared" si="134"/>
        <v>3.2486000000000001E-2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9269</v>
      </c>
      <c r="C870" s="3" t="s">
        <v>10291</v>
      </c>
      <c r="D870" s="12">
        <v>27.9</v>
      </c>
      <c r="E870" s="12">
        <v>28</v>
      </c>
      <c r="F870" s="12">
        <v>27.65</v>
      </c>
      <c r="G870" s="12">
        <v>27.7</v>
      </c>
      <c r="H870" s="12">
        <v>27.8</v>
      </c>
      <c r="I870" s="3">
        <v>148</v>
      </c>
      <c r="J870" s="3">
        <v>-34</v>
      </c>
      <c r="K870" s="3">
        <v>-445</v>
      </c>
      <c r="L870" s="3">
        <v>-530</v>
      </c>
      <c r="M870" s="3">
        <v>218</v>
      </c>
      <c r="N870" s="3">
        <v>0</v>
      </c>
      <c r="O870" s="3">
        <v>6</v>
      </c>
      <c r="P870" s="3">
        <v>2</v>
      </c>
      <c r="Q870" s="3">
        <v>0</v>
      </c>
      <c r="R870" s="3">
        <v>0</v>
      </c>
      <c r="S870" s="13">
        <f t="shared" si="130"/>
        <v>4.1291999999999995E-2</v>
      </c>
      <c r="T870" s="13">
        <f t="shared" si="131"/>
        <v>-9.5200000000000007E-3</v>
      </c>
      <c r="U870" s="13">
        <f t="shared" si="132"/>
        <v>-0.1230425</v>
      </c>
      <c r="V870" s="13">
        <f t="shared" si="133"/>
        <v>-0.14681</v>
      </c>
      <c r="W870" s="13">
        <f t="shared" si="134"/>
        <v>6.0604000000000005E-2</v>
      </c>
      <c r="X870" s="13">
        <f t="shared" si="135"/>
        <v>0</v>
      </c>
      <c r="Y870" s="13">
        <f t="shared" si="136"/>
        <v>1.6800000000000001E-3</v>
      </c>
      <c r="Z870" s="13">
        <f t="shared" si="137"/>
        <v>5.53E-4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9270</v>
      </c>
      <c r="C871" s="3" t="s">
        <v>10292</v>
      </c>
      <c r="D871" s="12">
        <v>81.099999999999994</v>
      </c>
      <c r="E871" s="12">
        <v>87.5</v>
      </c>
      <c r="F871" s="12">
        <v>85.2</v>
      </c>
      <c r="G871" s="12">
        <v>81</v>
      </c>
      <c r="H871" s="12">
        <v>82.9</v>
      </c>
      <c r="I871" s="3">
        <v>-249</v>
      </c>
      <c r="J871" s="3">
        <v>1974</v>
      </c>
      <c r="K871" s="3">
        <v>-1853</v>
      </c>
      <c r="L871" s="3">
        <v>3642</v>
      </c>
      <c r="M871" s="3">
        <v>-469</v>
      </c>
      <c r="N871" s="3">
        <v>689</v>
      </c>
      <c r="O871" s="3">
        <v>2382</v>
      </c>
      <c r="P871" s="3">
        <v>-109</v>
      </c>
      <c r="Q871" s="3">
        <v>-150</v>
      </c>
      <c r="R871" s="3">
        <v>0</v>
      </c>
      <c r="S871" s="13">
        <f t="shared" si="130"/>
        <v>-0.20193899999999998</v>
      </c>
      <c r="T871" s="13">
        <f t="shared" si="131"/>
        <v>1.72725</v>
      </c>
      <c r="U871" s="13">
        <f t="shared" si="132"/>
        <v>-1.578756</v>
      </c>
      <c r="V871" s="13">
        <f t="shared" si="133"/>
        <v>2.9500199999999999</v>
      </c>
      <c r="W871" s="13">
        <f t="shared" si="134"/>
        <v>-0.38880100000000006</v>
      </c>
      <c r="X871" s="13">
        <f t="shared" si="135"/>
        <v>0.55877899999999991</v>
      </c>
      <c r="Y871" s="13">
        <f t="shared" si="136"/>
        <v>2.0842499999999999</v>
      </c>
      <c r="Z871" s="13">
        <f t="shared" si="137"/>
        <v>-9.2868000000000006E-2</v>
      </c>
      <c r="AA871" s="13">
        <f t="shared" si="138"/>
        <v>-0.1215</v>
      </c>
      <c r="AB871" s="13">
        <f t="shared" si="139"/>
        <v>0</v>
      </c>
    </row>
    <row r="872" spans="1:28" x14ac:dyDescent="0.25">
      <c r="A872" s="2" t="s">
        <v>866</v>
      </c>
      <c r="B872" s="3" t="s">
        <v>9271</v>
      </c>
      <c r="C872" s="3" t="s">
        <v>10210</v>
      </c>
      <c r="D872" s="12">
        <v>119.5</v>
      </c>
      <c r="E872" s="12">
        <v>118.5</v>
      </c>
      <c r="F872" s="12">
        <v>116</v>
      </c>
      <c r="G872" s="12">
        <v>116.5</v>
      </c>
      <c r="H872" s="12">
        <v>120</v>
      </c>
      <c r="I872" s="3">
        <v>99</v>
      </c>
      <c r="J872" s="3">
        <v>7</v>
      </c>
      <c r="K872" s="3">
        <v>74</v>
      </c>
      <c r="L872" s="3">
        <v>-150</v>
      </c>
      <c r="M872" s="3">
        <v>530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0.11830499999999999</v>
      </c>
      <c r="T872" s="13">
        <f t="shared" si="131"/>
        <v>8.2950000000000003E-3</v>
      </c>
      <c r="U872" s="13">
        <f t="shared" si="132"/>
        <v>8.584E-2</v>
      </c>
      <c r="V872" s="13">
        <f t="shared" si="133"/>
        <v>-0.17474999999999999</v>
      </c>
      <c r="W872" s="13">
        <f t="shared" si="134"/>
        <v>0.63600000000000001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9272</v>
      </c>
      <c r="C873" s="3" t="s">
        <v>10225</v>
      </c>
      <c r="D873" s="12">
        <v>27.95</v>
      </c>
      <c r="E873" s="12">
        <v>27.1</v>
      </c>
      <c r="F873" s="12">
        <v>27.2</v>
      </c>
      <c r="G873" s="12">
        <v>27.4</v>
      </c>
      <c r="H873" s="12">
        <v>27.5</v>
      </c>
      <c r="I873" s="3">
        <v>0</v>
      </c>
      <c r="J873" s="3">
        <v>1</v>
      </c>
      <c r="K873" s="3">
        <v>1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2.7100000000000003E-4</v>
      </c>
      <c r="U873" s="13">
        <f t="shared" si="132"/>
        <v>2.72E-4</v>
      </c>
      <c r="V873" s="13">
        <f t="shared" si="133"/>
        <v>0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9273</v>
      </c>
      <c r="C874" s="3" t="s">
        <v>10204</v>
      </c>
      <c r="D874" s="12">
        <v>9.76</v>
      </c>
      <c r="E874" s="12">
        <v>9.59</v>
      </c>
      <c r="F874" s="12">
        <v>9.2100000000000009</v>
      </c>
      <c r="G874" s="12">
        <v>9.06</v>
      </c>
      <c r="H874" s="12">
        <v>9.24</v>
      </c>
      <c r="I874" s="3">
        <v>25</v>
      </c>
      <c r="J874" s="3">
        <v>-195</v>
      </c>
      <c r="K874" s="3">
        <v>-76</v>
      </c>
      <c r="L874" s="3">
        <v>-223</v>
      </c>
      <c r="M874" s="3">
        <v>293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2.4399999999999999E-3</v>
      </c>
      <c r="T874" s="13">
        <f t="shared" si="131"/>
        <v>-1.8700499999999998E-2</v>
      </c>
      <c r="U874" s="13">
        <f t="shared" si="132"/>
        <v>-6.9996000000000008E-3</v>
      </c>
      <c r="V874" s="13">
        <f t="shared" si="133"/>
        <v>-2.0203800000000001E-2</v>
      </c>
      <c r="W874" s="13">
        <f t="shared" si="134"/>
        <v>2.7073200000000002E-2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9274</v>
      </c>
      <c r="C875" s="3" t="s">
        <v>4593</v>
      </c>
      <c r="D875" s="12">
        <v>118</v>
      </c>
      <c r="E875" s="12">
        <v>116.5</v>
      </c>
      <c r="F875" s="12">
        <v>113</v>
      </c>
      <c r="G875" s="12">
        <v>113</v>
      </c>
      <c r="H875" s="12">
        <v>116</v>
      </c>
      <c r="I875" s="3">
        <v>4016</v>
      </c>
      <c r="J875" s="3">
        <v>1353</v>
      </c>
      <c r="K875" s="3">
        <v>-4391</v>
      </c>
      <c r="L875" s="3">
        <v>383</v>
      </c>
      <c r="M875" s="3">
        <v>3013</v>
      </c>
      <c r="N875" s="3">
        <v>-81</v>
      </c>
      <c r="O875" s="3">
        <v>-425</v>
      </c>
      <c r="P875" s="3">
        <v>79</v>
      </c>
      <c r="Q875" s="3">
        <v>-1384</v>
      </c>
      <c r="R875" s="3">
        <v>-821</v>
      </c>
      <c r="S875" s="13">
        <f t="shared" si="130"/>
        <v>4.73888</v>
      </c>
      <c r="T875" s="13">
        <f t="shared" si="131"/>
        <v>1.5762449999999999</v>
      </c>
      <c r="U875" s="13">
        <f t="shared" si="132"/>
        <v>-4.96183</v>
      </c>
      <c r="V875" s="13">
        <f t="shared" si="133"/>
        <v>0.43279000000000001</v>
      </c>
      <c r="W875" s="13">
        <f t="shared" si="134"/>
        <v>3.4950800000000002</v>
      </c>
      <c r="X875" s="13">
        <f t="shared" si="135"/>
        <v>-9.5579999999999998E-2</v>
      </c>
      <c r="Y875" s="13">
        <f t="shared" si="136"/>
        <v>-0.49512499999999998</v>
      </c>
      <c r="Z875" s="13">
        <f t="shared" si="137"/>
        <v>8.9270000000000002E-2</v>
      </c>
      <c r="AA875" s="13">
        <f t="shared" si="138"/>
        <v>-1.56392</v>
      </c>
      <c r="AB875" s="13">
        <f t="shared" si="139"/>
        <v>-0.95235999999999998</v>
      </c>
    </row>
    <row r="876" spans="1:28" x14ac:dyDescent="0.25">
      <c r="A876" s="2" t="s">
        <v>870</v>
      </c>
      <c r="B876" s="3" t="s">
        <v>9275</v>
      </c>
      <c r="C876" s="3" t="s">
        <v>10278</v>
      </c>
      <c r="D876" s="12">
        <v>29.2</v>
      </c>
      <c r="E876" s="12">
        <v>28.9</v>
      </c>
      <c r="F876" s="12">
        <v>28</v>
      </c>
      <c r="G876" s="12">
        <v>27.95</v>
      </c>
      <c r="H876" s="12">
        <v>28.1</v>
      </c>
      <c r="I876" s="3">
        <v>47</v>
      </c>
      <c r="J876" s="3">
        <v>-8</v>
      </c>
      <c r="K876" s="3">
        <v>-115</v>
      </c>
      <c r="L876" s="3">
        <v>-29</v>
      </c>
      <c r="M876" s="3">
        <v>257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1.3723999999999998E-2</v>
      </c>
      <c r="T876" s="13">
        <f t="shared" si="131"/>
        <v>-2.3119999999999998E-3</v>
      </c>
      <c r="U876" s="13">
        <f t="shared" si="132"/>
        <v>-3.2199999999999999E-2</v>
      </c>
      <c r="V876" s="13">
        <f t="shared" si="133"/>
        <v>-8.1054999999999999E-3</v>
      </c>
      <c r="W876" s="13">
        <f t="shared" si="134"/>
        <v>7.2217000000000003E-2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9276</v>
      </c>
      <c r="C877" s="3" t="s">
        <v>10293</v>
      </c>
      <c r="D877" s="12">
        <v>43.85</v>
      </c>
      <c r="E877" s="12">
        <v>43</v>
      </c>
      <c r="F877" s="12">
        <v>42</v>
      </c>
      <c r="G877" s="12">
        <v>40.950000000000003</v>
      </c>
      <c r="H877" s="12">
        <v>40.9</v>
      </c>
      <c r="I877" s="3">
        <v>1</v>
      </c>
      <c r="J877" s="3">
        <v>-18</v>
      </c>
      <c r="K877" s="3">
        <v>-2</v>
      </c>
      <c r="L877" s="3">
        <v>2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4.3850000000000003E-4</v>
      </c>
      <c r="T877" s="13">
        <f t="shared" si="131"/>
        <v>-7.7400000000000004E-3</v>
      </c>
      <c r="U877" s="13">
        <f t="shared" si="132"/>
        <v>-8.4000000000000003E-4</v>
      </c>
      <c r="V877" s="13">
        <f t="shared" si="133"/>
        <v>8.1900000000000007E-4</v>
      </c>
      <c r="W877" s="13">
        <f t="shared" si="134"/>
        <v>1.6359999999999999E-3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9277</v>
      </c>
      <c r="C878" s="3" t="s">
        <v>10279</v>
      </c>
      <c r="D878" s="12">
        <v>80</v>
      </c>
      <c r="E878" s="12">
        <v>78.2</v>
      </c>
      <c r="F878" s="12">
        <v>79.7</v>
      </c>
      <c r="G878" s="12">
        <v>79.400000000000006</v>
      </c>
      <c r="H878" s="12">
        <v>79.400000000000006</v>
      </c>
      <c r="I878" s="3">
        <v>1080</v>
      </c>
      <c r="J878" s="3">
        <v>-4241</v>
      </c>
      <c r="K878" s="3">
        <v>1312</v>
      </c>
      <c r="L878" s="3">
        <v>-1210</v>
      </c>
      <c r="M878" s="3">
        <v>555</v>
      </c>
      <c r="N878" s="3">
        <v>0</v>
      </c>
      <c r="O878" s="3">
        <v>110</v>
      </c>
      <c r="P878" s="3">
        <v>1</v>
      </c>
      <c r="Q878" s="3">
        <v>0</v>
      </c>
      <c r="R878" s="3">
        <v>0</v>
      </c>
      <c r="S878" s="13">
        <f t="shared" si="130"/>
        <v>0.86399999999999999</v>
      </c>
      <c r="T878" s="13">
        <f t="shared" si="131"/>
        <v>-3.316462</v>
      </c>
      <c r="U878" s="13">
        <f t="shared" si="132"/>
        <v>1.0456640000000001</v>
      </c>
      <c r="V878" s="13">
        <f t="shared" si="133"/>
        <v>-0.96074000000000004</v>
      </c>
      <c r="W878" s="13">
        <f t="shared" si="134"/>
        <v>0.44067000000000001</v>
      </c>
      <c r="X878" s="13">
        <f t="shared" si="135"/>
        <v>0</v>
      </c>
      <c r="Y878" s="13">
        <f t="shared" si="136"/>
        <v>8.6019999999999999E-2</v>
      </c>
      <c r="Z878" s="13">
        <f t="shared" si="137"/>
        <v>7.9700000000000007E-4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9278</v>
      </c>
      <c r="C879" s="3" t="s">
        <v>10202</v>
      </c>
      <c r="D879" s="12">
        <v>22.15</v>
      </c>
      <c r="E879" s="12">
        <v>22.05</v>
      </c>
      <c r="F879" s="12">
        <v>21.2</v>
      </c>
      <c r="G879" s="12">
        <v>20.85</v>
      </c>
      <c r="H879" s="12">
        <v>20.95</v>
      </c>
      <c r="I879" s="3">
        <v>-7</v>
      </c>
      <c r="J879" s="3">
        <v>3</v>
      </c>
      <c r="K879" s="3">
        <v>-9</v>
      </c>
      <c r="L879" s="3">
        <v>-2</v>
      </c>
      <c r="M879" s="3">
        <v>26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-1.5504999999999998E-3</v>
      </c>
      <c r="T879" s="13">
        <f t="shared" si="131"/>
        <v>6.6150000000000009E-4</v>
      </c>
      <c r="U879" s="13">
        <f t="shared" si="132"/>
        <v>-1.9079999999999998E-3</v>
      </c>
      <c r="V879" s="13">
        <f t="shared" si="133"/>
        <v>-4.1700000000000005E-4</v>
      </c>
      <c r="W879" s="13">
        <f t="shared" si="134"/>
        <v>5.4469999999999996E-3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9279</v>
      </c>
      <c r="C880" s="3" t="s">
        <v>4587</v>
      </c>
      <c r="D880" s="12">
        <v>57.6</v>
      </c>
      <c r="E880" s="12">
        <v>57.8</v>
      </c>
      <c r="F880" s="12">
        <v>57.4</v>
      </c>
      <c r="G880" s="12">
        <v>57.5</v>
      </c>
      <c r="H880" s="12">
        <v>57.8</v>
      </c>
      <c r="I880" s="3">
        <v>-9</v>
      </c>
      <c r="J880" s="3">
        <v>-16</v>
      </c>
      <c r="K880" s="3">
        <v>-38</v>
      </c>
      <c r="L880" s="3">
        <v>-14</v>
      </c>
      <c r="M880" s="3">
        <v>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-5.1839999999999994E-3</v>
      </c>
      <c r="T880" s="13">
        <f t="shared" si="131"/>
        <v>-9.2479999999999993E-3</v>
      </c>
      <c r="U880" s="13">
        <f t="shared" si="132"/>
        <v>-2.1811999999999998E-2</v>
      </c>
      <c r="V880" s="13">
        <f t="shared" si="133"/>
        <v>-8.0499999999999999E-3</v>
      </c>
      <c r="W880" s="13">
        <f t="shared" si="134"/>
        <v>5.2019999999999992E-3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9280</v>
      </c>
      <c r="C881" s="3" t="s">
        <v>10209</v>
      </c>
      <c r="D881" s="12">
        <v>84.4</v>
      </c>
      <c r="E881" s="12">
        <v>86.8</v>
      </c>
      <c r="F881" s="12">
        <v>84.8</v>
      </c>
      <c r="G881" s="12">
        <v>84.1</v>
      </c>
      <c r="H881" s="12">
        <v>84</v>
      </c>
      <c r="I881" s="3">
        <v>35</v>
      </c>
      <c r="J881" s="3">
        <v>1197</v>
      </c>
      <c r="K881" s="3">
        <v>-1186</v>
      </c>
      <c r="L881" s="3">
        <v>319</v>
      </c>
      <c r="M881" s="3">
        <v>-134</v>
      </c>
      <c r="N881" s="3">
        <v>2</v>
      </c>
      <c r="O881" s="3">
        <v>0</v>
      </c>
      <c r="P881" s="3">
        <v>1</v>
      </c>
      <c r="Q881" s="3">
        <v>0</v>
      </c>
      <c r="R881" s="3">
        <v>0</v>
      </c>
      <c r="S881" s="13">
        <f t="shared" si="130"/>
        <v>2.954E-2</v>
      </c>
      <c r="T881" s="13">
        <f t="shared" si="131"/>
        <v>1.0389959999999998</v>
      </c>
      <c r="U881" s="13">
        <f t="shared" si="132"/>
        <v>-1.005728</v>
      </c>
      <c r="V881" s="13">
        <f t="shared" si="133"/>
        <v>0.26827899999999999</v>
      </c>
      <c r="W881" s="13">
        <f t="shared" si="134"/>
        <v>-0.11255999999999999</v>
      </c>
      <c r="X881" s="13">
        <f t="shared" si="135"/>
        <v>1.688E-3</v>
      </c>
      <c r="Y881" s="13">
        <f t="shared" si="136"/>
        <v>0</v>
      </c>
      <c r="Z881" s="13">
        <f t="shared" si="137"/>
        <v>8.4800000000000001E-4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9281</v>
      </c>
      <c r="C882" s="3" t="s">
        <v>10202</v>
      </c>
      <c r="D882" s="12">
        <v>42.5</v>
      </c>
      <c r="E882" s="12">
        <v>41.45</v>
      </c>
      <c r="F882" s="12">
        <v>39.700000000000003</v>
      </c>
      <c r="G882" s="12">
        <v>39.950000000000003</v>
      </c>
      <c r="H882" s="12">
        <v>40.65</v>
      </c>
      <c r="I882" s="3">
        <v>145</v>
      </c>
      <c r="J882" s="3">
        <v>-23</v>
      </c>
      <c r="K882" s="3">
        <v>637</v>
      </c>
      <c r="L882" s="3">
        <v>284</v>
      </c>
      <c r="M882" s="3">
        <v>312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6.1624999999999999E-2</v>
      </c>
      <c r="T882" s="13">
        <f t="shared" si="131"/>
        <v>-9.5335000000000003E-3</v>
      </c>
      <c r="U882" s="13">
        <f t="shared" si="132"/>
        <v>0.25288900000000003</v>
      </c>
      <c r="V882" s="13">
        <f t="shared" si="133"/>
        <v>0.11345800000000002</v>
      </c>
      <c r="W882" s="13">
        <f t="shared" si="134"/>
        <v>0.126828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9282</v>
      </c>
      <c r="C883" s="3" t="s">
        <v>10209</v>
      </c>
      <c r="D883" s="12">
        <v>116.5</v>
      </c>
      <c r="E883" s="12">
        <v>118</v>
      </c>
      <c r="F883" s="12">
        <v>116.5</v>
      </c>
      <c r="G883" s="12">
        <v>116.5</v>
      </c>
      <c r="H883" s="12">
        <v>117.5</v>
      </c>
      <c r="I883" s="3">
        <v>-6</v>
      </c>
      <c r="J883" s="3">
        <v>28</v>
      </c>
      <c r="K883" s="3">
        <v>-3</v>
      </c>
      <c r="L883" s="3">
        <v>5</v>
      </c>
      <c r="M883" s="3">
        <v>28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-6.9899999999999997E-3</v>
      </c>
      <c r="T883" s="13">
        <f t="shared" si="131"/>
        <v>3.304E-2</v>
      </c>
      <c r="U883" s="13">
        <f t="shared" si="132"/>
        <v>-3.4949999999999998E-3</v>
      </c>
      <c r="V883" s="13">
        <f t="shared" si="133"/>
        <v>5.8250000000000003E-3</v>
      </c>
      <c r="W883" s="13">
        <f t="shared" si="134"/>
        <v>3.2899999999999999E-2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9283</v>
      </c>
      <c r="C884" s="3" t="s">
        <v>10202</v>
      </c>
      <c r="D884" s="12">
        <v>24.75</v>
      </c>
      <c r="E884" s="12">
        <v>24.55</v>
      </c>
      <c r="F884" s="12">
        <v>24</v>
      </c>
      <c r="G884" s="12">
        <v>23.8</v>
      </c>
      <c r="H884" s="12">
        <v>23.9</v>
      </c>
      <c r="I884" s="3">
        <v>-87</v>
      </c>
      <c r="J884" s="3">
        <v>-51</v>
      </c>
      <c r="K884" s="3">
        <v>-170</v>
      </c>
      <c r="L884" s="3">
        <v>-30</v>
      </c>
      <c r="M884" s="3">
        <v>-23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-2.15325E-2</v>
      </c>
      <c r="T884" s="13">
        <f t="shared" si="131"/>
        <v>-1.25205E-2</v>
      </c>
      <c r="U884" s="13">
        <f t="shared" si="132"/>
        <v>-4.0800000000000003E-2</v>
      </c>
      <c r="V884" s="13">
        <f t="shared" si="133"/>
        <v>-7.1399999999999996E-3</v>
      </c>
      <c r="W884" s="13">
        <f t="shared" si="134"/>
        <v>-5.4969999999999993E-3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9284</v>
      </c>
      <c r="C885" s="3" t="s">
        <v>10202</v>
      </c>
      <c r="D885" s="12">
        <v>14.15</v>
      </c>
      <c r="E885" s="12">
        <v>14.15</v>
      </c>
      <c r="F885" s="12">
        <v>14.15</v>
      </c>
      <c r="G885" s="12">
        <v>14.05</v>
      </c>
      <c r="H885" s="12">
        <v>14.05</v>
      </c>
      <c r="I885" s="3">
        <v>-1</v>
      </c>
      <c r="J885" s="3">
        <v>3</v>
      </c>
      <c r="K885" s="3">
        <v>3</v>
      </c>
      <c r="L885" s="3">
        <v>6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-1.415E-4</v>
      </c>
      <c r="T885" s="13">
        <f t="shared" si="131"/>
        <v>4.2450000000000002E-4</v>
      </c>
      <c r="U885" s="13">
        <f t="shared" si="132"/>
        <v>4.2450000000000002E-4</v>
      </c>
      <c r="V885" s="13">
        <f t="shared" si="133"/>
        <v>8.4300000000000011E-4</v>
      </c>
      <c r="W885" s="13">
        <f t="shared" si="134"/>
        <v>-2.81E-4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9285</v>
      </c>
      <c r="C886" s="3" t="s">
        <v>10202</v>
      </c>
      <c r="D886" s="12">
        <v>23.2</v>
      </c>
      <c r="E886" s="12">
        <v>23.3</v>
      </c>
      <c r="F886" s="12">
        <v>23.1</v>
      </c>
      <c r="G886" s="12">
        <v>23.1</v>
      </c>
      <c r="H886" s="12">
        <v>23.15</v>
      </c>
      <c r="I886" s="3">
        <v>2</v>
      </c>
      <c r="J886" s="3">
        <v>5</v>
      </c>
      <c r="K886" s="3">
        <v>2</v>
      </c>
      <c r="L886" s="3">
        <v>4</v>
      </c>
      <c r="M886" s="3">
        <v>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4.64E-4</v>
      </c>
      <c r="T886" s="13">
        <f t="shared" si="131"/>
        <v>1.165E-3</v>
      </c>
      <c r="U886" s="13">
        <f t="shared" si="132"/>
        <v>4.6200000000000001E-4</v>
      </c>
      <c r="V886" s="13">
        <f t="shared" si="133"/>
        <v>9.2400000000000002E-4</v>
      </c>
      <c r="W886" s="13">
        <f t="shared" si="134"/>
        <v>9.2599999999999996E-4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9286</v>
      </c>
      <c r="C887" s="3" t="s">
        <v>10188</v>
      </c>
      <c r="D887" s="12">
        <v>13.65</v>
      </c>
      <c r="E887" s="12">
        <v>13.5</v>
      </c>
      <c r="F887" s="12">
        <v>13.35</v>
      </c>
      <c r="G887" s="12">
        <v>13.4</v>
      </c>
      <c r="H887" s="12">
        <v>13.5</v>
      </c>
      <c r="I887" s="3">
        <v>1</v>
      </c>
      <c r="J887" s="3">
        <v>-7</v>
      </c>
      <c r="K887" s="3">
        <v>-9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1.3650000000000001E-4</v>
      </c>
      <c r="T887" s="13">
        <f t="shared" si="131"/>
        <v>-9.4499999999999998E-4</v>
      </c>
      <c r="U887" s="13">
        <f t="shared" si="132"/>
        <v>-1.2014999999999999E-3</v>
      </c>
      <c r="V887" s="13">
        <f t="shared" si="133"/>
        <v>0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9287</v>
      </c>
      <c r="C888" s="3" t="s">
        <v>4587</v>
      </c>
      <c r="D888" s="12">
        <v>25.15</v>
      </c>
      <c r="E888" s="12">
        <v>25.05</v>
      </c>
      <c r="F888" s="12">
        <v>24.95</v>
      </c>
      <c r="G888" s="12">
        <v>25.15</v>
      </c>
      <c r="H888" s="12">
        <v>25.15</v>
      </c>
      <c r="I888" s="3">
        <v>-46</v>
      </c>
      <c r="J888" s="3">
        <v>6</v>
      </c>
      <c r="K888" s="3">
        <v>-124</v>
      </c>
      <c r="L888" s="3">
        <v>-45</v>
      </c>
      <c r="M888" s="3">
        <v>28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-1.1568999999999999E-2</v>
      </c>
      <c r="T888" s="13">
        <f t="shared" si="131"/>
        <v>1.5030000000000002E-3</v>
      </c>
      <c r="U888" s="13">
        <f t="shared" si="132"/>
        <v>-3.0937999999999997E-2</v>
      </c>
      <c r="V888" s="13">
        <f t="shared" si="133"/>
        <v>-1.1317499999999999E-2</v>
      </c>
      <c r="W888" s="13">
        <f t="shared" si="134"/>
        <v>7.0419999999999996E-3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9288</v>
      </c>
      <c r="C889" s="3" t="s">
        <v>10202</v>
      </c>
      <c r="D889" s="12">
        <v>32.6</v>
      </c>
      <c r="E889" s="12">
        <v>32.5</v>
      </c>
      <c r="F889" s="12">
        <v>33.700000000000003</v>
      </c>
      <c r="G889" s="12">
        <v>33.200000000000003</v>
      </c>
      <c r="H889" s="12">
        <v>33.200000000000003</v>
      </c>
      <c r="I889" s="3">
        <v>0</v>
      </c>
      <c r="J889" s="3">
        <v>0</v>
      </c>
      <c r="K889" s="3">
        <v>2</v>
      </c>
      <c r="L889" s="3">
        <v>-1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6.7400000000000001E-4</v>
      </c>
      <c r="V889" s="13">
        <f t="shared" si="133"/>
        <v>-3.3200000000000005E-4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9289</v>
      </c>
      <c r="C890" s="3" t="s">
        <v>10202</v>
      </c>
      <c r="D890" s="12">
        <v>90.9</v>
      </c>
      <c r="E890" s="12">
        <v>90.1</v>
      </c>
      <c r="F890" s="12">
        <v>89</v>
      </c>
      <c r="G890" s="12">
        <v>87.8</v>
      </c>
      <c r="H890" s="12">
        <v>88.3</v>
      </c>
      <c r="I890" s="3">
        <v>-59</v>
      </c>
      <c r="J890" s="3">
        <v>-135</v>
      </c>
      <c r="K890" s="3">
        <v>-42</v>
      </c>
      <c r="L890" s="3">
        <v>-112</v>
      </c>
      <c r="M890" s="3">
        <v>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-5.3631000000000005E-2</v>
      </c>
      <c r="T890" s="13">
        <f t="shared" si="131"/>
        <v>-0.12163499999999999</v>
      </c>
      <c r="U890" s="13">
        <f t="shared" si="132"/>
        <v>-3.7379999999999997E-2</v>
      </c>
      <c r="V890" s="13">
        <f t="shared" si="133"/>
        <v>-9.8336000000000007E-2</v>
      </c>
      <c r="W890" s="13">
        <f t="shared" si="134"/>
        <v>1.766E-3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9290</v>
      </c>
      <c r="C891" s="3" t="s">
        <v>4587</v>
      </c>
      <c r="D891" s="12">
        <v>44.3</v>
      </c>
      <c r="E891" s="12">
        <v>43.8</v>
      </c>
      <c r="F891" s="12">
        <v>43.3</v>
      </c>
      <c r="G891" s="12">
        <v>42.95</v>
      </c>
      <c r="H891" s="12">
        <v>43</v>
      </c>
      <c r="I891" s="3">
        <v>-5</v>
      </c>
      <c r="J891" s="3">
        <v>0</v>
      </c>
      <c r="K891" s="3">
        <v>6</v>
      </c>
      <c r="L891" s="3">
        <v>3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-2.215E-3</v>
      </c>
      <c r="T891" s="13">
        <f t="shared" si="131"/>
        <v>0</v>
      </c>
      <c r="U891" s="13">
        <f t="shared" si="132"/>
        <v>2.5979999999999996E-3</v>
      </c>
      <c r="V891" s="13">
        <f t="shared" si="133"/>
        <v>1.2885000000000001E-3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9291</v>
      </c>
      <c r="C892" s="3" t="s">
        <v>4587</v>
      </c>
      <c r="D892" s="12">
        <v>30.6</v>
      </c>
      <c r="E892" s="12">
        <v>29.75</v>
      </c>
      <c r="F892" s="12">
        <v>27.85</v>
      </c>
      <c r="G892" s="12">
        <v>27.55</v>
      </c>
      <c r="H892" s="12">
        <v>27.7</v>
      </c>
      <c r="I892" s="3">
        <v>139</v>
      </c>
      <c r="J892" s="3">
        <v>-1097</v>
      </c>
      <c r="K892" s="3">
        <v>831</v>
      </c>
      <c r="L892" s="3">
        <v>-280</v>
      </c>
      <c r="M892" s="3">
        <v>434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4.2534000000000002E-2</v>
      </c>
      <c r="T892" s="13">
        <f t="shared" si="131"/>
        <v>-0.32635750000000002</v>
      </c>
      <c r="U892" s="13">
        <f t="shared" si="132"/>
        <v>0.23143350000000001</v>
      </c>
      <c r="V892" s="13">
        <f t="shared" si="133"/>
        <v>-7.714E-2</v>
      </c>
      <c r="W892" s="13">
        <f t="shared" si="134"/>
        <v>0.12021799999999999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9292</v>
      </c>
      <c r="C893" s="3" t="s">
        <v>10202</v>
      </c>
      <c r="D893" s="12">
        <v>70</v>
      </c>
      <c r="E893" s="12">
        <v>70.5</v>
      </c>
      <c r="F893" s="12">
        <v>68.8</v>
      </c>
      <c r="G893" s="12">
        <v>68.7</v>
      </c>
      <c r="H893" s="12">
        <v>68.7</v>
      </c>
      <c r="I893" s="3">
        <v>5</v>
      </c>
      <c r="J893" s="3">
        <v>269</v>
      </c>
      <c r="K893" s="3">
        <v>-423</v>
      </c>
      <c r="L893" s="3">
        <v>-70</v>
      </c>
      <c r="M893" s="3">
        <v>179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3.5000000000000001E-3</v>
      </c>
      <c r="T893" s="13">
        <f t="shared" si="131"/>
        <v>0.18964500000000001</v>
      </c>
      <c r="U893" s="13">
        <f t="shared" si="132"/>
        <v>-0.291024</v>
      </c>
      <c r="V893" s="13">
        <f t="shared" si="133"/>
        <v>-4.8090000000000001E-2</v>
      </c>
      <c r="W893" s="13">
        <f t="shared" si="134"/>
        <v>0.12297300000000001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9293</v>
      </c>
      <c r="C894" s="3" t="s">
        <v>10202</v>
      </c>
      <c r="D894" s="12">
        <v>71.900000000000006</v>
      </c>
      <c r="E894" s="12">
        <v>71.7</v>
      </c>
      <c r="F894" s="12">
        <v>71.5</v>
      </c>
      <c r="G894" s="12">
        <v>70.599999999999994</v>
      </c>
      <c r="H894" s="12">
        <v>70.8</v>
      </c>
      <c r="I894" s="3">
        <v>-25</v>
      </c>
      <c r="J894" s="3">
        <v>2</v>
      </c>
      <c r="K894" s="3">
        <v>-37</v>
      </c>
      <c r="L894" s="3">
        <v>-2</v>
      </c>
      <c r="M894" s="3">
        <v>-38</v>
      </c>
      <c r="N894" s="3">
        <v>-55</v>
      </c>
      <c r="O894" s="3">
        <v>-80</v>
      </c>
      <c r="P894" s="3">
        <v>0</v>
      </c>
      <c r="Q894" s="3">
        <v>0</v>
      </c>
      <c r="R894" s="3">
        <v>0</v>
      </c>
      <c r="S894" s="13">
        <f t="shared" si="130"/>
        <v>-1.7975000000000001E-2</v>
      </c>
      <c r="T894" s="13">
        <f t="shared" si="131"/>
        <v>1.4340000000000002E-3</v>
      </c>
      <c r="U894" s="13">
        <f t="shared" si="132"/>
        <v>-2.6454999999999999E-2</v>
      </c>
      <c r="V894" s="13">
        <f t="shared" si="133"/>
        <v>-1.4119999999999998E-3</v>
      </c>
      <c r="W894" s="13">
        <f t="shared" si="134"/>
        <v>-2.6904000000000001E-2</v>
      </c>
      <c r="X894" s="13">
        <f t="shared" si="135"/>
        <v>-3.9545000000000004E-2</v>
      </c>
      <c r="Y894" s="13">
        <f t="shared" si="136"/>
        <v>-5.7360000000000001E-2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9294</v>
      </c>
      <c r="C895" s="3" t="s">
        <v>10202</v>
      </c>
      <c r="D895" s="12">
        <v>10.95</v>
      </c>
      <c r="E895" s="12">
        <v>10.9</v>
      </c>
      <c r="F895" s="12">
        <v>10.65</v>
      </c>
      <c r="G895" s="12">
        <v>10.55</v>
      </c>
      <c r="H895" s="12">
        <v>10.65</v>
      </c>
      <c r="I895" s="3">
        <v>1</v>
      </c>
      <c r="J895" s="3">
        <v>5</v>
      </c>
      <c r="K895" s="3">
        <v>-4</v>
      </c>
      <c r="L895" s="3">
        <v>2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1.0949999999999999E-4</v>
      </c>
      <c r="T895" s="13">
        <f t="shared" si="131"/>
        <v>5.4500000000000002E-4</v>
      </c>
      <c r="U895" s="13">
        <f t="shared" si="132"/>
        <v>-4.26E-4</v>
      </c>
      <c r="V895" s="13">
        <f t="shared" si="133"/>
        <v>2.1100000000000001E-4</v>
      </c>
      <c r="W895" s="13">
        <f t="shared" si="134"/>
        <v>-1.065E-4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9295</v>
      </c>
      <c r="C896" s="3" t="s">
        <v>10209</v>
      </c>
      <c r="D896" s="12">
        <v>60.8</v>
      </c>
      <c r="E896" s="12">
        <v>61.5</v>
      </c>
      <c r="F896" s="12">
        <v>59.7</v>
      </c>
      <c r="G896" s="12">
        <v>59.4</v>
      </c>
      <c r="H896" s="12">
        <v>59.6</v>
      </c>
      <c r="I896" s="3">
        <v>113</v>
      </c>
      <c r="J896" s="3">
        <v>-142</v>
      </c>
      <c r="K896" s="3">
        <v>-129</v>
      </c>
      <c r="L896" s="3">
        <v>18</v>
      </c>
      <c r="M896" s="3">
        <v>185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6.8704000000000001E-2</v>
      </c>
      <c r="T896" s="13">
        <f t="shared" si="131"/>
        <v>-8.7330000000000005E-2</v>
      </c>
      <c r="U896" s="13">
        <f t="shared" si="132"/>
        <v>-7.7012999999999998E-2</v>
      </c>
      <c r="V896" s="13">
        <f t="shared" si="133"/>
        <v>1.0692E-2</v>
      </c>
      <c r="W896" s="13">
        <f t="shared" si="134"/>
        <v>0.11026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9296</v>
      </c>
      <c r="C897" s="3" t="s">
        <v>10202</v>
      </c>
      <c r="D897" s="12">
        <v>33.5</v>
      </c>
      <c r="E897" s="12">
        <v>33.299999999999997</v>
      </c>
      <c r="F897" s="12">
        <v>32.6</v>
      </c>
      <c r="G897" s="12">
        <v>32.65</v>
      </c>
      <c r="H897" s="12">
        <v>33.299999999999997</v>
      </c>
      <c r="I897" s="3">
        <v>1</v>
      </c>
      <c r="J897" s="3">
        <v>-8</v>
      </c>
      <c r="K897" s="3">
        <v>-38</v>
      </c>
      <c r="L897" s="3">
        <v>-2</v>
      </c>
      <c r="M897" s="3">
        <v>10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3.3500000000000001E-4</v>
      </c>
      <c r="T897" s="13">
        <f t="shared" si="131"/>
        <v>-2.6639999999999997E-3</v>
      </c>
      <c r="U897" s="13">
        <f t="shared" si="132"/>
        <v>-1.2388E-2</v>
      </c>
      <c r="V897" s="13">
        <f t="shared" si="133"/>
        <v>-6.5299999999999993E-4</v>
      </c>
      <c r="W897" s="13">
        <f t="shared" si="134"/>
        <v>3.3300000000000001E-3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9297</v>
      </c>
      <c r="C898" s="3" t="s">
        <v>10202</v>
      </c>
      <c r="D898" s="12">
        <v>25.45</v>
      </c>
      <c r="E898" s="12">
        <v>25.1</v>
      </c>
      <c r="F898" s="12">
        <v>24.9</v>
      </c>
      <c r="G898" s="12">
        <v>24.85</v>
      </c>
      <c r="H898" s="12">
        <v>24.9</v>
      </c>
      <c r="I898" s="3">
        <v>16</v>
      </c>
      <c r="J898" s="3">
        <v>47</v>
      </c>
      <c r="K898" s="3">
        <v>-82</v>
      </c>
      <c r="L898" s="3">
        <v>-40</v>
      </c>
      <c r="M898" s="3">
        <v>-11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4.0720000000000001E-3</v>
      </c>
      <c r="T898" s="13">
        <f t="shared" si="131"/>
        <v>1.1797E-2</v>
      </c>
      <c r="U898" s="13">
        <f t="shared" si="132"/>
        <v>-2.0417999999999999E-2</v>
      </c>
      <c r="V898" s="13">
        <f t="shared" si="133"/>
        <v>-9.9399999999999992E-3</v>
      </c>
      <c r="W898" s="13">
        <f t="shared" si="134"/>
        <v>-2.7389999999999997E-3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9298</v>
      </c>
      <c r="C899" s="3" t="s">
        <v>10202</v>
      </c>
      <c r="D899" s="12">
        <v>6.3</v>
      </c>
      <c r="E899" s="12">
        <v>6.6</v>
      </c>
      <c r="F899" s="12">
        <v>6.32</v>
      </c>
      <c r="G899" s="12">
        <v>6.26</v>
      </c>
      <c r="H899" s="12">
        <v>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9299</v>
      </c>
      <c r="C900" s="3" t="s">
        <v>10202</v>
      </c>
      <c r="D900" s="12">
        <v>69</v>
      </c>
      <c r="E900" s="12">
        <v>72.8</v>
      </c>
      <c r="F900" s="12">
        <v>68.7</v>
      </c>
      <c r="G900" s="12">
        <v>67.599999999999994</v>
      </c>
      <c r="H900" s="12">
        <v>67.7</v>
      </c>
      <c r="I900" s="3">
        <v>-4</v>
      </c>
      <c r="J900" s="3">
        <v>-259</v>
      </c>
      <c r="K900" s="3">
        <v>-95</v>
      </c>
      <c r="L900" s="3">
        <v>218</v>
      </c>
      <c r="M900" s="3">
        <v>-5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-2.7599999999999999E-3</v>
      </c>
      <c r="T900" s="13">
        <f t="shared" si="131"/>
        <v>-0.188552</v>
      </c>
      <c r="U900" s="13">
        <f t="shared" si="132"/>
        <v>-6.5265000000000004E-2</v>
      </c>
      <c r="V900" s="13">
        <f t="shared" si="133"/>
        <v>0.147368</v>
      </c>
      <c r="W900" s="13">
        <f t="shared" si="134"/>
        <v>-3.385E-3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9300</v>
      </c>
      <c r="C901" s="3" t="s">
        <v>10209</v>
      </c>
      <c r="D901" s="12">
        <v>208.5</v>
      </c>
      <c r="E901" s="12">
        <v>204</v>
      </c>
      <c r="F901" s="12">
        <v>201</v>
      </c>
      <c r="G901" s="12">
        <v>201</v>
      </c>
      <c r="H901" s="12">
        <v>204.5</v>
      </c>
      <c r="I901" s="3">
        <v>-9</v>
      </c>
      <c r="J901" s="3">
        <v>-177</v>
      </c>
      <c r="K901" s="3">
        <v>-93</v>
      </c>
      <c r="L901" s="3">
        <v>-13</v>
      </c>
      <c r="M901" s="3">
        <v>-19</v>
      </c>
      <c r="N901" s="3">
        <v>0</v>
      </c>
      <c r="O901" s="3">
        <v>-5</v>
      </c>
      <c r="P901" s="3">
        <v>0</v>
      </c>
      <c r="Q901" s="3">
        <v>0</v>
      </c>
      <c r="R901" s="3">
        <v>0</v>
      </c>
      <c r="S901" s="13">
        <f t="shared" si="130"/>
        <v>-1.8765E-2</v>
      </c>
      <c r="T901" s="13">
        <f t="shared" si="131"/>
        <v>-0.36108000000000001</v>
      </c>
      <c r="U901" s="13">
        <f t="shared" si="132"/>
        <v>-0.18693000000000001</v>
      </c>
      <c r="V901" s="13">
        <f t="shared" si="133"/>
        <v>-2.613E-2</v>
      </c>
      <c r="W901" s="13">
        <f t="shared" si="134"/>
        <v>-3.8855000000000001E-2</v>
      </c>
      <c r="X901" s="13">
        <f t="shared" si="135"/>
        <v>0</v>
      </c>
      <c r="Y901" s="13">
        <f t="shared" si="136"/>
        <v>-1.0200000000000001E-2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9301</v>
      </c>
      <c r="C902" s="3" t="s">
        <v>10202</v>
      </c>
      <c r="D902" s="12">
        <v>53.9</v>
      </c>
      <c r="E902" s="12">
        <v>54.1</v>
      </c>
      <c r="F902" s="12">
        <v>53.8</v>
      </c>
      <c r="G902" s="12">
        <v>54.1</v>
      </c>
      <c r="H902" s="12">
        <v>53.9</v>
      </c>
      <c r="I902" s="3">
        <v>7</v>
      </c>
      <c r="J902" s="3">
        <v>-5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3.7730000000000003E-3</v>
      </c>
      <c r="T902" s="13">
        <f t="shared" si="131"/>
        <v>-2.7049999999999999E-3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9302</v>
      </c>
      <c r="C903" s="3" t="s">
        <v>10202</v>
      </c>
      <c r="D903" s="12">
        <v>53.2</v>
      </c>
      <c r="E903" s="12">
        <v>53.3</v>
      </c>
      <c r="F903" s="12">
        <v>52.9</v>
      </c>
      <c r="G903" s="12">
        <v>53.1</v>
      </c>
      <c r="H903" s="12">
        <v>53.2</v>
      </c>
      <c r="I903" s="3">
        <v>0</v>
      </c>
      <c r="J903" s="3">
        <v>2</v>
      </c>
      <c r="K903" s="3">
        <v>0</v>
      </c>
      <c r="L903" s="3">
        <v>2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1.0659999999999999E-3</v>
      </c>
      <c r="U903" s="13">
        <f t="shared" ref="U903:U966" si="142">$F903*K903/100000</f>
        <v>0</v>
      </c>
      <c r="V903" s="13">
        <f t="shared" ref="V903:V966" si="143">$G903*L903/100000</f>
        <v>1.062E-3</v>
      </c>
      <c r="W903" s="13">
        <f t="shared" ref="W903:W966" si="144">$H903*M903/100000</f>
        <v>1.0640000000000001E-3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9303</v>
      </c>
      <c r="C904" s="3" t="s">
        <v>10202</v>
      </c>
      <c r="D904" s="12">
        <v>12</v>
      </c>
      <c r="E904" s="12">
        <v>11.95</v>
      </c>
      <c r="F904" s="12">
        <v>11.55</v>
      </c>
      <c r="G904" s="12">
        <v>11.65</v>
      </c>
      <c r="H904" s="12">
        <v>11.95</v>
      </c>
      <c r="I904" s="3">
        <v>61</v>
      </c>
      <c r="J904" s="3">
        <v>-18</v>
      </c>
      <c r="K904" s="3">
        <v>-104</v>
      </c>
      <c r="L904" s="3">
        <v>20</v>
      </c>
      <c r="M904" s="3">
        <v>72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7.3200000000000001E-3</v>
      </c>
      <c r="T904" s="13">
        <f t="shared" si="141"/>
        <v>-2.1510000000000001E-3</v>
      </c>
      <c r="U904" s="13">
        <f t="shared" si="142"/>
        <v>-1.2012E-2</v>
      </c>
      <c r="V904" s="13">
        <f t="shared" si="143"/>
        <v>2.33E-3</v>
      </c>
      <c r="W904" s="13">
        <f t="shared" si="144"/>
        <v>8.6040000000000005E-3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9304</v>
      </c>
      <c r="C905" s="3" t="s">
        <v>10202</v>
      </c>
      <c r="D905" s="12">
        <v>53.5</v>
      </c>
      <c r="E905" s="12">
        <v>53.3</v>
      </c>
      <c r="F905" s="12">
        <v>52.5</v>
      </c>
      <c r="G905" s="12">
        <v>51.8</v>
      </c>
      <c r="H905" s="12">
        <v>52.8</v>
      </c>
      <c r="I905" s="3">
        <v>-298</v>
      </c>
      <c r="J905" s="3">
        <v>139</v>
      </c>
      <c r="K905" s="3">
        <v>-717</v>
      </c>
      <c r="L905" s="3">
        <v>-131</v>
      </c>
      <c r="M905" s="3">
        <v>581</v>
      </c>
      <c r="N905" s="3">
        <v>0</v>
      </c>
      <c r="O905" s="3">
        <v>-600</v>
      </c>
      <c r="P905" s="3">
        <v>0</v>
      </c>
      <c r="Q905" s="3">
        <v>0</v>
      </c>
      <c r="R905" s="3">
        <v>0</v>
      </c>
      <c r="S905" s="13">
        <f t="shared" si="140"/>
        <v>-0.15942999999999999</v>
      </c>
      <c r="T905" s="13">
        <f t="shared" si="141"/>
        <v>7.4087E-2</v>
      </c>
      <c r="U905" s="13">
        <f t="shared" si="142"/>
        <v>-0.37642500000000001</v>
      </c>
      <c r="V905" s="13">
        <f t="shared" si="143"/>
        <v>-6.7857999999999988E-2</v>
      </c>
      <c r="W905" s="13">
        <f t="shared" si="144"/>
        <v>0.30676799999999999</v>
      </c>
      <c r="X905" s="13">
        <f t="shared" si="145"/>
        <v>0</v>
      </c>
      <c r="Y905" s="13">
        <f t="shared" si="146"/>
        <v>-0.31979999999999997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9305</v>
      </c>
      <c r="C906" s="3" t="s">
        <v>10202</v>
      </c>
      <c r="D906" s="12">
        <v>69.3</v>
      </c>
      <c r="E906" s="12">
        <v>69.099999999999994</v>
      </c>
      <c r="F906" s="12">
        <v>67.599999999999994</v>
      </c>
      <c r="G906" s="12">
        <v>67</v>
      </c>
      <c r="H906" s="12">
        <v>67.5</v>
      </c>
      <c r="I906" s="3">
        <v>3</v>
      </c>
      <c r="J906" s="3">
        <v>-18</v>
      </c>
      <c r="K906" s="3">
        <v>-36</v>
      </c>
      <c r="L906" s="3">
        <v>-19</v>
      </c>
      <c r="M906" s="3">
        <v>10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2.0789999999999997E-3</v>
      </c>
      <c r="T906" s="13">
        <f t="shared" si="141"/>
        <v>-1.2437999999999999E-2</v>
      </c>
      <c r="U906" s="13">
        <f t="shared" si="142"/>
        <v>-2.4336E-2</v>
      </c>
      <c r="V906" s="13">
        <f t="shared" si="143"/>
        <v>-1.273E-2</v>
      </c>
      <c r="W906" s="13">
        <f t="shared" si="144"/>
        <v>6.7499999999999999E-3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9306</v>
      </c>
      <c r="C907" s="3" t="s">
        <v>10202</v>
      </c>
      <c r="D907" s="12">
        <v>34.4</v>
      </c>
      <c r="E907" s="12">
        <v>34.35</v>
      </c>
      <c r="F907" s="12">
        <v>34</v>
      </c>
      <c r="G907" s="12">
        <v>34.35</v>
      </c>
      <c r="H907" s="12">
        <v>34.4</v>
      </c>
      <c r="I907" s="3">
        <v>0</v>
      </c>
      <c r="J907" s="3">
        <v>-3</v>
      </c>
      <c r="K907" s="3">
        <v>-9</v>
      </c>
      <c r="L907" s="3">
        <v>0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-1.0305000000000002E-3</v>
      </c>
      <c r="U907" s="13">
        <f t="shared" si="142"/>
        <v>-3.0599999999999998E-3</v>
      </c>
      <c r="V907" s="13">
        <f t="shared" si="143"/>
        <v>0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9307</v>
      </c>
      <c r="C908" s="3" t="s">
        <v>10202</v>
      </c>
      <c r="D908" s="12">
        <v>84.7</v>
      </c>
      <c r="E908" s="12">
        <v>86.1</v>
      </c>
      <c r="F908" s="12">
        <v>86.4</v>
      </c>
      <c r="G908" s="12">
        <v>84.8</v>
      </c>
      <c r="H908" s="12">
        <v>82.2</v>
      </c>
      <c r="I908" s="3">
        <v>1</v>
      </c>
      <c r="J908" s="3">
        <v>11</v>
      </c>
      <c r="K908" s="3">
        <v>45</v>
      </c>
      <c r="L908" s="3">
        <v>18</v>
      </c>
      <c r="M908" s="3">
        <v>23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8.4699999999999999E-4</v>
      </c>
      <c r="T908" s="13">
        <f t="shared" si="141"/>
        <v>9.4709999999999985E-3</v>
      </c>
      <c r="U908" s="13">
        <f t="shared" si="142"/>
        <v>3.8880000000000005E-2</v>
      </c>
      <c r="V908" s="13">
        <f t="shared" si="143"/>
        <v>1.5263999999999998E-2</v>
      </c>
      <c r="W908" s="13">
        <f t="shared" si="144"/>
        <v>1.8906000000000003E-2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9308</v>
      </c>
      <c r="C909" s="3" t="s">
        <v>10202</v>
      </c>
      <c r="D909" s="12">
        <v>23.2</v>
      </c>
      <c r="E909" s="12">
        <v>22.9</v>
      </c>
      <c r="F909" s="12">
        <v>22.5</v>
      </c>
      <c r="G909" s="12">
        <v>22.6</v>
      </c>
      <c r="H909" s="12">
        <v>23.3</v>
      </c>
      <c r="I909" s="3">
        <v>1</v>
      </c>
      <c r="J909" s="3">
        <v>2</v>
      </c>
      <c r="K909" s="3">
        <v>-1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2.32E-4</v>
      </c>
      <c r="T909" s="13">
        <f t="shared" si="141"/>
        <v>4.5799999999999997E-4</v>
      </c>
      <c r="U909" s="13">
        <f t="shared" si="142"/>
        <v>-2.2499999999999999E-4</v>
      </c>
      <c r="V909" s="13">
        <f t="shared" si="143"/>
        <v>0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9309</v>
      </c>
      <c r="C910" s="3" t="s">
        <v>10202</v>
      </c>
      <c r="D910" s="12">
        <v>26.2</v>
      </c>
      <c r="E910" s="12">
        <v>26.7</v>
      </c>
      <c r="F910" s="12">
        <v>26.35</v>
      </c>
      <c r="G910" s="12">
        <v>26.15</v>
      </c>
      <c r="H910" s="12">
        <v>26.55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9310</v>
      </c>
      <c r="C911" s="3" t="s">
        <v>10202</v>
      </c>
      <c r="D911" s="12">
        <v>25.65</v>
      </c>
      <c r="E911" s="12">
        <v>25.65</v>
      </c>
      <c r="F911" s="12">
        <v>25.25</v>
      </c>
      <c r="G911" s="12">
        <v>25.3</v>
      </c>
      <c r="H911" s="12">
        <v>25.5</v>
      </c>
      <c r="I911" s="3">
        <v>5</v>
      </c>
      <c r="J911" s="3">
        <v>-2</v>
      </c>
      <c r="K911" s="3">
        <v>1</v>
      </c>
      <c r="L911" s="3">
        <v>29</v>
      </c>
      <c r="M911" s="3">
        <v>17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1.2825E-3</v>
      </c>
      <c r="T911" s="13">
        <f t="shared" si="141"/>
        <v>-5.13E-4</v>
      </c>
      <c r="U911" s="13">
        <f t="shared" si="142"/>
        <v>2.5250000000000001E-4</v>
      </c>
      <c r="V911" s="13">
        <f t="shared" si="143"/>
        <v>7.3370000000000006E-3</v>
      </c>
      <c r="W911" s="13">
        <f t="shared" si="144"/>
        <v>4.3350000000000003E-3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9311</v>
      </c>
      <c r="C912" s="3" t="s">
        <v>10202</v>
      </c>
      <c r="D912" s="12">
        <v>20.2</v>
      </c>
      <c r="E912" s="12">
        <v>19.899999999999999</v>
      </c>
      <c r="F912" s="12">
        <v>19</v>
      </c>
      <c r="G912" s="12">
        <v>18.899999999999999</v>
      </c>
      <c r="H912" s="12">
        <v>20.100000000000001</v>
      </c>
      <c r="I912" s="3">
        <v>30</v>
      </c>
      <c r="J912" s="3">
        <v>9</v>
      </c>
      <c r="K912" s="3">
        <v>-233</v>
      </c>
      <c r="L912" s="3">
        <v>46</v>
      </c>
      <c r="M912" s="3">
        <v>-64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6.0600000000000003E-3</v>
      </c>
      <c r="T912" s="13">
        <f t="shared" si="141"/>
        <v>1.7909999999999998E-3</v>
      </c>
      <c r="U912" s="13">
        <f t="shared" si="142"/>
        <v>-4.4269999999999997E-2</v>
      </c>
      <c r="V912" s="13">
        <f t="shared" si="143"/>
        <v>8.6940000000000003E-3</v>
      </c>
      <c r="W912" s="13">
        <f t="shared" si="144"/>
        <v>-1.2864E-2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9312</v>
      </c>
      <c r="C913" s="3" t="s">
        <v>4587</v>
      </c>
      <c r="D913" s="12">
        <v>24.5</v>
      </c>
      <c r="E913" s="12">
        <v>24.25</v>
      </c>
      <c r="F913" s="12">
        <v>24.15</v>
      </c>
      <c r="G913" s="12">
        <v>24.45</v>
      </c>
      <c r="H913" s="12">
        <v>24.5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9313</v>
      </c>
      <c r="C914" s="3" t="s">
        <v>10209</v>
      </c>
      <c r="D914" s="12">
        <v>27.1</v>
      </c>
      <c r="E914" s="12">
        <v>27.1</v>
      </c>
      <c r="F914" s="12">
        <v>26.45</v>
      </c>
      <c r="G914" s="12">
        <v>26.25</v>
      </c>
      <c r="H914" s="12">
        <v>26.45</v>
      </c>
      <c r="I914" s="3">
        <v>0</v>
      </c>
      <c r="J914" s="3">
        <v>0</v>
      </c>
      <c r="K914" s="3">
        <v>1</v>
      </c>
      <c r="L914" s="3">
        <v>-7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2.6449999999999998E-4</v>
      </c>
      <c r="V914" s="13">
        <f t="shared" si="143"/>
        <v>-1.8374999999999999E-3</v>
      </c>
      <c r="W914" s="13">
        <f t="shared" si="144"/>
        <v>2.6449999999999998E-4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9314</v>
      </c>
      <c r="C915" s="3" t="s">
        <v>4587</v>
      </c>
      <c r="D915" s="12">
        <v>67</v>
      </c>
      <c r="E915" s="12">
        <v>66.599999999999994</v>
      </c>
      <c r="F915" s="12">
        <v>65.5</v>
      </c>
      <c r="G915" s="12">
        <v>64.900000000000006</v>
      </c>
      <c r="H915" s="12">
        <v>65.3</v>
      </c>
      <c r="I915" s="3">
        <v>37</v>
      </c>
      <c r="J915" s="3">
        <v>11</v>
      </c>
      <c r="K915" s="3">
        <v>-60</v>
      </c>
      <c r="L915" s="3">
        <v>-78</v>
      </c>
      <c r="M915" s="3">
        <v>-5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2.479E-2</v>
      </c>
      <c r="T915" s="13">
        <f t="shared" si="141"/>
        <v>7.3259999999999992E-3</v>
      </c>
      <c r="U915" s="13">
        <f t="shared" si="142"/>
        <v>-3.9300000000000002E-2</v>
      </c>
      <c r="V915" s="13">
        <f t="shared" si="143"/>
        <v>-5.0622000000000007E-2</v>
      </c>
      <c r="W915" s="13">
        <f t="shared" si="144"/>
        <v>-3.2650000000000001E-3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9315</v>
      </c>
      <c r="C916" s="3" t="s">
        <v>10202</v>
      </c>
      <c r="D916" s="12">
        <v>87.6</v>
      </c>
      <c r="E916" s="12">
        <v>87.7</v>
      </c>
      <c r="F916" s="12">
        <v>87.2</v>
      </c>
      <c r="G916" s="12">
        <v>87.3</v>
      </c>
      <c r="H916" s="12">
        <v>87.4</v>
      </c>
      <c r="I916" s="3">
        <v>1</v>
      </c>
      <c r="J916" s="3">
        <v>2</v>
      </c>
      <c r="K916" s="3">
        <v>-1</v>
      </c>
      <c r="L916" s="3">
        <v>3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8.7599999999999993E-4</v>
      </c>
      <c r="T916" s="13">
        <f t="shared" si="141"/>
        <v>1.7540000000000001E-3</v>
      </c>
      <c r="U916" s="13">
        <f t="shared" si="142"/>
        <v>-8.7200000000000005E-4</v>
      </c>
      <c r="V916" s="13">
        <f t="shared" si="143"/>
        <v>2.6189999999999998E-3</v>
      </c>
      <c r="W916" s="13">
        <f t="shared" si="144"/>
        <v>1.7480000000000002E-3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9316</v>
      </c>
      <c r="C917" s="3" t="s">
        <v>10202</v>
      </c>
      <c r="D917" s="12">
        <v>37.15</v>
      </c>
      <c r="E917" s="12">
        <v>37.25</v>
      </c>
      <c r="F917" s="12">
        <v>36.799999999999997</v>
      </c>
      <c r="G917" s="12">
        <v>37</v>
      </c>
      <c r="H917" s="12">
        <v>37.450000000000003</v>
      </c>
      <c r="I917" s="3">
        <v>5</v>
      </c>
      <c r="J917" s="3">
        <v>14</v>
      </c>
      <c r="K917" s="3">
        <v>-31</v>
      </c>
      <c r="L917" s="3">
        <v>-16</v>
      </c>
      <c r="M917" s="3">
        <v>11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1.8575E-3</v>
      </c>
      <c r="T917" s="13">
        <f t="shared" si="141"/>
        <v>5.215E-3</v>
      </c>
      <c r="U917" s="13">
        <f t="shared" si="142"/>
        <v>-1.1408E-2</v>
      </c>
      <c r="V917" s="13">
        <f t="shared" si="143"/>
        <v>-5.9199999999999999E-3</v>
      </c>
      <c r="W917" s="13">
        <f t="shared" si="144"/>
        <v>4.1195000000000008E-3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9317</v>
      </c>
      <c r="C918" s="3" t="s">
        <v>10202</v>
      </c>
      <c r="D918" s="12">
        <v>27.6</v>
      </c>
      <c r="E918" s="12">
        <v>27.4</v>
      </c>
      <c r="F918" s="12">
        <v>26.85</v>
      </c>
      <c r="G918" s="12">
        <v>26.9</v>
      </c>
      <c r="H918" s="12">
        <v>26.95</v>
      </c>
      <c r="I918" s="3">
        <v>48</v>
      </c>
      <c r="J918" s="3">
        <v>-19</v>
      </c>
      <c r="K918" s="3">
        <v>-67</v>
      </c>
      <c r="L918" s="3">
        <v>17</v>
      </c>
      <c r="M918" s="3">
        <v>-61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1.3248000000000001E-2</v>
      </c>
      <c r="T918" s="13">
        <f t="shared" si="141"/>
        <v>-5.2060000000000006E-3</v>
      </c>
      <c r="U918" s="13">
        <f t="shared" si="142"/>
        <v>-1.7989500000000002E-2</v>
      </c>
      <c r="V918" s="13">
        <f t="shared" si="143"/>
        <v>4.5729999999999998E-3</v>
      </c>
      <c r="W918" s="13">
        <f t="shared" si="144"/>
        <v>-1.6439499999999999E-2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9318</v>
      </c>
      <c r="C919" s="3" t="s">
        <v>4587</v>
      </c>
      <c r="D919" s="12">
        <v>32.950000000000003</v>
      </c>
      <c r="E919" s="12">
        <v>33.25</v>
      </c>
      <c r="F919" s="12">
        <v>32.4</v>
      </c>
      <c r="G919" s="12">
        <v>32.35</v>
      </c>
      <c r="H919" s="12">
        <v>32</v>
      </c>
      <c r="I919" s="3">
        <v>147</v>
      </c>
      <c r="J919" s="3">
        <v>244</v>
      </c>
      <c r="K919" s="3">
        <v>-174</v>
      </c>
      <c r="L919" s="3">
        <v>-5</v>
      </c>
      <c r="M919" s="3">
        <v>-17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4.8436500000000007E-2</v>
      </c>
      <c r="T919" s="13">
        <f t="shared" si="141"/>
        <v>8.1129999999999994E-2</v>
      </c>
      <c r="U919" s="13">
        <f t="shared" si="142"/>
        <v>-5.6375999999999996E-2</v>
      </c>
      <c r="V919" s="13">
        <f t="shared" si="143"/>
        <v>-1.6175E-3</v>
      </c>
      <c r="W919" s="13">
        <f t="shared" si="144"/>
        <v>-5.4400000000000004E-3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9319</v>
      </c>
      <c r="C920" s="3" t="s">
        <v>4587</v>
      </c>
      <c r="D920" s="12">
        <v>132.5</v>
      </c>
      <c r="E920" s="12">
        <v>135</v>
      </c>
      <c r="F920" s="12">
        <v>130.5</v>
      </c>
      <c r="G920" s="12">
        <v>134</v>
      </c>
      <c r="H920" s="12">
        <v>133.5</v>
      </c>
      <c r="I920" s="3">
        <v>-15</v>
      </c>
      <c r="J920" s="3">
        <v>98</v>
      </c>
      <c r="K920" s="3">
        <v>22</v>
      </c>
      <c r="L920" s="3">
        <v>179</v>
      </c>
      <c r="M920" s="3">
        <v>-79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-1.9875E-2</v>
      </c>
      <c r="T920" s="13">
        <f t="shared" si="141"/>
        <v>0.1323</v>
      </c>
      <c r="U920" s="13">
        <f t="shared" si="142"/>
        <v>2.8709999999999999E-2</v>
      </c>
      <c r="V920" s="13">
        <f t="shared" si="143"/>
        <v>0.23985999999999999</v>
      </c>
      <c r="W920" s="13">
        <f t="shared" si="144"/>
        <v>-0.105465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9320</v>
      </c>
      <c r="C921" s="3" t="s">
        <v>10202</v>
      </c>
      <c r="D921" s="12">
        <v>27.6</v>
      </c>
      <c r="E921" s="12">
        <v>28.05</v>
      </c>
      <c r="F921" s="12">
        <v>27.45</v>
      </c>
      <c r="G921" s="12">
        <v>26.05</v>
      </c>
      <c r="H921" s="12">
        <v>25.5</v>
      </c>
      <c r="I921" s="3">
        <v>-80</v>
      </c>
      <c r="J921" s="3">
        <v>-28</v>
      </c>
      <c r="K921" s="3">
        <v>-272</v>
      </c>
      <c r="L921" s="3">
        <v>190</v>
      </c>
      <c r="M921" s="3">
        <v>-191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-2.2079999999999999E-2</v>
      </c>
      <c r="T921" s="13">
        <f t="shared" si="141"/>
        <v>-7.8539999999999999E-3</v>
      </c>
      <c r="U921" s="13">
        <f t="shared" si="142"/>
        <v>-7.4663999999999994E-2</v>
      </c>
      <c r="V921" s="13">
        <f t="shared" si="143"/>
        <v>4.9494999999999997E-2</v>
      </c>
      <c r="W921" s="13">
        <f t="shared" si="144"/>
        <v>-4.8704999999999998E-2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9321</v>
      </c>
      <c r="C922" s="3" t="s">
        <v>10202</v>
      </c>
      <c r="D922" s="12">
        <v>119.5</v>
      </c>
      <c r="E922" s="12">
        <v>118.5</v>
      </c>
      <c r="F922" s="12">
        <v>115</v>
      </c>
      <c r="G922" s="12">
        <v>115</v>
      </c>
      <c r="H922" s="12">
        <v>115.5</v>
      </c>
      <c r="I922" s="3">
        <v>73</v>
      </c>
      <c r="J922" s="3">
        <v>33</v>
      </c>
      <c r="K922" s="3">
        <v>-218</v>
      </c>
      <c r="L922" s="3">
        <v>29</v>
      </c>
      <c r="M922" s="3">
        <v>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8.7234999999999993E-2</v>
      </c>
      <c r="T922" s="13">
        <f t="shared" si="141"/>
        <v>3.9105000000000001E-2</v>
      </c>
      <c r="U922" s="13">
        <f t="shared" si="142"/>
        <v>-0.25069999999999998</v>
      </c>
      <c r="V922" s="13">
        <f t="shared" si="143"/>
        <v>3.3349999999999998E-2</v>
      </c>
      <c r="W922" s="13">
        <f t="shared" si="144"/>
        <v>0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9322</v>
      </c>
      <c r="C923" s="3" t="s">
        <v>10202</v>
      </c>
      <c r="D923" s="12">
        <v>72.400000000000006</v>
      </c>
      <c r="E923" s="12">
        <v>72.3</v>
      </c>
      <c r="F923" s="12">
        <v>72.2</v>
      </c>
      <c r="G923" s="12">
        <v>71.8</v>
      </c>
      <c r="H923" s="12">
        <v>72</v>
      </c>
      <c r="I923" s="3">
        <v>2</v>
      </c>
      <c r="J923" s="3">
        <v>5</v>
      </c>
      <c r="K923" s="3">
        <v>-3</v>
      </c>
      <c r="L923" s="3">
        <v>-1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1.4480000000000001E-3</v>
      </c>
      <c r="T923" s="13">
        <f t="shared" si="141"/>
        <v>3.6150000000000002E-3</v>
      </c>
      <c r="U923" s="13">
        <f t="shared" si="142"/>
        <v>-2.1660000000000004E-3</v>
      </c>
      <c r="V923" s="13">
        <f t="shared" si="143"/>
        <v>-7.18E-4</v>
      </c>
      <c r="W923" s="13">
        <f t="shared" si="144"/>
        <v>1.4400000000000001E-3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9323</v>
      </c>
      <c r="C924" s="3" t="s">
        <v>10202</v>
      </c>
      <c r="D924" s="12">
        <v>20.350000000000001</v>
      </c>
      <c r="E924" s="12">
        <v>20.2</v>
      </c>
      <c r="F924" s="12">
        <v>20</v>
      </c>
      <c r="G924" s="12">
        <v>19.850000000000001</v>
      </c>
      <c r="H924" s="12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9324</v>
      </c>
      <c r="C925" s="3" t="s">
        <v>10202</v>
      </c>
      <c r="D925" s="12">
        <v>17.95</v>
      </c>
      <c r="E925" s="12">
        <v>17.8</v>
      </c>
      <c r="F925" s="12">
        <v>17.55</v>
      </c>
      <c r="G925" s="12">
        <v>17.5</v>
      </c>
      <c r="H925" s="12">
        <v>17.3</v>
      </c>
      <c r="I925" s="3">
        <v>-1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-1.795E-4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9325</v>
      </c>
      <c r="C926" s="3" t="s">
        <v>10202</v>
      </c>
      <c r="D926" s="12">
        <v>75.5</v>
      </c>
      <c r="E926" s="12">
        <v>75.400000000000006</v>
      </c>
      <c r="F926" s="12">
        <v>73.900000000000006</v>
      </c>
      <c r="G926" s="12">
        <v>74.900000000000006</v>
      </c>
      <c r="H926" s="12">
        <v>76.3</v>
      </c>
      <c r="I926" s="3">
        <v>-13</v>
      </c>
      <c r="J926" s="3">
        <v>-22</v>
      </c>
      <c r="K926" s="3">
        <v>-85</v>
      </c>
      <c r="L926" s="3">
        <v>17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-9.8150000000000008E-3</v>
      </c>
      <c r="T926" s="13">
        <f t="shared" si="141"/>
        <v>-1.6588000000000002E-2</v>
      </c>
      <c r="U926" s="13">
        <f t="shared" si="142"/>
        <v>-6.281500000000001E-2</v>
      </c>
      <c r="V926" s="13">
        <f t="shared" si="143"/>
        <v>1.2733000000000001E-2</v>
      </c>
      <c r="W926" s="13">
        <f t="shared" si="144"/>
        <v>-5.3410000000000003E-3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9326</v>
      </c>
      <c r="C927" s="3" t="s">
        <v>10202</v>
      </c>
      <c r="D927" s="12">
        <v>49.05</v>
      </c>
      <c r="E927" s="12">
        <v>49.25</v>
      </c>
      <c r="F927" s="12">
        <v>48.55</v>
      </c>
      <c r="G927" s="12">
        <v>48.5</v>
      </c>
      <c r="H927" s="12">
        <v>48.6</v>
      </c>
      <c r="I927" s="3">
        <v>-9</v>
      </c>
      <c r="J927" s="3">
        <v>5</v>
      </c>
      <c r="K927" s="3">
        <v>-9</v>
      </c>
      <c r="L927" s="3">
        <v>0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-4.4145E-3</v>
      </c>
      <c r="T927" s="13">
        <f t="shared" si="141"/>
        <v>2.4624999999999998E-3</v>
      </c>
      <c r="U927" s="13">
        <f t="shared" si="142"/>
        <v>-4.3695000000000001E-3</v>
      </c>
      <c r="V927" s="13">
        <f t="shared" si="143"/>
        <v>0</v>
      </c>
      <c r="W927" s="13">
        <f t="shared" si="144"/>
        <v>-9.7199999999999999E-4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9327</v>
      </c>
      <c r="C928" s="3" t="s">
        <v>4587</v>
      </c>
      <c r="D928" s="12">
        <v>6</v>
      </c>
      <c r="E928" s="12">
        <v>6.05</v>
      </c>
      <c r="F928" s="12">
        <v>6.4</v>
      </c>
      <c r="G928" s="12">
        <v>6.2</v>
      </c>
      <c r="H928" s="12">
        <v>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9328</v>
      </c>
      <c r="C929" s="3" t="s">
        <v>4579</v>
      </c>
      <c r="D929" s="12">
        <v>118</v>
      </c>
      <c r="E929" s="12">
        <v>120</v>
      </c>
      <c r="F929" s="12">
        <v>118.5</v>
      </c>
      <c r="G929" s="12">
        <v>119.5</v>
      </c>
      <c r="H929" s="12">
        <v>119.5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-1.1800000000000001E-3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9329</v>
      </c>
      <c r="C930" s="3" t="s">
        <v>10184</v>
      </c>
      <c r="D930" s="12">
        <v>13.4</v>
      </c>
      <c r="E930" s="12">
        <v>13.25</v>
      </c>
      <c r="F930" s="12">
        <v>13.15</v>
      </c>
      <c r="G930" s="12">
        <v>13.2</v>
      </c>
      <c r="H930" s="12">
        <v>13.2</v>
      </c>
      <c r="I930" s="3">
        <v>15</v>
      </c>
      <c r="J930" s="3">
        <v>20</v>
      </c>
      <c r="K930" s="3">
        <v>-41</v>
      </c>
      <c r="L930" s="3">
        <v>38</v>
      </c>
      <c r="M930" s="3">
        <v>-1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2.0100000000000001E-3</v>
      </c>
      <c r="T930" s="13">
        <f t="shared" si="141"/>
        <v>2.65E-3</v>
      </c>
      <c r="U930" s="13">
        <f t="shared" si="142"/>
        <v>-5.3914999999999996E-3</v>
      </c>
      <c r="V930" s="13">
        <f t="shared" si="143"/>
        <v>5.0159999999999996E-3</v>
      </c>
      <c r="W930" s="13">
        <f t="shared" si="144"/>
        <v>-1.3199999999999998E-4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9330</v>
      </c>
      <c r="C931" s="3" t="s">
        <v>10187</v>
      </c>
      <c r="D931" s="12">
        <v>18.600000000000001</v>
      </c>
      <c r="E931" s="12">
        <v>18.649999999999999</v>
      </c>
      <c r="F931" s="12">
        <v>18.45</v>
      </c>
      <c r="G931" s="12">
        <v>18.7</v>
      </c>
      <c r="H931" s="12">
        <v>18.600000000000001</v>
      </c>
      <c r="I931" s="3">
        <v>0</v>
      </c>
      <c r="J931" s="3">
        <v>-1</v>
      </c>
      <c r="K931" s="3">
        <v>2</v>
      </c>
      <c r="L931" s="3">
        <v>3</v>
      </c>
      <c r="M931" s="3">
        <v>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-1.8649999999999998E-4</v>
      </c>
      <c r="U931" s="13">
        <f t="shared" si="142"/>
        <v>3.6899999999999997E-4</v>
      </c>
      <c r="V931" s="13">
        <f t="shared" si="143"/>
        <v>5.6099999999999998E-4</v>
      </c>
      <c r="W931" s="13">
        <f t="shared" si="144"/>
        <v>3.7200000000000004E-4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9331</v>
      </c>
      <c r="C932" s="3" t="s">
        <v>10187</v>
      </c>
      <c r="D932" s="12">
        <v>6</v>
      </c>
      <c r="E932" s="12">
        <v>6.08</v>
      </c>
      <c r="F932" s="12">
        <v>5.72</v>
      </c>
      <c r="G932" s="12">
        <v>5.72</v>
      </c>
      <c r="H932" s="12">
        <v>5.7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9332</v>
      </c>
      <c r="C933" s="3" t="s">
        <v>10187</v>
      </c>
      <c r="D933" s="12">
        <v>33</v>
      </c>
      <c r="E933" s="12">
        <v>33</v>
      </c>
      <c r="F933" s="12">
        <v>33.6</v>
      </c>
      <c r="G933" s="12">
        <v>34</v>
      </c>
      <c r="H933" s="12">
        <v>34.75</v>
      </c>
      <c r="I933" s="3">
        <v>0</v>
      </c>
      <c r="J933" s="3">
        <v>0</v>
      </c>
      <c r="K933" s="3">
        <v>0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-3.4749999999999999E-4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9333</v>
      </c>
      <c r="C934" s="3" t="s">
        <v>10187</v>
      </c>
      <c r="D934" s="12">
        <v>18.850000000000001</v>
      </c>
      <c r="E934" s="12">
        <v>18.7</v>
      </c>
      <c r="F934" s="12">
        <v>18.55</v>
      </c>
      <c r="G934" s="12">
        <v>18.850000000000001</v>
      </c>
      <c r="H934" s="12">
        <v>18.75</v>
      </c>
      <c r="I934" s="3">
        <v>676</v>
      </c>
      <c r="J934" s="3">
        <v>-850</v>
      </c>
      <c r="K934" s="3">
        <v>-261</v>
      </c>
      <c r="L934" s="3">
        <v>1823</v>
      </c>
      <c r="M934" s="3">
        <v>-350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0.12742600000000001</v>
      </c>
      <c r="T934" s="13">
        <f t="shared" si="141"/>
        <v>-0.15895000000000001</v>
      </c>
      <c r="U934" s="13">
        <f t="shared" si="142"/>
        <v>-4.84155E-2</v>
      </c>
      <c r="V934" s="13">
        <f t="shared" si="143"/>
        <v>0.34363550000000004</v>
      </c>
      <c r="W934" s="13">
        <f t="shared" si="144"/>
        <v>-6.5625000000000003E-2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9334</v>
      </c>
      <c r="C935" s="3" t="s">
        <v>10191</v>
      </c>
      <c r="D935" s="12">
        <v>41.8</v>
      </c>
      <c r="E935" s="12">
        <v>41.95</v>
      </c>
      <c r="F935" s="12">
        <v>40.299999999999997</v>
      </c>
      <c r="G935" s="12">
        <v>41.6</v>
      </c>
      <c r="H935" s="12">
        <v>40.950000000000003</v>
      </c>
      <c r="I935" s="3">
        <v>-50</v>
      </c>
      <c r="J935" s="3">
        <v>-73</v>
      </c>
      <c r="K935" s="3">
        <v>-57</v>
      </c>
      <c r="L935" s="3">
        <v>104</v>
      </c>
      <c r="M935" s="3">
        <v>-103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-2.0899999999999998E-2</v>
      </c>
      <c r="T935" s="13">
        <f t="shared" si="141"/>
        <v>-3.0623500000000005E-2</v>
      </c>
      <c r="U935" s="13">
        <f t="shared" si="142"/>
        <v>-2.2970999999999998E-2</v>
      </c>
      <c r="V935" s="13">
        <f t="shared" si="143"/>
        <v>4.3264000000000004E-2</v>
      </c>
      <c r="W935" s="13">
        <f t="shared" si="144"/>
        <v>-4.2178500000000001E-2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9335</v>
      </c>
      <c r="C936" s="3" t="s">
        <v>10191</v>
      </c>
      <c r="D936" s="12">
        <v>7.78</v>
      </c>
      <c r="E936" s="12">
        <v>7.85</v>
      </c>
      <c r="F936" s="12">
        <v>7.65</v>
      </c>
      <c r="G936" s="12">
        <v>7.81</v>
      </c>
      <c r="H936" s="12">
        <v>7.58</v>
      </c>
      <c r="I936" s="3">
        <v>-46</v>
      </c>
      <c r="J936" s="3">
        <v>-4</v>
      </c>
      <c r="K936" s="3">
        <v>2</v>
      </c>
      <c r="L936" s="3">
        <v>9</v>
      </c>
      <c r="M936" s="3">
        <v>-6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-3.5788E-3</v>
      </c>
      <c r="T936" s="13">
        <f t="shared" si="141"/>
        <v>-3.1399999999999999E-4</v>
      </c>
      <c r="U936" s="13">
        <f t="shared" si="142"/>
        <v>1.5300000000000001E-4</v>
      </c>
      <c r="V936" s="13">
        <f t="shared" si="143"/>
        <v>7.028999999999999E-4</v>
      </c>
      <c r="W936" s="13">
        <f t="shared" si="144"/>
        <v>-4.5480000000000005E-4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9336</v>
      </c>
      <c r="C937" s="3" t="s">
        <v>10191</v>
      </c>
      <c r="D937" s="12">
        <v>10.15</v>
      </c>
      <c r="E937" s="12">
        <v>9.98</v>
      </c>
      <c r="F937" s="12">
        <v>9.5500000000000007</v>
      </c>
      <c r="G937" s="12">
        <v>9.7899999999999991</v>
      </c>
      <c r="H937" s="12">
        <v>9.7799999999999994</v>
      </c>
      <c r="I937" s="3">
        <v>38</v>
      </c>
      <c r="J937" s="3">
        <v>-12</v>
      </c>
      <c r="K937" s="3">
        <v>-1</v>
      </c>
      <c r="L937" s="3">
        <v>36</v>
      </c>
      <c r="M937" s="3">
        <v>-42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3.8569999999999998E-3</v>
      </c>
      <c r="T937" s="13">
        <f t="shared" si="141"/>
        <v>-1.1976000000000001E-3</v>
      </c>
      <c r="U937" s="13">
        <f t="shared" si="142"/>
        <v>-9.5500000000000004E-5</v>
      </c>
      <c r="V937" s="13">
        <f t="shared" si="143"/>
        <v>3.5243999999999996E-3</v>
      </c>
      <c r="W937" s="13">
        <f t="shared" si="144"/>
        <v>-4.1076000000000003E-3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9337</v>
      </c>
      <c r="C938" s="3" t="s">
        <v>10191</v>
      </c>
      <c r="D938" s="12">
        <v>13.2</v>
      </c>
      <c r="E938" s="12">
        <v>13.25</v>
      </c>
      <c r="F938" s="12">
        <v>13.2</v>
      </c>
      <c r="G938" s="12">
        <v>13.25</v>
      </c>
      <c r="H938" s="12">
        <v>13.25</v>
      </c>
      <c r="I938" s="3">
        <v>0</v>
      </c>
      <c r="J938" s="3">
        <v>0</v>
      </c>
      <c r="K938" s="3">
        <v>-1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-1.3199999999999998E-4</v>
      </c>
      <c r="V938" s="13">
        <f t="shared" si="143"/>
        <v>0</v>
      </c>
      <c r="W938" s="13">
        <f t="shared" si="144"/>
        <v>-1.325E-4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9338</v>
      </c>
      <c r="C939" s="3" t="s">
        <v>4887</v>
      </c>
      <c r="D939" s="12">
        <v>9.36</v>
      </c>
      <c r="E939" s="12">
        <v>9.1999999999999993</v>
      </c>
      <c r="F939" s="12">
        <v>9.07</v>
      </c>
      <c r="G939" s="12">
        <v>9.15</v>
      </c>
      <c r="H939" s="12">
        <v>9.17</v>
      </c>
      <c r="I939" s="3">
        <v>-84</v>
      </c>
      <c r="J939" s="3">
        <v>-326</v>
      </c>
      <c r="K939" s="3">
        <v>-512</v>
      </c>
      <c r="L939" s="3">
        <v>425</v>
      </c>
      <c r="M939" s="3">
        <v>337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-7.8624000000000003E-3</v>
      </c>
      <c r="T939" s="13">
        <f t="shared" si="141"/>
        <v>-2.9991999999999998E-2</v>
      </c>
      <c r="U939" s="13">
        <f t="shared" si="142"/>
        <v>-4.6438400000000005E-2</v>
      </c>
      <c r="V939" s="13">
        <f t="shared" si="143"/>
        <v>3.8887499999999998E-2</v>
      </c>
      <c r="W939" s="13">
        <f t="shared" si="144"/>
        <v>3.0902900000000001E-2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9339</v>
      </c>
      <c r="C940" s="3" t="s">
        <v>10188</v>
      </c>
      <c r="D940" s="12">
        <v>100</v>
      </c>
      <c r="E940" s="12">
        <v>100</v>
      </c>
      <c r="F940" s="12">
        <v>98.5</v>
      </c>
      <c r="G940" s="12">
        <v>98.9</v>
      </c>
      <c r="H940" s="12">
        <v>98.9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9340</v>
      </c>
      <c r="C941" s="3" t="s">
        <v>4887</v>
      </c>
      <c r="D941" s="12">
        <v>37.700000000000003</v>
      </c>
      <c r="E941" s="12">
        <v>38.1</v>
      </c>
      <c r="F941" s="12">
        <v>37.85</v>
      </c>
      <c r="G941" s="12">
        <v>37.799999999999997</v>
      </c>
      <c r="H941" s="12">
        <v>38</v>
      </c>
      <c r="I941" s="3">
        <v>-1</v>
      </c>
      <c r="J941" s="3">
        <v>-13</v>
      </c>
      <c r="K941" s="3">
        <v>8</v>
      </c>
      <c r="L941" s="3">
        <v>12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-3.77E-4</v>
      </c>
      <c r="T941" s="13">
        <f t="shared" si="141"/>
        <v>-4.9529999999999999E-3</v>
      </c>
      <c r="U941" s="13">
        <f t="shared" si="142"/>
        <v>3.0280000000000003E-3</v>
      </c>
      <c r="V941" s="13">
        <f t="shared" si="143"/>
        <v>4.5359999999999992E-3</v>
      </c>
      <c r="W941" s="13">
        <f t="shared" si="144"/>
        <v>-4.1799999999999997E-3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9341</v>
      </c>
      <c r="C942" s="3" t="s">
        <v>4887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9342</v>
      </c>
      <c r="C943" s="3" t="s">
        <v>10191</v>
      </c>
      <c r="D943" s="12">
        <v>28.1</v>
      </c>
      <c r="E943" s="12">
        <v>28.1</v>
      </c>
      <c r="F943" s="12">
        <v>28.6</v>
      </c>
      <c r="G943" s="12">
        <v>28.05</v>
      </c>
      <c r="H943" s="12">
        <v>28</v>
      </c>
      <c r="I943" s="3">
        <v>5</v>
      </c>
      <c r="J943" s="3">
        <v>1</v>
      </c>
      <c r="K943" s="3">
        <v>11</v>
      </c>
      <c r="L943" s="3">
        <v>4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1.405E-3</v>
      </c>
      <c r="T943" s="13">
        <f t="shared" si="141"/>
        <v>2.81E-4</v>
      </c>
      <c r="U943" s="13">
        <f t="shared" si="142"/>
        <v>3.1460000000000004E-3</v>
      </c>
      <c r="V943" s="13">
        <f t="shared" si="143"/>
        <v>1.122E-3</v>
      </c>
      <c r="W943" s="13">
        <f t="shared" si="144"/>
        <v>-5.5999999999999995E-4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9343</v>
      </c>
      <c r="C944" s="3" t="s">
        <v>10196</v>
      </c>
      <c r="D944" s="12">
        <v>24</v>
      </c>
      <c r="E944" s="12">
        <v>24</v>
      </c>
      <c r="F944" s="12">
        <v>23.7</v>
      </c>
      <c r="G944" s="12">
        <v>23.75</v>
      </c>
      <c r="H944" s="12">
        <v>24.05</v>
      </c>
      <c r="I944" s="3">
        <v>21</v>
      </c>
      <c r="J944" s="3">
        <v>3</v>
      </c>
      <c r="K944" s="3">
        <v>-62</v>
      </c>
      <c r="L944" s="3">
        <v>19</v>
      </c>
      <c r="M944" s="3">
        <v>42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5.0400000000000002E-3</v>
      </c>
      <c r="T944" s="13">
        <f t="shared" si="141"/>
        <v>7.2000000000000005E-4</v>
      </c>
      <c r="U944" s="13">
        <f t="shared" si="142"/>
        <v>-1.4693999999999999E-2</v>
      </c>
      <c r="V944" s="13">
        <f t="shared" si="143"/>
        <v>4.5125E-3</v>
      </c>
      <c r="W944" s="13">
        <f t="shared" si="144"/>
        <v>1.0101000000000001E-2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9344</v>
      </c>
      <c r="C945" s="3" t="s">
        <v>4887</v>
      </c>
      <c r="D945" s="12">
        <v>35</v>
      </c>
      <c r="E945" s="12">
        <v>34.9</v>
      </c>
      <c r="F945" s="12">
        <v>34.9</v>
      </c>
      <c r="G945" s="12">
        <v>35.549999999999997</v>
      </c>
      <c r="H945" s="12">
        <v>34.799999999999997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9345</v>
      </c>
      <c r="C946" s="3" t="s">
        <v>10192</v>
      </c>
      <c r="D946" s="12">
        <v>25.9</v>
      </c>
      <c r="E946" s="12">
        <v>25.8</v>
      </c>
      <c r="F946" s="12">
        <v>25.45</v>
      </c>
      <c r="G946" s="12">
        <v>25.25</v>
      </c>
      <c r="H946" s="12">
        <v>25.85</v>
      </c>
      <c r="I946" s="3">
        <v>-21</v>
      </c>
      <c r="J946" s="3">
        <v>-2</v>
      </c>
      <c r="K946" s="3">
        <v>0</v>
      </c>
      <c r="L946" s="3">
        <v>-2</v>
      </c>
      <c r="M946" s="3">
        <v>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-5.4389999999999994E-3</v>
      </c>
      <c r="T946" s="13">
        <f t="shared" si="141"/>
        <v>-5.1599999999999997E-4</v>
      </c>
      <c r="U946" s="13">
        <f t="shared" si="142"/>
        <v>0</v>
      </c>
      <c r="V946" s="13">
        <f t="shared" si="143"/>
        <v>-5.0500000000000002E-4</v>
      </c>
      <c r="W946" s="13">
        <f t="shared" si="144"/>
        <v>1.2925E-3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9346</v>
      </c>
      <c r="C947" s="3" t="s">
        <v>10191</v>
      </c>
      <c r="D947" s="12">
        <v>15.5</v>
      </c>
      <c r="E947" s="12">
        <v>15.35</v>
      </c>
      <c r="F947" s="12">
        <v>15.25</v>
      </c>
      <c r="G947" s="12">
        <v>15.4</v>
      </c>
      <c r="H947" s="12">
        <v>15.5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9347</v>
      </c>
      <c r="C948" s="3" t="s">
        <v>10191</v>
      </c>
      <c r="D948" s="12">
        <v>37.65</v>
      </c>
      <c r="E948" s="12">
        <v>38</v>
      </c>
      <c r="F948" s="12">
        <v>37.75</v>
      </c>
      <c r="G948" s="12">
        <v>38.299999999999997</v>
      </c>
      <c r="H948" s="12">
        <v>38.049999999999997</v>
      </c>
      <c r="I948" s="3">
        <v>3</v>
      </c>
      <c r="J948" s="3">
        <v>9</v>
      </c>
      <c r="K948" s="3">
        <v>9</v>
      </c>
      <c r="L948" s="3">
        <v>14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1.1294999999999999E-3</v>
      </c>
      <c r="T948" s="13">
        <f t="shared" si="141"/>
        <v>3.4199999999999999E-3</v>
      </c>
      <c r="U948" s="13">
        <f t="shared" si="142"/>
        <v>3.3974999999999999E-3</v>
      </c>
      <c r="V948" s="13">
        <f t="shared" si="143"/>
        <v>5.3619999999999996E-3</v>
      </c>
      <c r="W948" s="13">
        <f t="shared" si="144"/>
        <v>2.2829999999999999E-3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9348</v>
      </c>
      <c r="C949" s="3" t="s">
        <v>10191</v>
      </c>
      <c r="D949" s="12">
        <v>128.5</v>
      </c>
      <c r="E949" s="12">
        <v>128</v>
      </c>
      <c r="F949" s="12">
        <v>129.5</v>
      </c>
      <c r="G949" s="12">
        <v>131.5</v>
      </c>
      <c r="H949" s="12">
        <v>132</v>
      </c>
      <c r="I949" s="3">
        <v>8</v>
      </c>
      <c r="J949" s="3">
        <v>-15</v>
      </c>
      <c r="K949" s="3">
        <v>2</v>
      </c>
      <c r="L949" s="3">
        <v>33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1.0279999999999999E-2</v>
      </c>
      <c r="T949" s="13">
        <f t="shared" si="141"/>
        <v>-1.9199999999999998E-2</v>
      </c>
      <c r="U949" s="13">
        <f t="shared" si="142"/>
        <v>2.5899999999999999E-3</v>
      </c>
      <c r="V949" s="13">
        <f t="shared" si="143"/>
        <v>4.3395000000000003E-2</v>
      </c>
      <c r="W949" s="13">
        <f t="shared" si="144"/>
        <v>1.32E-3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9349</v>
      </c>
      <c r="C950" s="3" t="s">
        <v>10191</v>
      </c>
      <c r="D950" s="12">
        <v>152</v>
      </c>
      <c r="E950" s="12">
        <v>154</v>
      </c>
      <c r="F950" s="12">
        <v>152.5</v>
      </c>
      <c r="G950" s="12">
        <v>153</v>
      </c>
      <c r="H950" s="12">
        <v>153</v>
      </c>
      <c r="I950" s="3">
        <v>0</v>
      </c>
      <c r="J950" s="3">
        <v>1</v>
      </c>
      <c r="K950" s="3">
        <v>0</v>
      </c>
      <c r="L950" s="3">
        <v>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1.5399999999999999E-3</v>
      </c>
      <c r="U950" s="13">
        <f t="shared" si="142"/>
        <v>0</v>
      </c>
      <c r="V950" s="13">
        <f t="shared" si="143"/>
        <v>1.5299999999999999E-3</v>
      </c>
      <c r="W950" s="13">
        <f t="shared" si="144"/>
        <v>-3.0599999999999998E-3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9350</v>
      </c>
      <c r="C951" s="3" t="s">
        <v>4582</v>
      </c>
      <c r="D951" s="12">
        <v>41.1</v>
      </c>
      <c r="E951" s="12">
        <v>40.35</v>
      </c>
      <c r="F951" s="12">
        <v>40.4</v>
      </c>
      <c r="G951" s="12">
        <v>40.15</v>
      </c>
      <c r="H951" s="12">
        <v>40.299999999999997</v>
      </c>
      <c r="I951" s="3">
        <v>0</v>
      </c>
      <c r="J951" s="3">
        <v>-3</v>
      </c>
      <c r="K951" s="3">
        <v>-1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-1.2105000000000002E-3</v>
      </c>
      <c r="U951" s="13">
        <f t="shared" si="142"/>
        <v>-4.0400000000000001E-4</v>
      </c>
      <c r="V951" s="13">
        <f t="shared" si="143"/>
        <v>-4.015E-4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9351</v>
      </c>
      <c r="C952" s="3" t="s">
        <v>4747</v>
      </c>
      <c r="D952" s="12">
        <v>17</v>
      </c>
      <c r="E952" s="12">
        <v>16.850000000000001</v>
      </c>
      <c r="F952" s="12">
        <v>17</v>
      </c>
      <c r="G952" s="12">
        <v>16.8</v>
      </c>
      <c r="H952" s="12">
        <v>16.8</v>
      </c>
      <c r="I952" s="3">
        <v>-7</v>
      </c>
      <c r="J952" s="3">
        <v>-2</v>
      </c>
      <c r="K952" s="3">
        <v>-1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-1.1900000000000001E-3</v>
      </c>
      <c r="T952" s="13">
        <f t="shared" si="141"/>
        <v>-3.3700000000000001E-4</v>
      </c>
      <c r="U952" s="13">
        <f t="shared" si="142"/>
        <v>-1.7000000000000001E-4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9352</v>
      </c>
      <c r="C953" s="3" t="s">
        <v>10200</v>
      </c>
      <c r="D953" s="12">
        <v>59</v>
      </c>
      <c r="E953" s="12">
        <v>59</v>
      </c>
      <c r="F953" s="12">
        <v>58.9</v>
      </c>
      <c r="G953" s="12">
        <v>58.6</v>
      </c>
      <c r="H953" s="12">
        <v>58.6</v>
      </c>
      <c r="I953" s="3">
        <v>-18</v>
      </c>
      <c r="J953" s="3">
        <v>-17</v>
      </c>
      <c r="K953" s="3">
        <v>-20</v>
      </c>
      <c r="L953" s="3">
        <v>-13</v>
      </c>
      <c r="M953" s="3">
        <v>-11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-1.0619999999999999E-2</v>
      </c>
      <c r="T953" s="13">
        <f t="shared" si="141"/>
        <v>-1.0030000000000001E-2</v>
      </c>
      <c r="U953" s="13">
        <f t="shared" si="142"/>
        <v>-1.1780000000000001E-2</v>
      </c>
      <c r="V953" s="13">
        <f t="shared" si="143"/>
        <v>-7.6180000000000006E-3</v>
      </c>
      <c r="W953" s="13">
        <f t="shared" si="144"/>
        <v>-6.4460000000000003E-3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9353</v>
      </c>
      <c r="C954" s="3" t="s">
        <v>10200</v>
      </c>
      <c r="D954" s="12">
        <v>11.3</v>
      </c>
      <c r="E954" s="12">
        <v>11.4</v>
      </c>
      <c r="F954" s="12">
        <v>11.45</v>
      </c>
      <c r="G954" s="12">
        <v>11.15</v>
      </c>
      <c r="H954" s="12">
        <v>11.3</v>
      </c>
      <c r="I954" s="3">
        <v>0</v>
      </c>
      <c r="J954" s="3">
        <v>-1</v>
      </c>
      <c r="K954" s="3">
        <v>-4</v>
      </c>
      <c r="L954" s="3">
        <v>-16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-1.1400000000000001E-4</v>
      </c>
      <c r="U954" s="13">
        <f t="shared" si="142"/>
        <v>-4.5799999999999997E-4</v>
      </c>
      <c r="V954" s="13">
        <f t="shared" si="143"/>
        <v>-1.784E-3</v>
      </c>
      <c r="W954" s="13">
        <f t="shared" si="144"/>
        <v>-1.0170000000000001E-3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9354</v>
      </c>
      <c r="C955" s="3" t="s">
        <v>10200</v>
      </c>
      <c r="D955" s="12">
        <v>10</v>
      </c>
      <c r="E955" s="12">
        <v>10</v>
      </c>
      <c r="F955" s="12">
        <v>9.9</v>
      </c>
      <c r="G955" s="12">
        <v>9.9700000000000006</v>
      </c>
      <c r="H955" s="12">
        <v>9.9600000000000009</v>
      </c>
      <c r="I955" s="3">
        <v>23</v>
      </c>
      <c r="J955" s="3">
        <v>1</v>
      </c>
      <c r="K955" s="3">
        <v>0</v>
      </c>
      <c r="L955" s="3">
        <v>2</v>
      </c>
      <c r="M955" s="3">
        <v>-8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2.3E-3</v>
      </c>
      <c r="T955" s="13">
        <f t="shared" si="141"/>
        <v>1E-4</v>
      </c>
      <c r="U955" s="13">
        <f t="shared" si="142"/>
        <v>0</v>
      </c>
      <c r="V955" s="13">
        <f t="shared" si="143"/>
        <v>1.9940000000000002E-4</v>
      </c>
      <c r="W955" s="13">
        <f t="shared" si="144"/>
        <v>-7.9680000000000007E-4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9355</v>
      </c>
      <c r="C956" s="3" t="s">
        <v>10189</v>
      </c>
      <c r="D956" s="12">
        <v>29.1</v>
      </c>
      <c r="E956" s="12">
        <v>28.9</v>
      </c>
      <c r="F956" s="12">
        <v>29</v>
      </c>
      <c r="G956" s="12">
        <v>28.35</v>
      </c>
      <c r="H956" s="12">
        <v>28.3</v>
      </c>
      <c r="I956" s="3">
        <v>0</v>
      </c>
      <c r="J956" s="3">
        <v>-2</v>
      </c>
      <c r="K956" s="3">
        <v>-1</v>
      </c>
      <c r="L956" s="3">
        <v>-3</v>
      </c>
      <c r="M956" s="3">
        <v>-7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-5.7799999999999995E-4</v>
      </c>
      <c r="U956" s="13">
        <f t="shared" si="142"/>
        <v>-2.9E-4</v>
      </c>
      <c r="V956" s="13">
        <f t="shared" si="143"/>
        <v>-8.5050000000000013E-4</v>
      </c>
      <c r="W956" s="13">
        <f t="shared" si="144"/>
        <v>-1.9810000000000001E-3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9356</v>
      </c>
      <c r="C957" s="3" t="s">
        <v>10200</v>
      </c>
      <c r="D957" s="12">
        <v>17.350000000000001</v>
      </c>
      <c r="E957" s="12">
        <v>17.399999999999999</v>
      </c>
      <c r="F957" s="12">
        <v>16.75</v>
      </c>
      <c r="G957" s="12">
        <v>17.399999999999999</v>
      </c>
      <c r="H957" s="12">
        <v>17.95</v>
      </c>
      <c r="I957" s="3">
        <v>28</v>
      </c>
      <c r="J957" s="3">
        <v>-909</v>
      </c>
      <c r="K957" s="3">
        <v>-256</v>
      </c>
      <c r="L957" s="3">
        <v>217</v>
      </c>
      <c r="M957" s="3">
        <v>-561</v>
      </c>
      <c r="N957" s="3">
        <v>0</v>
      </c>
      <c r="O957" s="3">
        <v>150</v>
      </c>
      <c r="P957" s="3">
        <v>0</v>
      </c>
      <c r="Q957" s="3">
        <v>300</v>
      </c>
      <c r="R957" s="3">
        <v>0</v>
      </c>
      <c r="S957" s="13">
        <f t="shared" si="140"/>
        <v>4.8580000000000003E-3</v>
      </c>
      <c r="T957" s="13">
        <f t="shared" si="141"/>
        <v>-0.15816599999999997</v>
      </c>
      <c r="U957" s="13">
        <f t="shared" si="142"/>
        <v>-4.2880000000000001E-2</v>
      </c>
      <c r="V957" s="13">
        <f t="shared" si="143"/>
        <v>3.7758E-2</v>
      </c>
      <c r="W957" s="13">
        <f t="shared" si="144"/>
        <v>-0.10069949999999998</v>
      </c>
      <c r="X957" s="13">
        <f t="shared" si="145"/>
        <v>0</v>
      </c>
      <c r="Y957" s="13">
        <f t="shared" si="146"/>
        <v>2.6100000000000002E-2</v>
      </c>
      <c r="Z957" s="13">
        <f t="shared" si="147"/>
        <v>0</v>
      </c>
      <c r="AA957" s="13">
        <f t="shared" si="148"/>
        <v>5.2200000000000003E-2</v>
      </c>
      <c r="AB957" s="13">
        <f t="shared" si="149"/>
        <v>0</v>
      </c>
    </row>
    <row r="958" spans="1:28" x14ac:dyDescent="0.25">
      <c r="A958" s="2" t="s">
        <v>952</v>
      </c>
      <c r="B958" s="3" t="s">
        <v>9357</v>
      </c>
      <c r="C958" s="3" t="s">
        <v>4738</v>
      </c>
      <c r="D958" s="12">
        <v>29.55</v>
      </c>
      <c r="E958" s="12">
        <v>29.55</v>
      </c>
      <c r="F958" s="12">
        <v>29.3</v>
      </c>
      <c r="G958" s="12">
        <v>29.45</v>
      </c>
      <c r="H958" s="12">
        <v>29.45</v>
      </c>
      <c r="I958" s="3">
        <v>-1</v>
      </c>
      <c r="J958" s="3">
        <v>-1</v>
      </c>
      <c r="K958" s="3">
        <v>-1</v>
      </c>
      <c r="L958" s="3">
        <v>0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-2.9550000000000003E-4</v>
      </c>
      <c r="T958" s="13">
        <f t="shared" si="141"/>
        <v>-2.9550000000000003E-4</v>
      </c>
      <c r="U958" s="13">
        <f t="shared" si="142"/>
        <v>-2.9300000000000002E-4</v>
      </c>
      <c r="V958" s="13">
        <f t="shared" si="143"/>
        <v>0</v>
      </c>
      <c r="W958" s="13">
        <f t="shared" si="144"/>
        <v>5.8900000000000001E-4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9358</v>
      </c>
      <c r="C959" s="3" t="s">
        <v>10294</v>
      </c>
      <c r="D959" s="12">
        <v>45.8</v>
      </c>
      <c r="E959" s="12">
        <v>45.7</v>
      </c>
      <c r="F959" s="12">
        <v>45.4</v>
      </c>
      <c r="G959" s="12">
        <v>45.5</v>
      </c>
      <c r="H959" s="12">
        <v>46.85</v>
      </c>
      <c r="I959" s="3">
        <v>5</v>
      </c>
      <c r="J959" s="3">
        <v>-2</v>
      </c>
      <c r="K959" s="3">
        <v>-1</v>
      </c>
      <c r="L959" s="3">
        <v>-1</v>
      </c>
      <c r="M959" s="3">
        <v>20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2.2899999999999999E-3</v>
      </c>
      <c r="T959" s="13">
        <f t="shared" si="141"/>
        <v>-9.140000000000001E-4</v>
      </c>
      <c r="U959" s="13">
        <f t="shared" si="142"/>
        <v>-4.5399999999999998E-4</v>
      </c>
      <c r="V959" s="13">
        <f t="shared" si="143"/>
        <v>-4.55E-4</v>
      </c>
      <c r="W959" s="13">
        <f t="shared" si="144"/>
        <v>9.3699999999999999E-3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9359</v>
      </c>
      <c r="C960" s="3" t="s">
        <v>4580</v>
      </c>
      <c r="D960" s="12">
        <v>7.3</v>
      </c>
      <c r="E960" s="12">
        <v>7.31</v>
      </c>
      <c r="F960" s="12">
        <v>7.31</v>
      </c>
      <c r="G960" s="12">
        <v>7.2</v>
      </c>
      <c r="H960" s="12">
        <v>7.42</v>
      </c>
      <c r="I960" s="3">
        <v>1</v>
      </c>
      <c r="J960" s="3">
        <v>0</v>
      </c>
      <c r="K960" s="3">
        <v>0</v>
      </c>
      <c r="L960" s="3">
        <v>-10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7.2999999999999999E-5</v>
      </c>
      <c r="T960" s="13">
        <f t="shared" si="141"/>
        <v>0</v>
      </c>
      <c r="U960" s="13">
        <f t="shared" si="142"/>
        <v>0</v>
      </c>
      <c r="V960" s="13">
        <f t="shared" si="143"/>
        <v>-7.2000000000000005E-4</v>
      </c>
      <c r="W960" s="13">
        <f t="shared" si="144"/>
        <v>-2.2259999999999999E-4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9360</v>
      </c>
      <c r="C961" s="3" t="s">
        <v>10200</v>
      </c>
      <c r="D961" s="12">
        <v>11.2</v>
      </c>
      <c r="E961" s="12">
        <v>10.5</v>
      </c>
      <c r="F961" s="12">
        <v>9.52</v>
      </c>
      <c r="G961" s="12">
        <v>9.8000000000000007</v>
      </c>
      <c r="H961" s="12">
        <v>9.5</v>
      </c>
      <c r="I961" s="3">
        <v>10</v>
      </c>
      <c r="J961" s="3">
        <v>-59</v>
      </c>
      <c r="K961" s="3">
        <v>-17</v>
      </c>
      <c r="L961" s="3">
        <v>-5</v>
      </c>
      <c r="M961" s="3">
        <v>-8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1.1199999999999999E-3</v>
      </c>
      <c r="T961" s="13">
        <f t="shared" si="141"/>
        <v>-6.195E-3</v>
      </c>
      <c r="U961" s="13">
        <f t="shared" si="142"/>
        <v>-1.6184000000000001E-3</v>
      </c>
      <c r="V961" s="13">
        <f t="shared" si="143"/>
        <v>-4.8999999999999998E-4</v>
      </c>
      <c r="W961" s="13">
        <f t="shared" si="144"/>
        <v>-7.6000000000000004E-4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9361</v>
      </c>
      <c r="C962" s="3" t="s">
        <v>10200</v>
      </c>
      <c r="D962" s="12">
        <v>20.350000000000001</v>
      </c>
      <c r="E962" s="12">
        <v>20.149999999999999</v>
      </c>
      <c r="F962" s="12">
        <v>19.95</v>
      </c>
      <c r="G962" s="12">
        <v>20.100000000000001</v>
      </c>
      <c r="H962" s="12">
        <v>20.2</v>
      </c>
      <c r="I962" s="3">
        <v>7</v>
      </c>
      <c r="J962" s="3">
        <v>-179</v>
      </c>
      <c r="K962" s="3">
        <v>-161</v>
      </c>
      <c r="L962" s="3">
        <v>-52</v>
      </c>
      <c r="M962" s="3">
        <v>106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1.4245000000000002E-3</v>
      </c>
      <c r="T962" s="13">
        <f t="shared" si="141"/>
        <v>-3.6068499999999996E-2</v>
      </c>
      <c r="U962" s="13">
        <f t="shared" si="142"/>
        <v>-3.2119499999999995E-2</v>
      </c>
      <c r="V962" s="13">
        <f t="shared" si="143"/>
        <v>-1.0452000000000001E-2</v>
      </c>
      <c r="W962" s="13">
        <f t="shared" si="144"/>
        <v>2.1411999999999997E-2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9362</v>
      </c>
      <c r="C963" s="3" t="s">
        <v>10200</v>
      </c>
      <c r="D963" s="12">
        <v>11.35</v>
      </c>
      <c r="E963" s="12">
        <v>11.35</v>
      </c>
      <c r="F963" s="12">
        <v>11.2</v>
      </c>
      <c r="G963" s="12">
        <v>11.2</v>
      </c>
      <c r="H963" s="12">
        <v>11.3</v>
      </c>
      <c r="I963" s="3">
        <v>3</v>
      </c>
      <c r="J963" s="3">
        <v>-23</v>
      </c>
      <c r="K963" s="3">
        <v>-11</v>
      </c>
      <c r="L963" s="3">
        <v>-1</v>
      </c>
      <c r="M963" s="3">
        <v>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3.4049999999999998E-4</v>
      </c>
      <c r="T963" s="13">
        <f t="shared" si="141"/>
        <v>-2.6105E-3</v>
      </c>
      <c r="U963" s="13">
        <f t="shared" si="142"/>
        <v>-1.2319999999999998E-3</v>
      </c>
      <c r="V963" s="13">
        <f t="shared" si="143"/>
        <v>-1.12E-4</v>
      </c>
      <c r="W963" s="13">
        <f t="shared" si="144"/>
        <v>4.5200000000000004E-4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9363</v>
      </c>
      <c r="C964" s="3" t="s">
        <v>10200</v>
      </c>
      <c r="D964" s="12">
        <v>14.8</v>
      </c>
      <c r="E964" s="12">
        <v>15</v>
      </c>
      <c r="F964" s="12">
        <v>14.5</v>
      </c>
      <c r="G964" s="12">
        <v>14.65</v>
      </c>
      <c r="H964" s="12">
        <v>16.100000000000001</v>
      </c>
      <c r="I964" s="3">
        <v>-233</v>
      </c>
      <c r="J964" s="3">
        <v>-68</v>
      </c>
      <c r="K964" s="3">
        <v>-32</v>
      </c>
      <c r="L964" s="3">
        <v>52</v>
      </c>
      <c r="M964" s="3">
        <v>437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-3.4484000000000001E-2</v>
      </c>
      <c r="T964" s="13">
        <f t="shared" si="141"/>
        <v>-1.0200000000000001E-2</v>
      </c>
      <c r="U964" s="13">
        <f t="shared" si="142"/>
        <v>-4.64E-3</v>
      </c>
      <c r="V964" s="13">
        <f t="shared" si="143"/>
        <v>7.6180000000000006E-3</v>
      </c>
      <c r="W964" s="13">
        <f t="shared" si="144"/>
        <v>7.0357000000000003E-2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9364</v>
      </c>
      <c r="C965" s="3" t="s">
        <v>10189</v>
      </c>
      <c r="D965" s="12">
        <v>35.4</v>
      </c>
      <c r="E965" s="12">
        <v>35.450000000000003</v>
      </c>
      <c r="F965" s="12">
        <v>34.950000000000003</v>
      </c>
      <c r="G965" s="12">
        <v>34.85</v>
      </c>
      <c r="H965" s="12">
        <v>35.299999999999997</v>
      </c>
      <c r="I965" s="3">
        <v>0</v>
      </c>
      <c r="J965" s="3">
        <v>0</v>
      </c>
      <c r="K965" s="3">
        <v>2</v>
      </c>
      <c r="L965" s="3">
        <v>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6.9900000000000008E-4</v>
      </c>
      <c r="V965" s="13">
        <f t="shared" si="143"/>
        <v>6.9700000000000003E-4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9365</v>
      </c>
      <c r="C966" s="3" t="s">
        <v>4580</v>
      </c>
      <c r="D966" s="12">
        <v>156.5</v>
      </c>
      <c r="E966" s="12">
        <v>161</v>
      </c>
      <c r="F966" s="12">
        <v>157</v>
      </c>
      <c r="G966" s="12">
        <v>156.5</v>
      </c>
      <c r="H966" s="12">
        <v>157</v>
      </c>
      <c r="I966" s="3">
        <v>-34</v>
      </c>
      <c r="J966" s="3">
        <v>-21</v>
      </c>
      <c r="K966" s="3">
        <v>-32</v>
      </c>
      <c r="L966" s="3">
        <v>-34</v>
      </c>
      <c r="M966" s="3">
        <v>-90</v>
      </c>
      <c r="N966" s="3">
        <v>53</v>
      </c>
      <c r="O966" s="3">
        <v>53</v>
      </c>
      <c r="P966" s="3">
        <v>0</v>
      </c>
      <c r="Q966" s="3">
        <v>0</v>
      </c>
      <c r="R966" s="3">
        <v>52</v>
      </c>
      <c r="S966" s="13">
        <f t="shared" si="140"/>
        <v>-5.321E-2</v>
      </c>
      <c r="T966" s="13">
        <f t="shared" si="141"/>
        <v>-3.381E-2</v>
      </c>
      <c r="U966" s="13">
        <f t="shared" si="142"/>
        <v>-5.024E-2</v>
      </c>
      <c r="V966" s="13">
        <f t="shared" si="143"/>
        <v>-5.321E-2</v>
      </c>
      <c r="W966" s="13">
        <f t="shared" si="144"/>
        <v>-0.14130000000000001</v>
      </c>
      <c r="X966" s="13">
        <f t="shared" si="145"/>
        <v>8.2945000000000005E-2</v>
      </c>
      <c r="Y966" s="13">
        <f t="shared" si="146"/>
        <v>8.5330000000000003E-2</v>
      </c>
      <c r="Z966" s="13">
        <f t="shared" si="147"/>
        <v>0</v>
      </c>
      <c r="AA966" s="13">
        <f t="shared" si="148"/>
        <v>0</v>
      </c>
      <c r="AB966" s="13">
        <f t="shared" si="149"/>
        <v>8.1640000000000004E-2</v>
      </c>
    </row>
    <row r="967" spans="1:28" x14ac:dyDescent="0.25">
      <c r="A967" s="2" t="s">
        <v>961</v>
      </c>
      <c r="B967" s="3" t="s">
        <v>9366</v>
      </c>
      <c r="C967" s="3" t="s">
        <v>10199</v>
      </c>
      <c r="D967" s="12">
        <v>20</v>
      </c>
      <c r="E967" s="12">
        <v>20</v>
      </c>
      <c r="F967" s="12">
        <v>19.899999999999999</v>
      </c>
      <c r="G967" s="12">
        <v>19.95</v>
      </c>
      <c r="H967" s="12">
        <v>19.899999999999999</v>
      </c>
      <c r="I967" s="3">
        <v>0</v>
      </c>
      <c r="J967" s="3">
        <v>0</v>
      </c>
      <c r="K967" s="3">
        <v>0</v>
      </c>
      <c r="L967" s="3">
        <v>7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1.3965E-3</v>
      </c>
      <c r="W967" s="13">
        <f t="shared" ref="W967:W1030" si="154">$H967*M967/100000</f>
        <v>3.9799999999999997E-4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9367</v>
      </c>
      <c r="C968" s="3" t="s">
        <v>4738</v>
      </c>
      <c r="D968" s="12">
        <v>52.1</v>
      </c>
      <c r="E968" s="12">
        <v>53.1</v>
      </c>
      <c r="F968" s="12">
        <v>53.5</v>
      </c>
      <c r="G968" s="12">
        <v>52.7</v>
      </c>
      <c r="H968" s="12">
        <v>54.1</v>
      </c>
      <c r="I968" s="3">
        <v>-17</v>
      </c>
      <c r="J968" s="3">
        <v>35</v>
      </c>
      <c r="K968" s="3">
        <v>-29</v>
      </c>
      <c r="L968" s="3">
        <v>-40</v>
      </c>
      <c r="M968" s="3">
        <v>116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-8.8570000000000003E-3</v>
      </c>
      <c r="T968" s="13">
        <f t="shared" si="151"/>
        <v>1.8585000000000001E-2</v>
      </c>
      <c r="U968" s="13">
        <f t="shared" si="152"/>
        <v>-1.5514999999999999E-2</v>
      </c>
      <c r="V968" s="13">
        <f t="shared" si="153"/>
        <v>-2.1080000000000002E-2</v>
      </c>
      <c r="W968" s="13">
        <f t="shared" si="154"/>
        <v>6.2756000000000006E-2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9368</v>
      </c>
      <c r="C969" s="3" t="s">
        <v>10192</v>
      </c>
      <c r="D969" s="12">
        <v>22.6</v>
      </c>
      <c r="E969" s="12">
        <v>22.6</v>
      </c>
      <c r="F969" s="12">
        <v>22.75</v>
      </c>
      <c r="G969" s="12">
        <v>23.15</v>
      </c>
      <c r="H969" s="12">
        <v>23.2</v>
      </c>
      <c r="I969" s="3">
        <v>45</v>
      </c>
      <c r="J969" s="3">
        <v>46</v>
      </c>
      <c r="K969" s="3">
        <v>13</v>
      </c>
      <c r="L969" s="3">
        <v>1</v>
      </c>
      <c r="M969" s="3">
        <v>-14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1.0170000000000002E-2</v>
      </c>
      <c r="T969" s="13">
        <f t="shared" si="151"/>
        <v>1.0396000000000001E-2</v>
      </c>
      <c r="U969" s="13">
        <f t="shared" si="152"/>
        <v>2.9575000000000001E-3</v>
      </c>
      <c r="V969" s="13">
        <f t="shared" si="153"/>
        <v>2.3149999999999999E-4</v>
      </c>
      <c r="W969" s="13">
        <f t="shared" si="154"/>
        <v>-3.248E-3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9369</v>
      </c>
      <c r="C970" s="3" t="s">
        <v>10252</v>
      </c>
      <c r="D970" s="12">
        <v>24</v>
      </c>
      <c r="E970" s="12">
        <v>24.1</v>
      </c>
      <c r="F970" s="12">
        <v>24.7</v>
      </c>
      <c r="G970" s="12">
        <v>24.7</v>
      </c>
      <c r="H970" s="12">
        <v>24.95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9370</v>
      </c>
      <c r="C971" s="3" t="s">
        <v>10294</v>
      </c>
      <c r="D971" s="12">
        <v>16.2</v>
      </c>
      <c r="E971" s="12">
        <v>16.3</v>
      </c>
      <c r="F971" s="12">
        <v>16.05</v>
      </c>
      <c r="G971" s="12">
        <v>16.100000000000001</v>
      </c>
      <c r="H971" s="12">
        <v>16.100000000000001</v>
      </c>
      <c r="I971" s="3">
        <v>1</v>
      </c>
      <c r="J971" s="3">
        <v>-1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1.6199999999999998E-4</v>
      </c>
      <c r="T971" s="13">
        <f t="shared" si="151"/>
        <v>-1.63E-4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9371</v>
      </c>
      <c r="C972" s="3" t="s">
        <v>10275</v>
      </c>
      <c r="D972" s="12">
        <v>27.6</v>
      </c>
      <c r="E972" s="12">
        <v>27.65</v>
      </c>
      <c r="F972" s="12">
        <v>26.7</v>
      </c>
      <c r="G972" s="12">
        <v>26.5</v>
      </c>
      <c r="H972" s="12">
        <v>26.5</v>
      </c>
      <c r="I972" s="3">
        <v>6</v>
      </c>
      <c r="J972" s="3">
        <v>0</v>
      </c>
      <c r="K972" s="3">
        <v>6</v>
      </c>
      <c r="L972" s="3">
        <v>0</v>
      </c>
      <c r="M972" s="3">
        <v>-6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1.6560000000000001E-3</v>
      </c>
      <c r="T972" s="13">
        <f t="shared" si="151"/>
        <v>0</v>
      </c>
      <c r="U972" s="13">
        <f t="shared" si="152"/>
        <v>1.6019999999999999E-3</v>
      </c>
      <c r="V972" s="13">
        <f t="shared" si="153"/>
        <v>0</v>
      </c>
      <c r="W972" s="13">
        <f t="shared" si="154"/>
        <v>-1.5900000000000001E-3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9372</v>
      </c>
      <c r="C973" s="3" t="s">
        <v>4738</v>
      </c>
      <c r="D973" s="12">
        <v>88.3</v>
      </c>
      <c r="E973" s="12">
        <v>87.9</v>
      </c>
      <c r="F973" s="12">
        <v>87.8</v>
      </c>
      <c r="G973" s="12">
        <v>87</v>
      </c>
      <c r="H973" s="12">
        <v>88</v>
      </c>
      <c r="I973" s="3">
        <v>-1</v>
      </c>
      <c r="J973" s="3">
        <v>22</v>
      </c>
      <c r="K973" s="3">
        <v>5</v>
      </c>
      <c r="L973" s="3">
        <v>-1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-8.83E-4</v>
      </c>
      <c r="T973" s="13">
        <f t="shared" si="151"/>
        <v>1.9338000000000001E-2</v>
      </c>
      <c r="U973" s="13">
        <f t="shared" si="152"/>
        <v>4.3899999999999998E-3</v>
      </c>
      <c r="V973" s="13">
        <f t="shared" si="153"/>
        <v>-8.7000000000000001E-4</v>
      </c>
      <c r="W973" s="13">
        <f t="shared" si="154"/>
        <v>-1.7600000000000001E-3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9373</v>
      </c>
      <c r="C974" s="3" t="s">
        <v>10200</v>
      </c>
      <c r="D974" s="12">
        <v>24</v>
      </c>
      <c r="E974" s="12">
        <v>24.05</v>
      </c>
      <c r="F974" s="12">
        <v>23.8</v>
      </c>
      <c r="G974" s="12">
        <v>23.8</v>
      </c>
      <c r="H974" s="12">
        <v>24</v>
      </c>
      <c r="I974" s="3">
        <v>-1</v>
      </c>
      <c r="J974" s="3">
        <v>-1</v>
      </c>
      <c r="K974" s="3">
        <v>0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-2.4000000000000001E-4</v>
      </c>
      <c r="T974" s="13">
        <f t="shared" si="151"/>
        <v>-2.4050000000000002E-4</v>
      </c>
      <c r="U974" s="13">
        <f t="shared" si="152"/>
        <v>0</v>
      </c>
      <c r="V974" s="13">
        <f t="shared" si="153"/>
        <v>0</v>
      </c>
      <c r="W974" s="13">
        <f t="shared" si="154"/>
        <v>2.4000000000000001E-4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9374</v>
      </c>
      <c r="C975" s="3" t="s">
        <v>10189</v>
      </c>
      <c r="D975" s="12">
        <v>176</v>
      </c>
      <c r="E975" s="12">
        <v>181.5</v>
      </c>
      <c r="F975" s="12">
        <v>180.5</v>
      </c>
      <c r="G975" s="12">
        <v>179</v>
      </c>
      <c r="H975" s="12">
        <v>185.5</v>
      </c>
      <c r="I975" s="3">
        <v>-14</v>
      </c>
      <c r="J975" s="3">
        <v>67</v>
      </c>
      <c r="K975" s="3">
        <v>-48</v>
      </c>
      <c r="L975" s="3">
        <v>-72</v>
      </c>
      <c r="M975" s="3">
        <v>122</v>
      </c>
      <c r="N975" s="3">
        <v>48</v>
      </c>
      <c r="O975" s="3">
        <v>134</v>
      </c>
      <c r="P975" s="3">
        <v>186</v>
      </c>
      <c r="Q975" s="3">
        <v>0</v>
      </c>
      <c r="R975" s="3">
        <v>0</v>
      </c>
      <c r="S975" s="13">
        <f t="shared" si="150"/>
        <v>-2.4639999999999999E-2</v>
      </c>
      <c r="T975" s="13">
        <f t="shared" si="151"/>
        <v>0.121605</v>
      </c>
      <c r="U975" s="13">
        <f t="shared" si="152"/>
        <v>-8.6639999999999995E-2</v>
      </c>
      <c r="V975" s="13">
        <f t="shared" si="153"/>
        <v>-0.12887999999999999</v>
      </c>
      <c r="W975" s="13">
        <f t="shared" si="154"/>
        <v>0.22631000000000001</v>
      </c>
      <c r="X975" s="13">
        <f t="shared" si="155"/>
        <v>8.448E-2</v>
      </c>
      <c r="Y975" s="13">
        <f t="shared" si="156"/>
        <v>0.24321000000000001</v>
      </c>
      <c r="Z975" s="13">
        <f t="shared" si="157"/>
        <v>0.33572999999999997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9375</v>
      </c>
      <c r="C976" s="3" t="s">
        <v>10200</v>
      </c>
      <c r="D976" s="12">
        <v>30.3</v>
      </c>
      <c r="E976" s="12">
        <v>30.3</v>
      </c>
      <c r="F976" s="12">
        <v>30.05</v>
      </c>
      <c r="G976" s="12">
        <v>29.9</v>
      </c>
      <c r="H976" s="12">
        <v>30.1</v>
      </c>
      <c r="I976" s="3">
        <v>-21</v>
      </c>
      <c r="J976" s="3">
        <v>-29</v>
      </c>
      <c r="K976" s="3">
        <v>-30</v>
      </c>
      <c r="L976" s="3">
        <v>-23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-6.3630000000000006E-3</v>
      </c>
      <c r="T976" s="13">
        <f t="shared" si="151"/>
        <v>-8.7869999999999997E-3</v>
      </c>
      <c r="U976" s="13">
        <f t="shared" si="152"/>
        <v>-9.0150000000000004E-3</v>
      </c>
      <c r="V976" s="13">
        <f t="shared" si="153"/>
        <v>-6.8769999999999994E-3</v>
      </c>
      <c r="W976" s="13">
        <f t="shared" si="154"/>
        <v>-1.505E-3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9376</v>
      </c>
      <c r="C977" s="3" t="s">
        <v>4582</v>
      </c>
      <c r="D977" s="12">
        <v>24.9</v>
      </c>
      <c r="E977" s="12">
        <v>25.3</v>
      </c>
      <c r="F977" s="12">
        <v>25.3</v>
      </c>
      <c r="G977" s="12">
        <v>25.7</v>
      </c>
      <c r="H977" s="12">
        <v>26.45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9377</v>
      </c>
      <c r="C978" s="3" t="s">
        <v>10200</v>
      </c>
      <c r="D978" s="12">
        <v>54.5</v>
      </c>
      <c r="E978" s="12">
        <v>54.6</v>
      </c>
      <c r="F978" s="12">
        <v>54.4</v>
      </c>
      <c r="G978" s="12">
        <v>54.4</v>
      </c>
      <c r="H978" s="12">
        <v>54.4</v>
      </c>
      <c r="I978" s="3">
        <v>-5</v>
      </c>
      <c r="J978" s="3">
        <v>-12</v>
      </c>
      <c r="K978" s="3">
        <v>-14</v>
      </c>
      <c r="L978" s="3">
        <v>-3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-2.725E-3</v>
      </c>
      <c r="T978" s="13">
        <f t="shared" si="151"/>
        <v>-6.5520000000000005E-3</v>
      </c>
      <c r="U978" s="13">
        <f t="shared" si="152"/>
        <v>-7.6160000000000004E-3</v>
      </c>
      <c r="V978" s="13">
        <f t="shared" si="153"/>
        <v>-1.632E-3</v>
      </c>
      <c r="W978" s="13">
        <f t="shared" si="154"/>
        <v>2.176E-3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9378</v>
      </c>
      <c r="C979" s="3" t="s">
        <v>10192</v>
      </c>
      <c r="D979" s="12">
        <v>31.45</v>
      </c>
      <c r="E979" s="12">
        <v>31.65</v>
      </c>
      <c r="F979" s="12">
        <v>31.3</v>
      </c>
      <c r="G979" s="12">
        <v>31.05</v>
      </c>
      <c r="H979" s="12">
        <v>31.8</v>
      </c>
      <c r="I979" s="3">
        <v>1</v>
      </c>
      <c r="J979" s="3">
        <v>1</v>
      </c>
      <c r="K979" s="3">
        <v>2</v>
      </c>
      <c r="L979" s="3">
        <v>1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3.145E-4</v>
      </c>
      <c r="T979" s="13">
        <f t="shared" si="151"/>
        <v>3.165E-4</v>
      </c>
      <c r="U979" s="13">
        <f t="shared" si="152"/>
        <v>6.2600000000000004E-4</v>
      </c>
      <c r="V979" s="13">
        <f t="shared" si="153"/>
        <v>3.1050000000000001E-4</v>
      </c>
      <c r="W979" s="13">
        <f t="shared" si="154"/>
        <v>-3.1800000000000003E-4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9379</v>
      </c>
      <c r="C980" s="3" t="s">
        <v>10189</v>
      </c>
      <c r="D980" s="12">
        <v>64.400000000000006</v>
      </c>
      <c r="E980" s="12">
        <v>64.3</v>
      </c>
      <c r="F980" s="12">
        <v>64.3</v>
      </c>
      <c r="G980" s="12">
        <v>64.2</v>
      </c>
      <c r="H980" s="12">
        <v>64.7</v>
      </c>
      <c r="I980" s="3">
        <v>0</v>
      </c>
      <c r="J980" s="3">
        <v>-7</v>
      </c>
      <c r="K980" s="3">
        <v>0</v>
      </c>
      <c r="L980" s="3">
        <v>-1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-4.5009999999999998E-3</v>
      </c>
      <c r="U980" s="13">
        <f t="shared" si="152"/>
        <v>0</v>
      </c>
      <c r="V980" s="13">
        <f t="shared" si="153"/>
        <v>-6.4199999999999999E-4</v>
      </c>
      <c r="W980" s="13">
        <f t="shared" si="154"/>
        <v>6.4700000000000001E-4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9380</v>
      </c>
      <c r="C981" s="3" t="s">
        <v>10200</v>
      </c>
      <c r="D981" s="12">
        <v>42.7</v>
      </c>
      <c r="E981" s="12">
        <v>43</v>
      </c>
      <c r="F981" s="12">
        <v>42.65</v>
      </c>
      <c r="G981" s="12">
        <v>42.55</v>
      </c>
      <c r="H981" s="12">
        <v>42.7</v>
      </c>
      <c r="I981" s="3">
        <v>8</v>
      </c>
      <c r="J981" s="3">
        <v>60</v>
      </c>
      <c r="K981" s="3">
        <v>-13</v>
      </c>
      <c r="L981" s="3">
        <v>5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3.4160000000000002E-3</v>
      </c>
      <c r="T981" s="13">
        <f t="shared" si="151"/>
        <v>2.58E-2</v>
      </c>
      <c r="U981" s="13">
        <f t="shared" si="152"/>
        <v>-5.5444999999999991E-3</v>
      </c>
      <c r="V981" s="13">
        <f t="shared" si="153"/>
        <v>2.1275000000000001E-3</v>
      </c>
      <c r="W981" s="13">
        <f t="shared" si="154"/>
        <v>-1.2810000000000002E-3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9381</v>
      </c>
      <c r="C982" s="3" t="s">
        <v>10200</v>
      </c>
      <c r="D982" s="12">
        <v>28.9</v>
      </c>
      <c r="E982" s="12">
        <v>28.7</v>
      </c>
      <c r="F982" s="12">
        <v>28.1</v>
      </c>
      <c r="G982" s="12">
        <v>28</v>
      </c>
      <c r="H982" s="12">
        <v>28.3</v>
      </c>
      <c r="I982" s="3">
        <v>-3</v>
      </c>
      <c r="J982" s="3">
        <v>-3</v>
      </c>
      <c r="K982" s="3">
        <v>-5</v>
      </c>
      <c r="L982" s="3">
        <v>-17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-8.6699999999999993E-4</v>
      </c>
      <c r="T982" s="13">
        <f t="shared" si="151"/>
        <v>-8.6099999999999989E-4</v>
      </c>
      <c r="U982" s="13">
        <f t="shared" si="152"/>
        <v>-1.405E-3</v>
      </c>
      <c r="V982" s="13">
        <f t="shared" si="153"/>
        <v>-4.7600000000000003E-3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9382</v>
      </c>
      <c r="C983" s="3" t="s">
        <v>10294</v>
      </c>
      <c r="D983" s="12">
        <v>19.95</v>
      </c>
      <c r="E983" s="12">
        <v>19.95</v>
      </c>
      <c r="F983" s="12">
        <v>19.75</v>
      </c>
      <c r="G983" s="12">
        <v>19.350000000000001</v>
      </c>
      <c r="H983" s="12">
        <v>19.75</v>
      </c>
      <c r="I983" s="3">
        <v>0</v>
      </c>
      <c r="J983" s="3">
        <v>-4</v>
      </c>
      <c r="K983" s="3">
        <v>2</v>
      </c>
      <c r="L983" s="3">
        <v>0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-7.9799999999999999E-4</v>
      </c>
      <c r="U983" s="13">
        <f t="shared" si="152"/>
        <v>3.9500000000000001E-4</v>
      </c>
      <c r="V983" s="13">
        <f t="shared" si="153"/>
        <v>0</v>
      </c>
      <c r="W983" s="13">
        <f t="shared" si="154"/>
        <v>-5.9250000000000004E-4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9383</v>
      </c>
      <c r="C984" s="3" t="s">
        <v>4738</v>
      </c>
      <c r="D984" s="12">
        <v>31</v>
      </c>
      <c r="E984" s="12">
        <v>31</v>
      </c>
      <c r="F984" s="12">
        <v>31.5</v>
      </c>
      <c r="G984" s="12">
        <v>30.3</v>
      </c>
      <c r="H984" s="12">
        <v>30.55</v>
      </c>
      <c r="I984" s="3">
        <v>-2</v>
      </c>
      <c r="J984" s="3">
        <v>0</v>
      </c>
      <c r="K984" s="3">
        <v>-5</v>
      </c>
      <c r="L984" s="3">
        <v>1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-6.2E-4</v>
      </c>
      <c r="T984" s="13">
        <f t="shared" si="151"/>
        <v>0</v>
      </c>
      <c r="U984" s="13">
        <f t="shared" si="152"/>
        <v>-1.575E-3</v>
      </c>
      <c r="V984" s="13">
        <f t="shared" si="153"/>
        <v>3.0299999999999999E-4</v>
      </c>
      <c r="W984" s="13">
        <f t="shared" si="154"/>
        <v>6.11E-4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9384</v>
      </c>
      <c r="C985" s="3" t="s">
        <v>10194</v>
      </c>
      <c r="D985" s="12">
        <v>45.7</v>
      </c>
      <c r="E985" s="12">
        <v>45.1</v>
      </c>
      <c r="F985" s="12">
        <v>45.4</v>
      </c>
      <c r="G985" s="12">
        <v>44.6</v>
      </c>
      <c r="H985" s="12">
        <v>45.65</v>
      </c>
      <c r="I985" s="3">
        <v>937</v>
      </c>
      <c r="J985" s="3">
        <v>-84</v>
      </c>
      <c r="K985" s="3">
        <v>503</v>
      </c>
      <c r="L985" s="3">
        <v>-344</v>
      </c>
      <c r="M985" s="3">
        <v>1075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0.42820900000000001</v>
      </c>
      <c r="T985" s="13">
        <f t="shared" si="151"/>
        <v>-3.7884000000000001E-2</v>
      </c>
      <c r="U985" s="13">
        <f t="shared" si="152"/>
        <v>0.22836200000000001</v>
      </c>
      <c r="V985" s="13">
        <f t="shared" si="153"/>
        <v>-0.153424</v>
      </c>
      <c r="W985" s="13">
        <f t="shared" si="154"/>
        <v>0.49073749999999999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9385</v>
      </c>
      <c r="C986" s="3" t="s">
        <v>4582</v>
      </c>
      <c r="D986" s="12">
        <v>45.7</v>
      </c>
      <c r="E986" s="12">
        <v>45.4</v>
      </c>
      <c r="F986" s="12">
        <v>44.35</v>
      </c>
      <c r="G986" s="12">
        <v>44.5</v>
      </c>
      <c r="H986" s="12">
        <v>45.5</v>
      </c>
      <c r="I986" s="3">
        <v>-4</v>
      </c>
      <c r="J986" s="3">
        <v>-23</v>
      </c>
      <c r="K986" s="3">
        <v>-69</v>
      </c>
      <c r="L986" s="3">
        <v>-91</v>
      </c>
      <c r="M986" s="3">
        <v>-37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-1.8280000000000002E-3</v>
      </c>
      <c r="T986" s="13">
        <f t="shared" si="151"/>
        <v>-1.0442E-2</v>
      </c>
      <c r="U986" s="13">
        <f t="shared" si="152"/>
        <v>-3.06015E-2</v>
      </c>
      <c r="V986" s="13">
        <f t="shared" si="153"/>
        <v>-4.0495000000000003E-2</v>
      </c>
      <c r="W986" s="13">
        <f t="shared" si="154"/>
        <v>-1.6834999999999999E-2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9386</v>
      </c>
      <c r="C987" s="3" t="s">
        <v>10200</v>
      </c>
      <c r="D987" s="12">
        <v>69.5</v>
      </c>
      <c r="E987" s="12">
        <v>69.8</v>
      </c>
      <c r="F987" s="12">
        <v>69.8</v>
      </c>
      <c r="G987" s="12">
        <v>69.7</v>
      </c>
      <c r="H987" s="12">
        <v>69</v>
      </c>
      <c r="I987" s="3">
        <v>0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6.8999999999999997E-4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9387</v>
      </c>
      <c r="C988" s="3" t="s">
        <v>10200</v>
      </c>
      <c r="D988" s="12">
        <v>131.5</v>
      </c>
      <c r="E988" s="12">
        <v>128.5</v>
      </c>
      <c r="F988" s="12">
        <v>126.5</v>
      </c>
      <c r="G988" s="12">
        <v>128.5</v>
      </c>
      <c r="H988" s="12">
        <v>130</v>
      </c>
      <c r="I988" s="3">
        <v>-13</v>
      </c>
      <c r="J988" s="3">
        <v>-27</v>
      </c>
      <c r="K988" s="3">
        <v>-9</v>
      </c>
      <c r="L988" s="3">
        <v>31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-1.7094999999999999E-2</v>
      </c>
      <c r="T988" s="13">
        <f t="shared" si="151"/>
        <v>-3.4694999999999997E-2</v>
      </c>
      <c r="U988" s="13">
        <f t="shared" si="152"/>
        <v>-1.1384999999999999E-2</v>
      </c>
      <c r="V988" s="13">
        <f t="shared" si="153"/>
        <v>3.9835000000000002E-2</v>
      </c>
      <c r="W988" s="13">
        <f t="shared" si="154"/>
        <v>-2.5999999999999999E-3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9388</v>
      </c>
      <c r="C989" s="3" t="s">
        <v>10200</v>
      </c>
      <c r="D989" s="12">
        <v>109</v>
      </c>
      <c r="E989" s="12">
        <v>106.5</v>
      </c>
      <c r="F989" s="12">
        <v>108.5</v>
      </c>
      <c r="G989" s="12">
        <v>110.5</v>
      </c>
      <c r="H989" s="12">
        <v>109</v>
      </c>
      <c r="I989" s="3">
        <v>9</v>
      </c>
      <c r="J989" s="3">
        <v>13</v>
      </c>
      <c r="K989" s="3">
        <v>9</v>
      </c>
      <c r="L989" s="3">
        <v>-56</v>
      </c>
      <c r="M989" s="3">
        <v>-21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9.8099999999999993E-3</v>
      </c>
      <c r="T989" s="13">
        <f t="shared" si="151"/>
        <v>1.3845E-2</v>
      </c>
      <c r="U989" s="13">
        <f t="shared" si="152"/>
        <v>9.7649999999999994E-3</v>
      </c>
      <c r="V989" s="13">
        <f t="shared" si="153"/>
        <v>-6.1879999999999998E-2</v>
      </c>
      <c r="W989" s="13">
        <f t="shared" si="154"/>
        <v>-2.2890000000000001E-2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9389</v>
      </c>
      <c r="C990" s="3" t="s">
        <v>4738</v>
      </c>
      <c r="D990" s="12">
        <v>118.5</v>
      </c>
      <c r="E990" s="12">
        <v>117.5</v>
      </c>
      <c r="F990" s="12">
        <v>113</v>
      </c>
      <c r="G990" s="12">
        <v>112.5</v>
      </c>
      <c r="H990" s="12">
        <v>123.5</v>
      </c>
      <c r="I990" s="3">
        <v>-19</v>
      </c>
      <c r="J990" s="3">
        <v>-61</v>
      </c>
      <c r="K990" s="3">
        <v>-115</v>
      </c>
      <c r="L990" s="3">
        <v>-13</v>
      </c>
      <c r="M990" s="3">
        <v>-9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-2.2515E-2</v>
      </c>
      <c r="T990" s="13">
        <f t="shared" si="151"/>
        <v>-7.1675000000000003E-2</v>
      </c>
      <c r="U990" s="13">
        <f t="shared" si="152"/>
        <v>-0.12995000000000001</v>
      </c>
      <c r="V990" s="13">
        <f t="shared" si="153"/>
        <v>-1.4625000000000001E-2</v>
      </c>
      <c r="W990" s="13">
        <f t="shared" si="154"/>
        <v>-1.1115E-2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9390</v>
      </c>
      <c r="C991" s="3" t="s">
        <v>10200</v>
      </c>
      <c r="D991" s="12">
        <v>91.5</v>
      </c>
      <c r="E991" s="12">
        <v>90.9</v>
      </c>
      <c r="F991" s="12">
        <v>90.1</v>
      </c>
      <c r="G991" s="12">
        <v>90.4</v>
      </c>
      <c r="H991" s="12">
        <v>90.5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9391</v>
      </c>
      <c r="C992" s="3" t="s">
        <v>10189</v>
      </c>
      <c r="D992" s="12">
        <v>36.799999999999997</v>
      </c>
      <c r="E992" s="12">
        <v>36.700000000000003</v>
      </c>
      <c r="F992" s="12">
        <v>36.450000000000003</v>
      </c>
      <c r="G992" s="12">
        <v>36.049999999999997</v>
      </c>
      <c r="H992" s="12">
        <v>36.25</v>
      </c>
      <c r="I992" s="3">
        <v>-1</v>
      </c>
      <c r="J992" s="3">
        <v>0</v>
      </c>
      <c r="K992" s="3">
        <v>32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-3.6799999999999995E-4</v>
      </c>
      <c r="T992" s="13">
        <f t="shared" si="151"/>
        <v>0</v>
      </c>
      <c r="U992" s="13">
        <f t="shared" si="152"/>
        <v>1.1664000000000001E-2</v>
      </c>
      <c r="V992" s="13">
        <f t="shared" si="153"/>
        <v>3.6049999999999998E-4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9392</v>
      </c>
      <c r="C993" s="3" t="s">
        <v>10200</v>
      </c>
      <c r="D993" s="12">
        <v>8.1999999999999993</v>
      </c>
      <c r="E993" s="12">
        <v>8.3000000000000007</v>
      </c>
      <c r="F993" s="12">
        <v>8.3000000000000007</v>
      </c>
      <c r="G993" s="12">
        <v>8.58</v>
      </c>
      <c r="H993" s="12">
        <v>8.0500000000000007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9393</v>
      </c>
      <c r="C994" s="3" t="s">
        <v>10210</v>
      </c>
      <c r="D994" s="12">
        <v>14.25</v>
      </c>
      <c r="E994" s="12">
        <v>14.25</v>
      </c>
      <c r="F994" s="12">
        <v>13.8</v>
      </c>
      <c r="G994" s="12">
        <v>13.85</v>
      </c>
      <c r="H994" s="12">
        <v>13.7</v>
      </c>
      <c r="I994" s="3">
        <v>157</v>
      </c>
      <c r="J994" s="3">
        <v>32</v>
      </c>
      <c r="K994" s="3">
        <v>-35</v>
      </c>
      <c r="L994" s="3">
        <v>-12</v>
      </c>
      <c r="M994" s="3">
        <v>-89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2.23725E-2</v>
      </c>
      <c r="T994" s="13">
        <f t="shared" si="151"/>
        <v>4.5599999999999998E-3</v>
      </c>
      <c r="U994" s="13">
        <f t="shared" si="152"/>
        <v>-4.8300000000000001E-3</v>
      </c>
      <c r="V994" s="13">
        <f t="shared" si="153"/>
        <v>-1.6619999999999998E-3</v>
      </c>
      <c r="W994" s="13">
        <f t="shared" si="154"/>
        <v>-1.2192999999999999E-2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9394</v>
      </c>
      <c r="C995" s="3" t="s">
        <v>10211</v>
      </c>
      <c r="D995" s="12">
        <v>19.100000000000001</v>
      </c>
      <c r="E995" s="12">
        <v>18.899999999999999</v>
      </c>
      <c r="F995" s="12">
        <v>18.7</v>
      </c>
      <c r="G995" s="12">
        <v>19</v>
      </c>
      <c r="H995" s="12">
        <v>19</v>
      </c>
      <c r="I995" s="3">
        <v>0</v>
      </c>
      <c r="J995" s="3">
        <v>0</v>
      </c>
      <c r="K995" s="3">
        <v>3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5.6099999999999998E-4</v>
      </c>
      <c r="V995" s="13">
        <f t="shared" si="153"/>
        <v>0</v>
      </c>
      <c r="W995" s="13">
        <f t="shared" si="154"/>
        <v>-1.9000000000000001E-4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9395</v>
      </c>
      <c r="C996" s="3" t="s">
        <v>4888</v>
      </c>
      <c r="D996" s="12">
        <v>13.35</v>
      </c>
      <c r="E996" s="12">
        <v>13.2</v>
      </c>
      <c r="F996" s="12">
        <v>12.95</v>
      </c>
      <c r="G996" s="12">
        <v>13.05</v>
      </c>
      <c r="H996" s="12">
        <v>13.1</v>
      </c>
      <c r="I996" s="3">
        <v>51</v>
      </c>
      <c r="J996" s="3">
        <v>-198</v>
      </c>
      <c r="K996" s="3">
        <v>-314</v>
      </c>
      <c r="L996" s="3">
        <v>116</v>
      </c>
      <c r="M996" s="3">
        <v>-122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6.8085000000000003E-3</v>
      </c>
      <c r="T996" s="13">
        <f t="shared" si="151"/>
        <v>-2.6136E-2</v>
      </c>
      <c r="U996" s="13">
        <f t="shared" si="152"/>
        <v>-4.0662999999999998E-2</v>
      </c>
      <c r="V996" s="13">
        <f t="shared" si="153"/>
        <v>1.5138000000000002E-2</v>
      </c>
      <c r="W996" s="13">
        <f t="shared" si="154"/>
        <v>-1.5982E-2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9396</v>
      </c>
      <c r="C997" s="3" t="s">
        <v>10187</v>
      </c>
      <c r="D997" s="12">
        <v>19.149999999999999</v>
      </c>
      <c r="E997" s="12">
        <v>18.899999999999999</v>
      </c>
      <c r="F997" s="12">
        <v>18.850000000000001</v>
      </c>
      <c r="G997" s="12">
        <v>18.95</v>
      </c>
      <c r="H997" s="12">
        <v>18.95</v>
      </c>
      <c r="I997" s="3">
        <v>45</v>
      </c>
      <c r="J997" s="3">
        <v>7</v>
      </c>
      <c r="K997" s="3">
        <v>-3</v>
      </c>
      <c r="L997" s="3">
        <v>12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8.6174999999999984E-3</v>
      </c>
      <c r="T997" s="13">
        <f t="shared" si="151"/>
        <v>1.3229999999999997E-3</v>
      </c>
      <c r="U997" s="13">
        <f t="shared" si="152"/>
        <v>-5.6550000000000003E-4</v>
      </c>
      <c r="V997" s="13">
        <f t="shared" si="153"/>
        <v>2.274E-3</v>
      </c>
      <c r="W997" s="13">
        <f t="shared" si="154"/>
        <v>1.895E-4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9397</v>
      </c>
      <c r="C998" s="3" t="s">
        <v>10184</v>
      </c>
      <c r="D998" s="12">
        <v>6.45</v>
      </c>
      <c r="E998" s="12">
        <v>6.65</v>
      </c>
      <c r="F998" s="12">
        <v>6.45</v>
      </c>
      <c r="G998" s="12">
        <v>6.31</v>
      </c>
      <c r="H998" s="12">
        <v>6.15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9398</v>
      </c>
      <c r="C999" s="3" t="s">
        <v>10187</v>
      </c>
      <c r="D999" s="12">
        <v>14.2</v>
      </c>
      <c r="E999" s="12">
        <v>14.5</v>
      </c>
      <c r="F999" s="12">
        <v>14.05</v>
      </c>
      <c r="G999" s="12">
        <v>13.8</v>
      </c>
      <c r="H999" s="12">
        <v>13.5</v>
      </c>
      <c r="I999" s="3">
        <v>-313</v>
      </c>
      <c r="J999" s="3">
        <v>-116</v>
      </c>
      <c r="K999" s="3">
        <v>-8</v>
      </c>
      <c r="L999" s="3">
        <v>-191</v>
      </c>
      <c r="M999" s="3">
        <v>100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-4.4445999999999992E-2</v>
      </c>
      <c r="T999" s="13">
        <f t="shared" si="151"/>
        <v>-1.6820000000000002E-2</v>
      </c>
      <c r="U999" s="13">
        <f t="shared" si="152"/>
        <v>-1.124E-3</v>
      </c>
      <c r="V999" s="13">
        <f t="shared" si="153"/>
        <v>-2.6358000000000003E-2</v>
      </c>
      <c r="W999" s="13">
        <f t="shared" si="154"/>
        <v>1.35E-2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9399</v>
      </c>
      <c r="C1000" s="3" t="s">
        <v>10187</v>
      </c>
      <c r="D1000" s="12">
        <v>15.55</v>
      </c>
      <c r="E1000" s="12">
        <v>15.8</v>
      </c>
      <c r="F1000" s="12">
        <v>15.3</v>
      </c>
      <c r="G1000" s="12">
        <v>15.25</v>
      </c>
      <c r="H1000" s="12">
        <v>15.35</v>
      </c>
      <c r="I1000" s="3">
        <v>-1</v>
      </c>
      <c r="J1000" s="3">
        <v>34</v>
      </c>
      <c r="K1000" s="3">
        <v>-162</v>
      </c>
      <c r="L1000" s="3">
        <v>-33</v>
      </c>
      <c r="M1000" s="3">
        <v>-10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-1.5550000000000001E-4</v>
      </c>
      <c r="T1000" s="13">
        <f t="shared" si="151"/>
        <v>5.372E-3</v>
      </c>
      <c r="U1000" s="13">
        <f t="shared" si="152"/>
        <v>-2.4785999999999999E-2</v>
      </c>
      <c r="V1000" s="13">
        <f t="shared" si="153"/>
        <v>-5.0324999999999996E-3</v>
      </c>
      <c r="W1000" s="13">
        <f t="shared" si="154"/>
        <v>-1.5349999999999999E-3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9400</v>
      </c>
      <c r="C1001" s="3" t="s">
        <v>10210</v>
      </c>
      <c r="D1001" s="12">
        <v>15.1</v>
      </c>
      <c r="E1001" s="12">
        <v>15.5</v>
      </c>
      <c r="F1001" s="12">
        <v>14.9</v>
      </c>
      <c r="G1001" s="12">
        <v>14.9</v>
      </c>
      <c r="H1001" s="12">
        <v>14.95</v>
      </c>
      <c r="I1001" s="3">
        <v>47</v>
      </c>
      <c r="J1001" s="3">
        <v>55</v>
      </c>
      <c r="K1001" s="3">
        <v>-112</v>
      </c>
      <c r="L1001" s="3">
        <v>-19</v>
      </c>
      <c r="M1001" s="3">
        <v>20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7.0969999999999991E-3</v>
      </c>
      <c r="T1001" s="13">
        <f t="shared" si="151"/>
        <v>8.5249999999999996E-3</v>
      </c>
      <c r="U1001" s="13">
        <f t="shared" si="152"/>
        <v>-1.6687999999999998E-2</v>
      </c>
      <c r="V1001" s="13">
        <f t="shared" si="153"/>
        <v>-2.8310000000000002E-3</v>
      </c>
      <c r="W1001" s="13">
        <f t="shared" si="154"/>
        <v>2.99E-3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9401</v>
      </c>
      <c r="C1002" s="3" t="s">
        <v>10210</v>
      </c>
      <c r="D1002" s="12">
        <v>62.1</v>
      </c>
      <c r="E1002" s="12">
        <v>62.6</v>
      </c>
      <c r="F1002" s="12">
        <v>61</v>
      </c>
      <c r="G1002" s="12">
        <v>60.8</v>
      </c>
      <c r="H1002" s="12">
        <v>64</v>
      </c>
      <c r="I1002" s="3">
        <v>107</v>
      </c>
      <c r="J1002" s="3">
        <v>-2</v>
      </c>
      <c r="K1002" s="3">
        <v>-135</v>
      </c>
      <c r="L1002" s="3">
        <v>-8</v>
      </c>
      <c r="M1002" s="3">
        <v>197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6.6446999999999992E-2</v>
      </c>
      <c r="T1002" s="13">
        <f t="shared" si="151"/>
        <v>-1.2520000000000001E-3</v>
      </c>
      <c r="U1002" s="13">
        <f t="shared" si="152"/>
        <v>-8.2350000000000007E-2</v>
      </c>
      <c r="V1002" s="13">
        <f t="shared" si="153"/>
        <v>-4.8639999999999994E-3</v>
      </c>
      <c r="W1002" s="13">
        <f t="shared" si="154"/>
        <v>0.12608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9402</v>
      </c>
      <c r="C1003" s="3" t="s">
        <v>10187</v>
      </c>
      <c r="D1003" s="12">
        <v>33.85</v>
      </c>
      <c r="E1003" s="12">
        <v>33.450000000000003</v>
      </c>
      <c r="F1003" s="12">
        <v>33.1</v>
      </c>
      <c r="G1003" s="12">
        <v>33.450000000000003</v>
      </c>
      <c r="H1003" s="12">
        <v>33.75</v>
      </c>
      <c r="I1003" s="3">
        <v>-62</v>
      </c>
      <c r="J1003" s="3">
        <v>-240</v>
      </c>
      <c r="K1003" s="3">
        <v>-145</v>
      </c>
      <c r="L1003" s="3">
        <v>21</v>
      </c>
      <c r="M1003" s="3">
        <v>133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-2.0987000000000002E-2</v>
      </c>
      <c r="T1003" s="13">
        <f t="shared" si="151"/>
        <v>-8.0280000000000004E-2</v>
      </c>
      <c r="U1003" s="13">
        <f t="shared" si="152"/>
        <v>-4.7995000000000003E-2</v>
      </c>
      <c r="V1003" s="13">
        <f t="shared" si="153"/>
        <v>7.0245000000000004E-3</v>
      </c>
      <c r="W1003" s="13">
        <f t="shared" si="154"/>
        <v>4.4887499999999997E-2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9403</v>
      </c>
      <c r="C1004" s="3" t="s">
        <v>10202</v>
      </c>
      <c r="D1004" s="12">
        <v>41.75</v>
      </c>
      <c r="E1004" s="12">
        <v>42.75</v>
      </c>
      <c r="F1004" s="12">
        <v>42.8</v>
      </c>
      <c r="G1004" s="12">
        <v>42</v>
      </c>
      <c r="H1004" s="12">
        <v>42.1</v>
      </c>
      <c r="I1004" s="3">
        <v>-76</v>
      </c>
      <c r="J1004" s="3">
        <v>296</v>
      </c>
      <c r="K1004" s="3">
        <v>-223</v>
      </c>
      <c r="L1004" s="3">
        <v>-161</v>
      </c>
      <c r="M1004" s="3">
        <v>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-3.1730000000000001E-2</v>
      </c>
      <c r="T1004" s="13">
        <f t="shared" si="151"/>
        <v>0.12654000000000001</v>
      </c>
      <c r="U1004" s="13">
        <f t="shared" si="152"/>
        <v>-9.5444000000000001E-2</v>
      </c>
      <c r="V1004" s="13">
        <f t="shared" si="153"/>
        <v>-6.762E-2</v>
      </c>
      <c r="W1004" s="13">
        <f t="shared" si="154"/>
        <v>7.5780000000000005E-3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9404</v>
      </c>
      <c r="C1005" s="3" t="s">
        <v>10202</v>
      </c>
      <c r="D1005" s="12">
        <v>69.5</v>
      </c>
      <c r="E1005" s="12">
        <v>68.099999999999994</v>
      </c>
      <c r="F1005" s="12">
        <v>67.400000000000006</v>
      </c>
      <c r="G1005" s="12">
        <v>67.2</v>
      </c>
      <c r="H1005" s="12">
        <v>68</v>
      </c>
      <c r="I1005" s="3">
        <v>0</v>
      </c>
      <c r="J1005" s="3">
        <v>-19</v>
      </c>
      <c r="K1005" s="3">
        <v>-2</v>
      </c>
      <c r="L1005" s="3">
        <v>-13</v>
      </c>
      <c r="M1005" s="3">
        <v>-10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-1.2938999999999999E-2</v>
      </c>
      <c r="U1005" s="13">
        <f t="shared" si="152"/>
        <v>-1.348E-3</v>
      </c>
      <c r="V1005" s="13">
        <f t="shared" si="153"/>
        <v>-8.7360000000000007E-3</v>
      </c>
      <c r="W1005" s="13">
        <f t="shared" si="154"/>
        <v>-6.7999999999999996E-3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9405</v>
      </c>
      <c r="C1006" s="3" t="s">
        <v>10289</v>
      </c>
      <c r="D1006" s="12">
        <v>13.9</v>
      </c>
      <c r="E1006" s="12">
        <v>13.4</v>
      </c>
      <c r="F1006" s="12">
        <v>13.05</v>
      </c>
      <c r="G1006" s="12">
        <v>13.1</v>
      </c>
      <c r="H1006" s="12">
        <v>13.15</v>
      </c>
      <c r="I1006" s="3">
        <v>4</v>
      </c>
      <c r="J1006" s="3">
        <v>-5</v>
      </c>
      <c r="K1006" s="3">
        <v>2</v>
      </c>
      <c r="L1006" s="3">
        <v>-4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5.5599999999999996E-4</v>
      </c>
      <c r="T1006" s="13">
        <f t="shared" si="151"/>
        <v>-6.7000000000000002E-4</v>
      </c>
      <c r="U1006" s="13">
        <f t="shared" si="152"/>
        <v>2.61E-4</v>
      </c>
      <c r="V1006" s="13">
        <f t="shared" si="153"/>
        <v>-5.2399999999999994E-4</v>
      </c>
      <c r="W1006" s="13">
        <f t="shared" si="154"/>
        <v>-2.63E-4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9406</v>
      </c>
      <c r="C1007" s="3" t="s">
        <v>10209</v>
      </c>
      <c r="D1007" s="12">
        <v>75</v>
      </c>
      <c r="E1007" s="12">
        <v>76.099999999999994</v>
      </c>
      <c r="F1007" s="12">
        <v>75.8</v>
      </c>
      <c r="G1007" s="12">
        <v>74</v>
      </c>
      <c r="H1007" s="12">
        <v>74.599999999999994</v>
      </c>
      <c r="I1007" s="3">
        <v>-29</v>
      </c>
      <c r="J1007" s="3">
        <v>90</v>
      </c>
      <c r="K1007" s="3">
        <v>-30</v>
      </c>
      <c r="L1007" s="3">
        <v>-36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-2.1749999999999999E-2</v>
      </c>
      <c r="T1007" s="13">
        <f t="shared" si="151"/>
        <v>6.8489999999999995E-2</v>
      </c>
      <c r="U1007" s="13">
        <f t="shared" si="152"/>
        <v>-2.274E-2</v>
      </c>
      <c r="V1007" s="13">
        <f t="shared" si="153"/>
        <v>-2.664E-2</v>
      </c>
      <c r="W1007" s="13">
        <f t="shared" si="154"/>
        <v>-2.238E-3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9407</v>
      </c>
      <c r="C1008" s="3" t="s">
        <v>10202</v>
      </c>
      <c r="D1008" s="12">
        <v>220</v>
      </c>
      <c r="E1008" s="12">
        <v>232.5</v>
      </c>
      <c r="F1008" s="12">
        <v>226.5</v>
      </c>
      <c r="G1008" s="12">
        <v>232.5</v>
      </c>
      <c r="H1008" s="12">
        <v>234</v>
      </c>
      <c r="I1008" s="3">
        <v>-224</v>
      </c>
      <c r="J1008" s="3">
        <v>91</v>
      </c>
      <c r="K1008" s="3">
        <v>-207</v>
      </c>
      <c r="L1008" s="3">
        <v>147</v>
      </c>
      <c r="M1008" s="3">
        <v>98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-0.49280000000000002</v>
      </c>
      <c r="T1008" s="13">
        <f t="shared" si="151"/>
        <v>0.21157500000000001</v>
      </c>
      <c r="U1008" s="13">
        <f t="shared" si="152"/>
        <v>-0.46885500000000002</v>
      </c>
      <c r="V1008" s="13">
        <f t="shared" si="153"/>
        <v>0.341775</v>
      </c>
      <c r="W1008" s="13">
        <f t="shared" si="154"/>
        <v>0.22932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9408</v>
      </c>
      <c r="C1009" s="3" t="s">
        <v>10202</v>
      </c>
      <c r="D1009" s="12">
        <v>70.5</v>
      </c>
      <c r="E1009" s="12">
        <v>71</v>
      </c>
      <c r="F1009" s="12">
        <v>69.400000000000006</v>
      </c>
      <c r="G1009" s="12">
        <v>69.599999999999994</v>
      </c>
      <c r="H1009" s="12">
        <v>69.2</v>
      </c>
      <c r="I1009" s="3">
        <v>-7</v>
      </c>
      <c r="J1009" s="3">
        <v>-3</v>
      </c>
      <c r="K1009" s="3">
        <v>-8</v>
      </c>
      <c r="L1009" s="3">
        <v>2</v>
      </c>
      <c r="M1009" s="3">
        <v>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-4.9350000000000002E-3</v>
      </c>
      <c r="T1009" s="13">
        <f t="shared" si="151"/>
        <v>-2.1299999999999999E-3</v>
      </c>
      <c r="U1009" s="13">
        <f t="shared" si="152"/>
        <v>-5.5520000000000005E-3</v>
      </c>
      <c r="V1009" s="13">
        <f t="shared" si="153"/>
        <v>1.3919999999999998E-3</v>
      </c>
      <c r="W1009" s="13">
        <f t="shared" si="154"/>
        <v>4.1520000000000003E-3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9409</v>
      </c>
      <c r="C1010" s="3" t="s">
        <v>10210</v>
      </c>
      <c r="D1010" s="12">
        <v>79.2</v>
      </c>
      <c r="E1010" s="12">
        <v>78</v>
      </c>
      <c r="F1010" s="12">
        <v>77</v>
      </c>
      <c r="G1010" s="12">
        <v>77</v>
      </c>
      <c r="H1010" s="12">
        <v>79.7</v>
      </c>
      <c r="I1010" s="3">
        <v>222</v>
      </c>
      <c r="J1010" s="3">
        <v>-109</v>
      </c>
      <c r="K1010" s="3">
        <v>124</v>
      </c>
      <c r="L1010" s="3">
        <v>4</v>
      </c>
      <c r="M1010" s="3">
        <v>348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0.17582400000000001</v>
      </c>
      <c r="T1010" s="13">
        <f t="shared" si="151"/>
        <v>-8.5019999999999998E-2</v>
      </c>
      <c r="U1010" s="13">
        <f t="shared" si="152"/>
        <v>9.5479999999999995E-2</v>
      </c>
      <c r="V1010" s="13">
        <f t="shared" si="153"/>
        <v>3.0799999999999998E-3</v>
      </c>
      <c r="W1010" s="13">
        <f t="shared" si="154"/>
        <v>0.27735600000000005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9410</v>
      </c>
      <c r="C1011" s="3" t="s">
        <v>4888</v>
      </c>
      <c r="D1011" s="12">
        <v>25</v>
      </c>
      <c r="E1011" s="12">
        <v>25</v>
      </c>
      <c r="F1011" s="12">
        <v>24.85</v>
      </c>
      <c r="G1011" s="12">
        <v>24.7</v>
      </c>
      <c r="H1011" s="12">
        <v>24.7</v>
      </c>
      <c r="I1011" s="3">
        <v>0</v>
      </c>
      <c r="J1011" s="3">
        <v>-4</v>
      </c>
      <c r="K1011" s="3">
        <v>18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-1E-3</v>
      </c>
      <c r="U1011" s="13">
        <f t="shared" si="152"/>
        <v>4.4730000000000004E-3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9411</v>
      </c>
      <c r="C1012" s="3" t="s">
        <v>10202</v>
      </c>
      <c r="D1012" s="12">
        <v>218</v>
      </c>
      <c r="E1012" s="12">
        <v>221</v>
      </c>
      <c r="F1012" s="12">
        <v>212</v>
      </c>
      <c r="G1012" s="12">
        <v>207</v>
      </c>
      <c r="H1012" s="12">
        <v>207.5</v>
      </c>
      <c r="I1012" s="3">
        <v>-274</v>
      </c>
      <c r="J1012" s="3">
        <v>-153</v>
      </c>
      <c r="K1012" s="3">
        <v>-197</v>
      </c>
      <c r="L1012" s="3">
        <v>-125</v>
      </c>
      <c r="M1012" s="3">
        <v>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-0.59731999999999996</v>
      </c>
      <c r="T1012" s="13">
        <f t="shared" si="151"/>
        <v>-0.33812999999999999</v>
      </c>
      <c r="U1012" s="13">
        <f t="shared" si="152"/>
        <v>-0.41764000000000001</v>
      </c>
      <c r="V1012" s="13">
        <f t="shared" si="153"/>
        <v>-0.25874999999999998</v>
      </c>
      <c r="W1012" s="13">
        <f t="shared" si="154"/>
        <v>1.0375000000000001E-2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9412</v>
      </c>
      <c r="C1013" s="3" t="s">
        <v>10209</v>
      </c>
      <c r="D1013" s="12">
        <v>26.15</v>
      </c>
      <c r="E1013" s="12">
        <v>25.5</v>
      </c>
      <c r="F1013" s="12">
        <v>25.2</v>
      </c>
      <c r="G1013" s="12">
        <v>24.85</v>
      </c>
      <c r="H1013" s="12">
        <v>25</v>
      </c>
      <c r="I1013" s="3">
        <v>2</v>
      </c>
      <c r="J1013" s="3">
        <v>0</v>
      </c>
      <c r="K1013" s="3">
        <v>-8</v>
      </c>
      <c r="L1013" s="3">
        <v>-12</v>
      </c>
      <c r="M1013" s="3">
        <v>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5.2299999999999992E-4</v>
      </c>
      <c r="T1013" s="13">
        <f t="shared" si="151"/>
        <v>0</v>
      </c>
      <c r="U1013" s="13">
        <f t="shared" si="152"/>
        <v>-2.016E-3</v>
      </c>
      <c r="V1013" s="13">
        <f t="shared" si="153"/>
        <v>-2.9820000000000003E-3</v>
      </c>
      <c r="W1013" s="13">
        <f t="shared" si="154"/>
        <v>2.5000000000000001E-4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9413</v>
      </c>
      <c r="C1014" s="3" t="s">
        <v>10209</v>
      </c>
      <c r="D1014" s="12">
        <v>27.1</v>
      </c>
      <c r="E1014" s="12">
        <v>27.1</v>
      </c>
      <c r="F1014" s="12">
        <v>27.05</v>
      </c>
      <c r="G1014" s="12">
        <v>27</v>
      </c>
      <c r="H1014" s="12">
        <v>27.2</v>
      </c>
      <c r="I1014" s="3">
        <v>0</v>
      </c>
      <c r="J1014" s="3">
        <v>0</v>
      </c>
      <c r="K1014" s="3">
        <v>-2</v>
      </c>
      <c r="L1014" s="3">
        <v>0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-5.4100000000000003E-4</v>
      </c>
      <c r="V1014" s="13">
        <f t="shared" si="153"/>
        <v>0</v>
      </c>
      <c r="W1014" s="13">
        <f t="shared" si="154"/>
        <v>8.1599999999999999E-4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9414</v>
      </c>
      <c r="C1015" s="3" t="s">
        <v>10202</v>
      </c>
      <c r="D1015" s="12">
        <v>84.1</v>
      </c>
      <c r="E1015" s="12">
        <v>83.2</v>
      </c>
      <c r="F1015" s="12">
        <v>79.599999999999994</v>
      </c>
      <c r="G1015" s="12">
        <v>78.900000000000006</v>
      </c>
      <c r="H1015" s="12">
        <v>82</v>
      </c>
      <c r="I1015" s="3">
        <v>-1586</v>
      </c>
      <c r="J1015" s="3">
        <v>-217</v>
      </c>
      <c r="K1015" s="3">
        <v>1080</v>
      </c>
      <c r="L1015" s="3">
        <v>-215</v>
      </c>
      <c r="M1015" s="3">
        <v>14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-1.3338259999999997</v>
      </c>
      <c r="T1015" s="13">
        <f t="shared" si="151"/>
        <v>-0.18054400000000001</v>
      </c>
      <c r="U1015" s="13">
        <f t="shared" si="152"/>
        <v>0.85968</v>
      </c>
      <c r="V1015" s="13">
        <f t="shared" si="153"/>
        <v>-0.16963500000000001</v>
      </c>
      <c r="W1015" s="13">
        <f t="shared" si="154"/>
        <v>1.1480000000000001E-2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9415</v>
      </c>
      <c r="C1016" s="3" t="s">
        <v>4587</v>
      </c>
      <c r="D1016" s="12">
        <v>36.700000000000003</v>
      </c>
      <c r="E1016" s="12">
        <v>36.65</v>
      </c>
      <c r="F1016" s="12">
        <v>36.200000000000003</v>
      </c>
      <c r="G1016" s="12">
        <v>36.25</v>
      </c>
      <c r="H1016" s="12">
        <v>36.299999999999997</v>
      </c>
      <c r="I1016" s="3">
        <v>-9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-3.3029999999999999E-3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9416</v>
      </c>
      <c r="C1017" s="3" t="s">
        <v>10211</v>
      </c>
      <c r="D1017" s="12">
        <v>38.6</v>
      </c>
      <c r="E1017" s="12">
        <v>39</v>
      </c>
      <c r="F1017" s="12">
        <v>38.5</v>
      </c>
      <c r="G1017" s="12">
        <v>38.5</v>
      </c>
      <c r="H1017" s="12">
        <v>40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9417</v>
      </c>
      <c r="C1018" s="3" t="s">
        <v>10210</v>
      </c>
      <c r="D1018" s="12">
        <v>63.9</v>
      </c>
      <c r="E1018" s="12">
        <v>63.6</v>
      </c>
      <c r="F1018" s="12">
        <v>63</v>
      </c>
      <c r="G1018" s="12">
        <v>63.2</v>
      </c>
      <c r="H1018" s="12">
        <v>63.2</v>
      </c>
      <c r="I1018" s="3">
        <v>0</v>
      </c>
      <c r="J1018" s="3">
        <v>-3</v>
      </c>
      <c r="K1018" s="3">
        <v>-1</v>
      </c>
      <c r="L1018" s="3">
        <v>1</v>
      </c>
      <c r="M1018" s="3">
        <v>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</v>
      </c>
      <c r="T1018" s="13">
        <f t="shared" si="151"/>
        <v>-1.9080000000000002E-3</v>
      </c>
      <c r="U1018" s="13">
        <f t="shared" si="152"/>
        <v>-6.3000000000000003E-4</v>
      </c>
      <c r="V1018" s="13">
        <f t="shared" si="153"/>
        <v>6.3200000000000007E-4</v>
      </c>
      <c r="W1018" s="13">
        <f t="shared" si="154"/>
        <v>1.8960000000000003E-3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9418</v>
      </c>
      <c r="C1019" s="3" t="s">
        <v>10261</v>
      </c>
      <c r="D1019" s="12">
        <v>117.5</v>
      </c>
      <c r="E1019" s="12">
        <v>113.5</v>
      </c>
      <c r="F1019" s="12">
        <v>111</v>
      </c>
      <c r="G1019" s="12">
        <v>110.5</v>
      </c>
      <c r="H1019" s="12">
        <v>115.5</v>
      </c>
      <c r="I1019" s="3">
        <v>168</v>
      </c>
      <c r="J1019" s="3">
        <v>-161</v>
      </c>
      <c r="K1019" s="3">
        <v>-110</v>
      </c>
      <c r="L1019" s="3">
        <v>-38</v>
      </c>
      <c r="M1019" s="3">
        <v>202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0.19739999999999999</v>
      </c>
      <c r="T1019" s="13">
        <f t="shared" si="151"/>
        <v>-0.18273500000000001</v>
      </c>
      <c r="U1019" s="13">
        <f t="shared" si="152"/>
        <v>-0.1221</v>
      </c>
      <c r="V1019" s="13">
        <f t="shared" si="153"/>
        <v>-4.199E-2</v>
      </c>
      <c r="W1019" s="13">
        <f t="shared" si="154"/>
        <v>0.23330999999999999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9419</v>
      </c>
      <c r="C1020" s="3" t="s">
        <v>10210</v>
      </c>
      <c r="D1020" s="12">
        <v>107.5</v>
      </c>
      <c r="E1020" s="12">
        <v>107</v>
      </c>
      <c r="F1020" s="12">
        <v>105.5</v>
      </c>
      <c r="G1020" s="12">
        <v>105.5</v>
      </c>
      <c r="H1020" s="12">
        <v>106.5</v>
      </c>
      <c r="I1020" s="3">
        <v>-11</v>
      </c>
      <c r="J1020" s="3">
        <v>-30</v>
      </c>
      <c r="K1020" s="3">
        <v>-23</v>
      </c>
      <c r="L1020" s="3">
        <v>2</v>
      </c>
      <c r="M1020" s="3">
        <v>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-1.1825E-2</v>
      </c>
      <c r="T1020" s="13">
        <f t="shared" si="151"/>
        <v>-3.2099999999999997E-2</v>
      </c>
      <c r="U1020" s="13">
        <f t="shared" si="152"/>
        <v>-2.4264999999999998E-2</v>
      </c>
      <c r="V1020" s="13">
        <f t="shared" si="153"/>
        <v>2.1099999999999999E-3</v>
      </c>
      <c r="W1020" s="13">
        <f t="shared" si="154"/>
        <v>9.5849999999999998E-3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9420</v>
      </c>
      <c r="C1021" s="3" t="s">
        <v>10210</v>
      </c>
      <c r="D1021" s="12">
        <v>63</v>
      </c>
      <c r="E1021" s="12">
        <v>61.5</v>
      </c>
      <c r="F1021" s="12">
        <v>60.5</v>
      </c>
      <c r="G1021" s="12">
        <v>61.8</v>
      </c>
      <c r="H1021" s="12">
        <v>61.3</v>
      </c>
      <c r="I1021" s="3">
        <v>7</v>
      </c>
      <c r="J1021" s="3">
        <v>4</v>
      </c>
      <c r="K1021" s="3">
        <v>0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4.4099999999999999E-3</v>
      </c>
      <c r="T1021" s="13">
        <f t="shared" si="151"/>
        <v>2.4599999999999999E-3</v>
      </c>
      <c r="U1021" s="13">
        <f t="shared" si="152"/>
        <v>0</v>
      </c>
      <c r="V1021" s="13">
        <f t="shared" si="153"/>
        <v>-6.1799999999999995E-4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9421</v>
      </c>
      <c r="C1022" s="3" t="s">
        <v>10210</v>
      </c>
      <c r="D1022" s="12">
        <v>153</v>
      </c>
      <c r="E1022" s="12">
        <v>156</v>
      </c>
      <c r="F1022" s="12">
        <v>155.5</v>
      </c>
      <c r="G1022" s="12">
        <v>155</v>
      </c>
      <c r="H1022" s="12">
        <v>155</v>
      </c>
      <c r="I1022" s="3">
        <v>3</v>
      </c>
      <c r="J1022" s="3">
        <v>34</v>
      </c>
      <c r="K1022" s="3">
        <v>-6</v>
      </c>
      <c r="L1022" s="3">
        <v>-1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4.5900000000000003E-3</v>
      </c>
      <c r="T1022" s="13">
        <f t="shared" si="151"/>
        <v>5.3039999999999997E-2</v>
      </c>
      <c r="U1022" s="13">
        <f t="shared" si="152"/>
        <v>-9.3299999999999998E-3</v>
      </c>
      <c r="V1022" s="13">
        <f t="shared" si="153"/>
        <v>-1.5499999999999999E-3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9422</v>
      </c>
      <c r="C1023" s="3" t="s">
        <v>10210</v>
      </c>
      <c r="D1023" s="12">
        <v>25.7</v>
      </c>
      <c r="E1023" s="12">
        <v>25.55</v>
      </c>
      <c r="F1023" s="12">
        <v>25.6</v>
      </c>
      <c r="G1023" s="12">
        <v>26.1</v>
      </c>
      <c r="H1023" s="12">
        <v>26.2</v>
      </c>
      <c r="I1023" s="3">
        <v>0</v>
      </c>
      <c r="J1023" s="3">
        <v>0</v>
      </c>
      <c r="K1023" s="3">
        <v>-2</v>
      </c>
      <c r="L1023" s="3">
        <v>-2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-5.1199999999999998E-4</v>
      </c>
      <c r="V1023" s="13">
        <f t="shared" si="153"/>
        <v>-5.22E-4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9423</v>
      </c>
      <c r="C1024" s="3" t="s">
        <v>4580</v>
      </c>
      <c r="D1024" s="12">
        <v>30.9</v>
      </c>
      <c r="E1024" s="12">
        <v>29.75</v>
      </c>
      <c r="F1024" s="12">
        <v>29.5</v>
      </c>
      <c r="G1024" s="12">
        <v>29.6</v>
      </c>
      <c r="H1024" s="12">
        <v>30</v>
      </c>
      <c r="I1024" s="3">
        <v>-4</v>
      </c>
      <c r="J1024" s="3">
        <v>-7</v>
      </c>
      <c r="K1024" s="3">
        <v>6</v>
      </c>
      <c r="L1024" s="3">
        <v>39</v>
      </c>
      <c r="M1024" s="3">
        <v>27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-1.2359999999999999E-3</v>
      </c>
      <c r="T1024" s="13">
        <f t="shared" si="151"/>
        <v>-2.0825000000000001E-3</v>
      </c>
      <c r="U1024" s="13">
        <f t="shared" si="152"/>
        <v>1.7700000000000001E-3</v>
      </c>
      <c r="V1024" s="13">
        <f t="shared" si="153"/>
        <v>1.1544E-2</v>
      </c>
      <c r="W1024" s="13">
        <f t="shared" si="154"/>
        <v>8.0999999999999996E-3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9424</v>
      </c>
      <c r="C1025" s="3" t="s">
        <v>10185</v>
      </c>
      <c r="D1025" s="12">
        <v>10.1</v>
      </c>
      <c r="E1025" s="12">
        <v>10.1</v>
      </c>
      <c r="F1025" s="12">
        <v>11</v>
      </c>
      <c r="G1025" s="12">
        <v>11.1</v>
      </c>
      <c r="H1025" s="12">
        <v>10.95</v>
      </c>
      <c r="I1025" s="3">
        <v>0</v>
      </c>
      <c r="J1025" s="3">
        <v>3</v>
      </c>
      <c r="K1025" s="3">
        <v>3</v>
      </c>
      <c r="L1025" s="3">
        <v>-14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3.0299999999999999E-4</v>
      </c>
      <c r="U1025" s="13">
        <f t="shared" si="152"/>
        <v>3.3E-4</v>
      </c>
      <c r="V1025" s="13">
        <f t="shared" si="153"/>
        <v>-1.554E-3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9425</v>
      </c>
      <c r="C1026" s="3" t="s">
        <v>10192</v>
      </c>
      <c r="D1026" s="12">
        <v>10</v>
      </c>
      <c r="E1026" s="12">
        <v>10.25</v>
      </c>
      <c r="F1026" s="12">
        <v>10</v>
      </c>
      <c r="G1026" s="12">
        <v>10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9426</v>
      </c>
      <c r="C1027" s="3" t="s">
        <v>4597</v>
      </c>
      <c r="D1027" s="12">
        <v>24</v>
      </c>
      <c r="E1027" s="12">
        <v>26.4</v>
      </c>
      <c r="F1027" s="12">
        <v>27.3</v>
      </c>
      <c r="G1027" s="12">
        <v>26.05</v>
      </c>
      <c r="H1027" s="12">
        <v>25.9</v>
      </c>
      <c r="I1027" s="3">
        <v>0</v>
      </c>
      <c r="J1027" s="3">
        <v>4</v>
      </c>
      <c r="K1027" s="3">
        <v>-39</v>
      </c>
      <c r="L1027" s="3">
        <v>-5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1.0559999999999999E-3</v>
      </c>
      <c r="U1027" s="13">
        <f t="shared" si="152"/>
        <v>-1.0647E-2</v>
      </c>
      <c r="V1027" s="13">
        <f t="shared" si="153"/>
        <v>-1.3025000000000001E-3</v>
      </c>
      <c r="W1027" s="13">
        <f t="shared" si="154"/>
        <v>1.036E-3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9427</v>
      </c>
      <c r="C1028" s="3" t="s">
        <v>4755</v>
      </c>
      <c r="D1028" s="12">
        <v>7.07</v>
      </c>
      <c r="E1028" s="12">
        <v>7.05</v>
      </c>
      <c r="F1028" s="12">
        <v>7.15</v>
      </c>
      <c r="G1028" s="12">
        <v>7.05</v>
      </c>
      <c r="H1028" s="12">
        <v>7.05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9428</v>
      </c>
      <c r="C1029" s="3" t="s">
        <v>10256</v>
      </c>
      <c r="D1029" s="12">
        <v>65.400000000000006</v>
      </c>
      <c r="E1029" s="12">
        <v>64.7</v>
      </c>
      <c r="F1029" s="12">
        <v>64.599999999999994</v>
      </c>
      <c r="G1029" s="12">
        <v>65</v>
      </c>
      <c r="H1029" s="12">
        <v>65.2</v>
      </c>
      <c r="I1029" s="3">
        <v>-424</v>
      </c>
      <c r="J1029" s="3">
        <v>-596</v>
      </c>
      <c r="K1029" s="3">
        <v>-349</v>
      </c>
      <c r="L1029" s="3">
        <v>826</v>
      </c>
      <c r="M1029" s="3">
        <v>580</v>
      </c>
      <c r="N1029" s="3">
        <v>-17</v>
      </c>
      <c r="O1029" s="3">
        <v>-296</v>
      </c>
      <c r="P1029" s="3">
        <v>10</v>
      </c>
      <c r="Q1029" s="3">
        <v>197</v>
      </c>
      <c r="R1029" s="3">
        <v>9</v>
      </c>
      <c r="S1029" s="13">
        <f t="shared" si="150"/>
        <v>-0.27729600000000004</v>
      </c>
      <c r="T1029" s="13">
        <f t="shared" si="151"/>
        <v>-0.38561200000000007</v>
      </c>
      <c r="U1029" s="13">
        <f t="shared" si="152"/>
        <v>-0.22545399999999999</v>
      </c>
      <c r="V1029" s="13">
        <f t="shared" si="153"/>
        <v>0.53690000000000004</v>
      </c>
      <c r="W1029" s="13">
        <f t="shared" si="154"/>
        <v>0.37816</v>
      </c>
      <c r="X1029" s="13">
        <f t="shared" si="155"/>
        <v>-1.1118000000000001E-2</v>
      </c>
      <c r="Y1029" s="13">
        <f t="shared" si="156"/>
        <v>-0.19151200000000002</v>
      </c>
      <c r="Z1029" s="13">
        <f t="shared" si="157"/>
        <v>6.4599999999999996E-3</v>
      </c>
      <c r="AA1029" s="13">
        <f t="shared" si="158"/>
        <v>0.12805</v>
      </c>
      <c r="AB1029" s="13">
        <f t="shared" si="159"/>
        <v>5.8680000000000008E-3</v>
      </c>
    </row>
    <row r="1030" spans="1:28" x14ac:dyDescent="0.25">
      <c r="A1030" s="2" t="s">
        <v>1024</v>
      </c>
      <c r="B1030" s="3" t="s">
        <v>9429</v>
      </c>
      <c r="C1030" s="3" t="s">
        <v>10228</v>
      </c>
      <c r="D1030" s="12">
        <v>53</v>
      </c>
      <c r="E1030" s="12">
        <v>53.2</v>
      </c>
      <c r="F1030" s="12">
        <v>53.6</v>
      </c>
      <c r="G1030" s="12">
        <v>53.1</v>
      </c>
      <c r="H1030" s="12">
        <v>53.2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9430</v>
      </c>
      <c r="C1031" s="3" t="s">
        <v>10234</v>
      </c>
      <c r="D1031" s="12">
        <v>30.8</v>
      </c>
      <c r="E1031" s="12">
        <v>30.65</v>
      </c>
      <c r="F1031" s="12">
        <v>30.15</v>
      </c>
      <c r="G1031" s="12">
        <v>30.25</v>
      </c>
      <c r="H1031" s="12">
        <v>30.9</v>
      </c>
      <c r="I1031" s="3">
        <v>148</v>
      </c>
      <c r="J1031" s="3">
        <v>-62</v>
      </c>
      <c r="K1031" s="3">
        <v>333</v>
      </c>
      <c r="L1031" s="3">
        <v>186</v>
      </c>
      <c r="M1031" s="3">
        <v>933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4.5584000000000006E-2</v>
      </c>
      <c r="T1031" s="13">
        <f t="shared" ref="T1031:T1094" si="161">$E1031*J1031/100000</f>
        <v>-1.9002999999999999E-2</v>
      </c>
      <c r="U1031" s="13">
        <f t="shared" ref="U1031:U1094" si="162">$F1031*K1031/100000</f>
        <v>0.10039949999999999</v>
      </c>
      <c r="V1031" s="13">
        <f t="shared" ref="V1031:V1094" si="163">$G1031*L1031/100000</f>
        <v>5.6265000000000003E-2</v>
      </c>
      <c r="W1031" s="13">
        <f t="shared" ref="W1031:W1094" si="164">$H1031*M1031/100000</f>
        <v>0.28829699999999997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9431</v>
      </c>
      <c r="C1032" s="3" t="s">
        <v>10195</v>
      </c>
      <c r="D1032" s="12">
        <v>24</v>
      </c>
      <c r="E1032" s="12">
        <v>23.7</v>
      </c>
      <c r="F1032" s="12">
        <v>23.5</v>
      </c>
      <c r="G1032" s="12">
        <v>23.5</v>
      </c>
      <c r="H1032" s="12">
        <v>23.7</v>
      </c>
      <c r="I1032" s="3">
        <v>0</v>
      </c>
      <c r="J1032" s="3">
        <v>-1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-2.3699999999999999E-4</v>
      </c>
      <c r="U1032" s="13">
        <f t="shared" si="162"/>
        <v>0</v>
      </c>
      <c r="V1032" s="13">
        <f t="shared" si="163"/>
        <v>2.3499999999999999E-4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9432</v>
      </c>
      <c r="C1033" s="3" t="s">
        <v>10228</v>
      </c>
      <c r="D1033" s="12">
        <v>29.4</v>
      </c>
      <c r="E1033" s="12">
        <v>29.45</v>
      </c>
      <c r="F1033" s="12">
        <v>28.65</v>
      </c>
      <c r="G1033" s="12">
        <v>28.65</v>
      </c>
      <c r="H1033" s="12">
        <v>29</v>
      </c>
      <c r="I1033" s="3">
        <v>94</v>
      </c>
      <c r="J1033" s="3">
        <v>61</v>
      </c>
      <c r="K1033" s="3">
        <v>-37</v>
      </c>
      <c r="L1033" s="3">
        <v>7</v>
      </c>
      <c r="M1033" s="3">
        <v>115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2.7635999999999997E-2</v>
      </c>
      <c r="T1033" s="13">
        <f t="shared" si="161"/>
        <v>1.7964500000000001E-2</v>
      </c>
      <c r="U1033" s="13">
        <f t="shared" si="162"/>
        <v>-1.0600499999999999E-2</v>
      </c>
      <c r="V1033" s="13">
        <f t="shared" si="163"/>
        <v>2.0054999999999999E-3</v>
      </c>
      <c r="W1033" s="13">
        <f t="shared" si="164"/>
        <v>3.3349999999999998E-2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9433</v>
      </c>
      <c r="C1034" s="3" t="s">
        <v>10227</v>
      </c>
      <c r="D1034" s="12">
        <v>26.6</v>
      </c>
      <c r="E1034" s="12">
        <v>27</v>
      </c>
      <c r="F1034" s="12">
        <v>26.4</v>
      </c>
      <c r="G1034" s="12">
        <v>26</v>
      </c>
      <c r="H1034" s="12">
        <v>26.3</v>
      </c>
      <c r="I1034" s="3">
        <v>224</v>
      </c>
      <c r="J1034" s="3">
        <v>190</v>
      </c>
      <c r="K1034" s="3">
        <v>-63</v>
      </c>
      <c r="L1034" s="3">
        <v>-108</v>
      </c>
      <c r="M1034" s="3">
        <v>67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5.9584000000000005E-2</v>
      </c>
      <c r="T1034" s="13">
        <f t="shared" si="161"/>
        <v>5.1299999999999998E-2</v>
      </c>
      <c r="U1034" s="13">
        <f t="shared" si="162"/>
        <v>-1.6631999999999997E-2</v>
      </c>
      <c r="V1034" s="13">
        <f t="shared" si="163"/>
        <v>-2.8080000000000001E-2</v>
      </c>
      <c r="W1034" s="13">
        <f t="shared" si="164"/>
        <v>1.7621000000000001E-2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9434</v>
      </c>
      <c r="C1035" s="3" t="s">
        <v>10202</v>
      </c>
      <c r="D1035" s="12">
        <v>28.5</v>
      </c>
      <c r="E1035" s="12">
        <v>28.5</v>
      </c>
      <c r="F1035" s="12">
        <v>29</v>
      </c>
      <c r="G1035" s="12">
        <v>28.4</v>
      </c>
      <c r="H1035" s="12">
        <v>28.5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9435</v>
      </c>
      <c r="C1036" s="3" t="s">
        <v>10200</v>
      </c>
      <c r="D1036" s="12">
        <v>170.5</v>
      </c>
      <c r="E1036" s="12">
        <v>169.5</v>
      </c>
      <c r="F1036" s="12">
        <v>167.5</v>
      </c>
      <c r="G1036" s="12">
        <v>164.5</v>
      </c>
      <c r="H1036" s="12">
        <v>173</v>
      </c>
      <c r="I1036" s="3">
        <v>-2</v>
      </c>
      <c r="J1036" s="3">
        <v>-30</v>
      </c>
      <c r="K1036" s="3">
        <v>-72</v>
      </c>
      <c r="L1036" s="3">
        <v>-59</v>
      </c>
      <c r="M1036" s="3">
        <v>54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-3.4099999999999998E-3</v>
      </c>
      <c r="T1036" s="13">
        <f t="shared" si="161"/>
        <v>-5.0849999999999999E-2</v>
      </c>
      <c r="U1036" s="13">
        <f t="shared" si="162"/>
        <v>-0.1206</v>
      </c>
      <c r="V1036" s="13">
        <f t="shared" si="163"/>
        <v>-9.7055000000000002E-2</v>
      </c>
      <c r="W1036" s="13">
        <f t="shared" si="164"/>
        <v>9.3420000000000003E-2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9436</v>
      </c>
      <c r="C1037" s="3" t="s">
        <v>10295</v>
      </c>
      <c r="D1037" s="12">
        <v>53.2</v>
      </c>
      <c r="E1037" s="12">
        <v>54.1</v>
      </c>
      <c r="F1037" s="12">
        <v>52.1</v>
      </c>
      <c r="G1037" s="12">
        <v>52.7</v>
      </c>
      <c r="H1037" s="12">
        <v>54.5</v>
      </c>
      <c r="I1037" s="3">
        <v>-427</v>
      </c>
      <c r="J1037" s="3">
        <v>34</v>
      </c>
      <c r="K1037" s="3">
        <v>-1239</v>
      </c>
      <c r="L1037" s="3">
        <v>-63</v>
      </c>
      <c r="M1037" s="3">
        <v>229</v>
      </c>
      <c r="N1037" s="3">
        <v>-217</v>
      </c>
      <c r="O1037" s="3">
        <v>-188</v>
      </c>
      <c r="P1037" s="3">
        <v>-182</v>
      </c>
      <c r="Q1037" s="3">
        <v>0</v>
      </c>
      <c r="R1037" s="3">
        <v>0</v>
      </c>
      <c r="S1037" s="13">
        <f t="shared" si="160"/>
        <v>-0.227164</v>
      </c>
      <c r="T1037" s="13">
        <f t="shared" si="161"/>
        <v>1.8394000000000001E-2</v>
      </c>
      <c r="U1037" s="13">
        <f t="shared" si="162"/>
        <v>-0.64551900000000006</v>
      </c>
      <c r="V1037" s="13">
        <f t="shared" si="163"/>
        <v>-3.3201000000000001E-2</v>
      </c>
      <c r="W1037" s="13">
        <f t="shared" si="164"/>
        <v>0.124805</v>
      </c>
      <c r="X1037" s="13">
        <f t="shared" si="165"/>
        <v>-0.11544400000000002</v>
      </c>
      <c r="Y1037" s="13">
        <f t="shared" si="166"/>
        <v>-0.10170800000000001</v>
      </c>
      <c r="Z1037" s="13">
        <f t="shared" si="167"/>
        <v>-9.4822000000000004E-2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9437</v>
      </c>
      <c r="C1038" s="3" t="s">
        <v>10251</v>
      </c>
      <c r="D1038" s="12">
        <v>23.1</v>
      </c>
      <c r="E1038" s="12">
        <v>23.4</v>
      </c>
      <c r="F1038" s="12">
        <v>23.35</v>
      </c>
      <c r="G1038" s="12">
        <v>23.15</v>
      </c>
      <c r="H1038" s="12">
        <v>23.35</v>
      </c>
      <c r="I1038" s="3">
        <v>31</v>
      </c>
      <c r="J1038" s="3">
        <v>20</v>
      </c>
      <c r="K1038" s="3">
        <v>20</v>
      </c>
      <c r="L1038" s="3">
        <v>36</v>
      </c>
      <c r="M1038" s="3">
        <v>11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7.1609999999999998E-3</v>
      </c>
      <c r="T1038" s="13">
        <f t="shared" si="161"/>
        <v>4.6800000000000001E-3</v>
      </c>
      <c r="U1038" s="13">
        <f t="shared" si="162"/>
        <v>4.6699999999999997E-3</v>
      </c>
      <c r="V1038" s="13">
        <f t="shared" si="163"/>
        <v>8.3339999999999994E-3</v>
      </c>
      <c r="W1038" s="13">
        <f t="shared" si="164"/>
        <v>2.5685E-3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9438</v>
      </c>
      <c r="C1039" s="3" t="s">
        <v>10244</v>
      </c>
      <c r="D1039" s="12">
        <v>81.5</v>
      </c>
      <c r="E1039" s="12">
        <v>79.599999999999994</v>
      </c>
      <c r="F1039" s="12">
        <v>79.900000000000006</v>
      </c>
      <c r="G1039" s="12">
        <v>79.2</v>
      </c>
      <c r="H1039" s="12">
        <v>82.4</v>
      </c>
      <c r="I1039" s="3">
        <v>367</v>
      </c>
      <c r="J1039" s="3">
        <v>-2470</v>
      </c>
      <c r="K1039" s="3">
        <v>646</v>
      </c>
      <c r="L1039" s="3">
        <v>-1294</v>
      </c>
      <c r="M1039" s="3">
        <v>3026</v>
      </c>
      <c r="N1039" s="3">
        <v>0</v>
      </c>
      <c r="O1039" s="3">
        <v>-342</v>
      </c>
      <c r="P1039" s="3">
        <v>669</v>
      </c>
      <c r="Q1039" s="3">
        <v>0</v>
      </c>
      <c r="R1039" s="3">
        <v>433</v>
      </c>
      <c r="S1039" s="13">
        <f t="shared" si="160"/>
        <v>0.29910500000000001</v>
      </c>
      <c r="T1039" s="13">
        <f t="shared" si="161"/>
        <v>-1.9661200000000001</v>
      </c>
      <c r="U1039" s="13">
        <f t="shared" si="162"/>
        <v>0.516154</v>
      </c>
      <c r="V1039" s="13">
        <f t="shared" si="163"/>
        <v>-1.024848</v>
      </c>
      <c r="W1039" s="13">
        <f t="shared" si="164"/>
        <v>2.4934240000000001</v>
      </c>
      <c r="X1039" s="13">
        <f t="shared" si="165"/>
        <v>0</v>
      </c>
      <c r="Y1039" s="13">
        <f t="shared" si="166"/>
        <v>-0.27223199999999997</v>
      </c>
      <c r="Z1039" s="13">
        <f t="shared" si="167"/>
        <v>0.53453100000000009</v>
      </c>
      <c r="AA1039" s="13">
        <f t="shared" si="168"/>
        <v>0</v>
      </c>
      <c r="AB1039" s="13">
        <f t="shared" si="169"/>
        <v>0.35679200000000005</v>
      </c>
    </row>
    <row r="1040" spans="1:28" x14ac:dyDescent="0.25">
      <c r="A1040" s="2" t="s">
        <v>1034</v>
      </c>
      <c r="B1040" s="3" t="s">
        <v>9439</v>
      </c>
      <c r="C1040" s="3" t="s">
        <v>10242</v>
      </c>
      <c r="D1040" s="12">
        <v>15</v>
      </c>
      <c r="E1040" s="12">
        <v>15</v>
      </c>
      <c r="F1040" s="12">
        <v>14.85</v>
      </c>
      <c r="G1040" s="12">
        <v>14.5</v>
      </c>
      <c r="H1040" s="12">
        <v>15.05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9440</v>
      </c>
      <c r="C1041" s="3" t="s">
        <v>10227</v>
      </c>
      <c r="D1041" s="12">
        <v>58.5</v>
      </c>
      <c r="E1041" s="12">
        <v>59.9</v>
      </c>
      <c r="F1041" s="12">
        <v>59.5</v>
      </c>
      <c r="G1041" s="12">
        <v>58</v>
      </c>
      <c r="H1041" s="12">
        <v>60.3</v>
      </c>
      <c r="I1041" s="3">
        <v>48</v>
      </c>
      <c r="J1041" s="3">
        <v>237</v>
      </c>
      <c r="K1041" s="3">
        <v>-21</v>
      </c>
      <c r="L1041" s="3">
        <v>-23</v>
      </c>
      <c r="M1041" s="3">
        <v>1203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2.8080000000000001E-2</v>
      </c>
      <c r="T1041" s="13">
        <f t="shared" si="161"/>
        <v>0.14196300000000001</v>
      </c>
      <c r="U1041" s="13">
        <f t="shared" si="162"/>
        <v>-1.2494999999999999E-2</v>
      </c>
      <c r="V1041" s="13">
        <f t="shared" si="163"/>
        <v>-1.3339999999999999E-2</v>
      </c>
      <c r="W1041" s="13">
        <f t="shared" si="164"/>
        <v>0.72540899999999997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9441</v>
      </c>
      <c r="C1042" s="3" t="s">
        <v>10200</v>
      </c>
      <c r="D1042" s="12">
        <v>25.75</v>
      </c>
      <c r="E1042" s="12">
        <v>25.75</v>
      </c>
      <c r="F1042" s="12">
        <v>25.05</v>
      </c>
      <c r="G1042" s="12">
        <v>24.65</v>
      </c>
      <c r="H1042" s="12">
        <v>24.6</v>
      </c>
      <c r="I1042" s="3">
        <v>2</v>
      </c>
      <c r="J1042" s="3">
        <v>-74</v>
      </c>
      <c r="K1042" s="3">
        <v>-109</v>
      </c>
      <c r="L1042" s="3">
        <v>-127</v>
      </c>
      <c r="M1042" s="3">
        <v>-89</v>
      </c>
      <c r="N1042" s="3">
        <v>0</v>
      </c>
      <c r="O1042" s="3">
        <v>0</v>
      </c>
      <c r="P1042" s="3">
        <v>0</v>
      </c>
      <c r="Q1042" s="3">
        <v>0</v>
      </c>
      <c r="R1042" s="3">
        <v>-4</v>
      </c>
      <c r="S1042" s="13">
        <f t="shared" si="160"/>
        <v>5.1500000000000005E-4</v>
      </c>
      <c r="T1042" s="13">
        <f t="shared" si="161"/>
        <v>-1.9054999999999999E-2</v>
      </c>
      <c r="U1042" s="13">
        <f t="shared" si="162"/>
        <v>-2.7304500000000002E-2</v>
      </c>
      <c r="V1042" s="13">
        <f t="shared" si="163"/>
        <v>-3.13055E-2</v>
      </c>
      <c r="W1042" s="13">
        <f t="shared" si="164"/>
        <v>-2.1894E-2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-9.8400000000000007E-4</v>
      </c>
    </row>
    <row r="1043" spans="1:28" x14ac:dyDescent="0.25">
      <c r="A1043" s="2" t="s">
        <v>1037</v>
      </c>
      <c r="B1043" s="3" t="s">
        <v>9442</v>
      </c>
      <c r="C1043" s="3" t="s">
        <v>10190</v>
      </c>
      <c r="D1043" s="12">
        <v>19</v>
      </c>
      <c r="E1043" s="12">
        <v>19.05</v>
      </c>
      <c r="F1043" s="12">
        <v>18.75</v>
      </c>
      <c r="G1043" s="12">
        <v>18.600000000000001</v>
      </c>
      <c r="H1043" s="12">
        <v>18.5</v>
      </c>
      <c r="I1043" s="3">
        <v>0</v>
      </c>
      <c r="J1043" s="3">
        <v>-4</v>
      </c>
      <c r="K1043" s="3">
        <v>-1</v>
      </c>
      <c r="L1043" s="3">
        <v>1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-7.6199999999999998E-4</v>
      </c>
      <c r="U1043" s="13">
        <f t="shared" si="162"/>
        <v>-1.875E-4</v>
      </c>
      <c r="V1043" s="13">
        <f t="shared" si="163"/>
        <v>1.8600000000000002E-4</v>
      </c>
      <c r="W1043" s="13">
        <f t="shared" si="164"/>
        <v>1.85E-4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9443</v>
      </c>
      <c r="C1044" s="3" t="s">
        <v>10286</v>
      </c>
      <c r="D1044" s="12">
        <v>40.4</v>
      </c>
      <c r="E1044" s="12">
        <v>40</v>
      </c>
      <c r="F1044" s="12">
        <v>39.5</v>
      </c>
      <c r="G1044" s="12">
        <v>39.6</v>
      </c>
      <c r="H1044" s="12">
        <v>40.1</v>
      </c>
      <c r="I1044" s="3">
        <v>25</v>
      </c>
      <c r="J1044" s="3">
        <v>6</v>
      </c>
      <c r="K1044" s="3">
        <v>-52</v>
      </c>
      <c r="L1044" s="3">
        <v>-43</v>
      </c>
      <c r="M1044" s="3">
        <v>24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1.01E-2</v>
      </c>
      <c r="T1044" s="13">
        <f t="shared" si="161"/>
        <v>2.3999999999999998E-3</v>
      </c>
      <c r="U1044" s="13">
        <f t="shared" si="162"/>
        <v>-2.0539999999999999E-2</v>
      </c>
      <c r="V1044" s="13">
        <f t="shared" si="163"/>
        <v>-1.7027999999999998E-2</v>
      </c>
      <c r="W1044" s="13">
        <f t="shared" si="164"/>
        <v>9.6240000000000006E-3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9444</v>
      </c>
      <c r="C1045" s="3" t="s">
        <v>10253</v>
      </c>
      <c r="D1045" s="12">
        <v>24.5</v>
      </c>
      <c r="E1045" s="12">
        <v>23.95</v>
      </c>
      <c r="F1045" s="12">
        <v>23.1</v>
      </c>
      <c r="G1045" s="12">
        <v>22.95</v>
      </c>
      <c r="H1045" s="12">
        <v>23.1</v>
      </c>
      <c r="I1045" s="3">
        <v>-177</v>
      </c>
      <c r="J1045" s="3">
        <v>-137</v>
      </c>
      <c r="K1045" s="3">
        <v>-324</v>
      </c>
      <c r="L1045" s="3">
        <v>-61</v>
      </c>
      <c r="M1045" s="3">
        <v>129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-4.3365000000000001E-2</v>
      </c>
      <c r="T1045" s="13">
        <f t="shared" si="161"/>
        <v>-3.28115E-2</v>
      </c>
      <c r="U1045" s="13">
        <f t="shared" si="162"/>
        <v>-7.4844000000000008E-2</v>
      </c>
      <c r="V1045" s="13">
        <f t="shared" si="163"/>
        <v>-1.39995E-2</v>
      </c>
      <c r="W1045" s="13">
        <f t="shared" si="164"/>
        <v>2.9799000000000003E-2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9445</v>
      </c>
      <c r="C1046" s="3" t="s">
        <v>10286</v>
      </c>
      <c r="D1046" s="12">
        <v>103</v>
      </c>
      <c r="E1046" s="12">
        <v>104</v>
      </c>
      <c r="F1046" s="12">
        <v>103.5</v>
      </c>
      <c r="G1046" s="12">
        <v>101</v>
      </c>
      <c r="H1046" s="12">
        <v>102</v>
      </c>
      <c r="I1046" s="3">
        <v>119</v>
      </c>
      <c r="J1046" s="3">
        <v>-122</v>
      </c>
      <c r="K1046" s="3">
        <v>-52</v>
      </c>
      <c r="L1046" s="3">
        <v>-80</v>
      </c>
      <c r="M1046" s="3">
        <v>172</v>
      </c>
      <c r="N1046" s="3">
        <v>249</v>
      </c>
      <c r="O1046" s="3">
        <v>0</v>
      </c>
      <c r="P1046" s="3">
        <v>0</v>
      </c>
      <c r="Q1046" s="3">
        <v>0</v>
      </c>
      <c r="R1046" s="3">
        <v>-406</v>
      </c>
      <c r="S1046" s="13">
        <f t="shared" si="160"/>
        <v>0.12257</v>
      </c>
      <c r="T1046" s="13">
        <f t="shared" si="161"/>
        <v>-0.12687999999999999</v>
      </c>
      <c r="U1046" s="13">
        <f t="shared" si="162"/>
        <v>-5.382E-2</v>
      </c>
      <c r="V1046" s="13">
        <f t="shared" si="163"/>
        <v>-8.0799999999999997E-2</v>
      </c>
      <c r="W1046" s="13">
        <f t="shared" si="164"/>
        <v>0.17544000000000001</v>
      </c>
      <c r="X1046" s="13">
        <f t="shared" si="165"/>
        <v>0.25646999999999998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-0.41411999999999999</v>
      </c>
    </row>
    <row r="1047" spans="1:28" x14ac:dyDescent="0.25">
      <c r="A1047" s="2" t="s">
        <v>1041</v>
      </c>
      <c r="B1047" s="3" t="s">
        <v>9446</v>
      </c>
      <c r="C1047" s="3" t="s">
        <v>10225</v>
      </c>
      <c r="D1047" s="12">
        <v>74</v>
      </c>
      <c r="E1047" s="12">
        <v>74.7</v>
      </c>
      <c r="F1047" s="12">
        <v>74.400000000000006</v>
      </c>
      <c r="G1047" s="12">
        <v>74.3</v>
      </c>
      <c r="H1047" s="12">
        <v>74.599999999999994</v>
      </c>
      <c r="I1047" s="3">
        <v>456</v>
      </c>
      <c r="J1047" s="3">
        <v>4384</v>
      </c>
      <c r="K1047" s="3">
        <v>1359</v>
      </c>
      <c r="L1047" s="3">
        <v>2409</v>
      </c>
      <c r="M1047" s="3">
        <v>2448</v>
      </c>
      <c r="N1047" s="3">
        <v>61</v>
      </c>
      <c r="O1047" s="3">
        <v>-2916</v>
      </c>
      <c r="P1047" s="3">
        <v>-2842</v>
      </c>
      <c r="Q1047" s="3">
        <v>-3099</v>
      </c>
      <c r="R1047" s="3">
        <v>-3084</v>
      </c>
      <c r="S1047" s="13">
        <f t="shared" si="160"/>
        <v>0.33744000000000002</v>
      </c>
      <c r="T1047" s="13">
        <f t="shared" si="161"/>
        <v>3.274848</v>
      </c>
      <c r="U1047" s="13">
        <f t="shared" si="162"/>
        <v>1.011096</v>
      </c>
      <c r="V1047" s="13">
        <f t="shared" si="163"/>
        <v>1.7898869999999998</v>
      </c>
      <c r="W1047" s="13">
        <f t="shared" si="164"/>
        <v>1.8262079999999998</v>
      </c>
      <c r="X1047" s="13">
        <f t="shared" si="165"/>
        <v>4.514E-2</v>
      </c>
      <c r="Y1047" s="13">
        <f t="shared" si="166"/>
        <v>-2.1782520000000001</v>
      </c>
      <c r="Z1047" s="13">
        <f t="shared" si="167"/>
        <v>-2.1144480000000003</v>
      </c>
      <c r="AA1047" s="13">
        <f t="shared" si="168"/>
        <v>-2.3025569999999997</v>
      </c>
      <c r="AB1047" s="13">
        <f t="shared" si="169"/>
        <v>-2.3006639999999998</v>
      </c>
    </row>
    <row r="1048" spans="1:28" x14ac:dyDescent="0.25">
      <c r="A1048" s="2" t="s">
        <v>1042</v>
      </c>
      <c r="B1048" s="3" t="s">
        <v>9447</v>
      </c>
      <c r="C1048" s="3" t="s">
        <v>10227</v>
      </c>
      <c r="D1048" s="12">
        <v>23.4</v>
      </c>
      <c r="E1048" s="12">
        <v>23.25</v>
      </c>
      <c r="F1048" s="12">
        <v>22.85</v>
      </c>
      <c r="G1048" s="12">
        <v>22.6</v>
      </c>
      <c r="H1048" s="12">
        <v>23</v>
      </c>
      <c r="I1048" s="3">
        <v>60</v>
      </c>
      <c r="J1048" s="3">
        <v>-23</v>
      </c>
      <c r="K1048" s="3">
        <v>-52</v>
      </c>
      <c r="L1048" s="3">
        <v>-34</v>
      </c>
      <c r="M1048" s="3">
        <v>271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1.404E-2</v>
      </c>
      <c r="T1048" s="13">
        <f t="shared" si="161"/>
        <v>-5.3474999999999998E-3</v>
      </c>
      <c r="U1048" s="13">
        <f t="shared" si="162"/>
        <v>-1.1882E-2</v>
      </c>
      <c r="V1048" s="13">
        <f t="shared" si="163"/>
        <v>-7.6840000000000007E-3</v>
      </c>
      <c r="W1048" s="13">
        <f t="shared" si="164"/>
        <v>6.2330000000000003E-2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9448</v>
      </c>
      <c r="C1049" s="3" t="s">
        <v>4589</v>
      </c>
      <c r="D1049" s="12">
        <v>44.15</v>
      </c>
      <c r="E1049" s="12">
        <v>44.85</v>
      </c>
      <c r="F1049" s="12">
        <v>44.35</v>
      </c>
      <c r="G1049" s="12">
        <v>44.6</v>
      </c>
      <c r="H1049" s="12">
        <v>44.85</v>
      </c>
      <c r="I1049" s="3">
        <v>38</v>
      </c>
      <c r="J1049" s="3">
        <v>209</v>
      </c>
      <c r="K1049" s="3">
        <v>-64</v>
      </c>
      <c r="L1049" s="3">
        <v>9</v>
      </c>
      <c r="M1049" s="3">
        <v>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1.6777E-2</v>
      </c>
      <c r="T1049" s="13">
        <f t="shared" si="161"/>
        <v>9.37365E-2</v>
      </c>
      <c r="U1049" s="13">
        <f t="shared" si="162"/>
        <v>-2.8384E-2</v>
      </c>
      <c r="V1049" s="13">
        <f t="shared" si="163"/>
        <v>4.0140000000000002E-3</v>
      </c>
      <c r="W1049" s="13">
        <f t="shared" si="164"/>
        <v>3.1394999999999999E-3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9449</v>
      </c>
      <c r="C1050" s="3" t="s">
        <v>10205</v>
      </c>
      <c r="D1050" s="12">
        <v>77.5</v>
      </c>
      <c r="E1050" s="12">
        <v>75.8</v>
      </c>
      <c r="F1050" s="12">
        <v>72.2</v>
      </c>
      <c r="G1050" s="12">
        <v>70.7</v>
      </c>
      <c r="H1050" s="12">
        <v>74.400000000000006</v>
      </c>
      <c r="I1050" s="3">
        <v>-65</v>
      </c>
      <c r="J1050" s="3">
        <v>-187</v>
      </c>
      <c r="K1050" s="3">
        <v>34</v>
      </c>
      <c r="L1050" s="3">
        <v>217</v>
      </c>
      <c r="M1050" s="3">
        <v>287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-5.0375000000000003E-2</v>
      </c>
      <c r="T1050" s="13">
        <f t="shared" si="161"/>
        <v>-0.14174600000000001</v>
      </c>
      <c r="U1050" s="13">
        <f t="shared" si="162"/>
        <v>2.4548E-2</v>
      </c>
      <c r="V1050" s="13">
        <f t="shared" si="163"/>
        <v>0.15341900000000003</v>
      </c>
      <c r="W1050" s="13">
        <f t="shared" si="164"/>
        <v>0.21352800000000002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9450</v>
      </c>
      <c r="C1051" s="3" t="s">
        <v>4589</v>
      </c>
      <c r="D1051" s="12">
        <v>28</v>
      </c>
      <c r="E1051" s="12">
        <v>27.8</v>
      </c>
      <c r="F1051" s="12">
        <v>27.8</v>
      </c>
      <c r="G1051" s="12">
        <v>27.8</v>
      </c>
      <c r="H1051" s="12">
        <v>27.95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9451</v>
      </c>
      <c r="C1052" s="3" t="s">
        <v>10244</v>
      </c>
      <c r="D1052" s="12">
        <v>52.5</v>
      </c>
      <c r="E1052" s="12">
        <v>52.3</v>
      </c>
      <c r="F1052" s="12">
        <v>51.5</v>
      </c>
      <c r="G1052" s="12">
        <v>50.5</v>
      </c>
      <c r="H1052" s="12">
        <v>50.3</v>
      </c>
      <c r="I1052" s="3">
        <v>4</v>
      </c>
      <c r="J1052" s="3">
        <v>2</v>
      </c>
      <c r="K1052" s="3">
        <v>7</v>
      </c>
      <c r="L1052" s="3">
        <v>4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2.0999999999999999E-3</v>
      </c>
      <c r="T1052" s="13">
        <f t="shared" si="161"/>
        <v>1.0459999999999998E-3</v>
      </c>
      <c r="U1052" s="13">
        <f t="shared" si="162"/>
        <v>3.6050000000000001E-3</v>
      </c>
      <c r="V1052" s="13">
        <f t="shared" si="163"/>
        <v>2.0200000000000001E-3</v>
      </c>
      <c r="W1052" s="13">
        <f t="shared" si="164"/>
        <v>1.5089999999999997E-3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9452</v>
      </c>
      <c r="C1053" s="3" t="s">
        <v>10282</v>
      </c>
      <c r="D1053" s="12">
        <v>40.200000000000003</v>
      </c>
      <c r="E1053" s="12">
        <v>40</v>
      </c>
      <c r="F1053" s="12">
        <v>39.9</v>
      </c>
      <c r="G1053" s="12">
        <v>41.9</v>
      </c>
      <c r="H1053" s="12">
        <v>40.299999999999997</v>
      </c>
      <c r="I1053" s="3">
        <v>-10</v>
      </c>
      <c r="J1053" s="3">
        <v>-9</v>
      </c>
      <c r="K1053" s="3">
        <v>-5</v>
      </c>
      <c r="L1053" s="3">
        <v>12</v>
      </c>
      <c r="M1053" s="3">
        <v>-13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-4.0200000000000001E-3</v>
      </c>
      <c r="T1053" s="13">
        <f t="shared" si="161"/>
        <v>-3.5999999999999999E-3</v>
      </c>
      <c r="U1053" s="13">
        <f t="shared" si="162"/>
        <v>-1.9949999999999998E-3</v>
      </c>
      <c r="V1053" s="13">
        <f t="shared" si="163"/>
        <v>5.0279999999999995E-3</v>
      </c>
      <c r="W1053" s="13">
        <f t="shared" si="164"/>
        <v>-5.2389999999999997E-3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9453</v>
      </c>
      <c r="C1054" s="3" t="s">
        <v>10281</v>
      </c>
      <c r="D1054" s="12">
        <v>24.95</v>
      </c>
      <c r="E1054" s="12">
        <v>25.55</v>
      </c>
      <c r="F1054" s="12">
        <v>25.3</v>
      </c>
      <c r="G1054" s="12">
        <v>25.4</v>
      </c>
      <c r="H1054" s="12">
        <v>25.1</v>
      </c>
      <c r="I1054" s="3">
        <v>-36</v>
      </c>
      <c r="J1054" s="3">
        <v>-18</v>
      </c>
      <c r="K1054" s="3">
        <v>-12</v>
      </c>
      <c r="L1054" s="3">
        <v>-1</v>
      </c>
      <c r="M1054" s="3">
        <v>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-8.9819999999999987E-3</v>
      </c>
      <c r="T1054" s="13">
        <f t="shared" si="161"/>
        <v>-4.5990000000000007E-3</v>
      </c>
      <c r="U1054" s="13">
        <f t="shared" si="162"/>
        <v>-3.0360000000000001E-3</v>
      </c>
      <c r="V1054" s="13">
        <f t="shared" si="163"/>
        <v>-2.5399999999999999E-4</v>
      </c>
      <c r="W1054" s="13">
        <f t="shared" si="164"/>
        <v>7.5300000000000009E-4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9454</v>
      </c>
      <c r="C1055" s="3" t="s">
        <v>4591</v>
      </c>
      <c r="D1055" s="12">
        <v>56.8</v>
      </c>
      <c r="E1055" s="12">
        <v>56.2</v>
      </c>
      <c r="F1055" s="12">
        <v>54.9</v>
      </c>
      <c r="G1055" s="12">
        <v>55.8</v>
      </c>
      <c r="H1055" s="12">
        <v>56.9</v>
      </c>
      <c r="I1055" s="3">
        <v>624</v>
      </c>
      <c r="J1055" s="3">
        <v>23</v>
      </c>
      <c r="K1055" s="3">
        <v>126</v>
      </c>
      <c r="L1055" s="3">
        <v>300</v>
      </c>
      <c r="M1055" s="3">
        <v>385</v>
      </c>
      <c r="N1055" s="3">
        <v>0</v>
      </c>
      <c r="O1055" s="3">
        <v>0</v>
      </c>
      <c r="P1055" s="3">
        <v>0</v>
      </c>
      <c r="Q1055" s="3">
        <v>0</v>
      </c>
      <c r="R1055" s="3">
        <v>-3</v>
      </c>
      <c r="S1055" s="13">
        <f t="shared" si="160"/>
        <v>0.35443199999999997</v>
      </c>
      <c r="T1055" s="13">
        <f t="shared" si="161"/>
        <v>1.2926000000000002E-2</v>
      </c>
      <c r="U1055" s="13">
        <f t="shared" si="162"/>
        <v>6.9173999999999999E-2</v>
      </c>
      <c r="V1055" s="13">
        <f t="shared" si="163"/>
        <v>0.16739999999999999</v>
      </c>
      <c r="W1055" s="13">
        <f t="shared" si="164"/>
        <v>0.21906500000000001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-1.707E-3</v>
      </c>
    </row>
    <row r="1056" spans="1:28" x14ac:dyDescent="0.25">
      <c r="A1056" s="2" t="s">
        <v>1050</v>
      </c>
      <c r="B1056" s="3" t="s">
        <v>9455</v>
      </c>
      <c r="C1056" s="3" t="s">
        <v>4303</v>
      </c>
      <c r="D1056" s="12">
        <v>95.8</v>
      </c>
      <c r="E1056" s="12">
        <v>95.4</v>
      </c>
      <c r="F1056" s="12">
        <v>93.6</v>
      </c>
      <c r="G1056" s="12">
        <v>93.5</v>
      </c>
      <c r="H1056" s="12">
        <v>95.1</v>
      </c>
      <c r="I1056" s="3">
        <v>19</v>
      </c>
      <c r="J1056" s="3">
        <v>-22</v>
      </c>
      <c r="K1056" s="3">
        <v>-54</v>
      </c>
      <c r="L1056" s="3">
        <v>-48</v>
      </c>
      <c r="M1056" s="3">
        <v>35</v>
      </c>
      <c r="N1056" s="3">
        <v>0</v>
      </c>
      <c r="O1056" s="3">
        <v>-34</v>
      </c>
      <c r="P1056" s="3">
        <v>20</v>
      </c>
      <c r="Q1056" s="3">
        <v>5</v>
      </c>
      <c r="R1056" s="3">
        <v>-50</v>
      </c>
      <c r="S1056" s="13">
        <f t="shared" si="160"/>
        <v>1.8201999999999999E-2</v>
      </c>
      <c r="T1056" s="13">
        <f t="shared" si="161"/>
        <v>-2.0988000000000003E-2</v>
      </c>
      <c r="U1056" s="13">
        <f t="shared" si="162"/>
        <v>-5.0543999999999999E-2</v>
      </c>
      <c r="V1056" s="13">
        <f t="shared" si="163"/>
        <v>-4.4880000000000003E-2</v>
      </c>
      <c r="W1056" s="13">
        <f t="shared" si="164"/>
        <v>3.3285000000000002E-2</v>
      </c>
      <c r="X1056" s="13">
        <f t="shared" si="165"/>
        <v>0</v>
      </c>
      <c r="Y1056" s="13">
        <f t="shared" si="166"/>
        <v>-3.2436000000000006E-2</v>
      </c>
      <c r="Z1056" s="13">
        <f t="shared" si="167"/>
        <v>1.8720000000000001E-2</v>
      </c>
      <c r="AA1056" s="13">
        <f t="shared" si="168"/>
        <v>4.6750000000000003E-3</v>
      </c>
      <c r="AB1056" s="13">
        <f t="shared" si="169"/>
        <v>-4.7550000000000002E-2</v>
      </c>
    </row>
    <row r="1057" spans="1:28" x14ac:dyDescent="0.25">
      <c r="A1057" s="2" t="s">
        <v>1051</v>
      </c>
      <c r="B1057" s="3" t="s">
        <v>9456</v>
      </c>
      <c r="C1057" s="3" t="s">
        <v>10226</v>
      </c>
      <c r="D1057" s="12">
        <v>23.35</v>
      </c>
      <c r="E1057" s="12">
        <v>22.85</v>
      </c>
      <c r="F1057" s="12">
        <v>21.9</v>
      </c>
      <c r="G1057" s="12">
        <v>21.75</v>
      </c>
      <c r="H1057" s="12">
        <v>22.15</v>
      </c>
      <c r="I1057" s="3">
        <v>410</v>
      </c>
      <c r="J1057" s="3">
        <v>-243</v>
      </c>
      <c r="K1057" s="3">
        <v>-292</v>
      </c>
      <c r="L1057" s="3">
        <v>-228</v>
      </c>
      <c r="M1057" s="3">
        <v>318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9.5735000000000001E-2</v>
      </c>
      <c r="T1057" s="13">
        <f t="shared" si="161"/>
        <v>-5.5525499999999998E-2</v>
      </c>
      <c r="U1057" s="13">
        <f t="shared" si="162"/>
        <v>-6.3947999999999991E-2</v>
      </c>
      <c r="V1057" s="13">
        <f t="shared" si="163"/>
        <v>-4.9590000000000002E-2</v>
      </c>
      <c r="W1057" s="13">
        <f t="shared" si="164"/>
        <v>7.0437E-2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9457</v>
      </c>
      <c r="C1058" s="3" t="s">
        <v>10227</v>
      </c>
      <c r="D1058" s="12">
        <v>101</v>
      </c>
      <c r="E1058" s="12">
        <v>102.5</v>
      </c>
      <c r="F1058" s="12">
        <v>99.9</v>
      </c>
      <c r="G1058" s="12">
        <v>99.9</v>
      </c>
      <c r="H1058" s="12">
        <v>105.5</v>
      </c>
      <c r="I1058" s="3">
        <v>-1659</v>
      </c>
      <c r="J1058" s="3">
        <v>-1095</v>
      </c>
      <c r="K1058" s="3">
        <v>-3475</v>
      </c>
      <c r="L1058" s="3">
        <v>-1234</v>
      </c>
      <c r="M1058" s="3">
        <v>1492</v>
      </c>
      <c r="N1058" s="3">
        <v>38</v>
      </c>
      <c r="O1058" s="3">
        <v>-22</v>
      </c>
      <c r="P1058" s="3">
        <v>3</v>
      </c>
      <c r="Q1058" s="3">
        <v>-2</v>
      </c>
      <c r="R1058" s="3">
        <v>-2</v>
      </c>
      <c r="S1058" s="13">
        <f t="shared" si="160"/>
        <v>-1.6755899999999999</v>
      </c>
      <c r="T1058" s="13">
        <f t="shared" si="161"/>
        <v>-1.1223749999999999</v>
      </c>
      <c r="U1058" s="13">
        <f t="shared" si="162"/>
        <v>-3.4715250000000002</v>
      </c>
      <c r="V1058" s="13">
        <f t="shared" si="163"/>
        <v>-1.232766</v>
      </c>
      <c r="W1058" s="13">
        <f t="shared" si="164"/>
        <v>1.57406</v>
      </c>
      <c r="X1058" s="13">
        <f t="shared" si="165"/>
        <v>3.8379999999999997E-2</v>
      </c>
      <c r="Y1058" s="13">
        <f t="shared" si="166"/>
        <v>-2.2550000000000001E-2</v>
      </c>
      <c r="Z1058" s="13">
        <f t="shared" si="167"/>
        <v>2.9970000000000005E-3</v>
      </c>
      <c r="AA1058" s="13">
        <f t="shared" si="168"/>
        <v>-1.9980000000000002E-3</v>
      </c>
      <c r="AB1058" s="13">
        <f t="shared" si="169"/>
        <v>-2.1099999999999999E-3</v>
      </c>
    </row>
    <row r="1059" spans="1:28" x14ac:dyDescent="0.25">
      <c r="A1059" s="2" t="s">
        <v>1053</v>
      </c>
      <c r="B1059" s="3" t="s">
        <v>9458</v>
      </c>
      <c r="C1059" s="3" t="s">
        <v>10286</v>
      </c>
      <c r="D1059" s="12">
        <v>11.8</v>
      </c>
      <c r="E1059" s="12">
        <v>11.55</v>
      </c>
      <c r="F1059" s="12">
        <v>11.2</v>
      </c>
      <c r="G1059" s="12">
        <v>11.2</v>
      </c>
      <c r="H1059" s="12">
        <v>11.65</v>
      </c>
      <c r="I1059" s="3">
        <v>2988</v>
      </c>
      <c r="J1059" s="3">
        <v>-2746</v>
      </c>
      <c r="K1059" s="3">
        <v>-1639</v>
      </c>
      <c r="L1059" s="3">
        <v>-1016</v>
      </c>
      <c r="M1059" s="3">
        <v>3130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0.35258400000000001</v>
      </c>
      <c r="T1059" s="13">
        <f t="shared" si="161"/>
        <v>-0.31716300000000003</v>
      </c>
      <c r="U1059" s="13">
        <f t="shared" si="162"/>
        <v>-0.18356799999999998</v>
      </c>
      <c r="V1059" s="13">
        <f t="shared" si="163"/>
        <v>-0.11379199999999999</v>
      </c>
      <c r="W1059" s="13">
        <f t="shared" si="164"/>
        <v>0.364645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9459</v>
      </c>
      <c r="C1060" s="3" t="s">
        <v>10244</v>
      </c>
      <c r="D1060" s="12">
        <v>319</v>
      </c>
      <c r="E1060" s="12">
        <v>315.5</v>
      </c>
      <c r="F1060" s="12">
        <v>290</v>
      </c>
      <c r="G1060" s="12">
        <v>283</v>
      </c>
      <c r="H1060" s="12">
        <v>293</v>
      </c>
      <c r="I1060" s="3">
        <v>194</v>
      </c>
      <c r="J1060" s="3">
        <v>-96</v>
      </c>
      <c r="K1060" s="3">
        <v>72</v>
      </c>
      <c r="L1060" s="3">
        <v>510</v>
      </c>
      <c r="M1060" s="3">
        <v>-167</v>
      </c>
      <c r="N1060" s="3">
        <v>-106</v>
      </c>
      <c r="O1060" s="3">
        <v>-64</v>
      </c>
      <c r="P1060" s="3">
        <v>-954</v>
      </c>
      <c r="Q1060" s="3">
        <v>-815</v>
      </c>
      <c r="R1060" s="3">
        <v>-59</v>
      </c>
      <c r="S1060" s="13">
        <f t="shared" si="160"/>
        <v>0.61885999999999997</v>
      </c>
      <c r="T1060" s="13">
        <f t="shared" si="161"/>
        <v>-0.30287999999999998</v>
      </c>
      <c r="U1060" s="13">
        <f t="shared" si="162"/>
        <v>0.20880000000000001</v>
      </c>
      <c r="V1060" s="13">
        <f t="shared" si="163"/>
        <v>1.4433</v>
      </c>
      <c r="W1060" s="13">
        <f t="shared" si="164"/>
        <v>-0.48931000000000002</v>
      </c>
      <c r="X1060" s="13">
        <f t="shared" si="165"/>
        <v>-0.33814</v>
      </c>
      <c r="Y1060" s="13">
        <f t="shared" si="166"/>
        <v>-0.20191999999999999</v>
      </c>
      <c r="Z1060" s="13">
        <f t="shared" si="167"/>
        <v>-2.7665999999999999</v>
      </c>
      <c r="AA1060" s="13">
        <f t="shared" si="168"/>
        <v>-2.3064499999999999</v>
      </c>
      <c r="AB1060" s="13">
        <f t="shared" si="169"/>
        <v>-0.17287</v>
      </c>
    </row>
    <row r="1061" spans="1:28" x14ac:dyDescent="0.25">
      <c r="A1061" s="2" t="s">
        <v>1055</v>
      </c>
      <c r="B1061" s="3" t="s">
        <v>9460</v>
      </c>
      <c r="C1061" s="3" t="s">
        <v>10244</v>
      </c>
      <c r="D1061" s="12">
        <v>1460</v>
      </c>
      <c r="E1061" s="12">
        <v>1445</v>
      </c>
      <c r="F1061" s="12">
        <v>1410</v>
      </c>
      <c r="G1061" s="12">
        <v>1400</v>
      </c>
      <c r="H1061" s="12">
        <v>1430</v>
      </c>
      <c r="I1061" s="3">
        <v>-22</v>
      </c>
      <c r="J1061" s="3">
        <v>126</v>
      </c>
      <c r="K1061" s="3">
        <v>51</v>
      </c>
      <c r="L1061" s="3">
        <v>57</v>
      </c>
      <c r="M1061" s="3">
        <v>326</v>
      </c>
      <c r="N1061" s="3">
        <v>-9</v>
      </c>
      <c r="O1061" s="3">
        <v>-84</v>
      </c>
      <c r="P1061" s="3">
        <v>17</v>
      </c>
      <c r="Q1061" s="3">
        <v>13</v>
      </c>
      <c r="R1061" s="3">
        <v>-72</v>
      </c>
      <c r="S1061" s="13">
        <f t="shared" si="160"/>
        <v>-0.32119999999999999</v>
      </c>
      <c r="T1061" s="13">
        <f t="shared" si="161"/>
        <v>1.8207</v>
      </c>
      <c r="U1061" s="13">
        <f t="shared" si="162"/>
        <v>0.71909999999999996</v>
      </c>
      <c r="V1061" s="13">
        <f t="shared" si="163"/>
        <v>0.79800000000000004</v>
      </c>
      <c r="W1061" s="13">
        <f t="shared" si="164"/>
        <v>4.6618000000000004</v>
      </c>
      <c r="X1061" s="13">
        <f t="shared" si="165"/>
        <v>-0.13139999999999999</v>
      </c>
      <c r="Y1061" s="13">
        <f t="shared" si="166"/>
        <v>-1.2138</v>
      </c>
      <c r="Z1061" s="13">
        <f t="shared" si="167"/>
        <v>0.2397</v>
      </c>
      <c r="AA1061" s="13">
        <f t="shared" si="168"/>
        <v>0.182</v>
      </c>
      <c r="AB1061" s="13">
        <f t="shared" si="169"/>
        <v>-1.0296000000000001</v>
      </c>
    </row>
    <row r="1062" spans="1:28" x14ac:dyDescent="0.25">
      <c r="A1062" s="2" t="s">
        <v>1056</v>
      </c>
      <c r="B1062" s="3" t="s">
        <v>9461</v>
      </c>
      <c r="C1062" s="3" t="s">
        <v>10237</v>
      </c>
      <c r="D1062" s="12">
        <v>63.3</v>
      </c>
      <c r="E1062" s="12">
        <v>62.3</v>
      </c>
      <c r="F1062" s="12">
        <v>60.6</v>
      </c>
      <c r="G1062" s="12">
        <v>59.3</v>
      </c>
      <c r="H1062" s="12">
        <v>63.3</v>
      </c>
      <c r="I1062" s="3">
        <v>1555</v>
      </c>
      <c r="J1062" s="3">
        <v>-371</v>
      </c>
      <c r="K1062" s="3">
        <v>436</v>
      </c>
      <c r="L1062" s="3">
        <v>153</v>
      </c>
      <c r="M1062" s="3">
        <v>-337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0.98431500000000005</v>
      </c>
      <c r="T1062" s="13">
        <f t="shared" si="161"/>
        <v>-0.23113300000000001</v>
      </c>
      <c r="U1062" s="13">
        <f t="shared" si="162"/>
        <v>0.26421600000000001</v>
      </c>
      <c r="V1062" s="13">
        <f t="shared" si="163"/>
        <v>9.072899999999999E-2</v>
      </c>
      <c r="W1062" s="13">
        <f t="shared" si="164"/>
        <v>-0.21332099999999998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9462</v>
      </c>
      <c r="C1063" s="3" t="s">
        <v>10244</v>
      </c>
      <c r="D1063" s="12">
        <v>522</v>
      </c>
      <c r="E1063" s="12">
        <v>511</v>
      </c>
      <c r="F1063" s="12">
        <v>512</v>
      </c>
      <c r="G1063" s="12">
        <v>502</v>
      </c>
      <c r="H1063" s="12">
        <v>523</v>
      </c>
      <c r="I1063" s="3">
        <v>395</v>
      </c>
      <c r="J1063" s="3">
        <v>-309</v>
      </c>
      <c r="K1063" s="3">
        <v>232</v>
      </c>
      <c r="L1063" s="3">
        <v>-198</v>
      </c>
      <c r="M1063" s="3">
        <v>735</v>
      </c>
      <c r="N1063" s="3">
        <v>3</v>
      </c>
      <c r="O1063" s="3">
        <v>-99</v>
      </c>
      <c r="P1063" s="3">
        <v>11</v>
      </c>
      <c r="Q1063" s="3">
        <v>22</v>
      </c>
      <c r="R1063" s="3">
        <v>-40</v>
      </c>
      <c r="S1063" s="13">
        <f t="shared" si="160"/>
        <v>2.0619000000000001</v>
      </c>
      <c r="T1063" s="13">
        <f t="shared" si="161"/>
        <v>-1.5789899999999999</v>
      </c>
      <c r="U1063" s="13">
        <f t="shared" si="162"/>
        <v>1.18784</v>
      </c>
      <c r="V1063" s="13">
        <f t="shared" si="163"/>
        <v>-0.99395999999999995</v>
      </c>
      <c r="W1063" s="13">
        <f t="shared" si="164"/>
        <v>3.8440500000000002</v>
      </c>
      <c r="X1063" s="13">
        <f t="shared" si="165"/>
        <v>1.566E-2</v>
      </c>
      <c r="Y1063" s="13">
        <f t="shared" si="166"/>
        <v>-0.50588999999999995</v>
      </c>
      <c r="Z1063" s="13">
        <f t="shared" si="167"/>
        <v>5.6320000000000002E-2</v>
      </c>
      <c r="AA1063" s="13">
        <f t="shared" si="168"/>
        <v>0.11044</v>
      </c>
      <c r="AB1063" s="13">
        <f t="shared" si="169"/>
        <v>-0.2092</v>
      </c>
    </row>
    <row r="1064" spans="1:28" x14ac:dyDescent="0.25">
      <c r="A1064" s="2" t="s">
        <v>1058</v>
      </c>
      <c r="B1064" s="3" t="s">
        <v>9463</v>
      </c>
      <c r="C1064" s="3" t="s">
        <v>4756</v>
      </c>
      <c r="D1064" s="12">
        <v>54.5</v>
      </c>
      <c r="E1064" s="12">
        <v>53.5</v>
      </c>
      <c r="F1064" s="12">
        <v>52.4</v>
      </c>
      <c r="G1064" s="12">
        <v>52.1</v>
      </c>
      <c r="H1064" s="12">
        <v>52.9</v>
      </c>
      <c r="I1064" s="3">
        <v>-35</v>
      </c>
      <c r="J1064" s="3">
        <v>-2</v>
      </c>
      <c r="K1064" s="3">
        <v>-2</v>
      </c>
      <c r="L1064" s="3">
        <v>-22</v>
      </c>
      <c r="M1064" s="3">
        <v>-12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-1.9075000000000002E-2</v>
      </c>
      <c r="T1064" s="13">
        <f t="shared" si="161"/>
        <v>-1.07E-3</v>
      </c>
      <c r="U1064" s="13">
        <f t="shared" si="162"/>
        <v>-1.0479999999999999E-3</v>
      </c>
      <c r="V1064" s="13">
        <f t="shared" si="163"/>
        <v>-1.1462E-2</v>
      </c>
      <c r="W1064" s="13">
        <f t="shared" si="164"/>
        <v>-6.3479999999999995E-3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9464</v>
      </c>
      <c r="C1065" s="3" t="s">
        <v>4589</v>
      </c>
      <c r="D1065" s="12">
        <v>32.299999999999997</v>
      </c>
      <c r="E1065" s="12">
        <v>32.35</v>
      </c>
      <c r="F1065" s="12">
        <v>32</v>
      </c>
      <c r="G1065" s="12">
        <v>32.450000000000003</v>
      </c>
      <c r="H1065" s="12">
        <v>32.450000000000003</v>
      </c>
      <c r="I1065" s="3">
        <v>3</v>
      </c>
      <c r="J1065" s="3">
        <v>-10</v>
      </c>
      <c r="K1065" s="3">
        <v>4</v>
      </c>
      <c r="L1065" s="3">
        <v>-3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9.6899999999999992E-4</v>
      </c>
      <c r="T1065" s="13">
        <f t="shared" si="161"/>
        <v>-3.235E-3</v>
      </c>
      <c r="U1065" s="13">
        <f t="shared" si="162"/>
        <v>1.2800000000000001E-3</v>
      </c>
      <c r="V1065" s="13">
        <f t="shared" si="163"/>
        <v>-9.7350000000000008E-4</v>
      </c>
      <c r="W1065" s="13">
        <f t="shared" si="164"/>
        <v>3.2450000000000003E-4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9465</v>
      </c>
      <c r="C1066" s="3" t="s">
        <v>10262</v>
      </c>
      <c r="D1066" s="12">
        <v>27.45</v>
      </c>
      <c r="E1066" s="12">
        <v>27.6</v>
      </c>
      <c r="F1066" s="12">
        <v>26.2</v>
      </c>
      <c r="G1066" s="12">
        <v>26.05</v>
      </c>
      <c r="H1066" s="12">
        <v>26.5</v>
      </c>
      <c r="I1066" s="3">
        <v>-23</v>
      </c>
      <c r="J1066" s="3">
        <v>-46</v>
      </c>
      <c r="K1066" s="3">
        <v>-141</v>
      </c>
      <c r="L1066" s="3">
        <v>-100</v>
      </c>
      <c r="M1066" s="3">
        <v>53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-6.3135000000000005E-3</v>
      </c>
      <c r="T1066" s="13">
        <f t="shared" si="161"/>
        <v>-1.2696000000000001E-2</v>
      </c>
      <c r="U1066" s="13">
        <f t="shared" si="162"/>
        <v>-3.6941999999999996E-2</v>
      </c>
      <c r="V1066" s="13">
        <f t="shared" si="163"/>
        <v>-2.605E-2</v>
      </c>
      <c r="W1066" s="13">
        <f t="shared" si="164"/>
        <v>1.4045E-2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9466</v>
      </c>
      <c r="C1067" s="3" t="s">
        <v>10245</v>
      </c>
      <c r="D1067" s="12">
        <v>55.4</v>
      </c>
      <c r="E1067" s="12">
        <v>55.7</v>
      </c>
      <c r="F1067" s="12">
        <v>55.4</v>
      </c>
      <c r="G1067" s="12">
        <v>54.9</v>
      </c>
      <c r="H1067" s="12">
        <v>55.1</v>
      </c>
      <c r="I1067" s="3">
        <v>6</v>
      </c>
      <c r="J1067" s="3">
        <v>-18</v>
      </c>
      <c r="K1067" s="3">
        <v>-24</v>
      </c>
      <c r="L1067" s="3">
        <v>-17</v>
      </c>
      <c r="M1067" s="3">
        <v>-19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3.3239999999999997E-3</v>
      </c>
      <c r="T1067" s="13">
        <f t="shared" si="161"/>
        <v>-1.0026E-2</v>
      </c>
      <c r="U1067" s="13">
        <f t="shared" si="162"/>
        <v>-1.3295999999999999E-2</v>
      </c>
      <c r="V1067" s="13">
        <f t="shared" si="163"/>
        <v>-9.3329999999999993E-3</v>
      </c>
      <c r="W1067" s="13">
        <f t="shared" si="164"/>
        <v>-1.0469000000000001E-2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9467</v>
      </c>
      <c r="C1068" s="3" t="s">
        <v>10284</v>
      </c>
      <c r="D1068" s="12">
        <v>88.8</v>
      </c>
      <c r="E1068" s="12">
        <v>91.6</v>
      </c>
      <c r="F1068" s="12">
        <v>84.8</v>
      </c>
      <c r="G1068" s="12">
        <v>81</v>
      </c>
      <c r="H1068" s="12">
        <v>82.4</v>
      </c>
      <c r="I1068" s="3">
        <v>608</v>
      </c>
      <c r="J1068" s="3">
        <v>-726</v>
      </c>
      <c r="K1068" s="3">
        <v>-64</v>
      </c>
      <c r="L1068" s="3">
        <v>-78</v>
      </c>
      <c r="M1068" s="3">
        <v>265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0.53990400000000005</v>
      </c>
      <c r="T1068" s="13">
        <f t="shared" si="161"/>
        <v>-0.66501599999999994</v>
      </c>
      <c r="U1068" s="13">
        <f t="shared" si="162"/>
        <v>-5.4272000000000001E-2</v>
      </c>
      <c r="V1068" s="13">
        <f t="shared" si="163"/>
        <v>-6.318E-2</v>
      </c>
      <c r="W1068" s="13">
        <f t="shared" si="164"/>
        <v>0.21836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9468</v>
      </c>
      <c r="C1069" s="3" t="s">
        <v>10234</v>
      </c>
      <c r="D1069" s="12">
        <v>94</v>
      </c>
      <c r="E1069" s="12">
        <v>92.5</v>
      </c>
      <c r="F1069" s="12">
        <v>90</v>
      </c>
      <c r="G1069" s="12">
        <v>88.3</v>
      </c>
      <c r="H1069" s="12">
        <v>91</v>
      </c>
      <c r="I1069" s="3">
        <v>75</v>
      </c>
      <c r="J1069" s="3">
        <v>-29</v>
      </c>
      <c r="K1069" s="3">
        <v>-106</v>
      </c>
      <c r="L1069" s="3">
        <v>-12</v>
      </c>
      <c r="M1069" s="3">
        <v>122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7.0499999999999993E-2</v>
      </c>
      <c r="T1069" s="13">
        <f t="shared" si="161"/>
        <v>-2.6825000000000002E-2</v>
      </c>
      <c r="U1069" s="13">
        <f t="shared" si="162"/>
        <v>-9.5399999999999999E-2</v>
      </c>
      <c r="V1069" s="13">
        <f t="shared" si="163"/>
        <v>-1.0596E-2</v>
      </c>
      <c r="W1069" s="13">
        <f t="shared" si="164"/>
        <v>0.11101999999999999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9469</v>
      </c>
      <c r="C1070" s="3" t="s">
        <v>10228</v>
      </c>
      <c r="D1070" s="12">
        <v>20</v>
      </c>
      <c r="E1070" s="12">
        <v>19.7</v>
      </c>
      <c r="F1070" s="12">
        <v>19</v>
      </c>
      <c r="G1070" s="12">
        <v>19</v>
      </c>
      <c r="H1070" s="12">
        <v>19.3</v>
      </c>
      <c r="I1070" s="3">
        <v>-443</v>
      </c>
      <c r="J1070" s="3">
        <v>-44</v>
      </c>
      <c r="K1070" s="3">
        <v>-95</v>
      </c>
      <c r="L1070" s="3">
        <v>-11</v>
      </c>
      <c r="M1070" s="3">
        <v>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-8.8599999999999998E-2</v>
      </c>
      <c r="T1070" s="13">
        <f t="shared" si="161"/>
        <v>-8.6680000000000004E-3</v>
      </c>
      <c r="U1070" s="13">
        <f t="shared" si="162"/>
        <v>-1.805E-2</v>
      </c>
      <c r="V1070" s="13">
        <f t="shared" si="163"/>
        <v>-2.0899999999999998E-3</v>
      </c>
      <c r="W1070" s="13">
        <f t="shared" si="164"/>
        <v>6.9480000000000011E-3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9470</v>
      </c>
      <c r="C1071" s="3" t="s">
        <v>10242</v>
      </c>
      <c r="D1071" s="12">
        <v>56.2</v>
      </c>
      <c r="E1071" s="12">
        <v>56.2</v>
      </c>
      <c r="F1071" s="12">
        <v>55.8</v>
      </c>
      <c r="G1071" s="12">
        <v>55.7</v>
      </c>
      <c r="H1071" s="12">
        <v>55.7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9471</v>
      </c>
      <c r="C1072" s="3" t="s">
        <v>10230</v>
      </c>
      <c r="D1072" s="12">
        <v>46.8</v>
      </c>
      <c r="E1072" s="12">
        <v>45.3</v>
      </c>
      <c r="F1072" s="12">
        <v>42.8</v>
      </c>
      <c r="G1072" s="12">
        <v>43.45</v>
      </c>
      <c r="H1072" s="12">
        <v>43.65</v>
      </c>
      <c r="I1072" s="3">
        <v>-460</v>
      </c>
      <c r="J1072" s="3">
        <v>-716</v>
      </c>
      <c r="K1072" s="3">
        <v>1202</v>
      </c>
      <c r="L1072" s="3">
        <v>141</v>
      </c>
      <c r="M1072" s="3">
        <v>-220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-0.21528</v>
      </c>
      <c r="T1072" s="13">
        <f t="shared" si="161"/>
        <v>-0.32434799999999997</v>
      </c>
      <c r="U1072" s="13">
        <f t="shared" si="162"/>
        <v>0.51445600000000002</v>
      </c>
      <c r="V1072" s="13">
        <f t="shared" si="163"/>
        <v>6.1264500000000006E-2</v>
      </c>
      <c r="W1072" s="13">
        <f t="shared" si="164"/>
        <v>-9.6030000000000004E-2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9472</v>
      </c>
      <c r="C1073" s="3" t="s">
        <v>10236</v>
      </c>
      <c r="D1073" s="12">
        <v>46.4</v>
      </c>
      <c r="E1073" s="12">
        <v>45.05</v>
      </c>
      <c r="F1073" s="12">
        <v>45.3</v>
      </c>
      <c r="G1073" s="12">
        <v>44.95</v>
      </c>
      <c r="H1073" s="12">
        <v>45.6</v>
      </c>
      <c r="I1073" s="3">
        <v>18</v>
      </c>
      <c r="J1073" s="3">
        <v>-6</v>
      </c>
      <c r="K1073" s="3">
        <v>8</v>
      </c>
      <c r="L1073" s="3">
        <v>1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8.352E-3</v>
      </c>
      <c r="T1073" s="13">
        <f t="shared" si="161"/>
        <v>-2.7029999999999997E-3</v>
      </c>
      <c r="U1073" s="13">
        <f t="shared" si="162"/>
        <v>3.6239999999999996E-3</v>
      </c>
      <c r="V1073" s="13">
        <f t="shared" si="163"/>
        <v>4.4950000000000003E-4</v>
      </c>
      <c r="W1073" s="13">
        <f t="shared" si="164"/>
        <v>1.3680000000000001E-3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9473</v>
      </c>
      <c r="C1074" s="3" t="s">
        <v>10282</v>
      </c>
      <c r="D1074" s="12">
        <v>63</v>
      </c>
      <c r="E1074" s="12">
        <v>62.5</v>
      </c>
      <c r="F1074" s="12">
        <v>61.6</v>
      </c>
      <c r="G1074" s="12">
        <v>63.8</v>
      </c>
      <c r="H1074" s="12">
        <v>65.7</v>
      </c>
      <c r="I1074" s="3">
        <v>3</v>
      </c>
      <c r="J1074" s="3">
        <v>-2</v>
      </c>
      <c r="K1074" s="3">
        <v>-5</v>
      </c>
      <c r="L1074" s="3">
        <v>1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1.89E-3</v>
      </c>
      <c r="T1074" s="13">
        <f t="shared" si="161"/>
        <v>-1.25E-3</v>
      </c>
      <c r="U1074" s="13">
        <f t="shared" si="162"/>
        <v>-3.0799999999999998E-3</v>
      </c>
      <c r="V1074" s="13">
        <f t="shared" si="163"/>
        <v>6.38E-4</v>
      </c>
      <c r="W1074" s="13">
        <f t="shared" si="164"/>
        <v>1.3140000000000001E-3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9474</v>
      </c>
      <c r="C1075" s="3" t="s">
        <v>4302</v>
      </c>
      <c r="D1075" s="12">
        <v>33.5</v>
      </c>
      <c r="E1075" s="12">
        <v>33.4</v>
      </c>
      <c r="F1075" s="12">
        <v>34.299999999999997</v>
      </c>
      <c r="G1075" s="12">
        <v>34.65</v>
      </c>
      <c r="H1075" s="12">
        <v>34.450000000000003</v>
      </c>
      <c r="I1075" s="3">
        <v>0</v>
      </c>
      <c r="J1075" s="3">
        <v>2</v>
      </c>
      <c r="K1075" s="3">
        <v>0</v>
      </c>
      <c r="L1075" s="3">
        <v>-2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6.6799999999999997E-4</v>
      </c>
      <c r="U1075" s="13">
        <f t="shared" si="162"/>
        <v>0</v>
      </c>
      <c r="V1075" s="13">
        <f t="shared" si="163"/>
        <v>-6.9299999999999993E-4</v>
      </c>
      <c r="W1075" s="13">
        <f t="shared" si="164"/>
        <v>-1.3780000000000001E-3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9475</v>
      </c>
      <c r="C1076" s="3" t="s">
        <v>10190</v>
      </c>
      <c r="D1076" s="12">
        <v>50.5</v>
      </c>
      <c r="E1076" s="12">
        <v>50.4</v>
      </c>
      <c r="F1076" s="12">
        <v>49.6</v>
      </c>
      <c r="G1076" s="12">
        <v>49.65</v>
      </c>
      <c r="H1076" s="12">
        <v>50</v>
      </c>
      <c r="I1076" s="3">
        <v>58</v>
      </c>
      <c r="J1076" s="3">
        <v>-17</v>
      </c>
      <c r="K1076" s="3">
        <v>-55</v>
      </c>
      <c r="L1076" s="3">
        <v>-61</v>
      </c>
      <c r="M1076" s="3">
        <v>102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2.929E-2</v>
      </c>
      <c r="T1076" s="13">
        <f t="shared" si="161"/>
        <v>-8.5679999999999992E-3</v>
      </c>
      <c r="U1076" s="13">
        <f t="shared" si="162"/>
        <v>-2.7279999999999999E-2</v>
      </c>
      <c r="V1076" s="13">
        <f t="shared" si="163"/>
        <v>-3.0286500000000001E-2</v>
      </c>
      <c r="W1076" s="13">
        <f t="shared" si="164"/>
        <v>5.0999999999999997E-2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9476</v>
      </c>
      <c r="C1077" s="3" t="s">
        <v>4584</v>
      </c>
      <c r="D1077" s="12">
        <v>58</v>
      </c>
      <c r="E1077" s="12">
        <v>57.8</v>
      </c>
      <c r="F1077" s="12">
        <v>57.5</v>
      </c>
      <c r="G1077" s="12">
        <v>57.9</v>
      </c>
      <c r="H1077" s="12">
        <v>58.1</v>
      </c>
      <c r="I1077" s="3">
        <v>-3</v>
      </c>
      <c r="J1077" s="3">
        <v>-32</v>
      </c>
      <c r="K1077" s="3">
        <v>-8</v>
      </c>
      <c r="L1077" s="3">
        <v>-14</v>
      </c>
      <c r="M1077" s="3">
        <v>34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-1.74E-3</v>
      </c>
      <c r="T1077" s="13">
        <f t="shared" si="161"/>
        <v>-1.8495999999999999E-2</v>
      </c>
      <c r="U1077" s="13">
        <f t="shared" si="162"/>
        <v>-4.5999999999999999E-3</v>
      </c>
      <c r="V1077" s="13">
        <f t="shared" si="163"/>
        <v>-8.1060000000000004E-3</v>
      </c>
      <c r="W1077" s="13">
        <f t="shared" si="164"/>
        <v>1.9754000000000001E-2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9477</v>
      </c>
      <c r="C1078" s="3" t="s">
        <v>4584</v>
      </c>
      <c r="D1078" s="12">
        <v>20.45</v>
      </c>
      <c r="E1078" s="12">
        <v>20.25</v>
      </c>
      <c r="F1078" s="12">
        <v>20.100000000000001</v>
      </c>
      <c r="G1078" s="12">
        <v>20.8</v>
      </c>
      <c r="H1078" s="12">
        <v>20.45</v>
      </c>
      <c r="I1078" s="3">
        <v>-175</v>
      </c>
      <c r="J1078" s="3">
        <v>69</v>
      </c>
      <c r="K1078" s="3">
        <v>-357</v>
      </c>
      <c r="L1078" s="3">
        <v>-150</v>
      </c>
      <c r="M1078" s="3">
        <v>-719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-3.57875E-2</v>
      </c>
      <c r="T1078" s="13">
        <f t="shared" si="161"/>
        <v>1.3972500000000001E-2</v>
      </c>
      <c r="U1078" s="13">
        <f t="shared" si="162"/>
        <v>-7.1757000000000001E-2</v>
      </c>
      <c r="V1078" s="13">
        <f t="shared" si="163"/>
        <v>-3.1199999999999999E-2</v>
      </c>
      <c r="W1078" s="13">
        <f t="shared" si="164"/>
        <v>-0.14703549999999999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9478</v>
      </c>
      <c r="C1079" s="3" t="s">
        <v>10201</v>
      </c>
      <c r="D1079" s="12">
        <v>27.65</v>
      </c>
      <c r="E1079" s="12">
        <v>27.35</v>
      </c>
      <c r="F1079" s="12">
        <v>26.5</v>
      </c>
      <c r="G1079" s="12">
        <v>29.15</v>
      </c>
      <c r="H1079" s="12">
        <v>28.85</v>
      </c>
      <c r="I1079" s="3">
        <v>-15</v>
      </c>
      <c r="J1079" s="3">
        <v>3</v>
      </c>
      <c r="K1079" s="3">
        <v>6</v>
      </c>
      <c r="L1079" s="3">
        <v>483</v>
      </c>
      <c r="M1079" s="3">
        <v>-748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-4.1475000000000001E-3</v>
      </c>
      <c r="T1079" s="13">
        <f t="shared" si="161"/>
        <v>8.2050000000000016E-4</v>
      </c>
      <c r="U1079" s="13">
        <f t="shared" si="162"/>
        <v>1.5900000000000001E-3</v>
      </c>
      <c r="V1079" s="13">
        <f t="shared" si="163"/>
        <v>0.14079449999999999</v>
      </c>
      <c r="W1079" s="13">
        <f t="shared" si="164"/>
        <v>-0.21579799999999999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9479</v>
      </c>
      <c r="C1080" s="3" t="s">
        <v>10218</v>
      </c>
      <c r="D1080" s="12">
        <v>30.1</v>
      </c>
      <c r="E1080" s="12">
        <v>30</v>
      </c>
      <c r="F1080" s="12">
        <v>29.55</v>
      </c>
      <c r="G1080" s="12">
        <v>30.1</v>
      </c>
      <c r="H1080" s="12">
        <v>29.85</v>
      </c>
      <c r="I1080" s="3">
        <v>0</v>
      </c>
      <c r="J1080" s="3">
        <v>-1</v>
      </c>
      <c r="K1080" s="3">
        <v>6</v>
      </c>
      <c r="L1080" s="3">
        <v>5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-2.9999999999999997E-4</v>
      </c>
      <c r="U1080" s="13">
        <f t="shared" si="162"/>
        <v>1.7730000000000001E-3</v>
      </c>
      <c r="V1080" s="13">
        <f t="shared" si="163"/>
        <v>1.505E-3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9480</v>
      </c>
      <c r="C1081" s="3" t="s">
        <v>4584</v>
      </c>
      <c r="D1081" s="12">
        <v>17.399999999999999</v>
      </c>
      <c r="E1081" s="12">
        <v>17.399999999999999</v>
      </c>
      <c r="F1081" s="12">
        <v>16.75</v>
      </c>
      <c r="G1081" s="12">
        <v>17.8</v>
      </c>
      <c r="H1081" s="12">
        <v>17.75</v>
      </c>
      <c r="I1081" s="3">
        <v>152</v>
      </c>
      <c r="J1081" s="3">
        <v>61</v>
      </c>
      <c r="K1081" s="3">
        <v>-701</v>
      </c>
      <c r="L1081" s="3">
        <v>2713</v>
      </c>
      <c r="M1081" s="3">
        <v>-4034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2.6447999999999996E-2</v>
      </c>
      <c r="T1081" s="13">
        <f t="shared" si="161"/>
        <v>1.0613999999999998E-2</v>
      </c>
      <c r="U1081" s="13">
        <f t="shared" si="162"/>
        <v>-0.11741749999999999</v>
      </c>
      <c r="V1081" s="13">
        <f t="shared" si="163"/>
        <v>0.48291400000000001</v>
      </c>
      <c r="W1081" s="13">
        <f t="shared" si="164"/>
        <v>-0.71603499999999998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9481</v>
      </c>
      <c r="C1082" s="3" t="s">
        <v>10201</v>
      </c>
      <c r="D1082" s="12">
        <v>32.4</v>
      </c>
      <c r="E1082" s="12">
        <v>32.4</v>
      </c>
      <c r="F1082" s="12">
        <v>32.1</v>
      </c>
      <c r="G1082" s="12">
        <v>32.299999999999997</v>
      </c>
      <c r="H1082" s="12">
        <v>32.200000000000003</v>
      </c>
      <c r="I1082" s="3">
        <v>0</v>
      </c>
      <c r="J1082" s="3">
        <v>0</v>
      </c>
      <c r="K1082" s="3">
        <v>3</v>
      </c>
      <c r="L1082" s="3">
        <v>-1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9.630000000000001E-4</v>
      </c>
      <c r="V1082" s="13">
        <f t="shared" si="163"/>
        <v>-3.2299999999999999E-4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9482</v>
      </c>
      <c r="C1083" s="3" t="s">
        <v>10201</v>
      </c>
      <c r="D1083" s="12">
        <v>34.700000000000003</v>
      </c>
      <c r="E1083" s="12">
        <v>34.799999999999997</v>
      </c>
      <c r="F1083" s="12">
        <v>35.5</v>
      </c>
      <c r="G1083" s="12">
        <v>36</v>
      </c>
      <c r="H1083" s="12">
        <v>35.6</v>
      </c>
      <c r="I1083" s="3">
        <v>0</v>
      </c>
      <c r="J1083" s="3">
        <v>0</v>
      </c>
      <c r="K1083" s="3">
        <v>-3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-1.065E-3</v>
      </c>
      <c r="V1083" s="13">
        <f t="shared" si="163"/>
        <v>-3.6000000000000002E-4</v>
      </c>
      <c r="W1083" s="13">
        <f t="shared" si="164"/>
        <v>3.5600000000000003E-4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9483</v>
      </c>
      <c r="C1084" s="3" t="s">
        <v>10221</v>
      </c>
      <c r="D1084" s="12">
        <v>19.2</v>
      </c>
      <c r="E1084" s="12">
        <v>19</v>
      </c>
      <c r="F1084" s="12">
        <v>18.600000000000001</v>
      </c>
      <c r="G1084" s="12">
        <v>18.899999999999999</v>
      </c>
      <c r="H1084" s="12">
        <v>18.8</v>
      </c>
      <c r="I1084" s="3">
        <v>8</v>
      </c>
      <c r="J1084" s="3">
        <v>1</v>
      </c>
      <c r="K1084" s="3">
        <v>12</v>
      </c>
      <c r="L1084" s="3">
        <v>11</v>
      </c>
      <c r="M1084" s="3">
        <v>17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1.536E-3</v>
      </c>
      <c r="T1084" s="13">
        <f t="shared" si="161"/>
        <v>1.9000000000000001E-4</v>
      </c>
      <c r="U1084" s="13">
        <f t="shared" si="162"/>
        <v>2.232E-3</v>
      </c>
      <c r="V1084" s="13">
        <f t="shared" si="163"/>
        <v>2.0789999999999997E-3</v>
      </c>
      <c r="W1084" s="13">
        <f t="shared" si="164"/>
        <v>3.1960000000000001E-3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9484</v>
      </c>
      <c r="C1085" s="3" t="s">
        <v>10260</v>
      </c>
      <c r="D1085" s="12">
        <v>33.4</v>
      </c>
      <c r="E1085" s="12">
        <v>33.75</v>
      </c>
      <c r="F1085" s="12">
        <v>33.6</v>
      </c>
      <c r="G1085" s="12">
        <v>33.9</v>
      </c>
      <c r="H1085" s="12">
        <v>34.25</v>
      </c>
      <c r="I1085" s="3">
        <v>-10</v>
      </c>
      <c r="J1085" s="3">
        <v>9</v>
      </c>
      <c r="K1085" s="3">
        <v>5</v>
      </c>
      <c r="L1085" s="3">
        <v>-20</v>
      </c>
      <c r="M1085" s="3">
        <v>27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-3.3400000000000001E-3</v>
      </c>
      <c r="T1085" s="13">
        <f t="shared" si="161"/>
        <v>3.0374999999999998E-3</v>
      </c>
      <c r="U1085" s="13">
        <f t="shared" si="162"/>
        <v>1.6800000000000001E-3</v>
      </c>
      <c r="V1085" s="13">
        <f t="shared" si="163"/>
        <v>-6.7799999999999996E-3</v>
      </c>
      <c r="W1085" s="13">
        <f t="shared" si="164"/>
        <v>9.2475000000000005E-3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9485</v>
      </c>
      <c r="C1086" s="3" t="s">
        <v>10283</v>
      </c>
      <c r="D1086" s="12">
        <v>19.8</v>
      </c>
      <c r="E1086" s="12">
        <v>19.850000000000001</v>
      </c>
      <c r="F1086" s="12">
        <v>21.8</v>
      </c>
      <c r="G1086" s="12">
        <v>20.3</v>
      </c>
      <c r="H1086" s="12">
        <v>19.45</v>
      </c>
      <c r="I1086" s="3">
        <v>0</v>
      </c>
      <c r="J1086" s="3">
        <v>0</v>
      </c>
      <c r="K1086" s="3">
        <v>3</v>
      </c>
      <c r="L1086" s="3">
        <v>-2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6.5400000000000007E-4</v>
      </c>
      <c r="V1086" s="13">
        <f t="shared" si="163"/>
        <v>-4.06E-4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9486</v>
      </c>
      <c r="C1087" s="3" t="s">
        <v>4752</v>
      </c>
      <c r="D1087" s="12">
        <v>82.8</v>
      </c>
      <c r="E1087" s="12">
        <v>82.8</v>
      </c>
      <c r="F1087" s="12">
        <v>81</v>
      </c>
      <c r="G1087" s="12">
        <v>80.7</v>
      </c>
      <c r="H1087" s="12">
        <v>80.7</v>
      </c>
      <c r="I1087" s="3">
        <v>18</v>
      </c>
      <c r="J1087" s="3">
        <v>-39</v>
      </c>
      <c r="K1087" s="3">
        <v>-66</v>
      </c>
      <c r="L1087" s="3">
        <v>-18</v>
      </c>
      <c r="M1087" s="3">
        <v>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1.4903999999999999E-2</v>
      </c>
      <c r="T1087" s="13">
        <f t="shared" si="161"/>
        <v>-3.2292000000000001E-2</v>
      </c>
      <c r="U1087" s="13">
        <f t="shared" si="162"/>
        <v>-5.3460000000000001E-2</v>
      </c>
      <c r="V1087" s="13">
        <f t="shared" si="163"/>
        <v>-1.4526000000000001E-2</v>
      </c>
      <c r="W1087" s="13">
        <f t="shared" si="164"/>
        <v>1.0491000000000002E-2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9487</v>
      </c>
      <c r="C1088" s="3" t="s">
        <v>4303</v>
      </c>
      <c r="D1088" s="12">
        <v>11.95</v>
      </c>
      <c r="E1088" s="12">
        <v>11.95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9488</v>
      </c>
      <c r="C1089" s="3" t="s">
        <v>10188</v>
      </c>
      <c r="D1089" s="12">
        <v>17.7</v>
      </c>
      <c r="E1089" s="12">
        <v>17.7</v>
      </c>
      <c r="F1089" s="12">
        <v>17.600000000000001</v>
      </c>
      <c r="G1089" s="12">
        <v>17.649999999999999</v>
      </c>
      <c r="H1089" s="12">
        <v>17.8</v>
      </c>
      <c r="I1089" s="3">
        <v>-4</v>
      </c>
      <c r="J1089" s="3">
        <v>-5</v>
      </c>
      <c r="K1089" s="3">
        <v>-9</v>
      </c>
      <c r="L1089" s="3">
        <v>-7</v>
      </c>
      <c r="M1089" s="3">
        <v>-6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-7.0799999999999997E-4</v>
      </c>
      <c r="T1089" s="13">
        <f t="shared" si="161"/>
        <v>-8.8500000000000004E-4</v>
      </c>
      <c r="U1089" s="13">
        <f t="shared" si="162"/>
        <v>-1.5840000000000001E-3</v>
      </c>
      <c r="V1089" s="13">
        <f t="shared" si="163"/>
        <v>-1.2354999999999998E-3</v>
      </c>
      <c r="W1089" s="13">
        <f t="shared" si="164"/>
        <v>-1.0680000000000002E-3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9489</v>
      </c>
      <c r="C1090" s="3" t="s">
        <v>10260</v>
      </c>
      <c r="D1090" s="12">
        <v>68.3</v>
      </c>
      <c r="E1090" s="12">
        <v>68.3</v>
      </c>
      <c r="F1090" s="12">
        <v>67.8</v>
      </c>
      <c r="G1090" s="12">
        <v>68.099999999999994</v>
      </c>
      <c r="H1090" s="12">
        <v>68.5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9490</v>
      </c>
      <c r="C1091" s="3" t="s">
        <v>10260</v>
      </c>
      <c r="D1091" s="12">
        <v>9.99</v>
      </c>
      <c r="E1091" s="12">
        <v>10</v>
      </c>
      <c r="F1091" s="12">
        <v>10.15</v>
      </c>
      <c r="G1091" s="12">
        <v>10</v>
      </c>
      <c r="H1091" s="12">
        <v>10</v>
      </c>
      <c r="I1091" s="3">
        <v>-3</v>
      </c>
      <c r="J1091" s="3">
        <v>-2</v>
      </c>
      <c r="K1091" s="3">
        <v>-11</v>
      </c>
      <c r="L1091" s="3">
        <v>8</v>
      </c>
      <c r="M1091" s="3">
        <v>-5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-2.9969999999999997E-4</v>
      </c>
      <c r="T1091" s="13">
        <f t="shared" si="161"/>
        <v>-2.0000000000000001E-4</v>
      </c>
      <c r="U1091" s="13">
        <f t="shared" si="162"/>
        <v>-1.1165000000000001E-3</v>
      </c>
      <c r="V1091" s="13">
        <f t="shared" si="163"/>
        <v>8.0000000000000004E-4</v>
      </c>
      <c r="W1091" s="13">
        <f t="shared" si="164"/>
        <v>-5.0000000000000001E-4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9491</v>
      </c>
      <c r="C1092" s="3" t="s">
        <v>10296</v>
      </c>
      <c r="D1092" s="12">
        <v>16.399999999999999</v>
      </c>
      <c r="E1092" s="12">
        <v>16.25</v>
      </c>
      <c r="F1092" s="12">
        <v>15.8</v>
      </c>
      <c r="G1092" s="12">
        <v>15.85</v>
      </c>
      <c r="H1092" s="12">
        <v>16.25</v>
      </c>
      <c r="I1092" s="3">
        <v>1</v>
      </c>
      <c r="J1092" s="3">
        <v>0</v>
      </c>
      <c r="K1092" s="3">
        <v>3</v>
      </c>
      <c r="L1092" s="3">
        <v>0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1.6399999999999997E-4</v>
      </c>
      <c r="T1092" s="13">
        <f t="shared" si="161"/>
        <v>0</v>
      </c>
      <c r="U1092" s="13">
        <f t="shared" si="162"/>
        <v>4.7400000000000008E-4</v>
      </c>
      <c r="V1092" s="13">
        <f t="shared" si="163"/>
        <v>0</v>
      </c>
      <c r="W1092" s="13">
        <f t="shared" si="164"/>
        <v>3.2499999999999999E-4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9492</v>
      </c>
      <c r="C1093" s="3" t="s">
        <v>4303</v>
      </c>
      <c r="D1093" s="12">
        <v>57.5</v>
      </c>
      <c r="E1093" s="12">
        <v>56.7</v>
      </c>
      <c r="F1093" s="12">
        <v>56.7</v>
      </c>
      <c r="G1093" s="12">
        <v>56.7</v>
      </c>
      <c r="H1093" s="12">
        <v>56.7</v>
      </c>
      <c r="I1093" s="3">
        <v>-2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-1.15E-3</v>
      </c>
      <c r="T1093" s="13">
        <f t="shared" si="161"/>
        <v>0</v>
      </c>
      <c r="U1093" s="13">
        <f t="shared" si="162"/>
        <v>5.6700000000000001E-4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9493</v>
      </c>
      <c r="C1094" s="3" t="s">
        <v>10188</v>
      </c>
      <c r="D1094" s="12">
        <v>22.45</v>
      </c>
      <c r="E1094" s="12">
        <v>22.3</v>
      </c>
      <c r="F1094" s="12">
        <v>22.1</v>
      </c>
      <c r="G1094" s="12">
        <v>22.2</v>
      </c>
      <c r="H1094" s="12">
        <v>22.2</v>
      </c>
      <c r="I1094" s="3">
        <v>-52</v>
      </c>
      <c r="J1094" s="3">
        <v>-89</v>
      </c>
      <c r="K1094" s="3">
        <v>-151</v>
      </c>
      <c r="L1094" s="3">
        <v>5</v>
      </c>
      <c r="M1094" s="3">
        <v>-109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-1.1673999999999999E-2</v>
      </c>
      <c r="T1094" s="13">
        <f t="shared" si="161"/>
        <v>-1.9847E-2</v>
      </c>
      <c r="U1094" s="13">
        <f t="shared" si="162"/>
        <v>-3.3371000000000005E-2</v>
      </c>
      <c r="V1094" s="13">
        <f t="shared" si="163"/>
        <v>1.1100000000000001E-3</v>
      </c>
      <c r="W1094" s="13">
        <f t="shared" si="164"/>
        <v>-2.4197999999999997E-2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9494</v>
      </c>
      <c r="C1095" s="3" t="s">
        <v>10190</v>
      </c>
      <c r="D1095" s="12">
        <v>120</v>
      </c>
      <c r="E1095" s="12">
        <v>122.5</v>
      </c>
      <c r="F1095" s="12">
        <v>119.5</v>
      </c>
      <c r="G1095" s="12">
        <v>118.5</v>
      </c>
      <c r="H1095" s="12">
        <v>121</v>
      </c>
      <c r="I1095" s="3">
        <v>35</v>
      </c>
      <c r="J1095" s="3">
        <v>47</v>
      </c>
      <c r="K1095" s="3">
        <v>-240</v>
      </c>
      <c r="L1095" s="3">
        <v>-115</v>
      </c>
      <c r="M1095" s="3">
        <v>91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4.2000000000000003E-2</v>
      </c>
      <c r="T1095" s="13">
        <f t="shared" ref="T1095:T1158" si="171">$E1095*J1095/100000</f>
        <v>5.7575000000000001E-2</v>
      </c>
      <c r="U1095" s="13">
        <f t="shared" ref="U1095:U1158" si="172">$F1095*K1095/100000</f>
        <v>-0.2868</v>
      </c>
      <c r="V1095" s="13">
        <f t="shared" ref="V1095:V1158" si="173">$G1095*L1095/100000</f>
        <v>-0.13627500000000001</v>
      </c>
      <c r="W1095" s="13">
        <f t="shared" ref="W1095:W1158" si="174">$H1095*M1095/100000</f>
        <v>0.11011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9495</v>
      </c>
      <c r="C1096" s="3" t="s">
        <v>10281</v>
      </c>
      <c r="D1096" s="12">
        <v>39.6</v>
      </c>
      <c r="E1096" s="12">
        <v>39.65</v>
      </c>
      <c r="F1096" s="12">
        <v>40.4</v>
      </c>
      <c r="G1096" s="12">
        <v>40.299999999999997</v>
      </c>
      <c r="H1096" s="12">
        <v>40.65</v>
      </c>
      <c r="I1096" s="3">
        <v>-5</v>
      </c>
      <c r="J1096" s="3">
        <v>-7</v>
      </c>
      <c r="K1096" s="3">
        <v>-14</v>
      </c>
      <c r="L1096" s="3">
        <v>-5</v>
      </c>
      <c r="M1096" s="3">
        <v>-7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-1.98E-3</v>
      </c>
      <c r="T1096" s="13">
        <f t="shared" si="171"/>
        <v>-2.7755000000000002E-3</v>
      </c>
      <c r="U1096" s="13">
        <f t="shared" si="172"/>
        <v>-5.6560000000000004E-3</v>
      </c>
      <c r="V1096" s="13">
        <f t="shared" si="173"/>
        <v>-2.0149999999999999E-3</v>
      </c>
      <c r="W1096" s="13">
        <f t="shared" si="174"/>
        <v>-2.8454999999999999E-3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9496</v>
      </c>
      <c r="C1097" s="3" t="s">
        <v>10190</v>
      </c>
      <c r="D1097" s="12">
        <v>61.6</v>
      </c>
      <c r="E1097" s="12">
        <v>61.6</v>
      </c>
      <c r="F1097" s="12">
        <v>59.9</v>
      </c>
      <c r="G1097" s="12">
        <v>60.3</v>
      </c>
      <c r="H1097" s="12">
        <v>62.4</v>
      </c>
      <c r="I1097" s="3">
        <v>-24</v>
      </c>
      <c r="J1097" s="3">
        <v>-66</v>
      </c>
      <c r="K1097" s="3">
        <v>-80</v>
      </c>
      <c r="L1097" s="3">
        <v>-25</v>
      </c>
      <c r="M1097" s="3">
        <v>84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-1.4784E-2</v>
      </c>
      <c r="T1097" s="13">
        <f t="shared" si="171"/>
        <v>-4.0655999999999998E-2</v>
      </c>
      <c r="U1097" s="13">
        <f t="shared" si="172"/>
        <v>-4.7919999999999997E-2</v>
      </c>
      <c r="V1097" s="13">
        <f t="shared" si="173"/>
        <v>-1.5075E-2</v>
      </c>
      <c r="W1097" s="13">
        <f t="shared" si="174"/>
        <v>5.2415999999999997E-2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9497</v>
      </c>
      <c r="C1098" s="3" t="s">
        <v>10264</v>
      </c>
      <c r="D1098" s="12">
        <v>20.75</v>
      </c>
      <c r="E1098" s="12">
        <v>20.7</v>
      </c>
      <c r="F1098" s="12">
        <v>20.85</v>
      </c>
      <c r="G1098" s="12">
        <v>20.95</v>
      </c>
      <c r="H1098" s="12">
        <v>21.15</v>
      </c>
      <c r="I1098" s="3">
        <v>-2</v>
      </c>
      <c r="J1098" s="3">
        <v>-1</v>
      </c>
      <c r="K1098" s="3">
        <v>2</v>
      </c>
      <c r="L1098" s="3">
        <v>9</v>
      </c>
      <c r="M1098" s="3">
        <v>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-4.15E-4</v>
      </c>
      <c r="T1098" s="13">
        <f t="shared" si="171"/>
        <v>-2.0699999999999999E-4</v>
      </c>
      <c r="U1098" s="13">
        <f t="shared" si="172"/>
        <v>4.1700000000000005E-4</v>
      </c>
      <c r="V1098" s="13">
        <f t="shared" si="173"/>
        <v>1.8854999999999998E-3</v>
      </c>
      <c r="W1098" s="13">
        <f t="shared" si="174"/>
        <v>1.9035E-3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9498</v>
      </c>
      <c r="C1099" s="3" t="s">
        <v>10219</v>
      </c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9499</v>
      </c>
      <c r="C1100" s="3" t="s">
        <v>10226</v>
      </c>
      <c r="D1100" s="12">
        <v>28.85</v>
      </c>
      <c r="E1100" s="12">
        <v>29</v>
      </c>
      <c r="F1100" s="12">
        <v>29.2</v>
      </c>
      <c r="G1100" s="12">
        <v>29</v>
      </c>
      <c r="H1100" s="12">
        <v>29.1</v>
      </c>
      <c r="I1100" s="3">
        <v>-1</v>
      </c>
      <c r="J1100" s="3">
        <v>2</v>
      </c>
      <c r="K1100" s="3">
        <v>5</v>
      </c>
      <c r="L1100" s="3">
        <v>2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-2.8850000000000002E-4</v>
      </c>
      <c r="T1100" s="13">
        <f t="shared" si="171"/>
        <v>5.8E-4</v>
      </c>
      <c r="U1100" s="13">
        <f t="shared" si="172"/>
        <v>1.4599999999999999E-3</v>
      </c>
      <c r="V1100" s="13">
        <f t="shared" si="173"/>
        <v>5.8E-4</v>
      </c>
      <c r="W1100" s="13">
        <f t="shared" si="174"/>
        <v>1.1640000000000001E-3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9500</v>
      </c>
      <c r="C1101" s="3" t="s">
        <v>10249</v>
      </c>
      <c r="D1101" s="12">
        <v>88.9</v>
      </c>
      <c r="E1101" s="12">
        <v>87.9</v>
      </c>
      <c r="F1101" s="12">
        <v>87.2</v>
      </c>
      <c r="G1101" s="12">
        <v>86</v>
      </c>
      <c r="H1101" s="12">
        <v>85.5</v>
      </c>
      <c r="I1101" s="3">
        <v>4</v>
      </c>
      <c r="J1101" s="3">
        <v>-36</v>
      </c>
      <c r="K1101" s="3">
        <v>-9</v>
      </c>
      <c r="L1101" s="3">
        <v>-159</v>
      </c>
      <c r="M1101" s="3">
        <v>-86</v>
      </c>
      <c r="N1101" s="3">
        <v>0</v>
      </c>
      <c r="O1101" s="3">
        <v>-15</v>
      </c>
      <c r="P1101" s="3">
        <v>0</v>
      </c>
      <c r="Q1101" s="3">
        <v>-55</v>
      </c>
      <c r="R1101" s="3">
        <v>-60</v>
      </c>
      <c r="S1101" s="13">
        <f t="shared" si="170"/>
        <v>3.5560000000000001E-3</v>
      </c>
      <c r="T1101" s="13">
        <f t="shared" si="171"/>
        <v>-3.1643999999999999E-2</v>
      </c>
      <c r="U1101" s="13">
        <f t="shared" si="172"/>
        <v>-7.8480000000000008E-3</v>
      </c>
      <c r="V1101" s="13">
        <f t="shared" si="173"/>
        <v>-0.13674</v>
      </c>
      <c r="W1101" s="13">
        <f t="shared" si="174"/>
        <v>-7.3529999999999998E-2</v>
      </c>
      <c r="X1101" s="13">
        <f t="shared" si="175"/>
        <v>0</v>
      </c>
      <c r="Y1101" s="13">
        <f t="shared" si="176"/>
        <v>-1.3185000000000001E-2</v>
      </c>
      <c r="Z1101" s="13">
        <f t="shared" si="177"/>
        <v>0</v>
      </c>
      <c r="AA1101" s="13">
        <f t="shared" si="178"/>
        <v>-4.7300000000000002E-2</v>
      </c>
      <c r="AB1101" s="13">
        <f t="shared" si="179"/>
        <v>-5.1299999999999998E-2</v>
      </c>
    </row>
    <row r="1102" spans="1:28" x14ac:dyDescent="0.25">
      <c r="A1102" s="2" t="s">
        <v>1096</v>
      </c>
      <c r="B1102" s="3" t="s">
        <v>9501</v>
      </c>
      <c r="C1102" s="3" t="s">
        <v>10289</v>
      </c>
      <c r="D1102" s="12">
        <v>62.2</v>
      </c>
      <c r="E1102" s="12">
        <v>68.400000000000006</v>
      </c>
      <c r="F1102" s="12">
        <v>71.099999999999994</v>
      </c>
      <c r="G1102" s="12">
        <v>71</v>
      </c>
      <c r="H1102" s="12">
        <v>74</v>
      </c>
      <c r="I1102" s="3">
        <v>-2701</v>
      </c>
      <c r="J1102" s="3">
        <v>350</v>
      </c>
      <c r="K1102" s="3">
        <v>-1443</v>
      </c>
      <c r="L1102" s="3">
        <v>-373</v>
      </c>
      <c r="M1102" s="3">
        <v>818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-1.6800220000000001</v>
      </c>
      <c r="T1102" s="13">
        <f t="shared" si="171"/>
        <v>0.23940000000000003</v>
      </c>
      <c r="U1102" s="13">
        <f t="shared" si="172"/>
        <v>-1.0259729999999998</v>
      </c>
      <c r="V1102" s="13">
        <f t="shared" si="173"/>
        <v>-0.26483000000000001</v>
      </c>
      <c r="W1102" s="13">
        <f t="shared" si="174"/>
        <v>0.60531999999999997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9502</v>
      </c>
      <c r="C1103" s="3" t="s">
        <v>10297</v>
      </c>
      <c r="D1103" s="12">
        <v>39.950000000000003</v>
      </c>
      <c r="E1103" s="12">
        <v>40</v>
      </c>
      <c r="F1103" s="12">
        <v>38.9</v>
      </c>
      <c r="G1103" s="12">
        <v>38.5</v>
      </c>
      <c r="H1103" s="12">
        <v>38.799999999999997</v>
      </c>
      <c r="I1103" s="3">
        <v>-16</v>
      </c>
      <c r="J1103" s="3">
        <v>-13</v>
      </c>
      <c r="K1103" s="3">
        <v>-42</v>
      </c>
      <c r="L1103" s="3">
        <v>-19</v>
      </c>
      <c r="M1103" s="3">
        <v>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-6.3920000000000001E-3</v>
      </c>
      <c r="T1103" s="13">
        <f t="shared" si="171"/>
        <v>-5.1999999999999998E-3</v>
      </c>
      <c r="U1103" s="13">
        <f t="shared" si="172"/>
        <v>-1.6337999999999998E-2</v>
      </c>
      <c r="V1103" s="13">
        <f t="shared" si="173"/>
        <v>-7.3150000000000003E-3</v>
      </c>
      <c r="W1103" s="13">
        <f t="shared" si="174"/>
        <v>1.9400000000000001E-3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9503</v>
      </c>
      <c r="C1104" s="3" t="s">
        <v>4890</v>
      </c>
      <c r="D1104" s="12">
        <v>14.15</v>
      </c>
      <c r="E1104" s="12">
        <v>14.85</v>
      </c>
      <c r="F1104" s="12">
        <v>14.4</v>
      </c>
      <c r="G1104" s="12">
        <v>14.25</v>
      </c>
      <c r="H1104" s="12">
        <v>14.4</v>
      </c>
      <c r="I1104" s="3">
        <v>0</v>
      </c>
      <c r="J1104" s="3">
        <v>-4</v>
      </c>
      <c r="K1104" s="3">
        <v>-1</v>
      </c>
      <c r="L1104" s="3">
        <v>0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-5.9400000000000002E-4</v>
      </c>
      <c r="U1104" s="13">
        <f t="shared" si="172"/>
        <v>-1.44E-4</v>
      </c>
      <c r="V1104" s="13">
        <f t="shared" si="173"/>
        <v>0</v>
      </c>
      <c r="W1104" s="13">
        <f t="shared" si="174"/>
        <v>-2.8800000000000001E-4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9504</v>
      </c>
      <c r="C1105" s="3" t="s">
        <v>10298</v>
      </c>
      <c r="D1105" s="12">
        <v>21.9</v>
      </c>
      <c r="E1105" s="12">
        <v>21.9</v>
      </c>
      <c r="F1105" s="12">
        <v>20.9</v>
      </c>
      <c r="G1105" s="12">
        <v>20.7</v>
      </c>
      <c r="H1105" s="12">
        <v>20.95</v>
      </c>
      <c r="I1105" s="3">
        <v>6</v>
      </c>
      <c r="J1105" s="3">
        <v>-15</v>
      </c>
      <c r="K1105" s="3">
        <v>-190</v>
      </c>
      <c r="L1105" s="3">
        <v>-59</v>
      </c>
      <c r="M1105" s="3">
        <v>10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1.3139999999999998E-3</v>
      </c>
      <c r="T1105" s="13">
        <f t="shared" si="171"/>
        <v>-3.2850000000000002E-3</v>
      </c>
      <c r="U1105" s="13">
        <f t="shared" si="172"/>
        <v>-3.9709999999999995E-2</v>
      </c>
      <c r="V1105" s="13">
        <f t="shared" si="173"/>
        <v>-1.2213E-2</v>
      </c>
      <c r="W1105" s="13">
        <f t="shared" si="174"/>
        <v>2.0950000000000001E-3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9505</v>
      </c>
      <c r="C1106" s="3" t="s">
        <v>10283</v>
      </c>
      <c r="D1106" s="12">
        <v>133.5</v>
      </c>
      <c r="E1106" s="12">
        <v>133.5</v>
      </c>
      <c r="F1106" s="12">
        <v>133</v>
      </c>
      <c r="G1106" s="12">
        <v>133</v>
      </c>
      <c r="H1106" s="12">
        <v>133.5</v>
      </c>
      <c r="I1106" s="3">
        <v>18</v>
      </c>
      <c r="J1106" s="3">
        <v>10</v>
      </c>
      <c r="K1106" s="3">
        <v>-141</v>
      </c>
      <c r="L1106" s="3">
        <v>37</v>
      </c>
      <c r="M1106" s="3">
        <v>50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2.4029999999999999E-2</v>
      </c>
      <c r="T1106" s="13">
        <f t="shared" si="171"/>
        <v>1.3350000000000001E-2</v>
      </c>
      <c r="U1106" s="13">
        <f t="shared" si="172"/>
        <v>-0.18753</v>
      </c>
      <c r="V1106" s="13">
        <f t="shared" si="173"/>
        <v>4.9209999999999997E-2</v>
      </c>
      <c r="W1106" s="13">
        <f t="shared" si="174"/>
        <v>6.6750000000000004E-2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9506</v>
      </c>
      <c r="C1107" s="3" t="s">
        <v>10244</v>
      </c>
      <c r="D1107" s="12">
        <v>1505</v>
      </c>
      <c r="E1107" s="12">
        <v>1475</v>
      </c>
      <c r="F1107" s="12">
        <v>1450</v>
      </c>
      <c r="G1107" s="12">
        <v>1415</v>
      </c>
      <c r="H1107" s="12">
        <v>1405</v>
      </c>
      <c r="I1107" s="3">
        <v>6</v>
      </c>
      <c r="J1107" s="3">
        <v>-186</v>
      </c>
      <c r="K1107" s="3">
        <v>4</v>
      </c>
      <c r="L1107" s="3">
        <v>48</v>
      </c>
      <c r="M1107" s="3">
        <v>35</v>
      </c>
      <c r="N1107" s="3">
        <v>0</v>
      </c>
      <c r="O1107" s="3">
        <v>11</v>
      </c>
      <c r="P1107" s="3">
        <v>12</v>
      </c>
      <c r="Q1107" s="3">
        <v>4</v>
      </c>
      <c r="R1107" s="3">
        <v>4</v>
      </c>
      <c r="S1107" s="13">
        <f t="shared" si="170"/>
        <v>9.0300000000000005E-2</v>
      </c>
      <c r="T1107" s="13">
        <f t="shared" si="171"/>
        <v>-2.7435</v>
      </c>
      <c r="U1107" s="13">
        <f t="shared" si="172"/>
        <v>5.8000000000000003E-2</v>
      </c>
      <c r="V1107" s="13">
        <f t="shared" si="173"/>
        <v>0.67920000000000003</v>
      </c>
      <c r="W1107" s="13">
        <f t="shared" si="174"/>
        <v>0.49175000000000002</v>
      </c>
      <c r="X1107" s="13">
        <f t="shared" si="175"/>
        <v>0</v>
      </c>
      <c r="Y1107" s="13">
        <f t="shared" si="176"/>
        <v>0.16225000000000001</v>
      </c>
      <c r="Z1107" s="13">
        <f t="shared" si="177"/>
        <v>0.17399999999999999</v>
      </c>
      <c r="AA1107" s="13">
        <f t="shared" si="178"/>
        <v>5.6599999999999998E-2</v>
      </c>
      <c r="AB1107" s="13">
        <f t="shared" si="179"/>
        <v>5.62E-2</v>
      </c>
    </row>
    <row r="1108" spans="1:28" x14ac:dyDescent="0.25">
      <c r="A1108" s="2" t="s">
        <v>1102</v>
      </c>
      <c r="B1108" s="3" t="s">
        <v>9507</v>
      </c>
      <c r="C1108" s="3" t="s">
        <v>10244</v>
      </c>
      <c r="D1108" s="12">
        <v>33.85</v>
      </c>
      <c r="E1108" s="12">
        <v>33.25</v>
      </c>
      <c r="F1108" s="12">
        <v>31.1</v>
      </c>
      <c r="G1108" s="12">
        <v>30.25</v>
      </c>
      <c r="H1108" s="12">
        <v>31.55</v>
      </c>
      <c r="I1108" s="3">
        <v>119</v>
      </c>
      <c r="J1108" s="3">
        <v>-338</v>
      </c>
      <c r="K1108" s="3">
        <v>79</v>
      </c>
      <c r="L1108" s="3">
        <v>-31</v>
      </c>
      <c r="M1108" s="3">
        <v>182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4.0281499999999998E-2</v>
      </c>
      <c r="T1108" s="13">
        <f t="shared" si="171"/>
        <v>-0.112385</v>
      </c>
      <c r="U1108" s="13">
        <f t="shared" si="172"/>
        <v>2.4569000000000001E-2</v>
      </c>
      <c r="V1108" s="13">
        <f t="shared" si="173"/>
        <v>-9.3775000000000004E-3</v>
      </c>
      <c r="W1108" s="13">
        <f t="shared" si="174"/>
        <v>5.7421000000000007E-2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9508</v>
      </c>
      <c r="C1109" s="3" t="s">
        <v>10244</v>
      </c>
      <c r="D1109" s="12">
        <v>2190</v>
      </c>
      <c r="E1109" s="12">
        <v>2115</v>
      </c>
      <c r="F1109" s="12">
        <v>2115</v>
      </c>
      <c r="G1109" s="12">
        <v>2100</v>
      </c>
      <c r="H1109" s="12">
        <v>2070</v>
      </c>
      <c r="I1109" s="3">
        <v>13</v>
      </c>
      <c r="J1109" s="3">
        <v>-70</v>
      </c>
      <c r="K1109" s="3">
        <v>4</v>
      </c>
      <c r="L1109" s="3">
        <v>-25</v>
      </c>
      <c r="M1109" s="3">
        <v>-25</v>
      </c>
      <c r="N1109" s="3">
        <v>-6</v>
      </c>
      <c r="O1109" s="3">
        <v>7</v>
      </c>
      <c r="P1109" s="3">
        <v>6</v>
      </c>
      <c r="Q1109" s="3">
        <v>12</v>
      </c>
      <c r="R1109" s="3">
        <v>0</v>
      </c>
      <c r="S1109" s="13">
        <f t="shared" si="170"/>
        <v>0.28470000000000001</v>
      </c>
      <c r="T1109" s="13">
        <f t="shared" si="171"/>
        <v>-1.4804999999999999</v>
      </c>
      <c r="U1109" s="13">
        <f t="shared" si="172"/>
        <v>8.4599999999999995E-2</v>
      </c>
      <c r="V1109" s="13">
        <f t="shared" si="173"/>
        <v>-0.52500000000000002</v>
      </c>
      <c r="W1109" s="13">
        <f t="shared" si="174"/>
        <v>-0.51749999999999996</v>
      </c>
      <c r="X1109" s="13">
        <f t="shared" si="175"/>
        <v>-0.13139999999999999</v>
      </c>
      <c r="Y1109" s="13">
        <f t="shared" si="176"/>
        <v>0.14804999999999999</v>
      </c>
      <c r="Z1109" s="13">
        <f t="shared" si="177"/>
        <v>0.12690000000000001</v>
      </c>
      <c r="AA1109" s="13">
        <f t="shared" si="178"/>
        <v>0.252</v>
      </c>
      <c r="AB1109" s="13">
        <f t="shared" si="179"/>
        <v>0</v>
      </c>
    </row>
    <row r="1110" spans="1:28" x14ac:dyDescent="0.25">
      <c r="A1110" s="2" t="s">
        <v>1104</v>
      </c>
      <c r="B1110" s="3" t="s">
        <v>9509</v>
      </c>
      <c r="C1110" s="3" t="s">
        <v>10189</v>
      </c>
      <c r="D1110" s="12">
        <v>16.350000000000001</v>
      </c>
      <c r="E1110" s="12">
        <v>16.3</v>
      </c>
      <c r="F1110" s="12">
        <v>16.399999999999999</v>
      </c>
      <c r="G1110" s="12">
        <v>16.600000000000001</v>
      </c>
      <c r="H1110" s="12">
        <v>16.05</v>
      </c>
      <c r="I1110" s="3">
        <v>0</v>
      </c>
      <c r="J1110" s="3">
        <v>0</v>
      </c>
      <c r="K1110" s="3">
        <v>0</v>
      </c>
      <c r="L1110" s="3">
        <v>0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1.605E-4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9510</v>
      </c>
      <c r="C1111" s="3" t="s">
        <v>10283</v>
      </c>
      <c r="D1111" s="12">
        <v>162.5</v>
      </c>
      <c r="E1111" s="12">
        <v>161</v>
      </c>
      <c r="F1111" s="12">
        <v>158</v>
      </c>
      <c r="G1111" s="12">
        <v>158.5</v>
      </c>
      <c r="H1111" s="12">
        <v>159.5</v>
      </c>
      <c r="I1111" s="3">
        <v>0</v>
      </c>
      <c r="J1111" s="3">
        <v>-1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-1.6100000000000001E-3</v>
      </c>
      <c r="U1111" s="13">
        <f t="shared" si="172"/>
        <v>-1.58E-3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9511</v>
      </c>
      <c r="C1112" s="3" t="s">
        <v>10226</v>
      </c>
      <c r="D1112" s="12">
        <v>22.95</v>
      </c>
      <c r="E1112" s="12">
        <v>23.1</v>
      </c>
      <c r="F1112" s="12">
        <v>23.15</v>
      </c>
      <c r="G1112" s="12">
        <v>23.2</v>
      </c>
      <c r="H1112" s="12">
        <v>23.15</v>
      </c>
      <c r="I1112" s="3">
        <v>0</v>
      </c>
      <c r="J1112" s="3">
        <v>0</v>
      </c>
      <c r="K1112" s="3">
        <v>0</v>
      </c>
      <c r="L1112" s="3">
        <v>-1</v>
      </c>
      <c r="M1112" s="3">
        <v>-2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-2.32E-4</v>
      </c>
      <c r="W1112" s="13">
        <f t="shared" si="174"/>
        <v>-4.6299999999999998E-4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9512</v>
      </c>
      <c r="C1113" s="3" t="s">
        <v>10199</v>
      </c>
      <c r="D1113" s="12">
        <v>123</v>
      </c>
      <c r="E1113" s="12">
        <v>123.5</v>
      </c>
      <c r="F1113" s="12">
        <v>121.5</v>
      </c>
      <c r="G1113" s="12">
        <v>121</v>
      </c>
      <c r="H1113" s="12">
        <v>121.5</v>
      </c>
      <c r="I1113" s="3">
        <v>-24</v>
      </c>
      <c r="J1113" s="3">
        <v>0</v>
      </c>
      <c r="K1113" s="3">
        <v>-10</v>
      </c>
      <c r="L1113" s="3">
        <v>-6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-2.9520000000000001E-2</v>
      </c>
      <c r="T1113" s="13">
        <f t="shared" si="171"/>
        <v>0</v>
      </c>
      <c r="U1113" s="13">
        <f t="shared" si="172"/>
        <v>-1.2149999999999999E-2</v>
      </c>
      <c r="V1113" s="13">
        <f t="shared" si="173"/>
        <v>-7.26E-3</v>
      </c>
      <c r="W1113" s="13">
        <f t="shared" si="174"/>
        <v>-4.8599999999999997E-3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9513</v>
      </c>
      <c r="C1114" s="3" t="s">
        <v>4580</v>
      </c>
      <c r="D1114" s="12">
        <v>43.85</v>
      </c>
      <c r="E1114" s="12">
        <v>43.45</v>
      </c>
      <c r="F1114" s="12">
        <v>42.9</v>
      </c>
      <c r="G1114" s="12">
        <v>42.9</v>
      </c>
      <c r="H1114" s="12">
        <v>43.7</v>
      </c>
      <c r="I1114" s="3">
        <v>1</v>
      </c>
      <c r="J1114" s="3">
        <v>-2</v>
      </c>
      <c r="K1114" s="3">
        <v>0</v>
      </c>
      <c r="L1114" s="3">
        <v>0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4.3850000000000003E-4</v>
      </c>
      <c r="T1114" s="13">
        <f t="shared" si="171"/>
        <v>-8.6900000000000009E-4</v>
      </c>
      <c r="U1114" s="13">
        <f t="shared" si="172"/>
        <v>0</v>
      </c>
      <c r="V1114" s="13">
        <f t="shared" si="173"/>
        <v>0</v>
      </c>
      <c r="W1114" s="13">
        <f t="shared" si="174"/>
        <v>4.3700000000000005E-4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9514</v>
      </c>
      <c r="C1115" s="3" t="s">
        <v>10204</v>
      </c>
      <c r="D1115" s="12">
        <v>79.8</v>
      </c>
      <c r="E1115" s="12">
        <v>82</v>
      </c>
      <c r="F1115" s="12">
        <v>83.6</v>
      </c>
      <c r="G1115" s="12">
        <v>85.2</v>
      </c>
      <c r="H1115" s="12">
        <v>89.4</v>
      </c>
      <c r="I1115" s="3">
        <v>234</v>
      </c>
      <c r="J1115" s="3">
        <v>160</v>
      </c>
      <c r="K1115" s="3">
        <v>727</v>
      </c>
      <c r="L1115" s="3">
        <v>-166</v>
      </c>
      <c r="M1115" s="3">
        <v>-140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0.18673200000000001</v>
      </c>
      <c r="T1115" s="13">
        <f t="shared" si="171"/>
        <v>0.13120000000000001</v>
      </c>
      <c r="U1115" s="13">
        <f t="shared" si="172"/>
        <v>0.60777199999999998</v>
      </c>
      <c r="V1115" s="13">
        <f t="shared" si="173"/>
        <v>-0.141432</v>
      </c>
      <c r="W1115" s="13">
        <f t="shared" si="174"/>
        <v>-0.12515999999999999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9515</v>
      </c>
      <c r="C1116" s="3" t="s">
        <v>10283</v>
      </c>
      <c r="D1116" s="12">
        <v>234.5</v>
      </c>
      <c r="E1116" s="12">
        <v>233</v>
      </c>
      <c r="F1116" s="12">
        <v>230</v>
      </c>
      <c r="G1116" s="12">
        <v>230.5</v>
      </c>
      <c r="H1116" s="12">
        <v>231</v>
      </c>
      <c r="I1116" s="3">
        <v>0</v>
      </c>
      <c r="J1116" s="3">
        <v>2</v>
      </c>
      <c r="K1116" s="3">
        <v>4</v>
      </c>
      <c r="L1116" s="3">
        <v>-8</v>
      </c>
      <c r="M1116" s="3">
        <v>-7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4.6600000000000001E-3</v>
      </c>
      <c r="U1116" s="13">
        <f t="shared" si="172"/>
        <v>9.1999999999999998E-3</v>
      </c>
      <c r="V1116" s="13">
        <f t="shared" si="173"/>
        <v>-1.8440000000000002E-2</v>
      </c>
      <c r="W1116" s="13">
        <f t="shared" si="174"/>
        <v>-1.617E-2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9516</v>
      </c>
      <c r="C1117" s="3" t="s">
        <v>10189</v>
      </c>
      <c r="D1117" s="12">
        <v>153.5</v>
      </c>
      <c r="E1117" s="12">
        <v>154</v>
      </c>
      <c r="F1117" s="12">
        <v>153</v>
      </c>
      <c r="G1117" s="12">
        <v>157.5</v>
      </c>
      <c r="H1117" s="12">
        <v>168.5</v>
      </c>
      <c r="I1117" s="3">
        <v>22</v>
      </c>
      <c r="J1117" s="3">
        <v>4</v>
      </c>
      <c r="K1117" s="3">
        <v>32</v>
      </c>
      <c r="L1117" s="3">
        <v>90</v>
      </c>
      <c r="M1117" s="3">
        <v>145</v>
      </c>
      <c r="N1117" s="3">
        <v>-20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3.3770000000000001E-2</v>
      </c>
      <c r="T1117" s="13">
        <f t="shared" si="171"/>
        <v>6.1599999999999997E-3</v>
      </c>
      <c r="U1117" s="13">
        <f t="shared" si="172"/>
        <v>4.8959999999999997E-2</v>
      </c>
      <c r="V1117" s="13">
        <f t="shared" si="173"/>
        <v>0.14174999999999999</v>
      </c>
      <c r="W1117" s="13">
        <f t="shared" si="174"/>
        <v>0.24432499999999999</v>
      </c>
      <c r="X1117" s="13">
        <f t="shared" si="175"/>
        <v>-3.0700000000000002E-2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9517</v>
      </c>
      <c r="C1118" s="3" t="s">
        <v>4745</v>
      </c>
      <c r="D1118" s="12">
        <v>185.5</v>
      </c>
      <c r="E1118" s="12">
        <v>183</v>
      </c>
      <c r="F1118" s="12">
        <v>190.5</v>
      </c>
      <c r="G1118" s="12">
        <v>187</v>
      </c>
      <c r="H1118" s="12">
        <v>189</v>
      </c>
      <c r="I1118" s="3">
        <v>482</v>
      </c>
      <c r="J1118" s="3">
        <v>-76</v>
      </c>
      <c r="K1118" s="3">
        <v>512</v>
      </c>
      <c r="L1118" s="3">
        <v>-58</v>
      </c>
      <c r="M1118" s="3">
        <v>68</v>
      </c>
      <c r="N1118" s="3">
        <v>19</v>
      </c>
      <c r="O1118" s="3">
        <v>1</v>
      </c>
      <c r="P1118" s="3">
        <v>0</v>
      </c>
      <c r="Q1118" s="3">
        <v>0</v>
      </c>
      <c r="R1118" s="3">
        <v>0</v>
      </c>
      <c r="S1118" s="13">
        <f t="shared" si="170"/>
        <v>0.89410999999999996</v>
      </c>
      <c r="T1118" s="13">
        <f t="shared" si="171"/>
        <v>-0.13908000000000001</v>
      </c>
      <c r="U1118" s="13">
        <f t="shared" si="172"/>
        <v>0.97536</v>
      </c>
      <c r="V1118" s="13">
        <f t="shared" si="173"/>
        <v>-0.10846</v>
      </c>
      <c r="W1118" s="13">
        <f t="shared" si="174"/>
        <v>0.12852</v>
      </c>
      <c r="X1118" s="13">
        <f t="shared" si="175"/>
        <v>3.5244999999999999E-2</v>
      </c>
      <c r="Y1118" s="13">
        <f t="shared" si="176"/>
        <v>1.83E-3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9518</v>
      </c>
      <c r="C1119" s="3" t="s">
        <v>10227</v>
      </c>
      <c r="D1119" s="12">
        <v>37.4</v>
      </c>
      <c r="E1119" s="12">
        <v>35.6</v>
      </c>
      <c r="F1119" s="12">
        <v>35.700000000000003</v>
      </c>
      <c r="G1119" s="12">
        <v>35.450000000000003</v>
      </c>
      <c r="H1119" s="12">
        <v>35.85</v>
      </c>
      <c r="I1119" s="3">
        <v>240</v>
      </c>
      <c r="J1119" s="3">
        <v>70</v>
      </c>
      <c r="K1119" s="3">
        <v>370</v>
      </c>
      <c r="L1119" s="3">
        <v>-23</v>
      </c>
      <c r="M1119" s="3">
        <v>161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8.9760000000000006E-2</v>
      </c>
      <c r="T1119" s="13">
        <f t="shared" si="171"/>
        <v>2.4920000000000001E-2</v>
      </c>
      <c r="U1119" s="13">
        <f t="shared" si="172"/>
        <v>0.13209000000000001</v>
      </c>
      <c r="V1119" s="13">
        <f t="shared" si="173"/>
        <v>-8.153500000000001E-3</v>
      </c>
      <c r="W1119" s="13">
        <f t="shared" si="174"/>
        <v>5.7718500000000006E-2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9519</v>
      </c>
      <c r="C1120" s="3" t="s">
        <v>10299</v>
      </c>
      <c r="D1120" s="12">
        <v>159</v>
      </c>
      <c r="E1120" s="12">
        <v>158.5</v>
      </c>
      <c r="F1120" s="12">
        <v>156.5</v>
      </c>
      <c r="G1120" s="12">
        <v>151</v>
      </c>
      <c r="H1120" s="12">
        <v>158.5</v>
      </c>
      <c r="I1120" s="3">
        <v>215</v>
      </c>
      <c r="J1120" s="3">
        <v>-245</v>
      </c>
      <c r="K1120" s="3">
        <v>-197</v>
      </c>
      <c r="L1120" s="3">
        <v>-123</v>
      </c>
      <c r="M1120" s="3">
        <v>53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0.34184999999999999</v>
      </c>
      <c r="T1120" s="13">
        <f t="shared" si="171"/>
        <v>-0.38832499999999998</v>
      </c>
      <c r="U1120" s="13">
        <f t="shared" si="172"/>
        <v>-0.308305</v>
      </c>
      <c r="V1120" s="13">
        <f t="shared" si="173"/>
        <v>-0.18573000000000001</v>
      </c>
      <c r="W1120" s="13">
        <f t="shared" si="174"/>
        <v>8.4004999999999996E-2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9520</v>
      </c>
      <c r="C1121" s="3" t="s">
        <v>10266</v>
      </c>
      <c r="D1121" s="12">
        <v>9.7100000000000009</v>
      </c>
      <c r="E1121" s="12">
        <v>9.92</v>
      </c>
      <c r="F1121" s="12">
        <v>9.94</v>
      </c>
      <c r="G1121" s="12">
        <v>10.4</v>
      </c>
      <c r="H1121" s="12">
        <v>10.050000000000001</v>
      </c>
      <c r="I1121" s="3">
        <v>-2</v>
      </c>
      <c r="J1121" s="3">
        <v>-1</v>
      </c>
      <c r="K1121" s="3">
        <v>0</v>
      </c>
      <c r="L1121" s="3">
        <v>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-1.942E-4</v>
      </c>
      <c r="T1121" s="13">
        <f t="shared" si="171"/>
        <v>-9.9199999999999999E-5</v>
      </c>
      <c r="U1121" s="13">
        <f t="shared" si="172"/>
        <v>0</v>
      </c>
      <c r="V1121" s="13">
        <f t="shared" si="173"/>
        <v>2.0800000000000001E-4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9521</v>
      </c>
      <c r="C1122" s="3" t="s">
        <v>10244</v>
      </c>
      <c r="D1122" s="12">
        <v>15.15</v>
      </c>
      <c r="E1122" s="12">
        <v>14.7</v>
      </c>
      <c r="F1122" s="12">
        <v>14.15</v>
      </c>
      <c r="G1122" s="12">
        <v>14.15</v>
      </c>
      <c r="H1122" s="12">
        <v>14.4</v>
      </c>
      <c r="I1122" s="3">
        <v>175</v>
      </c>
      <c r="J1122" s="3">
        <v>-246</v>
      </c>
      <c r="K1122" s="3">
        <v>144</v>
      </c>
      <c r="L1122" s="3">
        <v>-155</v>
      </c>
      <c r="M1122" s="3">
        <v>44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2.6512500000000001E-2</v>
      </c>
      <c r="T1122" s="13">
        <f t="shared" si="171"/>
        <v>-3.6162E-2</v>
      </c>
      <c r="U1122" s="13">
        <f t="shared" si="172"/>
        <v>2.0376000000000002E-2</v>
      </c>
      <c r="V1122" s="13">
        <f t="shared" si="173"/>
        <v>-2.1932500000000001E-2</v>
      </c>
      <c r="W1122" s="13">
        <f t="shared" si="174"/>
        <v>6.3360000000000005E-3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9522</v>
      </c>
      <c r="C1123" s="3" t="s">
        <v>10285</v>
      </c>
      <c r="D1123" s="12">
        <v>229.5</v>
      </c>
      <c r="E1123" s="12">
        <v>231</v>
      </c>
      <c r="F1123" s="12">
        <v>230.5</v>
      </c>
      <c r="G1123" s="12">
        <v>233.5</v>
      </c>
      <c r="H1123" s="12">
        <v>232</v>
      </c>
      <c r="I1123" s="3">
        <v>-170</v>
      </c>
      <c r="J1123" s="3">
        <v>26</v>
      </c>
      <c r="K1123" s="3">
        <v>1</v>
      </c>
      <c r="L1123" s="3">
        <v>5</v>
      </c>
      <c r="M1123" s="3">
        <v>-52</v>
      </c>
      <c r="N1123" s="3">
        <v>-30</v>
      </c>
      <c r="O1123" s="3">
        <v>-18</v>
      </c>
      <c r="P1123" s="3">
        <v>0</v>
      </c>
      <c r="Q1123" s="3">
        <v>0</v>
      </c>
      <c r="R1123" s="3">
        <v>0</v>
      </c>
      <c r="S1123" s="13">
        <f t="shared" si="170"/>
        <v>-0.39015</v>
      </c>
      <c r="T1123" s="13">
        <f t="shared" si="171"/>
        <v>6.0060000000000002E-2</v>
      </c>
      <c r="U1123" s="13">
        <f t="shared" si="172"/>
        <v>2.3050000000000002E-3</v>
      </c>
      <c r="V1123" s="13">
        <f t="shared" si="173"/>
        <v>1.1675E-2</v>
      </c>
      <c r="W1123" s="13">
        <f t="shared" si="174"/>
        <v>-0.12064</v>
      </c>
      <c r="X1123" s="13">
        <f t="shared" si="175"/>
        <v>-6.8849999999999995E-2</v>
      </c>
      <c r="Y1123" s="13">
        <f t="shared" si="176"/>
        <v>-4.1579999999999999E-2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9523</v>
      </c>
      <c r="C1124" s="3" t="s">
        <v>4749</v>
      </c>
      <c r="D1124" s="12">
        <v>30</v>
      </c>
      <c r="E1124" s="12">
        <v>30.1</v>
      </c>
      <c r="F1124" s="12">
        <v>28.7</v>
      </c>
      <c r="G1124" s="12">
        <v>28.65</v>
      </c>
      <c r="H1124" s="12">
        <v>30.2</v>
      </c>
      <c r="I1124" s="3">
        <v>-8</v>
      </c>
      <c r="J1124" s="3">
        <v>-21</v>
      </c>
      <c r="K1124" s="3">
        <v>-56</v>
      </c>
      <c r="L1124" s="3">
        <v>-68</v>
      </c>
      <c r="M1124" s="3">
        <v>147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-2.3999999999999998E-3</v>
      </c>
      <c r="T1124" s="13">
        <f t="shared" si="171"/>
        <v>-6.3210000000000002E-3</v>
      </c>
      <c r="U1124" s="13">
        <f t="shared" si="172"/>
        <v>-1.6071999999999999E-2</v>
      </c>
      <c r="V1124" s="13">
        <f t="shared" si="173"/>
        <v>-1.9481999999999999E-2</v>
      </c>
      <c r="W1124" s="13">
        <f t="shared" si="174"/>
        <v>4.4393999999999996E-2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9524</v>
      </c>
      <c r="C1125" s="3" t="s">
        <v>10260</v>
      </c>
      <c r="D1125" s="12">
        <v>14</v>
      </c>
      <c r="E1125" s="12">
        <v>13.7</v>
      </c>
      <c r="F1125" s="12">
        <v>13.5</v>
      </c>
      <c r="G1125" s="12">
        <v>13</v>
      </c>
      <c r="H1125" s="12">
        <v>13.4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9525</v>
      </c>
      <c r="C1126" s="3" t="s">
        <v>10202</v>
      </c>
      <c r="D1126" s="12">
        <v>62.8</v>
      </c>
      <c r="E1126" s="12">
        <v>63.1</v>
      </c>
      <c r="F1126" s="12">
        <v>62.9</v>
      </c>
      <c r="G1126" s="12">
        <v>63.3</v>
      </c>
      <c r="H1126" s="12">
        <v>64.5</v>
      </c>
      <c r="I1126" s="3">
        <v>-30</v>
      </c>
      <c r="J1126" s="3">
        <v>-12</v>
      </c>
      <c r="K1126" s="3">
        <v>-37</v>
      </c>
      <c r="L1126" s="3">
        <v>-34</v>
      </c>
      <c r="M1126" s="3">
        <v>-162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-1.8839999999999999E-2</v>
      </c>
      <c r="T1126" s="13">
        <f t="shared" si="171"/>
        <v>-7.5720000000000006E-3</v>
      </c>
      <c r="U1126" s="13">
        <f t="shared" si="172"/>
        <v>-2.3272999999999999E-2</v>
      </c>
      <c r="V1126" s="13">
        <f t="shared" si="173"/>
        <v>-2.1521999999999999E-2</v>
      </c>
      <c r="W1126" s="13">
        <f t="shared" si="174"/>
        <v>-0.10449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9526</v>
      </c>
      <c r="C1127" s="3" t="s">
        <v>10244</v>
      </c>
      <c r="D1127" s="12">
        <v>6.1</v>
      </c>
      <c r="E1127" s="12">
        <v>5.86</v>
      </c>
      <c r="F1127" s="12">
        <v>5.86</v>
      </c>
      <c r="G1127" s="12">
        <v>5.8</v>
      </c>
      <c r="H1127" s="12">
        <v>5.65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9527</v>
      </c>
      <c r="C1128" s="3" t="s">
        <v>10281</v>
      </c>
      <c r="D1128" s="12">
        <v>19.100000000000001</v>
      </c>
      <c r="E1128" s="12">
        <v>18.899999999999999</v>
      </c>
      <c r="F1128" s="12">
        <v>19.05</v>
      </c>
      <c r="G1128" s="12">
        <v>18.7</v>
      </c>
      <c r="H1128" s="12">
        <v>18.850000000000001</v>
      </c>
      <c r="I1128" s="3">
        <v>173</v>
      </c>
      <c r="J1128" s="3">
        <v>17</v>
      </c>
      <c r="K1128" s="3">
        <v>19</v>
      </c>
      <c r="L1128" s="3">
        <v>-328</v>
      </c>
      <c r="M1128" s="3">
        <v>33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3.3043000000000003E-2</v>
      </c>
      <c r="T1128" s="13">
        <f t="shared" si="171"/>
        <v>3.2129999999999997E-3</v>
      </c>
      <c r="U1128" s="13">
        <f t="shared" si="172"/>
        <v>3.6194999999999999E-3</v>
      </c>
      <c r="V1128" s="13">
        <f t="shared" si="173"/>
        <v>-6.1335999999999995E-2</v>
      </c>
      <c r="W1128" s="13">
        <f t="shared" si="174"/>
        <v>6.2205000000000003E-3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9528</v>
      </c>
      <c r="C1129" s="3" t="s">
        <v>10227</v>
      </c>
      <c r="D1129" s="12">
        <v>33.5</v>
      </c>
      <c r="E1129" s="12">
        <v>32.5</v>
      </c>
      <c r="F1129" s="12">
        <v>32.5</v>
      </c>
      <c r="G1129" s="12">
        <v>32.200000000000003</v>
      </c>
      <c r="H1129" s="12">
        <v>32.6</v>
      </c>
      <c r="I1129" s="3">
        <v>-11</v>
      </c>
      <c r="J1129" s="3">
        <v>0</v>
      </c>
      <c r="K1129" s="3">
        <v>-3</v>
      </c>
      <c r="L1129" s="3">
        <v>-4</v>
      </c>
      <c r="M1129" s="3">
        <v>-11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-3.6849999999999999E-3</v>
      </c>
      <c r="T1129" s="13">
        <f t="shared" si="171"/>
        <v>0</v>
      </c>
      <c r="U1129" s="13">
        <f t="shared" si="172"/>
        <v>-9.7499999999999996E-4</v>
      </c>
      <c r="V1129" s="13">
        <f t="shared" si="173"/>
        <v>-1.2880000000000001E-3</v>
      </c>
      <c r="W1129" s="13">
        <f t="shared" si="174"/>
        <v>-3.5860000000000002E-3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9529</v>
      </c>
      <c r="C1130" s="3" t="s">
        <v>10195</v>
      </c>
      <c r="D1130" s="12">
        <v>9.9700000000000006</v>
      </c>
      <c r="E1130" s="12">
        <v>10</v>
      </c>
      <c r="F1130" s="12">
        <v>9.9</v>
      </c>
      <c r="G1130" s="12">
        <v>9.89</v>
      </c>
      <c r="H1130" s="12">
        <v>9.9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9530</v>
      </c>
      <c r="C1131" s="3" t="s">
        <v>10276</v>
      </c>
      <c r="D1131" s="12">
        <v>14</v>
      </c>
      <c r="E1131" s="12">
        <v>13.65</v>
      </c>
      <c r="F1131" s="12">
        <v>12.85</v>
      </c>
      <c r="G1131" s="12">
        <v>12.8</v>
      </c>
      <c r="H1131" s="12">
        <v>13.1</v>
      </c>
      <c r="I1131" s="3">
        <v>218</v>
      </c>
      <c r="J1131" s="3">
        <v>-301</v>
      </c>
      <c r="K1131" s="3">
        <v>-358</v>
      </c>
      <c r="L1131" s="3">
        <v>-240</v>
      </c>
      <c r="M1131" s="3">
        <v>118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3.0519999999999999E-2</v>
      </c>
      <c r="T1131" s="13">
        <f t="shared" si="171"/>
        <v>-4.1086500000000005E-2</v>
      </c>
      <c r="U1131" s="13">
        <f t="shared" si="172"/>
        <v>-4.6003000000000002E-2</v>
      </c>
      <c r="V1131" s="13">
        <f t="shared" si="173"/>
        <v>-3.0720000000000001E-2</v>
      </c>
      <c r="W1131" s="13">
        <f t="shared" si="174"/>
        <v>1.5458E-2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9531</v>
      </c>
      <c r="C1132" s="3" t="s">
        <v>10215</v>
      </c>
      <c r="D1132" s="12">
        <v>34.200000000000003</v>
      </c>
      <c r="E1132" s="12">
        <v>34.35</v>
      </c>
      <c r="F1132" s="12">
        <v>33.5</v>
      </c>
      <c r="G1132" s="12">
        <v>33.15</v>
      </c>
      <c r="H1132" s="12">
        <v>33.15</v>
      </c>
      <c r="I1132" s="3">
        <v>25</v>
      </c>
      <c r="J1132" s="3">
        <v>12</v>
      </c>
      <c r="K1132" s="3">
        <v>-35</v>
      </c>
      <c r="L1132" s="3">
        <v>18</v>
      </c>
      <c r="M1132" s="3">
        <v>70</v>
      </c>
      <c r="N1132" s="3">
        <v>-49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8.5500000000000003E-3</v>
      </c>
      <c r="T1132" s="13">
        <f t="shared" si="171"/>
        <v>4.1220000000000007E-3</v>
      </c>
      <c r="U1132" s="13">
        <f t="shared" si="172"/>
        <v>-1.1724999999999999E-2</v>
      </c>
      <c r="V1132" s="13">
        <f t="shared" si="173"/>
        <v>5.9669999999999992E-3</v>
      </c>
      <c r="W1132" s="13">
        <f t="shared" si="174"/>
        <v>2.3205E-2</v>
      </c>
      <c r="X1132" s="13">
        <f t="shared" si="175"/>
        <v>-1.6758000000000002E-2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9532</v>
      </c>
      <c r="C1133" s="3" t="s">
        <v>4593</v>
      </c>
      <c r="D1133" s="12">
        <v>15.85</v>
      </c>
      <c r="E1133" s="12">
        <v>15.55</v>
      </c>
      <c r="F1133" s="12">
        <v>15.25</v>
      </c>
      <c r="G1133" s="12">
        <v>15.4</v>
      </c>
      <c r="H1133" s="12">
        <v>15.5</v>
      </c>
      <c r="I1133" s="3">
        <v>-33</v>
      </c>
      <c r="J1133" s="3">
        <v>-27</v>
      </c>
      <c r="K1133" s="3">
        <v>-1</v>
      </c>
      <c r="L1133" s="3">
        <v>-24</v>
      </c>
      <c r="M1133" s="3">
        <v>21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-5.2304999999999999E-3</v>
      </c>
      <c r="T1133" s="13">
        <f t="shared" si="171"/>
        <v>-4.1985E-3</v>
      </c>
      <c r="U1133" s="13">
        <f t="shared" si="172"/>
        <v>-1.5249999999999999E-4</v>
      </c>
      <c r="V1133" s="13">
        <f t="shared" si="173"/>
        <v>-3.6960000000000001E-3</v>
      </c>
      <c r="W1133" s="13">
        <f t="shared" si="174"/>
        <v>3.2550000000000001E-3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9533</v>
      </c>
      <c r="C1134" s="3" t="s">
        <v>10219</v>
      </c>
      <c r="D1134" s="12">
        <v>6.5</v>
      </c>
      <c r="E1134" s="12">
        <v>6.49</v>
      </c>
      <c r="F1134" s="12">
        <v>6.1</v>
      </c>
      <c r="G1134" s="12">
        <v>6.15</v>
      </c>
      <c r="H1134" s="12">
        <v>6.1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9534</v>
      </c>
      <c r="C1135" s="3" t="s">
        <v>4744</v>
      </c>
      <c r="D1135" s="12">
        <v>123.5</v>
      </c>
      <c r="E1135" s="12">
        <v>122</v>
      </c>
      <c r="F1135" s="12">
        <v>121</v>
      </c>
      <c r="G1135" s="12">
        <v>118</v>
      </c>
      <c r="H1135" s="12">
        <v>120.5</v>
      </c>
      <c r="I1135" s="3">
        <v>-27</v>
      </c>
      <c r="J1135" s="3">
        <v>234</v>
      </c>
      <c r="K1135" s="3">
        <v>294</v>
      </c>
      <c r="L1135" s="3">
        <v>-1234</v>
      </c>
      <c r="M1135" s="3">
        <v>1436</v>
      </c>
      <c r="N1135" s="3">
        <v>55</v>
      </c>
      <c r="O1135" s="3">
        <v>1</v>
      </c>
      <c r="P1135" s="3">
        <v>189</v>
      </c>
      <c r="Q1135" s="3">
        <v>502</v>
      </c>
      <c r="R1135" s="3">
        <v>-128</v>
      </c>
      <c r="S1135" s="13">
        <f t="shared" si="170"/>
        <v>-3.3345E-2</v>
      </c>
      <c r="T1135" s="13">
        <f t="shared" si="171"/>
        <v>0.28548000000000001</v>
      </c>
      <c r="U1135" s="13">
        <f t="shared" si="172"/>
        <v>0.35574</v>
      </c>
      <c r="V1135" s="13">
        <f t="shared" si="173"/>
        <v>-1.4561200000000001</v>
      </c>
      <c r="W1135" s="13">
        <f t="shared" si="174"/>
        <v>1.73038</v>
      </c>
      <c r="X1135" s="13">
        <f t="shared" si="175"/>
        <v>6.7924999999999999E-2</v>
      </c>
      <c r="Y1135" s="13">
        <f t="shared" si="176"/>
        <v>1.2199999999999999E-3</v>
      </c>
      <c r="Z1135" s="13">
        <f t="shared" si="177"/>
        <v>0.22869</v>
      </c>
      <c r="AA1135" s="13">
        <f t="shared" si="178"/>
        <v>0.59236</v>
      </c>
      <c r="AB1135" s="13">
        <f t="shared" si="179"/>
        <v>-0.15423999999999999</v>
      </c>
    </row>
    <row r="1136" spans="1:28" x14ac:dyDescent="0.25">
      <c r="A1136" s="2" t="s">
        <v>1130</v>
      </c>
      <c r="B1136" s="3" t="s">
        <v>9535</v>
      </c>
      <c r="C1136" s="3" t="s">
        <v>10228</v>
      </c>
      <c r="D1136" s="12">
        <v>7.59</v>
      </c>
      <c r="E1136" s="12">
        <v>7.3</v>
      </c>
      <c r="F1136" s="12">
        <v>7.29</v>
      </c>
      <c r="G1136" s="12">
        <v>7.34</v>
      </c>
      <c r="H1136" s="12">
        <v>7.27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9536</v>
      </c>
      <c r="C1137" s="3" t="s">
        <v>10262</v>
      </c>
      <c r="D1137" s="12">
        <v>27</v>
      </c>
      <c r="E1137" s="12">
        <v>26.8</v>
      </c>
      <c r="F1137" s="12">
        <v>25.7</v>
      </c>
      <c r="G1137" s="12">
        <v>25.1</v>
      </c>
      <c r="H1137" s="12">
        <v>25.95</v>
      </c>
      <c r="I1137" s="3">
        <v>3846</v>
      </c>
      <c r="J1137" s="3">
        <v>-1029</v>
      </c>
      <c r="K1137" s="3">
        <v>-1118</v>
      </c>
      <c r="L1137" s="3">
        <v>-766</v>
      </c>
      <c r="M1137" s="3">
        <v>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1.0384199999999999</v>
      </c>
      <c r="T1137" s="13">
        <f t="shared" si="171"/>
        <v>-0.27577200000000002</v>
      </c>
      <c r="U1137" s="13">
        <f t="shared" si="172"/>
        <v>-0.28732599999999997</v>
      </c>
      <c r="V1137" s="13">
        <f t="shared" si="173"/>
        <v>-0.19226600000000002</v>
      </c>
      <c r="W1137" s="13">
        <f t="shared" si="174"/>
        <v>1.5569999999999998E-3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9537</v>
      </c>
      <c r="C1138" s="3" t="s">
        <v>4755</v>
      </c>
      <c r="D1138" s="12">
        <v>17.5</v>
      </c>
      <c r="E1138" s="12">
        <v>17.5</v>
      </c>
      <c r="F1138" s="12">
        <v>17.2</v>
      </c>
      <c r="G1138" s="12">
        <v>17.25</v>
      </c>
      <c r="H1138" s="12">
        <v>17.2</v>
      </c>
      <c r="I1138" s="3">
        <v>1</v>
      </c>
      <c r="J1138" s="3">
        <v>-1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1.75E-4</v>
      </c>
      <c r="T1138" s="13">
        <f t="shared" si="171"/>
        <v>-1.75E-4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9538</v>
      </c>
      <c r="C1139" s="3" t="s">
        <v>4592</v>
      </c>
      <c r="D1139" s="12">
        <v>7.37</v>
      </c>
      <c r="E1139" s="12">
        <v>7.29</v>
      </c>
      <c r="F1139" s="12">
        <v>7.11</v>
      </c>
      <c r="G1139" s="12">
        <v>7.12</v>
      </c>
      <c r="H1139" s="12">
        <v>7.24</v>
      </c>
      <c r="I1139" s="3">
        <v>-31</v>
      </c>
      <c r="J1139" s="3">
        <v>-97</v>
      </c>
      <c r="K1139" s="3">
        <v>-122</v>
      </c>
      <c r="L1139" s="3">
        <v>5</v>
      </c>
      <c r="M1139" s="3">
        <v>40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-2.2847000000000002E-3</v>
      </c>
      <c r="T1139" s="13">
        <f t="shared" si="171"/>
        <v>-7.0713E-3</v>
      </c>
      <c r="U1139" s="13">
        <f t="shared" si="172"/>
        <v>-8.6742E-3</v>
      </c>
      <c r="V1139" s="13">
        <f t="shared" si="173"/>
        <v>3.5600000000000003E-4</v>
      </c>
      <c r="W1139" s="13">
        <f t="shared" si="174"/>
        <v>2.8960000000000001E-3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9539</v>
      </c>
      <c r="C1140" s="3" t="s">
        <v>4586</v>
      </c>
      <c r="D1140" s="12">
        <v>29.05</v>
      </c>
      <c r="E1140" s="12">
        <v>29</v>
      </c>
      <c r="F1140" s="12">
        <v>28.85</v>
      </c>
      <c r="G1140" s="12">
        <v>28.9</v>
      </c>
      <c r="H1140" s="12">
        <v>29.1</v>
      </c>
      <c r="I1140" s="3">
        <v>-41</v>
      </c>
      <c r="J1140" s="3">
        <v>-3</v>
      </c>
      <c r="K1140" s="3">
        <v>-68</v>
      </c>
      <c r="L1140" s="3">
        <v>-72</v>
      </c>
      <c r="M1140" s="3">
        <v>26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-1.1910499999999999E-2</v>
      </c>
      <c r="T1140" s="13">
        <f t="shared" si="171"/>
        <v>-8.7000000000000001E-4</v>
      </c>
      <c r="U1140" s="13">
        <f t="shared" si="172"/>
        <v>-1.9618000000000003E-2</v>
      </c>
      <c r="V1140" s="13">
        <f t="shared" si="173"/>
        <v>-2.0807999999999997E-2</v>
      </c>
      <c r="W1140" s="13">
        <f t="shared" si="174"/>
        <v>7.5659999999999998E-3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9540</v>
      </c>
      <c r="C1141" s="3" t="s">
        <v>10266</v>
      </c>
      <c r="D1141" s="12">
        <v>17.850000000000001</v>
      </c>
      <c r="E1141" s="12">
        <v>17.649999999999999</v>
      </c>
      <c r="F1141" s="12">
        <v>18.350000000000001</v>
      </c>
      <c r="G1141" s="12">
        <v>18.899999999999999</v>
      </c>
      <c r="H1141" s="12">
        <v>18.149999999999999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9541</v>
      </c>
      <c r="C1142" s="3" t="s">
        <v>10286</v>
      </c>
      <c r="D1142" s="12">
        <v>62.5</v>
      </c>
      <c r="E1142" s="12">
        <v>61.6</v>
      </c>
      <c r="F1142" s="12">
        <v>60.9</v>
      </c>
      <c r="G1142" s="12">
        <v>60.4</v>
      </c>
      <c r="H1142" s="12">
        <v>60.6</v>
      </c>
      <c r="I1142" s="3">
        <v>295</v>
      </c>
      <c r="J1142" s="3">
        <v>-910</v>
      </c>
      <c r="K1142" s="3">
        <v>322</v>
      </c>
      <c r="L1142" s="3">
        <v>-26</v>
      </c>
      <c r="M1142" s="3">
        <v>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0.18437500000000001</v>
      </c>
      <c r="T1142" s="13">
        <f t="shared" si="171"/>
        <v>-0.56055999999999995</v>
      </c>
      <c r="U1142" s="13">
        <f t="shared" si="172"/>
        <v>0.19609799999999999</v>
      </c>
      <c r="V1142" s="13">
        <f t="shared" si="173"/>
        <v>-1.5703999999999999E-2</v>
      </c>
      <c r="W1142" s="13">
        <f t="shared" si="174"/>
        <v>5.4539999999999996E-3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9542</v>
      </c>
      <c r="C1143" s="3" t="s">
        <v>10215</v>
      </c>
      <c r="D1143" s="12">
        <v>5.4</v>
      </c>
      <c r="E1143" s="12">
        <v>5.23</v>
      </c>
      <c r="F1143" s="12">
        <v>5.0599999999999996</v>
      </c>
      <c r="G1143" s="12">
        <v>5.08</v>
      </c>
      <c r="H1143" s="12">
        <v>5.51</v>
      </c>
      <c r="I1143" s="3">
        <v>0</v>
      </c>
      <c r="J1143" s="3">
        <v>1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5.2300000000000004E-5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9543</v>
      </c>
      <c r="C1144" s="3" t="s">
        <v>10204</v>
      </c>
      <c r="D1144" s="12">
        <v>22.8</v>
      </c>
      <c r="E1144" s="12">
        <v>22.8</v>
      </c>
      <c r="F1144" s="12">
        <v>22.85</v>
      </c>
      <c r="G1144" s="12">
        <v>22.8</v>
      </c>
      <c r="H1144" s="12">
        <v>22.9</v>
      </c>
      <c r="I1144" s="3">
        <v>0</v>
      </c>
      <c r="J1144" s="3">
        <v>0</v>
      </c>
      <c r="K1144" s="3">
        <v>0</v>
      </c>
      <c r="L1144" s="3">
        <v>0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0</v>
      </c>
      <c r="U1144" s="13">
        <f t="shared" si="172"/>
        <v>0</v>
      </c>
      <c r="V1144" s="13">
        <f t="shared" si="173"/>
        <v>0</v>
      </c>
      <c r="W1144" s="13">
        <f t="shared" si="174"/>
        <v>6.8699999999999989E-4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9544</v>
      </c>
      <c r="C1145" s="3" t="s">
        <v>10257</v>
      </c>
      <c r="D1145" s="12">
        <v>52.6</v>
      </c>
      <c r="E1145" s="12">
        <v>52.9</v>
      </c>
      <c r="F1145" s="12">
        <v>50.2</v>
      </c>
      <c r="G1145" s="12">
        <v>49.2</v>
      </c>
      <c r="H1145" s="12">
        <v>50.4</v>
      </c>
      <c r="I1145" s="3">
        <v>45</v>
      </c>
      <c r="J1145" s="3">
        <v>2</v>
      </c>
      <c r="K1145" s="3">
        <v>-167</v>
      </c>
      <c r="L1145" s="3">
        <v>-74</v>
      </c>
      <c r="M1145" s="3">
        <v>197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2.367E-2</v>
      </c>
      <c r="T1145" s="13">
        <f t="shared" si="171"/>
        <v>1.0579999999999999E-3</v>
      </c>
      <c r="U1145" s="13">
        <f t="shared" si="172"/>
        <v>-8.3833999999999992E-2</v>
      </c>
      <c r="V1145" s="13">
        <f t="shared" si="173"/>
        <v>-3.6408000000000003E-2</v>
      </c>
      <c r="W1145" s="13">
        <f t="shared" si="174"/>
        <v>9.9287999999999987E-2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9545</v>
      </c>
      <c r="C1146" s="3" t="s">
        <v>10234</v>
      </c>
      <c r="D1146" s="12">
        <v>65.900000000000006</v>
      </c>
      <c r="E1146" s="12">
        <v>66.5</v>
      </c>
      <c r="F1146" s="12">
        <v>66.2</v>
      </c>
      <c r="G1146" s="12">
        <v>65.8</v>
      </c>
      <c r="H1146" s="12">
        <v>66.8</v>
      </c>
      <c r="I1146" s="3">
        <v>-55</v>
      </c>
      <c r="J1146" s="3">
        <v>348</v>
      </c>
      <c r="K1146" s="3">
        <v>-143</v>
      </c>
      <c r="L1146" s="3">
        <v>-45</v>
      </c>
      <c r="M1146" s="3">
        <v>342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-3.6245000000000006E-2</v>
      </c>
      <c r="T1146" s="13">
        <f t="shared" si="171"/>
        <v>0.23141999999999999</v>
      </c>
      <c r="U1146" s="13">
        <f t="shared" si="172"/>
        <v>-9.4666E-2</v>
      </c>
      <c r="V1146" s="13">
        <f t="shared" si="173"/>
        <v>-2.9610000000000001E-2</v>
      </c>
      <c r="W1146" s="13">
        <f t="shared" si="174"/>
        <v>0.22845599999999999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9546</v>
      </c>
      <c r="C1147" s="3" t="s">
        <v>10275</v>
      </c>
      <c r="D1147" s="12">
        <v>28.5</v>
      </c>
      <c r="E1147" s="12">
        <v>28.35</v>
      </c>
      <c r="F1147" s="12">
        <v>28.75</v>
      </c>
      <c r="G1147" s="12">
        <v>28.45</v>
      </c>
      <c r="H1147" s="12">
        <v>29.2</v>
      </c>
      <c r="I1147" s="3">
        <v>147</v>
      </c>
      <c r="J1147" s="3">
        <v>45</v>
      </c>
      <c r="K1147" s="3">
        <v>158</v>
      </c>
      <c r="L1147" s="3">
        <v>-376</v>
      </c>
      <c r="M1147" s="3">
        <v>703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4.1895000000000002E-2</v>
      </c>
      <c r="T1147" s="13">
        <f t="shared" si="171"/>
        <v>1.27575E-2</v>
      </c>
      <c r="U1147" s="13">
        <f t="shared" si="172"/>
        <v>4.5425E-2</v>
      </c>
      <c r="V1147" s="13">
        <f t="shared" si="173"/>
        <v>-0.10697199999999998</v>
      </c>
      <c r="W1147" s="13">
        <f t="shared" si="174"/>
        <v>0.20527599999999999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9547</v>
      </c>
      <c r="C1148" s="3" t="s">
        <v>10202</v>
      </c>
      <c r="D1148" s="12">
        <v>18.7</v>
      </c>
      <c r="E1148" s="12">
        <v>18.649999999999999</v>
      </c>
      <c r="F1148" s="12">
        <v>18.55</v>
      </c>
      <c r="G1148" s="12">
        <v>18.5</v>
      </c>
      <c r="H1148" s="12">
        <v>18.45</v>
      </c>
      <c r="I1148" s="3">
        <v>0</v>
      </c>
      <c r="J1148" s="3">
        <v>0</v>
      </c>
      <c r="K1148" s="3">
        <v>-1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-1.8550000000000001E-4</v>
      </c>
      <c r="V1148" s="13">
        <f t="shared" si="173"/>
        <v>-3.6999999999999999E-4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9548</v>
      </c>
      <c r="C1149" s="3" t="s">
        <v>10260</v>
      </c>
      <c r="D1149" s="12">
        <v>67.900000000000006</v>
      </c>
      <c r="E1149" s="12">
        <v>68</v>
      </c>
      <c r="F1149" s="12">
        <v>67.3</v>
      </c>
      <c r="G1149" s="12">
        <v>67.3</v>
      </c>
      <c r="H1149" s="12">
        <v>67.2</v>
      </c>
      <c r="I1149" s="3">
        <v>1</v>
      </c>
      <c r="J1149" s="3">
        <v>-2</v>
      </c>
      <c r="K1149" s="3">
        <v>3</v>
      </c>
      <c r="L1149" s="3">
        <v>-8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6.7900000000000002E-4</v>
      </c>
      <c r="T1149" s="13">
        <f t="shared" si="171"/>
        <v>-1.3600000000000001E-3</v>
      </c>
      <c r="U1149" s="13">
        <f t="shared" si="172"/>
        <v>2.019E-3</v>
      </c>
      <c r="V1149" s="13">
        <f t="shared" si="173"/>
        <v>-5.3839999999999999E-3</v>
      </c>
      <c r="W1149" s="13">
        <f t="shared" si="174"/>
        <v>-3.3600000000000001E-3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9549</v>
      </c>
      <c r="C1150" s="3" t="s">
        <v>10300</v>
      </c>
      <c r="D1150" s="12">
        <v>23.25</v>
      </c>
      <c r="E1150" s="12">
        <v>23.3</v>
      </c>
      <c r="F1150" s="12">
        <v>23.15</v>
      </c>
      <c r="G1150" s="12">
        <v>23.1</v>
      </c>
      <c r="H1150" s="12">
        <v>23.2</v>
      </c>
      <c r="I1150" s="3">
        <v>24</v>
      </c>
      <c r="J1150" s="3">
        <v>8</v>
      </c>
      <c r="K1150" s="3">
        <v>16</v>
      </c>
      <c r="L1150" s="3">
        <v>-26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5.5799999999999999E-3</v>
      </c>
      <c r="T1150" s="13">
        <f t="shared" si="171"/>
        <v>1.864E-3</v>
      </c>
      <c r="U1150" s="13">
        <f t="shared" si="172"/>
        <v>3.7039999999999998E-3</v>
      </c>
      <c r="V1150" s="13">
        <f t="shared" si="173"/>
        <v>-6.0060000000000001E-3</v>
      </c>
      <c r="W1150" s="13">
        <f t="shared" si="174"/>
        <v>-6.959999999999999E-4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9550</v>
      </c>
      <c r="C1151" s="3" t="s">
        <v>10226</v>
      </c>
      <c r="D1151" s="12">
        <v>54.1</v>
      </c>
      <c r="E1151" s="12">
        <v>56.5</v>
      </c>
      <c r="F1151" s="12">
        <v>53.7</v>
      </c>
      <c r="G1151" s="12">
        <v>54.5</v>
      </c>
      <c r="H1151" s="12">
        <v>57.9</v>
      </c>
      <c r="I1151" s="3">
        <v>-377</v>
      </c>
      <c r="J1151" s="3">
        <v>-592</v>
      </c>
      <c r="K1151" s="3">
        <v>-1320</v>
      </c>
      <c r="L1151" s="3">
        <v>-2000</v>
      </c>
      <c r="M1151" s="3">
        <v>1220</v>
      </c>
      <c r="N1151" s="3">
        <v>0</v>
      </c>
      <c r="O1151" s="3">
        <v>0</v>
      </c>
      <c r="P1151" s="3">
        <v>1417</v>
      </c>
      <c r="Q1151" s="3">
        <v>7</v>
      </c>
      <c r="R1151" s="3">
        <v>1942</v>
      </c>
      <c r="S1151" s="13">
        <f t="shared" si="170"/>
        <v>-0.203957</v>
      </c>
      <c r="T1151" s="13">
        <f t="shared" si="171"/>
        <v>-0.33448</v>
      </c>
      <c r="U1151" s="13">
        <f t="shared" si="172"/>
        <v>-0.70884000000000003</v>
      </c>
      <c r="V1151" s="13">
        <f t="shared" si="173"/>
        <v>-1.0900000000000001</v>
      </c>
      <c r="W1151" s="13">
        <f t="shared" si="174"/>
        <v>0.70638000000000001</v>
      </c>
      <c r="X1151" s="13">
        <f t="shared" si="175"/>
        <v>0</v>
      </c>
      <c r="Y1151" s="13">
        <f t="shared" si="176"/>
        <v>0</v>
      </c>
      <c r="Z1151" s="13">
        <f t="shared" si="177"/>
        <v>0.76092900000000008</v>
      </c>
      <c r="AA1151" s="13">
        <f t="shared" si="178"/>
        <v>3.8149999999999998E-3</v>
      </c>
      <c r="AB1151" s="13">
        <f t="shared" si="179"/>
        <v>1.1244180000000001</v>
      </c>
    </row>
    <row r="1152" spans="1:28" x14ac:dyDescent="0.25">
      <c r="A1152" s="2" t="s">
        <v>1146</v>
      </c>
      <c r="B1152" s="3" t="s">
        <v>9551</v>
      </c>
      <c r="C1152" s="3" t="s">
        <v>10240</v>
      </c>
      <c r="D1152" s="12">
        <v>10.3</v>
      </c>
      <c r="E1152" s="12">
        <v>10.1</v>
      </c>
      <c r="F1152" s="12">
        <v>10.1</v>
      </c>
      <c r="G1152" s="12">
        <v>10.1</v>
      </c>
      <c r="H1152" s="12">
        <v>10.050000000000001</v>
      </c>
      <c r="I1152" s="3">
        <v>1</v>
      </c>
      <c r="J1152" s="3">
        <v>0</v>
      </c>
      <c r="K1152" s="3">
        <v>-3</v>
      </c>
      <c r="L1152" s="3">
        <v>-1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1.0300000000000001E-4</v>
      </c>
      <c r="T1152" s="13">
        <f t="shared" si="171"/>
        <v>0</v>
      </c>
      <c r="U1152" s="13">
        <f t="shared" si="172"/>
        <v>-3.0299999999999999E-4</v>
      </c>
      <c r="V1152" s="13">
        <f t="shared" si="173"/>
        <v>-1.01E-4</v>
      </c>
      <c r="W1152" s="13">
        <f t="shared" si="174"/>
        <v>-1.005E-4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9552</v>
      </c>
      <c r="C1153" s="3" t="s">
        <v>10286</v>
      </c>
      <c r="D1153" s="12">
        <v>22.65</v>
      </c>
      <c r="E1153" s="12">
        <v>22.85</v>
      </c>
      <c r="F1153" s="12">
        <v>24.45</v>
      </c>
      <c r="G1153" s="12">
        <v>25.15</v>
      </c>
      <c r="H1153" s="12">
        <v>23.15</v>
      </c>
      <c r="I1153" s="3">
        <v>-4</v>
      </c>
      <c r="J1153" s="3">
        <v>2</v>
      </c>
      <c r="K1153" s="3">
        <v>6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-9.059999999999999E-4</v>
      </c>
      <c r="T1153" s="13">
        <f t="shared" si="171"/>
        <v>4.5700000000000005E-4</v>
      </c>
      <c r="U1153" s="13">
        <f t="shared" si="172"/>
        <v>1.467E-3</v>
      </c>
      <c r="V1153" s="13">
        <f t="shared" si="173"/>
        <v>0</v>
      </c>
      <c r="W1153" s="13">
        <f t="shared" si="174"/>
        <v>-2.3149999999999999E-4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9553</v>
      </c>
      <c r="C1154" s="3" t="s">
        <v>10203</v>
      </c>
      <c r="D1154" s="12">
        <v>123</v>
      </c>
      <c r="E1154" s="12">
        <v>121</v>
      </c>
      <c r="F1154" s="12">
        <v>121</v>
      </c>
      <c r="G1154" s="12">
        <v>121.5</v>
      </c>
      <c r="H1154" s="12">
        <v>122</v>
      </c>
      <c r="I1154" s="3">
        <v>43</v>
      </c>
      <c r="J1154" s="3">
        <v>-399</v>
      </c>
      <c r="K1154" s="3">
        <v>-44</v>
      </c>
      <c r="L1154" s="3">
        <v>-74</v>
      </c>
      <c r="M1154" s="3">
        <v>-28</v>
      </c>
      <c r="N1154" s="3">
        <v>41</v>
      </c>
      <c r="O1154" s="3">
        <v>44</v>
      </c>
      <c r="P1154" s="3">
        <v>63</v>
      </c>
      <c r="Q1154" s="3">
        <v>39</v>
      </c>
      <c r="R1154" s="3">
        <v>2</v>
      </c>
      <c r="S1154" s="13">
        <f t="shared" si="170"/>
        <v>5.289E-2</v>
      </c>
      <c r="T1154" s="13">
        <f t="shared" si="171"/>
        <v>-0.48279</v>
      </c>
      <c r="U1154" s="13">
        <f t="shared" si="172"/>
        <v>-5.3240000000000003E-2</v>
      </c>
      <c r="V1154" s="13">
        <f t="shared" si="173"/>
        <v>-8.9910000000000004E-2</v>
      </c>
      <c r="W1154" s="13">
        <f t="shared" si="174"/>
        <v>-3.4160000000000003E-2</v>
      </c>
      <c r="X1154" s="13">
        <f t="shared" si="175"/>
        <v>5.0430000000000003E-2</v>
      </c>
      <c r="Y1154" s="13">
        <f t="shared" si="176"/>
        <v>5.3240000000000003E-2</v>
      </c>
      <c r="Z1154" s="13">
        <f t="shared" si="177"/>
        <v>7.6230000000000006E-2</v>
      </c>
      <c r="AA1154" s="13">
        <f t="shared" si="178"/>
        <v>4.7384999999999997E-2</v>
      </c>
      <c r="AB1154" s="13">
        <f t="shared" si="179"/>
        <v>2.4399999999999999E-3</v>
      </c>
    </row>
    <row r="1155" spans="1:28" x14ac:dyDescent="0.25">
      <c r="A1155" s="2" t="s">
        <v>1149</v>
      </c>
      <c r="B1155" s="3" t="s">
        <v>9554</v>
      </c>
      <c r="C1155" s="3" t="s">
        <v>10242</v>
      </c>
      <c r="D1155" s="12">
        <v>13.9</v>
      </c>
      <c r="E1155" s="12">
        <v>13.9</v>
      </c>
      <c r="F1155" s="12">
        <v>14.1</v>
      </c>
      <c r="G1155" s="12">
        <v>14.75</v>
      </c>
      <c r="H1155" s="12">
        <v>14.9</v>
      </c>
      <c r="I1155" s="3">
        <v>30</v>
      </c>
      <c r="J1155" s="3">
        <v>-10</v>
      </c>
      <c r="K1155" s="3">
        <v>64</v>
      </c>
      <c r="L1155" s="3">
        <v>-246</v>
      </c>
      <c r="M1155" s="3">
        <v>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4.1700000000000001E-3</v>
      </c>
      <c r="T1155" s="13">
        <f t="shared" si="171"/>
        <v>-1.39E-3</v>
      </c>
      <c r="U1155" s="13">
        <f t="shared" si="172"/>
        <v>9.023999999999999E-3</v>
      </c>
      <c r="V1155" s="13">
        <f t="shared" si="173"/>
        <v>-3.6284999999999998E-2</v>
      </c>
      <c r="W1155" s="13">
        <f t="shared" si="174"/>
        <v>1.639E-3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9555</v>
      </c>
      <c r="C1156" s="3" t="s">
        <v>10227</v>
      </c>
      <c r="D1156" s="12">
        <v>63.9</v>
      </c>
      <c r="E1156" s="12">
        <v>63.7</v>
      </c>
      <c r="F1156" s="12">
        <v>62</v>
      </c>
      <c r="G1156" s="12">
        <v>63.3</v>
      </c>
      <c r="H1156" s="12">
        <v>63.9</v>
      </c>
      <c r="I1156" s="3">
        <v>259</v>
      </c>
      <c r="J1156" s="3">
        <v>163</v>
      </c>
      <c r="K1156" s="3">
        <v>137</v>
      </c>
      <c r="L1156" s="3">
        <v>207</v>
      </c>
      <c r="M1156" s="3">
        <v>311</v>
      </c>
      <c r="N1156" s="3">
        <v>0</v>
      </c>
      <c r="O1156" s="3">
        <v>0</v>
      </c>
      <c r="P1156" s="3">
        <v>27</v>
      </c>
      <c r="Q1156" s="3">
        <v>0</v>
      </c>
      <c r="R1156" s="3">
        <v>-81</v>
      </c>
      <c r="S1156" s="13">
        <f t="shared" si="170"/>
        <v>0.16550099999999998</v>
      </c>
      <c r="T1156" s="13">
        <f t="shared" si="171"/>
        <v>0.10383100000000001</v>
      </c>
      <c r="U1156" s="13">
        <f t="shared" si="172"/>
        <v>8.4940000000000002E-2</v>
      </c>
      <c r="V1156" s="13">
        <f t="shared" si="173"/>
        <v>0.13103099999999998</v>
      </c>
      <c r="W1156" s="13">
        <f t="shared" si="174"/>
        <v>0.19872899999999999</v>
      </c>
      <c r="X1156" s="13">
        <f t="shared" si="175"/>
        <v>0</v>
      </c>
      <c r="Y1156" s="13">
        <f t="shared" si="176"/>
        <v>0</v>
      </c>
      <c r="Z1156" s="13">
        <f t="shared" si="177"/>
        <v>1.6740000000000001E-2</v>
      </c>
      <c r="AA1156" s="13">
        <f t="shared" si="178"/>
        <v>0</v>
      </c>
      <c r="AB1156" s="13">
        <f t="shared" si="179"/>
        <v>-5.1758999999999999E-2</v>
      </c>
    </row>
    <row r="1157" spans="1:28" x14ac:dyDescent="0.25">
      <c r="A1157" s="2" t="s">
        <v>1151</v>
      </c>
      <c r="B1157" s="3" t="s">
        <v>9556</v>
      </c>
      <c r="C1157" s="3" t="s">
        <v>10236</v>
      </c>
      <c r="D1157" s="12">
        <v>40.799999999999997</v>
      </c>
      <c r="E1157" s="12">
        <v>39.299999999999997</v>
      </c>
      <c r="F1157" s="12">
        <v>37.9</v>
      </c>
      <c r="G1157" s="12">
        <v>37.9</v>
      </c>
      <c r="H1157" s="12">
        <v>38.65</v>
      </c>
      <c r="I1157" s="3">
        <v>-30</v>
      </c>
      <c r="J1157" s="3">
        <v>-348</v>
      </c>
      <c r="K1157" s="3">
        <v>412</v>
      </c>
      <c r="L1157" s="3">
        <v>-190</v>
      </c>
      <c r="M1157" s="3">
        <v>242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-1.2239999999999999E-2</v>
      </c>
      <c r="T1157" s="13">
        <f t="shared" si="171"/>
        <v>-0.136764</v>
      </c>
      <c r="U1157" s="13">
        <f t="shared" si="172"/>
        <v>0.15614799999999998</v>
      </c>
      <c r="V1157" s="13">
        <f t="shared" si="173"/>
        <v>-7.2010000000000005E-2</v>
      </c>
      <c r="W1157" s="13">
        <f t="shared" si="174"/>
        <v>9.3532999999999991E-2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9557</v>
      </c>
      <c r="C1158" s="3" t="s">
        <v>10192</v>
      </c>
      <c r="D1158" s="12">
        <v>17.55</v>
      </c>
      <c r="E1158" s="12">
        <v>17.7</v>
      </c>
      <c r="F1158" s="12">
        <v>17.55</v>
      </c>
      <c r="G1158" s="12">
        <v>17.100000000000001</v>
      </c>
      <c r="H1158" s="12">
        <v>17.55</v>
      </c>
      <c r="I1158" s="3">
        <v>-1</v>
      </c>
      <c r="J1158" s="3">
        <v>3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-1.7550000000000001E-4</v>
      </c>
      <c r="T1158" s="13">
        <f t="shared" si="171"/>
        <v>5.309999999999999E-4</v>
      </c>
      <c r="U1158" s="13">
        <f t="shared" si="172"/>
        <v>0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9558</v>
      </c>
      <c r="C1159" s="3" t="s">
        <v>4586</v>
      </c>
      <c r="D1159" s="12">
        <v>29</v>
      </c>
      <c r="E1159" s="12">
        <v>28.75</v>
      </c>
      <c r="F1159" s="12">
        <v>26.8</v>
      </c>
      <c r="G1159" s="12">
        <v>26.05</v>
      </c>
      <c r="H1159" s="12">
        <v>26.75</v>
      </c>
      <c r="I1159" s="3">
        <v>254</v>
      </c>
      <c r="J1159" s="3">
        <v>-302</v>
      </c>
      <c r="K1159" s="3">
        <v>255</v>
      </c>
      <c r="L1159" s="3">
        <v>303</v>
      </c>
      <c r="M1159" s="3">
        <v>241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7.3660000000000003E-2</v>
      </c>
      <c r="T1159" s="13">
        <f t="shared" ref="T1159:T1222" si="181">$E1159*J1159/100000</f>
        <v>-8.6824999999999999E-2</v>
      </c>
      <c r="U1159" s="13">
        <f t="shared" ref="U1159:U1222" si="182">$F1159*K1159/100000</f>
        <v>6.8339999999999998E-2</v>
      </c>
      <c r="V1159" s="13">
        <f t="shared" ref="V1159:V1222" si="183">$G1159*L1159/100000</f>
        <v>7.8931500000000002E-2</v>
      </c>
      <c r="W1159" s="13">
        <f t="shared" ref="W1159:W1222" si="184">$H1159*M1159/100000</f>
        <v>6.4467499999999997E-2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9559</v>
      </c>
      <c r="C1160" s="3" t="s">
        <v>10188</v>
      </c>
      <c r="D1160" s="12">
        <v>22.6</v>
      </c>
      <c r="E1160" s="12">
        <v>23</v>
      </c>
      <c r="F1160" s="12">
        <v>21.5</v>
      </c>
      <c r="G1160" s="12">
        <v>22</v>
      </c>
      <c r="H1160" s="12">
        <v>22.95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9560</v>
      </c>
      <c r="C1161" s="3" t="s">
        <v>4585</v>
      </c>
      <c r="D1161" s="12">
        <v>69.8</v>
      </c>
      <c r="E1161" s="12">
        <v>70.099999999999994</v>
      </c>
      <c r="F1161" s="12">
        <v>69</v>
      </c>
      <c r="G1161" s="12">
        <v>67.5</v>
      </c>
      <c r="H1161" s="12">
        <v>74.2</v>
      </c>
      <c r="I1161" s="3">
        <v>130</v>
      </c>
      <c r="J1161" s="3">
        <v>62</v>
      </c>
      <c r="K1161" s="3">
        <v>-59</v>
      </c>
      <c r="L1161" s="3">
        <v>-161</v>
      </c>
      <c r="M1161" s="3">
        <v>651</v>
      </c>
      <c r="N1161" s="3">
        <v>0</v>
      </c>
      <c r="O1161" s="3">
        <v>0</v>
      </c>
      <c r="P1161" s="3">
        <v>0</v>
      </c>
      <c r="Q1161" s="3">
        <v>50</v>
      </c>
      <c r="R1161" s="3">
        <v>0</v>
      </c>
      <c r="S1161" s="13">
        <f t="shared" si="180"/>
        <v>9.0740000000000001E-2</v>
      </c>
      <c r="T1161" s="13">
        <f t="shared" si="181"/>
        <v>4.3462000000000001E-2</v>
      </c>
      <c r="U1161" s="13">
        <f t="shared" si="182"/>
        <v>-4.0710000000000003E-2</v>
      </c>
      <c r="V1161" s="13">
        <f t="shared" si="183"/>
        <v>-0.10867499999999999</v>
      </c>
      <c r="W1161" s="13">
        <f t="shared" si="184"/>
        <v>0.48304200000000003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3.3750000000000002E-2</v>
      </c>
      <c r="AB1161" s="13">
        <f t="shared" si="189"/>
        <v>0</v>
      </c>
    </row>
    <row r="1162" spans="1:28" x14ac:dyDescent="0.25">
      <c r="A1162" s="2" t="s">
        <v>1156</v>
      </c>
      <c r="B1162" s="3" t="s">
        <v>9561</v>
      </c>
      <c r="C1162" s="3" t="s">
        <v>4585</v>
      </c>
      <c r="D1162" s="12">
        <v>12.05</v>
      </c>
      <c r="E1162" s="12">
        <v>11.95</v>
      </c>
      <c r="F1162" s="12">
        <v>11.85</v>
      </c>
      <c r="G1162" s="12">
        <v>11.8</v>
      </c>
      <c r="H1162" s="12">
        <v>11.9</v>
      </c>
      <c r="I1162" s="3">
        <v>4</v>
      </c>
      <c r="J1162" s="3">
        <v>2</v>
      </c>
      <c r="K1162" s="3">
        <v>9</v>
      </c>
      <c r="L1162" s="3">
        <v>8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4.8200000000000001E-4</v>
      </c>
      <c r="T1162" s="13">
        <f t="shared" si="181"/>
        <v>2.3899999999999998E-4</v>
      </c>
      <c r="U1162" s="13">
        <f t="shared" si="182"/>
        <v>1.0665E-3</v>
      </c>
      <c r="V1162" s="13">
        <f t="shared" si="183"/>
        <v>9.4400000000000007E-4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9562</v>
      </c>
      <c r="C1163" s="3" t="s">
        <v>10227</v>
      </c>
      <c r="D1163" s="12">
        <v>20.85</v>
      </c>
      <c r="E1163" s="12">
        <v>20.9</v>
      </c>
      <c r="F1163" s="12">
        <v>20.3</v>
      </c>
      <c r="G1163" s="12">
        <v>22.3</v>
      </c>
      <c r="H1163" s="12">
        <v>24.5</v>
      </c>
      <c r="I1163" s="3">
        <v>7</v>
      </c>
      <c r="J1163" s="3">
        <v>9</v>
      </c>
      <c r="K1163" s="3">
        <v>55</v>
      </c>
      <c r="L1163" s="3">
        <v>-19</v>
      </c>
      <c r="M1163" s="3">
        <v>64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1.4595000000000001E-3</v>
      </c>
      <c r="T1163" s="13">
        <f t="shared" si="181"/>
        <v>1.8809999999999999E-3</v>
      </c>
      <c r="U1163" s="13">
        <f t="shared" si="182"/>
        <v>1.1165E-2</v>
      </c>
      <c r="V1163" s="13">
        <f t="shared" si="183"/>
        <v>-4.2370000000000003E-3</v>
      </c>
      <c r="W1163" s="13">
        <f t="shared" si="184"/>
        <v>1.5679999999999999E-2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9563</v>
      </c>
      <c r="C1164" s="3" t="s">
        <v>10263</v>
      </c>
      <c r="D1164" s="12">
        <v>17.149999999999999</v>
      </c>
      <c r="E1164" s="12">
        <v>17.3</v>
      </c>
      <c r="F1164" s="12">
        <v>17.149999999999999</v>
      </c>
      <c r="G1164" s="12">
        <v>17.100000000000001</v>
      </c>
      <c r="H1164" s="12">
        <v>17.149999999999999</v>
      </c>
      <c r="I1164" s="3">
        <v>-14</v>
      </c>
      <c r="J1164" s="3">
        <v>-177</v>
      </c>
      <c r="K1164" s="3">
        <v>-2</v>
      </c>
      <c r="L1164" s="3">
        <v>-33</v>
      </c>
      <c r="M1164" s="3">
        <v>-52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-2.4009999999999995E-3</v>
      </c>
      <c r="T1164" s="13">
        <f t="shared" si="181"/>
        <v>-3.0620999999999999E-2</v>
      </c>
      <c r="U1164" s="13">
        <f t="shared" si="182"/>
        <v>-3.4299999999999999E-4</v>
      </c>
      <c r="V1164" s="13">
        <f t="shared" si="183"/>
        <v>-5.6430000000000004E-3</v>
      </c>
      <c r="W1164" s="13">
        <f t="shared" si="184"/>
        <v>-8.9179999999999988E-3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9564</v>
      </c>
      <c r="C1165" s="3" t="s">
        <v>4591</v>
      </c>
      <c r="D1165" s="12">
        <v>15.75</v>
      </c>
      <c r="E1165" s="12">
        <v>15.6</v>
      </c>
      <c r="F1165" s="12">
        <v>15.3</v>
      </c>
      <c r="G1165" s="12">
        <v>15.3</v>
      </c>
      <c r="H1165" s="12">
        <v>15.15</v>
      </c>
      <c r="I1165" s="3">
        <v>0</v>
      </c>
      <c r="J1165" s="3">
        <v>0</v>
      </c>
      <c r="K1165" s="3">
        <v>0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-1.5300000000000001E-4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9565</v>
      </c>
      <c r="C1166" s="3" t="s">
        <v>10227</v>
      </c>
      <c r="D1166" s="12">
        <v>46.05</v>
      </c>
      <c r="E1166" s="12">
        <v>46.6</v>
      </c>
      <c r="F1166" s="12">
        <v>46.05</v>
      </c>
      <c r="G1166" s="12">
        <v>47.65</v>
      </c>
      <c r="H1166" s="12">
        <v>48.4</v>
      </c>
      <c r="I1166" s="3">
        <v>1399</v>
      </c>
      <c r="J1166" s="3">
        <v>508</v>
      </c>
      <c r="K1166" s="3">
        <v>-970</v>
      </c>
      <c r="L1166" s="3">
        <v>-1646</v>
      </c>
      <c r="M1166" s="3">
        <v>33</v>
      </c>
      <c r="N1166" s="3">
        <v>46</v>
      </c>
      <c r="O1166" s="3">
        <v>58</v>
      </c>
      <c r="P1166" s="3">
        <v>60</v>
      </c>
      <c r="Q1166" s="3">
        <v>-9</v>
      </c>
      <c r="R1166" s="3">
        <v>0</v>
      </c>
      <c r="S1166" s="13">
        <f t="shared" si="180"/>
        <v>0.64423949999999996</v>
      </c>
      <c r="T1166" s="13">
        <f t="shared" si="181"/>
        <v>0.23672799999999999</v>
      </c>
      <c r="U1166" s="13">
        <f t="shared" si="182"/>
        <v>-0.446685</v>
      </c>
      <c r="V1166" s="13">
        <f t="shared" si="183"/>
        <v>-0.78431899999999999</v>
      </c>
      <c r="W1166" s="13">
        <f t="shared" si="184"/>
        <v>1.5972E-2</v>
      </c>
      <c r="X1166" s="13">
        <f t="shared" si="185"/>
        <v>2.1182999999999997E-2</v>
      </c>
      <c r="Y1166" s="13">
        <f t="shared" si="186"/>
        <v>2.7028000000000003E-2</v>
      </c>
      <c r="Z1166" s="13">
        <f t="shared" si="187"/>
        <v>2.7629999999999998E-2</v>
      </c>
      <c r="AA1166" s="13">
        <f t="shared" si="188"/>
        <v>-4.2884999999999998E-3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9566</v>
      </c>
      <c r="C1167" s="3" t="s">
        <v>10244</v>
      </c>
      <c r="D1167" s="12">
        <v>96.5</v>
      </c>
      <c r="E1167" s="12">
        <v>96.4</v>
      </c>
      <c r="F1167" s="12">
        <v>94.3</v>
      </c>
      <c r="G1167" s="12">
        <v>92.6</v>
      </c>
      <c r="H1167" s="12">
        <v>94</v>
      </c>
      <c r="I1167" s="3">
        <v>1403</v>
      </c>
      <c r="J1167" s="3">
        <v>-1010</v>
      </c>
      <c r="K1167" s="3">
        <v>-374</v>
      </c>
      <c r="L1167" s="3">
        <v>-578</v>
      </c>
      <c r="M1167" s="3">
        <v>587</v>
      </c>
      <c r="N1167" s="3">
        <v>9</v>
      </c>
      <c r="O1167" s="3">
        <v>2</v>
      </c>
      <c r="P1167" s="3">
        <v>28</v>
      </c>
      <c r="Q1167" s="3">
        <v>-40</v>
      </c>
      <c r="R1167" s="3">
        <v>-5</v>
      </c>
      <c r="S1167" s="13">
        <f t="shared" si="180"/>
        <v>1.3538950000000001</v>
      </c>
      <c r="T1167" s="13">
        <f t="shared" si="181"/>
        <v>-0.97363999999999995</v>
      </c>
      <c r="U1167" s="13">
        <f t="shared" si="182"/>
        <v>-0.352682</v>
      </c>
      <c r="V1167" s="13">
        <f t="shared" si="183"/>
        <v>-0.53522799999999993</v>
      </c>
      <c r="W1167" s="13">
        <f t="shared" si="184"/>
        <v>0.55178000000000005</v>
      </c>
      <c r="X1167" s="13">
        <f t="shared" si="185"/>
        <v>8.685E-3</v>
      </c>
      <c r="Y1167" s="13">
        <f t="shared" si="186"/>
        <v>1.928E-3</v>
      </c>
      <c r="Z1167" s="13">
        <f t="shared" si="187"/>
        <v>2.6404E-2</v>
      </c>
      <c r="AA1167" s="13">
        <f t="shared" si="188"/>
        <v>-3.7039999999999997E-2</v>
      </c>
      <c r="AB1167" s="13">
        <f t="shared" si="189"/>
        <v>-4.7000000000000002E-3</v>
      </c>
    </row>
    <row r="1168" spans="1:28" x14ac:dyDescent="0.25">
      <c r="A1168" s="2" t="s">
        <v>1162</v>
      </c>
      <c r="B1168" s="3" t="s">
        <v>9567</v>
      </c>
      <c r="C1168" s="3" t="s">
        <v>10257</v>
      </c>
      <c r="D1168" s="12">
        <v>180</v>
      </c>
      <c r="E1168" s="12">
        <v>179</v>
      </c>
      <c r="F1168" s="12">
        <v>175.5</v>
      </c>
      <c r="G1168" s="12">
        <v>175</v>
      </c>
      <c r="H1168" s="12">
        <v>175.5</v>
      </c>
      <c r="I1168" s="3">
        <v>43</v>
      </c>
      <c r="J1168" s="3">
        <v>-14</v>
      </c>
      <c r="K1168" s="3">
        <v>-28</v>
      </c>
      <c r="L1168" s="3">
        <v>-14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7.7399999999999997E-2</v>
      </c>
      <c r="T1168" s="13">
        <f t="shared" si="181"/>
        <v>-2.5059999999999999E-2</v>
      </c>
      <c r="U1168" s="13">
        <f t="shared" si="182"/>
        <v>-4.9140000000000003E-2</v>
      </c>
      <c r="V1168" s="13">
        <f t="shared" si="183"/>
        <v>-2.4500000000000001E-2</v>
      </c>
      <c r="W1168" s="13">
        <f t="shared" si="184"/>
        <v>1.404E-2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9568</v>
      </c>
      <c r="C1169" s="3" t="s">
        <v>10215</v>
      </c>
      <c r="D1169" s="12">
        <v>28</v>
      </c>
      <c r="E1169" s="12">
        <v>30.8</v>
      </c>
      <c r="F1169" s="12">
        <v>33.799999999999997</v>
      </c>
      <c r="G1169" s="12">
        <v>31.5</v>
      </c>
      <c r="H1169" s="12">
        <v>28.4</v>
      </c>
      <c r="I1169" s="3">
        <v>87</v>
      </c>
      <c r="J1169" s="3">
        <v>187</v>
      </c>
      <c r="K1169" s="3">
        <v>140</v>
      </c>
      <c r="L1169" s="3">
        <v>-243</v>
      </c>
      <c r="M1169" s="3">
        <v>-196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2.436E-2</v>
      </c>
      <c r="T1169" s="13">
        <f t="shared" si="181"/>
        <v>5.7596000000000001E-2</v>
      </c>
      <c r="U1169" s="13">
        <f t="shared" si="182"/>
        <v>4.7320000000000001E-2</v>
      </c>
      <c r="V1169" s="13">
        <f t="shared" si="183"/>
        <v>-7.6545000000000002E-2</v>
      </c>
      <c r="W1169" s="13">
        <f t="shared" si="184"/>
        <v>-5.5663999999999998E-2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9569</v>
      </c>
      <c r="C1170" s="3" t="s">
        <v>10282</v>
      </c>
      <c r="D1170" s="12">
        <v>101</v>
      </c>
      <c r="E1170" s="12">
        <v>108</v>
      </c>
      <c r="F1170" s="12">
        <v>106.5</v>
      </c>
      <c r="G1170" s="12">
        <v>117</v>
      </c>
      <c r="H1170" s="12">
        <v>110</v>
      </c>
      <c r="I1170" s="3">
        <v>-73</v>
      </c>
      <c r="J1170" s="3">
        <v>217</v>
      </c>
      <c r="K1170" s="3">
        <v>-492</v>
      </c>
      <c r="L1170" s="3">
        <v>336</v>
      </c>
      <c r="M1170" s="3">
        <v>-807</v>
      </c>
      <c r="N1170" s="3">
        <v>0</v>
      </c>
      <c r="O1170" s="3">
        <v>120</v>
      </c>
      <c r="P1170" s="3">
        <v>150</v>
      </c>
      <c r="Q1170" s="3">
        <v>0</v>
      </c>
      <c r="R1170" s="3">
        <v>30</v>
      </c>
      <c r="S1170" s="13">
        <f t="shared" si="180"/>
        <v>-7.3730000000000004E-2</v>
      </c>
      <c r="T1170" s="13">
        <f t="shared" si="181"/>
        <v>0.23436000000000001</v>
      </c>
      <c r="U1170" s="13">
        <f t="shared" si="182"/>
        <v>-0.52398</v>
      </c>
      <c r="V1170" s="13">
        <f t="shared" si="183"/>
        <v>0.39312000000000002</v>
      </c>
      <c r="W1170" s="13">
        <f t="shared" si="184"/>
        <v>-0.88770000000000004</v>
      </c>
      <c r="X1170" s="13">
        <f t="shared" si="185"/>
        <v>0</v>
      </c>
      <c r="Y1170" s="13">
        <f t="shared" si="186"/>
        <v>0.12959999999999999</v>
      </c>
      <c r="Z1170" s="13">
        <f t="shared" si="187"/>
        <v>0.15975</v>
      </c>
      <c r="AA1170" s="13">
        <f t="shared" si="188"/>
        <v>0</v>
      </c>
      <c r="AB1170" s="13">
        <f t="shared" si="189"/>
        <v>3.3000000000000002E-2</v>
      </c>
    </row>
    <row r="1171" spans="1:28" x14ac:dyDescent="0.25">
      <c r="A1171" s="2" t="s">
        <v>1165</v>
      </c>
      <c r="B1171" s="3" t="s">
        <v>9570</v>
      </c>
      <c r="C1171" s="3" t="s">
        <v>4580</v>
      </c>
      <c r="D1171" s="12">
        <v>13.25</v>
      </c>
      <c r="E1171" s="12">
        <v>13.15</v>
      </c>
      <c r="F1171" s="12">
        <v>13.1</v>
      </c>
      <c r="G1171" s="12">
        <v>13.05</v>
      </c>
      <c r="H1171" s="12">
        <v>13</v>
      </c>
      <c r="I1171" s="3">
        <v>3</v>
      </c>
      <c r="J1171" s="3">
        <v>0</v>
      </c>
      <c r="K1171" s="3">
        <v>4</v>
      </c>
      <c r="L1171" s="3">
        <v>1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3.9750000000000001E-4</v>
      </c>
      <c r="T1171" s="13">
        <f t="shared" si="181"/>
        <v>0</v>
      </c>
      <c r="U1171" s="13">
        <f t="shared" si="182"/>
        <v>5.2399999999999994E-4</v>
      </c>
      <c r="V1171" s="13">
        <f t="shared" si="183"/>
        <v>1.305E-4</v>
      </c>
      <c r="W1171" s="13">
        <f t="shared" si="184"/>
        <v>-5.1999999999999995E-4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9571</v>
      </c>
      <c r="C1172" s="3" t="s">
        <v>4891</v>
      </c>
      <c r="D1172" s="12">
        <v>185</v>
      </c>
      <c r="E1172" s="12">
        <v>183</v>
      </c>
      <c r="F1172" s="12">
        <v>178</v>
      </c>
      <c r="G1172" s="12">
        <v>177.5</v>
      </c>
      <c r="H1172" s="12">
        <v>191.5</v>
      </c>
      <c r="I1172" s="3">
        <v>1668</v>
      </c>
      <c r="J1172" s="3">
        <v>-3063</v>
      </c>
      <c r="K1172" s="3">
        <v>448</v>
      </c>
      <c r="L1172" s="3">
        <v>242</v>
      </c>
      <c r="M1172" s="3">
        <v>2481</v>
      </c>
      <c r="N1172" s="3">
        <v>49</v>
      </c>
      <c r="O1172" s="3">
        <v>30</v>
      </c>
      <c r="P1172" s="3">
        <v>162</v>
      </c>
      <c r="Q1172" s="3">
        <v>202</v>
      </c>
      <c r="R1172" s="3">
        <v>1217</v>
      </c>
      <c r="S1172" s="13">
        <f t="shared" si="180"/>
        <v>3.0857999999999999</v>
      </c>
      <c r="T1172" s="13">
        <f t="shared" si="181"/>
        <v>-5.6052900000000001</v>
      </c>
      <c r="U1172" s="13">
        <f t="shared" si="182"/>
        <v>0.79744000000000004</v>
      </c>
      <c r="V1172" s="13">
        <f t="shared" si="183"/>
        <v>0.42954999999999999</v>
      </c>
      <c r="W1172" s="13">
        <f t="shared" si="184"/>
        <v>4.7511150000000004</v>
      </c>
      <c r="X1172" s="13">
        <f t="shared" si="185"/>
        <v>9.0649999999999994E-2</v>
      </c>
      <c r="Y1172" s="13">
        <f t="shared" si="186"/>
        <v>5.4899999999999997E-2</v>
      </c>
      <c r="Z1172" s="13">
        <f t="shared" si="187"/>
        <v>0.28836000000000001</v>
      </c>
      <c r="AA1172" s="13">
        <f t="shared" si="188"/>
        <v>0.35854999999999998</v>
      </c>
      <c r="AB1172" s="13">
        <f t="shared" si="189"/>
        <v>2.3305549999999999</v>
      </c>
    </row>
    <row r="1173" spans="1:28" x14ac:dyDescent="0.25">
      <c r="A1173" s="2" t="s">
        <v>1167</v>
      </c>
      <c r="B1173" s="3" t="s">
        <v>9572</v>
      </c>
      <c r="C1173" s="3" t="s">
        <v>10284</v>
      </c>
      <c r="D1173" s="12">
        <v>16.05</v>
      </c>
      <c r="E1173" s="12">
        <v>16.05</v>
      </c>
      <c r="F1173" s="12">
        <v>15.9</v>
      </c>
      <c r="G1173" s="12">
        <v>16</v>
      </c>
      <c r="H1173" s="12">
        <v>16.2</v>
      </c>
      <c r="I1173" s="3">
        <v>16</v>
      </c>
      <c r="J1173" s="3">
        <v>1</v>
      </c>
      <c r="K1173" s="3">
        <v>3</v>
      </c>
      <c r="L1173" s="3">
        <v>14</v>
      </c>
      <c r="M1173" s="3">
        <v>24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2.568E-3</v>
      </c>
      <c r="T1173" s="13">
        <f t="shared" si="181"/>
        <v>1.605E-4</v>
      </c>
      <c r="U1173" s="13">
        <f t="shared" si="182"/>
        <v>4.7700000000000005E-4</v>
      </c>
      <c r="V1173" s="13">
        <f t="shared" si="183"/>
        <v>2.2399999999999998E-3</v>
      </c>
      <c r="W1173" s="13">
        <f t="shared" si="184"/>
        <v>3.8879999999999995E-3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9573</v>
      </c>
      <c r="C1174" s="3" t="s">
        <v>10244</v>
      </c>
      <c r="D1174" s="12">
        <v>37.049999999999997</v>
      </c>
      <c r="E1174" s="12">
        <v>37.549999999999997</v>
      </c>
      <c r="F1174" s="12">
        <v>37.1</v>
      </c>
      <c r="G1174" s="12">
        <v>37</v>
      </c>
      <c r="H1174" s="12">
        <v>37.200000000000003</v>
      </c>
      <c r="I1174" s="3">
        <v>0</v>
      </c>
      <c r="J1174" s="3">
        <v>1</v>
      </c>
      <c r="K1174" s="3">
        <v>0</v>
      </c>
      <c r="L1174" s="3">
        <v>3</v>
      </c>
      <c r="M1174" s="3">
        <v>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3.7549999999999997E-4</v>
      </c>
      <c r="U1174" s="13">
        <f t="shared" si="182"/>
        <v>0</v>
      </c>
      <c r="V1174" s="13">
        <f t="shared" si="183"/>
        <v>1.1100000000000001E-3</v>
      </c>
      <c r="W1174" s="13">
        <f t="shared" si="184"/>
        <v>1.8600000000000001E-3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9574</v>
      </c>
      <c r="C1175" s="3" t="s">
        <v>10204</v>
      </c>
      <c r="D1175" s="12">
        <v>8.0299999999999994</v>
      </c>
      <c r="E1175" s="12">
        <v>7.87</v>
      </c>
      <c r="F1175" s="12">
        <v>7.78</v>
      </c>
      <c r="G1175" s="12">
        <v>7.75</v>
      </c>
      <c r="H1175" s="12">
        <v>7.82</v>
      </c>
      <c r="I1175" s="3">
        <v>1</v>
      </c>
      <c r="J1175" s="3">
        <v>-2</v>
      </c>
      <c r="K1175" s="3">
        <v>-11</v>
      </c>
      <c r="L1175" s="3">
        <v>5</v>
      </c>
      <c r="M1175" s="3">
        <v>-6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8.03E-5</v>
      </c>
      <c r="T1175" s="13">
        <f t="shared" si="181"/>
        <v>-1.574E-4</v>
      </c>
      <c r="U1175" s="13">
        <f t="shared" si="182"/>
        <v>-8.5579999999999999E-4</v>
      </c>
      <c r="V1175" s="13">
        <f t="shared" si="183"/>
        <v>3.8749999999999999E-4</v>
      </c>
      <c r="W1175" s="13">
        <f t="shared" si="184"/>
        <v>-4.6920000000000002E-4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9575</v>
      </c>
      <c r="C1176" s="3" t="s">
        <v>10284</v>
      </c>
      <c r="D1176" s="12">
        <v>33</v>
      </c>
      <c r="E1176" s="12">
        <v>33</v>
      </c>
      <c r="F1176" s="12">
        <v>32.9</v>
      </c>
      <c r="G1176" s="12">
        <v>32.9</v>
      </c>
      <c r="H1176" s="12">
        <v>32.950000000000003</v>
      </c>
      <c r="I1176" s="3">
        <v>1</v>
      </c>
      <c r="J1176" s="3">
        <v>2</v>
      </c>
      <c r="K1176" s="3">
        <v>-2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3.3E-4</v>
      </c>
      <c r="T1176" s="13">
        <f t="shared" si="181"/>
        <v>6.6E-4</v>
      </c>
      <c r="U1176" s="13">
        <f t="shared" si="182"/>
        <v>-6.5799999999999995E-4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9576</v>
      </c>
      <c r="C1177" s="3" t="s">
        <v>10298</v>
      </c>
      <c r="D1177" s="12">
        <v>28.25</v>
      </c>
      <c r="E1177" s="12">
        <v>28.05</v>
      </c>
      <c r="F1177" s="12">
        <v>27.8</v>
      </c>
      <c r="G1177" s="12">
        <v>27.8</v>
      </c>
      <c r="H1177" s="12">
        <v>27.85</v>
      </c>
      <c r="I1177" s="3">
        <v>26</v>
      </c>
      <c r="J1177" s="3">
        <v>-7</v>
      </c>
      <c r="K1177" s="3">
        <v>-22</v>
      </c>
      <c r="L1177" s="3">
        <v>-24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7.345E-3</v>
      </c>
      <c r="T1177" s="13">
        <f t="shared" si="181"/>
        <v>-1.9635E-3</v>
      </c>
      <c r="U1177" s="13">
        <f t="shared" si="182"/>
        <v>-6.1159999999999999E-3</v>
      </c>
      <c r="V1177" s="13">
        <f t="shared" si="183"/>
        <v>-6.6720000000000008E-3</v>
      </c>
      <c r="W1177" s="13">
        <f t="shared" si="184"/>
        <v>5.5699999999999999E-4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9577</v>
      </c>
      <c r="C1178" s="3" t="s">
        <v>4300</v>
      </c>
      <c r="D1178" s="12">
        <v>41</v>
      </c>
      <c r="E1178" s="12">
        <v>41</v>
      </c>
      <c r="F1178" s="12">
        <v>40.950000000000003</v>
      </c>
      <c r="G1178" s="12">
        <v>40.799999999999997</v>
      </c>
      <c r="H1178" s="12">
        <v>41.5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9578</v>
      </c>
      <c r="C1179" s="3" t="s">
        <v>10249</v>
      </c>
      <c r="D1179" s="12">
        <v>17.95</v>
      </c>
      <c r="E1179" s="12">
        <v>17.75</v>
      </c>
      <c r="F1179" s="12">
        <v>17.2</v>
      </c>
      <c r="G1179" s="12">
        <v>17.3</v>
      </c>
      <c r="H1179" s="12">
        <v>17.399999999999999</v>
      </c>
      <c r="I1179" s="3">
        <v>548</v>
      </c>
      <c r="J1179" s="3">
        <v>-133</v>
      </c>
      <c r="K1179" s="3">
        <v>-21</v>
      </c>
      <c r="L1179" s="3">
        <v>169</v>
      </c>
      <c r="M1179" s="3">
        <v>153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9.8366000000000009E-2</v>
      </c>
      <c r="T1179" s="13">
        <f t="shared" si="181"/>
        <v>-2.36075E-2</v>
      </c>
      <c r="U1179" s="13">
        <f t="shared" si="182"/>
        <v>-3.6119999999999998E-3</v>
      </c>
      <c r="V1179" s="13">
        <f t="shared" si="183"/>
        <v>2.9237000000000003E-2</v>
      </c>
      <c r="W1179" s="13">
        <f t="shared" si="184"/>
        <v>2.6622E-2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9579</v>
      </c>
      <c r="C1180" s="3" t="s">
        <v>4305</v>
      </c>
      <c r="D1180" s="12">
        <v>48.6</v>
      </c>
      <c r="E1180" s="12">
        <v>48.4</v>
      </c>
      <c r="F1180" s="12">
        <v>48.4</v>
      </c>
      <c r="G1180" s="12">
        <v>48.2</v>
      </c>
      <c r="H1180" s="12">
        <v>48.3</v>
      </c>
      <c r="I1180" s="3">
        <v>-4</v>
      </c>
      <c r="J1180" s="3">
        <v>-17</v>
      </c>
      <c r="K1180" s="3">
        <v>-7</v>
      </c>
      <c r="L1180" s="3">
        <v>-6</v>
      </c>
      <c r="M1180" s="3">
        <v>-5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-1.944E-3</v>
      </c>
      <c r="T1180" s="13">
        <f t="shared" si="181"/>
        <v>-8.2279999999999992E-3</v>
      </c>
      <c r="U1180" s="13">
        <f t="shared" si="182"/>
        <v>-3.388E-3</v>
      </c>
      <c r="V1180" s="13">
        <f t="shared" si="183"/>
        <v>-2.8920000000000005E-3</v>
      </c>
      <c r="W1180" s="13">
        <f t="shared" si="184"/>
        <v>-2.415E-3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9580</v>
      </c>
      <c r="C1181" s="3" t="s">
        <v>10188</v>
      </c>
      <c r="D1181" s="12">
        <v>30.3</v>
      </c>
      <c r="E1181" s="12">
        <v>30.45</v>
      </c>
      <c r="F1181" s="12">
        <v>30.5</v>
      </c>
      <c r="G1181" s="12">
        <v>31</v>
      </c>
      <c r="H1181" s="12">
        <v>31</v>
      </c>
      <c r="I1181" s="3">
        <v>9</v>
      </c>
      <c r="J1181" s="3">
        <v>0</v>
      </c>
      <c r="K1181" s="3">
        <v>2</v>
      </c>
      <c r="L1181" s="3">
        <v>14</v>
      </c>
      <c r="M1181" s="3">
        <v>-6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2.7269999999999998E-3</v>
      </c>
      <c r="T1181" s="13">
        <f t="shared" si="181"/>
        <v>0</v>
      </c>
      <c r="U1181" s="13">
        <f t="shared" si="182"/>
        <v>6.0999999999999997E-4</v>
      </c>
      <c r="V1181" s="13">
        <f t="shared" si="183"/>
        <v>4.3400000000000001E-3</v>
      </c>
      <c r="W1181" s="13">
        <f t="shared" si="184"/>
        <v>-1.8600000000000001E-3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9581</v>
      </c>
      <c r="C1182" s="3" t="s">
        <v>10188</v>
      </c>
      <c r="D1182" s="12">
        <v>9.6</v>
      </c>
      <c r="E1182" s="12">
        <v>9.57</v>
      </c>
      <c r="F1182" s="12">
        <v>9.49</v>
      </c>
      <c r="G1182" s="12">
        <v>9.51</v>
      </c>
      <c r="H1182" s="12">
        <v>9.5</v>
      </c>
      <c r="I1182" s="3">
        <v>-152</v>
      </c>
      <c r="J1182" s="3">
        <v>-322</v>
      </c>
      <c r="K1182" s="3">
        <v>-533</v>
      </c>
      <c r="L1182" s="3">
        <v>-134</v>
      </c>
      <c r="M1182" s="3">
        <v>-278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-1.4592000000000001E-2</v>
      </c>
      <c r="T1182" s="13">
        <f t="shared" si="181"/>
        <v>-3.08154E-2</v>
      </c>
      <c r="U1182" s="13">
        <f t="shared" si="182"/>
        <v>-5.05817E-2</v>
      </c>
      <c r="V1182" s="13">
        <f t="shared" si="183"/>
        <v>-1.2743399999999998E-2</v>
      </c>
      <c r="W1182" s="13">
        <f t="shared" si="184"/>
        <v>-2.6409999999999999E-2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9582</v>
      </c>
      <c r="C1183" s="3" t="s">
        <v>10195</v>
      </c>
      <c r="D1183" s="12">
        <v>21.95</v>
      </c>
      <c r="E1183" s="12">
        <v>21.95</v>
      </c>
      <c r="F1183" s="12">
        <v>21.95</v>
      </c>
      <c r="G1183" s="12">
        <v>21.95</v>
      </c>
      <c r="H1183" s="12">
        <v>22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9583</v>
      </c>
      <c r="C1184" s="3" t="s">
        <v>10195</v>
      </c>
      <c r="D1184" s="12">
        <v>13.5</v>
      </c>
      <c r="E1184" s="12">
        <v>13.6</v>
      </c>
      <c r="F1184" s="12">
        <v>13.4</v>
      </c>
      <c r="G1184" s="12">
        <v>13.55</v>
      </c>
      <c r="H1184" s="12">
        <v>13.7</v>
      </c>
      <c r="I1184" s="3">
        <v>74</v>
      </c>
      <c r="J1184" s="3">
        <v>28</v>
      </c>
      <c r="K1184" s="3">
        <v>-92</v>
      </c>
      <c r="L1184" s="3">
        <v>164</v>
      </c>
      <c r="M1184" s="3">
        <v>56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9.9900000000000006E-3</v>
      </c>
      <c r="T1184" s="13">
        <f t="shared" si="181"/>
        <v>3.8080000000000002E-3</v>
      </c>
      <c r="U1184" s="13">
        <f t="shared" si="182"/>
        <v>-1.2327999999999999E-2</v>
      </c>
      <c r="V1184" s="13">
        <f t="shared" si="183"/>
        <v>2.2222000000000002E-2</v>
      </c>
      <c r="W1184" s="13">
        <f t="shared" si="184"/>
        <v>7.6719999999999991E-3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9584</v>
      </c>
      <c r="C1185" s="3" t="s">
        <v>4305</v>
      </c>
      <c r="D1185" s="12">
        <v>14.4</v>
      </c>
      <c r="E1185" s="12">
        <v>14.35</v>
      </c>
      <c r="F1185" s="12">
        <v>14.15</v>
      </c>
      <c r="G1185" s="12">
        <v>14.4</v>
      </c>
      <c r="H1185" s="12">
        <v>14.2</v>
      </c>
      <c r="I1185" s="3">
        <v>8</v>
      </c>
      <c r="J1185" s="3">
        <v>10</v>
      </c>
      <c r="K1185" s="3">
        <v>5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1.152E-3</v>
      </c>
      <c r="T1185" s="13">
        <f t="shared" si="181"/>
        <v>1.4350000000000001E-3</v>
      </c>
      <c r="U1185" s="13">
        <f t="shared" si="182"/>
        <v>7.0750000000000001E-4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9585</v>
      </c>
      <c r="C1186" s="3" t="s">
        <v>10188</v>
      </c>
      <c r="D1186" s="12">
        <v>21.75</v>
      </c>
      <c r="E1186" s="12">
        <v>21.6</v>
      </c>
      <c r="F1186" s="12">
        <v>21.05</v>
      </c>
      <c r="G1186" s="12">
        <v>20.95</v>
      </c>
      <c r="H1186" s="12">
        <v>21</v>
      </c>
      <c r="I1186" s="3">
        <v>116</v>
      </c>
      <c r="J1186" s="3">
        <v>-39</v>
      </c>
      <c r="K1186" s="3">
        <v>-437</v>
      </c>
      <c r="L1186" s="3">
        <v>380</v>
      </c>
      <c r="M1186" s="3">
        <v>-120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2.5229999999999999E-2</v>
      </c>
      <c r="T1186" s="13">
        <f t="shared" si="181"/>
        <v>-8.4240000000000009E-3</v>
      </c>
      <c r="U1186" s="13">
        <f t="shared" si="182"/>
        <v>-9.1988500000000001E-2</v>
      </c>
      <c r="V1186" s="13">
        <f t="shared" si="183"/>
        <v>7.961E-2</v>
      </c>
      <c r="W1186" s="13">
        <f t="shared" si="184"/>
        <v>-2.52E-2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9586</v>
      </c>
      <c r="C1187" s="3" t="s">
        <v>10188</v>
      </c>
      <c r="D1187" s="12">
        <v>54.1</v>
      </c>
      <c r="E1187" s="12">
        <v>49.3</v>
      </c>
      <c r="F1187" s="12">
        <v>49</v>
      </c>
      <c r="G1187" s="12">
        <v>49.7</v>
      </c>
      <c r="H1187" s="12">
        <v>49.55</v>
      </c>
      <c r="I1187" s="3">
        <v>2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1.0820000000000001E-3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9587</v>
      </c>
      <c r="C1188" s="3" t="s">
        <v>10188</v>
      </c>
      <c r="D1188" s="12">
        <v>9.81</v>
      </c>
      <c r="E1188" s="12">
        <v>9.77</v>
      </c>
      <c r="F1188" s="12">
        <v>9.57</v>
      </c>
      <c r="G1188" s="12">
        <v>9.7200000000000006</v>
      </c>
      <c r="H1188" s="12">
        <v>9.6999999999999993</v>
      </c>
      <c r="I1188" s="3">
        <v>153</v>
      </c>
      <c r="J1188" s="3">
        <v>-35</v>
      </c>
      <c r="K1188" s="3">
        <v>-525</v>
      </c>
      <c r="L1188" s="3">
        <v>503</v>
      </c>
      <c r="M1188" s="3">
        <v>105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1.5009300000000001E-2</v>
      </c>
      <c r="T1188" s="13">
        <f t="shared" si="181"/>
        <v>-3.4194999999999998E-3</v>
      </c>
      <c r="U1188" s="13">
        <f t="shared" si="182"/>
        <v>-5.0242500000000002E-2</v>
      </c>
      <c r="V1188" s="13">
        <f t="shared" si="183"/>
        <v>4.8891600000000007E-2</v>
      </c>
      <c r="W1188" s="13">
        <f t="shared" si="184"/>
        <v>1.0185E-2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9588</v>
      </c>
      <c r="C1189" s="3" t="s">
        <v>4305</v>
      </c>
      <c r="D1189" s="12">
        <v>54</v>
      </c>
      <c r="E1189" s="12">
        <v>53.3</v>
      </c>
      <c r="F1189" s="12">
        <v>53.3</v>
      </c>
      <c r="G1189" s="12">
        <v>53.7</v>
      </c>
      <c r="H1189" s="12">
        <v>53.7</v>
      </c>
      <c r="I1189" s="3">
        <v>87</v>
      </c>
      <c r="J1189" s="3">
        <v>-709</v>
      </c>
      <c r="K1189" s="3">
        <v>-492</v>
      </c>
      <c r="L1189" s="3">
        <v>-93</v>
      </c>
      <c r="M1189" s="3">
        <v>122</v>
      </c>
      <c r="N1189" s="3">
        <v>30</v>
      </c>
      <c r="O1189" s="3">
        <v>352</v>
      </c>
      <c r="P1189" s="3">
        <v>359</v>
      </c>
      <c r="Q1189" s="3">
        <v>209</v>
      </c>
      <c r="R1189" s="3">
        <v>202</v>
      </c>
      <c r="S1189" s="13">
        <f t="shared" si="180"/>
        <v>4.6980000000000001E-2</v>
      </c>
      <c r="T1189" s="13">
        <f t="shared" si="181"/>
        <v>-0.37789699999999998</v>
      </c>
      <c r="U1189" s="13">
        <f t="shared" si="182"/>
        <v>-0.26223599999999997</v>
      </c>
      <c r="V1189" s="13">
        <f t="shared" si="183"/>
        <v>-4.9941000000000006E-2</v>
      </c>
      <c r="W1189" s="13">
        <f t="shared" si="184"/>
        <v>6.5514000000000003E-2</v>
      </c>
      <c r="X1189" s="13">
        <f t="shared" si="185"/>
        <v>1.6199999999999999E-2</v>
      </c>
      <c r="Y1189" s="13">
        <f t="shared" si="186"/>
        <v>0.18761599999999998</v>
      </c>
      <c r="Z1189" s="13">
        <f t="shared" si="187"/>
        <v>0.19134700000000002</v>
      </c>
      <c r="AA1189" s="13">
        <f t="shared" si="188"/>
        <v>0.11223300000000001</v>
      </c>
      <c r="AB1189" s="13">
        <f t="shared" si="189"/>
        <v>0.10847400000000001</v>
      </c>
    </row>
    <row r="1190" spans="1:28" x14ac:dyDescent="0.25">
      <c r="A1190" s="2" t="s">
        <v>1184</v>
      </c>
      <c r="B1190" s="3" t="s">
        <v>9589</v>
      </c>
      <c r="C1190" s="3" t="s">
        <v>10188</v>
      </c>
      <c r="D1190" s="12">
        <v>29</v>
      </c>
      <c r="E1190" s="12">
        <v>28.65</v>
      </c>
      <c r="F1190" s="12">
        <v>28.15</v>
      </c>
      <c r="G1190" s="12">
        <v>28</v>
      </c>
      <c r="H1190" s="12">
        <v>28.2</v>
      </c>
      <c r="I1190" s="3">
        <v>-13</v>
      </c>
      <c r="J1190" s="3">
        <v>-28</v>
      </c>
      <c r="K1190" s="3">
        <v>-21</v>
      </c>
      <c r="L1190" s="3">
        <v>-9</v>
      </c>
      <c r="M1190" s="3">
        <v>-18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-3.7699999999999999E-3</v>
      </c>
      <c r="T1190" s="13">
        <f t="shared" si="181"/>
        <v>-8.0219999999999996E-3</v>
      </c>
      <c r="U1190" s="13">
        <f t="shared" si="182"/>
        <v>-5.9115000000000001E-3</v>
      </c>
      <c r="V1190" s="13">
        <f t="shared" si="183"/>
        <v>-2.5200000000000001E-3</v>
      </c>
      <c r="W1190" s="13">
        <f t="shared" si="184"/>
        <v>-5.0759999999999998E-3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9590</v>
      </c>
      <c r="C1191" s="3" t="s">
        <v>10188</v>
      </c>
      <c r="D1191" s="12">
        <v>25.25</v>
      </c>
      <c r="E1191" s="12">
        <v>25.5</v>
      </c>
      <c r="F1191" s="12">
        <v>25.2</v>
      </c>
      <c r="G1191" s="12">
        <v>25.05</v>
      </c>
      <c r="H1191" s="12">
        <v>25.2</v>
      </c>
      <c r="I1191" s="3">
        <v>44</v>
      </c>
      <c r="J1191" s="3">
        <v>-52</v>
      </c>
      <c r="K1191" s="3">
        <v>-9</v>
      </c>
      <c r="L1191" s="3">
        <v>-11</v>
      </c>
      <c r="M1191" s="3">
        <v>27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1.111E-2</v>
      </c>
      <c r="T1191" s="13">
        <f t="shared" si="181"/>
        <v>-1.3259999999999999E-2</v>
      </c>
      <c r="U1191" s="13">
        <f t="shared" si="182"/>
        <v>-2.2679999999999996E-3</v>
      </c>
      <c r="V1191" s="13">
        <f t="shared" si="183"/>
        <v>-2.7555000000000001E-3</v>
      </c>
      <c r="W1191" s="13">
        <f t="shared" si="184"/>
        <v>6.8040000000000002E-3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9591</v>
      </c>
      <c r="C1192" s="3" t="s">
        <v>10188</v>
      </c>
      <c r="D1192" s="12">
        <v>18.350000000000001</v>
      </c>
      <c r="E1192" s="12">
        <v>18.100000000000001</v>
      </c>
      <c r="F1192" s="12">
        <v>17.850000000000001</v>
      </c>
      <c r="G1192" s="12">
        <v>17.850000000000001</v>
      </c>
      <c r="H1192" s="12">
        <v>17.850000000000001</v>
      </c>
      <c r="I1192" s="3">
        <v>-19</v>
      </c>
      <c r="J1192" s="3">
        <v>-54</v>
      </c>
      <c r="K1192" s="3">
        <v>-56</v>
      </c>
      <c r="L1192" s="3">
        <v>-28</v>
      </c>
      <c r="M1192" s="3">
        <v>-57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-3.4865000000000004E-3</v>
      </c>
      <c r="T1192" s="13">
        <f t="shared" si="181"/>
        <v>-9.7740000000000014E-3</v>
      </c>
      <c r="U1192" s="13">
        <f t="shared" si="182"/>
        <v>-9.9960000000000014E-3</v>
      </c>
      <c r="V1192" s="13">
        <f t="shared" si="183"/>
        <v>-4.9980000000000007E-3</v>
      </c>
      <c r="W1192" s="13">
        <f t="shared" si="184"/>
        <v>-1.0174500000000001E-2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9592</v>
      </c>
      <c r="C1193" s="3" t="s">
        <v>10192</v>
      </c>
      <c r="D1193" s="12">
        <v>50.3</v>
      </c>
      <c r="E1193" s="12">
        <v>50</v>
      </c>
      <c r="F1193" s="12">
        <v>49.25</v>
      </c>
      <c r="G1193" s="12">
        <v>49.45</v>
      </c>
      <c r="H1193" s="12">
        <v>49.4</v>
      </c>
      <c r="I1193" s="3">
        <v>-110</v>
      </c>
      <c r="J1193" s="3">
        <v>-162</v>
      </c>
      <c r="K1193" s="3">
        <v>-35</v>
      </c>
      <c r="L1193" s="3">
        <v>141</v>
      </c>
      <c r="M1193" s="3">
        <v>-27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-5.5329999999999997E-2</v>
      </c>
      <c r="T1193" s="13">
        <f t="shared" si="181"/>
        <v>-8.1000000000000003E-2</v>
      </c>
      <c r="U1193" s="13">
        <f t="shared" si="182"/>
        <v>-1.7237499999999999E-2</v>
      </c>
      <c r="V1193" s="13">
        <f t="shared" si="183"/>
        <v>6.9724500000000009E-2</v>
      </c>
      <c r="W1193" s="13">
        <f t="shared" si="184"/>
        <v>-1.3337999999999999E-2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9593</v>
      </c>
      <c r="C1194" s="3" t="s">
        <v>10188</v>
      </c>
      <c r="D1194" s="12">
        <v>12.1</v>
      </c>
      <c r="E1194" s="12">
        <v>12.05</v>
      </c>
      <c r="F1194" s="12">
        <v>11.7</v>
      </c>
      <c r="G1194" s="12">
        <v>12.2</v>
      </c>
      <c r="H1194" s="12">
        <v>12.5</v>
      </c>
      <c r="I1194" s="3">
        <v>-18</v>
      </c>
      <c r="J1194" s="3">
        <v>0</v>
      </c>
      <c r="K1194" s="3">
        <v>-150</v>
      </c>
      <c r="L1194" s="3">
        <v>1359</v>
      </c>
      <c r="M1194" s="3">
        <v>1115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-2.1779999999999998E-3</v>
      </c>
      <c r="T1194" s="13">
        <f t="shared" si="181"/>
        <v>0</v>
      </c>
      <c r="U1194" s="13">
        <f t="shared" si="182"/>
        <v>-1.755E-2</v>
      </c>
      <c r="V1194" s="13">
        <f t="shared" si="183"/>
        <v>0.165798</v>
      </c>
      <c r="W1194" s="13">
        <f t="shared" si="184"/>
        <v>0.139375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9594</v>
      </c>
      <c r="C1195" s="3" t="s">
        <v>10195</v>
      </c>
      <c r="D1195" s="12">
        <v>15.65</v>
      </c>
      <c r="E1195" s="12">
        <v>15.5</v>
      </c>
      <c r="F1195" s="12">
        <v>15.5</v>
      </c>
      <c r="G1195" s="12">
        <v>15.5</v>
      </c>
      <c r="H1195" s="12">
        <v>15.55</v>
      </c>
      <c r="I1195" s="3">
        <v>8</v>
      </c>
      <c r="J1195" s="3">
        <v>-11</v>
      </c>
      <c r="K1195" s="3">
        <v>-67</v>
      </c>
      <c r="L1195" s="3">
        <v>4</v>
      </c>
      <c r="M1195" s="3">
        <v>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1.2520000000000001E-3</v>
      </c>
      <c r="T1195" s="13">
        <f t="shared" si="181"/>
        <v>-1.7049999999999999E-3</v>
      </c>
      <c r="U1195" s="13">
        <f t="shared" si="182"/>
        <v>-1.0385E-2</v>
      </c>
      <c r="V1195" s="13">
        <f t="shared" si="183"/>
        <v>6.2E-4</v>
      </c>
      <c r="W1195" s="13">
        <f t="shared" si="184"/>
        <v>2.6435E-3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9595</v>
      </c>
      <c r="C1196" s="3" t="s">
        <v>4305</v>
      </c>
      <c r="D1196" s="12">
        <v>79.099999999999994</v>
      </c>
      <c r="E1196" s="12">
        <v>79.3</v>
      </c>
      <c r="F1196" s="12">
        <v>77.8</v>
      </c>
      <c r="G1196" s="12">
        <v>78.8</v>
      </c>
      <c r="H1196" s="12">
        <v>79.2</v>
      </c>
      <c r="I1196" s="3">
        <v>-41</v>
      </c>
      <c r="J1196" s="3">
        <v>-11</v>
      </c>
      <c r="K1196" s="3">
        <v>-405</v>
      </c>
      <c r="L1196" s="3">
        <v>64</v>
      </c>
      <c r="M1196" s="3">
        <v>62</v>
      </c>
      <c r="N1196" s="3">
        <v>2</v>
      </c>
      <c r="O1196" s="3">
        <v>-3</v>
      </c>
      <c r="P1196" s="3">
        <v>0</v>
      </c>
      <c r="Q1196" s="3">
        <v>0</v>
      </c>
      <c r="R1196" s="3">
        <v>0</v>
      </c>
      <c r="S1196" s="13">
        <f t="shared" si="180"/>
        <v>-3.2431000000000001E-2</v>
      </c>
      <c r="T1196" s="13">
        <f t="shared" si="181"/>
        <v>-8.7229999999999999E-3</v>
      </c>
      <c r="U1196" s="13">
        <f t="shared" si="182"/>
        <v>-0.31508999999999998</v>
      </c>
      <c r="V1196" s="13">
        <f t="shared" si="183"/>
        <v>5.0431999999999998E-2</v>
      </c>
      <c r="W1196" s="13">
        <f t="shared" si="184"/>
        <v>4.9104000000000009E-2</v>
      </c>
      <c r="X1196" s="13">
        <f t="shared" si="185"/>
        <v>1.5819999999999999E-3</v>
      </c>
      <c r="Y1196" s="13">
        <f t="shared" si="186"/>
        <v>-2.3789999999999996E-3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9596</v>
      </c>
      <c r="C1197" s="3" t="s">
        <v>10243</v>
      </c>
      <c r="D1197" s="12">
        <v>197.5</v>
      </c>
      <c r="E1197" s="12">
        <v>198</v>
      </c>
      <c r="F1197" s="12">
        <v>196.5</v>
      </c>
      <c r="G1197" s="12">
        <v>197.5</v>
      </c>
      <c r="H1197" s="12">
        <v>197.5</v>
      </c>
      <c r="I1197" s="3">
        <v>-25</v>
      </c>
      <c r="J1197" s="3">
        <v>-17</v>
      </c>
      <c r="K1197" s="3">
        <v>14</v>
      </c>
      <c r="L1197" s="3">
        <v>8</v>
      </c>
      <c r="M1197" s="3">
        <v>-97</v>
      </c>
      <c r="N1197" s="3">
        <v>20</v>
      </c>
      <c r="O1197" s="3">
        <v>16</v>
      </c>
      <c r="P1197" s="3">
        <v>0</v>
      </c>
      <c r="Q1197" s="3">
        <v>0</v>
      </c>
      <c r="R1197" s="3">
        <v>0</v>
      </c>
      <c r="S1197" s="13">
        <f t="shared" si="180"/>
        <v>-4.9375000000000002E-2</v>
      </c>
      <c r="T1197" s="13">
        <f t="shared" si="181"/>
        <v>-3.3660000000000002E-2</v>
      </c>
      <c r="U1197" s="13">
        <f t="shared" si="182"/>
        <v>2.751E-2</v>
      </c>
      <c r="V1197" s="13">
        <f t="shared" si="183"/>
        <v>1.5800000000000002E-2</v>
      </c>
      <c r="W1197" s="13">
        <f t="shared" si="184"/>
        <v>-0.191575</v>
      </c>
      <c r="X1197" s="13">
        <f t="shared" si="185"/>
        <v>3.95E-2</v>
      </c>
      <c r="Y1197" s="13">
        <f t="shared" si="186"/>
        <v>3.168E-2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9597</v>
      </c>
      <c r="C1198" s="3" t="s">
        <v>4584</v>
      </c>
      <c r="D1198" s="12">
        <v>42.55</v>
      </c>
      <c r="E1198" s="12">
        <v>42.7</v>
      </c>
      <c r="F1198" s="12">
        <v>41.7</v>
      </c>
      <c r="G1198" s="12">
        <v>43.5</v>
      </c>
      <c r="H1198" s="12">
        <v>43.35</v>
      </c>
      <c r="I1198" s="3">
        <v>1</v>
      </c>
      <c r="J1198" s="3">
        <v>-9</v>
      </c>
      <c r="K1198" s="3">
        <v>-27</v>
      </c>
      <c r="L1198" s="3">
        <v>3</v>
      </c>
      <c r="M1198" s="3">
        <v>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4.2549999999999999E-4</v>
      </c>
      <c r="T1198" s="13">
        <f t="shared" si="181"/>
        <v>-3.8430000000000001E-3</v>
      </c>
      <c r="U1198" s="13">
        <f t="shared" si="182"/>
        <v>-1.1259000000000002E-2</v>
      </c>
      <c r="V1198" s="13">
        <f t="shared" si="183"/>
        <v>1.305E-3</v>
      </c>
      <c r="W1198" s="13">
        <f t="shared" si="184"/>
        <v>2.1675000000000002E-3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9598</v>
      </c>
      <c r="C1199" s="3" t="s">
        <v>10201</v>
      </c>
      <c r="D1199" s="12">
        <v>57.5</v>
      </c>
      <c r="E1199" s="12">
        <v>58.5</v>
      </c>
      <c r="F1199" s="12">
        <v>58.3</v>
      </c>
      <c r="G1199" s="12">
        <v>59.2</v>
      </c>
      <c r="H1199" s="12">
        <v>57.4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9599</v>
      </c>
      <c r="C1200" s="3" t="s">
        <v>10188</v>
      </c>
      <c r="D1200" s="12">
        <v>76.3</v>
      </c>
      <c r="E1200" s="12">
        <v>76.5</v>
      </c>
      <c r="F1200" s="12">
        <v>75.3</v>
      </c>
      <c r="G1200" s="12">
        <v>76</v>
      </c>
      <c r="H1200" s="12">
        <v>75.3</v>
      </c>
      <c r="I1200" s="3">
        <v>-40</v>
      </c>
      <c r="J1200" s="3">
        <v>-3</v>
      </c>
      <c r="K1200" s="3">
        <v>-6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-3.0519999999999999E-2</v>
      </c>
      <c r="T1200" s="13">
        <f t="shared" si="181"/>
        <v>-2.2950000000000002E-3</v>
      </c>
      <c r="U1200" s="13">
        <f t="shared" si="182"/>
        <v>-4.5179999999999994E-3</v>
      </c>
      <c r="V1200" s="13">
        <f t="shared" si="183"/>
        <v>-4.5599999999999998E-3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9600</v>
      </c>
      <c r="C1201" s="3" t="s">
        <v>10197</v>
      </c>
      <c r="D1201" s="12">
        <v>32</v>
      </c>
      <c r="E1201" s="12">
        <v>35.200000000000003</v>
      </c>
      <c r="F1201" s="12">
        <v>38.700000000000003</v>
      </c>
      <c r="G1201" s="12">
        <v>38.700000000000003</v>
      </c>
      <c r="H1201" s="12">
        <v>34.85</v>
      </c>
      <c r="I1201" s="3">
        <v>2</v>
      </c>
      <c r="J1201" s="3">
        <v>33</v>
      </c>
      <c r="K1201" s="3">
        <v>-3</v>
      </c>
      <c r="L1201" s="3">
        <v>-9</v>
      </c>
      <c r="M1201" s="3">
        <v>-7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6.4000000000000005E-4</v>
      </c>
      <c r="T1201" s="13">
        <f t="shared" si="181"/>
        <v>1.1616000000000001E-2</v>
      </c>
      <c r="U1201" s="13">
        <f t="shared" si="182"/>
        <v>-1.1610000000000001E-3</v>
      </c>
      <c r="V1201" s="13">
        <f t="shared" si="183"/>
        <v>-3.483E-3</v>
      </c>
      <c r="W1201" s="13">
        <f t="shared" si="184"/>
        <v>-2.4395000000000003E-3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9601</v>
      </c>
      <c r="C1202" s="3" t="s">
        <v>4598</v>
      </c>
      <c r="D1202" s="12">
        <v>37.950000000000003</v>
      </c>
      <c r="E1202" s="12">
        <v>41.7</v>
      </c>
      <c r="F1202" s="12">
        <v>45.85</v>
      </c>
      <c r="G1202" s="12">
        <v>45.4</v>
      </c>
      <c r="H1202" s="12">
        <v>40.9</v>
      </c>
      <c r="I1202" s="3">
        <v>168</v>
      </c>
      <c r="J1202" s="3">
        <v>163</v>
      </c>
      <c r="K1202" s="3">
        <v>-586</v>
      </c>
      <c r="L1202" s="3">
        <v>-1552</v>
      </c>
      <c r="M1202" s="3">
        <v>257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6.3756000000000007E-2</v>
      </c>
      <c r="T1202" s="13">
        <f t="shared" si="181"/>
        <v>6.7971000000000004E-2</v>
      </c>
      <c r="U1202" s="13">
        <f t="shared" si="182"/>
        <v>-0.268681</v>
      </c>
      <c r="V1202" s="13">
        <f t="shared" si="183"/>
        <v>-0.70460800000000001</v>
      </c>
      <c r="W1202" s="13">
        <f t="shared" si="184"/>
        <v>0.105113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9602</v>
      </c>
      <c r="C1203" s="3" t="s">
        <v>10192</v>
      </c>
      <c r="D1203" s="12">
        <v>89.5</v>
      </c>
      <c r="E1203" s="12">
        <v>89.7</v>
      </c>
      <c r="F1203" s="12">
        <v>98.6</v>
      </c>
      <c r="G1203" s="12">
        <v>108</v>
      </c>
      <c r="H1203" s="12">
        <v>97.3</v>
      </c>
      <c r="I1203" s="3">
        <v>-33</v>
      </c>
      <c r="J1203" s="3">
        <v>-12</v>
      </c>
      <c r="K1203" s="3">
        <v>12</v>
      </c>
      <c r="L1203" s="3">
        <v>8</v>
      </c>
      <c r="M1203" s="3">
        <v>-198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-2.9534999999999999E-2</v>
      </c>
      <c r="T1203" s="13">
        <f t="shared" si="181"/>
        <v>-1.0764000000000001E-2</v>
      </c>
      <c r="U1203" s="13">
        <f t="shared" si="182"/>
        <v>1.1831999999999999E-2</v>
      </c>
      <c r="V1203" s="13">
        <f t="shared" si="183"/>
        <v>8.6400000000000001E-3</v>
      </c>
      <c r="W1203" s="13">
        <f t="shared" si="184"/>
        <v>-0.19265399999999999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9603</v>
      </c>
      <c r="C1204" s="3" t="s">
        <v>10197</v>
      </c>
      <c r="D1204" s="12">
        <v>34.9</v>
      </c>
      <c r="E1204" s="12">
        <v>38.35</v>
      </c>
      <c r="F1204" s="12">
        <v>41.2</v>
      </c>
      <c r="G1204" s="12">
        <v>38</v>
      </c>
      <c r="H1204" s="12">
        <v>36.5</v>
      </c>
      <c r="I1204" s="3">
        <v>-172</v>
      </c>
      <c r="J1204" s="3">
        <v>1105</v>
      </c>
      <c r="K1204" s="3">
        <v>-1183</v>
      </c>
      <c r="L1204" s="3">
        <v>-1530</v>
      </c>
      <c r="M1204" s="3">
        <v>59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-6.0028000000000005E-2</v>
      </c>
      <c r="T1204" s="13">
        <f t="shared" si="181"/>
        <v>0.42376750000000002</v>
      </c>
      <c r="U1204" s="13">
        <f t="shared" si="182"/>
        <v>-0.48739600000000005</v>
      </c>
      <c r="V1204" s="13">
        <f t="shared" si="183"/>
        <v>-0.58140000000000003</v>
      </c>
      <c r="W1204" s="13">
        <f t="shared" si="184"/>
        <v>2.1534999999999999E-2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9604</v>
      </c>
      <c r="C1205" s="3" t="s">
        <v>10197</v>
      </c>
      <c r="D1205" s="12">
        <v>52.8</v>
      </c>
      <c r="E1205" s="12">
        <v>58</v>
      </c>
      <c r="F1205" s="12">
        <v>63.8</v>
      </c>
      <c r="G1205" s="12">
        <v>68.900000000000006</v>
      </c>
      <c r="H1205" s="12">
        <v>62.1</v>
      </c>
      <c r="I1205" s="3">
        <v>-902</v>
      </c>
      <c r="J1205" s="3">
        <v>-212</v>
      </c>
      <c r="K1205" s="3">
        <v>-31</v>
      </c>
      <c r="L1205" s="3">
        <v>496</v>
      </c>
      <c r="M1205" s="3">
        <v>51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-0.47625600000000001</v>
      </c>
      <c r="T1205" s="13">
        <f t="shared" si="181"/>
        <v>-0.12296</v>
      </c>
      <c r="U1205" s="13">
        <f t="shared" si="182"/>
        <v>-1.9778E-2</v>
      </c>
      <c r="V1205" s="13">
        <f t="shared" si="183"/>
        <v>0.34174399999999999</v>
      </c>
      <c r="W1205" s="13">
        <f t="shared" si="184"/>
        <v>3.1670999999999998E-2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9605</v>
      </c>
      <c r="C1206" s="3" t="s">
        <v>10197</v>
      </c>
      <c r="D1206" s="12">
        <v>132.5</v>
      </c>
      <c r="E1206" s="12">
        <v>145.5</v>
      </c>
      <c r="F1206" s="12">
        <v>149.5</v>
      </c>
      <c r="G1206" s="12">
        <v>138.5</v>
      </c>
      <c r="H1206" s="12">
        <v>132</v>
      </c>
      <c r="I1206" s="3">
        <v>1248</v>
      </c>
      <c r="J1206" s="3">
        <v>369</v>
      </c>
      <c r="K1206" s="3">
        <v>-4397</v>
      </c>
      <c r="L1206" s="3">
        <v>-1591</v>
      </c>
      <c r="M1206" s="3">
        <v>3175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1.6536</v>
      </c>
      <c r="T1206" s="13">
        <f t="shared" si="181"/>
        <v>0.53689500000000001</v>
      </c>
      <c r="U1206" s="13">
        <f t="shared" si="182"/>
        <v>-6.5735150000000004</v>
      </c>
      <c r="V1206" s="13">
        <f t="shared" si="183"/>
        <v>-2.203535</v>
      </c>
      <c r="W1206" s="13">
        <f t="shared" si="184"/>
        <v>4.1909999999999998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9606</v>
      </c>
      <c r="C1207" s="3" t="s">
        <v>10266</v>
      </c>
      <c r="D1207" s="12">
        <v>3</v>
      </c>
      <c r="E1207" s="12">
        <v>2.95</v>
      </c>
      <c r="F1207" s="12">
        <v>2.88</v>
      </c>
      <c r="G1207" s="12">
        <v>2.98</v>
      </c>
      <c r="H1207" s="12">
        <v>2.9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9607</v>
      </c>
      <c r="C1208" s="3" t="s">
        <v>4737</v>
      </c>
      <c r="D1208" s="12">
        <v>23</v>
      </c>
      <c r="E1208" s="12">
        <v>22.5</v>
      </c>
      <c r="F1208" s="12">
        <v>23.25</v>
      </c>
      <c r="G1208" s="12">
        <v>23.45</v>
      </c>
      <c r="H1208" s="12">
        <v>23.45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9608</v>
      </c>
      <c r="C1209" s="3" t="s">
        <v>10185</v>
      </c>
      <c r="D1209" s="12">
        <v>31.45</v>
      </c>
      <c r="E1209" s="12">
        <v>31.3</v>
      </c>
      <c r="F1209" s="12">
        <v>32.4</v>
      </c>
      <c r="G1209" s="12">
        <v>33</v>
      </c>
      <c r="H1209" s="12">
        <v>32.799999999999997</v>
      </c>
      <c r="I1209" s="3">
        <v>1</v>
      </c>
      <c r="J1209" s="3">
        <v>-3</v>
      </c>
      <c r="K1209" s="3">
        <v>14</v>
      </c>
      <c r="L1209" s="3">
        <v>-3</v>
      </c>
      <c r="M1209" s="3">
        <v>-14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3.145E-4</v>
      </c>
      <c r="T1209" s="13">
        <f t="shared" si="181"/>
        <v>-9.3900000000000006E-4</v>
      </c>
      <c r="U1209" s="13">
        <f t="shared" si="182"/>
        <v>4.5359999999999992E-3</v>
      </c>
      <c r="V1209" s="13">
        <f t="shared" si="183"/>
        <v>-9.8999999999999999E-4</v>
      </c>
      <c r="W1209" s="13">
        <f t="shared" si="184"/>
        <v>-4.5919999999999997E-3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9609</v>
      </c>
      <c r="C1210" s="3" t="s">
        <v>10266</v>
      </c>
      <c r="D1210" s="12">
        <v>42</v>
      </c>
      <c r="E1210" s="12">
        <v>41.55</v>
      </c>
      <c r="F1210" s="12">
        <v>43.7</v>
      </c>
      <c r="G1210" s="12">
        <v>43.1</v>
      </c>
      <c r="H1210" s="12">
        <v>42.2</v>
      </c>
      <c r="I1210" s="3">
        <v>166</v>
      </c>
      <c r="J1210" s="3">
        <v>-85</v>
      </c>
      <c r="K1210" s="3">
        <v>223</v>
      </c>
      <c r="L1210" s="3">
        <v>-482</v>
      </c>
      <c r="M1210" s="3">
        <v>-1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6.9720000000000004E-2</v>
      </c>
      <c r="T1210" s="13">
        <f t="shared" si="181"/>
        <v>-3.5317499999999995E-2</v>
      </c>
      <c r="U1210" s="13">
        <f t="shared" si="182"/>
        <v>9.745100000000001E-2</v>
      </c>
      <c r="V1210" s="13">
        <f t="shared" si="183"/>
        <v>-0.20774200000000001</v>
      </c>
      <c r="W1210" s="13">
        <f t="shared" si="184"/>
        <v>-4.2200000000000001E-4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9610</v>
      </c>
      <c r="C1211" s="3" t="s">
        <v>10272</v>
      </c>
      <c r="D1211" s="12">
        <v>12.9</v>
      </c>
      <c r="E1211" s="12">
        <v>12.9</v>
      </c>
      <c r="F1211" s="12">
        <v>12.85</v>
      </c>
      <c r="G1211" s="12">
        <v>12.85</v>
      </c>
      <c r="H1211" s="12">
        <v>12.85</v>
      </c>
      <c r="I1211" s="3">
        <v>-3</v>
      </c>
      <c r="J1211" s="3">
        <v>-59</v>
      </c>
      <c r="K1211" s="3">
        <v>-69</v>
      </c>
      <c r="L1211" s="3">
        <v>-46</v>
      </c>
      <c r="M1211" s="3">
        <v>-164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-3.8700000000000003E-4</v>
      </c>
      <c r="T1211" s="13">
        <f t="shared" si="181"/>
        <v>-7.6110000000000006E-3</v>
      </c>
      <c r="U1211" s="13">
        <f t="shared" si="182"/>
        <v>-8.8664999999999994E-3</v>
      </c>
      <c r="V1211" s="13">
        <f t="shared" si="183"/>
        <v>-5.9110000000000005E-3</v>
      </c>
      <c r="W1211" s="13">
        <f t="shared" si="184"/>
        <v>-2.1074000000000002E-2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9611</v>
      </c>
      <c r="C1212" s="3" t="s">
        <v>10271</v>
      </c>
      <c r="D1212" s="12">
        <v>19.100000000000001</v>
      </c>
      <c r="E1212" s="12">
        <v>18.899999999999999</v>
      </c>
      <c r="F1212" s="12">
        <v>18.399999999999999</v>
      </c>
      <c r="G1212" s="12">
        <v>18.7</v>
      </c>
      <c r="H1212" s="12">
        <v>18.55</v>
      </c>
      <c r="I1212" s="3">
        <v>-315</v>
      </c>
      <c r="J1212" s="3">
        <v>-929</v>
      </c>
      <c r="K1212" s="3">
        <v>-290</v>
      </c>
      <c r="L1212" s="3">
        <v>-373</v>
      </c>
      <c r="M1212" s="3">
        <v>-626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-6.0165000000000003E-2</v>
      </c>
      <c r="T1212" s="13">
        <f t="shared" si="181"/>
        <v>-0.17558099999999999</v>
      </c>
      <c r="U1212" s="13">
        <f t="shared" si="182"/>
        <v>-5.3359999999999998E-2</v>
      </c>
      <c r="V1212" s="13">
        <f t="shared" si="183"/>
        <v>-6.9750999999999994E-2</v>
      </c>
      <c r="W1212" s="13">
        <f t="shared" si="184"/>
        <v>-0.116123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9612</v>
      </c>
      <c r="C1213" s="3" t="s">
        <v>10192</v>
      </c>
      <c r="D1213" s="12">
        <v>200.5</v>
      </c>
      <c r="E1213" s="12">
        <v>200.5</v>
      </c>
      <c r="F1213" s="12">
        <v>200.5</v>
      </c>
      <c r="G1213" s="12">
        <v>201.5</v>
      </c>
      <c r="H1213" s="12">
        <v>205.5</v>
      </c>
      <c r="I1213" s="3">
        <v>-1004</v>
      </c>
      <c r="J1213" s="3">
        <v>-8</v>
      </c>
      <c r="K1213" s="3">
        <v>385</v>
      </c>
      <c r="L1213" s="3">
        <v>617</v>
      </c>
      <c r="M1213" s="3">
        <v>535</v>
      </c>
      <c r="N1213" s="3">
        <v>-36</v>
      </c>
      <c r="O1213" s="3">
        <v>-234</v>
      </c>
      <c r="P1213" s="3">
        <v>3</v>
      </c>
      <c r="Q1213" s="3">
        <v>-28</v>
      </c>
      <c r="R1213" s="3">
        <v>7</v>
      </c>
      <c r="S1213" s="13">
        <f t="shared" si="180"/>
        <v>-2.01302</v>
      </c>
      <c r="T1213" s="13">
        <f t="shared" si="181"/>
        <v>-1.6039999999999999E-2</v>
      </c>
      <c r="U1213" s="13">
        <f t="shared" si="182"/>
        <v>0.77192499999999997</v>
      </c>
      <c r="V1213" s="13">
        <f t="shared" si="183"/>
        <v>1.243255</v>
      </c>
      <c r="W1213" s="13">
        <f t="shared" si="184"/>
        <v>1.0994250000000001</v>
      </c>
      <c r="X1213" s="13">
        <f t="shared" si="185"/>
        <v>-7.2179999999999994E-2</v>
      </c>
      <c r="Y1213" s="13">
        <f t="shared" si="186"/>
        <v>-0.46916999999999998</v>
      </c>
      <c r="Z1213" s="13">
        <f t="shared" si="187"/>
        <v>6.0150000000000004E-3</v>
      </c>
      <c r="AA1213" s="13">
        <f t="shared" si="188"/>
        <v>-5.6419999999999998E-2</v>
      </c>
      <c r="AB1213" s="13">
        <f t="shared" si="189"/>
        <v>1.4385E-2</v>
      </c>
    </row>
    <row r="1214" spans="1:28" x14ac:dyDescent="0.25">
      <c r="A1214" s="2" t="s">
        <v>1208</v>
      </c>
      <c r="B1214" s="3" t="s">
        <v>9613</v>
      </c>
      <c r="C1214" s="3" t="s">
        <v>10267</v>
      </c>
      <c r="D1214" s="12">
        <v>44.8</v>
      </c>
      <c r="E1214" s="12">
        <v>44.25</v>
      </c>
      <c r="F1214" s="12">
        <v>43.5</v>
      </c>
      <c r="G1214" s="12">
        <v>44.3</v>
      </c>
      <c r="H1214" s="12">
        <v>45.25</v>
      </c>
      <c r="I1214" s="3">
        <v>-906</v>
      </c>
      <c r="J1214" s="3">
        <v>-1061</v>
      </c>
      <c r="K1214" s="3">
        <v>-1311</v>
      </c>
      <c r="L1214" s="3">
        <v>539</v>
      </c>
      <c r="M1214" s="3">
        <v>1979</v>
      </c>
      <c r="N1214" s="3">
        <v>0</v>
      </c>
      <c r="O1214" s="3">
        <v>-474</v>
      </c>
      <c r="P1214" s="3">
        <v>12</v>
      </c>
      <c r="Q1214" s="3">
        <v>-68</v>
      </c>
      <c r="R1214" s="3">
        <v>17</v>
      </c>
      <c r="S1214" s="13">
        <f t="shared" si="180"/>
        <v>-0.40588799999999997</v>
      </c>
      <c r="T1214" s="13">
        <f t="shared" si="181"/>
        <v>-0.46949249999999998</v>
      </c>
      <c r="U1214" s="13">
        <f t="shared" si="182"/>
        <v>-0.57028500000000004</v>
      </c>
      <c r="V1214" s="13">
        <f t="shared" si="183"/>
        <v>0.23877699999999996</v>
      </c>
      <c r="W1214" s="13">
        <f t="shared" si="184"/>
        <v>0.89549749999999995</v>
      </c>
      <c r="X1214" s="13">
        <f t="shared" si="185"/>
        <v>0</v>
      </c>
      <c r="Y1214" s="13">
        <f t="shared" si="186"/>
        <v>-0.20974499999999999</v>
      </c>
      <c r="Z1214" s="13">
        <f t="shared" si="187"/>
        <v>5.2199999999999998E-3</v>
      </c>
      <c r="AA1214" s="13">
        <f t="shared" si="188"/>
        <v>-3.0123999999999998E-2</v>
      </c>
      <c r="AB1214" s="13">
        <f t="shared" si="189"/>
        <v>7.6924999999999997E-3</v>
      </c>
    </row>
    <row r="1215" spans="1:28" x14ac:dyDescent="0.25">
      <c r="A1215" s="2" t="s">
        <v>1209</v>
      </c>
      <c r="B1215" s="3" t="s">
        <v>9614</v>
      </c>
      <c r="C1215" s="3" t="s">
        <v>10269</v>
      </c>
      <c r="D1215" s="12">
        <v>49</v>
      </c>
      <c r="E1215" s="12">
        <v>49</v>
      </c>
      <c r="F1215" s="12">
        <v>49</v>
      </c>
      <c r="G1215" s="12">
        <v>48.85</v>
      </c>
      <c r="H1215" s="12">
        <v>48.85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9615</v>
      </c>
      <c r="C1216" s="3" t="s">
        <v>10272</v>
      </c>
      <c r="D1216" s="12">
        <v>21.1</v>
      </c>
      <c r="E1216" s="12">
        <v>20.8</v>
      </c>
      <c r="F1216" s="12">
        <v>20.9</v>
      </c>
      <c r="G1216" s="12">
        <v>21</v>
      </c>
      <c r="H1216" s="12">
        <v>21.05</v>
      </c>
      <c r="I1216" s="3">
        <v>-4949</v>
      </c>
      <c r="J1216" s="3">
        <v>-10007</v>
      </c>
      <c r="K1216" s="3">
        <v>-5046</v>
      </c>
      <c r="L1216" s="3">
        <v>-1771</v>
      </c>
      <c r="M1216" s="3">
        <v>82</v>
      </c>
      <c r="N1216" s="3">
        <v>0</v>
      </c>
      <c r="O1216" s="3">
        <v>-1784</v>
      </c>
      <c r="P1216" s="3">
        <v>108</v>
      </c>
      <c r="Q1216" s="3">
        <v>-204</v>
      </c>
      <c r="R1216" s="3">
        <v>50</v>
      </c>
      <c r="S1216" s="13">
        <f t="shared" si="180"/>
        <v>-1.0442390000000001</v>
      </c>
      <c r="T1216" s="13">
        <f t="shared" si="181"/>
        <v>-2.0814560000000002</v>
      </c>
      <c r="U1216" s="13">
        <f t="shared" si="182"/>
        <v>-1.0546139999999999</v>
      </c>
      <c r="V1216" s="13">
        <f t="shared" si="183"/>
        <v>-0.37191000000000002</v>
      </c>
      <c r="W1216" s="13">
        <f t="shared" si="184"/>
        <v>1.7261000000000002E-2</v>
      </c>
      <c r="X1216" s="13">
        <f t="shared" si="185"/>
        <v>0</v>
      </c>
      <c r="Y1216" s="13">
        <f t="shared" si="186"/>
        <v>-0.37107200000000007</v>
      </c>
      <c r="Z1216" s="13">
        <f t="shared" si="187"/>
        <v>2.2571999999999998E-2</v>
      </c>
      <c r="AA1216" s="13">
        <f t="shared" si="188"/>
        <v>-4.2840000000000003E-2</v>
      </c>
      <c r="AB1216" s="13">
        <f t="shared" si="189"/>
        <v>1.0525E-2</v>
      </c>
    </row>
    <row r="1217" spans="1:28" x14ac:dyDescent="0.25">
      <c r="A1217" s="2" t="s">
        <v>1211</v>
      </c>
      <c r="B1217" s="3" t="s">
        <v>9616</v>
      </c>
      <c r="C1217" s="3" t="s">
        <v>10193</v>
      </c>
      <c r="D1217" s="12">
        <v>23.5</v>
      </c>
      <c r="E1217" s="12">
        <v>23</v>
      </c>
      <c r="F1217" s="12">
        <v>22.75</v>
      </c>
      <c r="G1217" s="12">
        <v>22.8</v>
      </c>
      <c r="H1217" s="12">
        <v>23.2</v>
      </c>
      <c r="I1217" s="3">
        <v>0</v>
      </c>
      <c r="J1217" s="3">
        <v>-1</v>
      </c>
      <c r="K1217" s="3">
        <v>-2</v>
      </c>
      <c r="L1217" s="3">
        <v>7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-2.3000000000000001E-4</v>
      </c>
      <c r="U1217" s="13">
        <f t="shared" si="182"/>
        <v>-4.55E-4</v>
      </c>
      <c r="V1217" s="13">
        <f t="shared" si="183"/>
        <v>1.596E-3</v>
      </c>
      <c r="W1217" s="13">
        <f t="shared" si="184"/>
        <v>-4.64E-4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9617</v>
      </c>
      <c r="C1218" s="3" t="s">
        <v>10274</v>
      </c>
      <c r="D1218" s="12">
        <v>265</v>
      </c>
      <c r="E1218" s="12">
        <v>257.5</v>
      </c>
      <c r="F1218" s="12">
        <v>260</v>
      </c>
      <c r="G1218" s="12">
        <v>260.5</v>
      </c>
      <c r="H1218" s="12">
        <v>262.5</v>
      </c>
      <c r="I1218" s="3">
        <v>-4</v>
      </c>
      <c r="J1218" s="3">
        <v>-81</v>
      </c>
      <c r="K1218" s="3">
        <v>-15</v>
      </c>
      <c r="L1218" s="3">
        <v>-1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-1.06E-2</v>
      </c>
      <c r="T1218" s="13">
        <f t="shared" si="181"/>
        <v>-0.20857500000000001</v>
      </c>
      <c r="U1218" s="13">
        <f t="shared" si="182"/>
        <v>-3.9E-2</v>
      </c>
      <c r="V1218" s="13">
        <f t="shared" si="183"/>
        <v>-2.6050000000000001E-3</v>
      </c>
      <c r="W1218" s="13">
        <f t="shared" si="184"/>
        <v>-5.2500000000000003E-3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9618</v>
      </c>
      <c r="C1219" s="3" t="s">
        <v>4597</v>
      </c>
      <c r="D1219" s="12">
        <v>562</v>
      </c>
      <c r="E1219" s="12">
        <v>547</v>
      </c>
      <c r="F1219" s="12">
        <v>546</v>
      </c>
      <c r="G1219" s="12">
        <v>552</v>
      </c>
      <c r="H1219" s="12">
        <v>548</v>
      </c>
      <c r="I1219" s="3">
        <v>35</v>
      </c>
      <c r="J1219" s="3">
        <v>-51</v>
      </c>
      <c r="K1219" s="3">
        <v>-76</v>
      </c>
      <c r="L1219" s="3">
        <v>8</v>
      </c>
      <c r="M1219" s="3">
        <v>-92</v>
      </c>
      <c r="N1219" s="3">
        <v>12</v>
      </c>
      <c r="O1219" s="3">
        <v>-5</v>
      </c>
      <c r="P1219" s="3">
        <v>0</v>
      </c>
      <c r="Q1219" s="3">
        <v>0</v>
      </c>
      <c r="R1219" s="3">
        <v>-10</v>
      </c>
      <c r="S1219" s="13">
        <f t="shared" si="180"/>
        <v>0.19670000000000001</v>
      </c>
      <c r="T1219" s="13">
        <f t="shared" si="181"/>
        <v>-0.27897</v>
      </c>
      <c r="U1219" s="13">
        <f t="shared" si="182"/>
        <v>-0.41496</v>
      </c>
      <c r="V1219" s="13">
        <f t="shared" si="183"/>
        <v>4.4159999999999998E-2</v>
      </c>
      <c r="W1219" s="13">
        <f t="shared" si="184"/>
        <v>-0.50416000000000005</v>
      </c>
      <c r="X1219" s="13">
        <f t="shared" si="185"/>
        <v>6.744E-2</v>
      </c>
      <c r="Y1219" s="13">
        <f t="shared" si="186"/>
        <v>-2.7349999999999999E-2</v>
      </c>
      <c r="Z1219" s="13">
        <f t="shared" si="187"/>
        <v>0</v>
      </c>
      <c r="AA1219" s="13">
        <f t="shared" si="188"/>
        <v>0</v>
      </c>
      <c r="AB1219" s="13">
        <f t="shared" si="189"/>
        <v>-5.4800000000000001E-2</v>
      </c>
    </row>
    <row r="1220" spans="1:28" x14ac:dyDescent="0.25">
      <c r="A1220" s="2" t="s">
        <v>1214</v>
      </c>
      <c r="B1220" s="3" t="s">
        <v>9619</v>
      </c>
      <c r="C1220" s="3" t="s">
        <v>10274</v>
      </c>
      <c r="D1220" s="12">
        <v>12.6</v>
      </c>
      <c r="E1220" s="12">
        <v>12.5</v>
      </c>
      <c r="F1220" s="12">
        <v>13.5</v>
      </c>
      <c r="G1220" s="12">
        <v>13.45</v>
      </c>
      <c r="H1220" s="12">
        <v>13.15</v>
      </c>
      <c r="I1220" s="3">
        <v>-159</v>
      </c>
      <c r="J1220" s="3">
        <v>-281</v>
      </c>
      <c r="K1220" s="3">
        <v>-290</v>
      </c>
      <c r="L1220" s="3">
        <v>-665</v>
      </c>
      <c r="M1220" s="3">
        <v>-458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-2.0034E-2</v>
      </c>
      <c r="T1220" s="13">
        <f t="shared" si="181"/>
        <v>-3.5125000000000003E-2</v>
      </c>
      <c r="U1220" s="13">
        <f t="shared" si="182"/>
        <v>-3.9149999999999997E-2</v>
      </c>
      <c r="V1220" s="13">
        <f t="shared" si="183"/>
        <v>-8.9442499999999994E-2</v>
      </c>
      <c r="W1220" s="13">
        <f t="shared" si="184"/>
        <v>-6.0226999999999996E-2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9620</v>
      </c>
      <c r="C1221" s="3" t="s">
        <v>4597</v>
      </c>
      <c r="D1221" s="12">
        <v>36.200000000000003</v>
      </c>
      <c r="E1221" s="12">
        <v>36.299999999999997</v>
      </c>
      <c r="F1221" s="12">
        <v>36.200000000000003</v>
      </c>
      <c r="G1221" s="12">
        <v>36.200000000000003</v>
      </c>
      <c r="H1221" s="12">
        <v>35.200000000000003</v>
      </c>
      <c r="I1221" s="3">
        <v>-2</v>
      </c>
      <c r="J1221" s="3">
        <v>-3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-7.2400000000000003E-4</v>
      </c>
      <c r="T1221" s="13">
        <f t="shared" si="181"/>
        <v>-1.0889999999999999E-3</v>
      </c>
      <c r="U1221" s="13">
        <f t="shared" si="182"/>
        <v>0</v>
      </c>
      <c r="V1221" s="13">
        <f t="shared" si="183"/>
        <v>0</v>
      </c>
      <c r="W1221" s="13">
        <f t="shared" si="184"/>
        <v>3.5200000000000005E-4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9621</v>
      </c>
      <c r="C1222" s="3" t="s">
        <v>10193</v>
      </c>
      <c r="D1222" s="12">
        <v>20.149999999999999</v>
      </c>
      <c r="E1222" s="12">
        <v>20.5</v>
      </c>
      <c r="F1222" s="12">
        <v>22.55</v>
      </c>
      <c r="G1222" s="12">
        <v>23.5</v>
      </c>
      <c r="H1222" s="12">
        <v>23.95</v>
      </c>
      <c r="I1222" s="3">
        <v>9</v>
      </c>
      <c r="J1222" s="3">
        <v>-42</v>
      </c>
      <c r="K1222" s="3">
        <v>-242</v>
      </c>
      <c r="L1222" s="3">
        <v>-473</v>
      </c>
      <c r="M1222" s="3">
        <v>119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1.8135E-3</v>
      </c>
      <c r="T1222" s="13">
        <f t="shared" si="181"/>
        <v>-8.6099999999999996E-3</v>
      </c>
      <c r="U1222" s="13">
        <f t="shared" si="182"/>
        <v>-5.4571000000000001E-2</v>
      </c>
      <c r="V1222" s="13">
        <f t="shared" si="183"/>
        <v>-0.111155</v>
      </c>
      <c r="W1222" s="13">
        <f t="shared" si="184"/>
        <v>2.8500499999999998E-2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9622</v>
      </c>
      <c r="C1223" s="3" t="s">
        <v>10271</v>
      </c>
      <c r="D1223" s="12">
        <v>16.600000000000001</v>
      </c>
      <c r="E1223" s="12">
        <v>16.399999999999999</v>
      </c>
      <c r="F1223" s="12">
        <v>16.100000000000001</v>
      </c>
      <c r="G1223" s="12">
        <v>16.350000000000001</v>
      </c>
      <c r="H1223" s="12">
        <v>16.5</v>
      </c>
      <c r="I1223" s="3">
        <v>-648</v>
      </c>
      <c r="J1223" s="3">
        <v>-4235</v>
      </c>
      <c r="K1223" s="3">
        <v>-2802</v>
      </c>
      <c r="L1223" s="3">
        <v>686</v>
      </c>
      <c r="M1223" s="3">
        <v>56</v>
      </c>
      <c r="N1223" s="3">
        <v>-131</v>
      </c>
      <c r="O1223" s="3">
        <v>-174</v>
      </c>
      <c r="P1223" s="3">
        <v>-84</v>
      </c>
      <c r="Q1223" s="3">
        <v>-23</v>
      </c>
      <c r="R1223" s="3">
        <v>0</v>
      </c>
      <c r="S1223" s="13">
        <f t="shared" ref="S1223:S1286" si="190">$D1223*I1223/100000</f>
        <v>-0.10756800000000001</v>
      </c>
      <c r="T1223" s="13">
        <f t="shared" ref="T1223:T1286" si="191">$E1223*J1223/100000</f>
        <v>-0.69454000000000005</v>
      </c>
      <c r="U1223" s="13">
        <f t="shared" ref="U1223:U1286" si="192">$F1223*K1223/100000</f>
        <v>-0.45112200000000002</v>
      </c>
      <c r="V1223" s="13">
        <f t="shared" ref="V1223:V1286" si="193">$G1223*L1223/100000</f>
        <v>0.112161</v>
      </c>
      <c r="W1223" s="13">
        <f t="shared" ref="W1223:W1286" si="194">$H1223*M1223/100000</f>
        <v>9.2399999999999999E-3</v>
      </c>
      <c r="X1223" s="13">
        <f t="shared" ref="X1223:X1286" si="195">$D1223*N1223/100000</f>
        <v>-2.1746000000000005E-2</v>
      </c>
      <c r="Y1223" s="13">
        <f t="shared" ref="Y1223:Y1286" si="196">$E1223*O1223/100000</f>
        <v>-2.8535999999999999E-2</v>
      </c>
      <c r="Z1223" s="13">
        <f t="shared" ref="Z1223:Z1286" si="197">$F1223*P1223/100000</f>
        <v>-1.3524000000000001E-2</v>
      </c>
      <c r="AA1223" s="13">
        <f t="shared" ref="AA1223:AA1286" si="198">$G1223*Q1223/100000</f>
        <v>-3.7605E-3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9623</v>
      </c>
      <c r="C1224" s="3" t="s">
        <v>10271</v>
      </c>
      <c r="D1224" s="12">
        <v>24.45</v>
      </c>
      <c r="E1224" s="12">
        <v>24</v>
      </c>
      <c r="F1224" s="12">
        <v>24.6</v>
      </c>
      <c r="G1224" s="12">
        <v>24.1</v>
      </c>
      <c r="H1224" s="12">
        <v>23.45</v>
      </c>
      <c r="I1224" s="3">
        <v>876</v>
      </c>
      <c r="J1224" s="3">
        <v>-1514</v>
      </c>
      <c r="K1224" s="3">
        <v>444</v>
      </c>
      <c r="L1224" s="3">
        <v>-1542</v>
      </c>
      <c r="M1224" s="3">
        <v>-504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0.21418200000000001</v>
      </c>
      <c r="T1224" s="13">
        <f t="shared" si="191"/>
        <v>-0.36336000000000002</v>
      </c>
      <c r="U1224" s="13">
        <f t="shared" si="192"/>
        <v>0.10922400000000002</v>
      </c>
      <c r="V1224" s="13">
        <f t="shared" si="193"/>
        <v>-0.37162200000000006</v>
      </c>
      <c r="W1224" s="13">
        <f t="shared" si="194"/>
        <v>-0.11818799999999999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9624</v>
      </c>
      <c r="C1225" s="3" t="s">
        <v>4751</v>
      </c>
      <c r="D1225" s="12">
        <v>16.399999999999999</v>
      </c>
      <c r="E1225" s="12">
        <v>16.2</v>
      </c>
      <c r="F1225" s="12">
        <v>16</v>
      </c>
      <c r="G1225" s="12">
        <v>16</v>
      </c>
      <c r="H1225" s="12">
        <v>15.95</v>
      </c>
      <c r="I1225" s="3">
        <v>-179</v>
      </c>
      <c r="J1225" s="3">
        <v>-341</v>
      </c>
      <c r="K1225" s="3">
        <v>141</v>
      </c>
      <c r="L1225" s="3">
        <v>-789</v>
      </c>
      <c r="M1225" s="3">
        <v>-201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-2.9356E-2</v>
      </c>
      <c r="T1225" s="13">
        <f t="shared" si="191"/>
        <v>-5.5241999999999999E-2</v>
      </c>
      <c r="U1225" s="13">
        <f t="shared" si="192"/>
        <v>2.256E-2</v>
      </c>
      <c r="V1225" s="13">
        <f t="shared" si="193"/>
        <v>-0.12623999999999999</v>
      </c>
      <c r="W1225" s="13">
        <f t="shared" si="194"/>
        <v>-3.2059499999999998E-2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9625</v>
      </c>
      <c r="C1226" s="3" t="s">
        <v>4751</v>
      </c>
      <c r="D1226" s="12">
        <v>22</v>
      </c>
      <c r="E1226" s="12">
        <v>21.85</v>
      </c>
      <c r="F1226" s="12">
        <v>21.6</v>
      </c>
      <c r="G1226" s="12">
        <v>21.7</v>
      </c>
      <c r="H1226" s="12">
        <v>22</v>
      </c>
      <c r="I1226" s="3">
        <v>0</v>
      </c>
      <c r="J1226" s="3">
        <v>-34</v>
      </c>
      <c r="K1226" s="3">
        <v>-21</v>
      </c>
      <c r="L1226" s="3">
        <v>-19</v>
      </c>
      <c r="M1226" s="3">
        <v>-33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-7.4290000000000007E-3</v>
      </c>
      <c r="U1226" s="13">
        <f t="shared" si="192"/>
        <v>-4.5360000000000001E-3</v>
      </c>
      <c r="V1226" s="13">
        <f t="shared" si="193"/>
        <v>-4.1229999999999999E-3</v>
      </c>
      <c r="W1226" s="13">
        <f t="shared" si="194"/>
        <v>-7.26E-3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9626</v>
      </c>
      <c r="C1227" s="3" t="s">
        <v>10271</v>
      </c>
      <c r="D1227" s="12">
        <v>20.9</v>
      </c>
      <c r="E1227" s="12">
        <v>20.75</v>
      </c>
      <c r="F1227" s="12">
        <v>20.75</v>
      </c>
      <c r="G1227" s="12">
        <v>20.75</v>
      </c>
      <c r="H1227" s="12">
        <v>20.8</v>
      </c>
      <c r="I1227" s="3">
        <v>-3</v>
      </c>
      <c r="J1227" s="3">
        <v>0</v>
      </c>
      <c r="K1227" s="3">
        <v>-1</v>
      </c>
      <c r="L1227" s="3">
        <v>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-6.2699999999999995E-4</v>
      </c>
      <c r="T1227" s="13">
        <f t="shared" si="191"/>
        <v>0</v>
      </c>
      <c r="U1227" s="13">
        <f t="shared" si="192"/>
        <v>-2.075E-4</v>
      </c>
      <c r="V1227" s="13">
        <f t="shared" si="193"/>
        <v>4.15E-4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9627</v>
      </c>
      <c r="C1228" s="3" t="s">
        <v>10271</v>
      </c>
      <c r="D1228" s="12">
        <v>50.8</v>
      </c>
      <c r="E1228" s="12">
        <v>51.1</v>
      </c>
      <c r="F1228" s="12">
        <v>50.8</v>
      </c>
      <c r="G1228" s="12">
        <v>51</v>
      </c>
      <c r="H1228" s="12">
        <v>50.9</v>
      </c>
      <c r="I1228" s="3">
        <v>5</v>
      </c>
      <c r="J1228" s="3">
        <v>0</v>
      </c>
      <c r="K1228" s="3">
        <v>0</v>
      </c>
      <c r="L1228" s="3">
        <v>8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2.5400000000000002E-3</v>
      </c>
      <c r="T1228" s="13">
        <f t="shared" si="191"/>
        <v>0</v>
      </c>
      <c r="U1228" s="13">
        <f t="shared" si="192"/>
        <v>0</v>
      </c>
      <c r="V1228" s="13">
        <f t="shared" si="193"/>
        <v>4.0800000000000003E-3</v>
      </c>
      <c r="W1228" s="13">
        <f t="shared" si="194"/>
        <v>-1.018E-3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9628</v>
      </c>
      <c r="C1229" s="3" t="s">
        <v>10271</v>
      </c>
      <c r="D1229" s="12">
        <v>39.950000000000003</v>
      </c>
      <c r="E1229" s="12">
        <v>39.75</v>
      </c>
      <c r="F1229" s="12">
        <v>39.299999999999997</v>
      </c>
      <c r="G1229" s="12">
        <v>39.450000000000003</v>
      </c>
      <c r="H1229" s="12">
        <v>39.75</v>
      </c>
      <c r="I1229" s="3">
        <v>-57</v>
      </c>
      <c r="J1229" s="3">
        <v>-179</v>
      </c>
      <c r="K1229" s="3">
        <v>-167</v>
      </c>
      <c r="L1229" s="3">
        <v>-74</v>
      </c>
      <c r="M1229" s="3">
        <v>-39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-2.27715E-2</v>
      </c>
      <c r="T1229" s="13">
        <f t="shared" si="191"/>
        <v>-7.1152499999999994E-2</v>
      </c>
      <c r="U1229" s="13">
        <f t="shared" si="192"/>
        <v>-6.5630999999999995E-2</v>
      </c>
      <c r="V1229" s="13">
        <f t="shared" si="193"/>
        <v>-2.9193E-2</v>
      </c>
      <c r="W1229" s="13">
        <f t="shared" si="194"/>
        <v>-1.5502500000000001E-2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9629</v>
      </c>
      <c r="C1230" s="3" t="s">
        <v>10271</v>
      </c>
      <c r="D1230" s="12">
        <v>17.399999999999999</v>
      </c>
      <c r="E1230" s="12">
        <v>17.05</v>
      </c>
      <c r="F1230" s="12">
        <v>16.8</v>
      </c>
      <c r="G1230" s="12">
        <v>16.75</v>
      </c>
      <c r="H1230" s="12">
        <v>16.45</v>
      </c>
      <c r="I1230" s="3">
        <v>257</v>
      </c>
      <c r="J1230" s="3">
        <v>-757</v>
      </c>
      <c r="K1230" s="3">
        <v>-853</v>
      </c>
      <c r="L1230" s="3">
        <v>327</v>
      </c>
      <c r="M1230" s="3">
        <v>-1154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4.4717999999999994E-2</v>
      </c>
      <c r="T1230" s="13">
        <f t="shared" si="191"/>
        <v>-0.1290685</v>
      </c>
      <c r="U1230" s="13">
        <f t="shared" si="192"/>
        <v>-0.14330400000000001</v>
      </c>
      <c r="V1230" s="13">
        <f t="shared" si="193"/>
        <v>5.4772500000000002E-2</v>
      </c>
      <c r="W1230" s="13">
        <f t="shared" si="194"/>
        <v>-0.189833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9630</v>
      </c>
      <c r="C1231" s="3" t="s">
        <v>10192</v>
      </c>
      <c r="D1231" s="12">
        <v>18.3</v>
      </c>
      <c r="E1231" s="12">
        <v>18.45</v>
      </c>
      <c r="F1231" s="12">
        <v>20</v>
      </c>
      <c r="G1231" s="12">
        <v>18.8</v>
      </c>
      <c r="H1231" s="12">
        <v>18.399999999999999</v>
      </c>
      <c r="I1231" s="3">
        <v>4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7.3200000000000001E-4</v>
      </c>
      <c r="T1231" s="13">
        <f t="shared" si="191"/>
        <v>1.8449999999999999E-4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9631</v>
      </c>
      <c r="C1232" s="3" t="s">
        <v>10244</v>
      </c>
      <c r="D1232" s="12">
        <v>8.0500000000000007</v>
      </c>
      <c r="E1232" s="12">
        <v>8.1300000000000008</v>
      </c>
      <c r="F1232" s="12">
        <v>8.93</v>
      </c>
      <c r="G1232" s="12">
        <v>8.93</v>
      </c>
      <c r="H1232" s="12">
        <v>9.1999999999999993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9632</v>
      </c>
      <c r="C1233" s="3" t="s">
        <v>10244</v>
      </c>
      <c r="D1233" s="12">
        <v>62.7</v>
      </c>
      <c r="E1233" s="12">
        <v>63.2</v>
      </c>
      <c r="F1233" s="12">
        <v>62</v>
      </c>
      <c r="G1233" s="12">
        <v>60.6</v>
      </c>
      <c r="H1233" s="12">
        <v>62.4</v>
      </c>
      <c r="I1233" s="3">
        <v>322</v>
      </c>
      <c r="J1233" s="3">
        <v>91</v>
      </c>
      <c r="K1233" s="3">
        <v>-211</v>
      </c>
      <c r="L1233" s="3">
        <v>-146</v>
      </c>
      <c r="M1233" s="3">
        <v>293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0.20189400000000002</v>
      </c>
      <c r="T1233" s="13">
        <f t="shared" si="191"/>
        <v>5.7512000000000001E-2</v>
      </c>
      <c r="U1233" s="13">
        <f t="shared" si="192"/>
        <v>-0.13081999999999999</v>
      </c>
      <c r="V1233" s="13">
        <f t="shared" si="193"/>
        <v>-8.8475999999999999E-2</v>
      </c>
      <c r="W1233" s="13">
        <f t="shared" si="194"/>
        <v>0.18283199999999999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9633</v>
      </c>
      <c r="C1234" s="3" t="s">
        <v>4592</v>
      </c>
      <c r="D1234" s="12">
        <v>19.850000000000001</v>
      </c>
      <c r="E1234" s="12">
        <v>20</v>
      </c>
      <c r="F1234" s="12">
        <v>19.850000000000001</v>
      </c>
      <c r="G1234" s="12">
        <v>19.899999999999999</v>
      </c>
      <c r="H1234" s="12">
        <v>20.100000000000001</v>
      </c>
      <c r="I1234" s="3">
        <v>45</v>
      </c>
      <c r="J1234" s="3">
        <v>-19</v>
      </c>
      <c r="K1234" s="3">
        <v>-40</v>
      </c>
      <c r="L1234" s="3">
        <v>-47</v>
      </c>
      <c r="M1234" s="3">
        <v>-2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8.9325000000000012E-3</v>
      </c>
      <c r="T1234" s="13">
        <f t="shared" si="191"/>
        <v>-3.8E-3</v>
      </c>
      <c r="U1234" s="13">
        <f t="shared" si="192"/>
        <v>-7.9399999999999991E-3</v>
      </c>
      <c r="V1234" s="13">
        <f t="shared" si="193"/>
        <v>-9.3530000000000002E-3</v>
      </c>
      <c r="W1234" s="13">
        <f t="shared" si="194"/>
        <v>-4.0200000000000001E-4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9634</v>
      </c>
      <c r="C1235" s="3" t="s">
        <v>4583</v>
      </c>
      <c r="D1235" s="12">
        <v>11.7</v>
      </c>
      <c r="E1235" s="12">
        <v>11.55</v>
      </c>
      <c r="F1235" s="12">
        <v>11.3</v>
      </c>
      <c r="G1235" s="12">
        <v>11.4</v>
      </c>
      <c r="H1235" s="12">
        <v>11.4</v>
      </c>
      <c r="I1235" s="3">
        <v>7</v>
      </c>
      <c r="J1235" s="3">
        <v>-4</v>
      </c>
      <c r="K1235" s="3">
        <v>0</v>
      </c>
      <c r="L1235" s="3">
        <v>1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8.1899999999999996E-4</v>
      </c>
      <c r="T1235" s="13">
        <f t="shared" si="191"/>
        <v>-4.6200000000000001E-4</v>
      </c>
      <c r="U1235" s="13">
        <f t="shared" si="192"/>
        <v>0</v>
      </c>
      <c r="V1235" s="13">
        <f t="shared" si="193"/>
        <v>1.1400000000000001E-4</v>
      </c>
      <c r="W1235" s="13">
        <f t="shared" si="194"/>
        <v>-1.1400000000000001E-4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9635</v>
      </c>
      <c r="C1236" s="3" t="s">
        <v>10301</v>
      </c>
      <c r="D1236" s="12">
        <v>63.3</v>
      </c>
      <c r="E1236" s="12">
        <v>62.9</v>
      </c>
      <c r="F1236" s="12">
        <v>63.6</v>
      </c>
      <c r="G1236" s="12">
        <v>64.400000000000006</v>
      </c>
      <c r="H1236" s="12">
        <v>63.4</v>
      </c>
      <c r="I1236" s="3">
        <v>74</v>
      </c>
      <c r="J1236" s="3">
        <v>-33</v>
      </c>
      <c r="K1236" s="3">
        <v>47</v>
      </c>
      <c r="L1236" s="3">
        <v>-49</v>
      </c>
      <c r="M1236" s="3">
        <v>-41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4.6841999999999995E-2</v>
      </c>
      <c r="T1236" s="13">
        <f t="shared" si="191"/>
        <v>-2.0756999999999998E-2</v>
      </c>
      <c r="U1236" s="13">
        <f t="shared" si="192"/>
        <v>2.9892000000000002E-2</v>
      </c>
      <c r="V1236" s="13">
        <f t="shared" si="193"/>
        <v>-3.1556000000000001E-2</v>
      </c>
      <c r="W1236" s="13">
        <f t="shared" si="194"/>
        <v>-2.5994E-2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9636</v>
      </c>
      <c r="C1237" s="3" t="s">
        <v>10260</v>
      </c>
      <c r="D1237" s="12">
        <v>41.5</v>
      </c>
      <c r="E1237" s="12">
        <v>41.6</v>
      </c>
      <c r="F1237" s="12">
        <v>41.3</v>
      </c>
      <c r="G1237" s="12">
        <v>41.2</v>
      </c>
      <c r="H1237" s="12">
        <v>41.25</v>
      </c>
      <c r="I1237" s="3">
        <v>5</v>
      </c>
      <c r="J1237" s="3">
        <v>9</v>
      </c>
      <c r="K1237" s="3">
        <v>21</v>
      </c>
      <c r="L1237" s="3">
        <v>-1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2.075E-3</v>
      </c>
      <c r="T1237" s="13">
        <f t="shared" si="191"/>
        <v>3.7440000000000004E-3</v>
      </c>
      <c r="U1237" s="13">
        <f t="shared" si="192"/>
        <v>8.6730000000000002E-3</v>
      </c>
      <c r="V1237" s="13">
        <f t="shared" si="193"/>
        <v>-4.1200000000000004E-4</v>
      </c>
      <c r="W1237" s="13">
        <f t="shared" si="194"/>
        <v>2.0625000000000001E-3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9637</v>
      </c>
      <c r="C1238" s="3" t="s">
        <v>10203</v>
      </c>
      <c r="D1238" s="12">
        <v>13.85</v>
      </c>
      <c r="E1238" s="12">
        <v>13.85</v>
      </c>
      <c r="F1238" s="12">
        <v>13.75</v>
      </c>
      <c r="G1238" s="12">
        <v>13.8</v>
      </c>
      <c r="H1238" s="12">
        <v>14</v>
      </c>
      <c r="I1238" s="3">
        <v>17</v>
      </c>
      <c r="J1238" s="3">
        <v>-35</v>
      </c>
      <c r="K1238" s="3">
        <v>5</v>
      </c>
      <c r="L1238" s="3">
        <v>14</v>
      </c>
      <c r="M1238" s="3">
        <v>33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2.3544999999999998E-3</v>
      </c>
      <c r="T1238" s="13">
        <f t="shared" si="191"/>
        <v>-4.8475000000000002E-3</v>
      </c>
      <c r="U1238" s="13">
        <f t="shared" si="192"/>
        <v>6.8749999999999996E-4</v>
      </c>
      <c r="V1238" s="13">
        <f t="shared" si="193"/>
        <v>1.9320000000000001E-3</v>
      </c>
      <c r="W1238" s="13">
        <f t="shared" si="194"/>
        <v>4.62E-3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9638</v>
      </c>
      <c r="C1239" s="3" t="s">
        <v>10227</v>
      </c>
      <c r="D1239" s="12">
        <v>23.6</v>
      </c>
      <c r="E1239" s="12">
        <v>23.8</v>
      </c>
      <c r="F1239" s="12">
        <v>23.55</v>
      </c>
      <c r="G1239" s="12">
        <v>23.7</v>
      </c>
      <c r="H1239" s="12">
        <v>24.45</v>
      </c>
      <c r="I1239" s="3">
        <v>2</v>
      </c>
      <c r="J1239" s="3">
        <v>0</v>
      </c>
      <c r="K1239" s="3">
        <v>0</v>
      </c>
      <c r="L1239" s="3">
        <v>3</v>
      </c>
      <c r="M1239" s="3">
        <v>90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4.7200000000000003E-4</v>
      </c>
      <c r="T1239" s="13">
        <f t="shared" si="191"/>
        <v>0</v>
      </c>
      <c r="U1239" s="13">
        <f t="shared" si="192"/>
        <v>0</v>
      </c>
      <c r="V1239" s="13">
        <f t="shared" si="193"/>
        <v>7.1099999999999994E-4</v>
      </c>
      <c r="W1239" s="13">
        <f t="shared" si="194"/>
        <v>2.2005E-2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9639</v>
      </c>
      <c r="C1240" s="3" t="s">
        <v>10204</v>
      </c>
      <c r="D1240" s="12">
        <v>44.15</v>
      </c>
      <c r="E1240" s="12">
        <v>44.05</v>
      </c>
      <c r="F1240" s="12">
        <v>43.95</v>
      </c>
      <c r="G1240" s="12">
        <v>43.85</v>
      </c>
      <c r="H1240" s="12">
        <v>43.95</v>
      </c>
      <c r="I1240" s="3">
        <v>-8</v>
      </c>
      <c r="J1240" s="3">
        <v>-57</v>
      </c>
      <c r="K1240" s="3">
        <v>-82</v>
      </c>
      <c r="L1240" s="3">
        <v>-10</v>
      </c>
      <c r="M1240" s="3">
        <v>-19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-3.532E-3</v>
      </c>
      <c r="T1240" s="13">
        <f t="shared" si="191"/>
        <v>-2.5108499999999999E-2</v>
      </c>
      <c r="U1240" s="13">
        <f t="shared" si="192"/>
        <v>-3.6039000000000002E-2</v>
      </c>
      <c r="V1240" s="13">
        <f t="shared" si="193"/>
        <v>-4.385E-3</v>
      </c>
      <c r="W1240" s="13">
        <f t="shared" si="194"/>
        <v>-8.3505000000000003E-3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9640</v>
      </c>
      <c r="C1241" s="3" t="s">
        <v>10255</v>
      </c>
      <c r="D1241" s="12">
        <v>22.15</v>
      </c>
      <c r="E1241" s="12">
        <v>22.3</v>
      </c>
      <c r="F1241" s="12">
        <v>22.4</v>
      </c>
      <c r="G1241" s="12">
        <v>22.05</v>
      </c>
      <c r="H1241" s="12">
        <v>22.75</v>
      </c>
      <c r="I1241" s="3">
        <v>-307</v>
      </c>
      <c r="J1241" s="3">
        <v>-20818</v>
      </c>
      <c r="K1241" s="3">
        <v>390</v>
      </c>
      <c r="L1241" s="3">
        <v>-6326</v>
      </c>
      <c r="M1241" s="3">
        <v>16886</v>
      </c>
      <c r="N1241" s="3">
        <v>0</v>
      </c>
      <c r="O1241" s="3">
        <v>860</v>
      </c>
      <c r="P1241" s="3">
        <v>4</v>
      </c>
      <c r="Q1241" s="3">
        <v>0</v>
      </c>
      <c r="R1241" s="3">
        <v>-132</v>
      </c>
      <c r="S1241" s="13">
        <f t="shared" si="190"/>
        <v>-6.8000499999999992E-2</v>
      </c>
      <c r="T1241" s="13">
        <f t="shared" si="191"/>
        <v>-4.6424140000000005</v>
      </c>
      <c r="U1241" s="13">
        <f t="shared" si="192"/>
        <v>8.7359999999999993E-2</v>
      </c>
      <c r="V1241" s="13">
        <f t="shared" si="193"/>
        <v>-1.3948830000000001</v>
      </c>
      <c r="W1241" s="13">
        <f t="shared" si="194"/>
        <v>3.8415650000000001</v>
      </c>
      <c r="X1241" s="13">
        <f t="shared" si="195"/>
        <v>0</v>
      </c>
      <c r="Y1241" s="13">
        <f t="shared" si="196"/>
        <v>0.19178000000000001</v>
      </c>
      <c r="Z1241" s="13">
        <f t="shared" si="197"/>
        <v>8.9599999999999999E-4</v>
      </c>
      <c r="AA1241" s="13">
        <f t="shared" si="198"/>
        <v>0</v>
      </c>
      <c r="AB1241" s="13">
        <f t="shared" si="199"/>
        <v>-3.0030000000000001E-2</v>
      </c>
    </row>
    <row r="1242" spans="1:28" x14ac:dyDescent="0.25">
      <c r="A1242" s="2" t="s">
        <v>1236</v>
      </c>
      <c r="B1242" s="3" t="s">
        <v>9641</v>
      </c>
      <c r="C1242" s="3" t="s">
        <v>10240</v>
      </c>
      <c r="D1242" s="12">
        <v>16.350000000000001</v>
      </c>
      <c r="E1242" s="12">
        <v>16.350000000000001</v>
      </c>
      <c r="F1242" s="12">
        <v>16</v>
      </c>
      <c r="G1242" s="12">
        <v>15.6</v>
      </c>
      <c r="H1242" s="12">
        <v>15.85</v>
      </c>
      <c r="I1242" s="3">
        <v>1</v>
      </c>
      <c r="J1242" s="3">
        <v>0</v>
      </c>
      <c r="K1242" s="3">
        <v>-1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1.6350000000000002E-4</v>
      </c>
      <c r="T1242" s="13">
        <f t="shared" si="191"/>
        <v>0</v>
      </c>
      <c r="U1242" s="13">
        <f t="shared" si="192"/>
        <v>-1.6000000000000001E-4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9642</v>
      </c>
      <c r="C1243" s="3" t="s">
        <v>10247</v>
      </c>
      <c r="D1243" s="12">
        <v>13.95</v>
      </c>
      <c r="E1243" s="12">
        <v>13.7</v>
      </c>
      <c r="F1243" s="12">
        <v>14.2</v>
      </c>
      <c r="G1243" s="12">
        <v>15.3</v>
      </c>
      <c r="H1243" s="12">
        <v>15.35</v>
      </c>
      <c r="I1243" s="3">
        <v>-579</v>
      </c>
      <c r="J1243" s="3">
        <v>-42</v>
      </c>
      <c r="K1243" s="3">
        <v>86</v>
      </c>
      <c r="L1243" s="3">
        <v>187</v>
      </c>
      <c r="M1243" s="3">
        <v>-150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-8.0770499999999995E-2</v>
      </c>
      <c r="T1243" s="13">
        <f t="shared" si="191"/>
        <v>-5.7539999999999996E-3</v>
      </c>
      <c r="U1243" s="13">
        <f t="shared" si="192"/>
        <v>1.2212000000000001E-2</v>
      </c>
      <c r="V1243" s="13">
        <f t="shared" si="193"/>
        <v>2.8610999999999998E-2</v>
      </c>
      <c r="W1243" s="13">
        <f t="shared" si="194"/>
        <v>-2.3025E-2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9643</v>
      </c>
      <c r="C1244" s="3" t="s">
        <v>10286</v>
      </c>
      <c r="D1244" s="12">
        <v>14</v>
      </c>
      <c r="E1244" s="12">
        <v>13.65</v>
      </c>
      <c r="F1244" s="12">
        <v>13.25</v>
      </c>
      <c r="G1244" s="12">
        <v>13.15</v>
      </c>
      <c r="H1244" s="12">
        <v>13.55</v>
      </c>
      <c r="I1244" s="3">
        <v>430</v>
      </c>
      <c r="J1244" s="3">
        <v>-362</v>
      </c>
      <c r="K1244" s="3">
        <v>-523</v>
      </c>
      <c r="L1244" s="3">
        <v>46</v>
      </c>
      <c r="M1244" s="3">
        <v>830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6.0199999999999997E-2</v>
      </c>
      <c r="T1244" s="13">
        <f t="shared" si="191"/>
        <v>-4.9412999999999999E-2</v>
      </c>
      <c r="U1244" s="13">
        <f t="shared" si="192"/>
        <v>-6.9297499999999998E-2</v>
      </c>
      <c r="V1244" s="13">
        <f t="shared" si="193"/>
        <v>6.0489999999999997E-3</v>
      </c>
      <c r="W1244" s="13">
        <f t="shared" si="194"/>
        <v>0.112465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9644</v>
      </c>
      <c r="C1245" s="3" t="s">
        <v>4299</v>
      </c>
      <c r="D1245" s="12">
        <v>354.5</v>
      </c>
      <c r="E1245" s="12">
        <v>354.5</v>
      </c>
      <c r="F1245" s="12">
        <v>351.5</v>
      </c>
      <c r="G1245" s="12">
        <v>351</v>
      </c>
      <c r="H1245" s="12">
        <v>352</v>
      </c>
      <c r="I1245" s="3">
        <v>-43</v>
      </c>
      <c r="J1245" s="3">
        <v>61</v>
      </c>
      <c r="K1245" s="3">
        <v>-78</v>
      </c>
      <c r="L1245" s="3">
        <v>-175</v>
      </c>
      <c r="M1245" s="3">
        <v>-56</v>
      </c>
      <c r="N1245" s="3">
        <v>76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-0.15243499999999999</v>
      </c>
      <c r="T1245" s="13">
        <f t="shared" si="191"/>
        <v>0.21624499999999999</v>
      </c>
      <c r="U1245" s="13">
        <f t="shared" si="192"/>
        <v>-0.27417000000000002</v>
      </c>
      <c r="V1245" s="13">
        <f t="shared" si="193"/>
        <v>-0.61424999999999996</v>
      </c>
      <c r="W1245" s="13">
        <f t="shared" si="194"/>
        <v>-0.19711999999999999</v>
      </c>
      <c r="X1245" s="13">
        <f t="shared" si="195"/>
        <v>0.26941999999999999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9645</v>
      </c>
      <c r="C1246" s="3" t="s">
        <v>10252</v>
      </c>
      <c r="D1246" s="12">
        <v>10.55</v>
      </c>
      <c r="E1246" s="12">
        <v>10.5</v>
      </c>
      <c r="F1246" s="12">
        <v>10.55</v>
      </c>
      <c r="G1246" s="12">
        <v>10.55</v>
      </c>
      <c r="H1246" s="12">
        <v>10.6</v>
      </c>
      <c r="I1246" s="3">
        <v>0</v>
      </c>
      <c r="J1246" s="3">
        <v>0</v>
      </c>
      <c r="K1246" s="3">
        <v>0</v>
      </c>
      <c r="L1246" s="3">
        <v>6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0</v>
      </c>
      <c r="V1246" s="13">
        <f t="shared" si="193"/>
        <v>6.3299999999999999E-4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9646</v>
      </c>
      <c r="C1247" s="3" t="s">
        <v>4750</v>
      </c>
      <c r="D1247" s="12">
        <v>48.15</v>
      </c>
      <c r="E1247" s="12">
        <v>47.95</v>
      </c>
      <c r="F1247" s="12">
        <v>47.9</v>
      </c>
      <c r="G1247" s="12">
        <v>47.75</v>
      </c>
      <c r="H1247" s="12">
        <v>47.95</v>
      </c>
      <c r="I1247" s="3">
        <v>-72</v>
      </c>
      <c r="J1247" s="3">
        <v>3</v>
      </c>
      <c r="K1247" s="3">
        <v>-53</v>
      </c>
      <c r="L1247" s="3">
        <v>-38</v>
      </c>
      <c r="M1247" s="3">
        <v>-36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-3.4667999999999997E-2</v>
      </c>
      <c r="T1247" s="13">
        <f t="shared" si="191"/>
        <v>1.4385000000000003E-3</v>
      </c>
      <c r="U1247" s="13">
        <f t="shared" si="192"/>
        <v>-2.5387E-2</v>
      </c>
      <c r="V1247" s="13">
        <f t="shared" si="193"/>
        <v>-1.8145000000000001E-2</v>
      </c>
      <c r="W1247" s="13">
        <f t="shared" si="194"/>
        <v>-1.7262E-2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9647</v>
      </c>
      <c r="C1248" s="3" t="s">
        <v>4588</v>
      </c>
      <c r="D1248" s="12">
        <v>27</v>
      </c>
      <c r="E1248" s="12">
        <v>29.7</v>
      </c>
      <c r="F1248" s="12">
        <v>29.7</v>
      </c>
      <c r="G1248" s="12">
        <v>28.85</v>
      </c>
      <c r="H1248" s="12">
        <v>27.8</v>
      </c>
      <c r="I1248" s="3">
        <v>6</v>
      </c>
      <c r="J1248" s="3">
        <v>-6</v>
      </c>
      <c r="K1248" s="3">
        <v>-7</v>
      </c>
      <c r="L1248" s="3">
        <v>-4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1.6199999999999999E-3</v>
      </c>
      <c r="T1248" s="13">
        <f t="shared" si="191"/>
        <v>-1.7819999999999999E-3</v>
      </c>
      <c r="U1248" s="13">
        <f t="shared" si="192"/>
        <v>-2.0790000000000001E-3</v>
      </c>
      <c r="V1248" s="13">
        <f t="shared" si="193"/>
        <v>-1.1540000000000001E-3</v>
      </c>
      <c r="W1248" s="13">
        <f t="shared" si="194"/>
        <v>-5.5599999999999996E-4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9648</v>
      </c>
      <c r="C1249" s="3" t="s">
        <v>10252</v>
      </c>
      <c r="D1249" s="12">
        <v>22.6</v>
      </c>
      <c r="E1249" s="12">
        <v>22.4</v>
      </c>
      <c r="F1249" s="12">
        <v>22.9</v>
      </c>
      <c r="G1249" s="12">
        <v>22.8</v>
      </c>
      <c r="H1249" s="12">
        <v>22.65</v>
      </c>
      <c r="I1249" s="3">
        <v>-9</v>
      </c>
      <c r="J1249" s="3">
        <v>9</v>
      </c>
      <c r="K1249" s="3">
        <v>511</v>
      </c>
      <c r="L1249" s="3">
        <v>-287</v>
      </c>
      <c r="M1249" s="3">
        <v>-72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-2.0340000000000002E-3</v>
      </c>
      <c r="T1249" s="13">
        <f t="shared" si="191"/>
        <v>2.016E-3</v>
      </c>
      <c r="U1249" s="13">
        <f t="shared" si="192"/>
        <v>0.117019</v>
      </c>
      <c r="V1249" s="13">
        <f t="shared" si="193"/>
        <v>-6.5436000000000008E-2</v>
      </c>
      <c r="W1249" s="13">
        <f t="shared" si="194"/>
        <v>-1.6308E-2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9649</v>
      </c>
      <c r="C1250" s="3" t="s">
        <v>10275</v>
      </c>
      <c r="D1250" s="12">
        <v>23.5</v>
      </c>
      <c r="E1250" s="12">
        <v>23.8</v>
      </c>
      <c r="F1250" s="12">
        <v>23.25</v>
      </c>
      <c r="G1250" s="12">
        <v>23.7</v>
      </c>
      <c r="H1250" s="12">
        <v>24.2</v>
      </c>
      <c r="I1250" s="3">
        <v>84</v>
      </c>
      <c r="J1250" s="3">
        <v>-4</v>
      </c>
      <c r="K1250" s="3">
        <v>-226</v>
      </c>
      <c r="L1250" s="3">
        <v>-39</v>
      </c>
      <c r="M1250" s="3">
        <v>44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1.9740000000000001E-2</v>
      </c>
      <c r="T1250" s="13">
        <f t="shared" si="191"/>
        <v>-9.5200000000000005E-4</v>
      </c>
      <c r="U1250" s="13">
        <f t="shared" si="192"/>
        <v>-5.2545000000000001E-2</v>
      </c>
      <c r="V1250" s="13">
        <f t="shared" si="193"/>
        <v>-9.2429999999999995E-3</v>
      </c>
      <c r="W1250" s="13">
        <f t="shared" si="194"/>
        <v>1.0647999999999999E-2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9650</v>
      </c>
      <c r="C1251" s="3" t="s">
        <v>4594</v>
      </c>
      <c r="D1251" s="12">
        <v>27.5</v>
      </c>
      <c r="E1251" s="12">
        <v>27</v>
      </c>
      <c r="F1251" s="12">
        <v>25.3</v>
      </c>
      <c r="G1251" s="12">
        <v>25.15</v>
      </c>
      <c r="H1251" s="12">
        <v>25.55</v>
      </c>
      <c r="I1251" s="3">
        <v>129</v>
      </c>
      <c r="J1251" s="3">
        <v>-521</v>
      </c>
      <c r="K1251" s="3">
        <v>-810</v>
      </c>
      <c r="L1251" s="3">
        <v>-278</v>
      </c>
      <c r="M1251" s="3">
        <v>151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3.5475E-2</v>
      </c>
      <c r="T1251" s="13">
        <f t="shared" si="191"/>
        <v>-0.14066999999999999</v>
      </c>
      <c r="U1251" s="13">
        <f t="shared" si="192"/>
        <v>-0.20493</v>
      </c>
      <c r="V1251" s="13">
        <f t="shared" si="193"/>
        <v>-6.9916999999999993E-2</v>
      </c>
      <c r="W1251" s="13">
        <f t="shared" si="194"/>
        <v>3.8580500000000004E-2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9651</v>
      </c>
      <c r="C1252" s="3" t="s">
        <v>10219</v>
      </c>
      <c r="D1252" s="12">
        <v>25.15</v>
      </c>
      <c r="E1252" s="12">
        <v>25.1</v>
      </c>
      <c r="F1252" s="12">
        <v>24.95</v>
      </c>
      <c r="G1252" s="12">
        <v>24.9</v>
      </c>
      <c r="H1252" s="12">
        <v>25.1</v>
      </c>
      <c r="I1252" s="3">
        <v>0</v>
      </c>
      <c r="J1252" s="3">
        <v>-1</v>
      </c>
      <c r="K1252" s="3">
        <v>-10</v>
      </c>
      <c r="L1252" s="3">
        <v>2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-2.5100000000000003E-4</v>
      </c>
      <c r="U1252" s="13">
        <f t="shared" si="192"/>
        <v>-2.4949999999999998E-3</v>
      </c>
      <c r="V1252" s="13">
        <f t="shared" si="193"/>
        <v>4.9799999999999996E-4</v>
      </c>
      <c r="W1252" s="13">
        <f t="shared" si="194"/>
        <v>1.5060000000000002E-3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9652</v>
      </c>
      <c r="C1253" s="3" t="s">
        <v>10244</v>
      </c>
      <c r="D1253" s="12">
        <v>41.9</v>
      </c>
      <c r="E1253" s="12">
        <v>40.049999999999997</v>
      </c>
      <c r="F1253" s="12">
        <v>37.5</v>
      </c>
      <c r="G1253" s="12">
        <v>35.799999999999997</v>
      </c>
      <c r="H1253" s="12">
        <v>37.25</v>
      </c>
      <c r="I1253" s="3">
        <v>372</v>
      </c>
      <c r="J1253" s="3">
        <v>-1664</v>
      </c>
      <c r="K1253" s="3">
        <v>598</v>
      </c>
      <c r="L1253" s="3">
        <v>555</v>
      </c>
      <c r="M1253" s="3">
        <v>-1151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0.15586800000000001</v>
      </c>
      <c r="T1253" s="13">
        <f t="shared" si="191"/>
        <v>-0.66643200000000002</v>
      </c>
      <c r="U1253" s="13">
        <f t="shared" si="192"/>
        <v>0.22425</v>
      </c>
      <c r="V1253" s="13">
        <f t="shared" si="193"/>
        <v>0.19869000000000001</v>
      </c>
      <c r="W1253" s="13">
        <f t="shared" si="194"/>
        <v>-0.4287475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9653</v>
      </c>
      <c r="C1254" s="3" t="s">
        <v>10202</v>
      </c>
      <c r="D1254" s="12">
        <v>20.100000000000001</v>
      </c>
      <c r="E1254" s="12">
        <v>20.399999999999999</v>
      </c>
      <c r="F1254" s="12">
        <v>21</v>
      </c>
      <c r="G1254" s="12">
        <v>22.35</v>
      </c>
      <c r="H1254" s="12">
        <v>24.55</v>
      </c>
      <c r="I1254" s="3">
        <v>-1</v>
      </c>
      <c r="J1254" s="3">
        <v>0</v>
      </c>
      <c r="K1254" s="3">
        <v>3</v>
      </c>
      <c r="L1254" s="3">
        <v>40</v>
      </c>
      <c r="M1254" s="3">
        <v>20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-2.0100000000000001E-4</v>
      </c>
      <c r="T1254" s="13">
        <f t="shared" si="191"/>
        <v>0</v>
      </c>
      <c r="U1254" s="13">
        <f t="shared" si="192"/>
        <v>6.3000000000000003E-4</v>
      </c>
      <c r="V1254" s="13">
        <f t="shared" si="193"/>
        <v>8.94E-3</v>
      </c>
      <c r="W1254" s="13">
        <f t="shared" si="194"/>
        <v>4.9100000000000003E-3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9654</v>
      </c>
      <c r="C1255" s="3" t="s">
        <v>10284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9655</v>
      </c>
      <c r="C1256" s="3" t="s">
        <v>10204</v>
      </c>
      <c r="D1256" s="12">
        <v>9.0299999999999994</v>
      </c>
      <c r="E1256" s="12">
        <v>8.99</v>
      </c>
      <c r="F1256" s="12">
        <v>8.82</v>
      </c>
      <c r="G1256" s="12">
        <v>8.85</v>
      </c>
      <c r="H1256" s="12">
        <v>8.9</v>
      </c>
      <c r="I1256" s="3">
        <v>-13</v>
      </c>
      <c r="J1256" s="3">
        <v>-43</v>
      </c>
      <c r="K1256" s="3">
        <v>-15</v>
      </c>
      <c r="L1256" s="3">
        <v>-31</v>
      </c>
      <c r="M1256" s="3">
        <v>-20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-1.1738999999999999E-3</v>
      </c>
      <c r="T1256" s="13">
        <f t="shared" si="191"/>
        <v>-3.8657000000000001E-3</v>
      </c>
      <c r="U1256" s="13">
        <f t="shared" si="192"/>
        <v>-1.3230000000000002E-3</v>
      </c>
      <c r="V1256" s="13">
        <f t="shared" si="193"/>
        <v>-2.7434999999999998E-3</v>
      </c>
      <c r="W1256" s="13">
        <f t="shared" si="194"/>
        <v>-1.7799999999999999E-3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9656</v>
      </c>
      <c r="C1257" s="3" t="s">
        <v>4585</v>
      </c>
      <c r="D1257" s="12">
        <v>16.05</v>
      </c>
      <c r="E1257" s="12">
        <v>16</v>
      </c>
      <c r="F1257" s="12">
        <v>15.95</v>
      </c>
      <c r="G1257" s="12">
        <v>16.100000000000001</v>
      </c>
      <c r="H1257" s="12">
        <v>16</v>
      </c>
      <c r="I1257" s="3">
        <v>1</v>
      </c>
      <c r="J1257" s="3">
        <v>-7</v>
      </c>
      <c r="K1257" s="3">
        <v>-10</v>
      </c>
      <c r="L1257" s="3">
        <v>-18</v>
      </c>
      <c r="M1257" s="3">
        <v>-11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1.605E-4</v>
      </c>
      <c r="T1257" s="13">
        <f t="shared" si="191"/>
        <v>-1.1199999999999999E-3</v>
      </c>
      <c r="U1257" s="13">
        <f t="shared" si="192"/>
        <v>-1.5950000000000001E-3</v>
      </c>
      <c r="V1257" s="13">
        <f t="shared" si="193"/>
        <v>-2.898E-3</v>
      </c>
      <c r="W1257" s="13">
        <f t="shared" si="194"/>
        <v>-1.7600000000000001E-3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9657</v>
      </c>
      <c r="C1258" s="3" t="s">
        <v>4750</v>
      </c>
      <c r="D1258" s="12">
        <v>18</v>
      </c>
      <c r="E1258" s="12">
        <v>18.100000000000001</v>
      </c>
      <c r="F1258" s="12">
        <v>17.7</v>
      </c>
      <c r="G1258" s="12">
        <v>18.45</v>
      </c>
      <c r="H1258" s="12">
        <v>18.399999999999999</v>
      </c>
      <c r="I1258" s="3">
        <v>17</v>
      </c>
      <c r="J1258" s="3">
        <v>1</v>
      </c>
      <c r="K1258" s="3">
        <v>-34</v>
      </c>
      <c r="L1258" s="3">
        <v>-52</v>
      </c>
      <c r="M1258" s="3">
        <v>32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3.0599999999999998E-3</v>
      </c>
      <c r="T1258" s="13">
        <f t="shared" si="191"/>
        <v>1.8100000000000001E-4</v>
      </c>
      <c r="U1258" s="13">
        <f t="shared" si="192"/>
        <v>-6.0179999999999999E-3</v>
      </c>
      <c r="V1258" s="13">
        <f t="shared" si="193"/>
        <v>-9.5940000000000001E-3</v>
      </c>
      <c r="W1258" s="13">
        <f t="shared" si="194"/>
        <v>5.8879999999999991E-3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9658</v>
      </c>
      <c r="C1259" s="3" t="s">
        <v>10244</v>
      </c>
      <c r="D1259" s="12">
        <v>144</v>
      </c>
      <c r="E1259" s="12">
        <v>158</v>
      </c>
      <c r="F1259" s="12">
        <v>157</v>
      </c>
      <c r="G1259" s="12">
        <v>155.5</v>
      </c>
      <c r="H1259" s="12">
        <v>171</v>
      </c>
      <c r="I1259" s="3">
        <v>396</v>
      </c>
      <c r="J1259" s="3">
        <v>175</v>
      </c>
      <c r="K1259" s="3">
        <v>-1998</v>
      </c>
      <c r="L1259" s="3">
        <v>-108</v>
      </c>
      <c r="M1259" s="3">
        <v>156</v>
      </c>
      <c r="N1259" s="3">
        <v>65</v>
      </c>
      <c r="O1259" s="3">
        <v>918</v>
      </c>
      <c r="P1259" s="3">
        <v>1357</v>
      </c>
      <c r="Q1259" s="3">
        <v>995</v>
      </c>
      <c r="R1259" s="3">
        <v>-132</v>
      </c>
      <c r="S1259" s="13">
        <f t="shared" si="190"/>
        <v>0.57023999999999997</v>
      </c>
      <c r="T1259" s="13">
        <f t="shared" si="191"/>
        <v>0.27650000000000002</v>
      </c>
      <c r="U1259" s="13">
        <f t="shared" si="192"/>
        <v>-3.13686</v>
      </c>
      <c r="V1259" s="13">
        <f t="shared" si="193"/>
        <v>-0.16794000000000001</v>
      </c>
      <c r="W1259" s="13">
        <f t="shared" si="194"/>
        <v>0.26676</v>
      </c>
      <c r="X1259" s="13">
        <f t="shared" si="195"/>
        <v>9.3600000000000003E-2</v>
      </c>
      <c r="Y1259" s="13">
        <f t="shared" si="196"/>
        <v>1.45044</v>
      </c>
      <c r="Z1259" s="13">
        <f t="shared" si="197"/>
        <v>2.13049</v>
      </c>
      <c r="AA1259" s="13">
        <f t="shared" si="198"/>
        <v>1.5472250000000001</v>
      </c>
      <c r="AB1259" s="13">
        <f t="shared" si="199"/>
        <v>-0.22572</v>
      </c>
    </row>
    <row r="1260" spans="1:28" x14ac:dyDescent="0.25">
      <c r="A1260" s="2" t="s">
        <v>1254</v>
      </c>
      <c r="B1260" s="3" t="s">
        <v>9659</v>
      </c>
      <c r="C1260" s="3" t="s">
        <v>10252</v>
      </c>
      <c r="D1260" s="12">
        <v>30</v>
      </c>
      <c r="E1260" s="12">
        <v>30</v>
      </c>
      <c r="F1260" s="12">
        <v>29.3</v>
      </c>
      <c r="G1260" s="12">
        <v>29.1</v>
      </c>
      <c r="H1260" s="12">
        <v>29.5</v>
      </c>
      <c r="I1260" s="3">
        <v>76</v>
      </c>
      <c r="J1260" s="3">
        <v>13</v>
      </c>
      <c r="K1260" s="3">
        <v>-73</v>
      </c>
      <c r="L1260" s="3">
        <v>-27</v>
      </c>
      <c r="M1260" s="3">
        <v>55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2.2800000000000001E-2</v>
      </c>
      <c r="T1260" s="13">
        <f t="shared" si="191"/>
        <v>3.8999999999999998E-3</v>
      </c>
      <c r="U1260" s="13">
        <f t="shared" si="192"/>
        <v>-2.1389000000000002E-2</v>
      </c>
      <c r="V1260" s="13">
        <f t="shared" si="193"/>
        <v>-7.8570000000000011E-3</v>
      </c>
      <c r="W1260" s="13">
        <f t="shared" si="194"/>
        <v>1.6225E-2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9660</v>
      </c>
      <c r="C1261" s="3" t="s">
        <v>10260</v>
      </c>
      <c r="D1261" s="12">
        <v>15</v>
      </c>
      <c r="E1261" s="12">
        <v>15.35</v>
      </c>
      <c r="F1261" s="12">
        <v>14.35</v>
      </c>
      <c r="G1261" s="12">
        <v>14.2</v>
      </c>
      <c r="H1261" s="12">
        <v>14.8</v>
      </c>
      <c r="I1261" s="3">
        <v>28</v>
      </c>
      <c r="J1261" s="3">
        <v>-47</v>
      </c>
      <c r="K1261" s="3">
        <v>-30</v>
      </c>
      <c r="L1261" s="3">
        <v>-20</v>
      </c>
      <c r="M1261" s="3">
        <v>-6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4.1999999999999997E-3</v>
      </c>
      <c r="T1261" s="13">
        <f t="shared" si="191"/>
        <v>-7.2144999999999996E-3</v>
      </c>
      <c r="U1261" s="13">
        <f t="shared" si="192"/>
        <v>-4.3049999999999998E-3</v>
      </c>
      <c r="V1261" s="13">
        <f t="shared" si="193"/>
        <v>-2.8400000000000001E-3</v>
      </c>
      <c r="W1261" s="13">
        <f t="shared" si="194"/>
        <v>-8.8800000000000012E-4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9661</v>
      </c>
      <c r="C1262" s="3" t="s">
        <v>10227</v>
      </c>
      <c r="D1262" s="12">
        <v>27.95</v>
      </c>
      <c r="E1262" s="12">
        <v>27.8</v>
      </c>
      <c r="F1262" s="12">
        <v>27.25</v>
      </c>
      <c r="G1262" s="12">
        <v>27.95</v>
      </c>
      <c r="H1262" s="12">
        <v>28.9</v>
      </c>
      <c r="I1262" s="3">
        <v>7</v>
      </c>
      <c r="J1262" s="3">
        <v>6</v>
      </c>
      <c r="K1262" s="3">
        <v>-142</v>
      </c>
      <c r="L1262" s="3">
        <v>-33</v>
      </c>
      <c r="M1262" s="3">
        <v>-199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1.9564999999999999E-3</v>
      </c>
      <c r="T1262" s="13">
        <f t="shared" si="191"/>
        <v>1.6680000000000002E-3</v>
      </c>
      <c r="U1262" s="13">
        <f t="shared" si="192"/>
        <v>-3.8695E-2</v>
      </c>
      <c r="V1262" s="13">
        <f t="shared" si="193"/>
        <v>-9.2235000000000008E-3</v>
      </c>
      <c r="W1262" s="13">
        <f t="shared" si="194"/>
        <v>-5.7510999999999993E-2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9662</v>
      </c>
      <c r="C1263" s="3" t="s">
        <v>10234</v>
      </c>
      <c r="D1263" s="12">
        <v>12.2</v>
      </c>
      <c r="E1263" s="12">
        <v>12</v>
      </c>
      <c r="F1263" s="12">
        <v>11.5</v>
      </c>
      <c r="G1263" s="12">
        <v>11.4</v>
      </c>
      <c r="H1263" s="12">
        <v>11.6</v>
      </c>
      <c r="I1263" s="3">
        <v>166</v>
      </c>
      <c r="J1263" s="3">
        <v>-232</v>
      </c>
      <c r="K1263" s="3">
        <v>-260</v>
      </c>
      <c r="L1263" s="3">
        <v>-79</v>
      </c>
      <c r="M1263" s="3">
        <v>190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2.0251999999999999E-2</v>
      </c>
      <c r="T1263" s="13">
        <f t="shared" si="191"/>
        <v>-2.784E-2</v>
      </c>
      <c r="U1263" s="13">
        <f t="shared" si="192"/>
        <v>-2.9899999999999999E-2</v>
      </c>
      <c r="V1263" s="13">
        <f t="shared" si="193"/>
        <v>-9.0060000000000001E-3</v>
      </c>
      <c r="W1263" s="13">
        <f t="shared" si="194"/>
        <v>2.2040000000000001E-2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9663</v>
      </c>
      <c r="C1264" s="3" t="s">
        <v>4596</v>
      </c>
      <c r="D1264" s="12">
        <v>43.5</v>
      </c>
      <c r="E1264" s="12">
        <v>43.25</v>
      </c>
      <c r="F1264" s="12">
        <v>43.45</v>
      </c>
      <c r="G1264" s="12">
        <v>43.1</v>
      </c>
      <c r="H1264" s="12">
        <v>44.55</v>
      </c>
      <c r="I1264" s="3">
        <v>0</v>
      </c>
      <c r="J1264" s="3">
        <v>30</v>
      </c>
      <c r="K1264" s="3">
        <v>-65</v>
      </c>
      <c r="L1264" s="3">
        <v>-106</v>
      </c>
      <c r="M1264" s="3">
        <v>24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</v>
      </c>
      <c r="T1264" s="13">
        <f t="shared" si="191"/>
        <v>1.2975E-2</v>
      </c>
      <c r="U1264" s="13">
        <f t="shared" si="192"/>
        <v>-2.82425E-2</v>
      </c>
      <c r="V1264" s="13">
        <f t="shared" si="193"/>
        <v>-4.5686000000000004E-2</v>
      </c>
      <c r="W1264" s="13">
        <f t="shared" si="194"/>
        <v>1.0691999999999998E-2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9664</v>
      </c>
      <c r="C1265" s="3" t="s">
        <v>10300</v>
      </c>
      <c r="D1265" s="12">
        <v>16.3</v>
      </c>
      <c r="E1265" s="12">
        <v>16.55</v>
      </c>
      <c r="F1265" s="12">
        <v>16.45</v>
      </c>
      <c r="G1265" s="12">
        <v>16.399999999999999</v>
      </c>
      <c r="H1265" s="12">
        <v>15.8</v>
      </c>
      <c r="I1265" s="3">
        <v>0</v>
      </c>
      <c r="J1265" s="3">
        <v>0</v>
      </c>
      <c r="K1265" s="3">
        <v>0</v>
      </c>
      <c r="L1265" s="3">
        <v>0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3.1600000000000004E-4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9665</v>
      </c>
      <c r="C1266" s="3" t="s">
        <v>4593</v>
      </c>
      <c r="D1266" s="12">
        <v>237</v>
      </c>
      <c r="E1266" s="12">
        <v>238</v>
      </c>
      <c r="F1266" s="12">
        <v>237.5</v>
      </c>
      <c r="G1266" s="12">
        <v>240</v>
      </c>
      <c r="H1266" s="12">
        <v>245</v>
      </c>
      <c r="I1266" s="3">
        <v>-33</v>
      </c>
      <c r="J1266" s="3">
        <v>-17</v>
      </c>
      <c r="K1266" s="3">
        <v>22</v>
      </c>
      <c r="L1266" s="3">
        <v>26</v>
      </c>
      <c r="M1266" s="3">
        <v>61</v>
      </c>
      <c r="N1266" s="3">
        <v>14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-7.8210000000000002E-2</v>
      </c>
      <c r="T1266" s="13">
        <f t="shared" si="191"/>
        <v>-4.0460000000000003E-2</v>
      </c>
      <c r="U1266" s="13">
        <f t="shared" si="192"/>
        <v>5.2249999999999998E-2</v>
      </c>
      <c r="V1266" s="13">
        <f t="shared" si="193"/>
        <v>6.2399999999999997E-2</v>
      </c>
      <c r="W1266" s="13">
        <f t="shared" si="194"/>
        <v>0.14945</v>
      </c>
      <c r="X1266" s="13">
        <f t="shared" si="195"/>
        <v>3.3180000000000001E-2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9666</v>
      </c>
      <c r="C1267" s="3" t="s">
        <v>10231</v>
      </c>
      <c r="D1267" s="12">
        <v>70.599999999999994</v>
      </c>
      <c r="E1267" s="12">
        <v>69</v>
      </c>
      <c r="F1267" s="12">
        <v>69.099999999999994</v>
      </c>
      <c r="G1267" s="12">
        <v>69.599999999999994</v>
      </c>
      <c r="H1267" s="12">
        <v>69.599999999999994</v>
      </c>
      <c r="I1267" s="3">
        <v>907</v>
      </c>
      <c r="J1267" s="3">
        <v>-1509</v>
      </c>
      <c r="K1267" s="3">
        <v>-342</v>
      </c>
      <c r="L1267" s="3">
        <v>-1039</v>
      </c>
      <c r="M1267" s="3">
        <v>-1129</v>
      </c>
      <c r="N1267" s="3">
        <v>38</v>
      </c>
      <c r="O1267" s="3">
        <v>1</v>
      </c>
      <c r="P1267" s="3">
        <v>131</v>
      </c>
      <c r="Q1267" s="3">
        <v>188</v>
      </c>
      <c r="R1267" s="3">
        <v>7</v>
      </c>
      <c r="S1267" s="13">
        <f t="shared" si="190"/>
        <v>0.64034199999999997</v>
      </c>
      <c r="T1267" s="13">
        <f t="shared" si="191"/>
        <v>-1.04121</v>
      </c>
      <c r="U1267" s="13">
        <f t="shared" si="192"/>
        <v>-0.23632199999999998</v>
      </c>
      <c r="V1267" s="13">
        <f t="shared" si="193"/>
        <v>-0.7231439999999999</v>
      </c>
      <c r="W1267" s="13">
        <f t="shared" si="194"/>
        <v>-0.78578399999999993</v>
      </c>
      <c r="X1267" s="13">
        <f t="shared" si="195"/>
        <v>2.6827999999999998E-2</v>
      </c>
      <c r="Y1267" s="13">
        <f t="shared" si="196"/>
        <v>6.8999999999999997E-4</v>
      </c>
      <c r="Z1267" s="13">
        <f t="shared" si="197"/>
        <v>9.052099999999999E-2</v>
      </c>
      <c r="AA1267" s="13">
        <f t="shared" si="198"/>
        <v>0.13084799999999999</v>
      </c>
      <c r="AB1267" s="13">
        <f t="shared" si="199"/>
        <v>4.8719999999999996E-3</v>
      </c>
    </row>
    <row r="1268" spans="1:28" x14ac:dyDescent="0.25">
      <c r="A1268" s="2" t="s">
        <v>1262</v>
      </c>
      <c r="B1268" s="3" t="s">
        <v>9667</v>
      </c>
      <c r="C1268" s="3" t="s">
        <v>10260</v>
      </c>
      <c r="D1268" s="12">
        <v>13.45</v>
      </c>
      <c r="E1268" s="12">
        <v>13.55</v>
      </c>
      <c r="F1268" s="12">
        <v>13.3</v>
      </c>
      <c r="G1268" s="12">
        <v>13.15</v>
      </c>
      <c r="H1268" s="12">
        <v>13.25</v>
      </c>
      <c r="I1268" s="3">
        <v>4</v>
      </c>
      <c r="J1268" s="3">
        <v>6</v>
      </c>
      <c r="K1268" s="3">
        <v>-12</v>
      </c>
      <c r="L1268" s="3">
        <v>-23</v>
      </c>
      <c r="M1268" s="3">
        <v>-11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5.3799999999999996E-4</v>
      </c>
      <c r="T1268" s="13">
        <f t="shared" si="191"/>
        <v>8.1300000000000014E-4</v>
      </c>
      <c r="U1268" s="13">
        <f t="shared" si="192"/>
        <v>-1.5960000000000002E-3</v>
      </c>
      <c r="V1268" s="13">
        <f t="shared" si="193"/>
        <v>-3.0244999999999998E-3</v>
      </c>
      <c r="W1268" s="13">
        <f t="shared" si="194"/>
        <v>-1.4575E-3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9668</v>
      </c>
      <c r="C1269" s="3" t="s">
        <v>10302</v>
      </c>
      <c r="D1269" s="12">
        <v>168.5</v>
      </c>
      <c r="E1269" s="12">
        <v>166.5</v>
      </c>
      <c r="F1269" s="12">
        <v>153.5</v>
      </c>
      <c r="G1269" s="12">
        <v>143.5</v>
      </c>
      <c r="H1269" s="12">
        <v>143</v>
      </c>
      <c r="I1269" s="3">
        <v>117</v>
      </c>
      <c r="J1269" s="3">
        <v>-18</v>
      </c>
      <c r="K1269" s="3">
        <v>83</v>
      </c>
      <c r="L1269" s="3">
        <v>-102</v>
      </c>
      <c r="M1269" s="3">
        <v>69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0.19714499999999999</v>
      </c>
      <c r="T1269" s="13">
        <f t="shared" si="191"/>
        <v>-2.997E-2</v>
      </c>
      <c r="U1269" s="13">
        <f t="shared" si="192"/>
        <v>0.12740499999999999</v>
      </c>
      <c r="V1269" s="13">
        <f t="shared" si="193"/>
        <v>-0.14637</v>
      </c>
      <c r="W1269" s="13">
        <f t="shared" si="194"/>
        <v>9.8669999999999994E-2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9669</v>
      </c>
      <c r="C1270" s="3" t="s">
        <v>10280</v>
      </c>
      <c r="D1270" s="12">
        <v>43.25</v>
      </c>
      <c r="E1270" s="12">
        <v>42</v>
      </c>
      <c r="F1270" s="12">
        <v>40.9</v>
      </c>
      <c r="G1270" s="12">
        <v>41.15</v>
      </c>
      <c r="H1270" s="12">
        <v>41.5</v>
      </c>
      <c r="I1270" s="3">
        <v>7</v>
      </c>
      <c r="J1270" s="3">
        <v>-111</v>
      </c>
      <c r="K1270" s="3">
        <v>-83</v>
      </c>
      <c r="L1270" s="3">
        <v>-83</v>
      </c>
      <c r="M1270" s="3">
        <v>-25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3.0274999999999998E-3</v>
      </c>
      <c r="T1270" s="13">
        <f t="shared" si="191"/>
        <v>-4.6620000000000002E-2</v>
      </c>
      <c r="U1270" s="13">
        <f t="shared" si="192"/>
        <v>-3.3946999999999998E-2</v>
      </c>
      <c r="V1270" s="13">
        <f t="shared" si="193"/>
        <v>-3.4154499999999997E-2</v>
      </c>
      <c r="W1270" s="13">
        <f t="shared" si="194"/>
        <v>-1.0375000000000001E-2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9670</v>
      </c>
      <c r="C1271" s="3" t="s">
        <v>4755</v>
      </c>
      <c r="D1271" s="12">
        <v>10.5</v>
      </c>
      <c r="E1271" s="12">
        <v>10.3</v>
      </c>
      <c r="F1271" s="12">
        <v>9.9700000000000006</v>
      </c>
      <c r="G1271" s="12">
        <v>9.9700000000000006</v>
      </c>
      <c r="H1271" s="12">
        <v>10.050000000000001</v>
      </c>
      <c r="I1271" s="3">
        <v>370</v>
      </c>
      <c r="J1271" s="3">
        <v>-109</v>
      </c>
      <c r="K1271" s="3">
        <v>-274</v>
      </c>
      <c r="L1271" s="3">
        <v>-138</v>
      </c>
      <c r="M1271" s="3">
        <v>160</v>
      </c>
      <c r="N1271" s="3">
        <v>0</v>
      </c>
      <c r="O1271" s="3">
        <v>0</v>
      </c>
      <c r="P1271" s="3">
        <v>0</v>
      </c>
      <c r="Q1271" s="3">
        <v>0</v>
      </c>
      <c r="R1271" s="3">
        <v>-8</v>
      </c>
      <c r="S1271" s="13">
        <f t="shared" si="190"/>
        <v>3.8850000000000003E-2</v>
      </c>
      <c r="T1271" s="13">
        <f t="shared" si="191"/>
        <v>-1.1227000000000001E-2</v>
      </c>
      <c r="U1271" s="13">
        <f t="shared" si="192"/>
        <v>-2.7317800000000003E-2</v>
      </c>
      <c r="V1271" s="13">
        <f t="shared" si="193"/>
        <v>-1.3758600000000001E-2</v>
      </c>
      <c r="W1271" s="13">
        <f t="shared" si="194"/>
        <v>1.6080000000000001E-2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-8.0400000000000003E-4</v>
      </c>
    </row>
    <row r="1272" spans="1:28" x14ac:dyDescent="0.25">
      <c r="A1272" s="2" t="s">
        <v>1266</v>
      </c>
      <c r="B1272" s="3" t="s">
        <v>9671</v>
      </c>
      <c r="C1272" s="3" t="s">
        <v>10227</v>
      </c>
      <c r="D1272" s="12">
        <v>31.1</v>
      </c>
      <c r="E1272" s="12">
        <v>30.6</v>
      </c>
      <c r="F1272" s="12">
        <v>29.9</v>
      </c>
      <c r="G1272" s="12">
        <v>29.85</v>
      </c>
      <c r="H1272" s="12">
        <v>31.05</v>
      </c>
      <c r="I1272" s="3">
        <v>-868</v>
      </c>
      <c r="J1272" s="3">
        <v>-1317</v>
      </c>
      <c r="K1272" s="3">
        <v>152</v>
      </c>
      <c r="L1272" s="3">
        <v>124</v>
      </c>
      <c r="M1272" s="3">
        <v>1730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-0.26994800000000002</v>
      </c>
      <c r="T1272" s="13">
        <f t="shared" si="191"/>
        <v>-0.40300200000000003</v>
      </c>
      <c r="U1272" s="13">
        <f t="shared" si="192"/>
        <v>4.5448000000000002E-2</v>
      </c>
      <c r="V1272" s="13">
        <f t="shared" si="193"/>
        <v>3.7013999999999998E-2</v>
      </c>
      <c r="W1272" s="13">
        <f t="shared" si="194"/>
        <v>0.537165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9672</v>
      </c>
      <c r="C1273" s="3" t="s">
        <v>10247</v>
      </c>
      <c r="D1273" s="12">
        <v>17.55</v>
      </c>
      <c r="E1273" s="12">
        <v>18.2</v>
      </c>
      <c r="F1273" s="12">
        <v>18.05</v>
      </c>
      <c r="G1273" s="12">
        <v>18.05</v>
      </c>
      <c r="H1273" s="12">
        <v>17.3</v>
      </c>
      <c r="I1273" s="3">
        <v>32</v>
      </c>
      <c r="J1273" s="3">
        <v>-31</v>
      </c>
      <c r="K1273" s="3">
        <v>-63</v>
      </c>
      <c r="L1273" s="3">
        <v>16</v>
      </c>
      <c r="M1273" s="3">
        <v>-35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5.6160000000000003E-3</v>
      </c>
      <c r="T1273" s="13">
        <f t="shared" si="191"/>
        <v>-5.6419999999999994E-3</v>
      </c>
      <c r="U1273" s="13">
        <f t="shared" si="192"/>
        <v>-1.1371500000000001E-2</v>
      </c>
      <c r="V1273" s="13">
        <f t="shared" si="193"/>
        <v>2.8879999999999999E-3</v>
      </c>
      <c r="W1273" s="13">
        <f t="shared" si="194"/>
        <v>-6.0549999999999996E-3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9673</v>
      </c>
      <c r="C1274" s="3" t="s">
        <v>10230</v>
      </c>
      <c r="D1274" s="12">
        <v>26.35</v>
      </c>
      <c r="E1274" s="12">
        <v>26.25</v>
      </c>
      <c r="F1274" s="12">
        <v>25.45</v>
      </c>
      <c r="G1274" s="12">
        <v>25.35</v>
      </c>
      <c r="H1274" s="12">
        <v>25.65</v>
      </c>
      <c r="I1274" s="3">
        <v>163</v>
      </c>
      <c r="J1274" s="3">
        <v>-3</v>
      </c>
      <c r="K1274" s="3">
        <v>-51</v>
      </c>
      <c r="L1274" s="3">
        <v>-31</v>
      </c>
      <c r="M1274" s="3">
        <v>153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4.2950500000000003E-2</v>
      </c>
      <c r="T1274" s="13">
        <f t="shared" si="191"/>
        <v>-7.8750000000000001E-4</v>
      </c>
      <c r="U1274" s="13">
        <f t="shared" si="192"/>
        <v>-1.29795E-2</v>
      </c>
      <c r="V1274" s="13">
        <f t="shared" si="193"/>
        <v>-7.8585000000000009E-3</v>
      </c>
      <c r="W1274" s="13">
        <f t="shared" si="194"/>
        <v>3.9244500000000002E-2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9674</v>
      </c>
      <c r="C1275" s="3" t="s">
        <v>4592</v>
      </c>
      <c r="D1275" s="12">
        <v>16.95</v>
      </c>
      <c r="E1275" s="12">
        <v>17.2</v>
      </c>
      <c r="F1275" s="12">
        <v>16.649999999999999</v>
      </c>
      <c r="G1275" s="12">
        <v>16.75</v>
      </c>
      <c r="H1275" s="12">
        <v>17</v>
      </c>
      <c r="I1275" s="3">
        <v>43</v>
      </c>
      <c r="J1275" s="3">
        <v>-9</v>
      </c>
      <c r="K1275" s="3">
        <v>-92</v>
      </c>
      <c r="L1275" s="3">
        <v>-50</v>
      </c>
      <c r="M1275" s="3">
        <v>42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7.2884999999999998E-3</v>
      </c>
      <c r="T1275" s="13">
        <f t="shared" si="191"/>
        <v>-1.5479999999999999E-3</v>
      </c>
      <c r="U1275" s="13">
        <f t="shared" si="192"/>
        <v>-1.5318E-2</v>
      </c>
      <c r="V1275" s="13">
        <f t="shared" si="193"/>
        <v>-8.3750000000000005E-3</v>
      </c>
      <c r="W1275" s="13">
        <f t="shared" si="194"/>
        <v>7.1399999999999996E-3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9675</v>
      </c>
      <c r="C1276" s="3" t="s">
        <v>10204</v>
      </c>
      <c r="D1276" s="12">
        <v>29.9</v>
      </c>
      <c r="E1276" s="12">
        <v>30.1</v>
      </c>
      <c r="F1276" s="12">
        <v>30</v>
      </c>
      <c r="G1276" s="12">
        <v>29.8</v>
      </c>
      <c r="H1276" s="12">
        <v>29.9</v>
      </c>
      <c r="I1276" s="3">
        <v>-4</v>
      </c>
      <c r="J1276" s="3">
        <v>-23</v>
      </c>
      <c r="K1276" s="3">
        <v>9</v>
      </c>
      <c r="L1276" s="3">
        <v>-7</v>
      </c>
      <c r="M1276" s="3">
        <v>24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-1.196E-3</v>
      </c>
      <c r="T1276" s="13">
        <f t="shared" si="191"/>
        <v>-6.9230000000000003E-3</v>
      </c>
      <c r="U1276" s="13">
        <f t="shared" si="192"/>
        <v>2.7000000000000001E-3</v>
      </c>
      <c r="V1276" s="13">
        <f t="shared" si="193"/>
        <v>-2.0859999999999997E-3</v>
      </c>
      <c r="W1276" s="13">
        <f t="shared" si="194"/>
        <v>7.1759999999999992E-3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9676</v>
      </c>
      <c r="C1277" s="3" t="s">
        <v>10298</v>
      </c>
      <c r="D1277" s="12">
        <v>22.95</v>
      </c>
      <c r="E1277" s="12">
        <v>23.95</v>
      </c>
      <c r="F1277" s="12">
        <v>23.9</v>
      </c>
      <c r="G1277" s="12">
        <v>24.15</v>
      </c>
      <c r="H1277" s="12">
        <v>23.15</v>
      </c>
      <c r="I1277" s="3">
        <v>-235</v>
      </c>
      <c r="J1277" s="3">
        <v>-213</v>
      </c>
      <c r="K1277" s="3">
        <v>-108</v>
      </c>
      <c r="L1277" s="3">
        <v>-478</v>
      </c>
      <c r="M1277" s="3">
        <v>-26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-5.3932500000000001E-2</v>
      </c>
      <c r="T1277" s="13">
        <f t="shared" si="191"/>
        <v>-5.1013499999999996E-2</v>
      </c>
      <c r="U1277" s="13">
        <f t="shared" si="192"/>
        <v>-2.5811999999999998E-2</v>
      </c>
      <c r="V1277" s="13">
        <f t="shared" si="193"/>
        <v>-0.11543699999999998</v>
      </c>
      <c r="W1277" s="13">
        <f t="shared" si="194"/>
        <v>-6.019E-3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9677</v>
      </c>
      <c r="C1278" s="3" t="s">
        <v>10233</v>
      </c>
      <c r="D1278" s="12">
        <v>23.7</v>
      </c>
      <c r="E1278" s="12">
        <v>23.35</v>
      </c>
      <c r="F1278" s="12">
        <v>22.95</v>
      </c>
      <c r="G1278" s="12">
        <v>22.75</v>
      </c>
      <c r="H1278" s="12">
        <v>23.05</v>
      </c>
      <c r="I1278" s="3">
        <v>113</v>
      </c>
      <c r="J1278" s="3">
        <v>0</v>
      </c>
      <c r="K1278" s="3">
        <v>-22</v>
      </c>
      <c r="L1278" s="3">
        <v>8</v>
      </c>
      <c r="M1278" s="3">
        <v>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2.6780999999999999E-2</v>
      </c>
      <c r="T1278" s="13">
        <f t="shared" si="191"/>
        <v>0</v>
      </c>
      <c r="U1278" s="13">
        <f t="shared" si="192"/>
        <v>-5.0489999999999997E-3</v>
      </c>
      <c r="V1278" s="13">
        <f t="shared" si="193"/>
        <v>1.82E-3</v>
      </c>
      <c r="W1278" s="13">
        <f t="shared" si="194"/>
        <v>2.0745E-3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9678</v>
      </c>
      <c r="C1279" s="3" t="s">
        <v>10260</v>
      </c>
      <c r="D1279" s="12">
        <v>17.399999999999999</v>
      </c>
      <c r="E1279" s="12">
        <v>17.05</v>
      </c>
      <c r="F1279" s="12">
        <v>17.100000000000001</v>
      </c>
      <c r="G1279" s="12">
        <v>17.05</v>
      </c>
      <c r="H1279" s="12">
        <v>17.25</v>
      </c>
      <c r="I1279" s="3">
        <v>23</v>
      </c>
      <c r="J1279" s="3">
        <v>-55</v>
      </c>
      <c r="K1279" s="3">
        <v>95</v>
      </c>
      <c r="L1279" s="3">
        <v>-6</v>
      </c>
      <c r="M1279" s="3">
        <v>31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4.0019999999999995E-3</v>
      </c>
      <c r="T1279" s="13">
        <f t="shared" si="191"/>
        <v>-9.3775000000000004E-3</v>
      </c>
      <c r="U1279" s="13">
        <f t="shared" si="192"/>
        <v>1.6245000000000002E-2</v>
      </c>
      <c r="V1279" s="13">
        <f t="shared" si="193"/>
        <v>-1.023E-3</v>
      </c>
      <c r="W1279" s="13">
        <f t="shared" si="194"/>
        <v>5.3474999999999998E-3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9679</v>
      </c>
      <c r="C1280" s="3" t="s">
        <v>10226</v>
      </c>
      <c r="D1280" s="12">
        <v>10.5</v>
      </c>
      <c r="E1280" s="12">
        <v>10.199999999999999</v>
      </c>
      <c r="F1280" s="12">
        <v>9.9499999999999993</v>
      </c>
      <c r="G1280" s="12">
        <v>10</v>
      </c>
      <c r="H1280" s="12">
        <v>11</v>
      </c>
      <c r="I1280" s="3">
        <v>106</v>
      </c>
      <c r="J1280" s="3">
        <v>5</v>
      </c>
      <c r="K1280" s="3">
        <v>-117</v>
      </c>
      <c r="L1280" s="3">
        <v>-31</v>
      </c>
      <c r="M1280" s="3">
        <v>154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1.1129999999999999E-2</v>
      </c>
      <c r="T1280" s="13">
        <f t="shared" si="191"/>
        <v>5.1000000000000004E-4</v>
      </c>
      <c r="U1280" s="13">
        <f t="shared" si="192"/>
        <v>-1.1641499999999999E-2</v>
      </c>
      <c r="V1280" s="13">
        <f t="shared" si="193"/>
        <v>-3.0999999999999999E-3</v>
      </c>
      <c r="W1280" s="13">
        <f t="shared" si="194"/>
        <v>1.694E-2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9680</v>
      </c>
      <c r="C1281" s="3" t="s">
        <v>10194</v>
      </c>
      <c r="D1281" s="12">
        <v>35.6</v>
      </c>
      <c r="E1281" s="12">
        <v>34.75</v>
      </c>
      <c r="F1281" s="12">
        <v>38.200000000000003</v>
      </c>
      <c r="G1281" s="12">
        <v>39.6</v>
      </c>
      <c r="H1281" s="12">
        <v>38.9</v>
      </c>
      <c r="I1281" s="3">
        <v>-76</v>
      </c>
      <c r="J1281" s="3">
        <v>-118</v>
      </c>
      <c r="K1281" s="3">
        <v>122</v>
      </c>
      <c r="L1281" s="3">
        <v>-240</v>
      </c>
      <c r="M1281" s="3">
        <v>102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-2.7056E-2</v>
      </c>
      <c r="T1281" s="13">
        <f t="shared" si="191"/>
        <v>-4.1005E-2</v>
      </c>
      <c r="U1281" s="13">
        <f t="shared" si="192"/>
        <v>4.6604000000000007E-2</v>
      </c>
      <c r="V1281" s="13">
        <f t="shared" si="193"/>
        <v>-9.5039999999999999E-2</v>
      </c>
      <c r="W1281" s="13">
        <f t="shared" si="194"/>
        <v>3.9677999999999998E-2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9681</v>
      </c>
      <c r="C1282" s="3" t="s">
        <v>4595</v>
      </c>
      <c r="D1282" s="12">
        <v>62.5</v>
      </c>
      <c r="E1282" s="12">
        <v>61.8</v>
      </c>
      <c r="F1282" s="12">
        <v>61</v>
      </c>
      <c r="G1282" s="12">
        <v>61.5</v>
      </c>
      <c r="H1282" s="12">
        <v>64</v>
      </c>
      <c r="I1282" s="3">
        <v>-19</v>
      </c>
      <c r="J1282" s="3">
        <v>14</v>
      </c>
      <c r="K1282" s="3">
        <v>-25</v>
      </c>
      <c r="L1282" s="3">
        <v>20</v>
      </c>
      <c r="M1282" s="3">
        <v>119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-1.1875E-2</v>
      </c>
      <c r="T1282" s="13">
        <f t="shared" si="191"/>
        <v>8.652E-3</v>
      </c>
      <c r="U1282" s="13">
        <f t="shared" si="192"/>
        <v>-1.525E-2</v>
      </c>
      <c r="V1282" s="13">
        <f t="shared" si="193"/>
        <v>1.23E-2</v>
      </c>
      <c r="W1282" s="13">
        <f t="shared" si="194"/>
        <v>7.6160000000000005E-2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9682</v>
      </c>
      <c r="C1283" s="3" t="s">
        <v>10303</v>
      </c>
      <c r="D1283" s="12">
        <v>8.7899999999999991</v>
      </c>
      <c r="E1283" s="12">
        <v>8.74</v>
      </c>
      <c r="F1283" s="12">
        <v>8.52</v>
      </c>
      <c r="G1283" s="12">
        <v>8.48</v>
      </c>
      <c r="H1283" s="12">
        <v>8.4700000000000006</v>
      </c>
      <c r="I1283" s="3">
        <v>-11</v>
      </c>
      <c r="J1283" s="3">
        <v>-10</v>
      </c>
      <c r="K1283" s="3">
        <v>-90</v>
      </c>
      <c r="L1283" s="3">
        <v>-29</v>
      </c>
      <c r="M1283" s="3">
        <v>-5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-9.6690000000000003E-4</v>
      </c>
      <c r="T1283" s="13">
        <f t="shared" si="191"/>
        <v>-8.740000000000001E-4</v>
      </c>
      <c r="U1283" s="13">
        <f t="shared" si="192"/>
        <v>-7.6679999999999995E-3</v>
      </c>
      <c r="V1283" s="13">
        <f t="shared" si="193"/>
        <v>-2.4592000000000004E-3</v>
      </c>
      <c r="W1283" s="13">
        <f t="shared" si="194"/>
        <v>-4.2349999999999999E-4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9683</v>
      </c>
      <c r="C1284" s="3" t="s">
        <v>10226</v>
      </c>
      <c r="D1284" s="12">
        <v>22.55</v>
      </c>
      <c r="E1284" s="12">
        <v>22.15</v>
      </c>
      <c r="F1284" s="12">
        <v>21.5</v>
      </c>
      <c r="G1284" s="12">
        <v>21.35</v>
      </c>
      <c r="H1284" s="12">
        <v>22.35</v>
      </c>
      <c r="I1284" s="3">
        <v>1546</v>
      </c>
      <c r="J1284" s="3">
        <v>-293</v>
      </c>
      <c r="K1284" s="3">
        <v>480</v>
      </c>
      <c r="L1284" s="3">
        <v>-441</v>
      </c>
      <c r="M1284" s="3">
        <v>1038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0.34862300000000002</v>
      </c>
      <c r="T1284" s="13">
        <f t="shared" si="191"/>
        <v>-6.4899499999999999E-2</v>
      </c>
      <c r="U1284" s="13">
        <f t="shared" si="192"/>
        <v>0.1032</v>
      </c>
      <c r="V1284" s="13">
        <f t="shared" si="193"/>
        <v>-9.4153500000000001E-2</v>
      </c>
      <c r="W1284" s="13">
        <f t="shared" si="194"/>
        <v>0.23199300000000003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9684</v>
      </c>
      <c r="C1285" s="3" t="s">
        <v>10282</v>
      </c>
      <c r="D1285" s="12">
        <v>24.3</v>
      </c>
      <c r="E1285" s="12">
        <v>24.9</v>
      </c>
      <c r="F1285" s="12">
        <v>23.9</v>
      </c>
      <c r="G1285" s="12">
        <v>25.85</v>
      </c>
      <c r="H1285" s="12">
        <v>24.85</v>
      </c>
      <c r="I1285" s="3">
        <v>5</v>
      </c>
      <c r="J1285" s="3">
        <v>0</v>
      </c>
      <c r="K1285" s="3">
        <v>0</v>
      </c>
      <c r="L1285" s="3">
        <v>0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1.2149999999999999E-3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-4.9700000000000005E-4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9685</v>
      </c>
      <c r="C1286" s="3" t="s">
        <v>4750</v>
      </c>
      <c r="D1286" s="12">
        <v>24.6</v>
      </c>
      <c r="E1286" s="12">
        <v>24.45</v>
      </c>
      <c r="F1286" s="12">
        <v>24.5</v>
      </c>
      <c r="G1286" s="12">
        <v>24.5</v>
      </c>
      <c r="H1286" s="12">
        <v>24.9</v>
      </c>
      <c r="I1286" s="3">
        <v>-45</v>
      </c>
      <c r="J1286" s="3">
        <v>-79</v>
      </c>
      <c r="K1286" s="3">
        <v>-45</v>
      </c>
      <c r="L1286" s="3">
        <v>-37</v>
      </c>
      <c r="M1286" s="3">
        <v>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-1.107E-2</v>
      </c>
      <c r="T1286" s="13">
        <f t="shared" si="191"/>
        <v>-1.9315499999999999E-2</v>
      </c>
      <c r="U1286" s="13">
        <f t="shared" si="192"/>
        <v>-1.1025E-2</v>
      </c>
      <c r="V1286" s="13">
        <f t="shared" si="193"/>
        <v>-9.0650000000000001E-3</v>
      </c>
      <c r="W1286" s="13">
        <f t="shared" si="194"/>
        <v>0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9686</v>
      </c>
      <c r="C1287" s="3" t="s">
        <v>4305</v>
      </c>
      <c r="D1287" s="12">
        <v>26.6</v>
      </c>
      <c r="E1287" s="12">
        <v>26.35</v>
      </c>
      <c r="F1287" s="12">
        <v>26.15</v>
      </c>
      <c r="G1287" s="12">
        <v>26.15</v>
      </c>
      <c r="H1287" s="12">
        <v>26.2</v>
      </c>
      <c r="I1287" s="3">
        <v>-17</v>
      </c>
      <c r="J1287" s="3">
        <v>-14</v>
      </c>
      <c r="K1287" s="3">
        <v>-25</v>
      </c>
      <c r="L1287" s="3">
        <v>-27</v>
      </c>
      <c r="M1287" s="3">
        <v>-34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-4.5220000000000008E-3</v>
      </c>
      <c r="T1287" s="13">
        <f t="shared" ref="T1287:T1350" si="201">$E1287*J1287/100000</f>
        <v>-3.6890000000000004E-3</v>
      </c>
      <c r="U1287" s="13">
        <f t="shared" ref="U1287:U1350" si="202">$F1287*K1287/100000</f>
        <v>-6.5374999999999999E-3</v>
      </c>
      <c r="V1287" s="13">
        <f t="shared" ref="V1287:V1350" si="203">$G1287*L1287/100000</f>
        <v>-7.0604999999999999E-3</v>
      </c>
      <c r="W1287" s="13">
        <f t="shared" ref="W1287:W1350" si="204">$H1287*M1287/100000</f>
        <v>-8.9079999999999993E-3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9687</v>
      </c>
      <c r="C1288" s="3" t="s">
        <v>10234</v>
      </c>
      <c r="D1288" s="12">
        <v>42</v>
      </c>
      <c r="E1288" s="12">
        <v>40.65</v>
      </c>
      <c r="F1288" s="12">
        <v>39.4</v>
      </c>
      <c r="G1288" s="12">
        <v>37.4</v>
      </c>
      <c r="H1288" s="12">
        <v>39.299999999999997</v>
      </c>
      <c r="I1288" s="3">
        <v>-21</v>
      </c>
      <c r="J1288" s="3">
        <v>2</v>
      </c>
      <c r="K1288" s="3">
        <v>6</v>
      </c>
      <c r="L1288" s="3">
        <v>-12</v>
      </c>
      <c r="M1288" s="3">
        <v>17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-8.8199999999999997E-3</v>
      </c>
      <c r="T1288" s="13">
        <f t="shared" si="201"/>
        <v>8.1299999999999992E-4</v>
      </c>
      <c r="U1288" s="13">
        <f t="shared" si="202"/>
        <v>2.3639999999999998E-3</v>
      </c>
      <c r="V1288" s="13">
        <f t="shared" si="203"/>
        <v>-4.4879999999999998E-3</v>
      </c>
      <c r="W1288" s="13">
        <f t="shared" si="204"/>
        <v>6.6809999999999994E-3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9688</v>
      </c>
      <c r="C1289" s="3" t="s">
        <v>10230</v>
      </c>
      <c r="D1289" s="12">
        <v>66.8</v>
      </c>
      <c r="E1289" s="12">
        <v>65.3</v>
      </c>
      <c r="F1289" s="12">
        <v>62.6</v>
      </c>
      <c r="G1289" s="12">
        <v>62.6</v>
      </c>
      <c r="H1289" s="12">
        <v>64</v>
      </c>
      <c r="I1289" s="3">
        <v>-88</v>
      </c>
      <c r="J1289" s="3">
        <v>-642</v>
      </c>
      <c r="K1289" s="3">
        <v>-157</v>
      </c>
      <c r="L1289" s="3">
        <v>-54</v>
      </c>
      <c r="M1289" s="3">
        <v>510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-5.8783999999999996E-2</v>
      </c>
      <c r="T1289" s="13">
        <f t="shared" si="201"/>
        <v>-0.41922599999999999</v>
      </c>
      <c r="U1289" s="13">
        <f t="shared" si="202"/>
        <v>-9.8282000000000008E-2</v>
      </c>
      <c r="V1289" s="13">
        <f t="shared" si="203"/>
        <v>-3.3804000000000001E-2</v>
      </c>
      <c r="W1289" s="13">
        <f t="shared" si="204"/>
        <v>0.32640000000000002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9689</v>
      </c>
      <c r="C1290" s="3" t="s">
        <v>10230</v>
      </c>
      <c r="D1290" s="12">
        <v>18.5</v>
      </c>
      <c r="E1290" s="12">
        <v>18.3</v>
      </c>
      <c r="F1290" s="12">
        <v>17.399999999999999</v>
      </c>
      <c r="G1290" s="12">
        <v>17.649999999999999</v>
      </c>
      <c r="H1290" s="12">
        <v>18.2</v>
      </c>
      <c r="I1290" s="3">
        <v>-8</v>
      </c>
      <c r="J1290" s="3">
        <v>-13</v>
      </c>
      <c r="K1290" s="3">
        <v>-4</v>
      </c>
      <c r="L1290" s="3">
        <v>-11</v>
      </c>
      <c r="M1290" s="3">
        <v>-16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-1.48E-3</v>
      </c>
      <c r="T1290" s="13">
        <f t="shared" si="201"/>
        <v>-2.379E-3</v>
      </c>
      <c r="U1290" s="13">
        <f t="shared" si="202"/>
        <v>-6.959999999999999E-4</v>
      </c>
      <c r="V1290" s="13">
        <f t="shared" si="203"/>
        <v>-1.9414999999999999E-3</v>
      </c>
      <c r="W1290" s="13">
        <f t="shared" si="204"/>
        <v>-2.9120000000000001E-3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9690</v>
      </c>
      <c r="C1291" s="3" t="s">
        <v>10230</v>
      </c>
      <c r="D1291" s="12">
        <v>40</v>
      </c>
      <c r="E1291" s="12">
        <v>39.299999999999997</v>
      </c>
      <c r="F1291" s="12">
        <v>38</v>
      </c>
      <c r="G1291" s="12">
        <v>37.6</v>
      </c>
      <c r="H1291" s="12">
        <v>38.25</v>
      </c>
      <c r="I1291" s="3">
        <v>348</v>
      </c>
      <c r="J1291" s="3">
        <v>-375</v>
      </c>
      <c r="K1291" s="3">
        <v>203</v>
      </c>
      <c r="L1291" s="3">
        <v>-28</v>
      </c>
      <c r="M1291" s="3">
        <v>209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0.13919999999999999</v>
      </c>
      <c r="T1291" s="13">
        <f t="shared" si="201"/>
        <v>-0.14737499999999998</v>
      </c>
      <c r="U1291" s="13">
        <f t="shared" si="202"/>
        <v>7.714E-2</v>
      </c>
      <c r="V1291" s="13">
        <f t="shared" si="203"/>
        <v>-1.0527999999999999E-2</v>
      </c>
      <c r="W1291" s="13">
        <f t="shared" si="204"/>
        <v>7.99425E-2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9691</v>
      </c>
      <c r="C1292" s="3" t="s">
        <v>10286</v>
      </c>
      <c r="D1292" s="12">
        <v>119</v>
      </c>
      <c r="E1292" s="12">
        <v>117.5</v>
      </c>
      <c r="F1292" s="12">
        <v>116</v>
      </c>
      <c r="G1292" s="12">
        <v>116.5</v>
      </c>
      <c r="H1292" s="12">
        <v>118</v>
      </c>
      <c r="I1292" s="3">
        <v>-175</v>
      </c>
      <c r="J1292" s="3">
        <v>-1272</v>
      </c>
      <c r="K1292" s="3">
        <v>-851</v>
      </c>
      <c r="L1292" s="3">
        <v>-887</v>
      </c>
      <c r="M1292" s="3">
        <v>-218</v>
      </c>
      <c r="N1292" s="3">
        <v>17</v>
      </c>
      <c r="O1292" s="3">
        <v>289</v>
      </c>
      <c r="P1292" s="3">
        <v>257</v>
      </c>
      <c r="Q1292" s="3">
        <v>159</v>
      </c>
      <c r="R1292" s="3">
        <v>153</v>
      </c>
      <c r="S1292" s="13">
        <f t="shared" si="200"/>
        <v>-0.20824999999999999</v>
      </c>
      <c r="T1292" s="13">
        <f t="shared" si="201"/>
        <v>-1.4945999999999999</v>
      </c>
      <c r="U1292" s="13">
        <f t="shared" si="202"/>
        <v>-0.98716000000000004</v>
      </c>
      <c r="V1292" s="13">
        <f t="shared" si="203"/>
        <v>-1.033355</v>
      </c>
      <c r="W1292" s="13">
        <f t="shared" si="204"/>
        <v>-0.25724000000000002</v>
      </c>
      <c r="X1292" s="13">
        <f t="shared" si="205"/>
        <v>2.0230000000000001E-2</v>
      </c>
      <c r="Y1292" s="13">
        <f t="shared" si="206"/>
        <v>0.33957500000000002</v>
      </c>
      <c r="Z1292" s="13">
        <f t="shared" si="207"/>
        <v>0.29812</v>
      </c>
      <c r="AA1292" s="13">
        <f t="shared" si="208"/>
        <v>0.18523500000000001</v>
      </c>
      <c r="AB1292" s="13">
        <f t="shared" si="209"/>
        <v>0.18054000000000001</v>
      </c>
    </row>
    <row r="1293" spans="1:28" x14ac:dyDescent="0.25">
      <c r="A1293" s="2" t="s">
        <v>1287</v>
      </c>
      <c r="B1293" s="3" t="s">
        <v>9692</v>
      </c>
      <c r="C1293" s="3" t="s">
        <v>10188</v>
      </c>
      <c r="D1293" s="12">
        <v>30.2</v>
      </c>
      <c r="E1293" s="12">
        <v>30.2</v>
      </c>
      <c r="F1293" s="12">
        <v>30.35</v>
      </c>
      <c r="G1293" s="12">
        <v>30.05</v>
      </c>
      <c r="H1293" s="12">
        <v>30</v>
      </c>
      <c r="I1293" s="3">
        <v>-44</v>
      </c>
      <c r="J1293" s="3">
        <v>-56</v>
      </c>
      <c r="K1293" s="3">
        <v>-177</v>
      </c>
      <c r="L1293" s="3">
        <v>48</v>
      </c>
      <c r="M1293" s="3">
        <v>64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-1.3287999999999999E-2</v>
      </c>
      <c r="T1293" s="13">
        <f t="shared" si="201"/>
        <v>-1.6912E-2</v>
      </c>
      <c r="U1293" s="13">
        <f t="shared" si="202"/>
        <v>-5.3719499999999996E-2</v>
      </c>
      <c r="V1293" s="13">
        <f t="shared" si="203"/>
        <v>1.4424000000000001E-2</v>
      </c>
      <c r="W1293" s="13">
        <f t="shared" si="204"/>
        <v>1.9199999999999998E-2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9693</v>
      </c>
      <c r="C1294" s="3" t="s">
        <v>4580</v>
      </c>
      <c r="D1294" s="12">
        <v>33.700000000000003</v>
      </c>
      <c r="E1294" s="12">
        <v>33.950000000000003</v>
      </c>
      <c r="F1294" s="12">
        <v>33.6</v>
      </c>
      <c r="G1294" s="12">
        <v>33.5</v>
      </c>
      <c r="H1294" s="12">
        <v>33.450000000000003</v>
      </c>
      <c r="I1294" s="3">
        <v>39</v>
      </c>
      <c r="J1294" s="3">
        <v>8</v>
      </c>
      <c r="K1294" s="3">
        <v>-46</v>
      </c>
      <c r="L1294" s="3">
        <v>11</v>
      </c>
      <c r="M1294" s="3">
        <v>-24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1.3143000000000002E-2</v>
      </c>
      <c r="T1294" s="13">
        <f t="shared" si="201"/>
        <v>2.7160000000000001E-3</v>
      </c>
      <c r="U1294" s="13">
        <f t="shared" si="202"/>
        <v>-1.5456000000000001E-2</v>
      </c>
      <c r="V1294" s="13">
        <f t="shared" si="203"/>
        <v>3.6849999999999999E-3</v>
      </c>
      <c r="W1294" s="13">
        <f t="shared" si="204"/>
        <v>-8.0280000000000004E-3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9694</v>
      </c>
      <c r="C1295" s="3" t="s">
        <v>4889</v>
      </c>
      <c r="D1295" s="12">
        <v>63.4</v>
      </c>
      <c r="E1295" s="12">
        <v>63.4</v>
      </c>
      <c r="F1295" s="12">
        <v>62.9</v>
      </c>
      <c r="G1295" s="12">
        <v>64.2</v>
      </c>
      <c r="H1295" s="12">
        <v>64.3</v>
      </c>
      <c r="I1295" s="3">
        <v>-117</v>
      </c>
      <c r="J1295" s="3">
        <v>-117</v>
      </c>
      <c r="K1295" s="3">
        <v>-64</v>
      </c>
      <c r="L1295" s="3">
        <v>-334</v>
      </c>
      <c r="M1295" s="3">
        <v>-58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-7.4178000000000008E-2</v>
      </c>
      <c r="T1295" s="13">
        <f t="shared" si="201"/>
        <v>-7.4178000000000008E-2</v>
      </c>
      <c r="U1295" s="13">
        <f t="shared" si="202"/>
        <v>-4.0256E-2</v>
      </c>
      <c r="V1295" s="13">
        <f t="shared" si="203"/>
        <v>-0.21442799999999998</v>
      </c>
      <c r="W1295" s="13">
        <f t="shared" si="204"/>
        <v>-3.7293999999999994E-2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9695</v>
      </c>
      <c r="C1296" s="3" t="s">
        <v>10292</v>
      </c>
      <c r="D1296" s="12">
        <v>56.5</v>
      </c>
      <c r="E1296" s="12">
        <v>58</v>
      </c>
      <c r="F1296" s="12">
        <v>59.2</v>
      </c>
      <c r="G1296" s="12">
        <v>59.6</v>
      </c>
      <c r="H1296" s="12">
        <v>64.5</v>
      </c>
      <c r="I1296" s="3">
        <v>9788</v>
      </c>
      <c r="J1296" s="3">
        <v>-5618</v>
      </c>
      <c r="K1296" s="3">
        <v>2059</v>
      </c>
      <c r="L1296" s="3">
        <v>-2710</v>
      </c>
      <c r="M1296" s="3">
        <v>6569</v>
      </c>
      <c r="N1296" s="3">
        <v>3822</v>
      </c>
      <c r="O1296" s="3">
        <v>5033</v>
      </c>
      <c r="P1296" s="3">
        <v>3365</v>
      </c>
      <c r="Q1296" s="3">
        <v>2114</v>
      </c>
      <c r="R1296" s="3">
        <v>1590</v>
      </c>
      <c r="S1296" s="13">
        <f t="shared" si="200"/>
        <v>5.5302199999999999</v>
      </c>
      <c r="T1296" s="13">
        <f t="shared" si="201"/>
        <v>-3.2584399999999998</v>
      </c>
      <c r="U1296" s="13">
        <f t="shared" si="202"/>
        <v>1.218928</v>
      </c>
      <c r="V1296" s="13">
        <f t="shared" si="203"/>
        <v>-1.6151599999999999</v>
      </c>
      <c r="W1296" s="13">
        <f t="shared" si="204"/>
        <v>4.2370049999999999</v>
      </c>
      <c r="X1296" s="13">
        <f t="shared" si="205"/>
        <v>2.15943</v>
      </c>
      <c r="Y1296" s="13">
        <f t="shared" si="206"/>
        <v>2.9191400000000001</v>
      </c>
      <c r="Z1296" s="13">
        <f t="shared" si="207"/>
        <v>1.9920800000000001</v>
      </c>
      <c r="AA1296" s="13">
        <f t="shared" si="208"/>
        <v>1.2599440000000002</v>
      </c>
      <c r="AB1296" s="13">
        <f t="shared" si="209"/>
        <v>1.02555</v>
      </c>
    </row>
    <row r="1297" spans="1:28" x14ac:dyDescent="0.25">
      <c r="A1297" s="2" t="s">
        <v>1291</v>
      </c>
      <c r="B1297" s="3" t="s">
        <v>9696</v>
      </c>
      <c r="C1297" s="3" t="s">
        <v>10283</v>
      </c>
      <c r="D1297" s="12">
        <v>50.1</v>
      </c>
      <c r="E1297" s="12">
        <v>50.6</v>
      </c>
      <c r="F1297" s="12">
        <v>49.85</v>
      </c>
      <c r="G1297" s="12">
        <v>49.6</v>
      </c>
      <c r="H1297" s="12">
        <v>49.95</v>
      </c>
      <c r="I1297" s="3">
        <v>-2</v>
      </c>
      <c r="J1297" s="3">
        <v>-5</v>
      </c>
      <c r="K1297" s="3">
        <v>-2</v>
      </c>
      <c r="L1297" s="3">
        <v>-4</v>
      </c>
      <c r="M1297" s="3">
        <v>18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-1.0020000000000001E-3</v>
      </c>
      <c r="T1297" s="13">
        <f t="shared" si="201"/>
        <v>-2.5300000000000001E-3</v>
      </c>
      <c r="U1297" s="13">
        <f t="shared" si="202"/>
        <v>-9.9700000000000006E-4</v>
      </c>
      <c r="V1297" s="13">
        <f t="shared" si="203"/>
        <v>-1.9840000000000001E-3</v>
      </c>
      <c r="W1297" s="13">
        <f t="shared" si="204"/>
        <v>8.9910000000000007E-3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9697</v>
      </c>
      <c r="C1298" s="3" t="s">
        <v>10228</v>
      </c>
      <c r="D1298" s="12">
        <v>45</v>
      </c>
      <c r="E1298" s="12">
        <v>45</v>
      </c>
      <c r="F1298" s="12">
        <v>45.05</v>
      </c>
      <c r="G1298" s="12">
        <v>45.25</v>
      </c>
      <c r="H1298" s="12">
        <v>45.4</v>
      </c>
      <c r="I1298" s="3">
        <v>-30</v>
      </c>
      <c r="J1298" s="3">
        <v>-9</v>
      </c>
      <c r="K1298" s="3">
        <v>-5</v>
      </c>
      <c r="L1298" s="3">
        <v>-6</v>
      </c>
      <c r="M1298" s="3">
        <v>33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-1.35E-2</v>
      </c>
      <c r="T1298" s="13">
        <f t="shared" si="201"/>
        <v>-4.0499999999999998E-3</v>
      </c>
      <c r="U1298" s="13">
        <f t="shared" si="202"/>
        <v>-2.2525000000000002E-3</v>
      </c>
      <c r="V1298" s="13">
        <f t="shared" si="203"/>
        <v>-2.715E-3</v>
      </c>
      <c r="W1298" s="13">
        <f t="shared" si="204"/>
        <v>1.4982000000000001E-2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9698</v>
      </c>
      <c r="C1299" s="3" t="s">
        <v>10204</v>
      </c>
      <c r="D1299" s="12">
        <v>12.85</v>
      </c>
      <c r="E1299" s="12">
        <v>12.75</v>
      </c>
      <c r="F1299" s="12">
        <v>12.65</v>
      </c>
      <c r="G1299" s="12">
        <v>12.7</v>
      </c>
      <c r="H1299" s="12">
        <v>12.75</v>
      </c>
      <c r="I1299" s="3">
        <v>16</v>
      </c>
      <c r="J1299" s="3">
        <v>2</v>
      </c>
      <c r="K1299" s="3">
        <v>-20</v>
      </c>
      <c r="L1299" s="3">
        <v>-4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2.0560000000000001E-3</v>
      </c>
      <c r="T1299" s="13">
        <f t="shared" si="201"/>
        <v>2.5500000000000002E-4</v>
      </c>
      <c r="U1299" s="13">
        <f t="shared" si="202"/>
        <v>-2.5300000000000001E-3</v>
      </c>
      <c r="V1299" s="13">
        <f t="shared" si="203"/>
        <v>-5.0799999999999999E-4</v>
      </c>
      <c r="W1299" s="13">
        <f t="shared" si="204"/>
        <v>-1.2750000000000001E-4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9699</v>
      </c>
      <c r="C1300" s="3" t="s">
        <v>10188</v>
      </c>
      <c r="D1300" s="12">
        <v>28</v>
      </c>
      <c r="E1300" s="12">
        <v>27.95</v>
      </c>
      <c r="F1300" s="12">
        <v>27.6</v>
      </c>
      <c r="G1300" s="12">
        <v>27.7</v>
      </c>
      <c r="H1300" s="12">
        <v>27.75</v>
      </c>
      <c r="I1300" s="3">
        <v>34</v>
      </c>
      <c r="J1300" s="3">
        <v>14</v>
      </c>
      <c r="K1300" s="3">
        <v>57</v>
      </c>
      <c r="L1300" s="3">
        <v>20</v>
      </c>
      <c r="M1300" s="3">
        <v>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9.5200000000000007E-3</v>
      </c>
      <c r="T1300" s="13">
        <f t="shared" si="201"/>
        <v>3.9129999999999998E-3</v>
      </c>
      <c r="U1300" s="13">
        <f t="shared" si="202"/>
        <v>1.5731999999999999E-2</v>
      </c>
      <c r="V1300" s="13">
        <f t="shared" si="203"/>
        <v>5.5399999999999998E-3</v>
      </c>
      <c r="W1300" s="13">
        <f t="shared" si="204"/>
        <v>5.5500000000000005E-4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9700</v>
      </c>
      <c r="C1301" s="3" t="s">
        <v>10236</v>
      </c>
      <c r="D1301" s="12">
        <v>137.5</v>
      </c>
      <c r="E1301" s="12">
        <v>135</v>
      </c>
      <c r="F1301" s="12">
        <v>128</v>
      </c>
      <c r="G1301" s="12">
        <v>126</v>
      </c>
      <c r="H1301" s="12">
        <v>129.5</v>
      </c>
      <c r="I1301" s="3">
        <v>338</v>
      </c>
      <c r="J1301" s="3">
        <v>-282</v>
      </c>
      <c r="K1301" s="3">
        <v>-6</v>
      </c>
      <c r="L1301" s="3">
        <v>-129</v>
      </c>
      <c r="M1301" s="3">
        <v>111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0.46475</v>
      </c>
      <c r="T1301" s="13">
        <f t="shared" si="201"/>
        <v>-0.38069999999999998</v>
      </c>
      <c r="U1301" s="13">
        <f t="shared" si="202"/>
        <v>-7.6800000000000002E-3</v>
      </c>
      <c r="V1301" s="13">
        <f t="shared" si="203"/>
        <v>-0.16253999999999999</v>
      </c>
      <c r="W1301" s="13">
        <f t="shared" si="204"/>
        <v>0.14374500000000001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9701</v>
      </c>
      <c r="C1302" s="3" t="s">
        <v>10242</v>
      </c>
      <c r="D1302" s="12">
        <v>41.25</v>
      </c>
      <c r="E1302" s="12">
        <v>40.85</v>
      </c>
      <c r="F1302" s="12">
        <v>39.799999999999997</v>
      </c>
      <c r="G1302" s="12">
        <v>39.6</v>
      </c>
      <c r="H1302" s="12">
        <v>39.950000000000003</v>
      </c>
      <c r="I1302" s="3">
        <v>72</v>
      </c>
      <c r="J1302" s="3">
        <v>484</v>
      </c>
      <c r="K1302" s="3">
        <v>331</v>
      </c>
      <c r="L1302" s="3">
        <v>-166</v>
      </c>
      <c r="M1302" s="3">
        <v>249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2.9700000000000001E-2</v>
      </c>
      <c r="T1302" s="13">
        <f t="shared" si="201"/>
        <v>0.197714</v>
      </c>
      <c r="U1302" s="13">
        <f t="shared" si="202"/>
        <v>0.13173799999999999</v>
      </c>
      <c r="V1302" s="13">
        <f t="shared" si="203"/>
        <v>-6.5736000000000003E-2</v>
      </c>
      <c r="W1302" s="13">
        <f t="shared" si="204"/>
        <v>9.9475500000000008E-2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9702</v>
      </c>
      <c r="C1303" s="3" t="s">
        <v>10203</v>
      </c>
      <c r="D1303" s="12">
        <v>40.950000000000003</v>
      </c>
      <c r="E1303" s="12">
        <v>40.950000000000003</v>
      </c>
      <c r="F1303" s="12">
        <v>40.6</v>
      </c>
      <c r="G1303" s="12">
        <v>40.549999999999997</v>
      </c>
      <c r="H1303" s="12">
        <v>40.700000000000003</v>
      </c>
      <c r="I1303" s="3">
        <v>118</v>
      </c>
      <c r="J1303" s="3">
        <v>75</v>
      </c>
      <c r="K1303" s="3">
        <v>6</v>
      </c>
      <c r="L1303" s="3">
        <v>36</v>
      </c>
      <c r="M1303" s="3">
        <v>-7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4.8321000000000003E-2</v>
      </c>
      <c r="T1303" s="13">
        <f t="shared" si="201"/>
        <v>3.07125E-2</v>
      </c>
      <c r="U1303" s="13">
        <f t="shared" si="202"/>
        <v>2.4360000000000002E-3</v>
      </c>
      <c r="V1303" s="13">
        <f t="shared" si="203"/>
        <v>1.4598E-2</v>
      </c>
      <c r="W1303" s="13">
        <f t="shared" si="204"/>
        <v>-2.8490000000000004E-3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9703</v>
      </c>
      <c r="C1304" s="3" t="s">
        <v>10204</v>
      </c>
      <c r="D1304" s="12">
        <v>25.15</v>
      </c>
      <c r="E1304" s="12">
        <v>24.8</v>
      </c>
      <c r="F1304" s="12">
        <v>23.8</v>
      </c>
      <c r="G1304" s="12">
        <v>23.75</v>
      </c>
      <c r="H1304" s="12">
        <v>23.75</v>
      </c>
      <c r="I1304" s="3">
        <v>205</v>
      </c>
      <c r="J1304" s="3">
        <v>-369</v>
      </c>
      <c r="K1304" s="3">
        <v>-213</v>
      </c>
      <c r="L1304" s="3">
        <v>-5</v>
      </c>
      <c r="M1304" s="3">
        <v>-47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5.1557499999999999E-2</v>
      </c>
      <c r="T1304" s="13">
        <f t="shared" si="201"/>
        <v>-9.151200000000001E-2</v>
      </c>
      <c r="U1304" s="13">
        <f t="shared" si="202"/>
        <v>-5.0694000000000003E-2</v>
      </c>
      <c r="V1304" s="13">
        <f t="shared" si="203"/>
        <v>-1.1875E-3</v>
      </c>
      <c r="W1304" s="13">
        <f t="shared" si="204"/>
        <v>-1.1162500000000001E-2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9704</v>
      </c>
      <c r="C1305" s="3" t="s">
        <v>10229</v>
      </c>
      <c r="D1305" s="12">
        <v>33.65</v>
      </c>
      <c r="E1305" s="12">
        <v>33.200000000000003</v>
      </c>
      <c r="F1305" s="12">
        <v>32.299999999999997</v>
      </c>
      <c r="G1305" s="12">
        <v>32.65</v>
      </c>
      <c r="H1305" s="12">
        <v>34.1</v>
      </c>
      <c r="I1305" s="3">
        <v>392</v>
      </c>
      <c r="J1305" s="3">
        <v>-606</v>
      </c>
      <c r="K1305" s="3">
        <v>1885</v>
      </c>
      <c r="L1305" s="3">
        <v>2184</v>
      </c>
      <c r="M1305" s="3">
        <v>2742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0.131908</v>
      </c>
      <c r="T1305" s="13">
        <f t="shared" si="201"/>
        <v>-0.20119200000000001</v>
      </c>
      <c r="U1305" s="13">
        <f t="shared" si="202"/>
        <v>0.60885499999999992</v>
      </c>
      <c r="V1305" s="13">
        <f t="shared" si="203"/>
        <v>0.71307599999999993</v>
      </c>
      <c r="W1305" s="13">
        <f t="shared" si="204"/>
        <v>0.93502200000000002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9705</v>
      </c>
      <c r="C1306" s="3" t="s">
        <v>4740</v>
      </c>
      <c r="D1306" s="12">
        <v>71.400000000000006</v>
      </c>
      <c r="E1306" s="12">
        <v>71.5</v>
      </c>
      <c r="F1306" s="12">
        <v>71.400000000000006</v>
      </c>
      <c r="G1306" s="12">
        <v>71.3</v>
      </c>
      <c r="H1306" s="12">
        <v>71.599999999999994</v>
      </c>
      <c r="I1306" s="3">
        <v>2</v>
      </c>
      <c r="J1306" s="3">
        <v>9</v>
      </c>
      <c r="K1306" s="3">
        <v>31</v>
      </c>
      <c r="L1306" s="3">
        <v>97</v>
      </c>
      <c r="M1306" s="3">
        <v>70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1.428E-3</v>
      </c>
      <c r="T1306" s="13">
        <f t="shared" si="201"/>
        <v>6.4349999999999997E-3</v>
      </c>
      <c r="U1306" s="13">
        <f t="shared" si="202"/>
        <v>2.2134000000000001E-2</v>
      </c>
      <c r="V1306" s="13">
        <f t="shared" si="203"/>
        <v>6.9161E-2</v>
      </c>
      <c r="W1306" s="13">
        <f t="shared" si="204"/>
        <v>5.0119999999999998E-2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9706</v>
      </c>
      <c r="C1307" s="3" t="s">
        <v>10227</v>
      </c>
      <c r="D1307" s="12">
        <v>31.4</v>
      </c>
      <c r="E1307" s="12">
        <v>31.35</v>
      </c>
      <c r="F1307" s="12">
        <v>31.05</v>
      </c>
      <c r="G1307" s="12">
        <v>30.6</v>
      </c>
      <c r="H1307" s="12">
        <v>30.9</v>
      </c>
      <c r="I1307" s="3">
        <v>-1</v>
      </c>
      <c r="J1307" s="3">
        <v>-1</v>
      </c>
      <c r="K1307" s="3">
        <v>-2</v>
      </c>
      <c r="L1307" s="3">
        <v>1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-3.1399999999999999E-4</v>
      </c>
      <c r="T1307" s="13">
        <f t="shared" si="201"/>
        <v>-3.1350000000000003E-4</v>
      </c>
      <c r="U1307" s="13">
        <f t="shared" si="202"/>
        <v>-6.2100000000000002E-4</v>
      </c>
      <c r="V1307" s="13">
        <f t="shared" si="203"/>
        <v>3.0600000000000001E-4</v>
      </c>
      <c r="W1307" s="13">
        <f t="shared" si="204"/>
        <v>-6.1799999999999995E-4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9707</v>
      </c>
      <c r="C1308" s="3" t="s">
        <v>10193</v>
      </c>
      <c r="D1308" s="12">
        <v>53.9</v>
      </c>
      <c r="E1308" s="12">
        <v>54.7</v>
      </c>
      <c r="F1308" s="12">
        <v>54.3</v>
      </c>
      <c r="G1308" s="12">
        <v>55</v>
      </c>
      <c r="H1308" s="12">
        <v>54.7</v>
      </c>
      <c r="I1308" s="3">
        <v>15</v>
      </c>
      <c r="J1308" s="3">
        <v>3</v>
      </c>
      <c r="K1308" s="3">
        <v>-4</v>
      </c>
      <c r="L1308" s="3">
        <v>4</v>
      </c>
      <c r="M1308" s="3">
        <v>-26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8.0850000000000002E-3</v>
      </c>
      <c r="T1308" s="13">
        <f t="shared" si="201"/>
        <v>1.6410000000000003E-3</v>
      </c>
      <c r="U1308" s="13">
        <f t="shared" si="202"/>
        <v>-2.1719999999999999E-3</v>
      </c>
      <c r="V1308" s="13">
        <f t="shared" si="203"/>
        <v>2.2000000000000001E-3</v>
      </c>
      <c r="W1308" s="13">
        <f t="shared" si="204"/>
        <v>-1.4222E-2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9708</v>
      </c>
      <c r="C1309" s="3" t="s">
        <v>10252</v>
      </c>
      <c r="D1309" s="12">
        <v>107.5</v>
      </c>
      <c r="E1309" s="12">
        <v>107</v>
      </c>
      <c r="F1309" s="12">
        <v>104.5</v>
      </c>
      <c r="G1309" s="12">
        <v>103.5</v>
      </c>
      <c r="H1309" s="12">
        <v>106</v>
      </c>
      <c r="I1309" s="3">
        <v>63</v>
      </c>
      <c r="J1309" s="3">
        <v>-210</v>
      </c>
      <c r="K1309" s="3">
        <v>-94</v>
      </c>
      <c r="L1309" s="3">
        <v>36</v>
      </c>
      <c r="M1309" s="3">
        <v>233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6.7724999999999994E-2</v>
      </c>
      <c r="T1309" s="13">
        <f t="shared" si="201"/>
        <v>-0.22470000000000001</v>
      </c>
      <c r="U1309" s="13">
        <f t="shared" si="202"/>
        <v>-9.8229999999999998E-2</v>
      </c>
      <c r="V1309" s="13">
        <f t="shared" si="203"/>
        <v>3.7260000000000001E-2</v>
      </c>
      <c r="W1309" s="13">
        <f t="shared" si="204"/>
        <v>0.24698000000000001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9709</v>
      </c>
      <c r="C1310" s="3" t="s">
        <v>10204</v>
      </c>
      <c r="D1310" s="12">
        <v>39.5</v>
      </c>
      <c r="E1310" s="12">
        <v>39.75</v>
      </c>
      <c r="F1310" s="12">
        <v>40.049999999999997</v>
      </c>
      <c r="G1310" s="12">
        <v>40.6</v>
      </c>
      <c r="H1310" s="12">
        <v>40.450000000000003</v>
      </c>
      <c r="I1310" s="3">
        <v>68</v>
      </c>
      <c r="J1310" s="3">
        <v>27</v>
      </c>
      <c r="K1310" s="3">
        <v>-9</v>
      </c>
      <c r="L1310" s="3">
        <v>-8</v>
      </c>
      <c r="M1310" s="3">
        <v>-111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2.6859999999999998E-2</v>
      </c>
      <c r="T1310" s="13">
        <f t="shared" si="201"/>
        <v>1.0732500000000001E-2</v>
      </c>
      <c r="U1310" s="13">
        <f t="shared" si="202"/>
        <v>-3.6045000000000001E-3</v>
      </c>
      <c r="V1310" s="13">
        <f t="shared" si="203"/>
        <v>-3.248E-3</v>
      </c>
      <c r="W1310" s="13">
        <f t="shared" si="204"/>
        <v>-4.4899500000000009E-2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9710</v>
      </c>
      <c r="C1311" s="3" t="s">
        <v>10244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9711</v>
      </c>
      <c r="C1312" s="3" t="s">
        <v>10192</v>
      </c>
      <c r="D1312" s="12">
        <v>17.899999999999999</v>
      </c>
      <c r="E1312" s="12">
        <v>19.649999999999999</v>
      </c>
      <c r="F1312" s="12">
        <v>20.9</v>
      </c>
      <c r="G1312" s="12">
        <v>19.7</v>
      </c>
      <c r="H1312" s="12">
        <v>19.899999999999999</v>
      </c>
      <c r="I1312" s="3">
        <v>0</v>
      </c>
      <c r="J1312" s="3">
        <v>0</v>
      </c>
      <c r="K1312" s="3">
        <v>2</v>
      </c>
      <c r="L1312" s="3">
        <v>3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4.1799999999999997E-4</v>
      </c>
      <c r="V1312" s="13">
        <f t="shared" si="203"/>
        <v>5.9099999999999995E-4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9712</v>
      </c>
      <c r="C1313" s="3" t="s">
        <v>10264</v>
      </c>
      <c r="D1313" s="12">
        <v>46</v>
      </c>
      <c r="E1313" s="12">
        <v>46.55</v>
      </c>
      <c r="F1313" s="12">
        <v>46.1</v>
      </c>
      <c r="G1313" s="12">
        <v>45.95</v>
      </c>
      <c r="H1313" s="12">
        <v>46.1</v>
      </c>
      <c r="I1313" s="3">
        <v>-2</v>
      </c>
      <c r="J1313" s="3">
        <v>-8</v>
      </c>
      <c r="K1313" s="3">
        <v>-4</v>
      </c>
      <c r="L1313" s="3">
        <v>-9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-9.2000000000000003E-4</v>
      </c>
      <c r="T1313" s="13">
        <f t="shared" si="201"/>
        <v>-3.7239999999999999E-3</v>
      </c>
      <c r="U1313" s="13">
        <f t="shared" si="202"/>
        <v>-1.8440000000000002E-3</v>
      </c>
      <c r="V1313" s="13">
        <f t="shared" si="203"/>
        <v>-4.1355000000000003E-3</v>
      </c>
      <c r="W1313" s="13">
        <f t="shared" si="204"/>
        <v>-9.2200000000000008E-4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9713</v>
      </c>
      <c r="C1314" s="3" t="s">
        <v>10262</v>
      </c>
      <c r="D1314" s="12">
        <v>109.5</v>
      </c>
      <c r="E1314" s="12">
        <v>106</v>
      </c>
      <c r="F1314" s="12">
        <v>100.5</v>
      </c>
      <c r="G1314" s="12">
        <v>100.5</v>
      </c>
      <c r="H1314" s="12">
        <v>102</v>
      </c>
      <c r="I1314" s="3">
        <v>2520</v>
      </c>
      <c r="J1314" s="3">
        <v>-1834</v>
      </c>
      <c r="K1314" s="3">
        <v>527</v>
      </c>
      <c r="L1314" s="3">
        <v>-329</v>
      </c>
      <c r="M1314" s="3">
        <v>376</v>
      </c>
      <c r="N1314" s="3">
        <v>132</v>
      </c>
      <c r="O1314" s="3">
        <v>-1117</v>
      </c>
      <c r="P1314" s="3">
        <v>155</v>
      </c>
      <c r="Q1314" s="3">
        <v>44</v>
      </c>
      <c r="R1314" s="3">
        <v>1</v>
      </c>
      <c r="S1314" s="13">
        <f t="shared" si="200"/>
        <v>2.7593999999999999</v>
      </c>
      <c r="T1314" s="13">
        <f t="shared" si="201"/>
        <v>-1.94404</v>
      </c>
      <c r="U1314" s="13">
        <f t="shared" si="202"/>
        <v>0.52963499999999997</v>
      </c>
      <c r="V1314" s="13">
        <f t="shared" si="203"/>
        <v>-0.33064500000000002</v>
      </c>
      <c r="W1314" s="13">
        <f t="shared" si="204"/>
        <v>0.38352000000000003</v>
      </c>
      <c r="X1314" s="13">
        <f t="shared" si="205"/>
        <v>0.14454</v>
      </c>
      <c r="Y1314" s="13">
        <f t="shared" si="206"/>
        <v>-1.1840200000000001</v>
      </c>
      <c r="Z1314" s="13">
        <f t="shared" si="207"/>
        <v>0.155775</v>
      </c>
      <c r="AA1314" s="13">
        <f t="shared" si="208"/>
        <v>4.4220000000000002E-2</v>
      </c>
      <c r="AB1314" s="13">
        <f t="shared" si="209"/>
        <v>1.0200000000000001E-3</v>
      </c>
    </row>
    <row r="1315" spans="1:28" x14ac:dyDescent="0.25">
      <c r="A1315" s="2" t="s">
        <v>1309</v>
      </c>
      <c r="B1315" s="3" t="s">
        <v>9714</v>
      </c>
      <c r="C1315" s="3" t="s">
        <v>10276</v>
      </c>
      <c r="D1315" s="12">
        <v>113</v>
      </c>
      <c r="E1315" s="12">
        <v>111.5</v>
      </c>
      <c r="F1315" s="12">
        <v>107</v>
      </c>
      <c r="G1315" s="12">
        <v>106.5</v>
      </c>
      <c r="H1315" s="12">
        <v>107.5</v>
      </c>
      <c r="I1315" s="3">
        <v>135</v>
      </c>
      <c r="J1315" s="3">
        <v>-22</v>
      </c>
      <c r="K1315" s="3">
        <v>-41</v>
      </c>
      <c r="L1315" s="3">
        <v>-13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0.15254999999999999</v>
      </c>
      <c r="T1315" s="13">
        <f t="shared" si="201"/>
        <v>-2.453E-2</v>
      </c>
      <c r="U1315" s="13">
        <f t="shared" si="202"/>
        <v>-4.3869999999999999E-2</v>
      </c>
      <c r="V1315" s="13">
        <f t="shared" si="203"/>
        <v>-1.3845E-2</v>
      </c>
      <c r="W1315" s="13">
        <f t="shared" si="204"/>
        <v>0.149425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9715</v>
      </c>
      <c r="C1316" s="3" t="s">
        <v>10261</v>
      </c>
      <c r="D1316" s="12">
        <v>96.7</v>
      </c>
      <c r="E1316" s="12">
        <v>96.4</v>
      </c>
      <c r="F1316" s="12">
        <v>94.2</v>
      </c>
      <c r="G1316" s="12">
        <v>91.9</v>
      </c>
      <c r="H1316" s="12">
        <v>88.6</v>
      </c>
      <c r="I1316" s="3">
        <v>-6</v>
      </c>
      <c r="J1316" s="3">
        <v>-8</v>
      </c>
      <c r="K1316" s="3">
        <v>-10</v>
      </c>
      <c r="L1316" s="3">
        <v>-23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-5.8020000000000007E-3</v>
      </c>
      <c r="T1316" s="13">
        <f t="shared" si="201"/>
        <v>-7.7120000000000001E-3</v>
      </c>
      <c r="U1316" s="13">
        <f t="shared" si="202"/>
        <v>-9.4199999999999996E-3</v>
      </c>
      <c r="V1316" s="13">
        <f t="shared" si="203"/>
        <v>-2.1137000000000003E-2</v>
      </c>
      <c r="W1316" s="13">
        <f t="shared" si="204"/>
        <v>-5.3159999999999987E-3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9716</v>
      </c>
      <c r="C1317" s="3" t="s">
        <v>4585</v>
      </c>
      <c r="D1317" s="12">
        <v>29.6</v>
      </c>
      <c r="E1317" s="12">
        <v>29.6</v>
      </c>
      <c r="F1317" s="12">
        <v>29.15</v>
      </c>
      <c r="G1317" s="12">
        <v>29</v>
      </c>
      <c r="H1317" s="12">
        <v>29</v>
      </c>
      <c r="I1317" s="3">
        <v>-100</v>
      </c>
      <c r="J1317" s="3">
        <v>-53</v>
      </c>
      <c r="K1317" s="3">
        <v>-64</v>
      </c>
      <c r="L1317" s="3">
        <v>-45</v>
      </c>
      <c r="M1317" s="3">
        <v>-20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-2.9600000000000001E-2</v>
      </c>
      <c r="T1317" s="13">
        <f t="shared" si="201"/>
        <v>-1.5688000000000001E-2</v>
      </c>
      <c r="U1317" s="13">
        <f t="shared" si="202"/>
        <v>-1.8655999999999999E-2</v>
      </c>
      <c r="V1317" s="13">
        <f t="shared" si="203"/>
        <v>-1.3050000000000001E-2</v>
      </c>
      <c r="W1317" s="13">
        <f t="shared" si="204"/>
        <v>-5.7999999999999996E-3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9717</v>
      </c>
      <c r="C1318" s="3" t="s">
        <v>10298</v>
      </c>
      <c r="D1318" s="12">
        <v>64.8</v>
      </c>
      <c r="E1318" s="12">
        <v>64.900000000000006</v>
      </c>
      <c r="F1318" s="12">
        <v>64.5</v>
      </c>
      <c r="G1318" s="12">
        <v>64.400000000000006</v>
      </c>
      <c r="H1318" s="12">
        <v>64.5</v>
      </c>
      <c r="I1318" s="3">
        <v>10</v>
      </c>
      <c r="J1318" s="3">
        <v>38</v>
      </c>
      <c r="K1318" s="3">
        <v>9</v>
      </c>
      <c r="L1318" s="3">
        <v>-13</v>
      </c>
      <c r="M1318" s="3">
        <v>26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6.4799999999999996E-3</v>
      </c>
      <c r="T1318" s="13">
        <f t="shared" si="201"/>
        <v>2.4662000000000003E-2</v>
      </c>
      <c r="U1318" s="13">
        <f t="shared" si="202"/>
        <v>5.8050000000000003E-3</v>
      </c>
      <c r="V1318" s="13">
        <f t="shared" si="203"/>
        <v>-8.372000000000001E-3</v>
      </c>
      <c r="W1318" s="13">
        <f t="shared" si="204"/>
        <v>1.677E-2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9718</v>
      </c>
      <c r="C1319" s="3" t="s">
        <v>10228</v>
      </c>
      <c r="D1319" s="12">
        <v>32.25</v>
      </c>
      <c r="E1319" s="12">
        <v>31.85</v>
      </c>
      <c r="F1319" s="12">
        <v>30.9</v>
      </c>
      <c r="G1319" s="12">
        <v>30.8</v>
      </c>
      <c r="H1319" s="12">
        <v>31.2</v>
      </c>
      <c r="I1319" s="3">
        <v>94</v>
      </c>
      <c r="J1319" s="3">
        <v>15</v>
      </c>
      <c r="K1319" s="3">
        <v>75</v>
      </c>
      <c r="L1319" s="3">
        <v>16</v>
      </c>
      <c r="M1319" s="3">
        <v>89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3.0315000000000002E-2</v>
      </c>
      <c r="T1319" s="13">
        <f t="shared" si="201"/>
        <v>4.7774999999999996E-3</v>
      </c>
      <c r="U1319" s="13">
        <f t="shared" si="202"/>
        <v>2.3175000000000001E-2</v>
      </c>
      <c r="V1319" s="13">
        <f t="shared" si="203"/>
        <v>4.9280000000000001E-3</v>
      </c>
      <c r="W1319" s="13">
        <f t="shared" si="204"/>
        <v>2.7767999999999998E-2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9719</v>
      </c>
      <c r="C1320" s="3" t="s">
        <v>10252</v>
      </c>
      <c r="D1320" s="12">
        <v>40.450000000000003</v>
      </c>
      <c r="E1320" s="12">
        <v>40.700000000000003</v>
      </c>
      <c r="F1320" s="12">
        <v>40.25</v>
      </c>
      <c r="G1320" s="12">
        <v>40.25</v>
      </c>
      <c r="H1320" s="12">
        <v>40.5</v>
      </c>
      <c r="I1320" s="3">
        <v>4</v>
      </c>
      <c r="J1320" s="3">
        <v>18</v>
      </c>
      <c r="K1320" s="3">
        <v>-23</v>
      </c>
      <c r="L1320" s="3">
        <v>-10</v>
      </c>
      <c r="M1320" s="3">
        <v>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1.6180000000000001E-3</v>
      </c>
      <c r="T1320" s="13">
        <f t="shared" si="201"/>
        <v>7.326E-3</v>
      </c>
      <c r="U1320" s="13">
        <f t="shared" si="202"/>
        <v>-9.2575000000000001E-3</v>
      </c>
      <c r="V1320" s="13">
        <f t="shared" si="203"/>
        <v>-4.0249999999999999E-3</v>
      </c>
      <c r="W1320" s="13">
        <f t="shared" si="204"/>
        <v>7.2899999999999996E-3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9720</v>
      </c>
      <c r="C1321" s="3" t="s">
        <v>10278</v>
      </c>
      <c r="D1321" s="12">
        <v>34.200000000000003</v>
      </c>
      <c r="E1321" s="12">
        <v>33.85</v>
      </c>
      <c r="F1321" s="12">
        <v>33.700000000000003</v>
      </c>
      <c r="G1321" s="12">
        <v>33.25</v>
      </c>
      <c r="H1321" s="12">
        <v>34.4</v>
      </c>
      <c r="I1321" s="3">
        <v>576</v>
      </c>
      <c r="J1321" s="3">
        <v>-84</v>
      </c>
      <c r="K1321" s="3">
        <v>-334</v>
      </c>
      <c r="L1321" s="3">
        <v>-31</v>
      </c>
      <c r="M1321" s="3">
        <v>768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0.196992</v>
      </c>
      <c r="T1321" s="13">
        <f t="shared" si="201"/>
        <v>-2.8434000000000001E-2</v>
      </c>
      <c r="U1321" s="13">
        <f t="shared" si="202"/>
        <v>-0.11255800000000001</v>
      </c>
      <c r="V1321" s="13">
        <f t="shared" si="203"/>
        <v>-1.0307500000000001E-2</v>
      </c>
      <c r="W1321" s="13">
        <f t="shared" si="204"/>
        <v>0.26419199999999998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9721</v>
      </c>
      <c r="C1322" s="3" t="s">
        <v>10227</v>
      </c>
      <c r="D1322" s="12">
        <v>41.95</v>
      </c>
      <c r="E1322" s="12">
        <v>41.95</v>
      </c>
      <c r="F1322" s="12">
        <v>41.5</v>
      </c>
      <c r="G1322" s="12">
        <v>41.6</v>
      </c>
      <c r="H1322" s="12">
        <v>41.6</v>
      </c>
      <c r="I1322" s="3">
        <v>0</v>
      </c>
      <c r="J1322" s="3">
        <v>-1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-4.1950000000000001E-4</v>
      </c>
      <c r="U1322" s="13">
        <f t="shared" si="202"/>
        <v>0</v>
      </c>
      <c r="V1322" s="13">
        <f t="shared" si="203"/>
        <v>0</v>
      </c>
      <c r="W1322" s="13">
        <f t="shared" si="204"/>
        <v>-4.1600000000000003E-4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9722</v>
      </c>
      <c r="C1323" s="3" t="s">
        <v>10188</v>
      </c>
      <c r="D1323" s="12">
        <v>59.9</v>
      </c>
      <c r="E1323" s="12">
        <v>59.3</v>
      </c>
      <c r="F1323" s="12">
        <v>59.3</v>
      </c>
      <c r="G1323" s="12">
        <v>57.9</v>
      </c>
      <c r="H1323" s="12">
        <v>58.1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-5.9299999999999999E-4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9723</v>
      </c>
      <c r="C1324" s="3" t="s">
        <v>10215</v>
      </c>
      <c r="D1324" s="12">
        <v>138</v>
      </c>
      <c r="E1324" s="12">
        <v>136.5</v>
      </c>
      <c r="F1324" s="12">
        <v>137.5</v>
      </c>
      <c r="G1324" s="12">
        <v>132.5</v>
      </c>
      <c r="H1324" s="12">
        <v>139</v>
      </c>
      <c r="I1324" s="3">
        <v>-50</v>
      </c>
      <c r="J1324" s="3">
        <v>-422</v>
      </c>
      <c r="K1324" s="3">
        <v>1087</v>
      </c>
      <c r="L1324" s="3">
        <v>263</v>
      </c>
      <c r="M1324" s="3">
        <v>713</v>
      </c>
      <c r="N1324" s="3">
        <v>0</v>
      </c>
      <c r="O1324" s="3">
        <v>2</v>
      </c>
      <c r="P1324" s="3">
        <v>-383</v>
      </c>
      <c r="Q1324" s="3">
        <v>-809</v>
      </c>
      <c r="R1324" s="3">
        <v>40</v>
      </c>
      <c r="S1324" s="13">
        <f t="shared" si="200"/>
        <v>-6.9000000000000006E-2</v>
      </c>
      <c r="T1324" s="13">
        <f t="shared" si="201"/>
        <v>-0.57603000000000004</v>
      </c>
      <c r="U1324" s="13">
        <f t="shared" si="202"/>
        <v>1.4946250000000001</v>
      </c>
      <c r="V1324" s="13">
        <f t="shared" si="203"/>
        <v>0.34847499999999998</v>
      </c>
      <c r="W1324" s="13">
        <f t="shared" si="204"/>
        <v>0.99107000000000001</v>
      </c>
      <c r="X1324" s="13">
        <f t="shared" si="205"/>
        <v>0</v>
      </c>
      <c r="Y1324" s="13">
        <f t="shared" si="206"/>
        <v>2.7299999999999998E-3</v>
      </c>
      <c r="Z1324" s="13">
        <f t="shared" si="207"/>
        <v>-0.52662500000000001</v>
      </c>
      <c r="AA1324" s="13">
        <f t="shared" si="208"/>
        <v>-1.071925</v>
      </c>
      <c r="AB1324" s="13">
        <f t="shared" si="209"/>
        <v>5.5599999999999997E-2</v>
      </c>
    </row>
    <row r="1325" spans="1:28" x14ac:dyDescent="0.25">
      <c r="A1325" s="2" t="s">
        <v>1319</v>
      </c>
      <c r="B1325" s="3" t="s">
        <v>9724</v>
      </c>
      <c r="C1325" s="3" t="s">
        <v>10260</v>
      </c>
      <c r="D1325" s="12">
        <v>89.2</v>
      </c>
      <c r="E1325" s="12">
        <v>89</v>
      </c>
      <c r="F1325" s="12">
        <v>87.9</v>
      </c>
      <c r="G1325" s="12">
        <v>87.6</v>
      </c>
      <c r="H1325" s="12">
        <v>87.6</v>
      </c>
      <c r="I1325" s="3">
        <v>-10</v>
      </c>
      <c r="J1325" s="3">
        <v>-75</v>
      </c>
      <c r="K1325" s="3">
        <v>-215</v>
      </c>
      <c r="L1325" s="3">
        <v>-1</v>
      </c>
      <c r="M1325" s="3">
        <v>-67</v>
      </c>
      <c r="N1325" s="3">
        <v>38</v>
      </c>
      <c r="O1325" s="3">
        <v>63</v>
      </c>
      <c r="P1325" s="3">
        <v>49</v>
      </c>
      <c r="Q1325" s="3">
        <v>-19</v>
      </c>
      <c r="R1325" s="3">
        <v>0</v>
      </c>
      <c r="S1325" s="13">
        <f t="shared" si="200"/>
        <v>-8.9200000000000008E-3</v>
      </c>
      <c r="T1325" s="13">
        <f t="shared" si="201"/>
        <v>-6.6750000000000004E-2</v>
      </c>
      <c r="U1325" s="13">
        <f t="shared" si="202"/>
        <v>-0.18898499999999999</v>
      </c>
      <c r="V1325" s="13">
        <f t="shared" si="203"/>
        <v>-8.7599999999999993E-4</v>
      </c>
      <c r="W1325" s="13">
        <f t="shared" si="204"/>
        <v>-5.8692000000000001E-2</v>
      </c>
      <c r="X1325" s="13">
        <f t="shared" si="205"/>
        <v>3.3896000000000003E-2</v>
      </c>
      <c r="Y1325" s="13">
        <f t="shared" si="206"/>
        <v>5.6070000000000002E-2</v>
      </c>
      <c r="Z1325" s="13">
        <f t="shared" si="207"/>
        <v>4.3071000000000005E-2</v>
      </c>
      <c r="AA1325" s="13">
        <f t="shared" si="208"/>
        <v>-1.6643999999999999E-2</v>
      </c>
      <c r="AB1325" s="13">
        <f t="shared" si="209"/>
        <v>0</v>
      </c>
    </row>
    <row r="1326" spans="1:28" x14ac:dyDescent="0.25">
      <c r="A1326" s="2" t="s">
        <v>1320</v>
      </c>
      <c r="B1326" s="3" t="s">
        <v>9725</v>
      </c>
      <c r="C1326" s="3" t="s">
        <v>10259</v>
      </c>
      <c r="D1326" s="12">
        <v>23.55</v>
      </c>
      <c r="E1326" s="12">
        <v>23.9</v>
      </c>
      <c r="F1326" s="12">
        <v>23.15</v>
      </c>
      <c r="G1326" s="12">
        <v>22.8</v>
      </c>
      <c r="H1326" s="12">
        <v>24.25</v>
      </c>
      <c r="I1326" s="3">
        <v>345</v>
      </c>
      <c r="J1326" s="3">
        <v>365</v>
      </c>
      <c r="K1326" s="3">
        <v>-270</v>
      </c>
      <c r="L1326" s="3">
        <v>-181</v>
      </c>
      <c r="M1326" s="3">
        <v>695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8.12475E-2</v>
      </c>
      <c r="T1326" s="13">
        <f t="shared" si="201"/>
        <v>8.7234999999999993E-2</v>
      </c>
      <c r="U1326" s="13">
        <f t="shared" si="202"/>
        <v>-6.2505000000000005E-2</v>
      </c>
      <c r="V1326" s="13">
        <f t="shared" si="203"/>
        <v>-4.1267999999999999E-2</v>
      </c>
      <c r="W1326" s="13">
        <f t="shared" si="204"/>
        <v>0.16853750000000001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9726</v>
      </c>
      <c r="C1327" s="3" t="s">
        <v>4596</v>
      </c>
      <c r="D1327" s="12">
        <v>25.35</v>
      </c>
      <c r="E1327" s="12">
        <v>25.45</v>
      </c>
      <c r="F1327" s="12">
        <v>25.35</v>
      </c>
      <c r="G1327" s="12">
        <v>25.25</v>
      </c>
      <c r="H1327" s="12">
        <v>25.35</v>
      </c>
      <c r="I1327" s="3">
        <v>0</v>
      </c>
      <c r="J1327" s="3">
        <v>-3</v>
      </c>
      <c r="K1327" s="3">
        <v>-12</v>
      </c>
      <c r="L1327" s="3">
        <v>-7</v>
      </c>
      <c r="M1327" s="3">
        <v>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</v>
      </c>
      <c r="T1327" s="13">
        <f t="shared" si="201"/>
        <v>-7.6349999999999996E-4</v>
      </c>
      <c r="U1327" s="13">
        <f t="shared" si="202"/>
        <v>-3.0420000000000004E-3</v>
      </c>
      <c r="V1327" s="13">
        <f t="shared" si="203"/>
        <v>-1.7675E-3</v>
      </c>
      <c r="W1327" s="13">
        <f t="shared" si="204"/>
        <v>1.5210000000000002E-3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9727</v>
      </c>
      <c r="C1328" s="3" t="s">
        <v>10215</v>
      </c>
      <c r="D1328" s="12">
        <v>36.4</v>
      </c>
      <c r="E1328" s="12">
        <v>36.35</v>
      </c>
      <c r="F1328" s="12">
        <v>35.450000000000003</v>
      </c>
      <c r="G1328" s="12">
        <v>35.549999999999997</v>
      </c>
      <c r="H1328" s="12">
        <v>36.299999999999997</v>
      </c>
      <c r="I1328" s="3">
        <v>228</v>
      </c>
      <c r="J1328" s="3">
        <v>-10</v>
      </c>
      <c r="K1328" s="3">
        <v>-80</v>
      </c>
      <c r="L1328" s="3">
        <v>-12</v>
      </c>
      <c r="M1328" s="3">
        <v>178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8.2991999999999982E-2</v>
      </c>
      <c r="T1328" s="13">
        <f t="shared" si="201"/>
        <v>-3.6350000000000002E-3</v>
      </c>
      <c r="U1328" s="13">
        <f t="shared" si="202"/>
        <v>-2.836E-2</v>
      </c>
      <c r="V1328" s="13">
        <f t="shared" si="203"/>
        <v>-4.2659999999999998E-3</v>
      </c>
      <c r="W1328" s="13">
        <f t="shared" si="204"/>
        <v>6.4613999999999991E-2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9728</v>
      </c>
      <c r="C1329" s="3" t="s">
        <v>10260</v>
      </c>
      <c r="D1329" s="12">
        <v>19.649999999999999</v>
      </c>
      <c r="E1329" s="12">
        <v>19.7</v>
      </c>
      <c r="F1329" s="12">
        <v>19.7</v>
      </c>
      <c r="G1329" s="12">
        <v>19.399999999999999</v>
      </c>
      <c r="H1329" s="12">
        <v>19.45</v>
      </c>
      <c r="I1329" s="3">
        <v>0</v>
      </c>
      <c r="J1329" s="3">
        <v>-1</v>
      </c>
      <c r="K1329" s="3">
        <v>-11</v>
      </c>
      <c r="L1329" s="3">
        <v>-2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-1.9699999999999999E-4</v>
      </c>
      <c r="U1329" s="13">
        <f t="shared" si="202"/>
        <v>-2.1670000000000001E-3</v>
      </c>
      <c r="V1329" s="13">
        <f t="shared" si="203"/>
        <v>-3.88E-4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9729</v>
      </c>
      <c r="C1330" s="3" t="s">
        <v>10188</v>
      </c>
      <c r="D1330" s="12">
        <v>22.55</v>
      </c>
      <c r="E1330" s="12">
        <v>22.3</v>
      </c>
      <c r="F1330" s="12">
        <v>22</v>
      </c>
      <c r="G1330" s="12">
        <v>21.8</v>
      </c>
      <c r="H1330" s="12">
        <v>22.15</v>
      </c>
      <c r="I1330" s="3">
        <v>157</v>
      </c>
      <c r="J1330" s="3">
        <v>-62</v>
      </c>
      <c r="K1330" s="3">
        <v>-335</v>
      </c>
      <c r="L1330" s="3">
        <v>-274</v>
      </c>
      <c r="M1330" s="3">
        <v>152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3.5403499999999997E-2</v>
      </c>
      <c r="T1330" s="13">
        <f t="shared" si="201"/>
        <v>-1.3826000000000001E-2</v>
      </c>
      <c r="U1330" s="13">
        <f t="shared" si="202"/>
        <v>-7.3700000000000002E-2</v>
      </c>
      <c r="V1330" s="13">
        <f t="shared" si="203"/>
        <v>-5.9732E-2</v>
      </c>
      <c r="W1330" s="13">
        <f t="shared" si="204"/>
        <v>3.3667999999999997E-2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9730</v>
      </c>
      <c r="C1331" s="3" t="s">
        <v>4596</v>
      </c>
      <c r="D1331" s="12">
        <v>24.2</v>
      </c>
      <c r="E1331" s="12">
        <v>24.45</v>
      </c>
      <c r="F1331" s="12">
        <v>24.25</v>
      </c>
      <c r="G1331" s="12">
        <v>23.95</v>
      </c>
      <c r="H1331" s="12">
        <v>23.95</v>
      </c>
      <c r="I1331" s="3">
        <v>32</v>
      </c>
      <c r="J1331" s="3">
        <v>28</v>
      </c>
      <c r="K1331" s="3">
        <v>32</v>
      </c>
      <c r="L1331" s="3">
        <v>1</v>
      </c>
      <c r="M1331" s="3">
        <v>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7.744E-3</v>
      </c>
      <c r="T1331" s="13">
        <f t="shared" si="201"/>
        <v>6.8460000000000005E-3</v>
      </c>
      <c r="U1331" s="13">
        <f t="shared" si="202"/>
        <v>7.7600000000000004E-3</v>
      </c>
      <c r="V1331" s="13">
        <f t="shared" si="203"/>
        <v>2.3949999999999999E-4</v>
      </c>
      <c r="W1331" s="13">
        <f t="shared" si="204"/>
        <v>4.79E-3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9731</v>
      </c>
      <c r="C1332" s="3" t="s">
        <v>10260</v>
      </c>
      <c r="D1332" s="12">
        <v>70.900000000000006</v>
      </c>
      <c r="E1332" s="12">
        <v>71.5</v>
      </c>
      <c r="F1332" s="12">
        <v>71.3</v>
      </c>
      <c r="G1332" s="12">
        <v>71.2</v>
      </c>
      <c r="H1332" s="12">
        <v>71.400000000000006</v>
      </c>
      <c r="I1332" s="3">
        <v>3</v>
      </c>
      <c r="J1332" s="3">
        <v>-2</v>
      </c>
      <c r="K1332" s="3">
        <v>5</v>
      </c>
      <c r="L1332" s="3">
        <v>-37</v>
      </c>
      <c r="M1332" s="3">
        <v>-21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2.127E-3</v>
      </c>
      <c r="T1332" s="13">
        <f t="shared" si="201"/>
        <v>-1.4300000000000001E-3</v>
      </c>
      <c r="U1332" s="13">
        <f t="shared" si="202"/>
        <v>3.565E-3</v>
      </c>
      <c r="V1332" s="13">
        <f t="shared" si="203"/>
        <v>-2.6343999999999999E-2</v>
      </c>
      <c r="W1332" s="13">
        <f t="shared" si="204"/>
        <v>-1.4994E-2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9732</v>
      </c>
      <c r="C1333" s="3" t="s">
        <v>10304</v>
      </c>
      <c r="D1333" s="12">
        <v>12.45</v>
      </c>
      <c r="E1333" s="12">
        <v>12.4</v>
      </c>
      <c r="F1333" s="12">
        <v>12.35</v>
      </c>
      <c r="G1333" s="12">
        <v>12.4</v>
      </c>
      <c r="H1333" s="12">
        <v>12.65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9733</v>
      </c>
      <c r="C1334" s="3" t="s">
        <v>10305</v>
      </c>
      <c r="D1334" s="12">
        <v>135</v>
      </c>
      <c r="E1334" s="12">
        <v>137</v>
      </c>
      <c r="F1334" s="12">
        <v>128</v>
      </c>
      <c r="G1334" s="12">
        <v>127.5</v>
      </c>
      <c r="H1334" s="12">
        <v>134.5</v>
      </c>
      <c r="I1334" s="3">
        <v>299</v>
      </c>
      <c r="J1334" s="3">
        <v>-218</v>
      </c>
      <c r="K1334" s="3">
        <v>136</v>
      </c>
      <c r="L1334" s="3">
        <v>740</v>
      </c>
      <c r="M1334" s="3">
        <v>165</v>
      </c>
      <c r="N1334" s="3">
        <v>0</v>
      </c>
      <c r="O1334" s="3">
        <v>0</v>
      </c>
      <c r="P1334" s="3">
        <v>0</v>
      </c>
      <c r="Q1334" s="3">
        <v>0</v>
      </c>
      <c r="R1334" s="3">
        <v>631</v>
      </c>
      <c r="S1334" s="13">
        <f t="shared" si="200"/>
        <v>0.40365000000000001</v>
      </c>
      <c r="T1334" s="13">
        <f t="shared" si="201"/>
        <v>-0.29865999999999998</v>
      </c>
      <c r="U1334" s="13">
        <f t="shared" si="202"/>
        <v>0.17408000000000001</v>
      </c>
      <c r="V1334" s="13">
        <f t="shared" si="203"/>
        <v>0.94350000000000001</v>
      </c>
      <c r="W1334" s="13">
        <f t="shared" si="204"/>
        <v>0.22192500000000001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0.84869499999999998</v>
      </c>
    </row>
    <row r="1335" spans="1:28" x14ac:dyDescent="0.25">
      <c r="A1335" s="2" t="s">
        <v>1329</v>
      </c>
      <c r="B1335" s="3" t="s">
        <v>9734</v>
      </c>
      <c r="C1335" s="3" t="s">
        <v>10230</v>
      </c>
      <c r="D1335" s="12">
        <v>124</v>
      </c>
      <c r="E1335" s="12">
        <v>134.5</v>
      </c>
      <c r="F1335" s="12">
        <v>132</v>
      </c>
      <c r="G1335" s="12">
        <v>131.5</v>
      </c>
      <c r="H1335" s="12">
        <v>139</v>
      </c>
      <c r="I1335" s="3">
        <v>390</v>
      </c>
      <c r="J1335" s="3">
        <v>-210</v>
      </c>
      <c r="K1335" s="3">
        <v>91</v>
      </c>
      <c r="L1335" s="3">
        <v>-199</v>
      </c>
      <c r="M1335" s="3">
        <v>325</v>
      </c>
      <c r="N1335" s="3">
        <v>550</v>
      </c>
      <c r="O1335" s="3">
        <v>108</v>
      </c>
      <c r="P1335" s="3">
        <v>0</v>
      </c>
      <c r="Q1335" s="3">
        <v>0</v>
      </c>
      <c r="R1335" s="3">
        <v>0</v>
      </c>
      <c r="S1335" s="13">
        <f t="shared" si="200"/>
        <v>0.48359999999999997</v>
      </c>
      <c r="T1335" s="13">
        <f t="shared" si="201"/>
        <v>-0.28244999999999998</v>
      </c>
      <c r="U1335" s="13">
        <f t="shared" si="202"/>
        <v>0.12012</v>
      </c>
      <c r="V1335" s="13">
        <f t="shared" si="203"/>
        <v>-0.261685</v>
      </c>
      <c r="W1335" s="13">
        <f t="shared" si="204"/>
        <v>0.45174999999999998</v>
      </c>
      <c r="X1335" s="13">
        <f t="shared" si="205"/>
        <v>0.68200000000000005</v>
      </c>
      <c r="Y1335" s="13">
        <f t="shared" si="206"/>
        <v>0.14526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9735</v>
      </c>
      <c r="C1336" s="3" t="s">
        <v>10248</v>
      </c>
      <c r="D1336" s="12">
        <v>3.6</v>
      </c>
      <c r="E1336" s="12">
        <v>3.5</v>
      </c>
      <c r="F1336" s="12">
        <v>3.4</v>
      </c>
      <c r="G1336" s="12">
        <v>3.4</v>
      </c>
      <c r="H1336" s="12">
        <v>3.45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9736</v>
      </c>
      <c r="C1337" s="3" t="s">
        <v>10226</v>
      </c>
      <c r="D1337" s="12">
        <v>9.0500000000000007</v>
      </c>
      <c r="E1337" s="12">
        <v>9.01</v>
      </c>
      <c r="F1337" s="12">
        <v>8.66</v>
      </c>
      <c r="G1337" s="12">
        <v>8.7799999999999994</v>
      </c>
      <c r="H1337" s="12">
        <v>8.9499999999999993</v>
      </c>
      <c r="I1337" s="3">
        <v>237</v>
      </c>
      <c r="J1337" s="3">
        <v>-87</v>
      </c>
      <c r="K1337" s="3">
        <v>-258</v>
      </c>
      <c r="L1337" s="3">
        <v>45</v>
      </c>
      <c r="M1337" s="3">
        <v>201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2.1448500000000002E-2</v>
      </c>
      <c r="T1337" s="13">
        <f t="shared" si="201"/>
        <v>-7.8387000000000005E-3</v>
      </c>
      <c r="U1337" s="13">
        <f t="shared" si="202"/>
        <v>-2.2342800000000003E-2</v>
      </c>
      <c r="V1337" s="13">
        <f t="shared" si="203"/>
        <v>3.9509999999999997E-3</v>
      </c>
      <c r="W1337" s="13">
        <f t="shared" si="204"/>
        <v>1.7989499999999999E-2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9737</v>
      </c>
      <c r="C1338" s="3" t="s">
        <v>10203</v>
      </c>
      <c r="D1338" s="12">
        <v>29.5</v>
      </c>
      <c r="E1338" s="12">
        <v>29.4</v>
      </c>
      <c r="F1338" s="12">
        <v>28.9</v>
      </c>
      <c r="G1338" s="12">
        <v>28.85</v>
      </c>
      <c r="H1338" s="12">
        <v>29.3</v>
      </c>
      <c r="I1338" s="3">
        <v>36</v>
      </c>
      <c r="J1338" s="3">
        <v>11</v>
      </c>
      <c r="K1338" s="3">
        <v>-17</v>
      </c>
      <c r="L1338" s="3">
        <v>6</v>
      </c>
      <c r="M1338" s="3">
        <v>36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1.0619999999999999E-2</v>
      </c>
      <c r="T1338" s="13">
        <f t="shared" si="201"/>
        <v>3.2339999999999999E-3</v>
      </c>
      <c r="U1338" s="13">
        <f t="shared" si="202"/>
        <v>-4.9129999999999998E-3</v>
      </c>
      <c r="V1338" s="13">
        <f t="shared" si="203"/>
        <v>1.7310000000000003E-3</v>
      </c>
      <c r="W1338" s="13">
        <f t="shared" si="204"/>
        <v>1.0548E-2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9738</v>
      </c>
      <c r="C1339" s="3" t="s">
        <v>10245</v>
      </c>
      <c r="D1339" s="12">
        <v>10.85</v>
      </c>
      <c r="E1339" s="12">
        <v>11</v>
      </c>
      <c r="F1339" s="12">
        <v>10.9</v>
      </c>
      <c r="G1339" s="12">
        <v>11.35</v>
      </c>
      <c r="H1339" s="12">
        <v>11.2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9739</v>
      </c>
      <c r="C1340" s="3" t="s">
        <v>10244</v>
      </c>
      <c r="D1340" s="12">
        <v>31.8</v>
      </c>
      <c r="E1340" s="12">
        <v>30.95</v>
      </c>
      <c r="F1340" s="12">
        <v>29.8</v>
      </c>
      <c r="G1340" s="12">
        <v>30.05</v>
      </c>
      <c r="H1340" s="12">
        <v>30.45</v>
      </c>
      <c r="I1340" s="3">
        <v>339</v>
      </c>
      <c r="J1340" s="3">
        <v>-120</v>
      </c>
      <c r="K1340" s="3">
        <v>-83</v>
      </c>
      <c r="L1340" s="3">
        <v>-73</v>
      </c>
      <c r="M1340" s="3">
        <v>116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0.10780200000000001</v>
      </c>
      <c r="T1340" s="13">
        <f t="shared" si="201"/>
        <v>-3.7139999999999999E-2</v>
      </c>
      <c r="U1340" s="13">
        <f t="shared" si="202"/>
        <v>-2.4734000000000003E-2</v>
      </c>
      <c r="V1340" s="13">
        <f t="shared" si="203"/>
        <v>-2.1936500000000001E-2</v>
      </c>
      <c r="W1340" s="13">
        <f t="shared" si="204"/>
        <v>3.5321999999999999E-2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9740</v>
      </c>
      <c r="C1341" s="3" t="s">
        <v>10190</v>
      </c>
      <c r="D1341" s="12">
        <v>208</v>
      </c>
      <c r="E1341" s="12">
        <v>212.5</v>
      </c>
      <c r="F1341" s="12">
        <v>213</v>
      </c>
      <c r="G1341" s="12">
        <v>210.5</v>
      </c>
      <c r="H1341" s="12">
        <v>214</v>
      </c>
      <c r="I1341" s="3">
        <v>24</v>
      </c>
      <c r="J1341" s="3">
        <v>42</v>
      </c>
      <c r="K1341" s="3">
        <v>13</v>
      </c>
      <c r="L1341" s="3">
        <v>-3</v>
      </c>
      <c r="M1341" s="3">
        <v>68</v>
      </c>
      <c r="N1341" s="3">
        <v>-34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4.9919999999999999E-2</v>
      </c>
      <c r="T1341" s="13">
        <f t="shared" si="201"/>
        <v>8.9249999999999996E-2</v>
      </c>
      <c r="U1341" s="13">
        <f t="shared" si="202"/>
        <v>2.7689999999999999E-2</v>
      </c>
      <c r="V1341" s="13">
        <f t="shared" si="203"/>
        <v>-6.3150000000000003E-3</v>
      </c>
      <c r="W1341" s="13">
        <f t="shared" si="204"/>
        <v>0.14552000000000001</v>
      </c>
      <c r="X1341" s="13">
        <f t="shared" si="205"/>
        <v>-7.0720000000000005E-2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9741</v>
      </c>
      <c r="C1342" s="3" t="s">
        <v>10236</v>
      </c>
      <c r="D1342" s="12">
        <v>78.900000000000006</v>
      </c>
      <c r="E1342" s="12">
        <v>77.7</v>
      </c>
      <c r="F1342" s="12">
        <v>77.3</v>
      </c>
      <c r="G1342" s="12">
        <v>77.8</v>
      </c>
      <c r="H1342" s="12">
        <v>80.3</v>
      </c>
      <c r="I1342" s="3">
        <v>8</v>
      </c>
      <c r="J1342" s="3">
        <v>30</v>
      </c>
      <c r="K1342" s="3">
        <v>23</v>
      </c>
      <c r="L1342" s="3">
        <v>-117</v>
      </c>
      <c r="M1342" s="3">
        <v>74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6.3120000000000008E-3</v>
      </c>
      <c r="T1342" s="13">
        <f t="shared" si="201"/>
        <v>2.3310000000000001E-2</v>
      </c>
      <c r="U1342" s="13">
        <f t="shared" si="202"/>
        <v>1.7779E-2</v>
      </c>
      <c r="V1342" s="13">
        <f t="shared" si="203"/>
        <v>-9.102600000000001E-2</v>
      </c>
      <c r="W1342" s="13">
        <f t="shared" si="204"/>
        <v>5.9421999999999996E-2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9742</v>
      </c>
      <c r="C1343" s="3" t="s">
        <v>10244</v>
      </c>
      <c r="D1343" s="12">
        <v>37.35</v>
      </c>
      <c r="E1343" s="12">
        <v>36.700000000000003</v>
      </c>
      <c r="F1343" s="12">
        <v>35.200000000000003</v>
      </c>
      <c r="G1343" s="12">
        <v>35.200000000000003</v>
      </c>
      <c r="H1343" s="12">
        <v>35.700000000000003</v>
      </c>
      <c r="I1343" s="3">
        <v>775</v>
      </c>
      <c r="J1343" s="3">
        <v>-238</v>
      </c>
      <c r="K1343" s="3">
        <v>-419</v>
      </c>
      <c r="L1343" s="3">
        <v>-29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0.28946250000000001</v>
      </c>
      <c r="T1343" s="13">
        <f t="shared" si="201"/>
        <v>-8.7346000000000007E-2</v>
      </c>
      <c r="U1343" s="13">
        <f t="shared" si="202"/>
        <v>-0.14748800000000001</v>
      </c>
      <c r="V1343" s="13">
        <f t="shared" si="203"/>
        <v>-1.0208E-2</v>
      </c>
      <c r="W1343" s="13">
        <f t="shared" si="204"/>
        <v>5.6406000000000005E-2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9743</v>
      </c>
      <c r="C1344" s="3" t="s">
        <v>10215</v>
      </c>
      <c r="D1344" s="12">
        <v>23.45</v>
      </c>
      <c r="E1344" s="12">
        <v>23.05</v>
      </c>
      <c r="F1344" s="12">
        <v>22.75</v>
      </c>
      <c r="G1344" s="12">
        <v>22.9</v>
      </c>
      <c r="H1344" s="12">
        <v>23.1</v>
      </c>
      <c r="I1344" s="3">
        <v>28</v>
      </c>
      <c r="J1344" s="3">
        <v>41</v>
      </c>
      <c r="K1344" s="3">
        <v>-41</v>
      </c>
      <c r="L1344" s="3">
        <v>27</v>
      </c>
      <c r="M1344" s="3">
        <v>26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6.5660000000000007E-3</v>
      </c>
      <c r="T1344" s="13">
        <f t="shared" si="201"/>
        <v>9.4505000000000006E-3</v>
      </c>
      <c r="U1344" s="13">
        <f t="shared" si="202"/>
        <v>-9.3275000000000007E-3</v>
      </c>
      <c r="V1344" s="13">
        <f t="shared" si="203"/>
        <v>6.1829999999999993E-3</v>
      </c>
      <c r="W1344" s="13">
        <f t="shared" si="204"/>
        <v>6.0060000000000001E-3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9744</v>
      </c>
      <c r="C1345" s="3" t="s">
        <v>10190</v>
      </c>
      <c r="D1345" s="12">
        <v>18.600000000000001</v>
      </c>
      <c r="E1345" s="12">
        <v>18.45</v>
      </c>
      <c r="F1345" s="12">
        <v>18.100000000000001</v>
      </c>
      <c r="G1345" s="12">
        <v>18.25</v>
      </c>
      <c r="H1345" s="12">
        <v>20.05</v>
      </c>
      <c r="I1345" s="3">
        <v>37</v>
      </c>
      <c r="J1345" s="3">
        <v>35</v>
      </c>
      <c r="K1345" s="3">
        <v>-145</v>
      </c>
      <c r="L1345" s="3">
        <v>-38</v>
      </c>
      <c r="M1345" s="3">
        <v>-200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6.8820000000000001E-3</v>
      </c>
      <c r="T1345" s="13">
        <f t="shared" si="201"/>
        <v>6.4574999999999997E-3</v>
      </c>
      <c r="U1345" s="13">
        <f t="shared" si="202"/>
        <v>-2.6245000000000001E-2</v>
      </c>
      <c r="V1345" s="13">
        <f t="shared" si="203"/>
        <v>-6.9350000000000002E-3</v>
      </c>
      <c r="W1345" s="13">
        <f t="shared" si="204"/>
        <v>-4.0099999999999997E-2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9745</v>
      </c>
      <c r="C1346" s="3" t="s">
        <v>10202</v>
      </c>
      <c r="D1346" s="12">
        <v>8.1999999999999993</v>
      </c>
      <c r="E1346" s="12">
        <v>8.7799999999999994</v>
      </c>
      <c r="F1346" s="12">
        <v>8.7799999999999994</v>
      </c>
      <c r="G1346" s="12">
        <v>8.7799999999999994</v>
      </c>
      <c r="H1346" s="12">
        <v>8.7799999999999994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9746</v>
      </c>
      <c r="C1347" s="3" t="s">
        <v>4591</v>
      </c>
      <c r="D1347" s="12">
        <v>137</v>
      </c>
      <c r="E1347" s="12">
        <v>133.5</v>
      </c>
      <c r="F1347" s="12">
        <v>126</v>
      </c>
      <c r="G1347" s="12">
        <v>124.5</v>
      </c>
      <c r="H1347" s="12">
        <v>127</v>
      </c>
      <c r="I1347" s="3">
        <v>501</v>
      </c>
      <c r="J1347" s="3">
        <v>-470</v>
      </c>
      <c r="K1347" s="3">
        <v>726</v>
      </c>
      <c r="L1347" s="3">
        <v>-487</v>
      </c>
      <c r="M1347" s="3">
        <v>428</v>
      </c>
      <c r="N1347" s="3">
        <v>106</v>
      </c>
      <c r="O1347" s="3">
        <v>0</v>
      </c>
      <c r="P1347" s="3">
        <v>38</v>
      </c>
      <c r="Q1347" s="3">
        <v>0</v>
      </c>
      <c r="R1347" s="3">
        <v>0</v>
      </c>
      <c r="S1347" s="13">
        <f t="shared" si="200"/>
        <v>0.68637000000000004</v>
      </c>
      <c r="T1347" s="13">
        <f t="shared" si="201"/>
        <v>-0.62744999999999995</v>
      </c>
      <c r="U1347" s="13">
        <f t="shared" si="202"/>
        <v>0.91476000000000002</v>
      </c>
      <c r="V1347" s="13">
        <f t="shared" si="203"/>
        <v>-0.60631500000000005</v>
      </c>
      <c r="W1347" s="13">
        <f t="shared" si="204"/>
        <v>0.54356000000000004</v>
      </c>
      <c r="X1347" s="13">
        <f t="shared" si="205"/>
        <v>0.14521999999999999</v>
      </c>
      <c r="Y1347" s="13">
        <f t="shared" si="206"/>
        <v>0</v>
      </c>
      <c r="Z1347" s="13">
        <f t="shared" si="207"/>
        <v>4.7879999999999999E-2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9747</v>
      </c>
      <c r="C1348" s="3" t="s">
        <v>10231</v>
      </c>
      <c r="D1348" s="12">
        <v>107</v>
      </c>
      <c r="E1348" s="12">
        <v>108</v>
      </c>
      <c r="F1348" s="12">
        <v>105.5</v>
      </c>
      <c r="G1348" s="12">
        <v>106</v>
      </c>
      <c r="H1348" s="12">
        <v>108.5</v>
      </c>
      <c r="I1348" s="3">
        <v>-55</v>
      </c>
      <c r="J1348" s="3">
        <v>1088</v>
      </c>
      <c r="K1348" s="3">
        <v>-537</v>
      </c>
      <c r="L1348" s="3">
        <v>-455</v>
      </c>
      <c r="M1348" s="3">
        <v>366</v>
      </c>
      <c r="N1348" s="3">
        <v>5</v>
      </c>
      <c r="O1348" s="3">
        <v>3</v>
      </c>
      <c r="P1348" s="3">
        <v>22</v>
      </c>
      <c r="Q1348" s="3">
        <v>-13</v>
      </c>
      <c r="R1348" s="3">
        <v>-2</v>
      </c>
      <c r="S1348" s="13">
        <f t="shared" si="200"/>
        <v>-5.885E-2</v>
      </c>
      <c r="T1348" s="13">
        <f t="shared" si="201"/>
        <v>1.1750400000000001</v>
      </c>
      <c r="U1348" s="13">
        <f t="shared" si="202"/>
        <v>-0.56653500000000001</v>
      </c>
      <c r="V1348" s="13">
        <f t="shared" si="203"/>
        <v>-0.48230000000000001</v>
      </c>
      <c r="W1348" s="13">
        <f t="shared" si="204"/>
        <v>0.39711000000000002</v>
      </c>
      <c r="X1348" s="13">
        <f t="shared" si="205"/>
        <v>5.3499999999999997E-3</v>
      </c>
      <c r="Y1348" s="13">
        <f t="shared" si="206"/>
        <v>3.2399999999999998E-3</v>
      </c>
      <c r="Z1348" s="13">
        <f t="shared" si="207"/>
        <v>2.3210000000000001E-2</v>
      </c>
      <c r="AA1348" s="13">
        <f t="shared" si="208"/>
        <v>-1.3780000000000001E-2</v>
      </c>
      <c r="AB1348" s="13">
        <f t="shared" si="209"/>
        <v>-2.1700000000000001E-3</v>
      </c>
    </row>
    <row r="1349" spans="1:28" x14ac:dyDescent="0.25">
      <c r="A1349" s="2" t="s">
        <v>1343</v>
      </c>
      <c r="B1349" s="3" t="s">
        <v>9748</v>
      </c>
      <c r="C1349" s="3" t="s">
        <v>10306</v>
      </c>
      <c r="D1349" s="12">
        <v>16.100000000000001</v>
      </c>
      <c r="E1349" s="12">
        <v>15.75</v>
      </c>
      <c r="F1349" s="12">
        <v>15.8</v>
      </c>
      <c r="G1349" s="12">
        <v>15.7</v>
      </c>
      <c r="H1349" s="12">
        <v>15.3</v>
      </c>
      <c r="I1349" s="3">
        <v>-1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-1.6100000000000001E-4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9749</v>
      </c>
      <c r="C1350" s="3" t="s">
        <v>10290</v>
      </c>
      <c r="D1350" s="12">
        <v>19.649999999999999</v>
      </c>
      <c r="E1350" s="12">
        <v>19.850000000000001</v>
      </c>
      <c r="F1350" s="12">
        <v>19.850000000000001</v>
      </c>
      <c r="G1350" s="12">
        <v>19.600000000000001</v>
      </c>
      <c r="H1350" s="12">
        <v>19.8</v>
      </c>
      <c r="I1350" s="3">
        <v>0</v>
      </c>
      <c r="J1350" s="3">
        <v>0</v>
      </c>
      <c r="K1350" s="3">
        <v>0</v>
      </c>
      <c r="L1350" s="3">
        <v>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1.9600000000000002E-4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9750</v>
      </c>
      <c r="C1351" s="3" t="s">
        <v>10202</v>
      </c>
      <c r="D1351" s="12">
        <v>54.5</v>
      </c>
      <c r="E1351" s="12">
        <v>52.5</v>
      </c>
      <c r="F1351" s="12">
        <v>51.2</v>
      </c>
      <c r="G1351" s="12">
        <v>51.3</v>
      </c>
      <c r="H1351" s="12">
        <v>51.4</v>
      </c>
      <c r="I1351" s="3">
        <v>5</v>
      </c>
      <c r="J1351" s="3">
        <v>-3</v>
      </c>
      <c r="K1351" s="3">
        <v>-1</v>
      </c>
      <c r="L1351" s="3">
        <v>2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2.725E-3</v>
      </c>
      <c r="T1351" s="13">
        <f t="shared" ref="T1351:T1414" si="211">$E1351*J1351/100000</f>
        <v>-1.575E-3</v>
      </c>
      <c r="U1351" s="13">
        <f t="shared" ref="U1351:U1414" si="212">$F1351*K1351/100000</f>
        <v>-5.1199999999999998E-4</v>
      </c>
      <c r="V1351" s="13">
        <f t="shared" ref="V1351:V1414" si="213">$G1351*L1351/100000</f>
        <v>1.026E-3</v>
      </c>
      <c r="W1351" s="13">
        <f t="shared" ref="W1351:W1414" si="214">$H1351*M1351/100000</f>
        <v>1.0280000000000001E-3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9751</v>
      </c>
      <c r="C1352" s="3" t="s">
        <v>10244</v>
      </c>
      <c r="D1352" s="12">
        <v>17</v>
      </c>
      <c r="E1352" s="12">
        <v>16.649999999999999</v>
      </c>
      <c r="F1352" s="12">
        <v>15.9</v>
      </c>
      <c r="G1352" s="12">
        <v>15.7</v>
      </c>
      <c r="H1352" s="12">
        <v>16.05</v>
      </c>
      <c r="I1352" s="3">
        <v>127</v>
      </c>
      <c r="J1352" s="3">
        <v>-90</v>
      </c>
      <c r="K1352" s="3">
        <v>-171</v>
      </c>
      <c r="L1352" s="3">
        <v>-129</v>
      </c>
      <c r="M1352" s="3">
        <v>105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2.1590000000000002E-2</v>
      </c>
      <c r="T1352" s="13">
        <f t="shared" si="211"/>
        <v>-1.4984999999999998E-2</v>
      </c>
      <c r="U1352" s="13">
        <f t="shared" si="212"/>
        <v>-2.7189000000000001E-2</v>
      </c>
      <c r="V1352" s="13">
        <f t="shared" si="213"/>
        <v>-2.0253E-2</v>
      </c>
      <c r="W1352" s="13">
        <f t="shared" si="214"/>
        <v>1.6852499999999999E-2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9752</v>
      </c>
      <c r="C1353" s="3" t="s">
        <v>10253</v>
      </c>
      <c r="D1353" s="12">
        <v>32.4</v>
      </c>
      <c r="E1353" s="12">
        <v>32.4</v>
      </c>
      <c r="F1353" s="12">
        <v>31.2</v>
      </c>
      <c r="G1353" s="12">
        <v>30.6</v>
      </c>
      <c r="H1353" s="12">
        <v>31.5</v>
      </c>
      <c r="I1353" s="3">
        <v>-75</v>
      </c>
      <c r="J1353" s="3">
        <v>345</v>
      </c>
      <c r="K1353" s="3">
        <v>-7</v>
      </c>
      <c r="L1353" s="3">
        <v>131</v>
      </c>
      <c r="M1353" s="3">
        <v>676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-2.4299999999999999E-2</v>
      </c>
      <c r="T1353" s="13">
        <f t="shared" si="211"/>
        <v>0.11178</v>
      </c>
      <c r="U1353" s="13">
        <f t="shared" si="212"/>
        <v>-2.1840000000000002E-3</v>
      </c>
      <c r="V1353" s="13">
        <f t="shared" si="213"/>
        <v>4.0086000000000004E-2</v>
      </c>
      <c r="W1353" s="13">
        <f t="shared" si="214"/>
        <v>0.21293999999999999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9753</v>
      </c>
      <c r="C1354" s="3" t="s">
        <v>10251</v>
      </c>
      <c r="D1354" s="12">
        <v>60</v>
      </c>
      <c r="E1354" s="12">
        <v>59.9</v>
      </c>
      <c r="F1354" s="12">
        <v>59</v>
      </c>
      <c r="G1354" s="12">
        <v>58.9</v>
      </c>
      <c r="H1354" s="12">
        <v>58.5</v>
      </c>
      <c r="I1354" s="3">
        <v>31</v>
      </c>
      <c r="J1354" s="3">
        <v>3</v>
      </c>
      <c r="K1354" s="3">
        <v>-71</v>
      </c>
      <c r="L1354" s="3">
        <v>-128</v>
      </c>
      <c r="M1354" s="3">
        <v>32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1.8599999999999998E-2</v>
      </c>
      <c r="T1354" s="13">
        <f t="shared" si="211"/>
        <v>1.797E-3</v>
      </c>
      <c r="U1354" s="13">
        <f t="shared" si="212"/>
        <v>-4.1889999999999997E-2</v>
      </c>
      <c r="V1354" s="13">
        <f t="shared" si="213"/>
        <v>-7.5392000000000001E-2</v>
      </c>
      <c r="W1354" s="13">
        <f t="shared" si="214"/>
        <v>1.8720000000000001E-2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9754</v>
      </c>
      <c r="C1355" s="3" t="s">
        <v>10258</v>
      </c>
      <c r="D1355" s="12">
        <v>17.399999999999999</v>
      </c>
      <c r="E1355" s="12">
        <v>17.7</v>
      </c>
      <c r="F1355" s="12">
        <v>18</v>
      </c>
      <c r="G1355" s="12">
        <v>18</v>
      </c>
      <c r="H1355" s="12">
        <v>17.7</v>
      </c>
      <c r="I1355" s="3">
        <v>0</v>
      </c>
      <c r="J1355" s="3">
        <v>-4</v>
      </c>
      <c r="K1355" s="3">
        <v>-3</v>
      </c>
      <c r="L1355" s="3">
        <v>-2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-7.0799999999999997E-4</v>
      </c>
      <c r="U1355" s="13">
        <f t="shared" si="212"/>
        <v>-5.4000000000000001E-4</v>
      </c>
      <c r="V1355" s="13">
        <f t="shared" si="213"/>
        <v>-3.6000000000000002E-4</v>
      </c>
      <c r="W1355" s="13">
        <f t="shared" si="214"/>
        <v>-5.309999999999999E-4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9755</v>
      </c>
      <c r="C1356" s="3" t="s">
        <v>10264</v>
      </c>
      <c r="D1356" s="12">
        <v>9.77</v>
      </c>
      <c r="E1356" s="12">
        <v>9.89</v>
      </c>
      <c r="F1356" s="12">
        <v>9.73</v>
      </c>
      <c r="G1356" s="12">
        <v>9.75</v>
      </c>
      <c r="H1356" s="12">
        <v>9.8000000000000007</v>
      </c>
      <c r="I1356" s="3">
        <v>0</v>
      </c>
      <c r="J1356" s="3">
        <v>0</v>
      </c>
      <c r="K1356" s="3">
        <v>0</v>
      </c>
      <c r="L1356" s="3">
        <v>0</v>
      </c>
      <c r="M1356" s="3">
        <v>-3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-2.9400000000000004E-4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9756</v>
      </c>
      <c r="C1357" s="3" t="s">
        <v>10201</v>
      </c>
      <c r="D1357" s="12">
        <v>23.5</v>
      </c>
      <c r="E1357" s="12">
        <v>23.25</v>
      </c>
      <c r="F1357" s="12">
        <v>22.9</v>
      </c>
      <c r="G1357" s="12">
        <v>24.15</v>
      </c>
      <c r="H1357" s="12">
        <v>23.65</v>
      </c>
      <c r="I1357" s="3">
        <v>1</v>
      </c>
      <c r="J1357" s="3">
        <v>-1</v>
      </c>
      <c r="K1357" s="3">
        <v>-1</v>
      </c>
      <c r="L1357" s="3">
        <v>8</v>
      </c>
      <c r="M1357" s="3">
        <v>-8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2.3499999999999999E-4</v>
      </c>
      <c r="T1357" s="13">
        <f t="shared" si="211"/>
        <v>-2.3250000000000001E-4</v>
      </c>
      <c r="U1357" s="13">
        <f t="shared" si="212"/>
        <v>-2.2899999999999998E-4</v>
      </c>
      <c r="V1357" s="13">
        <f t="shared" si="213"/>
        <v>1.9319999999999999E-3</v>
      </c>
      <c r="W1357" s="13">
        <f t="shared" si="214"/>
        <v>-1.8919999999999998E-3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9757</v>
      </c>
      <c r="C1358" s="3" t="s">
        <v>10227</v>
      </c>
      <c r="D1358" s="12">
        <v>20.9</v>
      </c>
      <c r="E1358" s="12">
        <v>20.8</v>
      </c>
      <c r="F1358" s="12">
        <v>20.3</v>
      </c>
      <c r="G1358" s="12">
        <v>21.05</v>
      </c>
      <c r="H1358" s="12">
        <v>22.55</v>
      </c>
      <c r="I1358" s="3">
        <v>2555</v>
      </c>
      <c r="J1358" s="3">
        <v>-100</v>
      </c>
      <c r="K1358" s="3">
        <v>3</v>
      </c>
      <c r="L1358" s="3">
        <v>2406</v>
      </c>
      <c r="M1358" s="3">
        <v>-77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0.533995</v>
      </c>
      <c r="T1358" s="13">
        <f t="shared" si="211"/>
        <v>-2.0799999999999999E-2</v>
      </c>
      <c r="U1358" s="13">
        <f t="shared" si="212"/>
        <v>6.0900000000000006E-4</v>
      </c>
      <c r="V1358" s="13">
        <f t="shared" si="213"/>
        <v>0.506463</v>
      </c>
      <c r="W1358" s="13">
        <f t="shared" si="214"/>
        <v>-1.73635E-2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9758</v>
      </c>
      <c r="C1359" s="3" t="s">
        <v>10231</v>
      </c>
      <c r="D1359" s="12">
        <v>54.6</v>
      </c>
      <c r="E1359" s="12">
        <v>54.6</v>
      </c>
      <c r="F1359" s="12">
        <v>53.8</v>
      </c>
      <c r="G1359" s="12">
        <v>54.1</v>
      </c>
      <c r="H1359" s="12">
        <v>54.9</v>
      </c>
      <c r="I1359" s="3">
        <v>1740</v>
      </c>
      <c r="J1359" s="3">
        <v>869</v>
      </c>
      <c r="K1359" s="3">
        <v>585</v>
      </c>
      <c r="L1359" s="3">
        <v>946</v>
      </c>
      <c r="M1359" s="3">
        <v>2086</v>
      </c>
      <c r="N1359" s="3">
        <v>37</v>
      </c>
      <c r="O1359" s="3">
        <v>30</v>
      </c>
      <c r="P1359" s="3">
        <v>31</v>
      </c>
      <c r="Q1359" s="3">
        <v>-8</v>
      </c>
      <c r="R1359" s="3">
        <v>-100</v>
      </c>
      <c r="S1359" s="13">
        <f t="shared" si="210"/>
        <v>0.95004</v>
      </c>
      <c r="T1359" s="13">
        <f t="shared" si="211"/>
        <v>0.47447400000000001</v>
      </c>
      <c r="U1359" s="13">
        <f t="shared" si="212"/>
        <v>0.31473000000000001</v>
      </c>
      <c r="V1359" s="13">
        <f t="shared" si="213"/>
        <v>0.51178599999999996</v>
      </c>
      <c r="W1359" s="13">
        <f t="shared" si="214"/>
        <v>1.145214</v>
      </c>
      <c r="X1359" s="13">
        <f t="shared" si="215"/>
        <v>2.0202000000000001E-2</v>
      </c>
      <c r="Y1359" s="13">
        <f t="shared" si="216"/>
        <v>1.6379999999999999E-2</v>
      </c>
      <c r="Z1359" s="13">
        <f t="shared" si="217"/>
        <v>1.6677999999999998E-2</v>
      </c>
      <c r="AA1359" s="13">
        <f t="shared" si="218"/>
        <v>-4.3280000000000002E-3</v>
      </c>
      <c r="AB1359" s="13">
        <f t="shared" si="219"/>
        <v>-5.4899999999999997E-2</v>
      </c>
    </row>
    <row r="1360" spans="1:28" x14ac:dyDescent="0.25">
      <c r="A1360" s="2" t="s">
        <v>1354</v>
      </c>
      <c r="B1360" s="3" t="s">
        <v>9759</v>
      </c>
      <c r="C1360" s="3" t="s">
        <v>10203</v>
      </c>
      <c r="D1360" s="12">
        <v>15.8</v>
      </c>
      <c r="E1360" s="12">
        <v>14.75</v>
      </c>
      <c r="F1360" s="12">
        <v>15.05</v>
      </c>
      <c r="G1360" s="12">
        <v>15.15</v>
      </c>
      <c r="H1360" s="12">
        <v>15.25</v>
      </c>
      <c r="I1360" s="3">
        <v>-1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-1.5800000000000002E-4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9760</v>
      </c>
      <c r="C1361" s="3" t="s">
        <v>10231</v>
      </c>
      <c r="D1361" s="12">
        <v>82.9</v>
      </c>
      <c r="E1361" s="12">
        <v>82.2</v>
      </c>
      <c r="F1361" s="12">
        <v>80.2</v>
      </c>
      <c r="G1361" s="12">
        <v>80.099999999999994</v>
      </c>
      <c r="H1361" s="12">
        <v>84.3</v>
      </c>
      <c r="I1361" s="3">
        <v>770</v>
      </c>
      <c r="J1361" s="3">
        <v>-443</v>
      </c>
      <c r="K1361" s="3">
        <v>96</v>
      </c>
      <c r="L1361" s="3">
        <v>-224</v>
      </c>
      <c r="M1361" s="3">
        <v>1328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0.63833000000000006</v>
      </c>
      <c r="T1361" s="13">
        <f t="shared" si="211"/>
        <v>-0.36414599999999997</v>
      </c>
      <c r="U1361" s="13">
        <f t="shared" si="212"/>
        <v>7.6992000000000005E-2</v>
      </c>
      <c r="V1361" s="13">
        <f t="shared" si="213"/>
        <v>-0.17942399999999997</v>
      </c>
      <c r="W1361" s="13">
        <f t="shared" si="214"/>
        <v>1.1195039999999998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9761</v>
      </c>
      <c r="C1362" s="3" t="s">
        <v>4596</v>
      </c>
      <c r="D1362" s="12">
        <v>65.900000000000006</v>
      </c>
      <c r="E1362" s="12">
        <v>65.8</v>
      </c>
      <c r="F1362" s="12">
        <v>65.900000000000006</v>
      </c>
      <c r="G1362" s="12">
        <v>66.400000000000006</v>
      </c>
      <c r="H1362" s="12">
        <v>66.7</v>
      </c>
      <c r="I1362" s="3">
        <v>20</v>
      </c>
      <c r="J1362" s="3">
        <v>6</v>
      </c>
      <c r="K1362" s="3">
        <v>-1</v>
      </c>
      <c r="L1362" s="3">
        <v>16</v>
      </c>
      <c r="M1362" s="3">
        <v>13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1.3180000000000001E-2</v>
      </c>
      <c r="T1362" s="13">
        <f t="shared" si="211"/>
        <v>3.9479999999999993E-3</v>
      </c>
      <c r="U1362" s="13">
        <f t="shared" si="212"/>
        <v>-6.5900000000000008E-4</v>
      </c>
      <c r="V1362" s="13">
        <f t="shared" si="213"/>
        <v>1.0624000000000001E-2</v>
      </c>
      <c r="W1362" s="13">
        <f t="shared" si="214"/>
        <v>8.6709999999999999E-3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9762</v>
      </c>
      <c r="C1363" s="3" t="s">
        <v>10195</v>
      </c>
      <c r="D1363" s="12">
        <v>9.26</v>
      </c>
      <c r="E1363" s="12">
        <v>9.36</v>
      </c>
      <c r="F1363" s="12">
        <v>9.3000000000000007</v>
      </c>
      <c r="G1363" s="12">
        <v>9.44</v>
      </c>
      <c r="H1363" s="12">
        <v>9.48</v>
      </c>
      <c r="I1363" s="3">
        <v>10</v>
      </c>
      <c r="J1363" s="3">
        <v>-10</v>
      </c>
      <c r="K1363" s="3">
        <v>-6</v>
      </c>
      <c r="L1363" s="3">
        <v>-19</v>
      </c>
      <c r="M1363" s="3">
        <v>-12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9.2599999999999996E-4</v>
      </c>
      <c r="T1363" s="13">
        <f t="shared" si="211"/>
        <v>-9.3599999999999998E-4</v>
      </c>
      <c r="U1363" s="13">
        <f t="shared" si="212"/>
        <v>-5.5800000000000001E-4</v>
      </c>
      <c r="V1363" s="13">
        <f t="shared" si="213"/>
        <v>-1.7935999999999998E-3</v>
      </c>
      <c r="W1363" s="13">
        <f t="shared" si="214"/>
        <v>-1.1376000000000001E-3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9763</v>
      </c>
      <c r="C1364" s="3" t="s">
        <v>4585</v>
      </c>
      <c r="D1364" s="12">
        <v>9.19</v>
      </c>
      <c r="E1364" s="12">
        <v>9.2200000000000006</v>
      </c>
      <c r="F1364" s="12">
        <v>8.8699999999999992</v>
      </c>
      <c r="G1364" s="12">
        <v>8.91</v>
      </c>
      <c r="H1364" s="12">
        <v>9.33</v>
      </c>
      <c r="I1364" s="3">
        <v>6</v>
      </c>
      <c r="J1364" s="3">
        <v>-44</v>
      </c>
      <c r="K1364" s="3">
        <v>-94</v>
      </c>
      <c r="L1364" s="3">
        <v>-8</v>
      </c>
      <c r="M1364" s="3">
        <v>65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5.5139999999999996E-4</v>
      </c>
      <c r="T1364" s="13">
        <f t="shared" si="211"/>
        <v>-4.0568000000000002E-3</v>
      </c>
      <c r="U1364" s="13">
        <f t="shared" si="212"/>
        <v>-8.3377999999999994E-3</v>
      </c>
      <c r="V1364" s="13">
        <f t="shared" si="213"/>
        <v>-7.1279999999999998E-4</v>
      </c>
      <c r="W1364" s="13">
        <f t="shared" si="214"/>
        <v>6.0645000000000004E-3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9764</v>
      </c>
      <c r="C1365" s="3" t="s">
        <v>10215</v>
      </c>
      <c r="D1365" s="12">
        <v>21.15</v>
      </c>
      <c r="E1365" s="12">
        <v>20.9</v>
      </c>
      <c r="F1365" s="12">
        <v>20.65</v>
      </c>
      <c r="G1365" s="12">
        <v>20.7</v>
      </c>
      <c r="H1365" s="12">
        <v>21.1</v>
      </c>
      <c r="I1365" s="3">
        <v>-5</v>
      </c>
      <c r="J1365" s="3">
        <v>2</v>
      </c>
      <c r="K1365" s="3">
        <v>-13</v>
      </c>
      <c r="L1365" s="3">
        <v>-15</v>
      </c>
      <c r="M1365" s="3">
        <v>12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-1.0575000000000001E-3</v>
      </c>
      <c r="T1365" s="13">
        <f t="shared" si="211"/>
        <v>4.1799999999999997E-4</v>
      </c>
      <c r="U1365" s="13">
        <f t="shared" si="212"/>
        <v>-2.6844999999999998E-3</v>
      </c>
      <c r="V1365" s="13">
        <f t="shared" si="213"/>
        <v>-3.1050000000000001E-3</v>
      </c>
      <c r="W1365" s="13">
        <f t="shared" si="214"/>
        <v>2.532E-3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9765</v>
      </c>
      <c r="C1366" s="3" t="s">
        <v>10227</v>
      </c>
      <c r="D1366" s="12">
        <v>122.5</v>
      </c>
      <c r="E1366" s="12">
        <v>119.5</v>
      </c>
      <c r="F1366" s="12">
        <v>118</v>
      </c>
      <c r="G1366" s="12">
        <v>121</v>
      </c>
      <c r="H1366" s="12">
        <v>127.5</v>
      </c>
      <c r="I1366" s="3">
        <v>-436</v>
      </c>
      <c r="J1366" s="3">
        <v>-238</v>
      </c>
      <c r="K1366" s="3">
        <v>-679</v>
      </c>
      <c r="L1366" s="3">
        <v>668</v>
      </c>
      <c r="M1366" s="3">
        <v>-246</v>
      </c>
      <c r="N1366" s="3">
        <v>-1</v>
      </c>
      <c r="O1366" s="3">
        <v>361</v>
      </c>
      <c r="P1366" s="3">
        <v>851</v>
      </c>
      <c r="Q1366" s="3">
        <v>732</v>
      </c>
      <c r="R1366" s="3">
        <v>804</v>
      </c>
      <c r="S1366" s="13">
        <f t="shared" si="210"/>
        <v>-0.53410000000000002</v>
      </c>
      <c r="T1366" s="13">
        <f t="shared" si="211"/>
        <v>-0.28441</v>
      </c>
      <c r="U1366" s="13">
        <f t="shared" si="212"/>
        <v>-0.80122000000000004</v>
      </c>
      <c r="V1366" s="13">
        <f t="shared" si="213"/>
        <v>0.80828</v>
      </c>
      <c r="W1366" s="13">
        <f t="shared" si="214"/>
        <v>-0.31364999999999998</v>
      </c>
      <c r="X1366" s="13">
        <f t="shared" si="215"/>
        <v>-1.225E-3</v>
      </c>
      <c r="Y1366" s="13">
        <f t="shared" si="216"/>
        <v>0.43139499999999997</v>
      </c>
      <c r="Z1366" s="13">
        <f t="shared" si="217"/>
        <v>1.0041800000000001</v>
      </c>
      <c r="AA1366" s="13">
        <f t="shared" si="218"/>
        <v>0.88571999999999995</v>
      </c>
      <c r="AB1366" s="13">
        <f t="shared" si="219"/>
        <v>1.0250999999999999</v>
      </c>
    </row>
    <row r="1367" spans="1:28" x14ac:dyDescent="0.25">
      <c r="A1367" s="2" t="s">
        <v>1361</v>
      </c>
      <c r="B1367" s="3" t="s">
        <v>9766</v>
      </c>
      <c r="C1367" s="3" t="s">
        <v>10203</v>
      </c>
      <c r="D1367" s="12">
        <v>21.8</v>
      </c>
      <c r="E1367" s="12">
        <v>21.8</v>
      </c>
      <c r="F1367" s="12">
        <v>21.7</v>
      </c>
      <c r="G1367" s="12">
        <v>21.6</v>
      </c>
      <c r="H1367" s="12">
        <v>21.7</v>
      </c>
      <c r="I1367" s="3">
        <v>45</v>
      </c>
      <c r="J1367" s="3">
        <v>24</v>
      </c>
      <c r="K1367" s="3">
        <v>-47</v>
      </c>
      <c r="L1367" s="3">
        <v>-21</v>
      </c>
      <c r="M1367" s="3">
        <v>18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9.8099999999999993E-3</v>
      </c>
      <c r="T1367" s="13">
        <f t="shared" si="211"/>
        <v>5.2320000000000005E-3</v>
      </c>
      <c r="U1367" s="13">
        <f t="shared" si="212"/>
        <v>-1.0199E-2</v>
      </c>
      <c r="V1367" s="13">
        <f t="shared" si="213"/>
        <v>-4.5360000000000001E-3</v>
      </c>
      <c r="W1367" s="13">
        <f t="shared" si="214"/>
        <v>3.9059999999999997E-3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9767</v>
      </c>
      <c r="C1368" s="3" t="s">
        <v>4593</v>
      </c>
      <c r="D1368" s="12">
        <v>196.5</v>
      </c>
      <c r="E1368" s="12">
        <v>207</v>
      </c>
      <c r="F1368" s="12">
        <v>203</v>
      </c>
      <c r="G1368" s="12">
        <v>210.5</v>
      </c>
      <c r="H1368" s="12">
        <v>220</v>
      </c>
      <c r="I1368" s="3">
        <v>-403</v>
      </c>
      <c r="J1368" s="3">
        <v>-516</v>
      </c>
      <c r="K1368" s="3">
        <v>53</v>
      </c>
      <c r="L1368" s="3">
        <v>382</v>
      </c>
      <c r="M1368" s="3">
        <v>348</v>
      </c>
      <c r="N1368" s="3">
        <v>388</v>
      </c>
      <c r="O1368" s="3">
        <v>529</v>
      </c>
      <c r="P1368" s="3">
        <v>337</v>
      </c>
      <c r="Q1368" s="3">
        <v>1517</v>
      </c>
      <c r="R1368" s="3">
        <v>1418</v>
      </c>
      <c r="S1368" s="13">
        <f t="shared" si="210"/>
        <v>-0.79189500000000002</v>
      </c>
      <c r="T1368" s="13">
        <f t="shared" si="211"/>
        <v>-1.06812</v>
      </c>
      <c r="U1368" s="13">
        <f t="shared" si="212"/>
        <v>0.10759000000000001</v>
      </c>
      <c r="V1368" s="13">
        <f t="shared" si="213"/>
        <v>0.80410999999999999</v>
      </c>
      <c r="W1368" s="13">
        <f t="shared" si="214"/>
        <v>0.76559999999999995</v>
      </c>
      <c r="X1368" s="13">
        <f t="shared" si="215"/>
        <v>0.76241999999999999</v>
      </c>
      <c r="Y1368" s="13">
        <f t="shared" si="216"/>
        <v>1.0950299999999999</v>
      </c>
      <c r="Z1368" s="13">
        <f t="shared" si="217"/>
        <v>0.68411</v>
      </c>
      <c r="AA1368" s="13">
        <f t="shared" si="218"/>
        <v>3.1932849999999999</v>
      </c>
      <c r="AB1368" s="13">
        <f t="shared" si="219"/>
        <v>3.1196000000000002</v>
      </c>
    </row>
    <row r="1369" spans="1:28" x14ac:dyDescent="0.25">
      <c r="A1369" s="2" t="s">
        <v>1363</v>
      </c>
      <c r="B1369" s="3" t="s">
        <v>9768</v>
      </c>
      <c r="C1369" s="3" t="s">
        <v>4740</v>
      </c>
      <c r="D1369" s="12">
        <v>113</v>
      </c>
      <c r="E1369" s="12">
        <v>111</v>
      </c>
      <c r="F1369" s="12">
        <v>106.5</v>
      </c>
      <c r="G1369" s="12">
        <v>106.5</v>
      </c>
      <c r="H1369" s="12">
        <v>109</v>
      </c>
      <c r="I1369" s="3">
        <v>840</v>
      </c>
      <c r="J1369" s="3">
        <v>-245</v>
      </c>
      <c r="K1369" s="3">
        <v>-308</v>
      </c>
      <c r="L1369" s="3">
        <v>232</v>
      </c>
      <c r="M1369" s="3">
        <v>188</v>
      </c>
      <c r="N1369" s="3">
        <v>73</v>
      </c>
      <c r="O1369" s="3">
        <v>5</v>
      </c>
      <c r="P1369" s="3">
        <v>-109</v>
      </c>
      <c r="Q1369" s="3">
        <v>0</v>
      </c>
      <c r="R1369" s="3">
        <v>33</v>
      </c>
      <c r="S1369" s="13">
        <f t="shared" si="210"/>
        <v>0.94920000000000004</v>
      </c>
      <c r="T1369" s="13">
        <f t="shared" si="211"/>
        <v>-0.27195000000000003</v>
      </c>
      <c r="U1369" s="13">
        <f t="shared" si="212"/>
        <v>-0.32801999999999998</v>
      </c>
      <c r="V1369" s="13">
        <f t="shared" si="213"/>
        <v>0.24707999999999999</v>
      </c>
      <c r="W1369" s="13">
        <f t="shared" si="214"/>
        <v>0.20491999999999999</v>
      </c>
      <c r="X1369" s="13">
        <f t="shared" si="215"/>
        <v>8.2489999999999994E-2</v>
      </c>
      <c r="Y1369" s="13">
        <f t="shared" si="216"/>
        <v>5.5500000000000002E-3</v>
      </c>
      <c r="Z1369" s="13">
        <f t="shared" si="217"/>
        <v>-0.11608499999999999</v>
      </c>
      <c r="AA1369" s="13">
        <f t="shared" si="218"/>
        <v>0</v>
      </c>
      <c r="AB1369" s="13">
        <f t="shared" si="219"/>
        <v>3.5970000000000002E-2</v>
      </c>
    </row>
    <row r="1370" spans="1:28" x14ac:dyDescent="0.25">
      <c r="A1370" s="2" t="s">
        <v>1364</v>
      </c>
      <c r="B1370" s="3" t="s">
        <v>9769</v>
      </c>
      <c r="C1370" s="3" t="s">
        <v>10242</v>
      </c>
      <c r="D1370" s="12">
        <v>30.8</v>
      </c>
      <c r="E1370" s="12">
        <v>31.85</v>
      </c>
      <c r="F1370" s="12">
        <v>29.55</v>
      </c>
      <c r="G1370" s="12">
        <v>29.65</v>
      </c>
      <c r="H1370" s="12">
        <v>29.65</v>
      </c>
      <c r="I1370" s="3">
        <v>30</v>
      </c>
      <c r="J1370" s="3">
        <v>-47</v>
      </c>
      <c r="K1370" s="3">
        <v>-625</v>
      </c>
      <c r="L1370" s="3">
        <v>-121</v>
      </c>
      <c r="M1370" s="3">
        <v>-27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9.2399999999999999E-3</v>
      </c>
      <c r="T1370" s="13">
        <f t="shared" si="211"/>
        <v>-1.49695E-2</v>
      </c>
      <c r="U1370" s="13">
        <f t="shared" si="212"/>
        <v>-0.1846875</v>
      </c>
      <c r="V1370" s="13">
        <f t="shared" si="213"/>
        <v>-3.5876499999999999E-2</v>
      </c>
      <c r="W1370" s="13">
        <f t="shared" si="214"/>
        <v>-8.0054999999999987E-3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9770</v>
      </c>
      <c r="C1371" s="3" t="s">
        <v>10219</v>
      </c>
      <c r="D1371" s="12">
        <v>36.25</v>
      </c>
      <c r="E1371" s="12">
        <v>36.15</v>
      </c>
      <c r="F1371" s="12">
        <v>35.299999999999997</v>
      </c>
      <c r="G1371" s="12">
        <v>35.65</v>
      </c>
      <c r="H1371" s="12">
        <v>35.9</v>
      </c>
      <c r="I1371" s="3">
        <v>-2</v>
      </c>
      <c r="J1371" s="3">
        <v>-7</v>
      </c>
      <c r="K1371" s="3">
        <v>-41</v>
      </c>
      <c r="L1371" s="3">
        <v>7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-7.2499999999999995E-4</v>
      </c>
      <c r="T1371" s="13">
        <f t="shared" si="211"/>
        <v>-2.5304999999999998E-3</v>
      </c>
      <c r="U1371" s="13">
        <f t="shared" si="212"/>
        <v>-1.4473E-2</v>
      </c>
      <c r="V1371" s="13">
        <f t="shared" si="213"/>
        <v>2.4954999999999999E-3</v>
      </c>
      <c r="W1371" s="13">
        <f t="shared" si="214"/>
        <v>-7.18E-4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9771</v>
      </c>
      <c r="C1372" s="3" t="s">
        <v>10242</v>
      </c>
      <c r="D1372" s="12">
        <v>85.8</v>
      </c>
      <c r="E1372" s="12">
        <v>84.1</v>
      </c>
      <c r="F1372" s="12">
        <v>84.5</v>
      </c>
      <c r="G1372" s="12">
        <v>84.5</v>
      </c>
      <c r="H1372" s="12">
        <v>84.5</v>
      </c>
      <c r="I1372" s="3">
        <v>19</v>
      </c>
      <c r="J1372" s="3">
        <v>-92</v>
      </c>
      <c r="K1372" s="3">
        <v>-2</v>
      </c>
      <c r="L1372" s="3">
        <v>0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1.6302000000000001E-2</v>
      </c>
      <c r="T1372" s="13">
        <f t="shared" si="211"/>
        <v>-7.7371999999999996E-2</v>
      </c>
      <c r="U1372" s="13">
        <f t="shared" si="212"/>
        <v>-1.6900000000000001E-3</v>
      </c>
      <c r="V1372" s="13">
        <f t="shared" si="213"/>
        <v>0</v>
      </c>
      <c r="W1372" s="13">
        <f t="shared" si="214"/>
        <v>-4.2249999999999996E-3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9772</v>
      </c>
      <c r="C1373" s="3" t="s">
        <v>10227</v>
      </c>
      <c r="D1373" s="12">
        <v>128.5</v>
      </c>
      <c r="E1373" s="12">
        <v>127.5</v>
      </c>
      <c r="F1373" s="12">
        <v>127.5</v>
      </c>
      <c r="G1373" s="12">
        <v>128.5</v>
      </c>
      <c r="H1373" s="12">
        <v>130.5</v>
      </c>
      <c r="I1373" s="3">
        <v>-1085</v>
      </c>
      <c r="J1373" s="3">
        <v>-671</v>
      </c>
      <c r="K1373" s="3">
        <v>-271</v>
      </c>
      <c r="L1373" s="3">
        <v>-452</v>
      </c>
      <c r="M1373" s="3">
        <v>24</v>
      </c>
      <c r="N1373" s="3">
        <v>496</v>
      </c>
      <c r="O1373" s="3">
        <v>1085</v>
      </c>
      <c r="P1373" s="3">
        <v>1134</v>
      </c>
      <c r="Q1373" s="3">
        <v>241</v>
      </c>
      <c r="R1373" s="3">
        <v>1741</v>
      </c>
      <c r="S1373" s="13">
        <f t="shared" si="210"/>
        <v>-1.394225</v>
      </c>
      <c r="T1373" s="13">
        <f t="shared" si="211"/>
        <v>-0.85552499999999998</v>
      </c>
      <c r="U1373" s="13">
        <f t="shared" si="212"/>
        <v>-0.34552500000000003</v>
      </c>
      <c r="V1373" s="13">
        <f t="shared" si="213"/>
        <v>-0.58082</v>
      </c>
      <c r="W1373" s="13">
        <f t="shared" si="214"/>
        <v>3.1320000000000001E-2</v>
      </c>
      <c r="X1373" s="13">
        <f t="shared" si="215"/>
        <v>0.63736000000000004</v>
      </c>
      <c r="Y1373" s="13">
        <f t="shared" si="216"/>
        <v>1.383375</v>
      </c>
      <c r="Z1373" s="13">
        <f t="shared" si="217"/>
        <v>1.4458500000000001</v>
      </c>
      <c r="AA1373" s="13">
        <f t="shared" si="218"/>
        <v>0.30968499999999999</v>
      </c>
      <c r="AB1373" s="13">
        <f t="shared" si="219"/>
        <v>2.2720050000000001</v>
      </c>
    </row>
    <row r="1374" spans="1:28" x14ac:dyDescent="0.25">
      <c r="A1374" s="2" t="s">
        <v>1368</v>
      </c>
      <c r="B1374" s="3" t="s">
        <v>9773</v>
      </c>
      <c r="C1374" s="3" t="s">
        <v>10189</v>
      </c>
      <c r="D1374" s="12">
        <v>112.5</v>
      </c>
      <c r="E1374" s="12">
        <v>111</v>
      </c>
      <c r="F1374" s="12">
        <v>112.5</v>
      </c>
      <c r="G1374" s="12">
        <v>116</v>
      </c>
      <c r="H1374" s="12">
        <v>127.5</v>
      </c>
      <c r="I1374" s="3">
        <v>361</v>
      </c>
      <c r="J1374" s="3">
        <v>-105</v>
      </c>
      <c r="K1374" s="3">
        <v>120</v>
      </c>
      <c r="L1374" s="3">
        <v>162</v>
      </c>
      <c r="M1374" s="3">
        <v>700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0.40612500000000001</v>
      </c>
      <c r="T1374" s="13">
        <f t="shared" si="211"/>
        <v>-0.11655</v>
      </c>
      <c r="U1374" s="13">
        <f t="shared" si="212"/>
        <v>0.13500000000000001</v>
      </c>
      <c r="V1374" s="13">
        <f t="shared" si="213"/>
        <v>0.18792</v>
      </c>
      <c r="W1374" s="13">
        <f t="shared" si="214"/>
        <v>0.89249999999999996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9774</v>
      </c>
      <c r="C1375" s="3" t="s">
        <v>10247</v>
      </c>
      <c r="D1375" s="12">
        <v>84</v>
      </c>
      <c r="E1375" s="12">
        <v>84.1</v>
      </c>
      <c r="F1375" s="12">
        <v>84.1</v>
      </c>
      <c r="G1375" s="12">
        <v>84.4</v>
      </c>
      <c r="H1375" s="12">
        <v>84.3</v>
      </c>
      <c r="I1375" s="3">
        <v>2</v>
      </c>
      <c r="J1375" s="3">
        <v>-3</v>
      </c>
      <c r="K1375" s="3">
        <v>4</v>
      </c>
      <c r="L1375" s="3">
        <v>6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1.6800000000000001E-3</v>
      </c>
      <c r="T1375" s="13">
        <f t="shared" si="211"/>
        <v>-2.5229999999999996E-3</v>
      </c>
      <c r="U1375" s="13">
        <f t="shared" si="212"/>
        <v>3.3639999999999998E-3</v>
      </c>
      <c r="V1375" s="13">
        <f t="shared" si="213"/>
        <v>5.0639999999999999E-3</v>
      </c>
      <c r="W1375" s="13">
        <f t="shared" si="214"/>
        <v>3.372E-3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9775</v>
      </c>
      <c r="C1376" s="3" t="s">
        <v>10198</v>
      </c>
      <c r="D1376" s="12">
        <v>27.25</v>
      </c>
      <c r="E1376" s="12">
        <v>27</v>
      </c>
      <c r="F1376" s="12">
        <v>26.55</v>
      </c>
      <c r="G1376" s="12">
        <v>26.8</v>
      </c>
      <c r="H1376" s="12">
        <v>27.15</v>
      </c>
      <c r="I1376" s="3">
        <v>-8</v>
      </c>
      <c r="J1376" s="3">
        <v>-527</v>
      </c>
      <c r="K1376" s="3">
        <v>-343</v>
      </c>
      <c r="L1376" s="3">
        <v>911</v>
      </c>
      <c r="M1376" s="3">
        <v>700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-2.1800000000000001E-3</v>
      </c>
      <c r="T1376" s="13">
        <f t="shared" si="211"/>
        <v>-0.14229</v>
      </c>
      <c r="U1376" s="13">
        <f t="shared" si="212"/>
        <v>-9.1066499999999995E-2</v>
      </c>
      <c r="V1376" s="13">
        <f t="shared" si="213"/>
        <v>0.244148</v>
      </c>
      <c r="W1376" s="13">
        <f t="shared" si="214"/>
        <v>0.19005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9776</v>
      </c>
      <c r="C1377" s="3" t="s">
        <v>4299</v>
      </c>
      <c r="D1377" s="12">
        <v>47</v>
      </c>
      <c r="E1377" s="12">
        <v>47</v>
      </c>
      <c r="F1377" s="12">
        <v>45.2</v>
      </c>
      <c r="G1377" s="12">
        <v>49.7</v>
      </c>
      <c r="H1377" s="12">
        <v>54.6</v>
      </c>
      <c r="I1377" s="3">
        <v>100</v>
      </c>
      <c r="J1377" s="3">
        <v>-114</v>
      </c>
      <c r="K1377" s="3">
        <v>-496</v>
      </c>
      <c r="L1377" s="3">
        <v>1249</v>
      </c>
      <c r="M1377" s="3">
        <v>-1299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4.7E-2</v>
      </c>
      <c r="T1377" s="13">
        <f t="shared" si="211"/>
        <v>-5.3580000000000003E-2</v>
      </c>
      <c r="U1377" s="13">
        <f t="shared" si="212"/>
        <v>-0.224192</v>
      </c>
      <c r="V1377" s="13">
        <f t="shared" si="213"/>
        <v>0.620753</v>
      </c>
      <c r="W1377" s="13">
        <f t="shared" si="214"/>
        <v>-0.70925400000000005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9777</v>
      </c>
      <c r="C1378" s="3" t="s">
        <v>4749</v>
      </c>
      <c r="D1378" s="12">
        <v>61.9</v>
      </c>
      <c r="E1378" s="12">
        <v>61.3</v>
      </c>
      <c r="F1378" s="12">
        <v>58.9</v>
      </c>
      <c r="G1378" s="12">
        <v>58.2</v>
      </c>
      <c r="H1378" s="12">
        <v>60</v>
      </c>
      <c r="I1378" s="3">
        <v>392</v>
      </c>
      <c r="J1378" s="3">
        <v>-191</v>
      </c>
      <c r="K1378" s="3">
        <v>-378</v>
      </c>
      <c r="L1378" s="3">
        <v>-204</v>
      </c>
      <c r="M1378" s="3">
        <v>532</v>
      </c>
      <c r="N1378" s="3">
        <v>10</v>
      </c>
      <c r="O1378" s="3">
        <v>0</v>
      </c>
      <c r="P1378" s="3">
        <v>10</v>
      </c>
      <c r="Q1378" s="3">
        <v>10</v>
      </c>
      <c r="R1378" s="3">
        <v>0</v>
      </c>
      <c r="S1378" s="13">
        <f t="shared" si="210"/>
        <v>0.242648</v>
      </c>
      <c r="T1378" s="13">
        <f t="shared" si="211"/>
        <v>-0.11708299999999999</v>
      </c>
      <c r="U1378" s="13">
        <f t="shared" si="212"/>
        <v>-0.22264200000000001</v>
      </c>
      <c r="V1378" s="13">
        <f t="shared" si="213"/>
        <v>-0.11872800000000001</v>
      </c>
      <c r="W1378" s="13">
        <f t="shared" si="214"/>
        <v>0.31919999999999998</v>
      </c>
      <c r="X1378" s="13">
        <f t="shared" si="215"/>
        <v>6.1900000000000002E-3</v>
      </c>
      <c r="Y1378" s="13">
        <f t="shared" si="216"/>
        <v>0</v>
      </c>
      <c r="Z1378" s="13">
        <f t="shared" si="217"/>
        <v>5.8900000000000003E-3</v>
      </c>
      <c r="AA1378" s="13">
        <f t="shared" si="218"/>
        <v>5.8199999999999997E-3</v>
      </c>
      <c r="AB1378" s="13">
        <f t="shared" si="219"/>
        <v>0</v>
      </c>
    </row>
    <row r="1379" spans="1:28" x14ac:dyDescent="0.25">
      <c r="A1379" s="2" t="s">
        <v>1373</v>
      </c>
      <c r="B1379" s="3" t="s">
        <v>9778</v>
      </c>
      <c r="C1379" s="3" t="s">
        <v>10307</v>
      </c>
      <c r="D1379" s="12">
        <v>67.900000000000006</v>
      </c>
      <c r="E1379" s="12">
        <v>68.599999999999994</v>
      </c>
      <c r="F1379" s="12">
        <v>67</v>
      </c>
      <c r="G1379" s="12">
        <v>66.900000000000006</v>
      </c>
      <c r="H1379" s="12">
        <v>68.3</v>
      </c>
      <c r="I1379" s="3">
        <v>174</v>
      </c>
      <c r="J1379" s="3">
        <v>667</v>
      </c>
      <c r="K1379" s="3">
        <v>-52</v>
      </c>
      <c r="L1379" s="3">
        <v>84</v>
      </c>
      <c r="M1379" s="3">
        <v>550</v>
      </c>
      <c r="N1379" s="3">
        <v>0</v>
      </c>
      <c r="O1379" s="3">
        <v>-25</v>
      </c>
      <c r="P1379" s="3">
        <v>0</v>
      </c>
      <c r="Q1379" s="3">
        <v>0</v>
      </c>
      <c r="R1379" s="3">
        <v>0</v>
      </c>
      <c r="S1379" s="13">
        <f t="shared" si="210"/>
        <v>0.118146</v>
      </c>
      <c r="T1379" s="13">
        <f t="shared" si="211"/>
        <v>0.45756199999999997</v>
      </c>
      <c r="U1379" s="13">
        <f t="shared" si="212"/>
        <v>-3.4840000000000003E-2</v>
      </c>
      <c r="V1379" s="13">
        <f t="shared" si="213"/>
        <v>5.6196000000000003E-2</v>
      </c>
      <c r="W1379" s="13">
        <f t="shared" si="214"/>
        <v>0.37564999999999998</v>
      </c>
      <c r="X1379" s="13">
        <f t="shared" si="215"/>
        <v>0</v>
      </c>
      <c r="Y1379" s="13">
        <f t="shared" si="216"/>
        <v>-1.7149999999999999E-2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9779</v>
      </c>
      <c r="C1380" s="3" t="s">
        <v>4756</v>
      </c>
      <c r="D1380" s="12">
        <v>7.35</v>
      </c>
      <c r="E1380" s="12">
        <v>7.7</v>
      </c>
      <c r="F1380" s="12">
        <v>7.45</v>
      </c>
      <c r="G1380" s="12">
        <v>7.5</v>
      </c>
      <c r="H1380" s="12">
        <v>7.63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9780</v>
      </c>
      <c r="C1381" s="3" t="s">
        <v>4589</v>
      </c>
      <c r="D1381" s="12">
        <v>29.05</v>
      </c>
      <c r="E1381" s="12">
        <v>28.7</v>
      </c>
      <c r="F1381" s="12">
        <v>27.75</v>
      </c>
      <c r="G1381" s="12">
        <v>28.2</v>
      </c>
      <c r="H1381" s="12">
        <v>28.15</v>
      </c>
      <c r="I1381" s="3">
        <v>337</v>
      </c>
      <c r="J1381" s="3">
        <v>-112</v>
      </c>
      <c r="K1381" s="3">
        <v>-143</v>
      </c>
      <c r="L1381" s="3">
        <v>176</v>
      </c>
      <c r="M1381" s="3">
        <v>484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9.7898499999999999E-2</v>
      </c>
      <c r="T1381" s="13">
        <f t="shared" si="211"/>
        <v>-3.2143999999999999E-2</v>
      </c>
      <c r="U1381" s="13">
        <f t="shared" si="212"/>
        <v>-3.9682500000000002E-2</v>
      </c>
      <c r="V1381" s="13">
        <f t="shared" si="213"/>
        <v>4.9631999999999996E-2</v>
      </c>
      <c r="W1381" s="13">
        <f t="shared" si="214"/>
        <v>0.13624599999999998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9781</v>
      </c>
      <c r="C1382" s="3" t="s">
        <v>10226</v>
      </c>
      <c r="D1382" s="12">
        <v>3.02</v>
      </c>
      <c r="E1382" s="12">
        <v>3.05</v>
      </c>
      <c r="F1382" s="12">
        <v>2.96</v>
      </c>
      <c r="G1382" s="12">
        <v>2.92</v>
      </c>
      <c r="H1382" s="12">
        <v>2.92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9782</v>
      </c>
      <c r="C1383" s="3" t="s">
        <v>10275</v>
      </c>
      <c r="D1383" s="12">
        <v>62.3</v>
      </c>
      <c r="E1383" s="12">
        <v>62.5</v>
      </c>
      <c r="F1383" s="12">
        <v>61.2</v>
      </c>
      <c r="G1383" s="12">
        <v>60.9</v>
      </c>
      <c r="H1383" s="12">
        <v>61.4</v>
      </c>
      <c r="I1383" s="3">
        <v>487</v>
      </c>
      <c r="J1383" s="3">
        <v>-209</v>
      </c>
      <c r="K1383" s="3">
        <v>-297</v>
      </c>
      <c r="L1383" s="3">
        <v>29</v>
      </c>
      <c r="M1383" s="3">
        <v>122</v>
      </c>
      <c r="N1383" s="3">
        <v>0</v>
      </c>
      <c r="O1383" s="3">
        <v>0</v>
      </c>
      <c r="P1383" s="3">
        <v>0</v>
      </c>
      <c r="Q1383" s="3">
        <v>0</v>
      </c>
      <c r="R1383" s="3">
        <v>-100</v>
      </c>
      <c r="S1383" s="13">
        <f t="shared" si="210"/>
        <v>0.30340099999999998</v>
      </c>
      <c r="T1383" s="13">
        <f t="shared" si="211"/>
        <v>-0.13062499999999999</v>
      </c>
      <c r="U1383" s="13">
        <f t="shared" si="212"/>
        <v>-0.18176400000000001</v>
      </c>
      <c r="V1383" s="13">
        <f t="shared" si="213"/>
        <v>1.7661E-2</v>
      </c>
      <c r="W1383" s="13">
        <f t="shared" si="214"/>
        <v>7.4908000000000002E-2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-6.1400000000000003E-2</v>
      </c>
    </row>
    <row r="1384" spans="1:28" x14ac:dyDescent="0.25">
      <c r="A1384" s="2" t="s">
        <v>1378</v>
      </c>
      <c r="B1384" s="3" t="s">
        <v>9783</v>
      </c>
      <c r="C1384" s="3" t="s">
        <v>10244</v>
      </c>
      <c r="D1384" s="12">
        <v>26</v>
      </c>
      <c r="E1384" s="12">
        <v>27.15</v>
      </c>
      <c r="F1384" s="12">
        <v>25.5</v>
      </c>
      <c r="G1384" s="12">
        <v>26.45</v>
      </c>
      <c r="H1384" s="12">
        <v>26.1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9784</v>
      </c>
      <c r="C1385" s="3" t="s">
        <v>10258</v>
      </c>
      <c r="D1385" s="12">
        <v>40.799999999999997</v>
      </c>
      <c r="E1385" s="12">
        <v>40.799999999999997</v>
      </c>
      <c r="F1385" s="12">
        <v>40.5</v>
      </c>
      <c r="G1385" s="12">
        <v>40.5</v>
      </c>
      <c r="H1385" s="12">
        <v>40.5</v>
      </c>
      <c r="I1385" s="3">
        <v>1</v>
      </c>
      <c r="J1385" s="3">
        <v>-2</v>
      </c>
      <c r="K1385" s="3">
        <v>1</v>
      </c>
      <c r="L1385" s="3">
        <v>-2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4.08E-4</v>
      </c>
      <c r="T1385" s="13">
        <f t="shared" si="211"/>
        <v>-8.1599999999999999E-4</v>
      </c>
      <c r="U1385" s="13">
        <f t="shared" si="212"/>
        <v>4.0499999999999998E-4</v>
      </c>
      <c r="V1385" s="13">
        <f t="shared" si="213"/>
        <v>-8.0999999999999996E-4</v>
      </c>
      <c r="W1385" s="13">
        <f t="shared" si="214"/>
        <v>-1.2149999999999999E-3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9785</v>
      </c>
      <c r="C1386" s="3" t="s">
        <v>10192</v>
      </c>
      <c r="D1386" s="12">
        <v>154</v>
      </c>
      <c r="E1386" s="12">
        <v>152.5</v>
      </c>
      <c r="F1386" s="12">
        <v>150</v>
      </c>
      <c r="G1386" s="12">
        <v>151.5</v>
      </c>
      <c r="H1386" s="12">
        <v>150.5</v>
      </c>
      <c r="I1386" s="3">
        <v>0</v>
      </c>
      <c r="J1386" s="3">
        <v>-9</v>
      </c>
      <c r="K1386" s="3">
        <v>0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-1.3724999999999999E-2</v>
      </c>
      <c r="U1386" s="13">
        <f t="shared" si="212"/>
        <v>0</v>
      </c>
      <c r="V1386" s="13">
        <f t="shared" si="213"/>
        <v>-1.5150000000000001E-3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9786</v>
      </c>
      <c r="C1387" s="3" t="s">
        <v>10282</v>
      </c>
      <c r="D1387" s="12">
        <v>8</v>
      </c>
      <c r="E1387" s="12">
        <v>7.99</v>
      </c>
      <c r="F1387" s="12">
        <v>7.33</v>
      </c>
      <c r="G1387" s="12">
        <v>8</v>
      </c>
      <c r="H1387" s="12">
        <v>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9787</v>
      </c>
      <c r="C1388" s="3" t="s">
        <v>10286</v>
      </c>
      <c r="D1388" s="12">
        <v>33</v>
      </c>
      <c r="E1388" s="12">
        <v>33.700000000000003</v>
      </c>
      <c r="F1388" s="12">
        <v>36.15</v>
      </c>
      <c r="G1388" s="12">
        <v>35.65</v>
      </c>
      <c r="H1388" s="12">
        <v>33.799999999999997</v>
      </c>
      <c r="I1388" s="3">
        <v>-262</v>
      </c>
      <c r="J1388" s="3">
        <v>223</v>
      </c>
      <c r="K1388" s="3">
        <v>-70</v>
      </c>
      <c r="L1388" s="3">
        <v>-399</v>
      </c>
      <c r="M1388" s="3">
        <v>-55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-8.6459999999999995E-2</v>
      </c>
      <c r="T1388" s="13">
        <f t="shared" si="211"/>
        <v>7.5151000000000009E-2</v>
      </c>
      <c r="U1388" s="13">
        <f t="shared" si="212"/>
        <v>-2.5305000000000001E-2</v>
      </c>
      <c r="V1388" s="13">
        <f t="shared" si="213"/>
        <v>-0.14224349999999999</v>
      </c>
      <c r="W1388" s="13">
        <f t="shared" si="214"/>
        <v>-1.8589999999999999E-2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9788</v>
      </c>
      <c r="C1389" s="3" t="s">
        <v>10258</v>
      </c>
      <c r="D1389" s="12">
        <v>1290</v>
      </c>
      <c r="E1389" s="12">
        <v>1290</v>
      </c>
      <c r="F1389" s="12">
        <v>1270</v>
      </c>
      <c r="G1389" s="12">
        <v>1240</v>
      </c>
      <c r="H1389" s="12">
        <v>1260</v>
      </c>
      <c r="I1389" s="3">
        <v>2</v>
      </c>
      <c r="J1389" s="3">
        <v>11</v>
      </c>
      <c r="K1389" s="3">
        <v>10</v>
      </c>
      <c r="L1389" s="3">
        <v>0</v>
      </c>
      <c r="M1389" s="3">
        <v>-12</v>
      </c>
      <c r="N1389" s="3">
        <v>0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2.58E-2</v>
      </c>
      <c r="T1389" s="13">
        <f t="shared" si="211"/>
        <v>0.1419</v>
      </c>
      <c r="U1389" s="13">
        <f t="shared" si="212"/>
        <v>0.127</v>
      </c>
      <c r="V1389" s="13">
        <f t="shared" si="213"/>
        <v>0</v>
      </c>
      <c r="W1389" s="13">
        <f t="shared" si="214"/>
        <v>-0.1512</v>
      </c>
      <c r="X1389" s="13">
        <f t="shared" si="215"/>
        <v>0</v>
      </c>
      <c r="Y1389" s="13">
        <f t="shared" si="216"/>
        <v>1.29E-2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9789</v>
      </c>
      <c r="C1390" s="3" t="s">
        <v>10244</v>
      </c>
      <c r="D1390" s="12">
        <v>151.5</v>
      </c>
      <c r="E1390" s="12">
        <v>154</v>
      </c>
      <c r="F1390" s="12">
        <v>142</v>
      </c>
      <c r="G1390" s="12">
        <v>141.5</v>
      </c>
      <c r="H1390" s="12">
        <v>155.5</v>
      </c>
      <c r="I1390" s="3">
        <v>-206</v>
      </c>
      <c r="J1390" s="3">
        <v>-119</v>
      </c>
      <c r="K1390" s="3">
        <v>-444</v>
      </c>
      <c r="L1390" s="3">
        <v>-242</v>
      </c>
      <c r="M1390" s="3">
        <v>503</v>
      </c>
      <c r="N1390" s="3">
        <v>0</v>
      </c>
      <c r="O1390" s="3">
        <v>75</v>
      </c>
      <c r="P1390" s="3">
        <v>0</v>
      </c>
      <c r="Q1390" s="3">
        <v>130</v>
      </c>
      <c r="R1390" s="3">
        <v>34</v>
      </c>
      <c r="S1390" s="13">
        <f t="shared" si="210"/>
        <v>-0.31208999999999998</v>
      </c>
      <c r="T1390" s="13">
        <f t="shared" si="211"/>
        <v>-0.18326000000000001</v>
      </c>
      <c r="U1390" s="13">
        <f t="shared" si="212"/>
        <v>-0.63048000000000004</v>
      </c>
      <c r="V1390" s="13">
        <f t="shared" si="213"/>
        <v>-0.34243000000000001</v>
      </c>
      <c r="W1390" s="13">
        <f t="shared" si="214"/>
        <v>0.782165</v>
      </c>
      <c r="X1390" s="13">
        <f t="shared" si="215"/>
        <v>0</v>
      </c>
      <c r="Y1390" s="13">
        <f t="shared" si="216"/>
        <v>0.11550000000000001</v>
      </c>
      <c r="Z1390" s="13">
        <f t="shared" si="217"/>
        <v>0</v>
      </c>
      <c r="AA1390" s="13">
        <f t="shared" si="218"/>
        <v>0.18395</v>
      </c>
      <c r="AB1390" s="13">
        <f t="shared" si="219"/>
        <v>5.287E-2</v>
      </c>
    </row>
    <row r="1391" spans="1:28" x14ac:dyDescent="0.25">
      <c r="A1391" s="2" t="s">
        <v>1385</v>
      </c>
      <c r="B1391" s="3" t="s">
        <v>9790</v>
      </c>
      <c r="C1391" s="3" t="s">
        <v>10198</v>
      </c>
      <c r="D1391" s="12">
        <v>71.400000000000006</v>
      </c>
      <c r="E1391" s="12">
        <v>74.900000000000006</v>
      </c>
      <c r="F1391" s="12">
        <v>74</v>
      </c>
      <c r="G1391" s="12">
        <v>72</v>
      </c>
      <c r="H1391" s="12">
        <v>73.5</v>
      </c>
      <c r="I1391" s="3">
        <v>-138</v>
      </c>
      <c r="J1391" s="3">
        <v>-227</v>
      </c>
      <c r="K1391" s="3">
        <v>-437</v>
      </c>
      <c r="L1391" s="3">
        <v>-143</v>
      </c>
      <c r="M1391" s="3">
        <v>89</v>
      </c>
      <c r="N1391" s="3">
        <v>316</v>
      </c>
      <c r="O1391" s="3">
        <v>289</v>
      </c>
      <c r="P1391" s="3">
        <v>257</v>
      </c>
      <c r="Q1391" s="3">
        <v>-8</v>
      </c>
      <c r="R1391" s="3">
        <v>0</v>
      </c>
      <c r="S1391" s="13">
        <f t="shared" si="210"/>
        <v>-9.8532000000000008E-2</v>
      </c>
      <c r="T1391" s="13">
        <f t="shared" si="211"/>
        <v>-0.17002300000000004</v>
      </c>
      <c r="U1391" s="13">
        <f t="shared" si="212"/>
        <v>-0.32338</v>
      </c>
      <c r="V1391" s="13">
        <f t="shared" si="213"/>
        <v>-0.10296</v>
      </c>
      <c r="W1391" s="13">
        <f t="shared" si="214"/>
        <v>6.5415000000000001E-2</v>
      </c>
      <c r="X1391" s="13">
        <f t="shared" si="215"/>
        <v>0.22562400000000002</v>
      </c>
      <c r="Y1391" s="13">
        <f t="shared" si="216"/>
        <v>0.21646100000000001</v>
      </c>
      <c r="Z1391" s="13">
        <f t="shared" si="217"/>
        <v>0.19017999999999999</v>
      </c>
      <c r="AA1391" s="13">
        <f t="shared" si="218"/>
        <v>-5.7600000000000004E-3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9791</v>
      </c>
      <c r="C1392" s="3" t="s">
        <v>10251</v>
      </c>
      <c r="D1392" s="12">
        <v>216.5</v>
      </c>
      <c r="E1392" s="12">
        <v>215.5</v>
      </c>
      <c r="F1392" s="12">
        <v>211</v>
      </c>
      <c r="G1392" s="12">
        <v>211</v>
      </c>
      <c r="H1392" s="12">
        <v>214.5</v>
      </c>
      <c r="I1392" s="3">
        <v>99</v>
      </c>
      <c r="J1392" s="3">
        <v>-38</v>
      </c>
      <c r="K1392" s="3">
        <v>-21</v>
      </c>
      <c r="L1392" s="3">
        <v>62</v>
      </c>
      <c r="M1392" s="3">
        <v>77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0.214335</v>
      </c>
      <c r="T1392" s="13">
        <f t="shared" si="211"/>
        <v>-8.1890000000000004E-2</v>
      </c>
      <c r="U1392" s="13">
        <f t="shared" si="212"/>
        <v>-4.4310000000000002E-2</v>
      </c>
      <c r="V1392" s="13">
        <f t="shared" si="213"/>
        <v>0.13081999999999999</v>
      </c>
      <c r="W1392" s="13">
        <f t="shared" si="214"/>
        <v>0.16516500000000001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9792</v>
      </c>
      <c r="C1393" s="3" t="s">
        <v>10244</v>
      </c>
      <c r="D1393" s="12">
        <v>3370</v>
      </c>
      <c r="E1393" s="12">
        <v>3355</v>
      </c>
      <c r="F1393" s="12">
        <v>3375</v>
      </c>
      <c r="G1393" s="12">
        <v>3370</v>
      </c>
      <c r="H1393" s="12">
        <v>3405</v>
      </c>
      <c r="I1393" s="3">
        <v>111</v>
      </c>
      <c r="J1393" s="3">
        <v>7</v>
      </c>
      <c r="K1393" s="3">
        <v>18</v>
      </c>
      <c r="L1393" s="3">
        <v>-6</v>
      </c>
      <c r="M1393" s="3">
        <v>1</v>
      </c>
      <c r="N1393" s="3">
        <v>-4</v>
      </c>
      <c r="O1393" s="3">
        <v>-3</v>
      </c>
      <c r="P1393" s="3">
        <v>5</v>
      </c>
      <c r="Q1393" s="3">
        <v>15</v>
      </c>
      <c r="R1393" s="3">
        <v>1</v>
      </c>
      <c r="S1393" s="13">
        <f t="shared" si="210"/>
        <v>3.7406999999999999</v>
      </c>
      <c r="T1393" s="13">
        <f t="shared" si="211"/>
        <v>0.23485</v>
      </c>
      <c r="U1393" s="13">
        <f t="shared" si="212"/>
        <v>0.60750000000000004</v>
      </c>
      <c r="V1393" s="13">
        <f t="shared" si="213"/>
        <v>-0.20219999999999999</v>
      </c>
      <c r="W1393" s="13">
        <f t="shared" si="214"/>
        <v>3.4049999999999997E-2</v>
      </c>
      <c r="X1393" s="13">
        <f t="shared" si="215"/>
        <v>-0.1348</v>
      </c>
      <c r="Y1393" s="13">
        <f t="shared" si="216"/>
        <v>-0.10065</v>
      </c>
      <c r="Z1393" s="13">
        <f t="shared" si="217"/>
        <v>0.16875000000000001</v>
      </c>
      <c r="AA1393" s="13">
        <f t="shared" si="218"/>
        <v>0.50549999999999995</v>
      </c>
      <c r="AB1393" s="13">
        <f t="shared" si="219"/>
        <v>3.4049999999999997E-2</v>
      </c>
    </row>
    <row r="1394" spans="1:28" x14ac:dyDescent="0.25">
      <c r="A1394" s="2" t="s">
        <v>1388</v>
      </c>
      <c r="B1394" s="3" t="s">
        <v>9793</v>
      </c>
      <c r="C1394" s="3" t="s">
        <v>10234</v>
      </c>
      <c r="D1394" s="12">
        <v>121.5</v>
      </c>
      <c r="E1394" s="12">
        <v>118.5</v>
      </c>
      <c r="F1394" s="12">
        <v>114</v>
      </c>
      <c r="G1394" s="12">
        <v>113</v>
      </c>
      <c r="H1394" s="12">
        <v>116.5</v>
      </c>
      <c r="I1394" s="3">
        <v>35</v>
      </c>
      <c r="J1394" s="3">
        <v>-148</v>
      </c>
      <c r="K1394" s="3">
        <v>-73</v>
      </c>
      <c r="L1394" s="3">
        <v>-82</v>
      </c>
      <c r="M1394" s="3">
        <v>14</v>
      </c>
      <c r="N1394" s="3">
        <v>0</v>
      </c>
      <c r="O1394" s="3">
        <v>0</v>
      </c>
      <c r="P1394" s="3">
        <v>0</v>
      </c>
      <c r="Q1394" s="3">
        <v>0</v>
      </c>
      <c r="R1394" s="3">
        <v>-3</v>
      </c>
      <c r="S1394" s="13">
        <f t="shared" si="210"/>
        <v>4.2525E-2</v>
      </c>
      <c r="T1394" s="13">
        <f t="shared" si="211"/>
        <v>-0.17538000000000001</v>
      </c>
      <c r="U1394" s="13">
        <f t="shared" si="212"/>
        <v>-8.3220000000000002E-2</v>
      </c>
      <c r="V1394" s="13">
        <f t="shared" si="213"/>
        <v>-9.2660000000000006E-2</v>
      </c>
      <c r="W1394" s="13">
        <f t="shared" si="214"/>
        <v>1.6310000000000002E-2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-3.4949999999999998E-3</v>
      </c>
    </row>
    <row r="1395" spans="1:28" x14ac:dyDescent="0.25">
      <c r="A1395" s="2" t="s">
        <v>1389</v>
      </c>
      <c r="B1395" s="3" t="s">
        <v>9794</v>
      </c>
      <c r="C1395" s="3" t="s">
        <v>10230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9795</v>
      </c>
      <c r="C1396" s="3" t="s">
        <v>10204</v>
      </c>
      <c r="D1396" s="12">
        <v>14.65</v>
      </c>
      <c r="E1396" s="12">
        <v>14.5</v>
      </c>
      <c r="F1396" s="12">
        <v>14.5</v>
      </c>
      <c r="G1396" s="12">
        <v>14.6</v>
      </c>
      <c r="H1396" s="12">
        <v>14.4</v>
      </c>
      <c r="I1396" s="3">
        <v>1</v>
      </c>
      <c r="J1396" s="3">
        <v>0</v>
      </c>
      <c r="K1396" s="3">
        <v>0</v>
      </c>
      <c r="L1396" s="3">
        <v>-1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1.4650000000000001E-4</v>
      </c>
      <c r="T1396" s="13">
        <f t="shared" si="211"/>
        <v>0</v>
      </c>
      <c r="U1396" s="13">
        <f t="shared" si="212"/>
        <v>0</v>
      </c>
      <c r="V1396" s="13">
        <f t="shared" si="213"/>
        <v>-1.46E-4</v>
      </c>
      <c r="W1396" s="13">
        <f t="shared" si="214"/>
        <v>-2.8800000000000001E-4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9796</v>
      </c>
      <c r="C1397" s="3" t="s">
        <v>10284</v>
      </c>
      <c r="D1397" s="12">
        <v>22.1</v>
      </c>
      <c r="E1397" s="12">
        <v>22.85</v>
      </c>
      <c r="F1397" s="12">
        <v>22.2</v>
      </c>
      <c r="G1397" s="12">
        <v>22.7</v>
      </c>
      <c r="H1397" s="12">
        <v>22.25</v>
      </c>
      <c r="I1397" s="3">
        <v>10</v>
      </c>
      <c r="J1397" s="3">
        <v>-8</v>
      </c>
      <c r="K1397" s="3">
        <v>-1</v>
      </c>
      <c r="L1397" s="3">
        <v>-10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2.2100000000000002E-3</v>
      </c>
      <c r="T1397" s="13">
        <f t="shared" si="211"/>
        <v>-1.8280000000000002E-3</v>
      </c>
      <c r="U1397" s="13">
        <f t="shared" si="212"/>
        <v>-2.22E-4</v>
      </c>
      <c r="V1397" s="13">
        <f t="shared" si="213"/>
        <v>-2.2699999999999999E-3</v>
      </c>
      <c r="W1397" s="13">
        <f t="shared" si="214"/>
        <v>-6.6750000000000002E-4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9797</v>
      </c>
      <c r="C1398" s="3" t="s">
        <v>10236</v>
      </c>
      <c r="D1398" s="12">
        <v>25.8</v>
      </c>
      <c r="E1398" s="12">
        <v>25.4</v>
      </c>
      <c r="F1398" s="12">
        <v>24.7</v>
      </c>
      <c r="G1398" s="12">
        <v>24.5</v>
      </c>
      <c r="H1398" s="12">
        <v>24.9</v>
      </c>
      <c r="I1398" s="3">
        <v>-3</v>
      </c>
      <c r="J1398" s="3">
        <v>-5</v>
      </c>
      <c r="K1398" s="3">
        <v>-4</v>
      </c>
      <c r="L1398" s="3">
        <v>-18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-7.7400000000000006E-4</v>
      </c>
      <c r="T1398" s="13">
        <f t="shared" si="211"/>
        <v>-1.2700000000000001E-3</v>
      </c>
      <c r="U1398" s="13">
        <f t="shared" si="212"/>
        <v>-9.8799999999999995E-4</v>
      </c>
      <c r="V1398" s="13">
        <f t="shared" si="213"/>
        <v>-4.4099999999999999E-3</v>
      </c>
      <c r="W1398" s="13">
        <f t="shared" si="214"/>
        <v>-4.9799999999999996E-4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9798</v>
      </c>
      <c r="C1399" s="3" t="s">
        <v>4755</v>
      </c>
      <c r="D1399" s="12">
        <v>80.5</v>
      </c>
      <c r="E1399" s="12">
        <v>80</v>
      </c>
      <c r="F1399" s="12">
        <v>78.400000000000006</v>
      </c>
      <c r="G1399" s="12">
        <v>75.400000000000006</v>
      </c>
      <c r="H1399" s="12">
        <v>77.599999999999994</v>
      </c>
      <c r="I1399" s="3">
        <v>-9</v>
      </c>
      <c r="J1399" s="3">
        <v>-8</v>
      </c>
      <c r="K1399" s="3">
        <v>-31</v>
      </c>
      <c r="L1399" s="3">
        <v>-101</v>
      </c>
      <c r="M1399" s="3">
        <v>32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-7.2449999999999997E-3</v>
      </c>
      <c r="T1399" s="13">
        <f t="shared" si="211"/>
        <v>-6.4000000000000003E-3</v>
      </c>
      <c r="U1399" s="13">
        <f t="shared" si="212"/>
        <v>-2.4303999999999999E-2</v>
      </c>
      <c r="V1399" s="13">
        <f t="shared" si="213"/>
        <v>-7.6153999999999999E-2</v>
      </c>
      <c r="W1399" s="13">
        <f t="shared" si="214"/>
        <v>2.4832E-2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9799</v>
      </c>
      <c r="C1400" s="3" t="s">
        <v>10278</v>
      </c>
      <c r="D1400" s="12">
        <v>30.3</v>
      </c>
      <c r="E1400" s="12">
        <v>30.5</v>
      </c>
      <c r="F1400" s="12">
        <v>31</v>
      </c>
      <c r="G1400" s="12">
        <v>30.55</v>
      </c>
      <c r="H1400" s="12">
        <v>30.5</v>
      </c>
      <c r="I1400" s="3">
        <v>-1</v>
      </c>
      <c r="J1400" s="3">
        <v>0</v>
      </c>
      <c r="K1400" s="3">
        <v>-7</v>
      </c>
      <c r="L1400" s="3">
        <v>-6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-3.0299999999999999E-4</v>
      </c>
      <c r="T1400" s="13">
        <f t="shared" si="211"/>
        <v>0</v>
      </c>
      <c r="U1400" s="13">
        <f t="shared" si="212"/>
        <v>-2.1700000000000001E-3</v>
      </c>
      <c r="V1400" s="13">
        <f t="shared" si="213"/>
        <v>-1.8330000000000002E-3</v>
      </c>
      <c r="W1400" s="13">
        <f t="shared" si="214"/>
        <v>-9.1500000000000001E-4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9800</v>
      </c>
      <c r="C1401" s="3" t="s">
        <v>4594</v>
      </c>
      <c r="D1401" s="12">
        <v>39.200000000000003</v>
      </c>
      <c r="E1401" s="12">
        <v>39.4</v>
      </c>
      <c r="F1401" s="12">
        <v>38.799999999999997</v>
      </c>
      <c r="G1401" s="12">
        <v>38.85</v>
      </c>
      <c r="H1401" s="12">
        <v>39.549999999999997</v>
      </c>
      <c r="I1401" s="3">
        <v>53</v>
      </c>
      <c r="J1401" s="3">
        <v>-19</v>
      </c>
      <c r="K1401" s="3">
        <v>-72</v>
      </c>
      <c r="L1401" s="3">
        <v>-39</v>
      </c>
      <c r="M1401" s="3">
        <v>107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2.0776000000000003E-2</v>
      </c>
      <c r="T1401" s="13">
        <f t="shared" si="211"/>
        <v>-7.4860000000000005E-3</v>
      </c>
      <c r="U1401" s="13">
        <f t="shared" si="212"/>
        <v>-2.7935999999999999E-2</v>
      </c>
      <c r="V1401" s="13">
        <f t="shared" si="213"/>
        <v>-1.5151500000000002E-2</v>
      </c>
      <c r="W1401" s="13">
        <f t="shared" si="214"/>
        <v>4.2318499999999995E-2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9801</v>
      </c>
      <c r="C1402" s="3" t="s">
        <v>10262</v>
      </c>
      <c r="D1402" s="12">
        <v>118</v>
      </c>
      <c r="E1402" s="12">
        <v>119.5</v>
      </c>
      <c r="F1402" s="12">
        <v>116.5</v>
      </c>
      <c r="G1402" s="12">
        <v>115</v>
      </c>
      <c r="H1402" s="12">
        <v>119</v>
      </c>
      <c r="I1402" s="3">
        <v>54</v>
      </c>
      <c r="J1402" s="3">
        <v>-84</v>
      </c>
      <c r="K1402" s="3">
        <v>-218</v>
      </c>
      <c r="L1402" s="3">
        <v>-51</v>
      </c>
      <c r="M1402" s="3">
        <v>135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6.3719999999999999E-2</v>
      </c>
      <c r="T1402" s="13">
        <f t="shared" si="211"/>
        <v>-0.10038</v>
      </c>
      <c r="U1402" s="13">
        <f t="shared" si="212"/>
        <v>-0.25396999999999997</v>
      </c>
      <c r="V1402" s="13">
        <f t="shared" si="213"/>
        <v>-5.8650000000000001E-2</v>
      </c>
      <c r="W1402" s="13">
        <f t="shared" si="214"/>
        <v>0.16064999999999999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9802</v>
      </c>
      <c r="C1403" s="3" t="s">
        <v>10243</v>
      </c>
      <c r="D1403" s="12">
        <v>102.5</v>
      </c>
      <c r="E1403" s="12">
        <v>100</v>
      </c>
      <c r="F1403" s="12">
        <v>100</v>
      </c>
      <c r="G1403" s="12">
        <v>99.6</v>
      </c>
      <c r="H1403" s="12">
        <v>101</v>
      </c>
      <c r="I1403" s="3">
        <v>429</v>
      </c>
      <c r="J1403" s="3">
        <v>-416</v>
      </c>
      <c r="K1403" s="3">
        <v>233</v>
      </c>
      <c r="L1403" s="3">
        <v>-113</v>
      </c>
      <c r="M1403" s="3">
        <v>333</v>
      </c>
      <c r="N1403" s="3">
        <v>-90</v>
      </c>
      <c r="O1403" s="3">
        <v>-90</v>
      </c>
      <c r="P1403" s="3">
        <v>-90</v>
      </c>
      <c r="Q1403" s="3">
        <v>-90</v>
      </c>
      <c r="R1403" s="3">
        <v>-90</v>
      </c>
      <c r="S1403" s="13">
        <f t="shared" si="210"/>
        <v>0.43972499999999998</v>
      </c>
      <c r="T1403" s="13">
        <f t="shared" si="211"/>
        <v>-0.41599999999999998</v>
      </c>
      <c r="U1403" s="13">
        <f t="shared" si="212"/>
        <v>0.23300000000000001</v>
      </c>
      <c r="V1403" s="13">
        <f t="shared" si="213"/>
        <v>-0.112548</v>
      </c>
      <c r="W1403" s="13">
        <f t="shared" si="214"/>
        <v>0.33633000000000002</v>
      </c>
      <c r="X1403" s="13">
        <f t="shared" si="215"/>
        <v>-9.2249999999999999E-2</v>
      </c>
      <c r="Y1403" s="13">
        <f t="shared" si="216"/>
        <v>-0.09</v>
      </c>
      <c r="Z1403" s="13">
        <f t="shared" si="217"/>
        <v>-0.09</v>
      </c>
      <c r="AA1403" s="13">
        <f t="shared" si="218"/>
        <v>-8.9639999999999997E-2</v>
      </c>
      <c r="AB1403" s="13">
        <f t="shared" si="219"/>
        <v>-9.0899999999999995E-2</v>
      </c>
    </row>
    <row r="1404" spans="1:28" x14ac:dyDescent="0.25">
      <c r="A1404" s="2" t="s">
        <v>1398</v>
      </c>
      <c r="B1404" s="3" t="s">
        <v>9803</v>
      </c>
      <c r="C1404" s="3" t="s">
        <v>10251</v>
      </c>
      <c r="D1404" s="12">
        <v>90.1</v>
      </c>
      <c r="E1404" s="12">
        <v>89.4</v>
      </c>
      <c r="F1404" s="12">
        <v>92.3</v>
      </c>
      <c r="G1404" s="12">
        <v>88.9</v>
      </c>
      <c r="H1404" s="12">
        <v>88.3</v>
      </c>
      <c r="I1404" s="3">
        <v>-59</v>
      </c>
      <c r="J1404" s="3">
        <v>-27</v>
      </c>
      <c r="K1404" s="3">
        <v>-60</v>
      </c>
      <c r="L1404" s="3">
        <v>-183</v>
      </c>
      <c r="M1404" s="3">
        <v>-13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-5.3158999999999998E-2</v>
      </c>
      <c r="T1404" s="13">
        <f t="shared" si="211"/>
        <v>-2.4138000000000003E-2</v>
      </c>
      <c r="U1404" s="13">
        <f t="shared" si="212"/>
        <v>-5.5379999999999999E-2</v>
      </c>
      <c r="V1404" s="13">
        <f t="shared" si="213"/>
        <v>-0.162687</v>
      </c>
      <c r="W1404" s="13">
        <f t="shared" si="214"/>
        <v>-1.1478999999999998E-2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9804</v>
      </c>
      <c r="C1405" s="3" t="s">
        <v>10228</v>
      </c>
      <c r="D1405" s="12">
        <v>32.35</v>
      </c>
      <c r="E1405" s="12">
        <v>33.35</v>
      </c>
      <c r="F1405" s="12">
        <v>32.9</v>
      </c>
      <c r="G1405" s="12">
        <v>33.200000000000003</v>
      </c>
      <c r="H1405" s="12">
        <v>33.5</v>
      </c>
      <c r="I1405" s="3">
        <v>-4</v>
      </c>
      <c r="J1405" s="3">
        <v>-3</v>
      </c>
      <c r="K1405" s="3">
        <v>0</v>
      </c>
      <c r="L1405" s="3">
        <v>-9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-1.294E-3</v>
      </c>
      <c r="T1405" s="13">
        <f t="shared" si="211"/>
        <v>-1.0005000000000001E-3</v>
      </c>
      <c r="U1405" s="13">
        <f t="shared" si="212"/>
        <v>0</v>
      </c>
      <c r="V1405" s="13">
        <f t="shared" si="213"/>
        <v>-2.9880000000000002E-3</v>
      </c>
      <c r="W1405" s="13">
        <f t="shared" si="214"/>
        <v>-3.3500000000000001E-4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9805</v>
      </c>
      <c r="C1406" s="3" t="s">
        <v>10293</v>
      </c>
      <c r="D1406" s="12">
        <v>34.4</v>
      </c>
      <c r="E1406" s="12">
        <v>34.25</v>
      </c>
      <c r="F1406" s="12">
        <v>32.799999999999997</v>
      </c>
      <c r="G1406" s="12">
        <v>32.299999999999997</v>
      </c>
      <c r="H1406" s="12">
        <v>34.200000000000003</v>
      </c>
      <c r="I1406" s="3">
        <v>-964</v>
      </c>
      <c r="J1406" s="3">
        <v>327</v>
      </c>
      <c r="K1406" s="3">
        <v>-351</v>
      </c>
      <c r="L1406" s="3">
        <v>153</v>
      </c>
      <c r="M1406" s="3">
        <v>2385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-0.33161599999999997</v>
      </c>
      <c r="T1406" s="13">
        <f t="shared" si="211"/>
        <v>0.1119975</v>
      </c>
      <c r="U1406" s="13">
        <f t="shared" si="212"/>
        <v>-0.11512799999999999</v>
      </c>
      <c r="V1406" s="13">
        <f t="shared" si="213"/>
        <v>4.9418999999999998E-2</v>
      </c>
      <c r="W1406" s="13">
        <f t="shared" si="214"/>
        <v>0.81567000000000001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9806</v>
      </c>
      <c r="C1407" s="3" t="s">
        <v>10202</v>
      </c>
      <c r="D1407" s="12">
        <v>91.6</v>
      </c>
      <c r="E1407" s="12">
        <v>91.5</v>
      </c>
      <c r="F1407" s="12">
        <v>89</v>
      </c>
      <c r="G1407" s="12">
        <v>87.6</v>
      </c>
      <c r="H1407" s="12">
        <v>88.6</v>
      </c>
      <c r="I1407" s="3">
        <v>23</v>
      </c>
      <c r="J1407" s="3">
        <v>44</v>
      </c>
      <c r="K1407" s="3">
        <v>-14</v>
      </c>
      <c r="L1407" s="3">
        <v>-1</v>
      </c>
      <c r="M1407" s="3">
        <v>16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2.1067999999999996E-2</v>
      </c>
      <c r="T1407" s="13">
        <f t="shared" si="211"/>
        <v>4.0259999999999997E-2</v>
      </c>
      <c r="U1407" s="13">
        <f t="shared" si="212"/>
        <v>-1.2460000000000001E-2</v>
      </c>
      <c r="V1407" s="13">
        <f t="shared" si="213"/>
        <v>-8.7599999999999993E-4</v>
      </c>
      <c r="W1407" s="13">
        <f t="shared" si="214"/>
        <v>1.4175999999999999E-2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9807</v>
      </c>
      <c r="C1408" s="3" t="s">
        <v>4594</v>
      </c>
      <c r="D1408" s="12">
        <v>61.2</v>
      </c>
      <c r="E1408" s="12">
        <v>60.4</v>
      </c>
      <c r="F1408" s="12">
        <v>59</v>
      </c>
      <c r="G1408" s="12">
        <v>58.2</v>
      </c>
      <c r="H1408" s="12">
        <v>58.8</v>
      </c>
      <c r="I1408" s="3">
        <v>45</v>
      </c>
      <c r="J1408" s="3">
        <v>-47</v>
      </c>
      <c r="K1408" s="3">
        <v>-60</v>
      </c>
      <c r="L1408" s="3">
        <v>-55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2.7539999999999999E-2</v>
      </c>
      <c r="T1408" s="13">
        <f t="shared" si="211"/>
        <v>-2.8387999999999997E-2</v>
      </c>
      <c r="U1408" s="13">
        <f t="shared" si="212"/>
        <v>-3.5400000000000001E-2</v>
      </c>
      <c r="V1408" s="13">
        <f t="shared" si="213"/>
        <v>-3.2009999999999997E-2</v>
      </c>
      <c r="W1408" s="13">
        <f t="shared" si="214"/>
        <v>-4.1159999999999999E-3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9808</v>
      </c>
      <c r="C1409" s="3" t="s">
        <v>10246</v>
      </c>
      <c r="D1409" s="12">
        <v>116.5</v>
      </c>
      <c r="E1409" s="12">
        <v>119</v>
      </c>
      <c r="F1409" s="12">
        <v>115.5</v>
      </c>
      <c r="G1409" s="12">
        <v>113.5</v>
      </c>
      <c r="H1409" s="12">
        <v>116</v>
      </c>
      <c r="I1409" s="3">
        <v>88</v>
      </c>
      <c r="J1409" s="3">
        <v>-134</v>
      </c>
      <c r="K1409" s="3">
        <v>-95</v>
      </c>
      <c r="L1409" s="3">
        <v>24</v>
      </c>
      <c r="M1409" s="3">
        <v>317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0.10252</v>
      </c>
      <c r="T1409" s="13">
        <f t="shared" si="211"/>
        <v>-0.15945999999999999</v>
      </c>
      <c r="U1409" s="13">
        <f t="shared" si="212"/>
        <v>-0.109725</v>
      </c>
      <c r="V1409" s="13">
        <f t="shared" si="213"/>
        <v>2.724E-2</v>
      </c>
      <c r="W1409" s="13">
        <f t="shared" si="214"/>
        <v>0.36771999999999999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9809</v>
      </c>
      <c r="C1410" s="3" t="s">
        <v>4754</v>
      </c>
      <c r="D1410" s="12">
        <v>106.5</v>
      </c>
      <c r="E1410" s="12">
        <v>108.5</v>
      </c>
      <c r="F1410" s="12">
        <v>105.5</v>
      </c>
      <c r="G1410" s="12">
        <v>108.5</v>
      </c>
      <c r="H1410" s="12">
        <v>110</v>
      </c>
      <c r="I1410" s="3">
        <v>457</v>
      </c>
      <c r="J1410" s="3">
        <v>555</v>
      </c>
      <c r="K1410" s="3">
        <v>-532</v>
      </c>
      <c r="L1410" s="3">
        <v>50</v>
      </c>
      <c r="M1410" s="3">
        <v>123</v>
      </c>
      <c r="N1410" s="3">
        <v>0</v>
      </c>
      <c r="O1410" s="3">
        <v>1</v>
      </c>
      <c r="P1410" s="3">
        <v>1</v>
      </c>
      <c r="Q1410" s="3">
        <v>0</v>
      </c>
      <c r="R1410" s="3">
        <v>0</v>
      </c>
      <c r="S1410" s="13">
        <f t="shared" si="210"/>
        <v>0.486705</v>
      </c>
      <c r="T1410" s="13">
        <f t="shared" si="211"/>
        <v>0.60217500000000002</v>
      </c>
      <c r="U1410" s="13">
        <f t="shared" si="212"/>
        <v>-0.56125999999999998</v>
      </c>
      <c r="V1410" s="13">
        <f t="shared" si="213"/>
        <v>5.425E-2</v>
      </c>
      <c r="W1410" s="13">
        <f t="shared" si="214"/>
        <v>0.1353</v>
      </c>
      <c r="X1410" s="13">
        <f t="shared" si="215"/>
        <v>0</v>
      </c>
      <c r="Y1410" s="13">
        <f t="shared" si="216"/>
        <v>1.085E-3</v>
      </c>
      <c r="Z1410" s="13">
        <f t="shared" si="217"/>
        <v>1.0549999999999999E-3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9810</v>
      </c>
      <c r="C1411" s="3" t="s">
        <v>10244</v>
      </c>
      <c r="D1411" s="12">
        <v>178</v>
      </c>
      <c r="E1411" s="12">
        <v>169</v>
      </c>
      <c r="F1411" s="12">
        <v>164.5</v>
      </c>
      <c r="G1411" s="12">
        <v>160</v>
      </c>
      <c r="H1411" s="12">
        <v>163</v>
      </c>
      <c r="I1411" s="3">
        <v>365</v>
      </c>
      <c r="J1411" s="3">
        <v>-570</v>
      </c>
      <c r="K1411" s="3">
        <v>-58</v>
      </c>
      <c r="L1411" s="3">
        <v>-16</v>
      </c>
      <c r="M1411" s="3">
        <v>29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0.64970000000000006</v>
      </c>
      <c r="T1411" s="13">
        <f t="shared" si="211"/>
        <v>-0.96330000000000005</v>
      </c>
      <c r="U1411" s="13">
        <f t="shared" si="212"/>
        <v>-9.5409999999999995E-2</v>
      </c>
      <c r="V1411" s="13">
        <f t="shared" si="213"/>
        <v>-2.5600000000000001E-2</v>
      </c>
      <c r="W1411" s="13">
        <f t="shared" si="214"/>
        <v>4.727E-2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9811</v>
      </c>
      <c r="C1412" s="3" t="s">
        <v>10202</v>
      </c>
      <c r="D1412" s="12">
        <v>19.95</v>
      </c>
      <c r="E1412" s="12">
        <v>20</v>
      </c>
      <c r="F1412" s="12">
        <v>20</v>
      </c>
      <c r="G1412" s="12">
        <v>19.899999999999999</v>
      </c>
      <c r="H1412" s="12">
        <v>19.95</v>
      </c>
      <c r="I1412" s="3">
        <v>-1</v>
      </c>
      <c r="J1412" s="3">
        <v>-3</v>
      </c>
      <c r="K1412" s="3">
        <v>-24</v>
      </c>
      <c r="L1412" s="3">
        <v>-3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-1.995E-4</v>
      </c>
      <c r="T1412" s="13">
        <f t="shared" si="211"/>
        <v>-5.9999999999999995E-4</v>
      </c>
      <c r="U1412" s="13">
        <f t="shared" si="212"/>
        <v>-4.7999999999999996E-3</v>
      </c>
      <c r="V1412" s="13">
        <f t="shared" si="213"/>
        <v>-5.9699999999999998E-4</v>
      </c>
      <c r="W1412" s="13">
        <f t="shared" si="214"/>
        <v>3.9899999999999999E-4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9812</v>
      </c>
      <c r="C1413" s="3" t="s">
        <v>10244</v>
      </c>
      <c r="D1413" s="12">
        <v>162.5</v>
      </c>
      <c r="E1413" s="12">
        <v>162</v>
      </c>
      <c r="F1413" s="12">
        <v>160</v>
      </c>
      <c r="G1413" s="12">
        <v>160.5</v>
      </c>
      <c r="H1413" s="12">
        <v>164</v>
      </c>
      <c r="I1413" s="3">
        <v>61</v>
      </c>
      <c r="J1413" s="3">
        <v>-12</v>
      </c>
      <c r="K1413" s="3">
        <v>-52</v>
      </c>
      <c r="L1413" s="3">
        <v>2</v>
      </c>
      <c r="M1413" s="3">
        <v>119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9.9125000000000005E-2</v>
      </c>
      <c r="T1413" s="13">
        <f t="shared" si="211"/>
        <v>-1.9439999999999999E-2</v>
      </c>
      <c r="U1413" s="13">
        <f t="shared" si="212"/>
        <v>-8.3199999999999996E-2</v>
      </c>
      <c r="V1413" s="13">
        <f t="shared" si="213"/>
        <v>3.2100000000000002E-3</v>
      </c>
      <c r="W1413" s="13">
        <f t="shared" si="214"/>
        <v>0.19516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9813</v>
      </c>
      <c r="C1414" s="3" t="s">
        <v>10192</v>
      </c>
      <c r="D1414" s="12">
        <v>110</v>
      </c>
      <c r="E1414" s="12">
        <v>110.5</v>
      </c>
      <c r="F1414" s="12">
        <v>110</v>
      </c>
      <c r="G1414" s="12">
        <v>110</v>
      </c>
      <c r="H1414" s="12">
        <v>111</v>
      </c>
      <c r="I1414" s="3">
        <v>0</v>
      </c>
      <c r="J1414" s="3">
        <v>-5</v>
      </c>
      <c r="K1414" s="3">
        <v>-1</v>
      </c>
      <c r="L1414" s="3">
        <v>-2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-5.5250000000000004E-3</v>
      </c>
      <c r="U1414" s="13">
        <f t="shared" si="212"/>
        <v>-1.1000000000000001E-3</v>
      </c>
      <c r="V1414" s="13">
        <f t="shared" si="213"/>
        <v>-2.2000000000000001E-3</v>
      </c>
      <c r="W1414" s="13">
        <f t="shared" si="214"/>
        <v>5.5500000000000002E-3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9814</v>
      </c>
      <c r="C1415" s="3" t="s">
        <v>10228</v>
      </c>
      <c r="D1415" s="12">
        <v>17.25</v>
      </c>
      <c r="E1415" s="12">
        <v>18.95</v>
      </c>
      <c r="F1415" s="12">
        <v>20.25</v>
      </c>
      <c r="G1415" s="12">
        <v>22.25</v>
      </c>
      <c r="H1415" s="12">
        <v>23.6</v>
      </c>
      <c r="I1415" s="3">
        <v>59</v>
      </c>
      <c r="J1415" s="3">
        <v>116</v>
      </c>
      <c r="K1415" s="3">
        <v>-143</v>
      </c>
      <c r="L1415" s="3">
        <v>-61</v>
      </c>
      <c r="M1415" s="3">
        <v>98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1.0177500000000001E-2</v>
      </c>
      <c r="T1415" s="13">
        <f t="shared" ref="T1415:T1478" si="221">$E1415*J1415/100000</f>
        <v>2.1981999999999998E-2</v>
      </c>
      <c r="U1415" s="13">
        <f t="shared" ref="U1415:U1478" si="222">$F1415*K1415/100000</f>
        <v>-2.8957500000000001E-2</v>
      </c>
      <c r="V1415" s="13">
        <f t="shared" ref="V1415:V1478" si="223">$G1415*L1415/100000</f>
        <v>-1.3572499999999999E-2</v>
      </c>
      <c r="W1415" s="13">
        <f t="shared" ref="W1415:W1478" si="224">$H1415*M1415/100000</f>
        <v>2.3128000000000003E-2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9815</v>
      </c>
      <c r="C1416" s="3" t="s">
        <v>10202</v>
      </c>
      <c r="D1416" s="12">
        <v>156.5</v>
      </c>
      <c r="E1416" s="12">
        <v>166</v>
      </c>
      <c r="F1416" s="12">
        <v>170.5</v>
      </c>
      <c r="G1416" s="12">
        <v>173</v>
      </c>
      <c r="H1416" s="12">
        <v>185.5</v>
      </c>
      <c r="I1416" s="3">
        <v>81</v>
      </c>
      <c r="J1416" s="3">
        <v>200</v>
      </c>
      <c r="K1416" s="3">
        <v>-19</v>
      </c>
      <c r="L1416" s="3">
        <v>91</v>
      </c>
      <c r="M1416" s="3">
        <v>92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0.12676499999999999</v>
      </c>
      <c r="T1416" s="13">
        <f t="shared" si="221"/>
        <v>0.33200000000000002</v>
      </c>
      <c r="U1416" s="13">
        <f t="shared" si="222"/>
        <v>-3.2395E-2</v>
      </c>
      <c r="V1416" s="13">
        <f t="shared" si="223"/>
        <v>0.15742999999999999</v>
      </c>
      <c r="W1416" s="13">
        <f t="shared" si="224"/>
        <v>0.17066000000000001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9816</v>
      </c>
      <c r="C1417" s="3" t="s">
        <v>10228</v>
      </c>
      <c r="D1417" s="12">
        <v>47.2</v>
      </c>
      <c r="E1417" s="12">
        <v>47.35</v>
      </c>
      <c r="F1417" s="12">
        <v>46.95</v>
      </c>
      <c r="G1417" s="12">
        <v>46.6</v>
      </c>
      <c r="H1417" s="12">
        <v>47</v>
      </c>
      <c r="I1417" s="3">
        <v>4</v>
      </c>
      <c r="J1417" s="3">
        <v>3</v>
      </c>
      <c r="K1417" s="3">
        <v>-1</v>
      </c>
      <c r="L1417" s="3">
        <v>-4</v>
      </c>
      <c r="M1417" s="3">
        <v>-19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1.8880000000000001E-3</v>
      </c>
      <c r="T1417" s="13">
        <f t="shared" si="221"/>
        <v>1.4205000000000001E-3</v>
      </c>
      <c r="U1417" s="13">
        <f t="shared" si="222"/>
        <v>-4.6950000000000003E-4</v>
      </c>
      <c r="V1417" s="13">
        <f t="shared" si="223"/>
        <v>-1.864E-3</v>
      </c>
      <c r="W1417" s="13">
        <f t="shared" si="224"/>
        <v>-8.9300000000000004E-3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9817</v>
      </c>
      <c r="C1418" s="3" t="s">
        <v>10202</v>
      </c>
      <c r="D1418" s="12">
        <v>276</v>
      </c>
      <c r="E1418" s="12">
        <v>271</v>
      </c>
      <c r="F1418" s="12">
        <v>255.5</v>
      </c>
      <c r="G1418" s="12">
        <v>257</v>
      </c>
      <c r="H1418" s="12">
        <v>259.5</v>
      </c>
      <c r="I1418" s="3">
        <v>-7</v>
      </c>
      <c r="J1418" s="3">
        <v>9</v>
      </c>
      <c r="K1418" s="3">
        <v>-76</v>
      </c>
      <c r="L1418" s="3">
        <v>42</v>
      </c>
      <c r="M1418" s="3">
        <v>-17</v>
      </c>
      <c r="N1418" s="3">
        <v>8</v>
      </c>
      <c r="O1418" s="3">
        <v>58</v>
      </c>
      <c r="P1418" s="3">
        <v>20</v>
      </c>
      <c r="Q1418" s="3">
        <v>0</v>
      </c>
      <c r="R1418" s="3">
        <v>0</v>
      </c>
      <c r="S1418" s="13">
        <f t="shared" si="220"/>
        <v>-1.932E-2</v>
      </c>
      <c r="T1418" s="13">
        <f t="shared" si="221"/>
        <v>2.4389999999999998E-2</v>
      </c>
      <c r="U1418" s="13">
        <f t="shared" si="222"/>
        <v>-0.19417999999999999</v>
      </c>
      <c r="V1418" s="13">
        <f t="shared" si="223"/>
        <v>0.10793999999999999</v>
      </c>
      <c r="W1418" s="13">
        <f t="shared" si="224"/>
        <v>-4.4115000000000001E-2</v>
      </c>
      <c r="X1418" s="13">
        <f t="shared" si="225"/>
        <v>2.2079999999999999E-2</v>
      </c>
      <c r="Y1418" s="13">
        <f t="shared" si="226"/>
        <v>0.15717999999999999</v>
      </c>
      <c r="Z1418" s="13">
        <f t="shared" si="227"/>
        <v>5.11E-2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9818</v>
      </c>
      <c r="C1419" s="3" t="s">
        <v>10253</v>
      </c>
      <c r="D1419" s="12">
        <v>50.4</v>
      </c>
      <c r="E1419" s="12">
        <v>51.8</v>
      </c>
      <c r="F1419" s="12">
        <v>49.5</v>
      </c>
      <c r="G1419" s="12">
        <v>48.15</v>
      </c>
      <c r="H1419" s="12">
        <v>50.5</v>
      </c>
      <c r="I1419" s="3">
        <v>-1353</v>
      </c>
      <c r="J1419" s="3">
        <v>345</v>
      </c>
      <c r="K1419" s="3">
        <v>44</v>
      </c>
      <c r="L1419" s="3">
        <v>-426</v>
      </c>
      <c r="M1419" s="3">
        <v>826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-0.68191199999999996</v>
      </c>
      <c r="T1419" s="13">
        <f t="shared" si="221"/>
        <v>0.17871000000000001</v>
      </c>
      <c r="U1419" s="13">
        <f t="shared" si="222"/>
        <v>2.1780000000000001E-2</v>
      </c>
      <c r="V1419" s="13">
        <f t="shared" si="223"/>
        <v>-0.20511899999999997</v>
      </c>
      <c r="W1419" s="13">
        <f t="shared" si="224"/>
        <v>0.41713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9819</v>
      </c>
      <c r="C1420" s="3" t="s">
        <v>10282</v>
      </c>
      <c r="D1420" s="12">
        <v>41.2</v>
      </c>
      <c r="E1420" s="12">
        <v>45.3</v>
      </c>
      <c r="F1420" s="12">
        <v>47.6</v>
      </c>
      <c r="G1420" s="12">
        <v>48.05</v>
      </c>
      <c r="H1420" s="12">
        <v>47.45</v>
      </c>
      <c r="I1420" s="3">
        <v>-2</v>
      </c>
      <c r="J1420" s="3">
        <v>-1</v>
      </c>
      <c r="K1420" s="3">
        <v>-8</v>
      </c>
      <c r="L1420" s="3">
        <v>4</v>
      </c>
      <c r="M1420" s="3">
        <v>-5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-8.2400000000000008E-4</v>
      </c>
      <c r="T1420" s="13">
        <f t="shared" si="221"/>
        <v>-4.5299999999999995E-4</v>
      </c>
      <c r="U1420" s="13">
        <f t="shared" si="222"/>
        <v>-3.8080000000000002E-3</v>
      </c>
      <c r="V1420" s="13">
        <f t="shared" si="223"/>
        <v>1.9219999999999999E-3</v>
      </c>
      <c r="W1420" s="13">
        <f t="shared" si="224"/>
        <v>-2.3725E-3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9820</v>
      </c>
      <c r="C1421" s="3" t="s">
        <v>10244</v>
      </c>
      <c r="D1421" s="12">
        <v>132</v>
      </c>
      <c r="E1421" s="12">
        <v>127.5</v>
      </c>
      <c r="F1421" s="12">
        <v>127.5</v>
      </c>
      <c r="G1421" s="12">
        <v>129.5</v>
      </c>
      <c r="H1421" s="12">
        <v>133</v>
      </c>
      <c r="I1421" s="3">
        <v>52</v>
      </c>
      <c r="J1421" s="3">
        <v>80</v>
      </c>
      <c r="K1421" s="3">
        <v>113</v>
      </c>
      <c r="L1421" s="3">
        <v>59</v>
      </c>
      <c r="M1421" s="3">
        <v>82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6.8640000000000007E-2</v>
      </c>
      <c r="T1421" s="13">
        <f t="shared" si="221"/>
        <v>0.10199999999999999</v>
      </c>
      <c r="U1421" s="13">
        <f t="shared" si="222"/>
        <v>0.14407500000000001</v>
      </c>
      <c r="V1421" s="13">
        <f t="shared" si="223"/>
        <v>7.6405000000000001E-2</v>
      </c>
      <c r="W1421" s="13">
        <f t="shared" si="224"/>
        <v>0.10906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9821</v>
      </c>
      <c r="C1422" s="3" t="s">
        <v>10260</v>
      </c>
      <c r="D1422" s="12">
        <v>78.2</v>
      </c>
      <c r="E1422" s="12">
        <v>77.2</v>
      </c>
      <c r="F1422" s="12">
        <v>76.599999999999994</v>
      </c>
      <c r="G1422" s="12">
        <v>77</v>
      </c>
      <c r="H1422" s="12">
        <v>76.900000000000006</v>
      </c>
      <c r="I1422" s="3">
        <v>-6</v>
      </c>
      <c r="J1422" s="3">
        <v>5</v>
      </c>
      <c r="K1422" s="3">
        <v>33</v>
      </c>
      <c r="L1422" s="3">
        <v>4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-4.6920000000000009E-3</v>
      </c>
      <c r="T1422" s="13">
        <f t="shared" si="221"/>
        <v>3.8600000000000001E-3</v>
      </c>
      <c r="U1422" s="13">
        <f t="shared" si="222"/>
        <v>2.5277999999999998E-2</v>
      </c>
      <c r="V1422" s="13">
        <f t="shared" si="223"/>
        <v>3.0799999999999998E-3</v>
      </c>
      <c r="W1422" s="13">
        <f t="shared" si="224"/>
        <v>1.5380000000000001E-3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9822</v>
      </c>
      <c r="C1423" s="3" t="s">
        <v>10235</v>
      </c>
      <c r="D1423" s="12">
        <v>885</v>
      </c>
      <c r="E1423" s="12">
        <v>883</v>
      </c>
      <c r="F1423" s="12">
        <v>865</v>
      </c>
      <c r="G1423" s="12">
        <v>855</v>
      </c>
      <c r="H1423" s="12">
        <v>887</v>
      </c>
      <c r="I1423" s="3">
        <v>426</v>
      </c>
      <c r="J1423" s="3">
        <v>-228</v>
      </c>
      <c r="K1423" s="3">
        <v>-437</v>
      </c>
      <c r="L1423" s="3">
        <v>-345</v>
      </c>
      <c r="M1423" s="3">
        <v>290</v>
      </c>
      <c r="N1423" s="3">
        <v>73</v>
      </c>
      <c r="O1423" s="3">
        <v>321</v>
      </c>
      <c r="P1423" s="3">
        <v>116</v>
      </c>
      <c r="Q1423" s="3">
        <v>98</v>
      </c>
      <c r="R1423" s="3">
        <v>250</v>
      </c>
      <c r="S1423" s="13">
        <f t="shared" si="220"/>
        <v>3.7700999999999998</v>
      </c>
      <c r="T1423" s="13">
        <f t="shared" si="221"/>
        <v>-2.0132400000000001</v>
      </c>
      <c r="U1423" s="13">
        <f t="shared" si="222"/>
        <v>-3.7800500000000001</v>
      </c>
      <c r="V1423" s="13">
        <f t="shared" si="223"/>
        <v>-2.9497499999999999</v>
      </c>
      <c r="W1423" s="13">
        <f t="shared" si="224"/>
        <v>2.5722999999999998</v>
      </c>
      <c r="X1423" s="13">
        <f t="shared" si="225"/>
        <v>0.64605000000000001</v>
      </c>
      <c r="Y1423" s="13">
        <f t="shared" si="226"/>
        <v>2.8344299999999998</v>
      </c>
      <c r="Z1423" s="13">
        <f t="shared" si="227"/>
        <v>1.0034000000000001</v>
      </c>
      <c r="AA1423" s="13">
        <f t="shared" si="228"/>
        <v>0.83789999999999998</v>
      </c>
      <c r="AB1423" s="13">
        <f t="shared" si="229"/>
        <v>2.2174999999999998</v>
      </c>
    </row>
    <row r="1424" spans="1:28" x14ac:dyDescent="0.25">
      <c r="A1424" s="2" t="s">
        <v>1418</v>
      </c>
      <c r="B1424" s="3" t="s">
        <v>9823</v>
      </c>
      <c r="C1424" s="3" t="s">
        <v>10209</v>
      </c>
      <c r="D1424" s="12">
        <v>583</v>
      </c>
      <c r="E1424" s="12">
        <v>606</v>
      </c>
      <c r="F1424" s="12">
        <v>620</v>
      </c>
      <c r="G1424" s="12">
        <v>648</v>
      </c>
      <c r="H1424" s="12">
        <v>646</v>
      </c>
      <c r="I1424" s="3">
        <v>-112</v>
      </c>
      <c r="J1424" s="3">
        <v>189</v>
      </c>
      <c r="K1424" s="3">
        <v>-65</v>
      </c>
      <c r="L1424" s="3">
        <v>-81</v>
      </c>
      <c r="M1424" s="3">
        <v>-266</v>
      </c>
      <c r="N1424" s="3">
        <v>85</v>
      </c>
      <c r="O1424" s="3">
        <v>45</v>
      </c>
      <c r="P1424" s="3">
        <v>289</v>
      </c>
      <c r="Q1424" s="3">
        <v>215</v>
      </c>
      <c r="R1424" s="3">
        <v>45</v>
      </c>
      <c r="S1424" s="13">
        <f t="shared" si="220"/>
        <v>-0.65295999999999998</v>
      </c>
      <c r="T1424" s="13">
        <f t="shared" si="221"/>
        <v>1.14534</v>
      </c>
      <c r="U1424" s="13">
        <f t="shared" si="222"/>
        <v>-0.40300000000000002</v>
      </c>
      <c r="V1424" s="13">
        <f t="shared" si="223"/>
        <v>-0.52488000000000001</v>
      </c>
      <c r="W1424" s="13">
        <f t="shared" si="224"/>
        <v>-1.7183600000000001</v>
      </c>
      <c r="X1424" s="13">
        <f t="shared" si="225"/>
        <v>0.49554999999999999</v>
      </c>
      <c r="Y1424" s="13">
        <f t="shared" si="226"/>
        <v>0.2727</v>
      </c>
      <c r="Z1424" s="13">
        <f t="shared" si="227"/>
        <v>1.7918000000000001</v>
      </c>
      <c r="AA1424" s="13">
        <f t="shared" si="228"/>
        <v>1.3932</v>
      </c>
      <c r="AB1424" s="13">
        <f t="shared" si="229"/>
        <v>0.29070000000000001</v>
      </c>
    </row>
    <row r="1425" spans="1:28" x14ac:dyDescent="0.25">
      <c r="A1425" s="2" t="s">
        <v>1419</v>
      </c>
      <c r="B1425" s="3" t="s">
        <v>9824</v>
      </c>
      <c r="C1425" s="3" t="s">
        <v>4587</v>
      </c>
      <c r="D1425" s="12">
        <v>193.5</v>
      </c>
      <c r="E1425" s="12">
        <v>189</v>
      </c>
      <c r="F1425" s="12">
        <v>186</v>
      </c>
      <c r="G1425" s="12">
        <v>203.5</v>
      </c>
      <c r="H1425" s="12">
        <v>196</v>
      </c>
      <c r="I1425" s="3">
        <v>102</v>
      </c>
      <c r="J1425" s="3">
        <v>81</v>
      </c>
      <c r="K1425" s="3">
        <v>50</v>
      </c>
      <c r="L1425" s="3">
        <v>607</v>
      </c>
      <c r="M1425" s="3">
        <v>-78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0.19736999999999999</v>
      </c>
      <c r="T1425" s="13">
        <f t="shared" si="221"/>
        <v>0.15309</v>
      </c>
      <c r="U1425" s="13">
        <f t="shared" si="222"/>
        <v>9.2999999999999999E-2</v>
      </c>
      <c r="V1425" s="13">
        <f t="shared" si="223"/>
        <v>1.2352449999999999</v>
      </c>
      <c r="W1425" s="13">
        <f t="shared" si="224"/>
        <v>-0.15287999999999999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9825</v>
      </c>
      <c r="C1426" s="3" t="s">
        <v>10244</v>
      </c>
      <c r="D1426" s="12">
        <v>135.5</v>
      </c>
      <c r="E1426" s="12">
        <v>130</v>
      </c>
      <c r="F1426" s="12">
        <v>121</v>
      </c>
      <c r="G1426" s="12">
        <v>120.5</v>
      </c>
      <c r="H1426" s="12">
        <v>127.5</v>
      </c>
      <c r="I1426" s="3">
        <v>587</v>
      </c>
      <c r="J1426" s="3">
        <v>-680</v>
      </c>
      <c r="K1426" s="3">
        <v>772</v>
      </c>
      <c r="L1426" s="3">
        <v>-269</v>
      </c>
      <c r="M1426" s="3">
        <v>579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0.79538500000000001</v>
      </c>
      <c r="T1426" s="13">
        <f t="shared" si="221"/>
        <v>-0.88400000000000001</v>
      </c>
      <c r="U1426" s="13">
        <f t="shared" si="222"/>
        <v>0.93411999999999995</v>
      </c>
      <c r="V1426" s="13">
        <f t="shared" si="223"/>
        <v>-0.32414500000000002</v>
      </c>
      <c r="W1426" s="13">
        <f t="shared" si="224"/>
        <v>0.73822500000000002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9826</v>
      </c>
      <c r="C1427" s="3" t="s">
        <v>10202</v>
      </c>
      <c r="D1427" s="12">
        <v>29</v>
      </c>
      <c r="E1427" s="12">
        <v>28.8</v>
      </c>
      <c r="F1427" s="12">
        <v>28.85</v>
      </c>
      <c r="G1427" s="12">
        <v>29.15</v>
      </c>
      <c r="H1427" s="12">
        <v>29.1</v>
      </c>
      <c r="I1427" s="3">
        <v>0</v>
      </c>
      <c r="J1427" s="3">
        <v>0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-2.9149999999999998E-4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9827</v>
      </c>
      <c r="C1428" s="3" t="s">
        <v>10202</v>
      </c>
      <c r="D1428" s="12">
        <v>50.2</v>
      </c>
      <c r="E1428" s="12">
        <v>49.9</v>
      </c>
      <c r="F1428" s="12">
        <v>50.3</v>
      </c>
      <c r="G1428" s="12">
        <v>50.1</v>
      </c>
      <c r="H1428" s="12">
        <v>50.8</v>
      </c>
      <c r="I1428" s="3">
        <v>9</v>
      </c>
      <c r="J1428" s="3">
        <v>0</v>
      </c>
      <c r="K1428" s="3">
        <v>3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4.5180000000000003E-3</v>
      </c>
      <c r="T1428" s="13">
        <f t="shared" si="221"/>
        <v>0</v>
      </c>
      <c r="U1428" s="13">
        <f t="shared" si="222"/>
        <v>1.5089999999999997E-3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9828</v>
      </c>
      <c r="C1429" s="3" t="s">
        <v>4587</v>
      </c>
      <c r="D1429" s="12">
        <v>152.5</v>
      </c>
      <c r="E1429" s="12">
        <v>151.5</v>
      </c>
      <c r="F1429" s="12">
        <v>147</v>
      </c>
      <c r="G1429" s="12">
        <v>146</v>
      </c>
      <c r="H1429" s="12">
        <v>143</v>
      </c>
      <c r="I1429" s="3">
        <v>3</v>
      </c>
      <c r="J1429" s="3">
        <v>-65</v>
      </c>
      <c r="K1429" s="3">
        <v>-1</v>
      </c>
      <c r="L1429" s="3">
        <v>-18</v>
      </c>
      <c r="M1429" s="3">
        <v>-61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4.5750000000000001E-3</v>
      </c>
      <c r="T1429" s="13">
        <f t="shared" si="221"/>
        <v>-9.8474999999999993E-2</v>
      </c>
      <c r="U1429" s="13">
        <f t="shared" si="222"/>
        <v>-1.47E-3</v>
      </c>
      <c r="V1429" s="13">
        <f t="shared" si="223"/>
        <v>-2.6280000000000001E-2</v>
      </c>
      <c r="W1429" s="13">
        <f t="shared" si="224"/>
        <v>-8.7230000000000002E-2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9829</v>
      </c>
      <c r="C1430" s="3" t="s">
        <v>4581</v>
      </c>
      <c r="D1430" s="12">
        <v>108.5</v>
      </c>
      <c r="E1430" s="12">
        <v>104.5</v>
      </c>
      <c r="F1430" s="12">
        <v>103.5</v>
      </c>
      <c r="G1430" s="12">
        <v>106</v>
      </c>
      <c r="H1430" s="12">
        <v>110</v>
      </c>
      <c r="I1430" s="3">
        <v>-971</v>
      </c>
      <c r="J1430" s="3">
        <v>-1323</v>
      </c>
      <c r="K1430" s="3">
        <v>-594</v>
      </c>
      <c r="L1430" s="3">
        <v>596</v>
      </c>
      <c r="M1430" s="3">
        <v>55</v>
      </c>
      <c r="N1430" s="3">
        <v>0</v>
      </c>
      <c r="O1430" s="3">
        <v>-182</v>
      </c>
      <c r="P1430" s="3">
        <v>8</v>
      </c>
      <c r="Q1430" s="3">
        <v>97</v>
      </c>
      <c r="R1430" s="3">
        <v>7</v>
      </c>
      <c r="S1430" s="13">
        <f t="shared" si="220"/>
        <v>-1.0535350000000001</v>
      </c>
      <c r="T1430" s="13">
        <f t="shared" si="221"/>
        <v>-1.3825350000000001</v>
      </c>
      <c r="U1430" s="13">
        <f t="shared" si="222"/>
        <v>-0.61478999999999995</v>
      </c>
      <c r="V1430" s="13">
        <f t="shared" si="223"/>
        <v>0.63175999999999999</v>
      </c>
      <c r="W1430" s="13">
        <f t="shared" si="224"/>
        <v>6.0499999999999998E-2</v>
      </c>
      <c r="X1430" s="13">
        <f t="shared" si="225"/>
        <v>0</v>
      </c>
      <c r="Y1430" s="13">
        <f t="shared" si="226"/>
        <v>-0.19019</v>
      </c>
      <c r="Z1430" s="13">
        <f t="shared" si="227"/>
        <v>8.2799999999999992E-3</v>
      </c>
      <c r="AA1430" s="13">
        <f t="shared" si="228"/>
        <v>0.10281999999999999</v>
      </c>
      <c r="AB1430" s="13">
        <f t="shared" si="229"/>
        <v>7.7000000000000002E-3</v>
      </c>
    </row>
    <row r="1431" spans="1:28" x14ac:dyDescent="0.25">
      <c r="A1431" s="2" t="s">
        <v>1425</v>
      </c>
      <c r="B1431" s="3" t="s">
        <v>9830</v>
      </c>
      <c r="C1431" s="3" t="s">
        <v>10191</v>
      </c>
      <c r="D1431" s="12">
        <v>17.55</v>
      </c>
      <c r="E1431" s="12">
        <v>17.2</v>
      </c>
      <c r="F1431" s="12">
        <v>17.25</v>
      </c>
      <c r="G1431" s="12">
        <v>17.3</v>
      </c>
      <c r="H1431" s="12">
        <v>17.25</v>
      </c>
      <c r="I1431" s="3">
        <v>7</v>
      </c>
      <c r="J1431" s="3">
        <v>10</v>
      </c>
      <c r="K1431" s="3">
        <v>-2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1.2285E-3</v>
      </c>
      <c r="T1431" s="13">
        <f t="shared" si="221"/>
        <v>1.72E-3</v>
      </c>
      <c r="U1431" s="13">
        <f t="shared" si="222"/>
        <v>-3.4499999999999998E-4</v>
      </c>
      <c r="V1431" s="13">
        <f t="shared" si="223"/>
        <v>0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9831</v>
      </c>
      <c r="C1432" s="3" t="s">
        <v>10202</v>
      </c>
      <c r="D1432" s="12">
        <v>29.85</v>
      </c>
      <c r="E1432" s="12">
        <v>30.1</v>
      </c>
      <c r="F1432" s="12">
        <v>29.8</v>
      </c>
      <c r="G1432" s="12">
        <v>30.1</v>
      </c>
      <c r="H1432" s="12">
        <v>30.35</v>
      </c>
      <c r="I1432" s="3">
        <v>0</v>
      </c>
      <c r="J1432" s="3">
        <v>3</v>
      </c>
      <c r="K1432" s="3">
        <v>0</v>
      </c>
      <c r="L1432" s="3">
        <v>-1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9.0300000000000016E-4</v>
      </c>
      <c r="U1432" s="13">
        <f t="shared" si="222"/>
        <v>0</v>
      </c>
      <c r="V1432" s="13">
        <f t="shared" si="223"/>
        <v>-3.01E-4</v>
      </c>
      <c r="W1432" s="13">
        <f t="shared" si="224"/>
        <v>-3.035E-4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9832</v>
      </c>
      <c r="C1433" s="3" t="s">
        <v>10210</v>
      </c>
      <c r="D1433" s="12">
        <v>31.95</v>
      </c>
      <c r="E1433" s="12">
        <v>32.35</v>
      </c>
      <c r="F1433" s="12">
        <v>32.950000000000003</v>
      </c>
      <c r="G1433" s="12">
        <v>32.549999999999997</v>
      </c>
      <c r="H1433" s="12">
        <v>33.049999999999997</v>
      </c>
      <c r="I1433" s="3">
        <v>554</v>
      </c>
      <c r="J1433" s="3">
        <v>486</v>
      </c>
      <c r="K1433" s="3">
        <v>417</v>
      </c>
      <c r="L1433" s="3">
        <v>-1094</v>
      </c>
      <c r="M1433" s="3">
        <v>251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0.17700299999999999</v>
      </c>
      <c r="T1433" s="13">
        <f t="shared" si="221"/>
        <v>0.157221</v>
      </c>
      <c r="U1433" s="13">
        <f t="shared" si="222"/>
        <v>0.13740150000000001</v>
      </c>
      <c r="V1433" s="13">
        <f t="shared" si="223"/>
        <v>-0.356097</v>
      </c>
      <c r="W1433" s="13">
        <f t="shared" si="224"/>
        <v>8.2955499999999988E-2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9833</v>
      </c>
      <c r="C1434" s="3" t="s">
        <v>10231</v>
      </c>
      <c r="D1434" s="12">
        <v>681</v>
      </c>
      <c r="E1434" s="12">
        <v>675</v>
      </c>
      <c r="F1434" s="12">
        <v>663</v>
      </c>
      <c r="G1434" s="12">
        <v>647</v>
      </c>
      <c r="H1434" s="12">
        <v>655</v>
      </c>
      <c r="I1434" s="3">
        <v>-36</v>
      </c>
      <c r="J1434" s="3">
        <v>-44</v>
      </c>
      <c r="K1434" s="3">
        <v>14</v>
      </c>
      <c r="L1434" s="3">
        <v>-53</v>
      </c>
      <c r="M1434" s="3">
        <v>32</v>
      </c>
      <c r="N1434" s="3">
        <v>2</v>
      </c>
      <c r="O1434" s="3">
        <v>0</v>
      </c>
      <c r="P1434" s="3">
        <v>4</v>
      </c>
      <c r="Q1434" s="3">
        <v>5</v>
      </c>
      <c r="R1434" s="3">
        <v>0</v>
      </c>
      <c r="S1434" s="13">
        <f t="shared" si="220"/>
        <v>-0.24515999999999999</v>
      </c>
      <c r="T1434" s="13">
        <f t="shared" si="221"/>
        <v>-0.29699999999999999</v>
      </c>
      <c r="U1434" s="13">
        <f t="shared" si="222"/>
        <v>9.282E-2</v>
      </c>
      <c r="V1434" s="13">
        <f t="shared" si="223"/>
        <v>-0.34290999999999999</v>
      </c>
      <c r="W1434" s="13">
        <f t="shared" si="224"/>
        <v>0.20960000000000001</v>
      </c>
      <c r="X1434" s="13">
        <f t="shared" si="225"/>
        <v>1.362E-2</v>
      </c>
      <c r="Y1434" s="13">
        <f t="shared" si="226"/>
        <v>0</v>
      </c>
      <c r="Z1434" s="13">
        <f t="shared" si="227"/>
        <v>2.6519999999999998E-2</v>
      </c>
      <c r="AA1434" s="13">
        <f t="shared" si="228"/>
        <v>3.2349999999999997E-2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9834</v>
      </c>
      <c r="C1435" s="3" t="s">
        <v>10242</v>
      </c>
      <c r="D1435" s="12">
        <v>16.45</v>
      </c>
      <c r="E1435" s="12">
        <v>16.100000000000001</v>
      </c>
      <c r="F1435" s="12">
        <v>16.399999999999999</v>
      </c>
      <c r="G1435" s="12">
        <v>16.2</v>
      </c>
      <c r="H1435" s="12">
        <v>16.25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9835</v>
      </c>
      <c r="C1436" s="3" t="s">
        <v>10228</v>
      </c>
      <c r="D1436" s="12">
        <v>47</v>
      </c>
      <c r="E1436" s="12">
        <v>47.7</v>
      </c>
      <c r="F1436" s="12">
        <v>47.95</v>
      </c>
      <c r="G1436" s="12">
        <v>48.6</v>
      </c>
      <c r="H1436" s="12">
        <v>48.7</v>
      </c>
      <c r="I1436" s="3">
        <v>0</v>
      </c>
      <c r="J1436" s="3">
        <v>1</v>
      </c>
      <c r="K1436" s="3">
        <v>-5</v>
      </c>
      <c r="L1436" s="3">
        <v>-3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4.7700000000000005E-4</v>
      </c>
      <c r="U1436" s="13">
        <f t="shared" si="222"/>
        <v>-2.3974999999999999E-3</v>
      </c>
      <c r="V1436" s="13">
        <f t="shared" si="223"/>
        <v>-1.4580000000000001E-3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9836</v>
      </c>
      <c r="C1437" s="3" t="s">
        <v>4593</v>
      </c>
      <c r="D1437" s="12">
        <v>279</v>
      </c>
      <c r="E1437" s="12">
        <v>280</v>
      </c>
      <c r="F1437" s="12">
        <v>276</v>
      </c>
      <c r="G1437" s="12">
        <v>271.5</v>
      </c>
      <c r="H1437" s="12">
        <v>279</v>
      </c>
      <c r="I1437" s="3">
        <v>5</v>
      </c>
      <c r="J1437" s="3">
        <v>-6</v>
      </c>
      <c r="K1437" s="3">
        <v>-14</v>
      </c>
      <c r="L1437" s="3">
        <v>-6</v>
      </c>
      <c r="M1437" s="3">
        <v>16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1.3950000000000001E-2</v>
      </c>
      <c r="T1437" s="13">
        <f t="shared" si="221"/>
        <v>-1.6799999999999999E-2</v>
      </c>
      <c r="U1437" s="13">
        <f t="shared" si="222"/>
        <v>-3.8640000000000001E-2</v>
      </c>
      <c r="V1437" s="13">
        <f t="shared" si="223"/>
        <v>-1.6289999999999999E-2</v>
      </c>
      <c r="W1437" s="13">
        <f t="shared" si="224"/>
        <v>4.4639999999999999E-2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9837</v>
      </c>
      <c r="C1438" s="3" t="s">
        <v>4303</v>
      </c>
      <c r="D1438" s="12">
        <v>101.5</v>
      </c>
      <c r="E1438" s="12">
        <v>102</v>
      </c>
      <c r="F1438" s="12">
        <v>100</v>
      </c>
      <c r="G1438" s="12">
        <v>102</v>
      </c>
      <c r="H1438" s="12">
        <v>112</v>
      </c>
      <c r="I1438" s="3">
        <v>-2</v>
      </c>
      <c r="J1438" s="3">
        <v>-1</v>
      </c>
      <c r="K1438" s="3">
        <v>-43</v>
      </c>
      <c r="L1438" s="3">
        <v>-7</v>
      </c>
      <c r="M1438" s="3">
        <v>24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-2.0300000000000001E-3</v>
      </c>
      <c r="T1438" s="13">
        <f t="shared" si="221"/>
        <v>-1.0200000000000001E-3</v>
      </c>
      <c r="U1438" s="13">
        <f t="shared" si="222"/>
        <v>-4.2999999999999997E-2</v>
      </c>
      <c r="V1438" s="13">
        <f t="shared" si="223"/>
        <v>-7.1399999999999996E-3</v>
      </c>
      <c r="W1438" s="13">
        <f t="shared" si="224"/>
        <v>2.6880000000000001E-2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9838</v>
      </c>
      <c r="C1439" s="3" t="s">
        <v>10209</v>
      </c>
      <c r="D1439" s="12">
        <v>74</v>
      </c>
      <c r="E1439" s="12">
        <v>73.400000000000006</v>
      </c>
      <c r="F1439" s="12">
        <v>73.2</v>
      </c>
      <c r="G1439" s="12">
        <v>73.3</v>
      </c>
      <c r="H1439" s="12">
        <v>73</v>
      </c>
      <c r="I1439" s="3">
        <v>3</v>
      </c>
      <c r="J1439" s="3">
        <v>4</v>
      </c>
      <c r="K1439" s="3">
        <v>-4</v>
      </c>
      <c r="L1439" s="3">
        <v>8</v>
      </c>
      <c r="M1439" s="3">
        <v>-4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2.2200000000000002E-3</v>
      </c>
      <c r="T1439" s="13">
        <f t="shared" si="221"/>
        <v>2.9360000000000002E-3</v>
      </c>
      <c r="U1439" s="13">
        <f t="shared" si="222"/>
        <v>-2.928E-3</v>
      </c>
      <c r="V1439" s="13">
        <f t="shared" si="223"/>
        <v>5.8639999999999994E-3</v>
      </c>
      <c r="W1439" s="13">
        <f t="shared" si="224"/>
        <v>-2.9199999999999999E-3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9839</v>
      </c>
      <c r="C1440" s="3" t="s">
        <v>10231</v>
      </c>
      <c r="D1440" s="12">
        <v>80.400000000000006</v>
      </c>
      <c r="E1440" s="12">
        <v>80.099999999999994</v>
      </c>
      <c r="F1440" s="12">
        <v>78.599999999999994</v>
      </c>
      <c r="G1440" s="12">
        <v>77.5</v>
      </c>
      <c r="H1440" s="12">
        <v>78.900000000000006</v>
      </c>
      <c r="I1440" s="3">
        <v>69</v>
      </c>
      <c r="J1440" s="3">
        <v>36</v>
      </c>
      <c r="K1440" s="3">
        <v>-47</v>
      </c>
      <c r="L1440" s="3">
        <v>-65</v>
      </c>
      <c r="M1440" s="3">
        <v>157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5.5476000000000004E-2</v>
      </c>
      <c r="T1440" s="13">
        <f t="shared" si="221"/>
        <v>2.8836000000000001E-2</v>
      </c>
      <c r="U1440" s="13">
        <f t="shared" si="222"/>
        <v>-3.6941999999999996E-2</v>
      </c>
      <c r="V1440" s="13">
        <f t="shared" si="223"/>
        <v>-5.0375000000000003E-2</v>
      </c>
      <c r="W1440" s="13">
        <f t="shared" si="224"/>
        <v>0.12387300000000001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9840</v>
      </c>
      <c r="C1441" s="3" t="s">
        <v>10202</v>
      </c>
      <c r="D1441" s="12">
        <v>49.4</v>
      </c>
      <c r="E1441" s="12">
        <v>49.65</v>
      </c>
      <c r="F1441" s="12">
        <v>49.3</v>
      </c>
      <c r="G1441" s="12">
        <v>49.75</v>
      </c>
      <c r="H1441" s="12">
        <v>50.1</v>
      </c>
      <c r="I1441" s="3">
        <v>2</v>
      </c>
      <c r="J1441" s="3">
        <v>0</v>
      </c>
      <c r="K1441" s="3">
        <v>0</v>
      </c>
      <c r="L1441" s="3">
        <v>-2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9.8799999999999995E-4</v>
      </c>
      <c r="T1441" s="13">
        <f t="shared" si="221"/>
        <v>0</v>
      </c>
      <c r="U1441" s="13">
        <f t="shared" si="222"/>
        <v>0</v>
      </c>
      <c r="V1441" s="13">
        <f t="shared" si="223"/>
        <v>-9.9500000000000001E-4</v>
      </c>
      <c r="W1441" s="13">
        <f t="shared" si="224"/>
        <v>-5.0100000000000003E-4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9841</v>
      </c>
      <c r="C1442" s="3" t="s">
        <v>10228</v>
      </c>
      <c r="D1442" s="12">
        <v>19.2</v>
      </c>
      <c r="E1442" s="12">
        <v>18.850000000000001</v>
      </c>
      <c r="F1442" s="12">
        <v>18.5</v>
      </c>
      <c r="G1442" s="12">
        <v>18.850000000000001</v>
      </c>
      <c r="H1442" s="12">
        <v>18.7</v>
      </c>
      <c r="I1442" s="3">
        <v>0</v>
      </c>
      <c r="J1442" s="3">
        <v>2</v>
      </c>
      <c r="K1442" s="3">
        <v>3</v>
      </c>
      <c r="L1442" s="3">
        <v>-2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3.77E-4</v>
      </c>
      <c r="U1442" s="13">
        <f t="shared" si="222"/>
        <v>5.5500000000000005E-4</v>
      </c>
      <c r="V1442" s="13">
        <f t="shared" si="223"/>
        <v>-3.77E-4</v>
      </c>
      <c r="W1442" s="13">
        <f t="shared" si="224"/>
        <v>-5.6099999999999998E-4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9842</v>
      </c>
      <c r="C1443" s="3" t="s">
        <v>10244</v>
      </c>
      <c r="D1443" s="12">
        <v>675</v>
      </c>
      <c r="E1443" s="12">
        <v>671</v>
      </c>
      <c r="F1443" s="12">
        <v>651</v>
      </c>
      <c r="G1443" s="12">
        <v>621</v>
      </c>
      <c r="H1443" s="12">
        <v>639</v>
      </c>
      <c r="I1443" s="3">
        <v>164</v>
      </c>
      <c r="J1443" s="3">
        <v>-295</v>
      </c>
      <c r="K1443" s="3">
        <v>-37</v>
      </c>
      <c r="L1443" s="3">
        <v>34</v>
      </c>
      <c r="M1443" s="3">
        <v>198</v>
      </c>
      <c r="N1443" s="3">
        <v>-5</v>
      </c>
      <c r="O1443" s="3">
        <v>-6</v>
      </c>
      <c r="P1443" s="3">
        <v>1</v>
      </c>
      <c r="Q1443" s="3">
        <v>0</v>
      </c>
      <c r="R1443" s="3">
        <v>-283</v>
      </c>
      <c r="S1443" s="13">
        <f t="shared" si="220"/>
        <v>1.107</v>
      </c>
      <c r="T1443" s="13">
        <f t="shared" si="221"/>
        <v>-1.9794499999999999</v>
      </c>
      <c r="U1443" s="13">
        <f t="shared" si="222"/>
        <v>-0.24087</v>
      </c>
      <c r="V1443" s="13">
        <f t="shared" si="223"/>
        <v>0.21113999999999999</v>
      </c>
      <c r="W1443" s="13">
        <f t="shared" si="224"/>
        <v>1.26522</v>
      </c>
      <c r="X1443" s="13">
        <f t="shared" si="225"/>
        <v>-3.3750000000000002E-2</v>
      </c>
      <c r="Y1443" s="13">
        <f t="shared" si="226"/>
        <v>-4.0259999999999997E-2</v>
      </c>
      <c r="Z1443" s="13">
        <f t="shared" si="227"/>
        <v>6.5100000000000002E-3</v>
      </c>
      <c r="AA1443" s="13">
        <f t="shared" si="228"/>
        <v>0</v>
      </c>
      <c r="AB1443" s="13">
        <f t="shared" si="229"/>
        <v>-1.80837</v>
      </c>
    </row>
    <row r="1444" spans="1:28" x14ac:dyDescent="0.25">
      <c r="A1444" s="2" t="s">
        <v>1438</v>
      </c>
      <c r="B1444" s="3" t="s">
        <v>9843</v>
      </c>
      <c r="C1444" s="3" t="s">
        <v>10235</v>
      </c>
      <c r="D1444" s="12">
        <v>44</v>
      </c>
      <c r="E1444" s="12">
        <v>43.4</v>
      </c>
      <c r="F1444" s="12">
        <v>42.5</v>
      </c>
      <c r="G1444" s="12">
        <v>42.55</v>
      </c>
      <c r="H1444" s="12">
        <v>43.5</v>
      </c>
      <c r="I1444" s="3">
        <v>54</v>
      </c>
      <c r="J1444" s="3">
        <v>-50</v>
      </c>
      <c r="K1444" s="3">
        <v>-47</v>
      </c>
      <c r="L1444" s="3">
        <v>2</v>
      </c>
      <c r="M1444" s="3">
        <v>77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2.376E-2</v>
      </c>
      <c r="T1444" s="13">
        <f t="shared" si="221"/>
        <v>-2.1700000000000001E-2</v>
      </c>
      <c r="U1444" s="13">
        <f t="shared" si="222"/>
        <v>-1.9975E-2</v>
      </c>
      <c r="V1444" s="13">
        <f t="shared" si="223"/>
        <v>8.5099999999999998E-4</v>
      </c>
      <c r="W1444" s="13">
        <f t="shared" si="224"/>
        <v>3.3494999999999997E-2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9844</v>
      </c>
      <c r="C1445" s="3" t="s">
        <v>10244</v>
      </c>
      <c r="D1445" s="12">
        <v>551</v>
      </c>
      <c r="E1445" s="12">
        <v>541</v>
      </c>
      <c r="F1445" s="12">
        <v>534</v>
      </c>
      <c r="G1445" s="12">
        <v>496</v>
      </c>
      <c r="H1445" s="12">
        <v>512</v>
      </c>
      <c r="I1445" s="3">
        <v>44</v>
      </c>
      <c r="J1445" s="3">
        <v>-183</v>
      </c>
      <c r="K1445" s="3">
        <v>71</v>
      </c>
      <c r="L1445" s="3">
        <v>143</v>
      </c>
      <c r="M1445" s="3">
        <v>143</v>
      </c>
      <c r="N1445" s="3">
        <v>11</v>
      </c>
      <c r="O1445" s="3">
        <v>0</v>
      </c>
      <c r="P1445" s="3">
        <v>0</v>
      </c>
      <c r="Q1445" s="3">
        <v>0</v>
      </c>
      <c r="R1445" s="3">
        <v>-2</v>
      </c>
      <c r="S1445" s="13">
        <f t="shared" si="220"/>
        <v>0.24243999999999999</v>
      </c>
      <c r="T1445" s="13">
        <f t="shared" si="221"/>
        <v>-0.99002999999999997</v>
      </c>
      <c r="U1445" s="13">
        <f t="shared" si="222"/>
        <v>0.37913999999999998</v>
      </c>
      <c r="V1445" s="13">
        <f t="shared" si="223"/>
        <v>0.70928000000000002</v>
      </c>
      <c r="W1445" s="13">
        <f t="shared" si="224"/>
        <v>0.73216000000000003</v>
      </c>
      <c r="X1445" s="13">
        <f t="shared" si="225"/>
        <v>6.0609999999999997E-2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-1.0240000000000001E-2</v>
      </c>
    </row>
    <row r="1446" spans="1:28" x14ac:dyDescent="0.25">
      <c r="A1446" s="2" t="s">
        <v>1440</v>
      </c>
      <c r="B1446" s="3" t="s">
        <v>9845</v>
      </c>
      <c r="C1446" s="3" t="s">
        <v>10202</v>
      </c>
      <c r="D1446" s="12">
        <v>35.65</v>
      </c>
      <c r="E1446" s="12">
        <v>35.5</v>
      </c>
      <c r="F1446" s="12">
        <v>34.9</v>
      </c>
      <c r="G1446" s="12">
        <v>34.9</v>
      </c>
      <c r="H1446" s="12">
        <v>35.35</v>
      </c>
      <c r="I1446" s="3">
        <v>38</v>
      </c>
      <c r="J1446" s="3">
        <v>-21</v>
      </c>
      <c r="K1446" s="3">
        <v>-17</v>
      </c>
      <c r="L1446" s="3">
        <v>30</v>
      </c>
      <c r="M1446" s="3">
        <v>73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1.3547E-2</v>
      </c>
      <c r="T1446" s="13">
        <f t="shared" si="221"/>
        <v>-7.4549999999999998E-3</v>
      </c>
      <c r="U1446" s="13">
        <f t="shared" si="222"/>
        <v>-5.9329999999999999E-3</v>
      </c>
      <c r="V1446" s="13">
        <f t="shared" si="223"/>
        <v>1.047E-2</v>
      </c>
      <c r="W1446" s="13">
        <f t="shared" si="224"/>
        <v>2.5805500000000002E-2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9846</v>
      </c>
      <c r="C1447" s="3" t="s">
        <v>10219</v>
      </c>
      <c r="D1447" s="12">
        <v>114</v>
      </c>
      <c r="E1447" s="12">
        <v>114</v>
      </c>
      <c r="F1447" s="12">
        <v>110</v>
      </c>
      <c r="G1447" s="12">
        <v>108</v>
      </c>
      <c r="H1447" s="12">
        <v>113</v>
      </c>
      <c r="I1447" s="3">
        <v>-22</v>
      </c>
      <c r="J1447" s="3">
        <v>-5</v>
      </c>
      <c r="K1447" s="3">
        <v>-21</v>
      </c>
      <c r="L1447" s="3">
        <v>-47</v>
      </c>
      <c r="M1447" s="3">
        <v>175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-2.5080000000000002E-2</v>
      </c>
      <c r="T1447" s="13">
        <f t="shared" si="221"/>
        <v>-5.7000000000000002E-3</v>
      </c>
      <c r="U1447" s="13">
        <f t="shared" si="222"/>
        <v>-2.3099999999999999E-2</v>
      </c>
      <c r="V1447" s="13">
        <f t="shared" si="223"/>
        <v>-5.076E-2</v>
      </c>
      <c r="W1447" s="13">
        <f t="shared" si="224"/>
        <v>0.19775000000000001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9847</v>
      </c>
      <c r="C1448" s="3" t="s">
        <v>10209</v>
      </c>
      <c r="D1448" s="12">
        <v>59.4</v>
      </c>
      <c r="E1448" s="12">
        <v>59.7</v>
      </c>
      <c r="F1448" s="12">
        <v>59.1</v>
      </c>
      <c r="G1448" s="12">
        <v>58.5</v>
      </c>
      <c r="H1448" s="12">
        <v>58.7</v>
      </c>
      <c r="I1448" s="3">
        <v>-36</v>
      </c>
      <c r="J1448" s="3">
        <v>-12</v>
      </c>
      <c r="K1448" s="3">
        <v>-152</v>
      </c>
      <c r="L1448" s="3">
        <v>-10</v>
      </c>
      <c r="M1448" s="3">
        <v>19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-2.1384E-2</v>
      </c>
      <c r="T1448" s="13">
        <f t="shared" si="221"/>
        <v>-7.1640000000000011E-3</v>
      </c>
      <c r="U1448" s="13">
        <f t="shared" si="222"/>
        <v>-8.9832000000000009E-2</v>
      </c>
      <c r="V1448" s="13">
        <f t="shared" si="223"/>
        <v>-5.8500000000000002E-3</v>
      </c>
      <c r="W1448" s="13">
        <f t="shared" si="224"/>
        <v>1.1153E-2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9848</v>
      </c>
      <c r="C1449" s="3" t="s">
        <v>4889</v>
      </c>
      <c r="D1449" s="12">
        <v>76.900000000000006</v>
      </c>
      <c r="E1449" s="12">
        <v>76.599999999999994</v>
      </c>
      <c r="F1449" s="12">
        <v>77</v>
      </c>
      <c r="G1449" s="12">
        <v>77</v>
      </c>
      <c r="H1449" s="12">
        <v>77.099999999999994</v>
      </c>
      <c r="I1449" s="3">
        <v>2</v>
      </c>
      <c r="J1449" s="3">
        <v>0</v>
      </c>
      <c r="K1449" s="3">
        <v>4</v>
      </c>
      <c r="L1449" s="3">
        <v>-1</v>
      </c>
      <c r="M1449" s="3">
        <v>-10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1.5380000000000001E-3</v>
      </c>
      <c r="T1449" s="13">
        <f t="shared" si="221"/>
        <v>0</v>
      </c>
      <c r="U1449" s="13">
        <f t="shared" si="222"/>
        <v>3.0799999999999998E-3</v>
      </c>
      <c r="V1449" s="13">
        <f t="shared" si="223"/>
        <v>-7.6999999999999996E-4</v>
      </c>
      <c r="W1449" s="13">
        <f t="shared" si="224"/>
        <v>-7.7099999999999998E-3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9849</v>
      </c>
      <c r="C1450" s="3" t="s">
        <v>10202</v>
      </c>
      <c r="D1450" s="12">
        <v>260</v>
      </c>
      <c r="E1450" s="12">
        <v>270</v>
      </c>
      <c r="F1450" s="12">
        <v>272</v>
      </c>
      <c r="G1450" s="12">
        <v>255.5</v>
      </c>
      <c r="H1450" s="12">
        <v>275</v>
      </c>
      <c r="I1450" s="3">
        <v>-148</v>
      </c>
      <c r="J1450" s="3">
        <v>-49</v>
      </c>
      <c r="K1450" s="3">
        <v>-137</v>
      </c>
      <c r="L1450" s="3">
        <v>-42</v>
      </c>
      <c r="M1450" s="3">
        <v>663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-0.38479999999999998</v>
      </c>
      <c r="T1450" s="13">
        <f t="shared" si="221"/>
        <v>-0.1323</v>
      </c>
      <c r="U1450" s="13">
        <f t="shared" si="222"/>
        <v>-0.37264000000000003</v>
      </c>
      <c r="V1450" s="13">
        <f t="shared" si="223"/>
        <v>-0.10731</v>
      </c>
      <c r="W1450" s="13">
        <f t="shared" si="224"/>
        <v>1.82325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9850</v>
      </c>
      <c r="C1451" s="3" t="s">
        <v>10226</v>
      </c>
      <c r="D1451" s="12">
        <v>64.599999999999994</v>
      </c>
      <c r="E1451" s="12">
        <v>65</v>
      </c>
      <c r="F1451" s="12">
        <v>63.3</v>
      </c>
      <c r="G1451" s="12">
        <v>63.2</v>
      </c>
      <c r="H1451" s="12">
        <v>65.900000000000006</v>
      </c>
      <c r="I1451" s="3">
        <v>198</v>
      </c>
      <c r="J1451" s="3">
        <v>-56</v>
      </c>
      <c r="K1451" s="3">
        <v>-122</v>
      </c>
      <c r="L1451" s="3">
        <v>-105</v>
      </c>
      <c r="M1451" s="3">
        <v>227</v>
      </c>
      <c r="N1451" s="3">
        <v>0</v>
      </c>
      <c r="O1451" s="3">
        <v>0</v>
      </c>
      <c r="P1451" s="3">
        <v>-90</v>
      </c>
      <c r="Q1451" s="3">
        <v>0</v>
      </c>
      <c r="R1451" s="3">
        <v>0</v>
      </c>
      <c r="S1451" s="13">
        <f t="shared" si="220"/>
        <v>0.12790799999999999</v>
      </c>
      <c r="T1451" s="13">
        <f t="shared" si="221"/>
        <v>-3.6400000000000002E-2</v>
      </c>
      <c r="U1451" s="13">
        <f t="shared" si="222"/>
        <v>-7.7225999999999989E-2</v>
      </c>
      <c r="V1451" s="13">
        <f t="shared" si="223"/>
        <v>-6.6360000000000002E-2</v>
      </c>
      <c r="W1451" s="13">
        <f t="shared" si="224"/>
        <v>0.149593</v>
      </c>
      <c r="X1451" s="13">
        <f t="shared" si="225"/>
        <v>0</v>
      </c>
      <c r="Y1451" s="13">
        <f t="shared" si="226"/>
        <v>0</v>
      </c>
      <c r="Z1451" s="13">
        <f t="shared" si="227"/>
        <v>-5.697E-2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9851</v>
      </c>
      <c r="C1452" s="3" t="s">
        <v>10231</v>
      </c>
      <c r="D1452" s="12">
        <v>52.8</v>
      </c>
      <c r="E1452" s="12">
        <v>52.4</v>
      </c>
      <c r="F1452" s="12">
        <v>50.6</v>
      </c>
      <c r="G1452" s="12">
        <v>50.5</v>
      </c>
      <c r="H1452" s="12">
        <v>51.2</v>
      </c>
      <c r="I1452" s="3">
        <v>0</v>
      </c>
      <c r="J1452" s="3">
        <v>-57</v>
      </c>
      <c r="K1452" s="3">
        <v>-59</v>
      </c>
      <c r="L1452" s="3">
        <v>-21</v>
      </c>
      <c r="M1452" s="3">
        <v>29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0</v>
      </c>
      <c r="T1452" s="13">
        <f t="shared" si="221"/>
        <v>-2.9867999999999999E-2</v>
      </c>
      <c r="U1452" s="13">
        <f t="shared" si="222"/>
        <v>-2.9854000000000002E-2</v>
      </c>
      <c r="V1452" s="13">
        <f t="shared" si="223"/>
        <v>-1.0605E-2</v>
      </c>
      <c r="W1452" s="13">
        <f t="shared" si="224"/>
        <v>1.4848000000000002E-2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9852</v>
      </c>
      <c r="C1453" s="3" t="s">
        <v>10284</v>
      </c>
      <c r="D1453" s="12">
        <v>43.1</v>
      </c>
      <c r="E1453" s="12">
        <v>43</v>
      </c>
      <c r="F1453" s="12">
        <v>43.1</v>
      </c>
      <c r="G1453" s="12">
        <v>42.5</v>
      </c>
      <c r="H1453" s="12">
        <v>43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9853</v>
      </c>
      <c r="C1454" s="3" t="s">
        <v>10190</v>
      </c>
      <c r="D1454" s="12">
        <v>40.65</v>
      </c>
      <c r="E1454" s="12">
        <v>39.9</v>
      </c>
      <c r="F1454" s="12">
        <v>38.700000000000003</v>
      </c>
      <c r="G1454" s="12">
        <v>38.5</v>
      </c>
      <c r="H1454" s="12">
        <v>38.25</v>
      </c>
      <c r="I1454" s="3">
        <v>-213</v>
      </c>
      <c r="J1454" s="3">
        <v>-89</v>
      </c>
      <c r="K1454" s="3">
        <v>-112</v>
      </c>
      <c r="L1454" s="3">
        <v>-20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-8.6584499999999995E-2</v>
      </c>
      <c r="T1454" s="13">
        <f t="shared" si="221"/>
        <v>-3.5511000000000001E-2</v>
      </c>
      <c r="U1454" s="13">
        <f t="shared" si="222"/>
        <v>-4.3344000000000008E-2</v>
      </c>
      <c r="V1454" s="13">
        <f t="shared" si="223"/>
        <v>-7.7000000000000002E-3</v>
      </c>
      <c r="W1454" s="13">
        <f t="shared" si="224"/>
        <v>-1.1475000000000001E-3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9854</v>
      </c>
      <c r="C1455" s="3" t="s">
        <v>10284</v>
      </c>
      <c r="D1455" s="12">
        <v>107.5</v>
      </c>
      <c r="E1455" s="12">
        <v>106</v>
      </c>
      <c r="F1455" s="12">
        <v>106.5</v>
      </c>
      <c r="G1455" s="12">
        <v>105</v>
      </c>
      <c r="H1455" s="12">
        <v>107.5</v>
      </c>
      <c r="I1455" s="3">
        <v>17</v>
      </c>
      <c r="J1455" s="3">
        <v>-4</v>
      </c>
      <c r="K1455" s="3">
        <v>3</v>
      </c>
      <c r="L1455" s="3">
        <v>-5</v>
      </c>
      <c r="M1455" s="3">
        <v>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1.8275E-2</v>
      </c>
      <c r="T1455" s="13">
        <f t="shared" si="221"/>
        <v>-4.2399999999999998E-3</v>
      </c>
      <c r="U1455" s="13">
        <f t="shared" si="222"/>
        <v>3.1949999999999999E-3</v>
      </c>
      <c r="V1455" s="13">
        <f t="shared" si="223"/>
        <v>-5.2500000000000003E-3</v>
      </c>
      <c r="W1455" s="13">
        <f t="shared" si="224"/>
        <v>5.3749999999999996E-3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9855</v>
      </c>
      <c r="C1456" s="3" t="s">
        <v>10234</v>
      </c>
      <c r="D1456" s="12">
        <v>304</v>
      </c>
      <c r="E1456" s="12">
        <v>304</v>
      </c>
      <c r="F1456" s="12">
        <v>301</v>
      </c>
      <c r="G1456" s="12">
        <v>300</v>
      </c>
      <c r="H1456" s="12">
        <v>303</v>
      </c>
      <c r="I1456" s="3">
        <v>3</v>
      </c>
      <c r="J1456" s="3">
        <v>1</v>
      </c>
      <c r="K1456" s="3">
        <v>5</v>
      </c>
      <c r="L1456" s="3">
        <v>2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9.1199999999999996E-3</v>
      </c>
      <c r="T1456" s="13">
        <f t="shared" si="221"/>
        <v>3.0400000000000002E-3</v>
      </c>
      <c r="U1456" s="13">
        <f t="shared" si="222"/>
        <v>1.5049999999999999E-2</v>
      </c>
      <c r="V1456" s="13">
        <f t="shared" si="223"/>
        <v>6.0000000000000001E-3</v>
      </c>
      <c r="W1456" s="13">
        <f t="shared" si="224"/>
        <v>-3.0300000000000001E-3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9856</v>
      </c>
      <c r="C1457" s="3" t="s">
        <v>10262</v>
      </c>
      <c r="D1457" s="12">
        <v>138</v>
      </c>
      <c r="E1457" s="12">
        <v>138</v>
      </c>
      <c r="F1457" s="12">
        <v>135</v>
      </c>
      <c r="G1457" s="12">
        <v>134</v>
      </c>
      <c r="H1457" s="12">
        <v>133</v>
      </c>
      <c r="I1457" s="3">
        <v>25</v>
      </c>
      <c r="J1457" s="3">
        <v>5</v>
      </c>
      <c r="K1457" s="3">
        <v>-14</v>
      </c>
      <c r="L1457" s="3">
        <v>-20</v>
      </c>
      <c r="M1457" s="3">
        <v>-53</v>
      </c>
      <c r="N1457" s="3">
        <v>0</v>
      </c>
      <c r="O1457" s="3">
        <v>0</v>
      </c>
      <c r="P1457" s="3">
        <v>-27</v>
      </c>
      <c r="Q1457" s="3">
        <v>0</v>
      </c>
      <c r="R1457" s="3">
        <v>0</v>
      </c>
      <c r="S1457" s="13">
        <f t="shared" si="220"/>
        <v>3.4500000000000003E-2</v>
      </c>
      <c r="T1457" s="13">
        <f t="shared" si="221"/>
        <v>6.8999999999999999E-3</v>
      </c>
      <c r="U1457" s="13">
        <f t="shared" si="222"/>
        <v>-1.89E-2</v>
      </c>
      <c r="V1457" s="13">
        <f t="shared" si="223"/>
        <v>-2.6800000000000001E-2</v>
      </c>
      <c r="W1457" s="13">
        <f t="shared" si="224"/>
        <v>-7.0489999999999997E-2</v>
      </c>
      <c r="X1457" s="13">
        <f t="shared" si="225"/>
        <v>0</v>
      </c>
      <c r="Y1457" s="13">
        <f t="shared" si="226"/>
        <v>0</v>
      </c>
      <c r="Z1457" s="13">
        <f t="shared" si="227"/>
        <v>-3.6450000000000003E-2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9857</v>
      </c>
      <c r="C1458" s="3" t="s">
        <v>10209</v>
      </c>
      <c r="D1458" s="12">
        <v>129</v>
      </c>
      <c r="E1458" s="12">
        <v>129</v>
      </c>
      <c r="F1458" s="12">
        <v>128</v>
      </c>
      <c r="G1458" s="12">
        <v>129.5</v>
      </c>
      <c r="H1458" s="12">
        <v>132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9858</v>
      </c>
      <c r="C1459" s="3" t="s">
        <v>10287</v>
      </c>
      <c r="D1459" s="12">
        <v>31.8</v>
      </c>
      <c r="E1459" s="12">
        <v>31.55</v>
      </c>
      <c r="F1459" s="12">
        <v>30.7</v>
      </c>
      <c r="G1459" s="12">
        <v>30.3</v>
      </c>
      <c r="H1459" s="12">
        <v>30</v>
      </c>
      <c r="I1459" s="3">
        <v>1</v>
      </c>
      <c r="J1459" s="3">
        <v>3</v>
      </c>
      <c r="K1459" s="3">
        <v>0</v>
      </c>
      <c r="L1459" s="3">
        <v>0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3.1800000000000003E-4</v>
      </c>
      <c r="T1459" s="13">
        <f t="shared" si="221"/>
        <v>9.4650000000000008E-4</v>
      </c>
      <c r="U1459" s="13">
        <f t="shared" si="222"/>
        <v>0</v>
      </c>
      <c r="V1459" s="13">
        <f t="shared" si="223"/>
        <v>0</v>
      </c>
      <c r="W1459" s="13">
        <f t="shared" si="224"/>
        <v>-2.9999999999999997E-4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9859</v>
      </c>
      <c r="C1460" s="3" t="s">
        <v>4589</v>
      </c>
      <c r="D1460" s="12">
        <v>19.55</v>
      </c>
      <c r="E1460" s="12">
        <v>19.649999999999999</v>
      </c>
      <c r="F1460" s="12">
        <v>19.05</v>
      </c>
      <c r="G1460" s="12">
        <v>18.7</v>
      </c>
      <c r="H1460" s="12">
        <v>18.7</v>
      </c>
      <c r="I1460" s="3">
        <v>84</v>
      </c>
      <c r="J1460" s="3">
        <v>-32</v>
      </c>
      <c r="K1460" s="3">
        <v>-1</v>
      </c>
      <c r="L1460" s="3">
        <v>-14</v>
      </c>
      <c r="M1460" s="3">
        <v>141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1.6421999999999999E-2</v>
      </c>
      <c r="T1460" s="13">
        <f t="shared" si="221"/>
        <v>-6.2879999999999993E-3</v>
      </c>
      <c r="U1460" s="13">
        <f t="shared" si="222"/>
        <v>-1.905E-4</v>
      </c>
      <c r="V1460" s="13">
        <f t="shared" si="223"/>
        <v>-2.6180000000000001E-3</v>
      </c>
      <c r="W1460" s="13">
        <f t="shared" si="224"/>
        <v>2.6366999999999998E-2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9860</v>
      </c>
      <c r="C1461" s="3" t="s">
        <v>10202</v>
      </c>
      <c r="D1461" s="12">
        <v>55.9</v>
      </c>
      <c r="E1461" s="12">
        <v>55.2</v>
      </c>
      <c r="F1461" s="12">
        <v>54.5</v>
      </c>
      <c r="G1461" s="12">
        <v>55.4</v>
      </c>
      <c r="H1461" s="12">
        <v>56.4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9861</v>
      </c>
      <c r="C1462" s="3" t="s">
        <v>10202</v>
      </c>
      <c r="D1462" s="12">
        <v>105.5</v>
      </c>
      <c r="E1462" s="12">
        <v>103.5</v>
      </c>
      <c r="F1462" s="12">
        <v>99.7</v>
      </c>
      <c r="G1462" s="12">
        <v>98.8</v>
      </c>
      <c r="H1462" s="12">
        <v>101</v>
      </c>
      <c r="I1462" s="3">
        <v>58</v>
      </c>
      <c r="J1462" s="3">
        <v>3</v>
      </c>
      <c r="K1462" s="3">
        <v>142</v>
      </c>
      <c r="L1462" s="3">
        <v>79</v>
      </c>
      <c r="M1462" s="3">
        <v>-192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6.1190000000000001E-2</v>
      </c>
      <c r="T1462" s="13">
        <f t="shared" si="221"/>
        <v>3.1050000000000001E-3</v>
      </c>
      <c r="U1462" s="13">
        <f t="shared" si="222"/>
        <v>0.14157400000000001</v>
      </c>
      <c r="V1462" s="13">
        <f t="shared" si="223"/>
        <v>7.8051999999999996E-2</v>
      </c>
      <c r="W1462" s="13">
        <f t="shared" si="224"/>
        <v>-0.19392000000000001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9862</v>
      </c>
      <c r="C1463" s="3" t="s">
        <v>10241</v>
      </c>
      <c r="D1463" s="12">
        <v>67.5</v>
      </c>
      <c r="E1463" s="12">
        <v>68</v>
      </c>
      <c r="F1463" s="12">
        <v>68</v>
      </c>
      <c r="G1463" s="12">
        <v>68</v>
      </c>
      <c r="H1463" s="12">
        <v>68</v>
      </c>
      <c r="I1463" s="3">
        <v>-2</v>
      </c>
      <c r="J1463" s="3">
        <v>-2</v>
      </c>
      <c r="K1463" s="3">
        <v>-4</v>
      </c>
      <c r="L1463" s="3">
        <v>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-1.3500000000000001E-3</v>
      </c>
      <c r="T1463" s="13">
        <f t="shared" si="221"/>
        <v>-1.3600000000000001E-3</v>
      </c>
      <c r="U1463" s="13">
        <f t="shared" si="222"/>
        <v>-2.7200000000000002E-3</v>
      </c>
      <c r="V1463" s="13">
        <f t="shared" si="223"/>
        <v>6.8000000000000005E-4</v>
      </c>
      <c r="W1463" s="13">
        <f t="shared" si="224"/>
        <v>6.8000000000000005E-4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9863</v>
      </c>
      <c r="C1464" s="3" t="s">
        <v>10192</v>
      </c>
      <c r="D1464" s="12">
        <v>20.5</v>
      </c>
      <c r="E1464" s="12">
        <v>20.350000000000001</v>
      </c>
      <c r="F1464" s="12">
        <v>20.350000000000001</v>
      </c>
      <c r="G1464" s="12">
        <v>20</v>
      </c>
      <c r="H1464" s="12">
        <v>20.149999999999999</v>
      </c>
      <c r="I1464" s="3">
        <v>1</v>
      </c>
      <c r="J1464" s="3">
        <v>1</v>
      </c>
      <c r="K1464" s="3">
        <v>2</v>
      </c>
      <c r="L1464" s="3">
        <v>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2.05E-4</v>
      </c>
      <c r="T1464" s="13">
        <f t="shared" si="221"/>
        <v>2.0350000000000001E-4</v>
      </c>
      <c r="U1464" s="13">
        <f t="shared" si="222"/>
        <v>4.0700000000000003E-4</v>
      </c>
      <c r="V1464" s="13">
        <f t="shared" si="223"/>
        <v>2.0000000000000001E-4</v>
      </c>
      <c r="W1464" s="13">
        <f t="shared" si="224"/>
        <v>2.0149999999999999E-4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9864</v>
      </c>
      <c r="C1465" s="3" t="s">
        <v>10251</v>
      </c>
      <c r="D1465" s="12">
        <v>68.3</v>
      </c>
      <c r="E1465" s="12">
        <v>68.599999999999994</v>
      </c>
      <c r="F1465" s="12">
        <v>66.5</v>
      </c>
      <c r="G1465" s="12">
        <v>67.8</v>
      </c>
      <c r="H1465" s="12">
        <v>68</v>
      </c>
      <c r="I1465" s="3">
        <v>-1</v>
      </c>
      <c r="J1465" s="3">
        <v>-13</v>
      </c>
      <c r="K1465" s="3">
        <v>-3</v>
      </c>
      <c r="L1465" s="3">
        <v>-1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-6.8300000000000001E-4</v>
      </c>
      <c r="T1465" s="13">
        <f t="shared" si="221"/>
        <v>-8.9179999999999988E-3</v>
      </c>
      <c r="U1465" s="13">
        <f t="shared" si="222"/>
        <v>-1.9949999999999998E-3</v>
      </c>
      <c r="V1465" s="13">
        <f t="shared" si="223"/>
        <v>-6.78E-4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9865</v>
      </c>
      <c r="C1466" s="3" t="s">
        <v>10192</v>
      </c>
      <c r="D1466" s="12">
        <v>72.8</v>
      </c>
      <c r="E1466" s="12">
        <v>71.3</v>
      </c>
      <c r="F1466" s="12">
        <v>69.900000000000006</v>
      </c>
      <c r="G1466" s="12">
        <v>70.5</v>
      </c>
      <c r="H1466" s="12">
        <v>70.5</v>
      </c>
      <c r="I1466" s="3">
        <v>3</v>
      </c>
      <c r="J1466" s="3">
        <v>-20</v>
      </c>
      <c r="K1466" s="3">
        <v>3</v>
      </c>
      <c r="L1466" s="3">
        <v>2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2.1839999999999997E-3</v>
      </c>
      <c r="T1466" s="13">
        <f t="shared" si="221"/>
        <v>-1.426E-2</v>
      </c>
      <c r="U1466" s="13">
        <f t="shared" si="222"/>
        <v>2.0970000000000003E-3</v>
      </c>
      <c r="V1466" s="13">
        <f t="shared" si="223"/>
        <v>1.41E-3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9866</v>
      </c>
      <c r="C1467" s="3" t="s">
        <v>10221</v>
      </c>
      <c r="D1467" s="12">
        <v>291</v>
      </c>
      <c r="E1467" s="12">
        <v>288.5</v>
      </c>
      <c r="F1467" s="12">
        <v>286</v>
      </c>
      <c r="G1467" s="12">
        <v>290</v>
      </c>
      <c r="H1467" s="12">
        <v>289.5</v>
      </c>
      <c r="I1467" s="3">
        <v>52</v>
      </c>
      <c r="J1467" s="3">
        <v>-29</v>
      </c>
      <c r="K1467" s="3">
        <v>24</v>
      </c>
      <c r="L1467" s="3">
        <v>297</v>
      </c>
      <c r="M1467" s="3">
        <v>-309</v>
      </c>
      <c r="N1467" s="3">
        <v>0</v>
      </c>
      <c r="O1467" s="3">
        <v>0</v>
      </c>
      <c r="P1467" s="3">
        <v>0</v>
      </c>
      <c r="Q1467" s="3">
        <v>0</v>
      </c>
      <c r="R1467" s="3">
        <v>-3</v>
      </c>
      <c r="S1467" s="13">
        <f t="shared" si="220"/>
        <v>0.15132000000000001</v>
      </c>
      <c r="T1467" s="13">
        <f t="shared" si="221"/>
        <v>-8.3665000000000003E-2</v>
      </c>
      <c r="U1467" s="13">
        <f t="shared" si="222"/>
        <v>6.8640000000000007E-2</v>
      </c>
      <c r="V1467" s="13">
        <f t="shared" si="223"/>
        <v>0.86129999999999995</v>
      </c>
      <c r="W1467" s="13">
        <f t="shared" si="224"/>
        <v>-0.89455499999999999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-8.685E-3</v>
      </c>
    </row>
    <row r="1468" spans="1:28" x14ac:dyDescent="0.25">
      <c r="A1468" s="2" t="s">
        <v>1462</v>
      </c>
      <c r="B1468" s="3" t="s">
        <v>9867</v>
      </c>
      <c r="C1468" s="3" t="s">
        <v>10228</v>
      </c>
      <c r="D1468" s="12">
        <v>50.1</v>
      </c>
      <c r="E1468" s="12">
        <v>50</v>
      </c>
      <c r="F1468" s="12">
        <v>50</v>
      </c>
      <c r="G1468" s="12">
        <v>49.5</v>
      </c>
      <c r="H1468" s="12">
        <v>49.5</v>
      </c>
      <c r="I1468" s="3">
        <v>5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2.5049999999999998E-3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9868</v>
      </c>
      <c r="C1469" s="3" t="s">
        <v>10209</v>
      </c>
      <c r="D1469" s="12">
        <v>167.5</v>
      </c>
      <c r="E1469" s="12">
        <v>178</v>
      </c>
      <c r="F1469" s="12">
        <v>163</v>
      </c>
      <c r="G1469" s="12">
        <v>154</v>
      </c>
      <c r="H1469" s="12">
        <v>155</v>
      </c>
      <c r="I1469" s="3">
        <v>204</v>
      </c>
      <c r="J1469" s="3">
        <v>131</v>
      </c>
      <c r="K1469" s="3">
        <v>-915</v>
      </c>
      <c r="L1469" s="3">
        <v>-189</v>
      </c>
      <c r="M1469" s="3">
        <v>-42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0.3417</v>
      </c>
      <c r="T1469" s="13">
        <f t="shared" si="221"/>
        <v>0.23318</v>
      </c>
      <c r="U1469" s="13">
        <f t="shared" si="222"/>
        <v>-1.4914499999999999</v>
      </c>
      <c r="V1469" s="13">
        <f t="shared" si="223"/>
        <v>-0.29105999999999999</v>
      </c>
      <c r="W1469" s="13">
        <f t="shared" si="224"/>
        <v>-6.5100000000000005E-2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9869</v>
      </c>
      <c r="C1470" s="3" t="s">
        <v>4303</v>
      </c>
      <c r="D1470" s="12">
        <v>58</v>
      </c>
      <c r="E1470" s="12">
        <v>57.6</v>
      </c>
      <c r="F1470" s="12">
        <v>56.7</v>
      </c>
      <c r="G1470" s="12">
        <v>56.5</v>
      </c>
      <c r="H1470" s="12">
        <v>57</v>
      </c>
      <c r="I1470" s="3">
        <v>0</v>
      </c>
      <c r="J1470" s="3">
        <v>0</v>
      </c>
      <c r="K1470" s="3">
        <v>-3</v>
      </c>
      <c r="L1470" s="3">
        <v>-3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-1.7010000000000003E-3</v>
      </c>
      <c r="V1470" s="13">
        <f t="shared" si="223"/>
        <v>-1.6949999999999999E-3</v>
      </c>
      <c r="W1470" s="13">
        <f t="shared" si="224"/>
        <v>-1.7099999999999999E-3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9870</v>
      </c>
      <c r="C1471" s="3" t="s">
        <v>10190</v>
      </c>
      <c r="D1471" s="12">
        <v>68.400000000000006</v>
      </c>
      <c r="E1471" s="12">
        <v>71.7</v>
      </c>
      <c r="F1471" s="12">
        <v>69.8</v>
      </c>
      <c r="G1471" s="12">
        <v>66</v>
      </c>
      <c r="H1471" s="12">
        <v>67</v>
      </c>
      <c r="I1471" s="3">
        <v>136</v>
      </c>
      <c r="J1471" s="3">
        <v>-21</v>
      </c>
      <c r="K1471" s="3">
        <v>-232</v>
      </c>
      <c r="L1471" s="3">
        <v>-606</v>
      </c>
      <c r="M1471" s="3">
        <v>10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9.3024000000000009E-2</v>
      </c>
      <c r="T1471" s="13">
        <f t="shared" si="221"/>
        <v>-1.5057000000000001E-2</v>
      </c>
      <c r="U1471" s="13">
        <f t="shared" si="222"/>
        <v>-0.161936</v>
      </c>
      <c r="V1471" s="13">
        <f t="shared" si="223"/>
        <v>-0.39995999999999998</v>
      </c>
      <c r="W1471" s="13">
        <f t="shared" si="224"/>
        <v>6.7000000000000002E-3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9871</v>
      </c>
      <c r="C1472" s="3" t="s">
        <v>10192</v>
      </c>
      <c r="D1472" s="12">
        <v>85</v>
      </c>
      <c r="E1472" s="12">
        <v>84.9</v>
      </c>
      <c r="F1472" s="12">
        <v>83.8</v>
      </c>
      <c r="G1472" s="12">
        <v>84.7</v>
      </c>
      <c r="H1472" s="12">
        <v>87.2</v>
      </c>
      <c r="I1472" s="3">
        <v>-63</v>
      </c>
      <c r="J1472" s="3">
        <v>-29</v>
      </c>
      <c r="K1472" s="3">
        <v>-627</v>
      </c>
      <c r="L1472" s="3">
        <v>658</v>
      </c>
      <c r="M1472" s="3">
        <v>564</v>
      </c>
      <c r="N1472" s="3">
        <v>1</v>
      </c>
      <c r="O1472" s="3">
        <v>1</v>
      </c>
      <c r="P1472" s="3">
        <v>1</v>
      </c>
      <c r="Q1472" s="3">
        <v>0</v>
      </c>
      <c r="R1472" s="3">
        <v>0</v>
      </c>
      <c r="S1472" s="13">
        <f t="shared" si="220"/>
        <v>-5.355E-2</v>
      </c>
      <c r="T1472" s="13">
        <f t="shared" si="221"/>
        <v>-2.4621000000000004E-2</v>
      </c>
      <c r="U1472" s="13">
        <f t="shared" si="222"/>
        <v>-0.52542599999999995</v>
      </c>
      <c r="V1472" s="13">
        <f t="shared" si="223"/>
        <v>0.55732599999999999</v>
      </c>
      <c r="W1472" s="13">
        <f t="shared" si="224"/>
        <v>0.49180800000000002</v>
      </c>
      <c r="X1472" s="13">
        <f t="shared" si="225"/>
        <v>8.4999999999999995E-4</v>
      </c>
      <c r="Y1472" s="13">
        <f t="shared" si="226"/>
        <v>8.4900000000000004E-4</v>
      </c>
      <c r="Z1472" s="13">
        <f t="shared" si="227"/>
        <v>8.3799999999999999E-4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9872</v>
      </c>
      <c r="C1473" s="3" t="s">
        <v>10260</v>
      </c>
      <c r="D1473" s="12">
        <v>27.95</v>
      </c>
      <c r="E1473" s="12">
        <v>28</v>
      </c>
      <c r="F1473" s="12">
        <v>27.95</v>
      </c>
      <c r="G1473" s="12">
        <v>27.95</v>
      </c>
      <c r="H1473" s="12">
        <v>27.75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9873</v>
      </c>
      <c r="C1474" s="3" t="s">
        <v>10244</v>
      </c>
      <c r="D1474" s="12">
        <v>47.1</v>
      </c>
      <c r="E1474" s="12">
        <v>49.6</v>
      </c>
      <c r="F1474" s="12">
        <v>47.3</v>
      </c>
      <c r="G1474" s="12">
        <v>46.2</v>
      </c>
      <c r="H1474" s="12">
        <v>46.2</v>
      </c>
      <c r="I1474" s="3">
        <v>9</v>
      </c>
      <c r="J1474" s="3">
        <v>-11</v>
      </c>
      <c r="K1474" s="3">
        <v>-3</v>
      </c>
      <c r="L1474" s="3">
        <v>-21</v>
      </c>
      <c r="M1474" s="3">
        <v>18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4.2390000000000006E-3</v>
      </c>
      <c r="T1474" s="13">
        <f t="shared" si="221"/>
        <v>-5.4559999999999999E-3</v>
      </c>
      <c r="U1474" s="13">
        <f t="shared" si="222"/>
        <v>-1.4189999999999997E-3</v>
      </c>
      <c r="V1474" s="13">
        <f t="shared" si="223"/>
        <v>-9.7020000000000006E-3</v>
      </c>
      <c r="W1474" s="13">
        <f t="shared" si="224"/>
        <v>8.3160000000000005E-3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9874</v>
      </c>
      <c r="C1475" s="3" t="s">
        <v>10194</v>
      </c>
      <c r="D1475" s="12">
        <v>50</v>
      </c>
      <c r="E1475" s="12">
        <v>50.2</v>
      </c>
      <c r="F1475" s="12">
        <v>50.4</v>
      </c>
      <c r="G1475" s="12">
        <v>50.4</v>
      </c>
      <c r="H1475" s="12">
        <v>49.95</v>
      </c>
      <c r="I1475" s="3">
        <v>-10</v>
      </c>
      <c r="J1475" s="3">
        <v>-14</v>
      </c>
      <c r="K1475" s="3">
        <v>-11</v>
      </c>
      <c r="L1475" s="3">
        <v>-10</v>
      </c>
      <c r="M1475" s="3">
        <v>-8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-5.0000000000000001E-3</v>
      </c>
      <c r="T1475" s="13">
        <f t="shared" si="221"/>
        <v>-7.0280000000000004E-3</v>
      </c>
      <c r="U1475" s="13">
        <f t="shared" si="222"/>
        <v>-5.5439999999999994E-3</v>
      </c>
      <c r="V1475" s="13">
        <f t="shared" si="223"/>
        <v>-5.0400000000000002E-3</v>
      </c>
      <c r="W1475" s="13">
        <f t="shared" si="224"/>
        <v>-3.9960000000000004E-3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9875</v>
      </c>
      <c r="C1476" s="3" t="s">
        <v>4587</v>
      </c>
      <c r="D1476" s="12">
        <v>49.35</v>
      </c>
      <c r="E1476" s="12">
        <v>50</v>
      </c>
      <c r="F1476" s="12">
        <v>48.6</v>
      </c>
      <c r="G1476" s="12">
        <v>47.3</v>
      </c>
      <c r="H1476" s="12">
        <v>48</v>
      </c>
      <c r="I1476" s="3">
        <v>8</v>
      </c>
      <c r="J1476" s="3">
        <v>103</v>
      </c>
      <c r="K1476" s="3">
        <v>-34</v>
      </c>
      <c r="L1476" s="3">
        <v>-24</v>
      </c>
      <c r="M1476" s="3">
        <v>-26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3.9480000000000001E-3</v>
      </c>
      <c r="T1476" s="13">
        <f t="shared" si="221"/>
        <v>5.1499999999999997E-2</v>
      </c>
      <c r="U1476" s="13">
        <f t="shared" si="222"/>
        <v>-1.6524E-2</v>
      </c>
      <c r="V1476" s="13">
        <f t="shared" si="223"/>
        <v>-1.1351999999999998E-2</v>
      </c>
      <c r="W1476" s="13">
        <f t="shared" si="224"/>
        <v>-1.248E-2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9876</v>
      </c>
      <c r="C1477" s="3" t="s">
        <v>10200</v>
      </c>
      <c r="D1477" s="12">
        <v>12.95</v>
      </c>
      <c r="E1477" s="12">
        <v>12.95</v>
      </c>
      <c r="F1477" s="12">
        <v>13.05</v>
      </c>
      <c r="G1477" s="12">
        <v>12.95</v>
      </c>
      <c r="H1477" s="12">
        <v>13.4</v>
      </c>
      <c r="I1477" s="3">
        <v>89</v>
      </c>
      <c r="J1477" s="3">
        <v>-103</v>
      </c>
      <c r="K1477" s="3">
        <v>57</v>
      </c>
      <c r="L1477" s="3">
        <v>-31</v>
      </c>
      <c r="M1477" s="3">
        <v>167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1.1525499999999999E-2</v>
      </c>
      <c r="T1477" s="13">
        <f t="shared" si="221"/>
        <v>-1.33385E-2</v>
      </c>
      <c r="U1477" s="13">
        <f t="shared" si="222"/>
        <v>7.4384999999999998E-3</v>
      </c>
      <c r="V1477" s="13">
        <f t="shared" si="223"/>
        <v>-4.0144999999999998E-3</v>
      </c>
      <c r="W1477" s="13">
        <f t="shared" si="224"/>
        <v>2.2378000000000002E-2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9877</v>
      </c>
      <c r="C1478" s="3" t="s">
        <v>10189</v>
      </c>
      <c r="D1478" s="12">
        <v>57.6</v>
      </c>
      <c r="E1478" s="12">
        <v>57.1</v>
      </c>
      <c r="F1478" s="12">
        <v>56.3</v>
      </c>
      <c r="G1478" s="12">
        <v>56.6</v>
      </c>
      <c r="H1478" s="12">
        <v>58.8</v>
      </c>
      <c r="I1478" s="3">
        <v>1</v>
      </c>
      <c r="J1478" s="3">
        <v>-40</v>
      </c>
      <c r="K1478" s="3">
        <v>12</v>
      </c>
      <c r="L1478" s="3">
        <v>32</v>
      </c>
      <c r="M1478" s="3">
        <v>177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5.7600000000000001E-4</v>
      </c>
      <c r="T1478" s="13">
        <f t="shared" si="221"/>
        <v>-2.2839999999999999E-2</v>
      </c>
      <c r="U1478" s="13">
        <f t="shared" si="222"/>
        <v>6.755999999999999E-3</v>
      </c>
      <c r="V1478" s="13">
        <f t="shared" si="223"/>
        <v>1.8112E-2</v>
      </c>
      <c r="W1478" s="13">
        <f t="shared" si="224"/>
        <v>0.104076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9878</v>
      </c>
      <c r="C1479" s="3" t="s">
        <v>10200</v>
      </c>
      <c r="D1479" s="12">
        <v>30.15</v>
      </c>
      <c r="E1479" s="12">
        <v>30.2</v>
      </c>
      <c r="F1479" s="12">
        <v>30.3</v>
      </c>
      <c r="G1479" s="12">
        <v>30.55</v>
      </c>
      <c r="H1479" s="12">
        <v>31.6</v>
      </c>
      <c r="I1479" s="3">
        <v>7</v>
      </c>
      <c r="J1479" s="3">
        <v>-36</v>
      </c>
      <c r="K1479" s="3">
        <v>-3</v>
      </c>
      <c r="L1479" s="3">
        <v>24</v>
      </c>
      <c r="M1479" s="3">
        <v>70</v>
      </c>
      <c r="N1479" s="3">
        <v>0</v>
      </c>
      <c r="O1479" s="3">
        <v>50</v>
      </c>
      <c r="P1479" s="3">
        <v>0</v>
      </c>
      <c r="Q1479" s="3">
        <v>55</v>
      </c>
      <c r="R1479" s="3">
        <v>0</v>
      </c>
      <c r="S1479" s="13">
        <f t="shared" ref="S1479:S1542" si="230">$D1479*I1479/100000</f>
        <v>2.1105E-3</v>
      </c>
      <c r="T1479" s="13">
        <f t="shared" ref="T1479:T1542" si="231">$E1479*J1479/100000</f>
        <v>-1.0872E-2</v>
      </c>
      <c r="U1479" s="13">
        <f t="shared" ref="U1479:U1542" si="232">$F1479*K1479/100000</f>
        <v>-9.0900000000000009E-4</v>
      </c>
      <c r="V1479" s="13">
        <f t="shared" ref="V1479:V1542" si="233">$G1479*L1479/100000</f>
        <v>7.3320000000000008E-3</v>
      </c>
      <c r="W1479" s="13">
        <f t="shared" ref="W1479:W1542" si="234">$H1479*M1479/100000</f>
        <v>2.2120000000000001E-2</v>
      </c>
      <c r="X1479" s="13">
        <f t="shared" ref="X1479:X1542" si="235">$D1479*N1479/100000</f>
        <v>0</v>
      </c>
      <c r="Y1479" s="13">
        <f t="shared" ref="Y1479:Y1542" si="236">$E1479*O1479/100000</f>
        <v>1.5100000000000001E-2</v>
      </c>
      <c r="Z1479" s="13">
        <f t="shared" ref="Z1479:Z1542" si="237">$F1479*P1479/100000</f>
        <v>0</v>
      </c>
      <c r="AA1479" s="13">
        <f t="shared" ref="AA1479:AA1542" si="238">$G1479*Q1479/100000</f>
        <v>1.6802500000000001E-2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9879</v>
      </c>
      <c r="C1480" s="3" t="s">
        <v>4587</v>
      </c>
      <c r="D1480" s="12">
        <v>63</v>
      </c>
      <c r="E1480" s="12">
        <v>62.4</v>
      </c>
      <c r="F1480" s="12">
        <v>62.7</v>
      </c>
      <c r="G1480" s="12">
        <v>64</v>
      </c>
      <c r="H1480" s="12">
        <v>65</v>
      </c>
      <c r="I1480" s="3">
        <v>0</v>
      </c>
      <c r="J1480" s="3">
        <v>0</v>
      </c>
      <c r="K1480" s="3">
        <v>1</v>
      </c>
      <c r="L1480" s="3">
        <v>0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6.2700000000000006E-4</v>
      </c>
      <c r="V1480" s="13">
        <f t="shared" si="233"/>
        <v>0</v>
      </c>
      <c r="W1480" s="13">
        <f t="shared" si="234"/>
        <v>-6.4999999999999997E-4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9880</v>
      </c>
      <c r="C1481" s="3" t="s">
        <v>4300</v>
      </c>
      <c r="D1481" s="12">
        <v>140</v>
      </c>
      <c r="E1481" s="12">
        <v>139.5</v>
      </c>
      <c r="F1481" s="12">
        <v>140.5</v>
      </c>
      <c r="G1481" s="12">
        <v>141.5</v>
      </c>
      <c r="H1481" s="12">
        <v>142.5</v>
      </c>
      <c r="I1481" s="3">
        <v>1</v>
      </c>
      <c r="J1481" s="3">
        <v>2</v>
      </c>
      <c r="K1481" s="3">
        <v>4</v>
      </c>
      <c r="L1481" s="3">
        <v>5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1.4E-3</v>
      </c>
      <c r="T1481" s="13">
        <f t="shared" si="231"/>
        <v>2.7899999999999999E-3</v>
      </c>
      <c r="U1481" s="13">
        <f t="shared" si="232"/>
        <v>5.62E-3</v>
      </c>
      <c r="V1481" s="13">
        <f t="shared" si="233"/>
        <v>7.0749999999999997E-3</v>
      </c>
      <c r="W1481" s="13">
        <f t="shared" si="234"/>
        <v>-5.7000000000000002E-3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9881</v>
      </c>
      <c r="C1482" s="3" t="s">
        <v>10202</v>
      </c>
      <c r="D1482" s="12">
        <v>53</v>
      </c>
      <c r="E1482" s="12">
        <v>51.7</v>
      </c>
      <c r="F1482" s="12">
        <v>49.05</v>
      </c>
      <c r="G1482" s="12">
        <v>49.8</v>
      </c>
      <c r="H1482" s="12">
        <v>50</v>
      </c>
      <c r="I1482" s="3">
        <v>0</v>
      </c>
      <c r="J1482" s="3">
        <v>-1</v>
      </c>
      <c r="K1482" s="3">
        <v>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-5.1699999999999999E-4</v>
      </c>
      <c r="U1482" s="13">
        <f t="shared" si="232"/>
        <v>4.9049999999999994E-4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9882</v>
      </c>
      <c r="C1483" s="3" t="s">
        <v>10192</v>
      </c>
      <c r="D1483" s="12">
        <v>23.3</v>
      </c>
      <c r="E1483" s="12">
        <v>23.9</v>
      </c>
      <c r="F1483" s="12">
        <v>23.75</v>
      </c>
      <c r="G1483" s="12">
        <v>23.55</v>
      </c>
      <c r="H1483" s="12">
        <v>23.85</v>
      </c>
      <c r="I1483" s="3">
        <v>0</v>
      </c>
      <c r="J1483" s="3">
        <v>0</v>
      </c>
      <c r="K1483" s="3">
        <v>1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2.375E-4</v>
      </c>
      <c r="V1483" s="13">
        <f t="shared" si="233"/>
        <v>2.3550000000000001E-4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9883</v>
      </c>
      <c r="C1484" s="3" t="s">
        <v>10192</v>
      </c>
      <c r="D1484" s="12">
        <v>30.95</v>
      </c>
      <c r="E1484" s="12">
        <v>30.95</v>
      </c>
      <c r="F1484" s="12">
        <v>30.95</v>
      </c>
      <c r="G1484" s="12">
        <v>31.6</v>
      </c>
      <c r="H1484" s="12">
        <v>31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9884</v>
      </c>
      <c r="C1485" s="3" t="s">
        <v>10192</v>
      </c>
      <c r="D1485" s="12">
        <v>27</v>
      </c>
      <c r="E1485" s="12">
        <v>27.3</v>
      </c>
      <c r="F1485" s="12">
        <v>27</v>
      </c>
      <c r="G1485" s="12">
        <v>27.05</v>
      </c>
      <c r="H1485" s="12">
        <v>27.3</v>
      </c>
      <c r="I1485" s="3">
        <v>-14</v>
      </c>
      <c r="J1485" s="3">
        <v>-2</v>
      </c>
      <c r="K1485" s="3">
        <v>0</v>
      </c>
      <c r="L1485" s="3">
        <v>1</v>
      </c>
      <c r="M1485" s="3">
        <v>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-3.7799999999999999E-3</v>
      </c>
      <c r="T1485" s="13">
        <f t="shared" si="231"/>
        <v>-5.4600000000000004E-4</v>
      </c>
      <c r="U1485" s="13">
        <f t="shared" si="232"/>
        <v>0</v>
      </c>
      <c r="V1485" s="13">
        <f t="shared" si="233"/>
        <v>2.7050000000000002E-4</v>
      </c>
      <c r="W1485" s="13">
        <f t="shared" si="234"/>
        <v>1.0920000000000001E-3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9885</v>
      </c>
      <c r="C1486" s="3" t="s">
        <v>10192</v>
      </c>
      <c r="D1486" s="12">
        <v>66.3</v>
      </c>
      <c r="E1486" s="12">
        <v>67</v>
      </c>
      <c r="F1486" s="12">
        <v>66.5</v>
      </c>
      <c r="G1486" s="12">
        <v>66.599999999999994</v>
      </c>
      <c r="H1486" s="12">
        <v>66.3</v>
      </c>
      <c r="I1486" s="3">
        <v>4</v>
      </c>
      <c r="J1486" s="3">
        <v>2</v>
      </c>
      <c r="K1486" s="3">
        <v>0</v>
      </c>
      <c r="L1486" s="3">
        <v>2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2.6519999999999998E-3</v>
      </c>
      <c r="T1486" s="13">
        <f t="shared" si="231"/>
        <v>1.34E-3</v>
      </c>
      <c r="U1486" s="13">
        <f t="shared" si="232"/>
        <v>0</v>
      </c>
      <c r="V1486" s="13">
        <f t="shared" si="233"/>
        <v>1.3319999999999999E-3</v>
      </c>
      <c r="W1486" s="13">
        <f t="shared" si="234"/>
        <v>1.3259999999999999E-3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9886</v>
      </c>
      <c r="C1487" s="3" t="s">
        <v>10236</v>
      </c>
      <c r="D1487" s="12">
        <v>112.5</v>
      </c>
      <c r="E1487" s="12">
        <v>115.5</v>
      </c>
      <c r="F1487" s="12">
        <v>127</v>
      </c>
      <c r="G1487" s="12">
        <v>139.5</v>
      </c>
      <c r="H1487" s="12">
        <v>153</v>
      </c>
      <c r="I1487" s="3">
        <v>22</v>
      </c>
      <c r="J1487" s="3">
        <v>18</v>
      </c>
      <c r="K1487" s="3">
        <v>3</v>
      </c>
      <c r="L1487" s="3">
        <v>0</v>
      </c>
      <c r="M1487" s="3">
        <v>11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2.4750000000000001E-2</v>
      </c>
      <c r="T1487" s="13">
        <f t="shared" si="231"/>
        <v>2.0789999999999999E-2</v>
      </c>
      <c r="U1487" s="13">
        <f t="shared" si="232"/>
        <v>3.81E-3</v>
      </c>
      <c r="V1487" s="13">
        <f t="shared" si="233"/>
        <v>0</v>
      </c>
      <c r="W1487" s="13">
        <f t="shared" si="234"/>
        <v>1.6830000000000001E-2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9887</v>
      </c>
      <c r="C1488" s="3" t="s">
        <v>4580</v>
      </c>
      <c r="D1488" s="12">
        <v>67.900000000000006</v>
      </c>
      <c r="E1488" s="12">
        <v>68.3</v>
      </c>
      <c r="F1488" s="12">
        <v>67.8</v>
      </c>
      <c r="G1488" s="12">
        <v>68</v>
      </c>
      <c r="H1488" s="12">
        <v>68</v>
      </c>
      <c r="I1488" s="3">
        <v>0</v>
      </c>
      <c r="J1488" s="3">
        <v>-2</v>
      </c>
      <c r="K1488" s="3">
        <v>-3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-1.366E-3</v>
      </c>
      <c r="U1488" s="13">
        <f t="shared" si="232"/>
        <v>-2.0339999999999998E-3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9888</v>
      </c>
      <c r="C1489" s="3" t="s">
        <v>4594</v>
      </c>
      <c r="D1489" s="12">
        <v>68.3</v>
      </c>
      <c r="E1489" s="12">
        <v>68</v>
      </c>
      <c r="F1489" s="12">
        <v>66.5</v>
      </c>
      <c r="G1489" s="12">
        <v>65.7</v>
      </c>
      <c r="H1489" s="12">
        <v>65.8</v>
      </c>
      <c r="I1489" s="3">
        <v>-8</v>
      </c>
      <c r="J1489" s="3">
        <v>-15</v>
      </c>
      <c r="K1489" s="3">
        <v>-13</v>
      </c>
      <c r="L1489" s="3">
        <v>-17</v>
      </c>
      <c r="M1489" s="3">
        <v>-4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-5.4640000000000001E-3</v>
      </c>
      <c r="T1489" s="13">
        <f t="shared" si="231"/>
        <v>-1.0200000000000001E-2</v>
      </c>
      <c r="U1489" s="13">
        <f t="shared" si="232"/>
        <v>-8.6449999999999999E-3</v>
      </c>
      <c r="V1489" s="13">
        <f t="shared" si="233"/>
        <v>-1.1169E-2</v>
      </c>
      <c r="W1489" s="13">
        <f t="shared" si="234"/>
        <v>-2.6319999999999998E-3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9889</v>
      </c>
      <c r="C1490" s="3" t="s">
        <v>10262</v>
      </c>
      <c r="D1490" s="12">
        <v>420</v>
      </c>
      <c r="E1490" s="12">
        <v>418</v>
      </c>
      <c r="F1490" s="12">
        <v>405.5</v>
      </c>
      <c r="G1490" s="12">
        <v>412</v>
      </c>
      <c r="H1490" s="12">
        <v>421.5</v>
      </c>
      <c r="I1490" s="3">
        <v>-45</v>
      </c>
      <c r="J1490" s="3">
        <v>24</v>
      </c>
      <c r="K1490" s="3">
        <v>137</v>
      </c>
      <c r="L1490" s="3">
        <v>112</v>
      </c>
      <c r="M1490" s="3">
        <v>-136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-0.189</v>
      </c>
      <c r="T1490" s="13">
        <f t="shared" si="231"/>
        <v>0.10032000000000001</v>
      </c>
      <c r="U1490" s="13">
        <f t="shared" si="232"/>
        <v>0.555535</v>
      </c>
      <c r="V1490" s="13">
        <f t="shared" si="233"/>
        <v>0.46144000000000002</v>
      </c>
      <c r="W1490" s="13">
        <f t="shared" si="234"/>
        <v>-0.57323999999999997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9890</v>
      </c>
      <c r="C1491" s="3" t="s">
        <v>10202</v>
      </c>
      <c r="D1491" s="12">
        <v>28.2</v>
      </c>
      <c r="E1491" s="12">
        <v>28.2</v>
      </c>
      <c r="F1491" s="12">
        <v>28.4</v>
      </c>
      <c r="G1491" s="12">
        <v>28.4</v>
      </c>
      <c r="H1491" s="12">
        <v>28.1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9891</v>
      </c>
      <c r="C1492" s="3" t="s">
        <v>10244</v>
      </c>
      <c r="D1492" s="12">
        <v>106.5</v>
      </c>
      <c r="E1492" s="12">
        <v>110</v>
      </c>
      <c r="F1492" s="12">
        <v>117.5</v>
      </c>
      <c r="G1492" s="12">
        <v>115</v>
      </c>
      <c r="H1492" s="12">
        <v>118</v>
      </c>
      <c r="I1492" s="3">
        <v>122</v>
      </c>
      <c r="J1492" s="3">
        <v>-373</v>
      </c>
      <c r="K1492" s="3">
        <v>49</v>
      </c>
      <c r="L1492" s="3">
        <v>-317</v>
      </c>
      <c r="M1492" s="3">
        <v>-43</v>
      </c>
      <c r="N1492" s="3">
        <v>0</v>
      </c>
      <c r="O1492" s="3">
        <v>48</v>
      </c>
      <c r="P1492" s="3">
        <v>0</v>
      </c>
      <c r="Q1492" s="3">
        <v>0</v>
      </c>
      <c r="R1492" s="3">
        <v>0</v>
      </c>
      <c r="S1492" s="13">
        <f t="shared" si="230"/>
        <v>0.12992999999999999</v>
      </c>
      <c r="T1492" s="13">
        <f t="shared" si="231"/>
        <v>-0.4103</v>
      </c>
      <c r="U1492" s="13">
        <f t="shared" si="232"/>
        <v>5.7575000000000001E-2</v>
      </c>
      <c r="V1492" s="13">
        <f t="shared" si="233"/>
        <v>-0.36454999999999999</v>
      </c>
      <c r="W1492" s="13">
        <f t="shared" si="234"/>
        <v>-5.074E-2</v>
      </c>
      <c r="X1492" s="13">
        <f t="shared" si="235"/>
        <v>0</v>
      </c>
      <c r="Y1492" s="13">
        <f t="shared" si="236"/>
        <v>5.28E-2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9892</v>
      </c>
      <c r="C1493" s="3" t="s">
        <v>10236</v>
      </c>
      <c r="D1493" s="12">
        <v>67.900000000000006</v>
      </c>
      <c r="E1493" s="12">
        <v>67.099999999999994</v>
      </c>
      <c r="F1493" s="12">
        <v>66.400000000000006</v>
      </c>
      <c r="G1493" s="12">
        <v>66.5</v>
      </c>
      <c r="H1493" s="12">
        <v>66.7</v>
      </c>
      <c r="I1493" s="3">
        <v>-1</v>
      </c>
      <c r="J1493" s="3">
        <v>0</v>
      </c>
      <c r="K1493" s="3">
        <v>-1</v>
      </c>
      <c r="L1493" s="3">
        <v>-2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-6.7900000000000002E-4</v>
      </c>
      <c r="T1493" s="13">
        <f t="shared" si="231"/>
        <v>0</v>
      </c>
      <c r="U1493" s="13">
        <f t="shared" si="232"/>
        <v>-6.6400000000000009E-4</v>
      </c>
      <c r="V1493" s="13">
        <f t="shared" si="233"/>
        <v>-1.33E-3</v>
      </c>
      <c r="W1493" s="13">
        <f t="shared" si="234"/>
        <v>-6.6700000000000006E-4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9893</v>
      </c>
      <c r="C1494" s="3" t="s">
        <v>10192</v>
      </c>
      <c r="D1494" s="12">
        <v>73</v>
      </c>
      <c r="E1494" s="12">
        <v>73.2</v>
      </c>
      <c r="F1494" s="12">
        <v>72.400000000000006</v>
      </c>
      <c r="G1494" s="12">
        <v>72.2</v>
      </c>
      <c r="H1494" s="12">
        <v>74.5</v>
      </c>
      <c r="I1494" s="3">
        <v>-2</v>
      </c>
      <c r="J1494" s="3">
        <v>0</v>
      </c>
      <c r="K1494" s="3">
        <v>-3</v>
      </c>
      <c r="L1494" s="3">
        <v>-3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-1.4599999999999999E-3</v>
      </c>
      <c r="T1494" s="13">
        <f t="shared" si="231"/>
        <v>0</v>
      </c>
      <c r="U1494" s="13">
        <f t="shared" si="232"/>
        <v>-2.1720000000000003E-3</v>
      </c>
      <c r="V1494" s="13">
        <f t="shared" si="233"/>
        <v>-2.1660000000000004E-3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9894</v>
      </c>
      <c r="C1495" s="3" t="s">
        <v>10202</v>
      </c>
      <c r="D1495" s="12">
        <v>26.8</v>
      </c>
      <c r="E1495" s="12">
        <v>26.8</v>
      </c>
      <c r="F1495" s="12">
        <v>26.55</v>
      </c>
      <c r="G1495" s="12">
        <v>26.7</v>
      </c>
      <c r="H1495" s="12">
        <v>26.8</v>
      </c>
      <c r="I1495" s="3">
        <v>0</v>
      </c>
      <c r="J1495" s="3">
        <v>0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-2.655E-4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9895</v>
      </c>
      <c r="C1496" s="3" t="s">
        <v>10202</v>
      </c>
      <c r="D1496" s="12">
        <v>33.15</v>
      </c>
      <c r="E1496" s="12">
        <v>33.15</v>
      </c>
      <c r="F1496" s="12">
        <v>33.299999999999997</v>
      </c>
      <c r="G1496" s="12">
        <v>32.85</v>
      </c>
      <c r="H1496" s="12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9896</v>
      </c>
      <c r="C1497" s="3" t="s">
        <v>10215</v>
      </c>
      <c r="D1497" s="12">
        <v>70</v>
      </c>
      <c r="E1497" s="12">
        <v>69.900000000000006</v>
      </c>
      <c r="F1497" s="12">
        <v>69</v>
      </c>
      <c r="G1497" s="12">
        <v>69</v>
      </c>
      <c r="H1497" s="12">
        <v>69.2</v>
      </c>
      <c r="I1497" s="3">
        <v>0</v>
      </c>
      <c r="J1497" s="3">
        <v>-6</v>
      </c>
      <c r="K1497" s="3">
        <v>-7</v>
      </c>
      <c r="L1497" s="3">
        <v>-8</v>
      </c>
      <c r="M1497" s="3">
        <v>-17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</v>
      </c>
      <c r="T1497" s="13">
        <f t="shared" si="231"/>
        <v>-4.1940000000000007E-3</v>
      </c>
      <c r="U1497" s="13">
        <f t="shared" si="232"/>
        <v>-4.8300000000000001E-3</v>
      </c>
      <c r="V1497" s="13">
        <f t="shared" si="233"/>
        <v>-5.5199999999999997E-3</v>
      </c>
      <c r="W1497" s="13">
        <f t="shared" si="234"/>
        <v>-1.1764E-2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9897</v>
      </c>
      <c r="C1498" s="3" t="s">
        <v>10202</v>
      </c>
      <c r="D1498" s="12">
        <v>76.7</v>
      </c>
      <c r="E1498" s="12">
        <v>76.7</v>
      </c>
      <c r="F1498" s="12">
        <v>74.7</v>
      </c>
      <c r="G1498" s="12">
        <v>75.599999999999994</v>
      </c>
      <c r="H1498" s="12">
        <v>77.5</v>
      </c>
      <c r="I1498" s="3">
        <v>0</v>
      </c>
      <c r="J1498" s="3">
        <v>-2</v>
      </c>
      <c r="K1498" s="3">
        <v>0</v>
      </c>
      <c r="L1498" s="3">
        <v>6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-1.534E-3</v>
      </c>
      <c r="U1498" s="13">
        <f t="shared" si="232"/>
        <v>0</v>
      </c>
      <c r="V1498" s="13">
        <f t="shared" si="233"/>
        <v>4.5359999999999992E-3</v>
      </c>
      <c r="W1498" s="13">
        <f t="shared" si="234"/>
        <v>7.7499999999999997E-4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9898</v>
      </c>
      <c r="C1499" s="3" t="s">
        <v>10243</v>
      </c>
      <c r="D1499" s="12">
        <v>65.7</v>
      </c>
      <c r="E1499" s="12">
        <v>65.400000000000006</v>
      </c>
      <c r="F1499" s="12">
        <v>64.2</v>
      </c>
      <c r="G1499" s="12">
        <v>63.7</v>
      </c>
      <c r="H1499" s="12">
        <v>64.8</v>
      </c>
      <c r="I1499" s="3">
        <v>42</v>
      </c>
      <c r="J1499" s="3">
        <v>-9</v>
      </c>
      <c r="K1499" s="3">
        <v>0</v>
      </c>
      <c r="L1499" s="3">
        <v>9</v>
      </c>
      <c r="M1499" s="3">
        <v>68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2.7594E-2</v>
      </c>
      <c r="T1499" s="13">
        <f t="shared" si="231"/>
        <v>-5.8860000000000006E-3</v>
      </c>
      <c r="U1499" s="13">
        <f t="shared" si="232"/>
        <v>0</v>
      </c>
      <c r="V1499" s="13">
        <f t="shared" si="233"/>
        <v>5.7330000000000002E-3</v>
      </c>
      <c r="W1499" s="13">
        <f t="shared" si="234"/>
        <v>4.4063999999999999E-2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9899</v>
      </c>
      <c r="C1500" s="3" t="s">
        <v>4309</v>
      </c>
      <c r="D1500" s="12">
        <v>69.2</v>
      </c>
      <c r="E1500" s="12">
        <v>72.3</v>
      </c>
      <c r="F1500" s="12">
        <v>69.400000000000006</v>
      </c>
      <c r="G1500" s="12">
        <v>69.2</v>
      </c>
      <c r="H1500" s="12">
        <v>70.3</v>
      </c>
      <c r="I1500" s="3">
        <v>148</v>
      </c>
      <c r="J1500" s="3">
        <v>-91</v>
      </c>
      <c r="K1500" s="3">
        <v>-453</v>
      </c>
      <c r="L1500" s="3">
        <v>-4</v>
      </c>
      <c r="M1500" s="3">
        <v>63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0.10241600000000001</v>
      </c>
      <c r="T1500" s="13">
        <f t="shared" si="231"/>
        <v>-6.5793000000000004E-2</v>
      </c>
      <c r="U1500" s="13">
        <f t="shared" si="232"/>
        <v>-0.31438200000000005</v>
      </c>
      <c r="V1500" s="13">
        <f t="shared" si="233"/>
        <v>-2.7680000000000001E-3</v>
      </c>
      <c r="W1500" s="13">
        <f t="shared" si="234"/>
        <v>4.4288999999999995E-2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9900</v>
      </c>
      <c r="C1501" s="3" t="s">
        <v>10225</v>
      </c>
      <c r="D1501" s="12">
        <v>976</v>
      </c>
      <c r="E1501" s="12">
        <v>961</v>
      </c>
      <c r="F1501" s="12">
        <v>978</v>
      </c>
      <c r="G1501" s="12">
        <v>956</v>
      </c>
      <c r="H1501" s="12">
        <v>970</v>
      </c>
      <c r="I1501" s="3">
        <v>-443</v>
      </c>
      <c r="J1501" s="3">
        <v>288</v>
      </c>
      <c r="K1501" s="3">
        <v>35</v>
      </c>
      <c r="L1501" s="3">
        <v>-115</v>
      </c>
      <c r="M1501" s="3">
        <v>-86</v>
      </c>
      <c r="N1501" s="3">
        <v>69</v>
      </c>
      <c r="O1501" s="3">
        <v>-505</v>
      </c>
      <c r="P1501" s="3">
        <v>1</v>
      </c>
      <c r="Q1501" s="3">
        <v>-19</v>
      </c>
      <c r="R1501" s="3">
        <v>0</v>
      </c>
      <c r="S1501" s="13">
        <f t="shared" si="230"/>
        <v>-4.3236800000000004</v>
      </c>
      <c r="T1501" s="13">
        <f t="shared" si="231"/>
        <v>2.7676799999999999</v>
      </c>
      <c r="U1501" s="13">
        <f t="shared" si="232"/>
        <v>0.34229999999999999</v>
      </c>
      <c r="V1501" s="13">
        <f t="shared" si="233"/>
        <v>-1.0993999999999999</v>
      </c>
      <c r="W1501" s="13">
        <f t="shared" si="234"/>
        <v>-0.83420000000000005</v>
      </c>
      <c r="X1501" s="13">
        <f t="shared" si="235"/>
        <v>0.67344000000000004</v>
      </c>
      <c r="Y1501" s="13">
        <f t="shared" si="236"/>
        <v>-4.8530499999999996</v>
      </c>
      <c r="Z1501" s="13">
        <f t="shared" si="237"/>
        <v>9.7800000000000005E-3</v>
      </c>
      <c r="AA1501" s="13">
        <f t="shared" si="238"/>
        <v>-0.18164</v>
      </c>
      <c r="AB1501" s="13">
        <f t="shared" si="239"/>
        <v>0</v>
      </c>
    </row>
    <row r="1502" spans="1:28" x14ac:dyDescent="0.25">
      <c r="A1502" s="2" t="s">
        <v>1496</v>
      </c>
      <c r="B1502" s="3" t="s">
        <v>9901</v>
      </c>
      <c r="C1502" s="3" t="s">
        <v>10308</v>
      </c>
      <c r="D1502" s="12">
        <v>209.5</v>
      </c>
      <c r="E1502" s="12">
        <v>211</v>
      </c>
      <c r="F1502" s="12">
        <v>208</v>
      </c>
      <c r="G1502" s="12">
        <v>208</v>
      </c>
      <c r="H1502" s="12">
        <v>209</v>
      </c>
      <c r="I1502" s="3">
        <v>-17</v>
      </c>
      <c r="J1502" s="3">
        <v>-46</v>
      </c>
      <c r="K1502" s="3">
        <v>-82</v>
      </c>
      <c r="L1502" s="3">
        <v>24</v>
      </c>
      <c r="M1502" s="3">
        <v>-23</v>
      </c>
      <c r="N1502" s="3">
        <v>-34</v>
      </c>
      <c r="O1502" s="3">
        <v>0</v>
      </c>
      <c r="P1502" s="3">
        <v>0</v>
      </c>
      <c r="Q1502" s="3">
        <v>0</v>
      </c>
      <c r="R1502" s="3">
        <v>-50</v>
      </c>
      <c r="S1502" s="13">
        <f t="shared" si="230"/>
        <v>-3.5615000000000001E-2</v>
      </c>
      <c r="T1502" s="13">
        <f t="shared" si="231"/>
        <v>-9.7059999999999994E-2</v>
      </c>
      <c r="U1502" s="13">
        <f t="shared" si="232"/>
        <v>-0.17055999999999999</v>
      </c>
      <c r="V1502" s="13">
        <f t="shared" si="233"/>
        <v>4.9919999999999999E-2</v>
      </c>
      <c r="W1502" s="13">
        <f t="shared" si="234"/>
        <v>-4.8070000000000002E-2</v>
      </c>
      <c r="X1502" s="13">
        <f t="shared" si="235"/>
        <v>-7.1230000000000002E-2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-0.1045</v>
      </c>
    </row>
    <row r="1503" spans="1:28" x14ac:dyDescent="0.25">
      <c r="A1503" s="2" t="s">
        <v>1497</v>
      </c>
      <c r="B1503" s="3" t="s">
        <v>9902</v>
      </c>
      <c r="C1503" s="3" t="s">
        <v>10183</v>
      </c>
      <c r="D1503" s="12">
        <v>49.5</v>
      </c>
      <c r="E1503" s="12">
        <v>49.8</v>
      </c>
      <c r="F1503" s="12">
        <v>49.7</v>
      </c>
      <c r="G1503" s="12">
        <v>49.7</v>
      </c>
      <c r="H1503" s="12">
        <v>49.65</v>
      </c>
      <c r="I1503" s="3">
        <v>-3</v>
      </c>
      <c r="J1503" s="3">
        <v>-5</v>
      </c>
      <c r="K1503" s="3">
        <v>-4</v>
      </c>
      <c r="L1503" s="3">
        <v>0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-1.485E-3</v>
      </c>
      <c r="T1503" s="13">
        <f t="shared" si="231"/>
        <v>-2.49E-3</v>
      </c>
      <c r="U1503" s="13">
        <f t="shared" si="232"/>
        <v>-1.9880000000000002E-3</v>
      </c>
      <c r="V1503" s="13">
        <f t="shared" si="233"/>
        <v>0</v>
      </c>
      <c r="W1503" s="13">
        <f t="shared" si="234"/>
        <v>-1.4894999999999999E-3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9903</v>
      </c>
      <c r="C1504" s="3" t="s">
        <v>10227</v>
      </c>
      <c r="D1504" s="12">
        <v>149.5</v>
      </c>
      <c r="E1504" s="12">
        <v>142</v>
      </c>
      <c r="F1504" s="12">
        <v>143</v>
      </c>
      <c r="G1504" s="12">
        <v>139.5</v>
      </c>
      <c r="H1504" s="12">
        <v>150.5</v>
      </c>
      <c r="I1504" s="3">
        <v>-1657</v>
      </c>
      <c r="J1504" s="3">
        <v>-812</v>
      </c>
      <c r="K1504" s="3">
        <v>345</v>
      </c>
      <c r="L1504" s="3">
        <v>-385</v>
      </c>
      <c r="M1504" s="3">
        <v>1021</v>
      </c>
      <c r="N1504" s="3">
        <v>0</v>
      </c>
      <c r="O1504" s="3">
        <v>0</v>
      </c>
      <c r="P1504" s="3">
        <v>0</v>
      </c>
      <c r="Q1504" s="3">
        <v>0</v>
      </c>
      <c r="R1504" s="3">
        <v>-50</v>
      </c>
      <c r="S1504" s="13">
        <f t="shared" si="230"/>
        <v>-2.4772150000000002</v>
      </c>
      <c r="T1504" s="13">
        <f t="shared" si="231"/>
        <v>-1.1530400000000001</v>
      </c>
      <c r="U1504" s="13">
        <f t="shared" si="232"/>
        <v>0.49335000000000001</v>
      </c>
      <c r="V1504" s="13">
        <f t="shared" si="233"/>
        <v>-0.53707499999999997</v>
      </c>
      <c r="W1504" s="13">
        <f t="shared" si="234"/>
        <v>1.536605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-7.5249999999999997E-2</v>
      </c>
    </row>
    <row r="1505" spans="1:28" x14ac:dyDescent="0.25">
      <c r="A1505" s="2" t="s">
        <v>1499</v>
      </c>
      <c r="B1505" s="3" t="s">
        <v>9904</v>
      </c>
      <c r="C1505" s="3" t="s">
        <v>10234</v>
      </c>
      <c r="D1505" s="12">
        <v>28.5</v>
      </c>
      <c r="E1505" s="12">
        <v>28.55</v>
      </c>
      <c r="F1505" s="12">
        <v>28.4</v>
      </c>
      <c r="G1505" s="12">
        <v>28.3</v>
      </c>
      <c r="H1505" s="12">
        <v>28.4</v>
      </c>
      <c r="I1505" s="3">
        <v>2</v>
      </c>
      <c r="J1505" s="3">
        <v>-15</v>
      </c>
      <c r="K1505" s="3">
        <v>-12</v>
      </c>
      <c r="L1505" s="3">
        <v>-2</v>
      </c>
      <c r="M1505" s="3">
        <v>-4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5.6999999999999998E-4</v>
      </c>
      <c r="T1505" s="13">
        <f t="shared" si="231"/>
        <v>-4.2824999999999998E-3</v>
      </c>
      <c r="U1505" s="13">
        <f t="shared" si="232"/>
        <v>-3.4079999999999996E-3</v>
      </c>
      <c r="V1505" s="13">
        <f t="shared" si="233"/>
        <v>-5.6599999999999999E-4</v>
      </c>
      <c r="W1505" s="13">
        <f t="shared" si="234"/>
        <v>-1.1359999999999999E-3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9905</v>
      </c>
      <c r="C1506" s="3" t="s">
        <v>10244</v>
      </c>
      <c r="D1506" s="12">
        <v>390.5</v>
      </c>
      <c r="E1506" s="12">
        <v>400</v>
      </c>
      <c r="F1506" s="12">
        <v>415.5</v>
      </c>
      <c r="G1506" s="12">
        <v>379.5</v>
      </c>
      <c r="H1506" s="12">
        <v>381.5</v>
      </c>
      <c r="I1506" s="3">
        <v>-364</v>
      </c>
      <c r="J1506" s="3">
        <v>98</v>
      </c>
      <c r="K1506" s="3">
        <v>168</v>
      </c>
      <c r="L1506" s="3">
        <v>-208</v>
      </c>
      <c r="M1506" s="3">
        <v>-45</v>
      </c>
      <c r="N1506" s="3">
        <v>242</v>
      </c>
      <c r="O1506" s="3">
        <v>208</v>
      </c>
      <c r="P1506" s="3">
        <v>348</v>
      </c>
      <c r="Q1506" s="3">
        <v>-340</v>
      </c>
      <c r="R1506" s="3">
        <v>-33</v>
      </c>
      <c r="S1506" s="13">
        <f t="shared" si="230"/>
        <v>-1.4214199999999999</v>
      </c>
      <c r="T1506" s="13">
        <f t="shared" si="231"/>
        <v>0.39200000000000002</v>
      </c>
      <c r="U1506" s="13">
        <f t="shared" si="232"/>
        <v>0.69803999999999999</v>
      </c>
      <c r="V1506" s="13">
        <f t="shared" si="233"/>
        <v>-0.78935999999999995</v>
      </c>
      <c r="W1506" s="13">
        <f t="shared" si="234"/>
        <v>-0.17167499999999999</v>
      </c>
      <c r="X1506" s="13">
        <f t="shared" si="235"/>
        <v>0.94501000000000002</v>
      </c>
      <c r="Y1506" s="13">
        <f t="shared" si="236"/>
        <v>0.83199999999999996</v>
      </c>
      <c r="Z1506" s="13">
        <f t="shared" si="237"/>
        <v>1.44594</v>
      </c>
      <c r="AA1506" s="13">
        <f t="shared" si="238"/>
        <v>-1.2903</v>
      </c>
      <c r="AB1506" s="13">
        <f t="shared" si="239"/>
        <v>-0.12589500000000001</v>
      </c>
    </row>
    <row r="1507" spans="1:28" x14ac:dyDescent="0.25">
      <c r="A1507" s="2" t="s">
        <v>1501</v>
      </c>
      <c r="B1507" s="3" t="s">
        <v>9906</v>
      </c>
      <c r="C1507" s="3" t="s">
        <v>10251</v>
      </c>
      <c r="D1507" s="12">
        <v>53</v>
      </c>
      <c r="E1507" s="12">
        <v>53</v>
      </c>
      <c r="F1507" s="12">
        <v>52.5</v>
      </c>
      <c r="G1507" s="12">
        <v>52.5</v>
      </c>
      <c r="H1507" s="12">
        <v>53.7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9907</v>
      </c>
      <c r="C1508" s="3" t="s">
        <v>10305</v>
      </c>
      <c r="D1508" s="12">
        <v>322</v>
      </c>
      <c r="E1508" s="12">
        <v>322</v>
      </c>
      <c r="F1508" s="12">
        <v>325</v>
      </c>
      <c r="G1508" s="12">
        <v>327</v>
      </c>
      <c r="H1508" s="12">
        <v>354</v>
      </c>
      <c r="I1508" s="3">
        <v>-81</v>
      </c>
      <c r="J1508" s="3">
        <v>6</v>
      </c>
      <c r="K1508" s="3">
        <v>13</v>
      </c>
      <c r="L1508" s="3">
        <v>-2</v>
      </c>
      <c r="M1508" s="3">
        <v>48</v>
      </c>
      <c r="N1508" s="3">
        <v>60</v>
      </c>
      <c r="O1508" s="3">
        <v>60</v>
      </c>
      <c r="P1508" s="3">
        <v>48</v>
      </c>
      <c r="Q1508" s="3">
        <v>54</v>
      </c>
      <c r="R1508" s="3">
        <v>0</v>
      </c>
      <c r="S1508" s="13">
        <f t="shared" si="230"/>
        <v>-0.26082</v>
      </c>
      <c r="T1508" s="13">
        <f t="shared" si="231"/>
        <v>1.932E-2</v>
      </c>
      <c r="U1508" s="13">
        <f t="shared" si="232"/>
        <v>4.2250000000000003E-2</v>
      </c>
      <c r="V1508" s="13">
        <f t="shared" si="233"/>
        <v>-6.5399999999999998E-3</v>
      </c>
      <c r="W1508" s="13">
        <f t="shared" si="234"/>
        <v>0.16991999999999999</v>
      </c>
      <c r="X1508" s="13">
        <f t="shared" si="235"/>
        <v>0.19320000000000001</v>
      </c>
      <c r="Y1508" s="13">
        <f t="shared" si="236"/>
        <v>0.19320000000000001</v>
      </c>
      <c r="Z1508" s="13">
        <f t="shared" si="237"/>
        <v>0.156</v>
      </c>
      <c r="AA1508" s="13">
        <f t="shared" si="238"/>
        <v>0.17657999999999999</v>
      </c>
      <c r="AB1508" s="13">
        <f t="shared" si="239"/>
        <v>0</v>
      </c>
    </row>
    <row r="1509" spans="1:28" x14ac:dyDescent="0.25">
      <c r="A1509" s="2" t="s">
        <v>1503</v>
      </c>
      <c r="B1509" s="3" t="s">
        <v>9908</v>
      </c>
      <c r="C1509" s="3" t="s">
        <v>10259</v>
      </c>
      <c r="D1509" s="12">
        <v>107.5</v>
      </c>
      <c r="E1509" s="12">
        <v>107.5</v>
      </c>
      <c r="F1509" s="12">
        <v>105</v>
      </c>
      <c r="G1509" s="12">
        <v>104</v>
      </c>
      <c r="H1509" s="12">
        <v>104</v>
      </c>
      <c r="I1509" s="3">
        <v>-2</v>
      </c>
      <c r="J1509" s="3">
        <v>-3</v>
      </c>
      <c r="K1509" s="3">
        <v>-9</v>
      </c>
      <c r="L1509" s="3">
        <v>-15</v>
      </c>
      <c r="M1509" s="3">
        <v>-21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-2.15E-3</v>
      </c>
      <c r="T1509" s="13">
        <f t="shared" si="231"/>
        <v>-3.225E-3</v>
      </c>
      <c r="U1509" s="13">
        <f t="shared" si="232"/>
        <v>-9.4500000000000001E-3</v>
      </c>
      <c r="V1509" s="13">
        <f t="shared" si="233"/>
        <v>-1.5599999999999999E-2</v>
      </c>
      <c r="W1509" s="13">
        <f t="shared" si="234"/>
        <v>-2.1839999999999998E-2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9909</v>
      </c>
      <c r="C1510" s="3" t="s">
        <v>10259</v>
      </c>
      <c r="D1510" s="12">
        <v>41.85</v>
      </c>
      <c r="E1510" s="12">
        <v>41.75</v>
      </c>
      <c r="F1510" s="12">
        <v>42.25</v>
      </c>
      <c r="G1510" s="12">
        <v>41.85</v>
      </c>
      <c r="H1510" s="12">
        <v>41.95</v>
      </c>
      <c r="I1510" s="3">
        <v>0</v>
      </c>
      <c r="J1510" s="3">
        <v>0</v>
      </c>
      <c r="K1510" s="3">
        <v>-2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-8.4500000000000005E-4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9910</v>
      </c>
      <c r="C1511" s="3" t="s">
        <v>4586</v>
      </c>
      <c r="D1511" s="12">
        <v>40.700000000000003</v>
      </c>
      <c r="E1511" s="12">
        <v>40.6</v>
      </c>
      <c r="F1511" s="12">
        <v>39.549999999999997</v>
      </c>
      <c r="G1511" s="12">
        <v>39.549999999999997</v>
      </c>
      <c r="H1511" s="12">
        <v>40</v>
      </c>
      <c r="I1511" s="3">
        <v>29</v>
      </c>
      <c r="J1511" s="3">
        <v>2</v>
      </c>
      <c r="K1511" s="3">
        <v>-44</v>
      </c>
      <c r="L1511" s="3">
        <v>-16</v>
      </c>
      <c r="M1511" s="3">
        <v>26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1.1803000000000001E-2</v>
      </c>
      <c r="T1511" s="13">
        <f t="shared" si="231"/>
        <v>8.12E-4</v>
      </c>
      <c r="U1511" s="13">
        <f t="shared" si="232"/>
        <v>-1.7401999999999997E-2</v>
      </c>
      <c r="V1511" s="13">
        <f t="shared" si="233"/>
        <v>-6.3279999999999994E-3</v>
      </c>
      <c r="W1511" s="13">
        <f t="shared" si="234"/>
        <v>1.04E-2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9911</v>
      </c>
      <c r="C1512" s="3" t="s">
        <v>10202</v>
      </c>
      <c r="D1512" s="12">
        <v>98.4</v>
      </c>
      <c r="E1512" s="12">
        <v>98.3</v>
      </c>
      <c r="F1512" s="12">
        <v>97.6</v>
      </c>
      <c r="G1512" s="12">
        <v>97.2</v>
      </c>
      <c r="H1512" s="12">
        <v>97.9</v>
      </c>
      <c r="I1512" s="3">
        <v>-2</v>
      </c>
      <c r="J1512" s="3">
        <v>-3</v>
      </c>
      <c r="K1512" s="3">
        <v>1</v>
      </c>
      <c r="L1512" s="3">
        <v>-5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-1.9680000000000001E-3</v>
      </c>
      <c r="T1512" s="13">
        <f t="shared" si="231"/>
        <v>-2.9489999999999998E-3</v>
      </c>
      <c r="U1512" s="13">
        <f t="shared" si="232"/>
        <v>9.7599999999999998E-4</v>
      </c>
      <c r="V1512" s="13">
        <f t="shared" si="233"/>
        <v>-4.8599999999999997E-3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9912</v>
      </c>
      <c r="C1513" s="3" t="s">
        <v>10226</v>
      </c>
      <c r="D1513" s="12">
        <v>178.5</v>
      </c>
      <c r="E1513" s="12">
        <v>179.5</v>
      </c>
      <c r="F1513" s="12">
        <v>174</v>
      </c>
      <c r="G1513" s="12">
        <v>172.5</v>
      </c>
      <c r="H1513" s="12">
        <v>179.5</v>
      </c>
      <c r="I1513" s="3">
        <v>511</v>
      </c>
      <c r="J1513" s="3">
        <v>-239</v>
      </c>
      <c r="K1513" s="3">
        <v>-105</v>
      </c>
      <c r="L1513" s="3">
        <v>16</v>
      </c>
      <c r="M1513" s="3">
        <v>417</v>
      </c>
      <c r="N1513" s="3">
        <v>41</v>
      </c>
      <c r="O1513" s="3">
        <v>10</v>
      </c>
      <c r="P1513" s="3">
        <v>0</v>
      </c>
      <c r="Q1513" s="3">
        <v>0</v>
      </c>
      <c r="R1513" s="3">
        <v>0</v>
      </c>
      <c r="S1513" s="13">
        <f t="shared" si="230"/>
        <v>0.91213500000000003</v>
      </c>
      <c r="T1513" s="13">
        <f t="shared" si="231"/>
        <v>-0.42900500000000003</v>
      </c>
      <c r="U1513" s="13">
        <f t="shared" si="232"/>
        <v>-0.1827</v>
      </c>
      <c r="V1513" s="13">
        <f t="shared" si="233"/>
        <v>2.76E-2</v>
      </c>
      <c r="W1513" s="13">
        <f t="shared" si="234"/>
        <v>0.74851500000000004</v>
      </c>
      <c r="X1513" s="13">
        <f t="shared" si="235"/>
        <v>7.3185E-2</v>
      </c>
      <c r="Y1513" s="13">
        <f t="shared" si="236"/>
        <v>1.7950000000000001E-2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9913</v>
      </c>
      <c r="C1514" s="3" t="s">
        <v>10202</v>
      </c>
      <c r="D1514" s="12">
        <v>420</v>
      </c>
      <c r="E1514" s="12">
        <v>430.5</v>
      </c>
      <c r="F1514" s="12">
        <v>420</v>
      </c>
      <c r="G1514" s="12">
        <v>415.5</v>
      </c>
      <c r="H1514" s="12">
        <v>416</v>
      </c>
      <c r="I1514" s="3">
        <v>28</v>
      </c>
      <c r="J1514" s="3">
        <v>-24</v>
      </c>
      <c r="K1514" s="3">
        <v>-14</v>
      </c>
      <c r="L1514" s="3">
        <v>-36</v>
      </c>
      <c r="M1514" s="3">
        <v>-9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0.1176</v>
      </c>
      <c r="T1514" s="13">
        <f t="shared" si="231"/>
        <v>-0.10332</v>
      </c>
      <c r="U1514" s="13">
        <f t="shared" si="232"/>
        <v>-5.8799999999999998E-2</v>
      </c>
      <c r="V1514" s="13">
        <f t="shared" si="233"/>
        <v>-0.14957999999999999</v>
      </c>
      <c r="W1514" s="13">
        <f t="shared" si="234"/>
        <v>-3.7440000000000001E-2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9914</v>
      </c>
      <c r="C1515" s="3" t="s">
        <v>10204</v>
      </c>
      <c r="D1515" s="12">
        <v>113.5</v>
      </c>
      <c r="E1515" s="12">
        <v>114.5</v>
      </c>
      <c r="F1515" s="12">
        <v>115.5</v>
      </c>
      <c r="G1515" s="12">
        <v>115</v>
      </c>
      <c r="H1515" s="12">
        <v>115</v>
      </c>
      <c r="I1515" s="3">
        <v>-1</v>
      </c>
      <c r="J1515" s="3">
        <v>-1</v>
      </c>
      <c r="K1515" s="3">
        <v>2</v>
      </c>
      <c r="L1515" s="3">
        <v>-6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-1.1349999999999999E-3</v>
      </c>
      <c r="T1515" s="13">
        <f t="shared" si="231"/>
        <v>-1.145E-3</v>
      </c>
      <c r="U1515" s="13">
        <f t="shared" si="232"/>
        <v>2.31E-3</v>
      </c>
      <c r="V1515" s="13">
        <f t="shared" si="233"/>
        <v>-6.8999999999999999E-3</v>
      </c>
      <c r="W1515" s="13">
        <f t="shared" si="234"/>
        <v>-1.15E-3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9915</v>
      </c>
      <c r="C1516" s="3" t="s">
        <v>10244</v>
      </c>
      <c r="D1516" s="12">
        <v>145</v>
      </c>
      <c r="E1516" s="12">
        <v>141</v>
      </c>
      <c r="F1516" s="12">
        <v>136</v>
      </c>
      <c r="G1516" s="12">
        <v>138.5</v>
      </c>
      <c r="H1516" s="12">
        <v>140</v>
      </c>
      <c r="I1516" s="3">
        <v>-2</v>
      </c>
      <c r="J1516" s="3">
        <v>-18</v>
      </c>
      <c r="K1516" s="3">
        <v>7</v>
      </c>
      <c r="L1516" s="3">
        <v>6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-2.8999999999999998E-3</v>
      </c>
      <c r="T1516" s="13">
        <f t="shared" si="231"/>
        <v>-2.538E-2</v>
      </c>
      <c r="U1516" s="13">
        <f t="shared" si="232"/>
        <v>9.5200000000000007E-3</v>
      </c>
      <c r="V1516" s="13">
        <f t="shared" si="233"/>
        <v>8.3099999999999997E-3</v>
      </c>
      <c r="W1516" s="13">
        <f t="shared" si="234"/>
        <v>-2.8E-3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9916</v>
      </c>
      <c r="C1517" s="3" t="s">
        <v>10215</v>
      </c>
      <c r="D1517" s="12">
        <v>65.8</v>
      </c>
      <c r="E1517" s="12">
        <v>64</v>
      </c>
      <c r="F1517" s="12">
        <v>62.5</v>
      </c>
      <c r="G1517" s="12">
        <v>63.6</v>
      </c>
      <c r="H1517" s="12">
        <v>63.7</v>
      </c>
      <c r="I1517" s="3">
        <v>21</v>
      </c>
      <c r="J1517" s="3">
        <v>-15</v>
      </c>
      <c r="K1517" s="3">
        <v>9</v>
      </c>
      <c r="L1517" s="3">
        <v>-7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1.3817999999999999E-2</v>
      </c>
      <c r="T1517" s="13">
        <f t="shared" si="231"/>
        <v>-9.5999999999999992E-3</v>
      </c>
      <c r="U1517" s="13">
        <f t="shared" si="232"/>
        <v>5.6249999999999998E-3</v>
      </c>
      <c r="V1517" s="13">
        <f t="shared" si="233"/>
        <v>-4.4520000000000002E-3</v>
      </c>
      <c r="W1517" s="13">
        <f t="shared" si="234"/>
        <v>1.9110000000000002E-3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9917</v>
      </c>
      <c r="C1518" s="3" t="s">
        <v>10200</v>
      </c>
      <c r="D1518" s="12">
        <v>69.099999999999994</v>
      </c>
      <c r="E1518" s="12">
        <v>66.2</v>
      </c>
      <c r="F1518" s="12">
        <v>66</v>
      </c>
      <c r="G1518" s="12">
        <v>63.3</v>
      </c>
      <c r="H1518" s="12">
        <v>64.8</v>
      </c>
      <c r="I1518" s="3">
        <v>0</v>
      </c>
      <c r="J1518" s="3">
        <v>-1</v>
      </c>
      <c r="K1518" s="3">
        <v>16</v>
      </c>
      <c r="L1518" s="3">
        <v>-4</v>
      </c>
      <c r="M1518" s="3">
        <v>7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-6.6200000000000005E-4</v>
      </c>
      <c r="U1518" s="13">
        <f t="shared" si="232"/>
        <v>1.056E-2</v>
      </c>
      <c r="V1518" s="13">
        <f t="shared" si="233"/>
        <v>-2.532E-3</v>
      </c>
      <c r="W1518" s="13">
        <f t="shared" si="234"/>
        <v>4.5359999999999992E-3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9918</v>
      </c>
      <c r="C1519" s="3" t="s">
        <v>10244</v>
      </c>
      <c r="D1519" s="12">
        <v>676</v>
      </c>
      <c r="E1519" s="12">
        <v>695</v>
      </c>
      <c r="F1519" s="12">
        <v>722</v>
      </c>
      <c r="G1519" s="12">
        <v>691</v>
      </c>
      <c r="H1519" s="12">
        <v>702</v>
      </c>
      <c r="I1519" s="3">
        <v>17</v>
      </c>
      <c r="J1519" s="3">
        <v>16</v>
      </c>
      <c r="K1519" s="3">
        <v>42</v>
      </c>
      <c r="L1519" s="3">
        <v>-187</v>
      </c>
      <c r="M1519" s="3">
        <v>-2</v>
      </c>
      <c r="N1519" s="3">
        <v>1</v>
      </c>
      <c r="O1519" s="3">
        <v>0</v>
      </c>
      <c r="P1519" s="3">
        <v>200</v>
      </c>
      <c r="Q1519" s="3">
        <v>30</v>
      </c>
      <c r="R1519" s="3">
        <v>0</v>
      </c>
      <c r="S1519" s="13">
        <f t="shared" si="230"/>
        <v>0.11491999999999999</v>
      </c>
      <c r="T1519" s="13">
        <f t="shared" si="231"/>
        <v>0.11119999999999999</v>
      </c>
      <c r="U1519" s="13">
        <f t="shared" si="232"/>
        <v>0.30324000000000001</v>
      </c>
      <c r="V1519" s="13">
        <f t="shared" si="233"/>
        <v>-1.29217</v>
      </c>
      <c r="W1519" s="13">
        <f t="shared" si="234"/>
        <v>-1.404E-2</v>
      </c>
      <c r="X1519" s="13">
        <f t="shared" si="235"/>
        <v>6.7600000000000004E-3</v>
      </c>
      <c r="Y1519" s="13">
        <f t="shared" si="236"/>
        <v>0</v>
      </c>
      <c r="Z1519" s="13">
        <f t="shared" si="237"/>
        <v>1.444</v>
      </c>
      <c r="AA1519" s="13">
        <f t="shared" si="238"/>
        <v>0.20730000000000001</v>
      </c>
      <c r="AB1519" s="13">
        <f t="shared" si="239"/>
        <v>0</v>
      </c>
    </row>
    <row r="1520" spans="1:28" x14ac:dyDescent="0.25">
      <c r="A1520" s="2" t="s">
        <v>1514</v>
      </c>
      <c r="B1520" s="3" t="s">
        <v>9919</v>
      </c>
      <c r="C1520" s="3" t="s">
        <v>10209</v>
      </c>
      <c r="D1520" s="12">
        <v>26.9</v>
      </c>
      <c r="E1520" s="12">
        <v>26.65</v>
      </c>
      <c r="F1520" s="12">
        <v>26.45</v>
      </c>
      <c r="G1520" s="12">
        <v>26.45</v>
      </c>
      <c r="H1520" s="12">
        <v>26.4</v>
      </c>
      <c r="I1520" s="3">
        <v>-6</v>
      </c>
      <c r="J1520" s="3">
        <v>-10</v>
      </c>
      <c r="K1520" s="3">
        <v>-20</v>
      </c>
      <c r="L1520" s="3">
        <v>-2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-1.6139999999999998E-3</v>
      </c>
      <c r="T1520" s="13">
        <f t="shared" si="231"/>
        <v>-2.6649999999999998E-3</v>
      </c>
      <c r="U1520" s="13">
        <f t="shared" si="232"/>
        <v>-5.2900000000000004E-3</v>
      </c>
      <c r="V1520" s="13">
        <f t="shared" si="233"/>
        <v>-5.2899999999999996E-4</v>
      </c>
      <c r="W1520" s="13">
        <f t="shared" si="234"/>
        <v>-5.2799999999999993E-4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9920</v>
      </c>
      <c r="C1521" s="3" t="s">
        <v>4892</v>
      </c>
      <c r="D1521" s="12">
        <v>114</v>
      </c>
      <c r="E1521" s="12">
        <v>112.5</v>
      </c>
      <c r="F1521" s="12">
        <v>109</v>
      </c>
      <c r="G1521" s="12">
        <v>105.5</v>
      </c>
      <c r="H1521" s="12">
        <v>116</v>
      </c>
      <c r="I1521" s="3">
        <v>4</v>
      </c>
      <c r="J1521" s="3">
        <v>21</v>
      </c>
      <c r="K1521" s="3">
        <v>-79</v>
      </c>
      <c r="L1521" s="3">
        <v>-80</v>
      </c>
      <c r="M1521" s="3">
        <v>21</v>
      </c>
      <c r="N1521" s="3">
        <v>0</v>
      </c>
      <c r="O1521" s="3">
        <v>-16</v>
      </c>
      <c r="P1521" s="3">
        <v>0</v>
      </c>
      <c r="Q1521" s="3">
        <v>0</v>
      </c>
      <c r="R1521" s="3">
        <v>0</v>
      </c>
      <c r="S1521" s="13">
        <f t="shared" si="230"/>
        <v>4.5599999999999998E-3</v>
      </c>
      <c r="T1521" s="13">
        <f t="shared" si="231"/>
        <v>2.3625E-2</v>
      </c>
      <c r="U1521" s="13">
        <f t="shared" si="232"/>
        <v>-8.6110000000000006E-2</v>
      </c>
      <c r="V1521" s="13">
        <f t="shared" si="233"/>
        <v>-8.4400000000000003E-2</v>
      </c>
      <c r="W1521" s="13">
        <f t="shared" si="234"/>
        <v>2.436E-2</v>
      </c>
      <c r="X1521" s="13">
        <f t="shared" si="235"/>
        <v>0</v>
      </c>
      <c r="Y1521" s="13">
        <f t="shared" si="236"/>
        <v>-1.7999999999999999E-2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9921</v>
      </c>
      <c r="C1522" s="3" t="s">
        <v>10202</v>
      </c>
      <c r="D1522" s="12">
        <v>226</v>
      </c>
      <c r="E1522" s="12">
        <v>225</v>
      </c>
      <c r="F1522" s="12">
        <v>224</v>
      </c>
      <c r="G1522" s="12">
        <v>244</v>
      </c>
      <c r="H1522" s="12">
        <v>250</v>
      </c>
      <c r="I1522" s="3">
        <v>-3</v>
      </c>
      <c r="J1522" s="3">
        <v>0</v>
      </c>
      <c r="K1522" s="3">
        <v>3</v>
      </c>
      <c r="L1522" s="3">
        <v>-22</v>
      </c>
      <c r="M1522" s="3">
        <v>-98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-6.7799999999999996E-3</v>
      </c>
      <c r="T1522" s="13">
        <f t="shared" si="231"/>
        <v>0</v>
      </c>
      <c r="U1522" s="13">
        <f t="shared" si="232"/>
        <v>6.7200000000000003E-3</v>
      </c>
      <c r="V1522" s="13">
        <f t="shared" si="233"/>
        <v>-5.3679999999999999E-2</v>
      </c>
      <c r="W1522" s="13">
        <f t="shared" si="234"/>
        <v>-0.245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9922</v>
      </c>
      <c r="C1523" s="3" t="s">
        <v>10260</v>
      </c>
      <c r="D1523" s="12">
        <v>66</v>
      </c>
      <c r="E1523" s="12">
        <v>67.400000000000006</v>
      </c>
      <c r="F1523" s="12">
        <v>68.599999999999994</v>
      </c>
      <c r="G1523" s="12">
        <v>66.3</v>
      </c>
      <c r="H1523" s="12">
        <v>68</v>
      </c>
      <c r="I1523" s="3">
        <v>0</v>
      </c>
      <c r="J1523" s="3">
        <v>0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-6.8599999999999998E-4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9923</v>
      </c>
      <c r="C1524" s="3" t="s">
        <v>10260</v>
      </c>
      <c r="D1524" s="12">
        <v>62</v>
      </c>
      <c r="E1524" s="12">
        <v>62.9</v>
      </c>
      <c r="F1524" s="12">
        <v>62.8</v>
      </c>
      <c r="G1524" s="12">
        <v>62.1</v>
      </c>
      <c r="H1524" s="12">
        <v>62.9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9924</v>
      </c>
      <c r="C1525" s="3" t="s">
        <v>4580</v>
      </c>
      <c r="D1525" s="12">
        <v>47.35</v>
      </c>
      <c r="E1525" s="12">
        <v>47.3</v>
      </c>
      <c r="F1525" s="12">
        <v>47.15</v>
      </c>
      <c r="G1525" s="12">
        <v>47.45</v>
      </c>
      <c r="H1525" s="12">
        <v>47.5</v>
      </c>
      <c r="I1525" s="3">
        <v>-1</v>
      </c>
      <c r="J1525" s="3">
        <v>-4</v>
      </c>
      <c r="K1525" s="3">
        <v>-14</v>
      </c>
      <c r="L1525" s="3">
        <v>-3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-4.7350000000000002E-4</v>
      </c>
      <c r="T1525" s="13">
        <f t="shared" si="231"/>
        <v>-1.8919999999999998E-3</v>
      </c>
      <c r="U1525" s="13">
        <f t="shared" si="232"/>
        <v>-6.6010000000000001E-3</v>
      </c>
      <c r="V1525" s="13">
        <f t="shared" si="233"/>
        <v>-1.4235000000000003E-3</v>
      </c>
      <c r="W1525" s="13">
        <f t="shared" si="234"/>
        <v>-9.5E-4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9925</v>
      </c>
      <c r="C1526" s="3" t="s">
        <v>10244</v>
      </c>
      <c r="D1526" s="12">
        <v>324</v>
      </c>
      <c r="E1526" s="12">
        <v>356</v>
      </c>
      <c r="F1526" s="12">
        <v>358</v>
      </c>
      <c r="G1526" s="12">
        <v>371</v>
      </c>
      <c r="H1526" s="12">
        <v>390</v>
      </c>
      <c r="I1526" s="3">
        <v>-23</v>
      </c>
      <c r="J1526" s="3">
        <v>248</v>
      </c>
      <c r="K1526" s="3">
        <v>194</v>
      </c>
      <c r="L1526" s="3">
        <v>-4</v>
      </c>
      <c r="M1526" s="3">
        <v>28</v>
      </c>
      <c r="N1526" s="3">
        <v>109</v>
      </c>
      <c r="O1526" s="3">
        <v>220</v>
      </c>
      <c r="P1526" s="3">
        <v>435</v>
      </c>
      <c r="Q1526" s="3">
        <v>0</v>
      </c>
      <c r="R1526" s="3">
        <v>0</v>
      </c>
      <c r="S1526" s="13">
        <f t="shared" si="230"/>
        <v>-7.4520000000000003E-2</v>
      </c>
      <c r="T1526" s="13">
        <f t="shared" si="231"/>
        <v>0.88288</v>
      </c>
      <c r="U1526" s="13">
        <f t="shared" si="232"/>
        <v>0.69452000000000003</v>
      </c>
      <c r="V1526" s="13">
        <f t="shared" si="233"/>
        <v>-1.4840000000000001E-2</v>
      </c>
      <c r="W1526" s="13">
        <f t="shared" si="234"/>
        <v>0.10920000000000001</v>
      </c>
      <c r="X1526" s="13">
        <f t="shared" si="235"/>
        <v>0.35315999999999997</v>
      </c>
      <c r="Y1526" s="13">
        <f t="shared" si="236"/>
        <v>0.78320000000000001</v>
      </c>
      <c r="Z1526" s="13">
        <f t="shared" si="237"/>
        <v>1.5572999999999999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9926</v>
      </c>
      <c r="C1527" s="3" t="s">
        <v>10209</v>
      </c>
      <c r="D1527" s="12">
        <v>324</v>
      </c>
      <c r="E1527" s="12">
        <v>319</v>
      </c>
      <c r="F1527" s="12">
        <v>309</v>
      </c>
      <c r="G1527" s="12">
        <v>309.5</v>
      </c>
      <c r="H1527" s="12">
        <v>315</v>
      </c>
      <c r="I1527" s="3">
        <v>10</v>
      </c>
      <c r="J1527" s="3">
        <v>0</v>
      </c>
      <c r="K1527" s="3">
        <v>1</v>
      </c>
      <c r="L1527" s="3">
        <v>1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3.2399999999999998E-2</v>
      </c>
      <c r="T1527" s="13">
        <f t="shared" si="231"/>
        <v>0</v>
      </c>
      <c r="U1527" s="13">
        <f t="shared" si="232"/>
        <v>3.0899999999999999E-3</v>
      </c>
      <c r="V1527" s="13">
        <f t="shared" si="233"/>
        <v>3.0950000000000001E-3</v>
      </c>
      <c r="W1527" s="13">
        <f t="shared" si="234"/>
        <v>6.3E-3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9927</v>
      </c>
      <c r="C1528" s="3" t="s">
        <v>10209</v>
      </c>
      <c r="D1528" s="12">
        <v>29.3</v>
      </c>
      <c r="E1528" s="12">
        <v>29.45</v>
      </c>
      <c r="F1528" s="12">
        <v>29.4</v>
      </c>
      <c r="G1528" s="12">
        <v>29.45</v>
      </c>
      <c r="H1528" s="12">
        <v>29.45</v>
      </c>
      <c r="I1528" s="3">
        <v>0</v>
      </c>
      <c r="J1528" s="3">
        <v>-2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-5.8900000000000001E-4</v>
      </c>
      <c r="U1528" s="13">
        <f t="shared" si="232"/>
        <v>-2.9399999999999999E-4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9928</v>
      </c>
      <c r="C1529" s="3" t="s">
        <v>10192</v>
      </c>
      <c r="D1529" s="12">
        <v>73</v>
      </c>
      <c r="E1529" s="12">
        <v>71.8</v>
      </c>
      <c r="F1529" s="12">
        <v>71.599999999999994</v>
      </c>
      <c r="G1529" s="12">
        <v>71.599999999999994</v>
      </c>
      <c r="H1529" s="12">
        <v>71.7</v>
      </c>
      <c r="I1529" s="3">
        <v>-10</v>
      </c>
      <c r="J1529" s="3">
        <v>-11</v>
      </c>
      <c r="K1529" s="3">
        <v>0</v>
      </c>
      <c r="L1529" s="3">
        <v>0</v>
      </c>
      <c r="M1529" s="3">
        <v>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-7.3000000000000001E-3</v>
      </c>
      <c r="T1529" s="13">
        <f t="shared" si="231"/>
        <v>-7.8979999999999988E-3</v>
      </c>
      <c r="U1529" s="13">
        <f t="shared" si="232"/>
        <v>0</v>
      </c>
      <c r="V1529" s="13">
        <f t="shared" si="233"/>
        <v>0</v>
      </c>
      <c r="W1529" s="13">
        <f t="shared" si="234"/>
        <v>8.6040000000000005E-3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9929</v>
      </c>
      <c r="C1530" s="3" t="s">
        <v>10247</v>
      </c>
      <c r="D1530" s="12">
        <v>47.25</v>
      </c>
      <c r="E1530" s="12">
        <v>46.4</v>
      </c>
      <c r="F1530" s="12">
        <v>44</v>
      </c>
      <c r="G1530" s="12">
        <v>44</v>
      </c>
      <c r="H1530" s="12">
        <v>44.85</v>
      </c>
      <c r="I1530" s="3">
        <v>0</v>
      </c>
      <c r="J1530" s="3">
        <v>21</v>
      </c>
      <c r="K1530" s="3">
        <v>-11</v>
      </c>
      <c r="L1530" s="3">
        <v>-22</v>
      </c>
      <c r="M1530" s="3">
        <v>64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9.7439999999999992E-3</v>
      </c>
      <c r="U1530" s="13">
        <f t="shared" si="232"/>
        <v>-4.8399999999999997E-3</v>
      </c>
      <c r="V1530" s="13">
        <f t="shared" si="233"/>
        <v>-9.6799999999999994E-3</v>
      </c>
      <c r="W1530" s="13">
        <f t="shared" si="234"/>
        <v>2.8704E-2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9930</v>
      </c>
      <c r="C1531" s="3" t="s">
        <v>4583</v>
      </c>
      <c r="D1531" s="12">
        <v>833</v>
      </c>
      <c r="E1531" s="12">
        <v>800</v>
      </c>
      <c r="F1531" s="12">
        <v>804</v>
      </c>
      <c r="G1531" s="12">
        <v>884</v>
      </c>
      <c r="H1531" s="12">
        <v>853</v>
      </c>
      <c r="I1531" s="3">
        <v>-109</v>
      </c>
      <c r="J1531" s="3">
        <v>-38</v>
      </c>
      <c r="K1531" s="3">
        <v>58</v>
      </c>
      <c r="L1531" s="3">
        <v>-11</v>
      </c>
      <c r="M1531" s="3">
        <v>-213</v>
      </c>
      <c r="N1531" s="3">
        <v>63</v>
      </c>
      <c r="O1531" s="3">
        <v>63</v>
      </c>
      <c r="P1531" s="3">
        <v>87</v>
      </c>
      <c r="Q1531" s="3">
        <v>75</v>
      </c>
      <c r="R1531" s="3">
        <v>186</v>
      </c>
      <c r="S1531" s="13">
        <f t="shared" si="230"/>
        <v>-0.90797000000000005</v>
      </c>
      <c r="T1531" s="13">
        <f t="shared" si="231"/>
        <v>-0.30399999999999999</v>
      </c>
      <c r="U1531" s="13">
        <f t="shared" si="232"/>
        <v>0.46632000000000001</v>
      </c>
      <c r="V1531" s="13">
        <f t="shared" si="233"/>
        <v>-9.7239999999999993E-2</v>
      </c>
      <c r="W1531" s="13">
        <f t="shared" si="234"/>
        <v>-1.8168899999999999</v>
      </c>
      <c r="X1531" s="13">
        <f t="shared" si="235"/>
        <v>0.52478999999999998</v>
      </c>
      <c r="Y1531" s="13">
        <f t="shared" si="236"/>
        <v>0.504</v>
      </c>
      <c r="Z1531" s="13">
        <f t="shared" si="237"/>
        <v>0.69947999999999999</v>
      </c>
      <c r="AA1531" s="13">
        <f t="shared" si="238"/>
        <v>0.66300000000000003</v>
      </c>
      <c r="AB1531" s="13">
        <f t="shared" si="239"/>
        <v>1.5865800000000001</v>
      </c>
    </row>
    <row r="1532" spans="1:28" x14ac:dyDescent="0.25">
      <c r="A1532" s="2" t="s">
        <v>1526</v>
      </c>
      <c r="B1532" s="3" t="s">
        <v>9931</v>
      </c>
      <c r="C1532" s="3" t="s">
        <v>10192</v>
      </c>
      <c r="D1532" s="12">
        <v>229.5</v>
      </c>
      <c r="E1532" s="12">
        <v>229</v>
      </c>
      <c r="F1532" s="12">
        <v>228</v>
      </c>
      <c r="G1532" s="12">
        <v>228.5</v>
      </c>
      <c r="H1532" s="12">
        <v>228.5</v>
      </c>
      <c r="I1532" s="3">
        <v>0</v>
      </c>
      <c r="J1532" s="3">
        <v>2</v>
      </c>
      <c r="K1532" s="3">
        <v>9</v>
      </c>
      <c r="L1532" s="3">
        <v>1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4.5799999999999999E-3</v>
      </c>
      <c r="U1532" s="13">
        <f t="shared" si="232"/>
        <v>2.052E-2</v>
      </c>
      <c r="V1532" s="13">
        <f t="shared" si="233"/>
        <v>2.2850000000000001E-3</v>
      </c>
      <c r="W1532" s="13">
        <f t="shared" si="234"/>
        <v>2.2850000000000001E-3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9932</v>
      </c>
      <c r="C1533" s="3" t="s">
        <v>10278</v>
      </c>
      <c r="D1533" s="12">
        <v>49.25</v>
      </c>
      <c r="E1533" s="12">
        <v>46.1</v>
      </c>
      <c r="F1533" s="12">
        <v>43</v>
      </c>
      <c r="G1533" s="12">
        <v>42.7</v>
      </c>
      <c r="H1533" s="12">
        <v>44.8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9933</v>
      </c>
      <c r="C1534" s="3" t="s">
        <v>10252</v>
      </c>
      <c r="D1534" s="12">
        <v>127.5</v>
      </c>
      <c r="E1534" s="12">
        <v>125</v>
      </c>
      <c r="F1534" s="12">
        <v>122.5</v>
      </c>
      <c r="G1534" s="12">
        <v>120</v>
      </c>
      <c r="H1534" s="12">
        <v>125</v>
      </c>
      <c r="I1534" s="3">
        <v>2</v>
      </c>
      <c r="J1534" s="3">
        <v>0</v>
      </c>
      <c r="K1534" s="3">
        <v>2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2.5500000000000002E-3</v>
      </c>
      <c r="T1534" s="13">
        <f t="shared" si="231"/>
        <v>0</v>
      </c>
      <c r="U1534" s="13">
        <f t="shared" si="232"/>
        <v>2.4499999999999999E-3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9934</v>
      </c>
      <c r="C1535" s="3" t="s">
        <v>10234</v>
      </c>
      <c r="D1535" s="12">
        <v>18.100000000000001</v>
      </c>
      <c r="E1535" s="12">
        <v>17.899999999999999</v>
      </c>
      <c r="F1535" s="12">
        <v>17.25</v>
      </c>
      <c r="G1535" s="12">
        <v>17.3</v>
      </c>
      <c r="H1535" s="12">
        <v>17.95</v>
      </c>
      <c r="I1535" s="3">
        <v>309</v>
      </c>
      <c r="J1535" s="3">
        <v>-122</v>
      </c>
      <c r="K1535" s="3">
        <v>-175</v>
      </c>
      <c r="L1535" s="3">
        <v>144</v>
      </c>
      <c r="M1535" s="3">
        <v>544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5.5929000000000006E-2</v>
      </c>
      <c r="T1535" s="13">
        <f t="shared" si="231"/>
        <v>-2.1837999999999996E-2</v>
      </c>
      <c r="U1535" s="13">
        <f t="shared" si="232"/>
        <v>-3.0187499999999999E-2</v>
      </c>
      <c r="V1535" s="13">
        <f t="shared" si="233"/>
        <v>2.4912000000000004E-2</v>
      </c>
      <c r="W1535" s="13">
        <f t="shared" si="234"/>
        <v>9.7647999999999999E-2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9935</v>
      </c>
      <c r="C1536" s="3" t="s">
        <v>10244</v>
      </c>
      <c r="D1536" s="12">
        <v>291.5</v>
      </c>
      <c r="E1536" s="12">
        <v>285</v>
      </c>
      <c r="F1536" s="12">
        <v>276.5</v>
      </c>
      <c r="G1536" s="12">
        <v>272.5</v>
      </c>
      <c r="H1536" s="12">
        <v>284.5</v>
      </c>
      <c r="I1536" s="3">
        <v>1052</v>
      </c>
      <c r="J1536" s="3">
        <v>-376</v>
      </c>
      <c r="K1536" s="3">
        <v>927</v>
      </c>
      <c r="L1536" s="3">
        <v>165</v>
      </c>
      <c r="M1536" s="3">
        <v>1115</v>
      </c>
      <c r="N1536" s="3">
        <v>-18</v>
      </c>
      <c r="O1536" s="3">
        <v>65</v>
      </c>
      <c r="P1536" s="3">
        <v>-51</v>
      </c>
      <c r="Q1536" s="3">
        <v>-502</v>
      </c>
      <c r="R1536" s="3">
        <v>23</v>
      </c>
      <c r="S1536" s="13">
        <f t="shared" si="230"/>
        <v>3.0665800000000001</v>
      </c>
      <c r="T1536" s="13">
        <f t="shared" si="231"/>
        <v>-1.0716000000000001</v>
      </c>
      <c r="U1536" s="13">
        <f t="shared" si="232"/>
        <v>2.5631550000000001</v>
      </c>
      <c r="V1536" s="13">
        <f t="shared" si="233"/>
        <v>0.449625</v>
      </c>
      <c r="W1536" s="13">
        <f t="shared" si="234"/>
        <v>3.1721750000000002</v>
      </c>
      <c r="X1536" s="13">
        <f t="shared" si="235"/>
        <v>-5.2470000000000003E-2</v>
      </c>
      <c r="Y1536" s="13">
        <f t="shared" si="236"/>
        <v>0.18525</v>
      </c>
      <c r="Z1536" s="13">
        <f t="shared" si="237"/>
        <v>-0.141015</v>
      </c>
      <c r="AA1536" s="13">
        <f t="shared" si="238"/>
        <v>-1.36795</v>
      </c>
      <c r="AB1536" s="13">
        <f t="shared" si="239"/>
        <v>6.5434999999999993E-2</v>
      </c>
    </row>
    <row r="1537" spans="1:28" x14ac:dyDescent="0.25">
      <c r="A1537" s="2" t="s">
        <v>1531</v>
      </c>
      <c r="B1537" s="3" t="s">
        <v>9936</v>
      </c>
      <c r="C1537" s="3" t="s">
        <v>10249</v>
      </c>
      <c r="D1537" s="12">
        <v>41.1</v>
      </c>
      <c r="E1537" s="12">
        <v>40.5</v>
      </c>
      <c r="F1537" s="12">
        <v>39</v>
      </c>
      <c r="G1537" s="12">
        <v>38.950000000000003</v>
      </c>
      <c r="H1537" s="12">
        <v>40.450000000000003</v>
      </c>
      <c r="I1537" s="3">
        <v>2625</v>
      </c>
      <c r="J1537" s="3">
        <v>-2261</v>
      </c>
      <c r="K1537" s="3">
        <v>-1075</v>
      </c>
      <c r="L1537" s="3">
        <v>-695</v>
      </c>
      <c r="M1537" s="3">
        <v>968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1.078875</v>
      </c>
      <c r="T1537" s="13">
        <f t="shared" si="231"/>
        <v>-0.91570499999999999</v>
      </c>
      <c r="U1537" s="13">
        <f t="shared" si="232"/>
        <v>-0.41925000000000001</v>
      </c>
      <c r="V1537" s="13">
        <f t="shared" si="233"/>
        <v>-0.27070250000000001</v>
      </c>
      <c r="W1537" s="13">
        <f t="shared" si="234"/>
        <v>0.39155600000000007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9937</v>
      </c>
      <c r="C1538" s="3" t="s">
        <v>10262</v>
      </c>
      <c r="D1538" s="12">
        <v>24.6</v>
      </c>
      <c r="E1538" s="12">
        <v>24.2</v>
      </c>
      <c r="F1538" s="12">
        <v>22.6</v>
      </c>
      <c r="G1538" s="12">
        <v>22.55</v>
      </c>
      <c r="H1538" s="12">
        <v>23.7</v>
      </c>
      <c r="I1538" s="3">
        <v>242</v>
      </c>
      <c r="J1538" s="3">
        <v>-184</v>
      </c>
      <c r="K1538" s="3">
        <v>-237</v>
      </c>
      <c r="L1538" s="3">
        <v>-69</v>
      </c>
      <c r="M1538" s="3">
        <v>248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5.9532000000000009E-2</v>
      </c>
      <c r="T1538" s="13">
        <f t="shared" si="231"/>
        <v>-4.4528000000000005E-2</v>
      </c>
      <c r="U1538" s="13">
        <f t="shared" si="232"/>
        <v>-5.3562000000000005E-2</v>
      </c>
      <c r="V1538" s="13">
        <f t="shared" si="233"/>
        <v>-1.55595E-2</v>
      </c>
      <c r="W1538" s="13">
        <f t="shared" si="234"/>
        <v>5.8775999999999995E-2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9938</v>
      </c>
      <c r="C1539" s="3" t="s">
        <v>10200</v>
      </c>
      <c r="D1539" s="12">
        <v>70.599999999999994</v>
      </c>
      <c r="E1539" s="12">
        <v>70.3</v>
      </c>
      <c r="F1539" s="12">
        <v>68.8</v>
      </c>
      <c r="G1539" s="12">
        <v>68</v>
      </c>
      <c r="H1539" s="12">
        <v>68.3</v>
      </c>
      <c r="I1539" s="3">
        <v>38</v>
      </c>
      <c r="J1539" s="3">
        <v>-52</v>
      </c>
      <c r="K1539" s="3">
        <v>-122</v>
      </c>
      <c r="L1539" s="3">
        <v>-99</v>
      </c>
      <c r="M1539" s="3">
        <v>223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2.6827999999999998E-2</v>
      </c>
      <c r="T1539" s="13">
        <f t="shared" si="231"/>
        <v>-3.6555999999999998E-2</v>
      </c>
      <c r="U1539" s="13">
        <f t="shared" si="232"/>
        <v>-8.3935999999999997E-2</v>
      </c>
      <c r="V1539" s="13">
        <f t="shared" si="233"/>
        <v>-6.7320000000000005E-2</v>
      </c>
      <c r="W1539" s="13">
        <f t="shared" si="234"/>
        <v>0.152309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9939</v>
      </c>
      <c r="C1540" s="3" t="s">
        <v>4744</v>
      </c>
      <c r="D1540" s="12">
        <v>46.65</v>
      </c>
      <c r="E1540" s="12">
        <v>46.65</v>
      </c>
      <c r="F1540" s="12">
        <v>45.65</v>
      </c>
      <c r="G1540" s="12">
        <v>45.05</v>
      </c>
      <c r="H1540" s="12">
        <v>46.8</v>
      </c>
      <c r="I1540" s="3">
        <v>26</v>
      </c>
      <c r="J1540" s="3">
        <v>-107</v>
      </c>
      <c r="K1540" s="3">
        <v>-158</v>
      </c>
      <c r="L1540" s="3">
        <v>-113</v>
      </c>
      <c r="M1540" s="3">
        <v>355</v>
      </c>
      <c r="N1540" s="3">
        <v>0</v>
      </c>
      <c r="O1540" s="3">
        <v>-99</v>
      </c>
      <c r="P1540" s="3">
        <v>0</v>
      </c>
      <c r="Q1540" s="3">
        <v>0</v>
      </c>
      <c r="R1540" s="3">
        <v>0</v>
      </c>
      <c r="S1540" s="13">
        <f t="shared" si="230"/>
        <v>1.2128999999999999E-2</v>
      </c>
      <c r="T1540" s="13">
        <f t="shared" si="231"/>
        <v>-4.9915500000000002E-2</v>
      </c>
      <c r="U1540" s="13">
        <f t="shared" si="232"/>
        <v>-7.2126999999999997E-2</v>
      </c>
      <c r="V1540" s="13">
        <f t="shared" si="233"/>
        <v>-5.0906499999999993E-2</v>
      </c>
      <c r="W1540" s="13">
        <f t="shared" si="234"/>
        <v>0.16614000000000001</v>
      </c>
      <c r="X1540" s="13">
        <f t="shared" si="235"/>
        <v>0</v>
      </c>
      <c r="Y1540" s="13">
        <f t="shared" si="236"/>
        <v>-4.6183499999999995E-2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9940</v>
      </c>
      <c r="C1541" s="3" t="s">
        <v>10203</v>
      </c>
      <c r="D1541" s="12">
        <v>23.7</v>
      </c>
      <c r="E1541" s="12">
        <v>23.95</v>
      </c>
      <c r="F1541" s="12">
        <v>23.8</v>
      </c>
      <c r="G1541" s="12">
        <v>24.45</v>
      </c>
      <c r="H1541" s="12">
        <v>24.4</v>
      </c>
      <c r="I1541" s="3">
        <v>0</v>
      </c>
      <c r="J1541" s="3">
        <v>0</v>
      </c>
      <c r="K1541" s="3">
        <v>0</v>
      </c>
      <c r="L1541" s="3">
        <v>-6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-1.467E-3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9941</v>
      </c>
      <c r="C1542" s="3" t="s">
        <v>4892</v>
      </c>
      <c r="D1542" s="12">
        <v>16.399999999999999</v>
      </c>
      <c r="E1542" s="12">
        <v>15.65</v>
      </c>
      <c r="F1542" s="12">
        <v>15.1</v>
      </c>
      <c r="G1542" s="12">
        <v>15.15</v>
      </c>
      <c r="H1542" s="12">
        <v>15.15</v>
      </c>
      <c r="I1542" s="3">
        <v>299</v>
      </c>
      <c r="J1542" s="3">
        <v>-639</v>
      </c>
      <c r="K1542" s="3">
        <v>-90</v>
      </c>
      <c r="L1542" s="3">
        <v>-95</v>
      </c>
      <c r="M1542" s="3">
        <v>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4.9035999999999996E-2</v>
      </c>
      <c r="T1542" s="13">
        <f t="shared" si="231"/>
        <v>-0.10000350000000001</v>
      </c>
      <c r="U1542" s="13">
        <f t="shared" si="232"/>
        <v>-1.359E-2</v>
      </c>
      <c r="V1542" s="13">
        <f t="shared" si="233"/>
        <v>-1.4392500000000001E-2</v>
      </c>
      <c r="W1542" s="13">
        <f t="shared" si="234"/>
        <v>0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9942</v>
      </c>
      <c r="C1543" s="3" t="s">
        <v>10228</v>
      </c>
      <c r="D1543" s="12">
        <v>17.850000000000001</v>
      </c>
      <c r="E1543" s="12">
        <v>18.600000000000001</v>
      </c>
      <c r="F1543" s="12">
        <v>18.05</v>
      </c>
      <c r="G1543" s="12">
        <v>17.600000000000001</v>
      </c>
      <c r="H1543" s="12">
        <v>18</v>
      </c>
      <c r="I1543" s="3">
        <v>53</v>
      </c>
      <c r="J1543" s="3">
        <v>130</v>
      </c>
      <c r="K1543" s="3">
        <v>-26</v>
      </c>
      <c r="L1543" s="3">
        <v>-53</v>
      </c>
      <c r="M1543" s="3">
        <v>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9.4605000000000002E-3</v>
      </c>
      <c r="T1543" s="13">
        <f t="shared" ref="T1543:T1606" si="241">$E1543*J1543/100000</f>
        <v>2.418E-2</v>
      </c>
      <c r="U1543" s="13">
        <f t="shared" ref="U1543:U1606" si="242">$F1543*K1543/100000</f>
        <v>-4.6930000000000001E-3</v>
      </c>
      <c r="V1543" s="13">
        <f t="shared" ref="V1543:V1606" si="243">$G1543*L1543/100000</f>
        <v>-9.3280000000000012E-3</v>
      </c>
      <c r="W1543" s="13">
        <f t="shared" ref="W1543:W1606" si="244">$H1543*M1543/100000</f>
        <v>3.96E-3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9943</v>
      </c>
      <c r="C1544" s="3" t="s">
        <v>10277</v>
      </c>
      <c r="D1544" s="12">
        <v>35.700000000000003</v>
      </c>
      <c r="E1544" s="12">
        <v>35.6</v>
      </c>
      <c r="F1544" s="12">
        <v>34.65</v>
      </c>
      <c r="G1544" s="12">
        <v>34.799999999999997</v>
      </c>
      <c r="H1544" s="12">
        <v>38.25</v>
      </c>
      <c r="I1544" s="3">
        <v>32</v>
      </c>
      <c r="J1544" s="3">
        <v>6</v>
      </c>
      <c r="K1544" s="3">
        <v>12</v>
      </c>
      <c r="L1544" s="3">
        <v>8</v>
      </c>
      <c r="M1544" s="3">
        <v>25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1.1424E-2</v>
      </c>
      <c r="T1544" s="13">
        <f t="shared" si="241"/>
        <v>2.1360000000000003E-3</v>
      </c>
      <c r="U1544" s="13">
        <f t="shared" si="242"/>
        <v>4.1579999999999994E-3</v>
      </c>
      <c r="V1544" s="13">
        <f t="shared" si="243"/>
        <v>2.7839999999999996E-3</v>
      </c>
      <c r="W1544" s="13">
        <f t="shared" si="244"/>
        <v>9.5624999999999998E-3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9944</v>
      </c>
      <c r="C1545" s="3" t="s">
        <v>4592</v>
      </c>
      <c r="D1545" s="12">
        <v>51.1</v>
      </c>
      <c r="E1545" s="12">
        <v>50.7</v>
      </c>
      <c r="F1545" s="12">
        <v>49.9</v>
      </c>
      <c r="G1545" s="12">
        <v>50.8</v>
      </c>
      <c r="H1545" s="12">
        <v>52</v>
      </c>
      <c r="I1545" s="3">
        <v>168</v>
      </c>
      <c r="J1545" s="3">
        <v>-194</v>
      </c>
      <c r="K1545" s="3">
        <v>53</v>
      </c>
      <c r="L1545" s="3">
        <v>408</v>
      </c>
      <c r="M1545" s="3">
        <v>641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8.5848000000000008E-2</v>
      </c>
      <c r="T1545" s="13">
        <f t="shared" si="241"/>
        <v>-9.8358000000000015E-2</v>
      </c>
      <c r="U1545" s="13">
        <f t="shared" si="242"/>
        <v>2.6446999999999998E-2</v>
      </c>
      <c r="V1545" s="13">
        <f t="shared" si="243"/>
        <v>0.20726399999999998</v>
      </c>
      <c r="W1545" s="13">
        <f t="shared" si="244"/>
        <v>0.33332000000000001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9945</v>
      </c>
      <c r="C1546" s="3" t="s">
        <v>4591</v>
      </c>
      <c r="D1546" s="12">
        <v>69.7</v>
      </c>
      <c r="E1546" s="12">
        <v>70.5</v>
      </c>
      <c r="F1546" s="12">
        <v>67.900000000000006</v>
      </c>
      <c r="G1546" s="12">
        <v>66.8</v>
      </c>
      <c r="H1546" s="12">
        <v>67.5</v>
      </c>
      <c r="I1546" s="3">
        <v>-81</v>
      </c>
      <c r="J1546" s="3">
        <v>-616</v>
      </c>
      <c r="K1546" s="3">
        <v>139</v>
      </c>
      <c r="L1546" s="3">
        <v>18</v>
      </c>
      <c r="M1546" s="3">
        <v>196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-5.6457E-2</v>
      </c>
      <c r="T1546" s="13">
        <f t="shared" si="241"/>
        <v>-0.43428</v>
      </c>
      <c r="U1546" s="13">
        <f t="shared" si="242"/>
        <v>9.4381000000000007E-2</v>
      </c>
      <c r="V1546" s="13">
        <f t="shared" si="243"/>
        <v>1.2023999999999998E-2</v>
      </c>
      <c r="W1546" s="13">
        <f t="shared" si="244"/>
        <v>0.1323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9946</v>
      </c>
      <c r="C1547" s="3" t="s">
        <v>4594</v>
      </c>
      <c r="D1547" s="12">
        <v>49.7</v>
      </c>
      <c r="E1547" s="12">
        <v>49.3</v>
      </c>
      <c r="F1547" s="12">
        <v>48</v>
      </c>
      <c r="G1547" s="12">
        <v>48.05</v>
      </c>
      <c r="H1547" s="12">
        <v>49.15</v>
      </c>
      <c r="I1547" s="3">
        <v>37</v>
      </c>
      <c r="J1547" s="3">
        <v>-65</v>
      </c>
      <c r="K1547" s="3">
        <v>-14</v>
      </c>
      <c r="L1547" s="3">
        <v>-20</v>
      </c>
      <c r="M1547" s="3">
        <v>49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1.8389000000000003E-2</v>
      </c>
      <c r="T1547" s="13">
        <f t="shared" si="241"/>
        <v>-3.2044999999999997E-2</v>
      </c>
      <c r="U1547" s="13">
        <f t="shared" si="242"/>
        <v>-6.7200000000000003E-3</v>
      </c>
      <c r="V1547" s="13">
        <f t="shared" si="243"/>
        <v>-9.6100000000000005E-3</v>
      </c>
      <c r="W1547" s="13">
        <f t="shared" si="244"/>
        <v>2.4083500000000001E-2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9947</v>
      </c>
      <c r="C1548" s="3" t="s">
        <v>10261</v>
      </c>
      <c r="D1548" s="12">
        <v>30.2</v>
      </c>
      <c r="E1548" s="12">
        <v>29.65</v>
      </c>
      <c r="F1548" s="12">
        <v>30.3</v>
      </c>
      <c r="G1548" s="12">
        <v>30.2</v>
      </c>
      <c r="H1548" s="12">
        <v>30.55</v>
      </c>
      <c r="I1548" s="3">
        <v>115</v>
      </c>
      <c r="J1548" s="3">
        <v>-90</v>
      </c>
      <c r="K1548" s="3">
        <v>32</v>
      </c>
      <c r="L1548" s="3">
        <v>-628</v>
      </c>
      <c r="M1548" s="3">
        <v>118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3.4729999999999997E-2</v>
      </c>
      <c r="T1548" s="13">
        <f t="shared" si="241"/>
        <v>-2.6685E-2</v>
      </c>
      <c r="U1548" s="13">
        <f t="shared" si="242"/>
        <v>9.6959999999999998E-3</v>
      </c>
      <c r="V1548" s="13">
        <f t="shared" si="243"/>
        <v>-0.18965599999999999</v>
      </c>
      <c r="W1548" s="13">
        <f t="shared" si="244"/>
        <v>3.6048999999999998E-2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9948</v>
      </c>
      <c r="C1549" s="3" t="s">
        <v>10283</v>
      </c>
      <c r="D1549" s="12">
        <v>102</v>
      </c>
      <c r="E1549" s="12">
        <v>100</v>
      </c>
      <c r="F1549" s="12">
        <v>102.5</v>
      </c>
      <c r="G1549" s="12">
        <v>99.8</v>
      </c>
      <c r="H1549" s="12">
        <v>100.5</v>
      </c>
      <c r="I1549" s="3">
        <v>-139</v>
      </c>
      <c r="J1549" s="3">
        <v>-522</v>
      </c>
      <c r="K1549" s="3">
        <v>-383</v>
      </c>
      <c r="L1549" s="3">
        <v>-293</v>
      </c>
      <c r="M1549" s="3">
        <v>-107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-0.14177999999999999</v>
      </c>
      <c r="T1549" s="13">
        <f t="shared" si="241"/>
        <v>-0.52200000000000002</v>
      </c>
      <c r="U1549" s="13">
        <f t="shared" si="242"/>
        <v>-0.39257500000000001</v>
      </c>
      <c r="V1549" s="13">
        <f t="shared" si="243"/>
        <v>-0.29241399999999995</v>
      </c>
      <c r="W1549" s="13">
        <f t="shared" si="244"/>
        <v>-0.10753500000000001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9949</v>
      </c>
      <c r="C1550" s="3" t="s">
        <v>10227</v>
      </c>
      <c r="D1550" s="12">
        <v>354.5</v>
      </c>
      <c r="E1550" s="12">
        <v>359.5</v>
      </c>
      <c r="F1550" s="12">
        <v>358.5</v>
      </c>
      <c r="G1550" s="12">
        <v>387</v>
      </c>
      <c r="H1550" s="12">
        <v>394</v>
      </c>
      <c r="I1550" s="3">
        <v>2098</v>
      </c>
      <c r="J1550" s="3">
        <v>1001</v>
      </c>
      <c r="K1550" s="3">
        <v>473</v>
      </c>
      <c r="L1550" s="3">
        <v>3363</v>
      </c>
      <c r="M1550" s="3">
        <v>-708</v>
      </c>
      <c r="N1550" s="3">
        <v>-315</v>
      </c>
      <c r="O1550" s="3">
        <v>421</v>
      </c>
      <c r="P1550" s="3">
        <v>77</v>
      </c>
      <c r="Q1550" s="3">
        <v>1296</v>
      </c>
      <c r="R1550" s="3">
        <v>451</v>
      </c>
      <c r="S1550" s="13">
        <f t="shared" si="240"/>
        <v>7.4374099999999999</v>
      </c>
      <c r="T1550" s="13">
        <f t="shared" si="241"/>
        <v>3.598595</v>
      </c>
      <c r="U1550" s="13">
        <f t="shared" si="242"/>
        <v>1.695705</v>
      </c>
      <c r="V1550" s="13">
        <f t="shared" si="243"/>
        <v>13.014810000000001</v>
      </c>
      <c r="W1550" s="13">
        <f t="shared" si="244"/>
        <v>-2.78952</v>
      </c>
      <c r="X1550" s="13">
        <f t="shared" si="245"/>
        <v>-1.1166750000000001</v>
      </c>
      <c r="Y1550" s="13">
        <f t="shared" si="246"/>
        <v>1.513495</v>
      </c>
      <c r="Z1550" s="13">
        <f t="shared" si="247"/>
        <v>0.27604499999999998</v>
      </c>
      <c r="AA1550" s="13">
        <f t="shared" si="248"/>
        <v>5.0155200000000004</v>
      </c>
      <c r="AB1550" s="13">
        <f t="shared" si="249"/>
        <v>1.77694</v>
      </c>
    </row>
    <row r="1551" spans="1:28" x14ac:dyDescent="0.25">
      <c r="A1551" s="2" t="s">
        <v>1545</v>
      </c>
      <c r="B1551" s="3" t="s">
        <v>9950</v>
      </c>
      <c r="C1551" s="3" t="s">
        <v>10242</v>
      </c>
      <c r="D1551" s="12">
        <v>11.65</v>
      </c>
      <c r="E1551" s="12">
        <v>11.55</v>
      </c>
      <c r="F1551" s="12">
        <v>11.45</v>
      </c>
      <c r="G1551" s="12">
        <v>11.5</v>
      </c>
      <c r="H1551" s="12">
        <v>11.8</v>
      </c>
      <c r="I1551" s="3">
        <v>0</v>
      </c>
      <c r="J1551" s="3">
        <v>0</v>
      </c>
      <c r="K1551" s="3">
        <v>7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8.0149999999999991E-4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9951</v>
      </c>
      <c r="C1552" s="3" t="s">
        <v>10228</v>
      </c>
      <c r="D1552" s="12">
        <v>34.950000000000003</v>
      </c>
      <c r="E1552" s="12">
        <v>35.35</v>
      </c>
      <c r="F1552" s="12">
        <v>34.75</v>
      </c>
      <c r="G1552" s="12">
        <v>35</v>
      </c>
      <c r="H1552" s="12">
        <v>35.200000000000003</v>
      </c>
      <c r="I1552" s="3">
        <v>0</v>
      </c>
      <c r="J1552" s="3">
        <v>-2</v>
      </c>
      <c r="K1552" s="3">
        <v>-2</v>
      </c>
      <c r="L1552" s="3">
        <v>-3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-7.0700000000000005E-4</v>
      </c>
      <c r="U1552" s="13">
        <f t="shared" si="242"/>
        <v>-6.9499999999999998E-4</v>
      </c>
      <c r="V1552" s="13">
        <f t="shared" si="243"/>
        <v>-1.0499999999999999E-3</v>
      </c>
      <c r="W1552" s="13">
        <f t="shared" si="244"/>
        <v>-3.5200000000000005E-4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9952</v>
      </c>
      <c r="C1553" s="3" t="s">
        <v>10281</v>
      </c>
      <c r="D1553" s="12">
        <v>23.9</v>
      </c>
      <c r="E1553" s="12">
        <v>23.95</v>
      </c>
      <c r="F1553" s="12">
        <v>23.65</v>
      </c>
      <c r="G1553" s="12">
        <v>23.6</v>
      </c>
      <c r="H1553" s="12">
        <v>23.6</v>
      </c>
      <c r="I1553" s="3">
        <v>28</v>
      </c>
      <c r="J1553" s="3">
        <v>-14</v>
      </c>
      <c r="K1553" s="3">
        <v>-42</v>
      </c>
      <c r="L1553" s="3">
        <v>-34</v>
      </c>
      <c r="M1553" s="3">
        <v>41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6.6919999999999992E-3</v>
      </c>
      <c r="T1553" s="13">
        <f t="shared" si="241"/>
        <v>-3.3530000000000001E-3</v>
      </c>
      <c r="U1553" s="13">
        <f t="shared" si="242"/>
        <v>-9.9329999999999991E-3</v>
      </c>
      <c r="V1553" s="13">
        <f t="shared" si="243"/>
        <v>-8.0240000000000016E-3</v>
      </c>
      <c r="W1553" s="13">
        <f t="shared" si="244"/>
        <v>9.6760000000000006E-3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9953</v>
      </c>
      <c r="C1554" s="3" t="s">
        <v>10287</v>
      </c>
      <c r="D1554" s="12">
        <v>41</v>
      </c>
      <c r="E1554" s="12">
        <v>41.35</v>
      </c>
      <c r="F1554" s="12">
        <v>41.05</v>
      </c>
      <c r="G1554" s="12">
        <v>40.9</v>
      </c>
      <c r="H1554" s="12">
        <v>41.1</v>
      </c>
      <c r="I1554" s="3">
        <v>34</v>
      </c>
      <c r="J1554" s="3">
        <v>6</v>
      </c>
      <c r="K1554" s="3">
        <v>-18</v>
      </c>
      <c r="L1554" s="3">
        <v>13</v>
      </c>
      <c r="M1554" s="3">
        <v>52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1.3939999999999999E-2</v>
      </c>
      <c r="T1554" s="13">
        <f t="shared" si="241"/>
        <v>2.4810000000000001E-3</v>
      </c>
      <c r="U1554" s="13">
        <f t="shared" si="242"/>
        <v>-7.3889999999999997E-3</v>
      </c>
      <c r="V1554" s="13">
        <f t="shared" si="243"/>
        <v>5.3169999999999997E-3</v>
      </c>
      <c r="W1554" s="13">
        <f t="shared" si="244"/>
        <v>2.1372000000000002E-2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9954</v>
      </c>
      <c r="C1555" s="3" t="s">
        <v>10244</v>
      </c>
      <c r="D1555" s="12">
        <v>47.25</v>
      </c>
      <c r="E1555" s="12">
        <v>46.75</v>
      </c>
      <c r="F1555" s="12">
        <v>44.1</v>
      </c>
      <c r="G1555" s="12">
        <v>42.65</v>
      </c>
      <c r="H1555" s="12">
        <v>43.35</v>
      </c>
      <c r="I1555" s="3">
        <v>382</v>
      </c>
      <c r="J1555" s="3">
        <v>-725</v>
      </c>
      <c r="K1555" s="3">
        <v>164</v>
      </c>
      <c r="L1555" s="3">
        <v>-68</v>
      </c>
      <c r="M1555" s="3">
        <v>245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0.18049499999999999</v>
      </c>
      <c r="T1555" s="13">
        <f t="shared" si="241"/>
        <v>-0.3389375</v>
      </c>
      <c r="U1555" s="13">
        <f t="shared" si="242"/>
        <v>7.2323999999999999E-2</v>
      </c>
      <c r="V1555" s="13">
        <f t="shared" si="243"/>
        <v>-2.9001999999999997E-2</v>
      </c>
      <c r="W1555" s="13">
        <f t="shared" si="244"/>
        <v>0.1062075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9955</v>
      </c>
      <c r="C1556" s="3" t="s">
        <v>10228</v>
      </c>
      <c r="D1556" s="12">
        <v>10.6</v>
      </c>
      <c r="E1556" s="12">
        <v>10.55</v>
      </c>
      <c r="F1556" s="12">
        <v>10.45</v>
      </c>
      <c r="G1556" s="12">
        <v>10.15</v>
      </c>
      <c r="H1556" s="12">
        <v>10.3</v>
      </c>
      <c r="I1556" s="3">
        <v>8</v>
      </c>
      <c r="J1556" s="3">
        <v>4</v>
      </c>
      <c r="K1556" s="3">
        <v>3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8.4800000000000001E-4</v>
      </c>
      <c r="T1556" s="13">
        <f t="shared" si="241"/>
        <v>4.2200000000000001E-4</v>
      </c>
      <c r="U1556" s="13">
        <f t="shared" si="242"/>
        <v>3.1349999999999998E-4</v>
      </c>
      <c r="V1556" s="13">
        <f t="shared" si="243"/>
        <v>0</v>
      </c>
      <c r="W1556" s="13">
        <f t="shared" si="244"/>
        <v>1.0300000000000001E-4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9956</v>
      </c>
      <c r="C1557" s="3" t="s">
        <v>10243</v>
      </c>
      <c r="D1557" s="12">
        <v>18.05</v>
      </c>
      <c r="E1557" s="12">
        <v>18.350000000000001</v>
      </c>
      <c r="F1557" s="12">
        <v>19.25</v>
      </c>
      <c r="G1557" s="12">
        <v>18.8</v>
      </c>
      <c r="H1557" s="12">
        <v>18.899999999999999</v>
      </c>
      <c r="I1557" s="3">
        <v>263</v>
      </c>
      <c r="J1557" s="3">
        <v>-455</v>
      </c>
      <c r="K1557" s="3">
        <v>-271</v>
      </c>
      <c r="L1557" s="3">
        <v>-387</v>
      </c>
      <c r="M1557" s="3">
        <v>250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4.7471500000000007E-2</v>
      </c>
      <c r="T1557" s="13">
        <f t="shared" si="241"/>
        <v>-8.3492499999999997E-2</v>
      </c>
      <c r="U1557" s="13">
        <f t="shared" si="242"/>
        <v>-5.2167499999999999E-2</v>
      </c>
      <c r="V1557" s="13">
        <f t="shared" si="243"/>
        <v>-7.2756000000000001E-2</v>
      </c>
      <c r="W1557" s="13">
        <f t="shared" si="244"/>
        <v>4.725E-2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9957</v>
      </c>
      <c r="C1558" s="3" t="s">
        <v>10193</v>
      </c>
      <c r="D1558" s="12">
        <v>50</v>
      </c>
      <c r="E1558" s="12">
        <v>50</v>
      </c>
      <c r="F1558" s="12">
        <v>49.65</v>
      </c>
      <c r="G1558" s="12">
        <v>49.45</v>
      </c>
      <c r="H1558" s="12">
        <v>49.65</v>
      </c>
      <c r="I1558" s="3">
        <v>1</v>
      </c>
      <c r="J1558" s="3">
        <v>-1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5.0000000000000001E-4</v>
      </c>
      <c r="T1558" s="13">
        <f t="shared" si="241"/>
        <v>-5.0000000000000001E-4</v>
      </c>
      <c r="U1558" s="13">
        <f t="shared" si="242"/>
        <v>0</v>
      </c>
      <c r="V1558" s="13">
        <f t="shared" si="243"/>
        <v>-4.9450000000000004E-4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9958</v>
      </c>
      <c r="C1559" s="3" t="s">
        <v>4750</v>
      </c>
      <c r="D1559" s="12">
        <v>11.6</v>
      </c>
      <c r="E1559" s="12">
        <v>11.2</v>
      </c>
      <c r="F1559" s="12">
        <v>11.15</v>
      </c>
      <c r="G1559" s="12">
        <v>11.15</v>
      </c>
      <c r="H1559" s="12">
        <v>10.6</v>
      </c>
      <c r="I1559" s="3">
        <v>1</v>
      </c>
      <c r="J1559" s="3">
        <v>-2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1.16E-4</v>
      </c>
      <c r="T1559" s="13">
        <f t="shared" si="241"/>
        <v>-2.24E-4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9959</v>
      </c>
      <c r="C1560" s="3" t="s">
        <v>4739</v>
      </c>
      <c r="D1560" s="12">
        <v>19.7</v>
      </c>
      <c r="E1560" s="12">
        <v>19.899999999999999</v>
      </c>
      <c r="F1560" s="12">
        <v>19.600000000000001</v>
      </c>
      <c r="G1560" s="12">
        <v>21.55</v>
      </c>
      <c r="H1560" s="12">
        <v>23.7</v>
      </c>
      <c r="I1560" s="3">
        <v>0</v>
      </c>
      <c r="J1560" s="3">
        <v>0</v>
      </c>
      <c r="K1560" s="3">
        <v>0</v>
      </c>
      <c r="L1560" s="3">
        <v>1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2.1550000000000001E-4</v>
      </c>
      <c r="W1560" s="13">
        <f t="shared" si="244"/>
        <v>-2.3699999999999999E-4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9960</v>
      </c>
      <c r="C1561" s="3" t="s">
        <v>10255</v>
      </c>
      <c r="D1561" s="12">
        <v>71.2</v>
      </c>
      <c r="E1561" s="12">
        <v>70.599999999999994</v>
      </c>
      <c r="F1561" s="12">
        <v>70.400000000000006</v>
      </c>
      <c r="G1561" s="12">
        <v>72.400000000000006</v>
      </c>
      <c r="H1561" s="12">
        <v>74.8</v>
      </c>
      <c r="I1561" s="3">
        <v>2337</v>
      </c>
      <c r="J1561" s="3">
        <v>694</v>
      </c>
      <c r="K1561" s="3">
        <v>4042</v>
      </c>
      <c r="L1561" s="3">
        <v>3618</v>
      </c>
      <c r="M1561" s="3">
        <v>3978</v>
      </c>
      <c r="N1561" s="3">
        <v>150</v>
      </c>
      <c r="O1561" s="3">
        <v>0</v>
      </c>
      <c r="P1561" s="3">
        <v>150</v>
      </c>
      <c r="Q1561" s="3">
        <v>396</v>
      </c>
      <c r="R1561" s="3">
        <v>914</v>
      </c>
      <c r="S1561" s="13">
        <f t="shared" si="240"/>
        <v>1.6639439999999999</v>
      </c>
      <c r="T1561" s="13">
        <f t="shared" si="241"/>
        <v>0.48996399999999996</v>
      </c>
      <c r="U1561" s="13">
        <f t="shared" si="242"/>
        <v>2.8455680000000005</v>
      </c>
      <c r="V1561" s="13">
        <f t="shared" si="243"/>
        <v>2.6194320000000002</v>
      </c>
      <c r="W1561" s="13">
        <f t="shared" si="244"/>
        <v>2.9755439999999997</v>
      </c>
      <c r="X1561" s="13">
        <f t="shared" si="245"/>
        <v>0.10680000000000001</v>
      </c>
      <c r="Y1561" s="13">
        <f t="shared" si="246"/>
        <v>0</v>
      </c>
      <c r="Z1561" s="13">
        <f t="shared" si="247"/>
        <v>0.1056</v>
      </c>
      <c r="AA1561" s="13">
        <f t="shared" si="248"/>
        <v>0.28670400000000001</v>
      </c>
      <c r="AB1561" s="13">
        <f t="shared" si="249"/>
        <v>0.68367199999999995</v>
      </c>
    </row>
    <row r="1562" spans="1:28" x14ac:dyDescent="0.25">
      <c r="A1562" s="2" t="s">
        <v>1556</v>
      </c>
      <c r="B1562" s="3" t="s">
        <v>9961</v>
      </c>
      <c r="C1562" s="3" t="s">
        <v>10243</v>
      </c>
      <c r="D1562" s="12">
        <v>32.700000000000003</v>
      </c>
      <c r="E1562" s="12">
        <v>32.200000000000003</v>
      </c>
      <c r="F1562" s="12">
        <v>31</v>
      </c>
      <c r="G1562" s="12">
        <v>31.05</v>
      </c>
      <c r="H1562" s="12">
        <v>32.299999999999997</v>
      </c>
      <c r="I1562" s="3">
        <v>70</v>
      </c>
      <c r="J1562" s="3">
        <v>-520</v>
      </c>
      <c r="K1562" s="3">
        <v>-415</v>
      </c>
      <c r="L1562" s="3">
        <v>321</v>
      </c>
      <c r="M1562" s="3">
        <v>1038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2.2890000000000001E-2</v>
      </c>
      <c r="T1562" s="13">
        <f t="shared" si="241"/>
        <v>-0.16744000000000001</v>
      </c>
      <c r="U1562" s="13">
        <f t="shared" si="242"/>
        <v>-0.12864999999999999</v>
      </c>
      <c r="V1562" s="13">
        <f t="shared" si="243"/>
        <v>9.9670500000000009E-2</v>
      </c>
      <c r="W1562" s="13">
        <f t="shared" si="244"/>
        <v>0.33527399999999996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9962</v>
      </c>
      <c r="C1563" s="3" t="s">
        <v>10238</v>
      </c>
      <c r="D1563" s="12">
        <v>13.1</v>
      </c>
      <c r="E1563" s="12">
        <v>12.9</v>
      </c>
      <c r="F1563" s="12">
        <v>12.8</v>
      </c>
      <c r="G1563" s="12">
        <v>12.8</v>
      </c>
      <c r="H1563" s="12">
        <v>12.8</v>
      </c>
      <c r="I1563" s="3">
        <v>5</v>
      </c>
      <c r="J1563" s="3">
        <v>-12</v>
      </c>
      <c r="K1563" s="3">
        <v>-32</v>
      </c>
      <c r="L1563" s="3">
        <v>-19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6.5499999999999998E-4</v>
      </c>
      <c r="T1563" s="13">
        <f t="shared" si="241"/>
        <v>-1.5480000000000001E-3</v>
      </c>
      <c r="U1563" s="13">
        <f t="shared" si="242"/>
        <v>-4.0959999999999998E-3</v>
      </c>
      <c r="V1563" s="13">
        <f t="shared" si="243"/>
        <v>-2.4320000000000001E-3</v>
      </c>
      <c r="W1563" s="13">
        <f t="shared" si="244"/>
        <v>-2.5599999999999999E-4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9963</v>
      </c>
      <c r="C1564" s="3" t="s">
        <v>10284</v>
      </c>
      <c r="D1564" s="12">
        <v>25.15</v>
      </c>
      <c r="E1564" s="12">
        <v>26</v>
      </c>
      <c r="F1564" s="12">
        <v>25.2</v>
      </c>
      <c r="G1564" s="12">
        <v>24.95</v>
      </c>
      <c r="H1564" s="12">
        <v>25.2</v>
      </c>
      <c r="I1564" s="3">
        <v>0</v>
      </c>
      <c r="J1564" s="3">
        <v>19</v>
      </c>
      <c r="K1564" s="3">
        <v>-9</v>
      </c>
      <c r="L1564" s="3">
        <v>4</v>
      </c>
      <c r="M1564" s="3">
        <v>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4.9399999999999999E-3</v>
      </c>
      <c r="U1564" s="13">
        <f t="shared" si="242"/>
        <v>-2.2679999999999996E-3</v>
      </c>
      <c r="V1564" s="13">
        <f t="shared" si="243"/>
        <v>9.9799999999999997E-4</v>
      </c>
      <c r="W1564" s="13">
        <f t="shared" si="244"/>
        <v>2.016E-3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9964</v>
      </c>
      <c r="C1565" s="3" t="s">
        <v>10215</v>
      </c>
      <c r="D1565" s="12">
        <v>20.149999999999999</v>
      </c>
      <c r="E1565" s="12">
        <v>20.149999999999999</v>
      </c>
      <c r="F1565" s="12">
        <v>20.149999999999999</v>
      </c>
      <c r="G1565" s="12">
        <v>20.149999999999999</v>
      </c>
      <c r="H1565" s="12">
        <v>20.2</v>
      </c>
      <c r="I1565" s="3">
        <v>-26</v>
      </c>
      <c r="J1565" s="3">
        <v>-14</v>
      </c>
      <c r="K1565" s="3">
        <v>-7</v>
      </c>
      <c r="L1565" s="3">
        <v>10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-5.2389999999999997E-3</v>
      </c>
      <c r="T1565" s="13">
        <f t="shared" si="241"/>
        <v>-2.8209999999999997E-3</v>
      </c>
      <c r="U1565" s="13">
        <f t="shared" si="242"/>
        <v>-1.4104999999999999E-3</v>
      </c>
      <c r="V1565" s="13">
        <f t="shared" si="243"/>
        <v>2.0149999999999999E-3</v>
      </c>
      <c r="W1565" s="13">
        <f t="shared" si="244"/>
        <v>2.02E-4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9965</v>
      </c>
      <c r="C1566" s="3" t="s">
        <v>10298</v>
      </c>
      <c r="D1566" s="12">
        <v>31.3</v>
      </c>
      <c r="E1566" s="12">
        <v>34.4</v>
      </c>
      <c r="F1566" s="12">
        <v>37.65</v>
      </c>
      <c r="G1566" s="12">
        <v>36</v>
      </c>
      <c r="H1566" s="12">
        <v>39.200000000000003</v>
      </c>
      <c r="I1566" s="3">
        <v>247</v>
      </c>
      <c r="J1566" s="3">
        <v>145</v>
      </c>
      <c r="K1566" s="3">
        <v>-1195</v>
      </c>
      <c r="L1566" s="3">
        <v>-889</v>
      </c>
      <c r="M1566" s="3">
        <v>744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7.7311000000000005E-2</v>
      </c>
      <c r="T1566" s="13">
        <f t="shared" si="241"/>
        <v>4.9880000000000001E-2</v>
      </c>
      <c r="U1566" s="13">
        <f t="shared" si="242"/>
        <v>-0.44991750000000003</v>
      </c>
      <c r="V1566" s="13">
        <f t="shared" si="243"/>
        <v>-0.32003999999999999</v>
      </c>
      <c r="W1566" s="13">
        <f t="shared" si="244"/>
        <v>0.29164800000000002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9966</v>
      </c>
      <c r="C1567" s="3" t="s">
        <v>10185</v>
      </c>
      <c r="D1567" s="12">
        <v>10.65</v>
      </c>
      <c r="E1567" s="12">
        <v>10.35</v>
      </c>
      <c r="F1567" s="12">
        <v>11.35</v>
      </c>
      <c r="G1567" s="12">
        <v>12.45</v>
      </c>
      <c r="H1567" s="12">
        <v>11.65</v>
      </c>
      <c r="I1567" s="3">
        <v>0</v>
      </c>
      <c r="J1567" s="3">
        <v>0</v>
      </c>
      <c r="K1567" s="3">
        <v>2</v>
      </c>
      <c r="L1567" s="3">
        <v>4</v>
      </c>
      <c r="M1567" s="3">
        <v>-3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2.2699999999999999E-4</v>
      </c>
      <c r="V1567" s="13">
        <f t="shared" si="243"/>
        <v>4.9799999999999996E-4</v>
      </c>
      <c r="W1567" s="13">
        <f t="shared" si="244"/>
        <v>-3.4950000000000004E-4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9967</v>
      </c>
      <c r="C1568" s="3" t="s">
        <v>10230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9968</v>
      </c>
      <c r="C1569" s="3" t="s">
        <v>10244</v>
      </c>
      <c r="D1569" s="12">
        <v>233</v>
      </c>
      <c r="E1569" s="12">
        <v>230</v>
      </c>
      <c r="F1569" s="12">
        <v>228</v>
      </c>
      <c r="G1569" s="12">
        <v>223</v>
      </c>
      <c r="H1569" s="12">
        <v>232</v>
      </c>
      <c r="I1569" s="3">
        <v>922</v>
      </c>
      <c r="J1569" s="3">
        <v>32</v>
      </c>
      <c r="K1569" s="3">
        <v>352</v>
      </c>
      <c r="L1569" s="3">
        <v>-12</v>
      </c>
      <c r="M1569" s="3">
        <v>381</v>
      </c>
      <c r="N1569" s="3">
        <v>-28</v>
      </c>
      <c r="O1569" s="3">
        <v>1</v>
      </c>
      <c r="P1569" s="3">
        <v>42</v>
      </c>
      <c r="Q1569" s="3">
        <v>18</v>
      </c>
      <c r="R1569" s="3">
        <v>1</v>
      </c>
      <c r="S1569" s="13">
        <f t="shared" si="240"/>
        <v>2.1482600000000001</v>
      </c>
      <c r="T1569" s="13">
        <f t="shared" si="241"/>
        <v>7.3599999999999999E-2</v>
      </c>
      <c r="U1569" s="13">
        <f t="shared" si="242"/>
        <v>0.80256000000000005</v>
      </c>
      <c r="V1569" s="13">
        <f t="shared" si="243"/>
        <v>-2.6759999999999999E-2</v>
      </c>
      <c r="W1569" s="13">
        <f t="shared" si="244"/>
        <v>0.88392000000000004</v>
      </c>
      <c r="X1569" s="13">
        <f t="shared" si="245"/>
        <v>-6.5240000000000006E-2</v>
      </c>
      <c r="Y1569" s="13">
        <f t="shared" si="246"/>
        <v>2.3E-3</v>
      </c>
      <c r="Z1569" s="13">
        <f t="shared" si="247"/>
        <v>9.5759999999999998E-2</v>
      </c>
      <c r="AA1569" s="13">
        <f t="shared" si="248"/>
        <v>4.0140000000000002E-2</v>
      </c>
      <c r="AB1569" s="13">
        <f t="shared" si="249"/>
        <v>2.32E-3</v>
      </c>
    </row>
    <row r="1570" spans="1:28" x14ac:dyDescent="0.25">
      <c r="A1570" s="2" t="s">
        <v>1564</v>
      </c>
      <c r="B1570" s="3" t="s">
        <v>9969</v>
      </c>
      <c r="C1570" s="3" t="s">
        <v>10219</v>
      </c>
      <c r="D1570" s="12">
        <v>191</v>
      </c>
      <c r="E1570" s="12">
        <v>191</v>
      </c>
      <c r="F1570" s="12">
        <v>191</v>
      </c>
      <c r="G1570" s="12">
        <v>191</v>
      </c>
      <c r="H1570" s="12">
        <v>191</v>
      </c>
      <c r="I1570" s="3">
        <v>-5</v>
      </c>
      <c r="J1570" s="3">
        <v>6</v>
      </c>
      <c r="K1570" s="3">
        <v>2</v>
      </c>
      <c r="L1570" s="3">
        <v>1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-9.5499999999999995E-3</v>
      </c>
      <c r="T1570" s="13">
        <f t="shared" si="241"/>
        <v>1.146E-2</v>
      </c>
      <c r="U1570" s="13">
        <f t="shared" si="242"/>
        <v>3.82E-3</v>
      </c>
      <c r="V1570" s="13">
        <f t="shared" si="243"/>
        <v>1.91E-3</v>
      </c>
      <c r="W1570" s="13">
        <f t="shared" si="244"/>
        <v>5.7299999999999999E-3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9970</v>
      </c>
      <c r="C1571" s="3" t="s">
        <v>10203</v>
      </c>
      <c r="D1571" s="12">
        <v>83.5</v>
      </c>
      <c r="E1571" s="12">
        <v>83.7</v>
      </c>
      <c r="F1571" s="12">
        <v>80.599999999999994</v>
      </c>
      <c r="G1571" s="12">
        <v>79</v>
      </c>
      <c r="H1571" s="12">
        <v>78.3</v>
      </c>
      <c r="I1571" s="3">
        <v>-15</v>
      </c>
      <c r="J1571" s="3">
        <v>-18</v>
      </c>
      <c r="K1571" s="3">
        <v>-29</v>
      </c>
      <c r="L1571" s="3">
        <v>-7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-1.2525E-2</v>
      </c>
      <c r="T1571" s="13">
        <f t="shared" si="241"/>
        <v>-1.5066000000000001E-2</v>
      </c>
      <c r="U1571" s="13">
        <f t="shared" si="242"/>
        <v>-2.3373999999999995E-2</v>
      </c>
      <c r="V1571" s="13">
        <f t="shared" si="243"/>
        <v>-5.5300000000000002E-3</v>
      </c>
      <c r="W1571" s="13">
        <f t="shared" si="244"/>
        <v>7.8299999999999995E-4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9971</v>
      </c>
      <c r="C1572" s="3" t="s">
        <v>10286</v>
      </c>
      <c r="D1572" s="12">
        <v>13.05</v>
      </c>
      <c r="E1572" s="12">
        <v>12.9</v>
      </c>
      <c r="F1572" s="12">
        <v>12.85</v>
      </c>
      <c r="G1572" s="12">
        <v>12.7</v>
      </c>
      <c r="H1572" s="12">
        <v>12.6</v>
      </c>
      <c r="I1572" s="3">
        <v>167</v>
      </c>
      <c r="J1572" s="3">
        <v>-171</v>
      </c>
      <c r="K1572" s="3">
        <v>-94</v>
      </c>
      <c r="L1572" s="3">
        <v>-191</v>
      </c>
      <c r="M1572" s="3">
        <v>-32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2.17935E-2</v>
      </c>
      <c r="T1572" s="13">
        <f t="shared" si="241"/>
        <v>-2.2059000000000002E-2</v>
      </c>
      <c r="U1572" s="13">
        <f t="shared" si="242"/>
        <v>-1.2078999999999999E-2</v>
      </c>
      <c r="V1572" s="13">
        <f t="shared" si="243"/>
        <v>-2.4256999999999997E-2</v>
      </c>
      <c r="W1572" s="13">
        <f t="shared" si="244"/>
        <v>-4.032E-3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9972</v>
      </c>
      <c r="C1573" s="3" t="s">
        <v>10232</v>
      </c>
      <c r="D1573" s="12">
        <v>151</v>
      </c>
      <c r="E1573" s="12">
        <v>149</v>
      </c>
      <c r="F1573" s="12">
        <v>149.5</v>
      </c>
      <c r="G1573" s="12">
        <v>148.5</v>
      </c>
      <c r="H1573" s="12">
        <v>152</v>
      </c>
      <c r="I1573" s="3">
        <v>915</v>
      </c>
      <c r="J1573" s="3">
        <v>-552</v>
      </c>
      <c r="K1573" s="3">
        <v>778</v>
      </c>
      <c r="L1573" s="3">
        <v>-575</v>
      </c>
      <c r="M1573" s="3">
        <v>940</v>
      </c>
      <c r="N1573" s="3">
        <v>206</v>
      </c>
      <c r="O1573" s="3">
        <v>8</v>
      </c>
      <c r="P1573" s="3">
        <v>419</v>
      </c>
      <c r="Q1573" s="3">
        <v>0</v>
      </c>
      <c r="R1573" s="3">
        <v>324</v>
      </c>
      <c r="S1573" s="13">
        <f t="shared" si="240"/>
        <v>1.38165</v>
      </c>
      <c r="T1573" s="13">
        <f t="shared" si="241"/>
        <v>-0.82247999999999999</v>
      </c>
      <c r="U1573" s="13">
        <f t="shared" si="242"/>
        <v>1.1631100000000001</v>
      </c>
      <c r="V1573" s="13">
        <f t="shared" si="243"/>
        <v>-0.85387500000000005</v>
      </c>
      <c r="W1573" s="13">
        <f t="shared" si="244"/>
        <v>1.4288000000000001</v>
      </c>
      <c r="X1573" s="13">
        <f t="shared" si="245"/>
        <v>0.31106</v>
      </c>
      <c r="Y1573" s="13">
        <f t="shared" si="246"/>
        <v>1.192E-2</v>
      </c>
      <c r="Z1573" s="13">
        <f t="shared" si="247"/>
        <v>0.62640499999999999</v>
      </c>
      <c r="AA1573" s="13">
        <f t="shared" si="248"/>
        <v>0</v>
      </c>
      <c r="AB1573" s="13">
        <f t="shared" si="249"/>
        <v>0.49247999999999997</v>
      </c>
    </row>
    <row r="1574" spans="1:28" x14ac:dyDescent="0.25">
      <c r="A1574" s="2" t="s">
        <v>1568</v>
      </c>
      <c r="B1574" s="3" t="s">
        <v>9973</v>
      </c>
      <c r="C1574" s="3" t="s">
        <v>10238</v>
      </c>
      <c r="D1574" s="12">
        <v>24.2</v>
      </c>
      <c r="E1574" s="12">
        <v>24.4</v>
      </c>
      <c r="F1574" s="12">
        <v>25.5</v>
      </c>
      <c r="G1574" s="12">
        <v>26.8</v>
      </c>
      <c r="H1574" s="12">
        <v>26.85</v>
      </c>
      <c r="I1574" s="3">
        <v>0</v>
      </c>
      <c r="J1574" s="3">
        <v>0</v>
      </c>
      <c r="K1574" s="3">
        <v>3</v>
      </c>
      <c r="L1574" s="3">
        <v>-13</v>
      </c>
      <c r="M1574" s="3">
        <v>-7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7.6499999999999995E-4</v>
      </c>
      <c r="V1574" s="13">
        <f t="shared" si="243"/>
        <v>-3.4840000000000006E-3</v>
      </c>
      <c r="W1574" s="13">
        <f t="shared" si="244"/>
        <v>-1.8795000000000001E-3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9974</v>
      </c>
      <c r="C1575" s="3" t="s">
        <v>10237</v>
      </c>
      <c r="D1575" s="12">
        <v>27.1</v>
      </c>
      <c r="E1575" s="12">
        <v>26.65</v>
      </c>
      <c r="F1575" s="12">
        <v>25.7</v>
      </c>
      <c r="G1575" s="12">
        <v>25.7</v>
      </c>
      <c r="H1575" s="12">
        <v>26.1</v>
      </c>
      <c r="I1575" s="3">
        <v>89</v>
      </c>
      <c r="J1575" s="3">
        <v>-38</v>
      </c>
      <c r="K1575" s="3">
        <v>-339</v>
      </c>
      <c r="L1575" s="3">
        <v>-18</v>
      </c>
      <c r="M1575" s="3">
        <v>129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2.4119000000000002E-2</v>
      </c>
      <c r="T1575" s="13">
        <f t="shared" si="241"/>
        <v>-1.0126999999999999E-2</v>
      </c>
      <c r="U1575" s="13">
        <f t="shared" si="242"/>
        <v>-8.7122999999999992E-2</v>
      </c>
      <c r="V1575" s="13">
        <f t="shared" si="243"/>
        <v>-4.6259999999999999E-3</v>
      </c>
      <c r="W1575" s="13">
        <f t="shared" si="244"/>
        <v>3.3668999999999998E-2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9975</v>
      </c>
      <c r="C1576" s="3" t="s">
        <v>10234</v>
      </c>
      <c r="D1576" s="12">
        <v>28.3</v>
      </c>
      <c r="E1576" s="12">
        <v>28.6</v>
      </c>
      <c r="F1576" s="12">
        <v>28</v>
      </c>
      <c r="G1576" s="12">
        <v>28</v>
      </c>
      <c r="H1576" s="12">
        <v>28.05</v>
      </c>
      <c r="I1576" s="3">
        <v>-5</v>
      </c>
      <c r="J1576" s="3">
        <v>-9</v>
      </c>
      <c r="K1576" s="3">
        <v>-23</v>
      </c>
      <c r="L1576" s="3">
        <v>-1</v>
      </c>
      <c r="M1576" s="3">
        <v>-27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-1.415E-3</v>
      </c>
      <c r="T1576" s="13">
        <f t="shared" si="241"/>
        <v>-2.5740000000000003E-3</v>
      </c>
      <c r="U1576" s="13">
        <f t="shared" si="242"/>
        <v>-6.4400000000000004E-3</v>
      </c>
      <c r="V1576" s="13">
        <f t="shared" si="243"/>
        <v>-2.7999999999999998E-4</v>
      </c>
      <c r="W1576" s="13">
        <f t="shared" si="244"/>
        <v>-7.5735000000000004E-3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9976</v>
      </c>
      <c r="C1577" s="3" t="s">
        <v>10252</v>
      </c>
      <c r="D1577" s="12">
        <v>62.6</v>
      </c>
      <c r="E1577" s="12">
        <v>62.5</v>
      </c>
      <c r="F1577" s="12">
        <v>62</v>
      </c>
      <c r="G1577" s="12">
        <v>61.4</v>
      </c>
      <c r="H1577" s="12">
        <v>61.5</v>
      </c>
      <c r="I1577" s="3">
        <v>-6</v>
      </c>
      <c r="J1577" s="3">
        <v>-9</v>
      </c>
      <c r="K1577" s="3">
        <v>-22</v>
      </c>
      <c r="L1577" s="3">
        <v>-20</v>
      </c>
      <c r="M1577" s="3">
        <v>-1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-3.7560000000000002E-3</v>
      </c>
      <c r="T1577" s="13">
        <f t="shared" si="241"/>
        <v>-5.6249999999999998E-3</v>
      </c>
      <c r="U1577" s="13">
        <f t="shared" si="242"/>
        <v>-1.3639999999999999E-2</v>
      </c>
      <c r="V1577" s="13">
        <f t="shared" si="243"/>
        <v>-1.2279999999999999E-2</v>
      </c>
      <c r="W1577" s="13">
        <f t="shared" si="244"/>
        <v>-6.1499999999999999E-4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9977</v>
      </c>
      <c r="C1578" s="3" t="s">
        <v>4300</v>
      </c>
      <c r="D1578" s="12">
        <v>9.17</v>
      </c>
      <c r="E1578" s="12">
        <v>9.1199999999999992</v>
      </c>
      <c r="F1578" s="12">
        <v>8.86</v>
      </c>
      <c r="G1578" s="12">
        <v>8.73</v>
      </c>
      <c r="H1578" s="12">
        <v>8.77</v>
      </c>
      <c r="I1578" s="3">
        <v>2</v>
      </c>
      <c r="J1578" s="3">
        <v>0</v>
      </c>
      <c r="K1578" s="3">
        <v>-18</v>
      </c>
      <c r="L1578" s="3">
        <v>5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1.8339999999999999E-4</v>
      </c>
      <c r="T1578" s="13">
        <f t="shared" si="241"/>
        <v>0</v>
      </c>
      <c r="U1578" s="13">
        <f t="shared" si="242"/>
        <v>-1.5948E-3</v>
      </c>
      <c r="V1578" s="13">
        <f t="shared" si="243"/>
        <v>4.3650000000000004E-4</v>
      </c>
      <c r="W1578" s="13">
        <f t="shared" si="244"/>
        <v>-4.3849999999999992E-4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9978</v>
      </c>
      <c r="C1579" s="3" t="s">
        <v>10258</v>
      </c>
      <c r="D1579" s="12">
        <v>9.99</v>
      </c>
      <c r="E1579" s="12">
        <v>9.9600000000000009</v>
      </c>
      <c r="F1579" s="12">
        <v>9.6999999999999993</v>
      </c>
      <c r="G1579" s="12">
        <v>9.4</v>
      </c>
      <c r="H1579" s="12">
        <v>9.39</v>
      </c>
      <c r="I1579" s="3">
        <v>-28</v>
      </c>
      <c r="J1579" s="3">
        <v>-29</v>
      </c>
      <c r="K1579" s="3">
        <v>-22</v>
      </c>
      <c r="L1579" s="3">
        <v>-8</v>
      </c>
      <c r="M1579" s="3">
        <v>-8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-2.7972000000000001E-3</v>
      </c>
      <c r="T1579" s="13">
        <f t="shared" si="241"/>
        <v>-2.8884000000000002E-3</v>
      </c>
      <c r="U1579" s="13">
        <f t="shared" si="242"/>
        <v>-2.1339999999999996E-3</v>
      </c>
      <c r="V1579" s="13">
        <f t="shared" si="243"/>
        <v>-7.5200000000000006E-4</v>
      </c>
      <c r="W1579" s="13">
        <f t="shared" si="244"/>
        <v>-7.5120000000000004E-4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9979</v>
      </c>
      <c r="C1580" s="3" t="s">
        <v>4591</v>
      </c>
      <c r="D1580" s="12">
        <v>15.55</v>
      </c>
      <c r="E1580" s="12">
        <v>14.3</v>
      </c>
      <c r="F1580" s="12">
        <v>14.55</v>
      </c>
      <c r="G1580" s="12">
        <v>13.9</v>
      </c>
      <c r="H1580" s="12">
        <v>13.95</v>
      </c>
      <c r="I1580" s="3">
        <v>545</v>
      </c>
      <c r="J1580" s="3">
        <v>-830</v>
      </c>
      <c r="K1580" s="3">
        <v>390</v>
      </c>
      <c r="L1580" s="3">
        <v>-1029</v>
      </c>
      <c r="M1580" s="3">
        <v>82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8.4747500000000003E-2</v>
      </c>
      <c r="T1580" s="13">
        <f t="shared" si="241"/>
        <v>-0.11869</v>
      </c>
      <c r="U1580" s="13">
        <f t="shared" si="242"/>
        <v>5.6744999999999997E-2</v>
      </c>
      <c r="V1580" s="13">
        <f t="shared" si="243"/>
        <v>-0.14303099999999999</v>
      </c>
      <c r="W1580" s="13">
        <f t="shared" si="244"/>
        <v>1.1438999999999998E-2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9980</v>
      </c>
      <c r="C1581" s="3" t="s">
        <v>10275</v>
      </c>
      <c r="D1581" s="12">
        <v>27.35</v>
      </c>
      <c r="E1581" s="12">
        <v>25.6</v>
      </c>
      <c r="F1581" s="12">
        <v>24.65</v>
      </c>
      <c r="G1581" s="12">
        <v>24.6</v>
      </c>
      <c r="H1581" s="12">
        <v>23.85</v>
      </c>
      <c r="I1581" s="3">
        <v>26</v>
      </c>
      <c r="J1581" s="3">
        <v>-2</v>
      </c>
      <c r="K1581" s="3">
        <v>51</v>
      </c>
      <c r="L1581" s="3">
        <v>-37</v>
      </c>
      <c r="M1581" s="3">
        <v>-43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7.1110000000000001E-3</v>
      </c>
      <c r="T1581" s="13">
        <f t="shared" si="241"/>
        <v>-5.1199999999999998E-4</v>
      </c>
      <c r="U1581" s="13">
        <f t="shared" si="242"/>
        <v>1.2571499999999999E-2</v>
      </c>
      <c r="V1581" s="13">
        <f t="shared" si="243"/>
        <v>-9.1020000000000007E-3</v>
      </c>
      <c r="W1581" s="13">
        <f t="shared" si="244"/>
        <v>-1.0255499999999999E-2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9981</v>
      </c>
      <c r="C1582" s="3" t="s">
        <v>10259</v>
      </c>
      <c r="D1582" s="12">
        <v>35.700000000000003</v>
      </c>
      <c r="E1582" s="12">
        <v>35.200000000000003</v>
      </c>
      <c r="F1582" s="12">
        <v>34.9</v>
      </c>
      <c r="G1582" s="12">
        <v>34.35</v>
      </c>
      <c r="H1582" s="12">
        <v>34.35</v>
      </c>
      <c r="I1582" s="3">
        <v>39</v>
      </c>
      <c r="J1582" s="3">
        <v>-44</v>
      </c>
      <c r="K1582" s="3">
        <v>-34</v>
      </c>
      <c r="L1582" s="3">
        <v>-59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1.3923000000000001E-2</v>
      </c>
      <c r="T1582" s="13">
        <f t="shared" si="241"/>
        <v>-1.5488000000000002E-2</v>
      </c>
      <c r="U1582" s="13">
        <f t="shared" si="242"/>
        <v>-1.1866E-2</v>
      </c>
      <c r="V1582" s="13">
        <f t="shared" si="243"/>
        <v>-2.02665E-2</v>
      </c>
      <c r="W1582" s="13">
        <f t="shared" si="244"/>
        <v>-6.87E-4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9982</v>
      </c>
      <c r="C1583" s="3" t="s">
        <v>10265</v>
      </c>
      <c r="D1583" s="12">
        <v>2.59</v>
      </c>
      <c r="E1583" s="12">
        <v>2.7</v>
      </c>
      <c r="F1583" s="12">
        <v>2.72</v>
      </c>
      <c r="G1583" s="12">
        <v>2.69</v>
      </c>
      <c r="H1583" s="12">
        <v>2.4300000000000002</v>
      </c>
      <c r="I1583" s="3">
        <v>0</v>
      </c>
      <c r="J1583" s="3">
        <v>0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2.72E-5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9983</v>
      </c>
      <c r="C1584" s="3" t="s">
        <v>10204</v>
      </c>
      <c r="D1584" s="12">
        <v>42.35</v>
      </c>
      <c r="E1584" s="12">
        <v>41.1</v>
      </c>
      <c r="F1584" s="12">
        <v>40.9</v>
      </c>
      <c r="G1584" s="12">
        <v>40.75</v>
      </c>
      <c r="H1584" s="12">
        <v>41.85</v>
      </c>
      <c r="I1584" s="3">
        <v>383</v>
      </c>
      <c r="J1584" s="3">
        <v>272</v>
      </c>
      <c r="K1584" s="3">
        <v>564</v>
      </c>
      <c r="L1584" s="3">
        <v>-90</v>
      </c>
      <c r="M1584" s="3">
        <v>274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0.1622005</v>
      </c>
      <c r="T1584" s="13">
        <f t="shared" si="241"/>
        <v>0.111792</v>
      </c>
      <c r="U1584" s="13">
        <f t="shared" si="242"/>
        <v>0.23067599999999999</v>
      </c>
      <c r="V1584" s="13">
        <f t="shared" si="243"/>
        <v>-3.6674999999999999E-2</v>
      </c>
      <c r="W1584" s="13">
        <f t="shared" si="244"/>
        <v>0.11466899999999999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9984</v>
      </c>
      <c r="C1585" s="3" t="s">
        <v>10297</v>
      </c>
      <c r="D1585" s="12">
        <v>49.3</v>
      </c>
      <c r="E1585" s="12">
        <v>50.5</v>
      </c>
      <c r="F1585" s="12">
        <v>49.6</v>
      </c>
      <c r="G1585" s="12">
        <v>49.3</v>
      </c>
      <c r="H1585" s="12">
        <v>49.9</v>
      </c>
      <c r="I1585" s="3">
        <v>23</v>
      </c>
      <c r="J1585" s="3">
        <v>32</v>
      </c>
      <c r="K1585" s="3">
        <v>-163</v>
      </c>
      <c r="L1585" s="3">
        <v>-37</v>
      </c>
      <c r="M1585" s="3">
        <v>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1.1338999999999998E-2</v>
      </c>
      <c r="T1585" s="13">
        <f t="shared" si="241"/>
        <v>1.6160000000000001E-2</v>
      </c>
      <c r="U1585" s="13">
        <f t="shared" si="242"/>
        <v>-8.0848000000000003E-2</v>
      </c>
      <c r="V1585" s="13">
        <f t="shared" si="243"/>
        <v>-1.8241E-2</v>
      </c>
      <c r="W1585" s="13">
        <f t="shared" si="244"/>
        <v>0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9985</v>
      </c>
      <c r="C1586" s="3" t="s">
        <v>10281</v>
      </c>
      <c r="D1586" s="12">
        <v>14.3</v>
      </c>
      <c r="E1586" s="12">
        <v>13.9</v>
      </c>
      <c r="F1586" s="12">
        <v>13.5</v>
      </c>
      <c r="G1586" s="12">
        <v>13.2</v>
      </c>
      <c r="H1586" s="12">
        <v>13.65</v>
      </c>
      <c r="I1586" s="3">
        <v>890</v>
      </c>
      <c r="J1586" s="3">
        <v>-845</v>
      </c>
      <c r="K1586" s="3">
        <v>-244</v>
      </c>
      <c r="L1586" s="3">
        <v>-326</v>
      </c>
      <c r="M1586" s="3">
        <v>973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0.12726999999999999</v>
      </c>
      <c r="T1586" s="13">
        <f t="shared" si="241"/>
        <v>-0.117455</v>
      </c>
      <c r="U1586" s="13">
        <f t="shared" si="242"/>
        <v>-3.2939999999999997E-2</v>
      </c>
      <c r="V1586" s="13">
        <f t="shared" si="243"/>
        <v>-4.3032000000000001E-2</v>
      </c>
      <c r="W1586" s="13">
        <f t="shared" si="244"/>
        <v>0.1328145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9986</v>
      </c>
      <c r="C1587" s="3" t="s">
        <v>4582</v>
      </c>
      <c r="D1587" s="12">
        <v>19.2</v>
      </c>
      <c r="E1587" s="12">
        <v>19.600000000000001</v>
      </c>
      <c r="F1587" s="12">
        <v>19.05</v>
      </c>
      <c r="G1587" s="12">
        <v>19.05</v>
      </c>
      <c r="H1587" s="12">
        <v>20.95</v>
      </c>
      <c r="I1587" s="3">
        <v>1</v>
      </c>
      <c r="J1587" s="3">
        <v>-9</v>
      </c>
      <c r="K1587" s="3">
        <v>-26</v>
      </c>
      <c r="L1587" s="3">
        <v>-24</v>
      </c>
      <c r="M1587" s="3">
        <v>184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1.92E-4</v>
      </c>
      <c r="T1587" s="13">
        <f t="shared" si="241"/>
        <v>-1.7640000000000002E-3</v>
      </c>
      <c r="U1587" s="13">
        <f t="shared" si="242"/>
        <v>-4.9529999999999999E-3</v>
      </c>
      <c r="V1587" s="13">
        <f t="shared" si="243"/>
        <v>-4.5720000000000005E-3</v>
      </c>
      <c r="W1587" s="13">
        <f t="shared" si="244"/>
        <v>3.8547999999999999E-2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9987</v>
      </c>
      <c r="C1588" s="3" t="s">
        <v>10276</v>
      </c>
      <c r="D1588" s="12">
        <v>69.900000000000006</v>
      </c>
      <c r="E1588" s="12">
        <v>69.8</v>
      </c>
      <c r="F1588" s="12">
        <v>69.7</v>
      </c>
      <c r="G1588" s="12">
        <v>69.5</v>
      </c>
      <c r="H1588" s="12">
        <v>69.2</v>
      </c>
      <c r="I1588" s="3">
        <v>2</v>
      </c>
      <c r="J1588" s="3">
        <v>0</v>
      </c>
      <c r="K1588" s="3">
        <v>0</v>
      </c>
      <c r="L1588" s="3">
        <v>-1</v>
      </c>
      <c r="M1588" s="3">
        <v>0</v>
      </c>
      <c r="N1588" s="3">
        <v>5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1.3980000000000002E-3</v>
      </c>
      <c r="T1588" s="13">
        <f t="shared" si="241"/>
        <v>0</v>
      </c>
      <c r="U1588" s="13">
        <f t="shared" si="242"/>
        <v>0</v>
      </c>
      <c r="V1588" s="13">
        <f t="shared" si="243"/>
        <v>-6.9499999999999998E-4</v>
      </c>
      <c r="W1588" s="13">
        <f t="shared" si="244"/>
        <v>0</v>
      </c>
      <c r="X1588" s="13">
        <f t="shared" si="245"/>
        <v>3.4949999999999998E-3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9988</v>
      </c>
      <c r="C1589" s="3" t="s">
        <v>4593</v>
      </c>
      <c r="D1589" s="12">
        <v>16.45</v>
      </c>
      <c r="E1589" s="12">
        <v>17.05</v>
      </c>
      <c r="F1589" s="12">
        <v>17.45</v>
      </c>
      <c r="G1589" s="12">
        <v>17</v>
      </c>
      <c r="H1589" s="12">
        <v>17.600000000000001</v>
      </c>
      <c r="I1589" s="3">
        <v>1363</v>
      </c>
      <c r="J1589" s="3">
        <v>-4658</v>
      </c>
      <c r="K1589" s="3">
        <v>1826</v>
      </c>
      <c r="L1589" s="3">
        <v>-4493</v>
      </c>
      <c r="M1589" s="3">
        <v>3810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0.22421349999999998</v>
      </c>
      <c r="T1589" s="13">
        <f t="shared" si="241"/>
        <v>-0.79418900000000003</v>
      </c>
      <c r="U1589" s="13">
        <f t="shared" si="242"/>
        <v>0.31863699999999995</v>
      </c>
      <c r="V1589" s="13">
        <f t="shared" si="243"/>
        <v>-0.76380999999999999</v>
      </c>
      <c r="W1589" s="13">
        <f t="shared" si="244"/>
        <v>0.67056000000000004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9989</v>
      </c>
      <c r="C1590" s="3" t="s">
        <v>10226</v>
      </c>
      <c r="D1590" s="12">
        <v>20.05</v>
      </c>
      <c r="E1590" s="12">
        <v>20.100000000000001</v>
      </c>
      <c r="F1590" s="12">
        <v>19.3</v>
      </c>
      <c r="G1590" s="12">
        <v>19.399999999999999</v>
      </c>
      <c r="H1590" s="12">
        <v>19.600000000000001</v>
      </c>
      <c r="I1590" s="3">
        <v>70</v>
      </c>
      <c r="J1590" s="3">
        <v>-23</v>
      </c>
      <c r="K1590" s="3">
        <v>-484</v>
      </c>
      <c r="L1590" s="3">
        <v>-190</v>
      </c>
      <c r="M1590" s="3">
        <v>-5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1.4035000000000001E-2</v>
      </c>
      <c r="T1590" s="13">
        <f t="shared" si="241"/>
        <v>-4.6230000000000004E-3</v>
      </c>
      <c r="U1590" s="13">
        <f t="shared" si="242"/>
        <v>-9.3412000000000009E-2</v>
      </c>
      <c r="V1590" s="13">
        <f t="shared" si="243"/>
        <v>-3.6859999999999997E-2</v>
      </c>
      <c r="W1590" s="13">
        <f t="shared" si="244"/>
        <v>-9.7999999999999997E-4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9990</v>
      </c>
      <c r="C1591" s="3" t="s">
        <v>10203</v>
      </c>
      <c r="D1591" s="12">
        <v>39.6</v>
      </c>
      <c r="E1591" s="12">
        <v>40</v>
      </c>
      <c r="F1591" s="12">
        <v>39.35</v>
      </c>
      <c r="G1591" s="12">
        <v>39.299999999999997</v>
      </c>
      <c r="H1591" s="12">
        <v>39.5</v>
      </c>
      <c r="I1591" s="3">
        <v>49</v>
      </c>
      <c r="J1591" s="3">
        <v>707</v>
      </c>
      <c r="K1591" s="3">
        <v>-995</v>
      </c>
      <c r="L1591" s="3">
        <v>-659</v>
      </c>
      <c r="M1591" s="3">
        <v>-110</v>
      </c>
      <c r="N1591" s="3">
        <v>2</v>
      </c>
      <c r="O1591" s="3">
        <v>39</v>
      </c>
      <c r="P1591" s="3">
        <v>0</v>
      </c>
      <c r="Q1591" s="3">
        <v>0</v>
      </c>
      <c r="R1591" s="3">
        <v>0</v>
      </c>
      <c r="S1591" s="13">
        <f t="shared" si="240"/>
        <v>1.9404000000000001E-2</v>
      </c>
      <c r="T1591" s="13">
        <f t="shared" si="241"/>
        <v>0.2828</v>
      </c>
      <c r="U1591" s="13">
        <f t="shared" si="242"/>
        <v>-0.39153250000000001</v>
      </c>
      <c r="V1591" s="13">
        <f t="shared" si="243"/>
        <v>-0.25898699999999997</v>
      </c>
      <c r="W1591" s="13">
        <f t="shared" si="244"/>
        <v>-4.3450000000000003E-2</v>
      </c>
      <c r="X1591" s="13">
        <f t="shared" si="245"/>
        <v>7.9200000000000006E-4</v>
      </c>
      <c r="Y1591" s="13">
        <f t="shared" si="246"/>
        <v>1.5599999999999999E-2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9991</v>
      </c>
      <c r="C1592" s="3" t="s">
        <v>10298</v>
      </c>
      <c r="D1592" s="12">
        <v>70.5</v>
      </c>
      <c r="E1592" s="12">
        <v>70.599999999999994</v>
      </c>
      <c r="F1592" s="12">
        <v>70.2</v>
      </c>
      <c r="G1592" s="12">
        <v>70.2</v>
      </c>
      <c r="H1592" s="12">
        <v>70.5</v>
      </c>
      <c r="I1592" s="3">
        <v>5</v>
      </c>
      <c r="J1592" s="3">
        <v>1</v>
      </c>
      <c r="K1592" s="3">
        <v>0</v>
      </c>
      <c r="L1592" s="3">
        <v>-1</v>
      </c>
      <c r="M1592" s="3">
        <v>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3.5249999999999999E-3</v>
      </c>
      <c r="T1592" s="13">
        <f t="shared" si="241"/>
        <v>7.0599999999999992E-4</v>
      </c>
      <c r="U1592" s="13">
        <f t="shared" si="242"/>
        <v>0</v>
      </c>
      <c r="V1592" s="13">
        <f t="shared" si="243"/>
        <v>-7.0200000000000004E-4</v>
      </c>
      <c r="W1592" s="13">
        <f t="shared" si="244"/>
        <v>7.0500000000000001E-4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9992</v>
      </c>
      <c r="C1593" s="3" t="s">
        <v>10230</v>
      </c>
      <c r="D1593" s="12">
        <v>18.850000000000001</v>
      </c>
      <c r="E1593" s="12">
        <v>18.100000000000001</v>
      </c>
      <c r="F1593" s="12">
        <v>17.45</v>
      </c>
      <c r="G1593" s="12">
        <v>17.7</v>
      </c>
      <c r="H1593" s="12">
        <v>18.3</v>
      </c>
      <c r="I1593" s="3">
        <v>78</v>
      </c>
      <c r="J1593" s="3">
        <v>-416</v>
      </c>
      <c r="K1593" s="3">
        <v>28</v>
      </c>
      <c r="L1593" s="3">
        <v>-127</v>
      </c>
      <c r="M1593" s="3">
        <v>36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1.4703000000000003E-2</v>
      </c>
      <c r="T1593" s="13">
        <f t="shared" si="241"/>
        <v>-7.5296000000000002E-2</v>
      </c>
      <c r="U1593" s="13">
        <f t="shared" si="242"/>
        <v>4.8859999999999997E-3</v>
      </c>
      <c r="V1593" s="13">
        <f t="shared" si="243"/>
        <v>-2.2479000000000002E-2</v>
      </c>
      <c r="W1593" s="13">
        <f t="shared" si="244"/>
        <v>6.588000000000001E-3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9993</v>
      </c>
      <c r="C1594" s="3" t="s">
        <v>10231</v>
      </c>
      <c r="D1594" s="12">
        <v>39.950000000000003</v>
      </c>
      <c r="E1594" s="12">
        <v>40.1</v>
      </c>
      <c r="F1594" s="12">
        <v>39.700000000000003</v>
      </c>
      <c r="G1594" s="12">
        <v>39.700000000000003</v>
      </c>
      <c r="H1594" s="12">
        <v>39.75</v>
      </c>
      <c r="I1594" s="3">
        <v>111</v>
      </c>
      <c r="J1594" s="3">
        <v>-61</v>
      </c>
      <c r="K1594" s="3">
        <v>-223</v>
      </c>
      <c r="L1594" s="3">
        <v>-79</v>
      </c>
      <c r="M1594" s="3">
        <v>-63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4.4344500000000009E-2</v>
      </c>
      <c r="T1594" s="13">
        <f t="shared" si="241"/>
        <v>-2.4461E-2</v>
      </c>
      <c r="U1594" s="13">
        <f t="shared" si="242"/>
        <v>-8.8530999999999999E-2</v>
      </c>
      <c r="V1594" s="13">
        <f t="shared" si="243"/>
        <v>-3.1363000000000002E-2</v>
      </c>
      <c r="W1594" s="13">
        <f t="shared" si="244"/>
        <v>-2.5042499999999999E-2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9994</v>
      </c>
      <c r="C1595" s="3" t="s">
        <v>10204</v>
      </c>
      <c r="D1595" s="12">
        <v>41.3</v>
      </c>
      <c r="E1595" s="12">
        <v>41.6</v>
      </c>
      <c r="F1595" s="12">
        <v>41.55</v>
      </c>
      <c r="G1595" s="12">
        <v>41.45</v>
      </c>
      <c r="H1595" s="12">
        <v>41.3</v>
      </c>
      <c r="I1595" s="3">
        <v>4</v>
      </c>
      <c r="J1595" s="3">
        <v>11</v>
      </c>
      <c r="K1595" s="3">
        <v>1</v>
      </c>
      <c r="L1595" s="3">
        <v>4</v>
      </c>
      <c r="M1595" s="3">
        <v>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1.6519999999999998E-3</v>
      </c>
      <c r="T1595" s="13">
        <f t="shared" si="241"/>
        <v>4.5760000000000002E-3</v>
      </c>
      <c r="U1595" s="13">
        <f t="shared" si="242"/>
        <v>4.1549999999999996E-4</v>
      </c>
      <c r="V1595" s="13">
        <f t="shared" si="243"/>
        <v>1.6580000000000002E-3</v>
      </c>
      <c r="W1595" s="13">
        <f t="shared" si="244"/>
        <v>3.7169999999999998E-3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9995</v>
      </c>
      <c r="C1596" s="3" t="s">
        <v>10231</v>
      </c>
      <c r="D1596" s="12">
        <v>49.65</v>
      </c>
      <c r="E1596" s="12">
        <v>48.25</v>
      </c>
      <c r="F1596" s="12">
        <v>47.15</v>
      </c>
      <c r="G1596" s="12">
        <v>47.1</v>
      </c>
      <c r="H1596" s="12">
        <v>47.8</v>
      </c>
      <c r="I1596" s="3">
        <v>1223</v>
      </c>
      <c r="J1596" s="3">
        <v>-1771</v>
      </c>
      <c r="K1596" s="3">
        <v>-212</v>
      </c>
      <c r="L1596" s="3">
        <v>489</v>
      </c>
      <c r="M1596" s="3">
        <v>512</v>
      </c>
      <c r="N1596" s="3">
        <v>-77</v>
      </c>
      <c r="O1596" s="3">
        <v>-39</v>
      </c>
      <c r="P1596" s="3">
        <v>-18</v>
      </c>
      <c r="Q1596" s="3">
        <v>-751</v>
      </c>
      <c r="R1596" s="3">
        <v>-415</v>
      </c>
      <c r="S1596" s="13">
        <f t="shared" si="240"/>
        <v>0.60721950000000002</v>
      </c>
      <c r="T1596" s="13">
        <f t="shared" si="241"/>
        <v>-0.85450749999999998</v>
      </c>
      <c r="U1596" s="13">
        <f t="shared" si="242"/>
        <v>-9.9957999999999991E-2</v>
      </c>
      <c r="V1596" s="13">
        <f t="shared" si="243"/>
        <v>0.23031900000000002</v>
      </c>
      <c r="W1596" s="13">
        <f t="shared" si="244"/>
        <v>0.24473599999999998</v>
      </c>
      <c r="X1596" s="13">
        <f t="shared" si="245"/>
        <v>-3.8230500000000001E-2</v>
      </c>
      <c r="Y1596" s="13">
        <f t="shared" si="246"/>
        <v>-1.8817500000000001E-2</v>
      </c>
      <c r="Z1596" s="13">
        <f t="shared" si="247"/>
        <v>-8.4869999999999998E-3</v>
      </c>
      <c r="AA1596" s="13">
        <f t="shared" si="248"/>
        <v>-0.35372100000000001</v>
      </c>
      <c r="AB1596" s="13">
        <f t="shared" si="249"/>
        <v>-0.19836999999999999</v>
      </c>
    </row>
    <row r="1597" spans="1:28" x14ac:dyDescent="0.25">
      <c r="A1597" s="2" t="s">
        <v>1591</v>
      </c>
      <c r="B1597" s="3" t="s">
        <v>9996</v>
      </c>
      <c r="C1597" s="3" t="s">
        <v>10227</v>
      </c>
      <c r="D1597" s="12">
        <v>114.5</v>
      </c>
      <c r="E1597" s="12">
        <v>115.5</v>
      </c>
      <c r="F1597" s="12">
        <v>112</v>
      </c>
      <c r="G1597" s="12">
        <v>114</v>
      </c>
      <c r="H1597" s="12">
        <v>116</v>
      </c>
      <c r="I1597" s="3">
        <v>-16</v>
      </c>
      <c r="J1597" s="3">
        <v>-15</v>
      </c>
      <c r="K1597" s="3">
        <v>-30</v>
      </c>
      <c r="L1597" s="3">
        <v>-12</v>
      </c>
      <c r="M1597" s="3">
        <v>126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-1.8319999999999999E-2</v>
      </c>
      <c r="T1597" s="13">
        <f t="shared" si="241"/>
        <v>-1.7325E-2</v>
      </c>
      <c r="U1597" s="13">
        <f t="shared" si="242"/>
        <v>-3.3599999999999998E-2</v>
      </c>
      <c r="V1597" s="13">
        <f t="shared" si="243"/>
        <v>-1.3679999999999999E-2</v>
      </c>
      <c r="W1597" s="13">
        <f t="shared" si="244"/>
        <v>0.14616000000000001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9997</v>
      </c>
      <c r="C1598" s="3" t="s">
        <v>10219</v>
      </c>
      <c r="D1598" s="12">
        <v>44.15</v>
      </c>
      <c r="E1598" s="12">
        <v>43.7</v>
      </c>
      <c r="F1598" s="12">
        <v>43.35</v>
      </c>
      <c r="G1598" s="12">
        <v>42.9</v>
      </c>
      <c r="H1598" s="12">
        <v>43.3</v>
      </c>
      <c r="I1598" s="3">
        <v>341</v>
      </c>
      <c r="J1598" s="3">
        <v>-267</v>
      </c>
      <c r="K1598" s="3">
        <v>355</v>
      </c>
      <c r="L1598" s="3">
        <v>-382</v>
      </c>
      <c r="M1598" s="3">
        <v>-73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0.1505515</v>
      </c>
      <c r="T1598" s="13">
        <f t="shared" si="241"/>
        <v>-0.11667900000000002</v>
      </c>
      <c r="U1598" s="13">
        <f t="shared" si="242"/>
        <v>0.15389249999999999</v>
      </c>
      <c r="V1598" s="13">
        <f t="shared" si="243"/>
        <v>-0.163878</v>
      </c>
      <c r="W1598" s="13">
        <f t="shared" si="244"/>
        <v>-3.1608999999999998E-2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9998</v>
      </c>
      <c r="C1599" s="3" t="s">
        <v>10190</v>
      </c>
      <c r="D1599" s="12">
        <v>50.6</v>
      </c>
      <c r="E1599" s="12">
        <v>50.1</v>
      </c>
      <c r="F1599" s="12">
        <v>49.05</v>
      </c>
      <c r="G1599" s="12">
        <v>48.8</v>
      </c>
      <c r="H1599" s="12">
        <v>50.4</v>
      </c>
      <c r="I1599" s="3">
        <v>5</v>
      </c>
      <c r="J1599" s="3">
        <v>-97</v>
      </c>
      <c r="K1599" s="3">
        <v>-136</v>
      </c>
      <c r="L1599" s="3">
        <v>-78</v>
      </c>
      <c r="M1599" s="3">
        <v>52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2.5300000000000001E-3</v>
      </c>
      <c r="T1599" s="13">
        <f t="shared" si="241"/>
        <v>-4.8597000000000001E-2</v>
      </c>
      <c r="U1599" s="13">
        <f t="shared" si="242"/>
        <v>-6.670799999999999E-2</v>
      </c>
      <c r="V1599" s="13">
        <f t="shared" si="243"/>
        <v>-3.8063999999999994E-2</v>
      </c>
      <c r="W1599" s="13">
        <f t="shared" si="244"/>
        <v>2.6207999999999999E-2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9999</v>
      </c>
      <c r="C1600" s="3" t="s">
        <v>10234</v>
      </c>
      <c r="D1600" s="12">
        <v>8.99</v>
      </c>
      <c r="E1600" s="12">
        <v>8.92</v>
      </c>
      <c r="F1600" s="12">
        <v>8.8699999999999992</v>
      </c>
      <c r="G1600" s="12">
        <v>8.8800000000000008</v>
      </c>
      <c r="H1600" s="12">
        <v>8.99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10000</v>
      </c>
      <c r="C1601" s="3" t="s">
        <v>10230</v>
      </c>
      <c r="D1601" s="12">
        <v>45.5</v>
      </c>
      <c r="E1601" s="12">
        <v>44.7</v>
      </c>
      <c r="F1601" s="12">
        <v>44.55</v>
      </c>
      <c r="G1601" s="12">
        <v>43.15</v>
      </c>
      <c r="H1601" s="12">
        <v>47.45</v>
      </c>
      <c r="I1601" s="3">
        <v>611</v>
      </c>
      <c r="J1601" s="3">
        <v>-569</v>
      </c>
      <c r="K1601" s="3">
        <v>37</v>
      </c>
      <c r="L1601" s="3">
        <v>167</v>
      </c>
      <c r="M1601" s="3">
        <v>119</v>
      </c>
      <c r="N1601" s="3">
        <v>0</v>
      </c>
      <c r="O1601" s="3">
        <v>79</v>
      </c>
      <c r="P1601" s="3">
        <v>39</v>
      </c>
      <c r="Q1601" s="3">
        <v>0</v>
      </c>
      <c r="R1601" s="3">
        <v>0</v>
      </c>
      <c r="S1601" s="13">
        <f t="shared" si="240"/>
        <v>0.278005</v>
      </c>
      <c r="T1601" s="13">
        <f t="shared" si="241"/>
        <v>-0.25434300000000004</v>
      </c>
      <c r="U1601" s="13">
        <f t="shared" si="242"/>
        <v>1.6483499999999998E-2</v>
      </c>
      <c r="V1601" s="13">
        <f t="shared" si="243"/>
        <v>7.20605E-2</v>
      </c>
      <c r="W1601" s="13">
        <f t="shared" si="244"/>
        <v>5.6465500000000002E-2</v>
      </c>
      <c r="X1601" s="13">
        <f t="shared" si="245"/>
        <v>0</v>
      </c>
      <c r="Y1601" s="13">
        <f t="shared" si="246"/>
        <v>3.5313000000000004E-2</v>
      </c>
      <c r="Z1601" s="13">
        <f t="shared" si="247"/>
        <v>1.7374499999999998E-2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10001</v>
      </c>
      <c r="C1602" s="3" t="s">
        <v>10219</v>
      </c>
      <c r="D1602" s="12">
        <v>43.3</v>
      </c>
      <c r="E1602" s="12">
        <v>42.25</v>
      </c>
      <c r="F1602" s="12">
        <v>40.25</v>
      </c>
      <c r="G1602" s="12">
        <v>40.549999999999997</v>
      </c>
      <c r="H1602" s="12">
        <v>43.35</v>
      </c>
      <c r="I1602" s="3">
        <v>648</v>
      </c>
      <c r="J1602" s="3">
        <v>-493</v>
      </c>
      <c r="K1602" s="3">
        <v>-185</v>
      </c>
      <c r="L1602" s="3">
        <v>-93</v>
      </c>
      <c r="M1602" s="3">
        <v>665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0.280584</v>
      </c>
      <c r="T1602" s="13">
        <f t="shared" si="241"/>
        <v>-0.20829249999999999</v>
      </c>
      <c r="U1602" s="13">
        <f t="shared" si="242"/>
        <v>-7.4462500000000001E-2</v>
      </c>
      <c r="V1602" s="13">
        <f t="shared" si="243"/>
        <v>-3.7711499999999995E-2</v>
      </c>
      <c r="W1602" s="13">
        <f t="shared" si="244"/>
        <v>0.28827750000000002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10002</v>
      </c>
      <c r="C1603" s="3" t="s">
        <v>4892</v>
      </c>
      <c r="D1603" s="12">
        <v>10</v>
      </c>
      <c r="E1603" s="12">
        <v>10.050000000000001</v>
      </c>
      <c r="F1603" s="12">
        <v>9.9499999999999993</v>
      </c>
      <c r="G1603" s="12">
        <v>9.9499999999999993</v>
      </c>
      <c r="H1603" s="12">
        <v>9.9499999999999993</v>
      </c>
      <c r="I1603" s="3">
        <v>-1</v>
      </c>
      <c r="J1603" s="3">
        <v>-1</v>
      </c>
      <c r="K1603" s="3">
        <v>1</v>
      </c>
      <c r="L1603" s="3">
        <v>-3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-1E-4</v>
      </c>
      <c r="T1603" s="13">
        <f t="shared" si="241"/>
        <v>-1.005E-4</v>
      </c>
      <c r="U1603" s="13">
        <f t="shared" si="242"/>
        <v>9.9499999999999993E-5</v>
      </c>
      <c r="V1603" s="13">
        <f t="shared" si="243"/>
        <v>-2.9849999999999999E-4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10003</v>
      </c>
      <c r="C1604" s="3" t="s">
        <v>4590</v>
      </c>
      <c r="D1604" s="12">
        <v>72</v>
      </c>
      <c r="E1604" s="12">
        <v>73</v>
      </c>
      <c r="F1604" s="12">
        <v>72.099999999999994</v>
      </c>
      <c r="G1604" s="12">
        <v>72.099999999999994</v>
      </c>
      <c r="H1604" s="12">
        <v>72.400000000000006</v>
      </c>
      <c r="I1604" s="3">
        <v>-10</v>
      </c>
      <c r="J1604" s="3">
        <v>28</v>
      </c>
      <c r="K1604" s="3">
        <v>-29</v>
      </c>
      <c r="L1604" s="3">
        <v>22</v>
      </c>
      <c r="M1604" s="3">
        <v>26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-7.1999999999999998E-3</v>
      </c>
      <c r="T1604" s="13">
        <f t="shared" si="241"/>
        <v>2.044E-2</v>
      </c>
      <c r="U1604" s="13">
        <f t="shared" si="242"/>
        <v>-2.0908999999999997E-2</v>
      </c>
      <c r="V1604" s="13">
        <f t="shared" si="243"/>
        <v>1.5861999999999998E-2</v>
      </c>
      <c r="W1604" s="13">
        <f t="shared" si="244"/>
        <v>1.8824E-2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10004</v>
      </c>
      <c r="C1605" s="3" t="s">
        <v>10227</v>
      </c>
      <c r="D1605" s="12">
        <v>52</v>
      </c>
      <c r="E1605" s="12">
        <v>52.3</v>
      </c>
      <c r="F1605" s="12">
        <v>51.5</v>
      </c>
      <c r="G1605" s="12">
        <v>51.4</v>
      </c>
      <c r="H1605" s="12">
        <v>51.7</v>
      </c>
      <c r="I1605" s="3">
        <v>230</v>
      </c>
      <c r="J1605" s="3">
        <v>454</v>
      </c>
      <c r="K1605" s="3">
        <v>113</v>
      </c>
      <c r="L1605" s="3">
        <v>12</v>
      </c>
      <c r="M1605" s="3">
        <v>-228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0.1196</v>
      </c>
      <c r="T1605" s="13">
        <f t="shared" si="241"/>
        <v>0.23744199999999996</v>
      </c>
      <c r="U1605" s="13">
        <f t="shared" si="242"/>
        <v>5.8194999999999997E-2</v>
      </c>
      <c r="V1605" s="13">
        <f t="shared" si="243"/>
        <v>6.1679999999999999E-3</v>
      </c>
      <c r="W1605" s="13">
        <f t="shared" si="244"/>
        <v>-0.11787600000000001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10005</v>
      </c>
      <c r="C1606" s="3" t="s">
        <v>10286</v>
      </c>
      <c r="D1606" s="12">
        <v>26.1</v>
      </c>
      <c r="E1606" s="12">
        <v>25.65</v>
      </c>
      <c r="F1606" s="12">
        <v>24.7</v>
      </c>
      <c r="G1606" s="12">
        <v>24.5</v>
      </c>
      <c r="H1606" s="12">
        <v>25.4</v>
      </c>
      <c r="I1606" s="3">
        <v>730</v>
      </c>
      <c r="J1606" s="3">
        <v>-918</v>
      </c>
      <c r="K1606" s="3">
        <v>-975</v>
      </c>
      <c r="L1606" s="3">
        <v>-700</v>
      </c>
      <c r="M1606" s="3">
        <v>1078</v>
      </c>
      <c r="N1606" s="3">
        <v>0</v>
      </c>
      <c r="O1606" s="3">
        <v>0</v>
      </c>
      <c r="P1606" s="3">
        <v>0</v>
      </c>
      <c r="Q1606" s="3">
        <v>0</v>
      </c>
      <c r="R1606" s="3">
        <v>-130</v>
      </c>
      <c r="S1606" s="13">
        <f t="shared" si="240"/>
        <v>0.19053</v>
      </c>
      <c r="T1606" s="13">
        <f t="shared" si="241"/>
        <v>-0.23546699999999998</v>
      </c>
      <c r="U1606" s="13">
        <f t="shared" si="242"/>
        <v>-0.24082500000000001</v>
      </c>
      <c r="V1606" s="13">
        <f t="shared" si="243"/>
        <v>-0.17150000000000001</v>
      </c>
      <c r="W1606" s="13">
        <f t="shared" si="244"/>
        <v>0.27381199999999994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-3.3020000000000001E-2</v>
      </c>
    </row>
    <row r="1607" spans="1:28" x14ac:dyDescent="0.25">
      <c r="A1607" s="2" t="s">
        <v>1601</v>
      </c>
      <c r="B1607" s="3" t="s">
        <v>10006</v>
      </c>
      <c r="C1607" s="3" t="s">
        <v>10192</v>
      </c>
      <c r="D1607" s="12">
        <v>13.9</v>
      </c>
      <c r="E1607" s="12">
        <v>13.9</v>
      </c>
      <c r="F1607" s="12">
        <v>13.9</v>
      </c>
      <c r="G1607" s="12">
        <v>14.15</v>
      </c>
      <c r="H1607" s="12">
        <v>13.9</v>
      </c>
      <c r="I1607" s="3">
        <v>-2</v>
      </c>
      <c r="J1607" s="3">
        <v>11</v>
      </c>
      <c r="K1607" s="3">
        <v>-8</v>
      </c>
      <c r="L1607" s="3">
        <v>17</v>
      </c>
      <c r="M1607" s="3">
        <v>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-2.7799999999999998E-4</v>
      </c>
      <c r="T1607" s="13">
        <f t="shared" ref="T1607:T1670" si="251">$E1607*J1607/100000</f>
        <v>1.529E-3</v>
      </c>
      <c r="U1607" s="13">
        <f t="shared" ref="U1607:U1670" si="252">$F1607*K1607/100000</f>
        <v>-1.1119999999999999E-3</v>
      </c>
      <c r="V1607" s="13">
        <f t="shared" ref="V1607:V1670" si="253">$G1607*L1607/100000</f>
        <v>2.4055000000000001E-3</v>
      </c>
      <c r="W1607" s="13">
        <f t="shared" ref="W1607:W1670" si="254">$H1607*M1607/100000</f>
        <v>1.3899999999999999E-4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10007</v>
      </c>
      <c r="C1608" s="3" t="s">
        <v>10287</v>
      </c>
      <c r="D1608" s="12">
        <v>23.2</v>
      </c>
      <c r="E1608" s="12">
        <v>23</v>
      </c>
      <c r="F1608" s="12">
        <v>22.85</v>
      </c>
      <c r="G1608" s="12">
        <v>22.85</v>
      </c>
      <c r="H1608" s="12">
        <v>23</v>
      </c>
      <c r="I1608" s="3">
        <v>0</v>
      </c>
      <c r="J1608" s="3">
        <v>-1</v>
      </c>
      <c r="K1608" s="3">
        <v>0</v>
      </c>
      <c r="L1608" s="3">
        <v>0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-2.3000000000000001E-4</v>
      </c>
      <c r="U1608" s="13">
        <f t="shared" si="252"/>
        <v>0</v>
      </c>
      <c r="V1608" s="13">
        <f t="shared" si="253"/>
        <v>0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10008</v>
      </c>
      <c r="C1609" s="3" t="s">
        <v>10286</v>
      </c>
      <c r="D1609" s="12">
        <v>34.799999999999997</v>
      </c>
      <c r="E1609" s="12">
        <v>34.549999999999997</v>
      </c>
      <c r="F1609" s="12">
        <v>33.65</v>
      </c>
      <c r="G1609" s="12">
        <v>33.450000000000003</v>
      </c>
      <c r="H1609" s="12">
        <v>33.950000000000003</v>
      </c>
      <c r="I1609" s="3">
        <v>91</v>
      </c>
      <c r="J1609" s="3">
        <v>-27</v>
      </c>
      <c r="K1609" s="3">
        <v>-41</v>
      </c>
      <c r="L1609" s="3">
        <v>-24</v>
      </c>
      <c r="M1609" s="3">
        <v>52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3.1667999999999995E-2</v>
      </c>
      <c r="T1609" s="13">
        <f t="shared" si="251"/>
        <v>-9.3284999999999983E-3</v>
      </c>
      <c r="U1609" s="13">
        <f t="shared" si="252"/>
        <v>-1.3796499999999998E-2</v>
      </c>
      <c r="V1609" s="13">
        <f t="shared" si="253"/>
        <v>-8.0280000000000004E-3</v>
      </c>
      <c r="W1609" s="13">
        <f t="shared" si="254"/>
        <v>1.7654E-2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10009</v>
      </c>
      <c r="C1610" s="3" t="s">
        <v>10248</v>
      </c>
      <c r="D1610" s="12">
        <v>24.15</v>
      </c>
      <c r="E1610" s="12">
        <v>24.4</v>
      </c>
      <c r="F1610" s="12">
        <v>24.3</v>
      </c>
      <c r="G1610" s="12">
        <v>26.7</v>
      </c>
      <c r="H1610" s="12">
        <v>28.45</v>
      </c>
      <c r="I1610" s="3">
        <v>213</v>
      </c>
      <c r="J1610" s="3">
        <v>74</v>
      </c>
      <c r="K1610" s="3">
        <v>-138</v>
      </c>
      <c r="L1610" s="3">
        <v>1</v>
      </c>
      <c r="M1610" s="3">
        <v>-231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5.1439499999999999E-2</v>
      </c>
      <c r="T1610" s="13">
        <f t="shared" si="251"/>
        <v>1.8055999999999999E-2</v>
      </c>
      <c r="U1610" s="13">
        <f t="shared" si="252"/>
        <v>-3.3534000000000001E-2</v>
      </c>
      <c r="V1610" s="13">
        <f t="shared" si="253"/>
        <v>2.6699999999999998E-4</v>
      </c>
      <c r="W1610" s="13">
        <f t="shared" si="254"/>
        <v>-6.57195E-2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10010</v>
      </c>
      <c r="C1611" s="3" t="s">
        <v>10189</v>
      </c>
      <c r="D1611" s="12">
        <v>127.5</v>
      </c>
      <c r="E1611" s="12">
        <v>126</v>
      </c>
      <c r="F1611" s="12">
        <v>128</v>
      </c>
      <c r="G1611" s="12">
        <v>126</v>
      </c>
      <c r="H1611" s="12">
        <v>138.5</v>
      </c>
      <c r="I1611" s="3">
        <v>114</v>
      </c>
      <c r="J1611" s="3">
        <v>-78</v>
      </c>
      <c r="K1611" s="3">
        <v>294</v>
      </c>
      <c r="L1611" s="3">
        <v>-119</v>
      </c>
      <c r="M1611" s="3">
        <v>13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0.14535000000000001</v>
      </c>
      <c r="T1611" s="13">
        <f t="shared" si="251"/>
        <v>-9.8280000000000006E-2</v>
      </c>
      <c r="U1611" s="13">
        <f t="shared" si="252"/>
        <v>0.37631999999999999</v>
      </c>
      <c r="V1611" s="13">
        <f t="shared" si="253"/>
        <v>-0.14993999999999999</v>
      </c>
      <c r="W1611" s="13">
        <f t="shared" si="254"/>
        <v>1.8005E-2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10011</v>
      </c>
      <c r="C1612" s="3" t="s">
        <v>10244</v>
      </c>
      <c r="D1612" s="12">
        <v>72.5</v>
      </c>
      <c r="E1612" s="12">
        <v>73.7</v>
      </c>
      <c r="F1612" s="12">
        <v>69.8</v>
      </c>
      <c r="G1612" s="12">
        <v>69.400000000000006</v>
      </c>
      <c r="H1612" s="12">
        <v>73.5</v>
      </c>
      <c r="I1612" s="3">
        <v>338</v>
      </c>
      <c r="J1612" s="3">
        <v>-578</v>
      </c>
      <c r="K1612" s="3">
        <v>162</v>
      </c>
      <c r="L1612" s="3">
        <v>403</v>
      </c>
      <c r="M1612" s="3">
        <v>1073</v>
      </c>
      <c r="N1612" s="3">
        <v>0</v>
      </c>
      <c r="O1612" s="3">
        <v>0</v>
      </c>
      <c r="P1612" s="3">
        <v>0</v>
      </c>
      <c r="Q1612" s="3">
        <v>-215</v>
      </c>
      <c r="R1612" s="3">
        <v>0</v>
      </c>
      <c r="S1612" s="13">
        <f t="shared" si="250"/>
        <v>0.24504999999999999</v>
      </c>
      <c r="T1612" s="13">
        <f t="shared" si="251"/>
        <v>-0.42598599999999998</v>
      </c>
      <c r="U1612" s="13">
        <f t="shared" si="252"/>
        <v>0.11307600000000001</v>
      </c>
      <c r="V1612" s="13">
        <f t="shared" si="253"/>
        <v>0.27968199999999999</v>
      </c>
      <c r="W1612" s="13">
        <f t="shared" si="254"/>
        <v>0.78865499999999999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-0.14921000000000001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10012</v>
      </c>
      <c r="C1613" s="3" t="s">
        <v>10309</v>
      </c>
      <c r="D1613" s="12">
        <v>46.7</v>
      </c>
      <c r="E1613" s="12">
        <v>46.1</v>
      </c>
      <c r="F1613" s="12">
        <v>44.55</v>
      </c>
      <c r="G1613" s="12">
        <v>44.25</v>
      </c>
      <c r="H1613" s="12">
        <v>45.35</v>
      </c>
      <c r="I1613" s="3">
        <v>237</v>
      </c>
      <c r="J1613" s="3">
        <v>-314</v>
      </c>
      <c r="K1613" s="3">
        <v>-501</v>
      </c>
      <c r="L1613" s="3">
        <v>-92</v>
      </c>
      <c r="M1613" s="3">
        <v>88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0.11067900000000001</v>
      </c>
      <c r="T1613" s="13">
        <f t="shared" si="251"/>
        <v>-0.14475399999999999</v>
      </c>
      <c r="U1613" s="13">
        <f t="shared" si="252"/>
        <v>-0.22319549999999999</v>
      </c>
      <c r="V1613" s="13">
        <f t="shared" si="253"/>
        <v>-4.0710000000000003E-2</v>
      </c>
      <c r="W1613" s="13">
        <f t="shared" si="254"/>
        <v>3.9907999999999999E-2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10013</v>
      </c>
      <c r="C1614" s="3" t="s">
        <v>10237</v>
      </c>
      <c r="D1614" s="12">
        <v>13.8</v>
      </c>
      <c r="E1614" s="12">
        <v>13.75</v>
      </c>
      <c r="F1614" s="12">
        <v>13.35</v>
      </c>
      <c r="G1614" s="12">
        <v>13</v>
      </c>
      <c r="H1614" s="12">
        <v>13.5</v>
      </c>
      <c r="I1614" s="3">
        <v>85</v>
      </c>
      <c r="J1614" s="3">
        <v>-121</v>
      </c>
      <c r="K1614" s="3">
        <v>-151</v>
      </c>
      <c r="L1614" s="3">
        <v>-61</v>
      </c>
      <c r="M1614" s="3">
        <v>37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1.1730000000000001E-2</v>
      </c>
      <c r="T1614" s="13">
        <f t="shared" si="251"/>
        <v>-1.66375E-2</v>
      </c>
      <c r="U1614" s="13">
        <f t="shared" si="252"/>
        <v>-2.0158499999999999E-2</v>
      </c>
      <c r="V1614" s="13">
        <f t="shared" si="253"/>
        <v>-7.9299999999999995E-3</v>
      </c>
      <c r="W1614" s="13">
        <f t="shared" si="254"/>
        <v>4.9950000000000003E-3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10014</v>
      </c>
      <c r="C1615" s="3" t="s">
        <v>10202</v>
      </c>
      <c r="D1615" s="12">
        <v>106.5</v>
      </c>
      <c r="E1615" s="12">
        <v>107</v>
      </c>
      <c r="F1615" s="12">
        <v>106.5</v>
      </c>
      <c r="G1615" s="12">
        <v>105.5</v>
      </c>
      <c r="H1615" s="12">
        <v>105</v>
      </c>
      <c r="I1615" s="3">
        <v>3</v>
      </c>
      <c r="J1615" s="3">
        <v>3</v>
      </c>
      <c r="K1615" s="3">
        <v>3</v>
      </c>
      <c r="L1615" s="3">
        <v>4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3.1949999999999999E-3</v>
      </c>
      <c r="T1615" s="13">
        <f t="shared" si="251"/>
        <v>3.2100000000000002E-3</v>
      </c>
      <c r="U1615" s="13">
        <f t="shared" si="252"/>
        <v>3.1949999999999999E-3</v>
      </c>
      <c r="V1615" s="13">
        <f t="shared" si="253"/>
        <v>4.2199999999999998E-3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10015</v>
      </c>
      <c r="C1616" s="3" t="s">
        <v>10247</v>
      </c>
      <c r="D1616" s="12">
        <v>47.6</v>
      </c>
      <c r="E1616" s="12">
        <v>48.2</v>
      </c>
      <c r="F1616" s="12">
        <v>47.1</v>
      </c>
      <c r="G1616" s="12">
        <v>47.2</v>
      </c>
      <c r="H1616" s="12">
        <v>47.4</v>
      </c>
      <c r="I1616" s="3">
        <v>-1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-4.7600000000000002E-4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10016</v>
      </c>
      <c r="C1617" s="3" t="s">
        <v>10230</v>
      </c>
      <c r="D1617" s="12">
        <v>19.600000000000001</v>
      </c>
      <c r="E1617" s="12">
        <v>18.649999999999999</v>
      </c>
      <c r="F1617" s="12">
        <v>18.25</v>
      </c>
      <c r="G1617" s="12">
        <v>17.899999999999999</v>
      </c>
      <c r="H1617" s="12">
        <v>18.600000000000001</v>
      </c>
      <c r="I1617" s="3">
        <v>251</v>
      </c>
      <c r="J1617" s="3">
        <v>-873</v>
      </c>
      <c r="K1617" s="3">
        <v>-146</v>
      </c>
      <c r="L1617" s="3">
        <v>-378</v>
      </c>
      <c r="M1617" s="3">
        <v>230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4.9196000000000004E-2</v>
      </c>
      <c r="T1617" s="13">
        <f t="shared" si="251"/>
        <v>-0.1628145</v>
      </c>
      <c r="U1617" s="13">
        <f t="shared" si="252"/>
        <v>-2.6644999999999999E-2</v>
      </c>
      <c r="V1617" s="13">
        <f t="shared" si="253"/>
        <v>-6.7662E-2</v>
      </c>
      <c r="W1617" s="13">
        <f t="shared" si="254"/>
        <v>4.2779999999999999E-2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10017</v>
      </c>
      <c r="C1618" s="3" t="s">
        <v>10215</v>
      </c>
      <c r="D1618" s="12">
        <v>7.28</v>
      </c>
      <c r="E1618" s="12">
        <v>7.27</v>
      </c>
      <c r="F1618" s="12">
        <v>7.27</v>
      </c>
      <c r="G1618" s="12">
        <v>7.27</v>
      </c>
      <c r="H1618" s="12">
        <v>7.27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10018</v>
      </c>
      <c r="C1619" s="3" t="s">
        <v>10244</v>
      </c>
      <c r="D1619" s="12">
        <v>493.5</v>
      </c>
      <c r="E1619" s="12">
        <v>493.5</v>
      </c>
      <c r="F1619" s="12">
        <v>475</v>
      </c>
      <c r="G1619" s="12">
        <v>464.5</v>
      </c>
      <c r="H1619" s="12">
        <v>474.5</v>
      </c>
      <c r="I1619" s="3">
        <v>67</v>
      </c>
      <c r="J1619" s="3">
        <v>-45</v>
      </c>
      <c r="K1619" s="3">
        <v>-382</v>
      </c>
      <c r="L1619" s="3">
        <v>-94</v>
      </c>
      <c r="M1619" s="3">
        <v>494</v>
      </c>
      <c r="N1619" s="3">
        <v>40</v>
      </c>
      <c r="O1619" s="3">
        <v>-43</v>
      </c>
      <c r="P1619" s="3">
        <v>-594</v>
      </c>
      <c r="Q1619" s="3">
        <v>-713</v>
      </c>
      <c r="R1619" s="3">
        <v>0</v>
      </c>
      <c r="S1619" s="13">
        <f t="shared" si="250"/>
        <v>0.33064500000000002</v>
      </c>
      <c r="T1619" s="13">
        <f t="shared" si="251"/>
        <v>-0.22207499999999999</v>
      </c>
      <c r="U1619" s="13">
        <f t="shared" si="252"/>
        <v>-1.8145</v>
      </c>
      <c r="V1619" s="13">
        <f t="shared" si="253"/>
        <v>-0.43663000000000002</v>
      </c>
      <c r="W1619" s="13">
        <f t="shared" si="254"/>
        <v>2.3440300000000001</v>
      </c>
      <c r="X1619" s="13">
        <f t="shared" si="255"/>
        <v>0.19739999999999999</v>
      </c>
      <c r="Y1619" s="13">
        <f t="shared" si="256"/>
        <v>-0.212205</v>
      </c>
      <c r="Z1619" s="13">
        <f t="shared" si="257"/>
        <v>-2.8214999999999999</v>
      </c>
      <c r="AA1619" s="13">
        <f t="shared" si="258"/>
        <v>-3.3118850000000002</v>
      </c>
      <c r="AB1619" s="13">
        <f t="shared" si="259"/>
        <v>0</v>
      </c>
    </row>
    <row r="1620" spans="1:28" x14ac:dyDescent="0.25">
      <c r="A1620" s="2" t="s">
        <v>1614</v>
      </c>
      <c r="B1620" s="3" t="s">
        <v>10019</v>
      </c>
      <c r="C1620" s="3" t="s">
        <v>10192</v>
      </c>
      <c r="D1620" s="12">
        <v>212</v>
      </c>
      <c r="E1620" s="12">
        <v>211</v>
      </c>
      <c r="F1620" s="12">
        <v>209</v>
      </c>
      <c r="G1620" s="12">
        <v>210.5</v>
      </c>
      <c r="H1620" s="12">
        <v>209</v>
      </c>
      <c r="I1620" s="3">
        <v>-55</v>
      </c>
      <c r="J1620" s="3">
        <v>-86</v>
      </c>
      <c r="K1620" s="3">
        <v>-62</v>
      </c>
      <c r="L1620" s="3">
        <v>-33</v>
      </c>
      <c r="M1620" s="3">
        <v>-156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-0.1166</v>
      </c>
      <c r="T1620" s="13">
        <f t="shared" si="251"/>
        <v>-0.18146000000000001</v>
      </c>
      <c r="U1620" s="13">
        <f t="shared" si="252"/>
        <v>-0.12958</v>
      </c>
      <c r="V1620" s="13">
        <f t="shared" si="253"/>
        <v>-6.9464999999999999E-2</v>
      </c>
      <c r="W1620" s="13">
        <f t="shared" si="254"/>
        <v>-0.32604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10020</v>
      </c>
      <c r="C1621" s="3" t="s">
        <v>10192</v>
      </c>
      <c r="D1621" s="12">
        <v>52</v>
      </c>
      <c r="E1621" s="12">
        <v>52.4</v>
      </c>
      <c r="F1621" s="12">
        <v>52.4</v>
      </c>
      <c r="G1621" s="12">
        <v>51.6</v>
      </c>
      <c r="H1621" s="12">
        <v>51.6</v>
      </c>
      <c r="I1621" s="3">
        <v>1</v>
      </c>
      <c r="J1621" s="3">
        <v>0</v>
      </c>
      <c r="K1621" s="3">
        <v>-1</v>
      </c>
      <c r="L1621" s="3">
        <v>-9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5.1999999999999995E-4</v>
      </c>
      <c r="T1621" s="13">
        <f t="shared" si="251"/>
        <v>0</v>
      </c>
      <c r="U1621" s="13">
        <f t="shared" si="252"/>
        <v>-5.2399999999999994E-4</v>
      </c>
      <c r="V1621" s="13">
        <f t="shared" si="253"/>
        <v>-4.6440000000000006E-3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10021</v>
      </c>
      <c r="C1622" s="3" t="s">
        <v>10201</v>
      </c>
      <c r="D1622" s="12">
        <v>67.400000000000006</v>
      </c>
      <c r="E1622" s="12">
        <v>67.400000000000006</v>
      </c>
      <c r="F1622" s="12">
        <v>66.599999999999994</v>
      </c>
      <c r="G1622" s="12">
        <v>67</v>
      </c>
      <c r="H1622" s="12">
        <v>67.3</v>
      </c>
      <c r="I1622" s="3">
        <v>-2</v>
      </c>
      <c r="J1622" s="3">
        <v>0</v>
      </c>
      <c r="K1622" s="3">
        <v>-8</v>
      </c>
      <c r="L1622" s="3">
        <v>22</v>
      </c>
      <c r="M1622" s="3">
        <v>-12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-1.348E-3</v>
      </c>
      <c r="T1622" s="13">
        <f t="shared" si="251"/>
        <v>0</v>
      </c>
      <c r="U1622" s="13">
        <f t="shared" si="252"/>
        <v>-5.3279999999999994E-3</v>
      </c>
      <c r="V1622" s="13">
        <f t="shared" si="253"/>
        <v>1.474E-2</v>
      </c>
      <c r="W1622" s="13">
        <f t="shared" si="254"/>
        <v>-8.0759999999999998E-3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10022</v>
      </c>
      <c r="C1623" s="3" t="s">
        <v>10192</v>
      </c>
      <c r="D1623" s="12">
        <v>15.9</v>
      </c>
      <c r="E1623" s="12">
        <v>15.7</v>
      </c>
      <c r="F1623" s="12">
        <v>15.7</v>
      </c>
      <c r="G1623" s="12">
        <v>15.6</v>
      </c>
      <c r="H1623" s="12">
        <v>15.7</v>
      </c>
      <c r="I1623" s="3">
        <v>0</v>
      </c>
      <c r="J1623" s="3">
        <v>0</v>
      </c>
      <c r="K1623" s="3">
        <v>0</v>
      </c>
      <c r="L1623" s="3">
        <v>-4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-6.2399999999999999E-4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10023</v>
      </c>
      <c r="C1624" s="3" t="s">
        <v>10215</v>
      </c>
      <c r="D1624" s="12">
        <v>88.9</v>
      </c>
      <c r="E1624" s="12">
        <v>87.6</v>
      </c>
      <c r="F1624" s="12">
        <v>82.4</v>
      </c>
      <c r="G1624" s="12">
        <v>83</v>
      </c>
      <c r="H1624" s="12">
        <v>84.8</v>
      </c>
      <c r="I1624" s="3">
        <v>-2354</v>
      </c>
      <c r="J1624" s="3">
        <v>653</v>
      </c>
      <c r="K1624" s="3">
        <v>873</v>
      </c>
      <c r="L1624" s="3">
        <v>72</v>
      </c>
      <c r="M1624" s="3">
        <v>30</v>
      </c>
      <c r="N1624" s="3">
        <v>-619</v>
      </c>
      <c r="O1624" s="3">
        <v>-722</v>
      </c>
      <c r="P1624" s="3">
        <v>-869</v>
      </c>
      <c r="Q1624" s="3">
        <v>-440</v>
      </c>
      <c r="R1624" s="3">
        <v>371</v>
      </c>
      <c r="S1624" s="13">
        <f t="shared" si="250"/>
        <v>-2.0927060000000002</v>
      </c>
      <c r="T1624" s="13">
        <f t="shared" si="251"/>
        <v>0.57202799999999998</v>
      </c>
      <c r="U1624" s="13">
        <f t="shared" si="252"/>
        <v>0.7193520000000001</v>
      </c>
      <c r="V1624" s="13">
        <f t="shared" si="253"/>
        <v>5.9760000000000001E-2</v>
      </c>
      <c r="W1624" s="13">
        <f t="shared" si="254"/>
        <v>2.5440000000000001E-2</v>
      </c>
      <c r="X1624" s="13">
        <f t="shared" si="255"/>
        <v>-0.55029100000000009</v>
      </c>
      <c r="Y1624" s="13">
        <f t="shared" si="256"/>
        <v>-0.63247199999999992</v>
      </c>
      <c r="Z1624" s="13">
        <f t="shared" si="257"/>
        <v>-0.71605600000000003</v>
      </c>
      <c r="AA1624" s="13">
        <f t="shared" si="258"/>
        <v>-0.36520000000000002</v>
      </c>
      <c r="AB1624" s="13">
        <f t="shared" si="259"/>
        <v>0.314608</v>
      </c>
    </row>
    <row r="1625" spans="1:28" x14ac:dyDescent="0.25">
      <c r="A1625" s="2" t="s">
        <v>1619</v>
      </c>
      <c r="B1625" s="3" t="s">
        <v>10024</v>
      </c>
      <c r="C1625" s="3" t="s">
        <v>4598</v>
      </c>
      <c r="D1625" s="12">
        <v>39.6</v>
      </c>
      <c r="E1625" s="12">
        <v>43.55</v>
      </c>
      <c r="F1625" s="12">
        <v>47.9</v>
      </c>
      <c r="G1625" s="12">
        <v>48.2</v>
      </c>
      <c r="H1625" s="12">
        <v>43.7</v>
      </c>
      <c r="I1625" s="3">
        <v>257</v>
      </c>
      <c r="J1625" s="3">
        <v>508</v>
      </c>
      <c r="K1625" s="3">
        <v>-501</v>
      </c>
      <c r="L1625" s="3">
        <v>-317</v>
      </c>
      <c r="M1625" s="3">
        <v>94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0.101772</v>
      </c>
      <c r="T1625" s="13">
        <f t="shared" si="251"/>
        <v>0.22123399999999999</v>
      </c>
      <c r="U1625" s="13">
        <f t="shared" si="252"/>
        <v>-0.23997899999999997</v>
      </c>
      <c r="V1625" s="13">
        <f t="shared" si="253"/>
        <v>-0.15279400000000001</v>
      </c>
      <c r="W1625" s="13">
        <f t="shared" si="254"/>
        <v>4.1078000000000003E-2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10025</v>
      </c>
      <c r="C1626" s="3" t="s">
        <v>10199</v>
      </c>
      <c r="D1626" s="12">
        <v>31.1</v>
      </c>
      <c r="E1626" s="12">
        <v>31.2</v>
      </c>
      <c r="F1626" s="12">
        <v>31.2</v>
      </c>
      <c r="G1626" s="12">
        <v>31.3</v>
      </c>
      <c r="H1626" s="12">
        <v>31.4</v>
      </c>
      <c r="I1626" s="3">
        <v>15</v>
      </c>
      <c r="J1626" s="3">
        <v>46</v>
      </c>
      <c r="K1626" s="3">
        <v>59</v>
      </c>
      <c r="L1626" s="3">
        <v>135</v>
      </c>
      <c r="M1626" s="3">
        <v>124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4.6649999999999999E-3</v>
      </c>
      <c r="T1626" s="13">
        <f t="shared" si="251"/>
        <v>1.4352E-2</v>
      </c>
      <c r="U1626" s="13">
        <f t="shared" si="252"/>
        <v>1.8408000000000001E-2</v>
      </c>
      <c r="V1626" s="13">
        <f t="shared" si="253"/>
        <v>4.2255000000000001E-2</v>
      </c>
      <c r="W1626" s="13">
        <f t="shared" si="254"/>
        <v>3.8935999999999998E-2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10026</v>
      </c>
      <c r="C1627" s="3" t="s">
        <v>4300</v>
      </c>
      <c r="D1627" s="12">
        <v>41.15</v>
      </c>
      <c r="E1627" s="12">
        <v>41.15</v>
      </c>
      <c r="F1627" s="12">
        <v>40.700000000000003</v>
      </c>
      <c r="G1627" s="12">
        <v>40.549999999999997</v>
      </c>
      <c r="H1627" s="12">
        <v>40.799999999999997</v>
      </c>
      <c r="I1627" s="3">
        <v>47</v>
      </c>
      <c r="J1627" s="3">
        <v>2</v>
      </c>
      <c r="K1627" s="3">
        <v>-82</v>
      </c>
      <c r="L1627" s="3">
        <v>-93</v>
      </c>
      <c r="M1627" s="3">
        <v>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1.93405E-2</v>
      </c>
      <c r="T1627" s="13">
        <f t="shared" si="251"/>
        <v>8.2299999999999995E-4</v>
      </c>
      <c r="U1627" s="13">
        <f t="shared" si="252"/>
        <v>-3.3374000000000001E-2</v>
      </c>
      <c r="V1627" s="13">
        <f t="shared" si="253"/>
        <v>-3.7711499999999995E-2</v>
      </c>
      <c r="W1627" s="13">
        <f t="shared" si="254"/>
        <v>3.6719999999999999E-3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10027</v>
      </c>
      <c r="C1628" s="3" t="s">
        <v>10192</v>
      </c>
      <c r="D1628" s="12">
        <v>44.1</v>
      </c>
      <c r="E1628" s="12">
        <v>42.65</v>
      </c>
      <c r="F1628" s="12">
        <v>40.25</v>
      </c>
      <c r="G1628" s="12">
        <v>41.95</v>
      </c>
      <c r="H1628" s="12">
        <v>41.65</v>
      </c>
      <c r="I1628" s="3">
        <v>-8</v>
      </c>
      <c r="J1628" s="3">
        <v>-371</v>
      </c>
      <c r="K1628" s="3">
        <v>-347</v>
      </c>
      <c r="L1628" s="3">
        <v>-15</v>
      </c>
      <c r="M1628" s="3">
        <v>-92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-3.5280000000000003E-3</v>
      </c>
      <c r="T1628" s="13">
        <f t="shared" si="251"/>
        <v>-0.1582315</v>
      </c>
      <c r="U1628" s="13">
        <f t="shared" si="252"/>
        <v>-0.1396675</v>
      </c>
      <c r="V1628" s="13">
        <f t="shared" si="253"/>
        <v>-6.2925000000000003E-3</v>
      </c>
      <c r="W1628" s="13">
        <f t="shared" si="254"/>
        <v>-3.8317999999999998E-2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10028</v>
      </c>
      <c r="C1629" s="3" t="s">
        <v>10192</v>
      </c>
      <c r="D1629" s="12">
        <v>15.1</v>
      </c>
      <c r="E1629" s="12">
        <v>14.9</v>
      </c>
      <c r="F1629" s="12">
        <v>14.85</v>
      </c>
      <c r="G1629" s="12">
        <v>14.8</v>
      </c>
      <c r="H1629" s="12">
        <v>14.65</v>
      </c>
      <c r="I1629" s="3">
        <v>0</v>
      </c>
      <c r="J1629" s="3">
        <v>-1</v>
      </c>
      <c r="K1629" s="3">
        <v>-6</v>
      </c>
      <c r="L1629" s="3">
        <v>-3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-1.4900000000000002E-4</v>
      </c>
      <c r="U1629" s="13">
        <f t="shared" si="252"/>
        <v>-8.9099999999999997E-4</v>
      </c>
      <c r="V1629" s="13">
        <f t="shared" si="253"/>
        <v>-4.4400000000000006E-4</v>
      </c>
      <c r="W1629" s="13">
        <f t="shared" si="254"/>
        <v>-8.7900000000000001E-4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10029</v>
      </c>
      <c r="C1630" s="3" t="s">
        <v>10202</v>
      </c>
      <c r="D1630" s="12">
        <v>31.75</v>
      </c>
      <c r="E1630" s="12">
        <v>31.7</v>
      </c>
      <c r="F1630" s="12">
        <v>31.1</v>
      </c>
      <c r="G1630" s="12">
        <v>30.85</v>
      </c>
      <c r="H1630" s="12">
        <v>31.35</v>
      </c>
      <c r="I1630" s="3">
        <v>44</v>
      </c>
      <c r="J1630" s="3">
        <v>19</v>
      </c>
      <c r="K1630" s="3">
        <v>-6</v>
      </c>
      <c r="L1630" s="3">
        <v>-12</v>
      </c>
      <c r="M1630" s="3">
        <v>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1.397E-2</v>
      </c>
      <c r="T1630" s="13">
        <f t="shared" si="251"/>
        <v>6.0229999999999997E-3</v>
      </c>
      <c r="U1630" s="13">
        <f t="shared" si="252"/>
        <v>-1.8660000000000003E-3</v>
      </c>
      <c r="V1630" s="13">
        <f t="shared" si="253"/>
        <v>-3.7020000000000004E-3</v>
      </c>
      <c r="W1630" s="13">
        <f t="shared" si="254"/>
        <v>3.1350000000000003E-4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10030</v>
      </c>
      <c r="C1631" s="3" t="s">
        <v>4580</v>
      </c>
      <c r="D1631" s="12">
        <v>48.55</v>
      </c>
      <c r="E1631" s="12">
        <v>48.45</v>
      </c>
      <c r="F1631" s="12">
        <v>47.05</v>
      </c>
      <c r="G1631" s="12">
        <v>47.05</v>
      </c>
      <c r="H1631" s="12">
        <v>48</v>
      </c>
      <c r="I1631" s="3">
        <v>463</v>
      </c>
      <c r="J1631" s="3">
        <v>-251</v>
      </c>
      <c r="K1631" s="3">
        <v>-251</v>
      </c>
      <c r="L1631" s="3">
        <v>441</v>
      </c>
      <c r="M1631" s="3">
        <v>317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0.22478649999999997</v>
      </c>
      <c r="T1631" s="13">
        <f t="shared" si="251"/>
        <v>-0.12160950000000001</v>
      </c>
      <c r="U1631" s="13">
        <f t="shared" si="252"/>
        <v>-0.11809549999999999</v>
      </c>
      <c r="V1631" s="13">
        <f t="shared" si="253"/>
        <v>0.20749049999999999</v>
      </c>
      <c r="W1631" s="13">
        <f t="shared" si="254"/>
        <v>0.15215999999999999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10031</v>
      </c>
      <c r="C1632" s="3" t="s">
        <v>4587</v>
      </c>
      <c r="D1632" s="12">
        <v>224</v>
      </c>
      <c r="E1632" s="12">
        <v>232</v>
      </c>
      <c r="F1632" s="12">
        <v>252.5</v>
      </c>
      <c r="G1632" s="12">
        <v>264</v>
      </c>
      <c r="H1632" s="12">
        <v>257</v>
      </c>
      <c r="I1632" s="3">
        <v>-408</v>
      </c>
      <c r="J1632" s="3">
        <v>129</v>
      </c>
      <c r="K1632" s="3">
        <v>137</v>
      </c>
      <c r="L1632" s="3">
        <v>-808</v>
      </c>
      <c r="M1632" s="3">
        <v>-84</v>
      </c>
      <c r="N1632" s="3">
        <v>57</v>
      </c>
      <c r="O1632" s="3">
        <v>170</v>
      </c>
      <c r="P1632" s="3">
        <v>603</v>
      </c>
      <c r="Q1632" s="3">
        <v>719</v>
      </c>
      <c r="R1632" s="3">
        <v>0</v>
      </c>
      <c r="S1632" s="13">
        <f t="shared" si="250"/>
        <v>-0.91391999999999995</v>
      </c>
      <c r="T1632" s="13">
        <f t="shared" si="251"/>
        <v>0.29927999999999999</v>
      </c>
      <c r="U1632" s="13">
        <f t="shared" si="252"/>
        <v>0.34592499999999998</v>
      </c>
      <c r="V1632" s="13">
        <f t="shared" si="253"/>
        <v>-2.1331199999999999</v>
      </c>
      <c r="W1632" s="13">
        <f t="shared" si="254"/>
        <v>-0.21587999999999999</v>
      </c>
      <c r="X1632" s="13">
        <f t="shared" si="255"/>
        <v>0.12767999999999999</v>
      </c>
      <c r="Y1632" s="13">
        <f t="shared" si="256"/>
        <v>0.39439999999999997</v>
      </c>
      <c r="Z1632" s="13">
        <f t="shared" si="257"/>
        <v>1.522575</v>
      </c>
      <c r="AA1632" s="13">
        <f t="shared" si="258"/>
        <v>1.8981600000000001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10032</v>
      </c>
      <c r="C1633" s="3" t="s">
        <v>10202</v>
      </c>
      <c r="D1633" s="12">
        <v>20.2</v>
      </c>
      <c r="E1633" s="12">
        <v>19.149999999999999</v>
      </c>
      <c r="F1633" s="12">
        <v>19.2</v>
      </c>
      <c r="G1633" s="12">
        <v>19.25</v>
      </c>
      <c r="H1633" s="12">
        <v>19</v>
      </c>
      <c r="I1633" s="3">
        <v>-4</v>
      </c>
      <c r="J1633" s="3">
        <v>-1</v>
      </c>
      <c r="K1633" s="3">
        <v>0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-8.0800000000000002E-4</v>
      </c>
      <c r="T1633" s="13">
        <f t="shared" si="251"/>
        <v>-1.9149999999999999E-4</v>
      </c>
      <c r="U1633" s="13">
        <f t="shared" si="252"/>
        <v>0</v>
      </c>
      <c r="V1633" s="13">
        <f t="shared" si="253"/>
        <v>0</v>
      </c>
      <c r="W1633" s="13">
        <f t="shared" si="254"/>
        <v>1.9000000000000001E-4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10033</v>
      </c>
      <c r="C1634" s="3" t="s">
        <v>10219</v>
      </c>
      <c r="D1634" s="12">
        <v>41.9</v>
      </c>
      <c r="E1634" s="12">
        <v>41.85</v>
      </c>
      <c r="F1634" s="12">
        <v>41.8</v>
      </c>
      <c r="G1634" s="12">
        <v>41.6</v>
      </c>
      <c r="H1634" s="12">
        <v>42.1</v>
      </c>
      <c r="I1634" s="3">
        <v>-13</v>
      </c>
      <c r="J1634" s="3">
        <v>-19</v>
      </c>
      <c r="K1634" s="3">
        <v>-61</v>
      </c>
      <c r="L1634" s="3">
        <v>-33</v>
      </c>
      <c r="M1634" s="3">
        <v>-19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-5.4469999999999996E-3</v>
      </c>
      <c r="T1634" s="13">
        <f t="shared" si="251"/>
        <v>-7.9515000000000002E-3</v>
      </c>
      <c r="U1634" s="13">
        <f t="shared" si="252"/>
        <v>-2.5497999999999996E-2</v>
      </c>
      <c r="V1634" s="13">
        <f t="shared" si="253"/>
        <v>-1.3727999999999999E-2</v>
      </c>
      <c r="W1634" s="13">
        <f t="shared" si="254"/>
        <v>-7.9989999999999992E-3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10034</v>
      </c>
      <c r="C1635" s="3" t="s">
        <v>10192</v>
      </c>
      <c r="D1635" s="12">
        <v>14.65</v>
      </c>
      <c r="E1635" s="12">
        <v>15.4</v>
      </c>
      <c r="F1635" s="12">
        <v>14.95</v>
      </c>
      <c r="G1635" s="12">
        <v>14.9</v>
      </c>
      <c r="H1635" s="12">
        <v>15.05</v>
      </c>
      <c r="I1635" s="3">
        <v>-1</v>
      </c>
      <c r="J1635" s="3">
        <v>7</v>
      </c>
      <c r="K1635" s="3">
        <v>-18</v>
      </c>
      <c r="L1635" s="3">
        <v>15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-1.4650000000000001E-4</v>
      </c>
      <c r="T1635" s="13">
        <f t="shared" si="251"/>
        <v>1.078E-3</v>
      </c>
      <c r="U1635" s="13">
        <f t="shared" si="252"/>
        <v>-2.6909999999999998E-3</v>
      </c>
      <c r="V1635" s="13">
        <f t="shared" si="253"/>
        <v>2.235E-3</v>
      </c>
      <c r="W1635" s="13">
        <f t="shared" si="254"/>
        <v>4.5150000000000008E-4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10035</v>
      </c>
      <c r="C1636" s="3" t="s">
        <v>10201</v>
      </c>
      <c r="D1636" s="12">
        <v>32.25</v>
      </c>
      <c r="E1636" s="12">
        <v>32</v>
      </c>
      <c r="F1636" s="12">
        <v>31.4</v>
      </c>
      <c r="G1636" s="12">
        <v>32.75</v>
      </c>
      <c r="H1636" s="12">
        <v>31.8</v>
      </c>
      <c r="I1636" s="3">
        <v>-108</v>
      </c>
      <c r="J1636" s="3">
        <v>-141</v>
      </c>
      <c r="K1636" s="3">
        <v>135</v>
      </c>
      <c r="L1636" s="3">
        <v>454</v>
      </c>
      <c r="M1636" s="3">
        <v>-497</v>
      </c>
      <c r="N1636" s="3">
        <v>0</v>
      </c>
      <c r="O1636" s="3">
        <v>0</v>
      </c>
      <c r="P1636" s="3">
        <v>-175</v>
      </c>
      <c r="Q1636" s="3">
        <v>0</v>
      </c>
      <c r="R1636" s="3">
        <v>0</v>
      </c>
      <c r="S1636" s="13">
        <f t="shared" si="250"/>
        <v>-3.483E-2</v>
      </c>
      <c r="T1636" s="13">
        <f t="shared" si="251"/>
        <v>-4.512E-2</v>
      </c>
      <c r="U1636" s="13">
        <f t="shared" si="252"/>
        <v>4.2389999999999997E-2</v>
      </c>
      <c r="V1636" s="13">
        <f t="shared" si="253"/>
        <v>0.14868500000000001</v>
      </c>
      <c r="W1636" s="13">
        <f t="shared" si="254"/>
        <v>-0.15804599999999999</v>
      </c>
      <c r="X1636" s="13">
        <f t="shared" si="255"/>
        <v>0</v>
      </c>
      <c r="Y1636" s="13">
        <f t="shared" si="256"/>
        <v>0</v>
      </c>
      <c r="Z1636" s="13">
        <f t="shared" si="257"/>
        <v>-5.4949999999999999E-2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10036</v>
      </c>
      <c r="C1637" s="3" t="s">
        <v>10260</v>
      </c>
      <c r="D1637" s="12">
        <v>120</v>
      </c>
      <c r="E1637" s="12">
        <v>119.5</v>
      </c>
      <c r="F1637" s="12">
        <v>117.5</v>
      </c>
      <c r="G1637" s="12">
        <v>118.5</v>
      </c>
      <c r="H1637" s="12">
        <v>118.5</v>
      </c>
      <c r="I1637" s="3">
        <v>0</v>
      </c>
      <c r="J1637" s="3">
        <v>0</v>
      </c>
      <c r="K1637" s="3">
        <v>0</v>
      </c>
      <c r="L1637" s="3">
        <v>-1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-1.1850000000000001E-3</v>
      </c>
      <c r="W1637" s="13">
        <f t="shared" si="254"/>
        <v>-2.3700000000000001E-3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10037</v>
      </c>
      <c r="C1638" s="3" t="s">
        <v>10192</v>
      </c>
      <c r="D1638" s="12">
        <v>11.5</v>
      </c>
      <c r="E1638" s="12">
        <v>11.55</v>
      </c>
      <c r="F1638" s="12">
        <v>11.65</v>
      </c>
      <c r="G1638" s="12">
        <v>11.6</v>
      </c>
      <c r="H1638" s="12">
        <v>11.55</v>
      </c>
      <c r="I1638" s="3">
        <v>0</v>
      </c>
      <c r="J1638" s="3">
        <v>0</v>
      </c>
      <c r="K1638" s="3">
        <v>-1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-1.165E-4</v>
      </c>
      <c r="V1638" s="13">
        <f t="shared" si="253"/>
        <v>0</v>
      </c>
      <c r="W1638" s="13">
        <f t="shared" si="254"/>
        <v>-1.155E-4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10038</v>
      </c>
      <c r="C1639" s="3" t="s">
        <v>10308</v>
      </c>
      <c r="D1639" s="12">
        <v>27.5</v>
      </c>
      <c r="E1639" s="12">
        <v>27.35</v>
      </c>
      <c r="F1639" s="12">
        <v>27.35</v>
      </c>
      <c r="G1639" s="12">
        <v>27.35</v>
      </c>
      <c r="H1639" s="12">
        <v>27.3</v>
      </c>
      <c r="I1639" s="3">
        <v>1</v>
      </c>
      <c r="J1639" s="3">
        <v>2</v>
      </c>
      <c r="K1639" s="3">
        <v>9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2.7500000000000002E-4</v>
      </c>
      <c r="T1639" s="13">
        <f t="shared" si="251"/>
        <v>5.4700000000000007E-4</v>
      </c>
      <c r="U1639" s="13">
        <f t="shared" si="252"/>
        <v>2.4615000000000001E-3</v>
      </c>
      <c r="V1639" s="13">
        <f t="shared" si="253"/>
        <v>2.7350000000000003E-4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10039</v>
      </c>
      <c r="C1640" s="3" t="s">
        <v>4300</v>
      </c>
      <c r="D1640" s="12">
        <v>9.74</v>
      </c>
      <c r="E1640" s="12">
        <v>9.8000000000000007</v>
      </c>
      <c r="F1640" s="12">
        <v>9.6999999999999993</v>
      </c>
      <c r="G1640" s="12">
        <v>9.69</v>
      </c>
      <c r="H1640" s="12">
        <v>9.76</v>
      </c>
      <c r="I1640" s="3">
        <v>-2</v>
      </c>
      <c r="J1640" s="3">
        <v>0</v>
      </c>
      <c r="K1640" s="3">
        <v>0</v>
      </c>
      <c r="L1640" s="3">
        <v>3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-1.9479999999999999E-4</v>
      </c>
      <c r="T1640" s="13">
        <f t="shared" si="251"/>
        <v>0</v>
      </c>
      <c r="U1640" s="13">
        <f t="shared" si="252"/>
        <v>0</v>
      </c>
      <c r="V1640" s="13">
        <f t="shared" si="253"/>
        <v>2.9070000000000002E-4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10040</v>
      </c>
      <c r="C1641" s="3" t="s">
        <v>4580</v>
      </c>
      <c r="D1641" s="12">
        <v>176</v>
      </c>
      <c r="E1641" s="12">
        <v>176</v>
      </c>
      <c r="F1641" s="12">
        <v>173.5</v>
      </c>
      <c r="G1641" s="12">
        <v>167</v>
      </c>
      <c r="H1641" s="12">
        <v>166.5</v>
      </c>
      <c r="I1641" s="3">
        <v>-98</v>
      </c>
      <c r="J1641" s="3">
        <v>-196</v>
      </c>
      <c r="K1641" s="3">
        <v>-134</v>
      </c>
      <c r="L1641" s="3">
        <v>547</v>
      </c>
      <c r="M1641" s="3">
        <v>-164</v>
      </c>
      <c r="N1641" s="3">
        <v>-2</v>
      </c>
      <c r="O1641" s="3">
        <v>6</v>
      </c>
      <c r="P1641" s="3">
        <v>0</v>
      </c>
      <c r="Q1641" s="3">
        <v>0</v>
      </c>
      <c r="R1641" s="3">
        <v>0</v>
      </c>
      <c r="S1641" s="13">
        <f t="shared" si="250"/>
        <v>-0.17247999999999999</v>
      </c>
      <c r="T1641" s="13">
        <f t="shared" si="251"/>
        <v>-0.34495999999999999</v>
      </c>
      <c r="U1641" s="13">
        <f t="shared" si="252"/>
        <v>-0.23249</v>
      </c>
      <c r="V1641" s="13">
        <f t="shared" si="253"/>
        <v>0.91349000000000002</v>
      </c>
      <c r="W1641" s="13">
        <f t="shared" si="254"/>
        <v>-0.27306000000000002</v>
      </c>
      <c r="X1641" s="13">
        <f t="shared" si="255"/>
        <v>-3.5200000000000001E-3</v>
      </c>
      <c r="Y1641" s="13">
        <f t="shared" si="256"/>
        <v>1.056E-2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10041</v>
      </c>
      <c r="C1642" s="3" t="s">
        <v>10220</v>
      </c>
      <c r="D1642" s="12">
        <v>17.899999999999999</v>
      </c>
      <c r="E1642" s="12">
        <v>18</v>
      </c>
      <c r="F1642" s="12">
        <v>18.05</v>
      </c>
      <c r="G1642" s="12">
        <v>18.2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10042</v>
      </c>
      <c r="C1643" s="3" t="s">
        <v>10188</v>
      </c>
      <c r="D1643" s="12">
        <v>58</v>
      </c>
      <c r="E1643" s="12">
        <v>58</v>
      </c>
      <c r="F1643" s="12">
        <v>58.1</v>
      </c>
      <c r="G1643" s="12">
        <v>58.2</v>
      </c>
      <c r="H1643" s="12">
        <v>58</v>
      </c>
      <c r="I1643" s="3">
        <v>0</v>
      </c>
      <c r="J1643" s="3">
        <v>-1</v>
      </c>
      <c r="K1643" s="3">
        <v>-3</v>
      </c>
      <c r="L1643" s="3">
        <v>0</v>
      </c>
      <c r="M1643" s="3">
        <v>-7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-5.8E-4</v>
      </c>
      <c r="U1643" s="13">
        <f t="shared" si="252"/>
        <v>-1.7430000000000002E-3</v>
      </c>
      <c r="V1643" s="13">
        <f t="shared" si="253"/>
        <v>0</v>
      </c>
      <c r="W1643" s="13">
        <f t="shared" si="254"/>
        <v>-4.0600000000000002E-3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10043</v>
      </c>
      <c r="C1644" s="3" t="s">
        <v>10192</v>
      </c>
      <c r="D1644" s="12">
        <v>17.95</v>
      </c>
      <c r="E1644" s="12">
        <v>18.149999999999999</v>
      </c>
      <c r="F1644" s="12">
        <v>18.600000000000001</v>
      </c>
      <c r="G1644" s="12">
        <v>18.3</v>
      </c>
      <c r="H1644" s="12">
        <v>18.649999999999999</v>
      </c>
      <c r="I1644" s="3">
        <v>0</v>
      </c>
      <c r="J1644" s="3">
        <v>182</v>
      </c>
      <c r="K1644" s="3">
        <v>102</v>
      </c>
      <c r="L1644" s="3">
        <v>100</v>
      </c>
      <c r="M1644" s="3">
        <v>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3.3033E-2</v>
      </c>
      <c r="U1644" s="13">
        <f t="shared" si="252"/>
        <v>1.8971999999999999E-2</v>
      </c>
      <c r="V1644" s="13">
        <f t="shared" si="253"/>
        <v>1.83E-2</v>
      </c>
      <c r="W1644" s="13">
        <f t="shared" si="254"/>
        <v>9.3249999999999995E-4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10044</v>
      </c>
      <c r="C1645" s="3" t="s">
        <v>10192</v>
      </c>
      <c r="D1645" s="12">
        <v>50.5</v>
      </c>
      <c r="E1645" s="12">
        <v>49.9</v>
      </c>
      <c r="F1645" s="12">
        <v>50</v>
      </c>
      <c r="G1645" s="12">
        <v>50</v>
      </c>
      <c r="H1645" s="12">
        <v>50.2</v>
      </c>
      <c r="I1645" s="3">
        <v>0</v>
      </c>
      <c r="J1645" s="3">
        <v>-3</v>
      </c>
      <c r="K1645" s="3">
        <v>-1</v>
      </c>
      <c r="L1645" s="3">
        <v>1</v>
      </c>
      <c r="M1645" s="3">
        <v>5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-1.4969999999999998E-3</v>
      </c>
      <c r="U1645" s="13">
        <f t="shared" si="252"/>
        <v>-5.0000000000000001E-4</v>
      </c>
      <c r="V1645" s="13">
        <f t="shared" si="253"/>
        <v>5.0000000000000001E-4</v>
      </c>
      <c r="W1645" s="13">
        <f t="shared" si="254"/>
        <v>2.5100000000000001E-3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10045</v>
      </c>
      <c r="C1646" s="3" t="s">
        <v>10193</v>
      </c>
      <c r="D1646" s="12">
        <v>14.5</v>
      </c>
      <c r="E1646" s="12">
        <v>15.95</v>
      </c>
      <c r="F1646" s="12">
        <v>17.5</v>
      </c>
      <c r="G1646" s="12">
        <v>16.2</v>
      </c>
      <c r="H1646" s="12">
        <v>16.7</v>
      </c>
      <c r="I1646" s="3">
        <v>228</v>
      </c>
      <c r="J1646" s="3">
        <v>-251</v>
      </c>
      <c r="K1646" s="3">
        <v>-30</v>
      </c>
      <c r="L1646" s="3">
        <v>-1433</v>
      </c>
      <c r="M1646" s="3">
        <v>1158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3.3059999999999999E-2</v>
      </c>
      <c r="T1646" s="13">
        <f t="shared" si="251"/>
        <v>-4.0034500000000001E-2</v>
      </c>
      <c r="U1646" s="13">
        <f t="shared" si="252"/>
        <v>-5.2500000000000003E-3</v>
      </c>
      <c r="V1646" s="13">
        <f t="shared" si="253"/>
        <v>-0.23214599999999999</v>
      </c>
      <c r="W1646" s="13">
        <f t="shared" si="254"/>
        <v>0.19338599999999997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10046</v>
      </c>
      <c r="C1647" s="3" t="s">
        <v>10204</v>
      </c>
      <c r="D1647" s="12">
        <v>64</v>
      </c>
      <c r="E1647" s="12">
        <v>69</v>
      </c>
      <c r="F1647" s="12">
        <v>69.599999999999994</v>
      </c>
      <c r="G1647" s="12">
        <v>69</v>
      </c>
      <c r="H1647" s="12">
        <v>73.2</v>
      </c>
      <c r="I1647" s="3">
        <v>54</v>
      </c>
      <c r="J1647" s="3">
        <v>-317</v>
      </c>
      <c r="K1647" s="3">
        <v>-591</v>
      </c>
      <c r="L1647" s="3">
        <v>-246</v>
      </c>
      <c r="M1647" s="3">
        <v>63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3.456E-2</v>
      </c>
      <c r="T1647" s="13">
        <f t="shared" si="251"/>
        <v>-0.21873000000000001</v>
      </c>
      <c r="U1647" s="13">
        <f t="shared" si="252"/>
        <v>-0.41133599999999998</v>
      </c>
      <c r="V1647" s="13">
        <f t="shared" si="253"/>
        <v>-0.16974</v>
      </c>
      <c r="W1647" s="13">
        <f t="shared" si="254"/>
        <v>4.6116000000000004E-2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10047</v>
      </c>
      <c r="C1648" s="3" t="s">
        <v>10202</v>
      </c>
      <c r="D1648" s="12">
        <v>44.45</v>
      </c>
      <c r="E1648" s="12">
        <v>45.2</v>
      </c>
      <c r="F1648" s="12">
        <v>44.2</v>
      </c>
      <c r="G1648" s="12">
        <v>43</v>
      </c>
      <c r="H1648" s="12">
        <v>43.8</v>
      </c>
      <c r="I1648" s="3">
        <v>2</v>
      </c>
      <c r="J1648" s="3">
        <v>95</v>
      </c>
      <c r="K1648" s="3">
        <v>-52</v>
      </c>
      <c r="L1648" s="3">
        <v>-15</v>
      </c>
      <c r="M1648" s="3">
        <v>16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8.8900000000000003E-4</v>
      </c>
      <c r="T1648" s="13">
        <f t="shared" si="251"/>
        <v>4.2939999999999999E-2</v>
      </c>
      <c r="U1648" s="13">
        <f t="shared" si="252"/>
        <v>-2.2984000000000001E-2</v>
      </c>
      <c r="V1648" s="13">
        <f t="shared" si="253"/>
        <v>-6.45E-3</v>
      </c>
      <c r="W1648" s="13">
        <f t="shared" si="254"/>
        <v>7.0079999999999995E-3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10048</v>
      </c>
      <c r="C1649" s="3" t="s">
        <v>10193</v>
      </c>
      <c r="D1649" s="12">
        <v>42.4</v>
      </c>
      <c r="E1649" s="12">
        <v>43.4</v>
      </c>
      <c r="F1649" s="12">
        <v>45.1</v>
      </c>
      <c r="G1649" s="12">
        <v>44.85</v>
      </c>
      <c r="H1649" s="12">
        <v>44.8</v>
      </c>
      <c r="I1649" s="3">
        <v>-1</v>
      </c>
      <c r="J1649" s="3">
        <v>1</v>
      </c>
      <c r="K1649" s="3">
        <v>-2</v>
      </c>
      <c r="L1649" s="3">
        <v>-1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-4.2400000000000001E-4</v>
      </c>
      <c r="T1649" s="13">
        <f t="shared" si="251"/>
        <v>4.3399999999999998E-4</v>
      </c>
      <c r="U1649" s="13">
        <f t="shared" si="252"/>
        <v>-9.0200000000000002E-4</v>
      </c>
      <c r="V1649" s="13">
        <f t="shared" si="253"/>
        <v>-4.4850000000000001E-4</v>
      </c>
      <c r="W1649" s="13">
        <f t="shared" si="254"/>
        <v>-8.9599999999999999E-4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10049</v>
      </c>
      <c r="C1650" s="3" t="s">
        <v>10192</v>
      </c>
      <c r="D1650" s="12">
        <v>57.2</v>
      </c>
      <c r="E1650" s="12">
        <v>57.2</v>
      </c>
      <c r="F1650" s="12">
        <v>57</v>
      </c>
      <c r="G1650" s="12">
        <v>57</v>
      </c>
      <c r="H1650" s="12">
        <v>56.9</v>
      </c>
      <c r="I1650" s="3">
        <v>0</v>
      </c>
      <c r="J1650" s="3">
        <v>-1</v>
      </c>
      <c r="K1650" s="3">
        <v>-2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-5.7200000000000003E-4</v>
      </c>
      <c r="U1650" s="13">
        <f t="shared" si="252"/>
        <v>-1.14E-3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10050</v>
      </c>
      <c r="C1651" s="3" t="s">
        <v>4587</v>
      </c>
      <c r="D1651" s="12">
        <v>244</v>
      </c>
      <c r="E1651" s="12">
        <v>247</v>
      </c>
      <c r="F1651" s="12">
        <v>239.5</v>
      </c>
      <c r="G1651" s="12">
        <v>241.5</v>
      </c>
      <c r="H1651" s="12">
        <v>252</v>
      </c>
      <c r="I1651" s="3">
        <v>-38</v>
      </c>
      <c r="J1651" s="3">
        <v>719</v>
      </c>
      <c r="K1651" s="3">
        <v>18</v>
      </c>
      <c r="L1651" s="3">
        <v>198</v>
      </c>
      <c r="M1651" s="3">
        <v>253</v>
      </c>
      <c r="N1651" s="3">
        <v>1</v>
      </c>
      <c r="O1651" s="3">
        <v>-5</v>
      </c>
      <c r="P1651" s="3">
        <v>0</v>
      </c>
      <c r="Q1651" s="3">
        <v>0</v>
      </c>
      <c r="R1651" s="3">
        <v>320</v>
      </c>
      <c r="S1651" s="13">
        <f t="shared" si="250"/>
        <v>-9.2719999999999997E-2</v>
      </c>
      <c r="T1651" s="13">
        <f t="shared" si="251"/>
        <v>1.77593</v>
      </c>
      <c r="U1651" s="13">
        <f t="shared" si="252"/>
        <v>4.3110000000000002E-2</v>
      </c>
      <c r="V1651" s="13">
        <f t="shared" si="253"/>
        <v>0.47816999999999998</v>
      </c>
      <c r="W1651" s="13">
        <f t="shared" si="254"/>
        <v>0.63756000000000002</v>
      </c>
      <c r="X1651" s="13">
        <f t="shared" si="255"/>
        <v>2.4399999999999999E-3</v>
      </c>
      <c r="Y1651" s="13">
        <f t="shared" si="256"/>
        <v>-1.235E-2</v>
      </c>
      <c r="Z1651" s="13">
        <f t="shared" si="257"/>
        <v>0</v>
      </c>
      <c r="AA1651" s="13">
        <f t="shared" si="258"/>
        <v>0</v>
      </c>
      <c r="AB1651" s="13">
        <f t="shared" si="259"/>
        <v>0.80640000000000001</v>
      </c>
    </row>
    <row r="1652" spans="1:28" x14ac:dyDescent="0.25">
      <c r="A1652" s="2" t="s">
        <v>1646</v>
      </c>
      <c r="B1652" s="3" t="s">
        <v>10051</v>
      </c>
      <c r="C1652" s="3" t="s">
        <v>10192</v>
      </c>
      <c r="D1652" s="12">
        <v>174.5</v>
      </c>
      <c r="E1652" s="12">
        <v>177</v>
      </c>
      <c r="F1652" s="12">
        <v>175.5</v>
      </c>
      <c r="G1652" s="12">
        <v>175</v>
      </c>
      <c r="H1652" s="12">
        <v>175</v>
      </c>
      <c r="I1652" s="3">
        <v>0</v>
      </c>
      <c r="J1652" s="3">
        <v>0</v>
      </c>
      <c r="K1652" s="3">
        <v>2</v>
      </c>
      <c r="L1652" s="3">
        <v>1</v>
      </c>
      <c r="M1652" s="3">
        <v>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0</v>
      </c>
      <c r="U1652" s="13">
        <f t="shared" si="252"/>
        <v>3.5100000000000001E-3</v>
      </c>
      <c r="V1652" s="13">
        <f t="shared" si="253"/>
        <v>1.75E-3</v>
      </c>
      <c r="W1652" s="13">
        <f t="shared" si="254"/>
        <v>3.5000000000000001E-3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10052</v>
      </c>
      <c r="C1653" s="3" t="s">
        <v>4580</v>
      </c>
      <c r="D1653" s="12">
        <v>19.149999999999999</v>
      </c>
      <c r="E1653" s="12">
        <v>21.05</v>
      </c>
      <c r="F1653" s="12">
        <v>20.7</v>
      </c>
      <c r="G1653" s="12">
        <v>19.850000000000001</v>
      </c>
      <c r="H1653" s="12">
        <v>19.95</v>
      </c>
      <c r="I1653" s="3">
        <v>-15</v>
      </c>
      <c r="J1653" s="3">
        <v>51</v>
      </c>
      <c r="K1653" s="3">
        <v>-220</v>
      </c>
      <c r="L1653" s="3">
        <v>-34</v>
      </c>
      <c r="M1653" s="3">
        <v>32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-2.8725000000000001E-3</v>
      </c>
      <c r="T1653" s="13">
        <f t="shared" si="251"/>
        <v>1.07355E-2</v>
      </c>
      <c r="U1653" s="13">
        <f t="shared" si="252"/>
        <v>-4.5539999999999997E-2</v>
      </c>
      <c r="V1653" s="13">
        <f t="shared" si="253"/>
        <v>-6.7490000000000007E-3</v>
      </c>
      <c r="W1653" s="13">
        <f t="shared" si="254"/>
        <v>6.3839999999999999E-3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10053</v>
      </c>
      <c r="C1654" s="3" t="s">
        <v>4580</v>
      </c>
      <c r="D1654" s="12">
        <v>39.200000000000003</v>
      </c>
      <c r="E1654" s="12">
        <v>39.5</v>
      </c>
      <c r="F1654" s="12">
        <v>39.299999999999997</v>
      </c>
      <c r="G1654" s="12">
        <v>39.35</v>
      </c>
      <c r="H1654" s="12">
        <v>39.35</v>
      </c>
      <c r="I1654" s="3">
        <v>-1</v>
      </c>
      <c r="J1654" s="3">
        <v>0</v>
      </c>
      <c r="K1654" s="3">
        <v>0</v>
      </c>
      <c r="L1654" s="3">
        <v>9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-3.9200000000000004E-4</v>
      </c>
      <c r="T1654" s="13">
        <f t="shared" si="251"/>
        <v>0</v>
      </c>
      <c r="U1654" s="13">
        <f t="shared" si="252"/>
        <v>0</v>
      </c>
      <c r="V1654" s="13">
        <f t="shared" si="253"/>
        <v>3.5415000000000004E-3</v>
      </c>
      <c r="W1654" s="13">
        <f t="shared" si="254"/>
        <v>-1.1805000000000001E-3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10054</v>
      </c>
      <c r="C1655" s="3" t="s">
        <v>10193</v>
      </c>
      <c r="D1655" s="12">
        <v>11.85</v>
      </c>
      <c r="E1655" s="12">
        <v>11.65</v>
      </c>
      <c r="F1655" s="12">
        <v>11.4</v>
      </c>
      <c r="G1655" s="12">
        <v>11.5</v>
      </c>
      <c r="H1655" s="12">
        <v>11.5</v>
      </c>
      <c r="I1655" s="3">
        <v>-1</v>
      </c>
      <c r="J1655" s="3">
        <v>-2</v>
      </c>
      <c r="K1655" s="3">
        <v>-3</v>
      </c>
      <c r="L1655" s="3">
        <v>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-1.1849999999999999E-4</v>
      </c>
      <c r="T1655" s="13">
        <f t="shared" si="251"/>
        <v>-2.33E-4</v>
      </c>
      <c r="U1655" s="13">
        <f t="shared" si="252"/>
        <v>-3.4200000000000002E-4</v>
      </c>
      <c r="V1655" s="13">
        <f t="shared" si="253"/>
        <v>2.3000000000000001E-4</v>
      </c>
      <c r="W1655" s="13">
        <f t="shared" si="254"/>
        <v>-1.15E-4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10055</v>
      </c>
      <c r="C1656" s="3" t="s">
        <v>10194</v>
      </c>
      <c r="D1656" s="12">
        <v>79.099999999999994</v>
      </c>
      <c r="E1656" s="12">
        <v>79.599999999999994</v>
      </c>
      <c r="F1656" s="12">
        <v>79.599999999999994</v>
      </c>
      <c r="G1656" s="12">
        <v>79.2</v>
      </c>
      <c r="H1656" s="12">
        <v>78.5</v>
      </c>
      <c r="I1656" s="3">
        <v>-2</v>
      </c>
      <c r="J1656" s="3">
        <v>0</v>
      </c>
      <c r="K1656" s="3">
        <v>0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-1.5819999999999999E-3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-1.57E-3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10056</v>
      </c>
      <c r="C1657" s="3" t="s">
        <v>4580</v>
      </c>
      <c r="D1657" s="12">
        <v>93.7</v>
      </c>
      <c r="E1657" s="12">
        <v>93.6</v>
      </c>
      <c r="F1657" s="12">
        <v>92.3</v>
      </c>
      <c r="G1657" s="12">
        <v>93</v>
      </c>
      <c r="H1657" s="12">
        <v>93.9</v>
      </c>
      <c r="I1657" s="3">
        <v>11</v>
      </c>
      <c r="J1657" s="3">
        <v>-3</v>
      </c>
      <c r="K1657" s="3">
        <v>-35</v>
      </c>
      <c r="L1657" s="3">
        <v>15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1.0307E-2</v>
      </c>
      <c r="T1657" s="13">
        <f t="shared" si="251"/>
        <v>-2.8079999999999997E-3</v>
      </c>
      <c r="U1657" s="13">
        <f t="shared" si="252"/>
        <v>-3.2305E-2</v>
      </c>
      <c r="V1657" s="13">
        <f t="shared" si="253"/>
        <v>1.3950000000000001E-2</v>
      </c>
      <c r="W1657" s="13">
        <f t="shared" si="254"/>
        <v>-2.8170000000000005E-3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10057</v>
      </c>
      <c r="C1658" s="3" t="s">
        <v>10192</v>
      </c>
      <c r="D1658" s="12">
        <v>23.7</v>
      </c>
      <c r="E1658" s="12">
        <v>23.75</v>
      </c>
      <c r="F1658" s="12">
        <v>23.5</v>
      </c>
      <c r="G1658" s="12">
        <v>22.9</v>
      </c>
      <c r="H1658" s="12">
        <v>23.15</v>
      </c>
      <c r="I1658" s="3">
        <v>-2</v>
      </c>
      <c r="J1658" s="3">
        <v>-3</v>
      </c>
      <c r="K1658" s="3">
        <v>0</v>
      </c>
      <c r="L1658" s="3">
        <v>0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-4.7399999999999997E-4</v>
      </c>
      <c r="T1658" s="13">
        <f t="shared" si="251"/>
        <v>-7.1250000000000003E-4</v>
      </c>
      <c r="U1658" s="13">
        <f t="shared" si="252"/>
        <v>0</v>
      </c>
      <c r="V1658" s="13">
        <f t="shared" si="253"/>
        <v>0</v>
      </c>
      <c r="W1658" s="13">
        <f t="shared" si="254"/>
        <v>-1.1574999999999999E-3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10058</v>
      </c>
      <c r="C1659" s="3" t="s">
        <v>10193</v>
      </c>
      <c r="D1659" s="12">
        <v>1465</v>
      </c>
      <c r="E1659" s="12">
        <v>1520</v>
      </c>
      <c r="F1659" s="12">
        <v>1645</v>
      </c>
      <c r="G1659" s="12">
        <v>1580</v>
      </c>
      <c r="H1659" s="12">
        <v>1635</v>
      </c>
      <c r="I1659" s="3">
        <v>77</v>
      </c>
      <c r="J1659" s="3">
        <v>-19</v>
      </c>
      <c r="K1659" s="3">
        <v>-16</v>
      </c>
      <c r="L1659" s="3">
        <v>-236</v>
      </c>
      <c r="M1659" s="3">
        <v>-1</v>
      </c>
      <c r="N1659" s="3">
        <v>1</v>
      </c>
      <c r="O1659" s="3">
        <v>11</v>
      </c>
      <c r="P1659" s="3">
        <v>63</v>
      </c>
      <c r="Q1659" s="3">
        <v>59</v>
      </c>
      <c r="R1659" s="3">
        <v>7</v>
      </c>
      <c r="S1659" s="13">
        <f t="shared" si="250"/>
        <v>1.12805</v>
      </c>
      <c r="T1659" s="13">
        <f t="shared" si="251"/>
        <v>-0.2888</v>
      </c>
      <c r="U1659" s="13">
        <f t="shared" si="252"/>
        <v>-0.26319999999999999</v>
      </c>
      <c r="V1659" s="13">
        <f t="shared" si="253"/>
        <v>-3.7288000000000001</v>
      </c>
      <c r="W1659" s="13">
        <f t="shared" si="254"/>
        <v>-1.635E-2</v>
      </c>
      <c r="X1659" s="13">
        <f t="shared" si="255"/>
        <v>1.465E-2</v>
      </c>
      <c r="Y1659" s="13">
        <f t="shared" si="256"/>
        <v>0.16719999999999999</v>
      </c>
      <c r="Z1659" s="13">
        <f t="shared" si="257"/>
        <v>1.0363500000000001</v>
      </c>
      <c r="AA1659" s="13">
        <f t="shared" si="258"/>
        <v>0.93220000000000003</v>
      </c>
      <c r="AB1659" s="13">
        <f t="shared" si="259"/>
        <v>0.11445</v>
      </c>
    </row>
    <row r="1660" spans="1:28" x14ac:dyDescent="0.25">
      <c r="A1660" s="2" t="s">
        <v>1654</v>
      </c>
      <c r="B1660" s="3" t="s">
        <v>10059</v>
      </c>
      <c r="C1660" s="3" t="s">
        <v>10242</v>
      </c>
      <c r="D1660" s="12">
        <v>17.95</v>
      </c>
      <c r="E1660" s="12">
        <v>17.649999999999999</v>
      </c>
      <c r="F1660" s="12">
        <v>18</v>
      </c>
      <c r="G1660" s="12">
        <v>17.7</v>
      </c>
      <c r="H1660" s="12">
        <v>17.95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10060</v>
      </c>
      <c r="C1661" s="3" t="s">
        <v>10185</v>
      </c>
      <c r="D1661" s="12">
        <v>146</v>
      </c>
      <c r="E1661" s="12">
        <v>144.5</v>
      </c>
      <c r="F1661" s="12">
        <v>144.5</v>
      </c>
      <c r="G1661" s="12">
        <v>145.5</v>
      </c>
      <c r="H1661" s="12">
        <v>144.5</v>
      </c>
      <c r="I1661" s="3">
        <v>1</v>
      </c>
      <c r="J1661" s="3">
        <v>-12</v>
      </c>
      <c r="K1661" s="3">
        <v>-46</v>
      </c>
      <c r="L1661" s="3">
        <v>4</v>
      </c>
      <c r="M1661" s="3">
        <v>-8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1.4599999999999999E-3</v>
      </c>
      <c r="T1661" s="13">
        <f t="shared" si="251"/>
        <v>-1.7340000000000001E-2</v>
      </c>
      <c r="U1661" s="13">
        <f t="shared" si="252"/>
        <v>-6.6470000000000001E-2</v>
      </c>
      <c r="V1661" s="13">
        <f t="shared" si="253"/>
        <v>5.8199999999999997E-3</v>
      </c>
      <c r="W1661" s="13">
        <f t="shared" si="254"/>
        <v>-1.1560000000000001E-2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10061</v>
      </c>
      <c r="C1662" s="3" t="s">
        <v>10192</v>
      </c>
      <c r="D1662" s="12">
        <v>37.5</v>
      </c>
      <c r="E1662" s="12">
        <v>37.200000000000003</v>
      </c>
      <c r="F1662" s="12">
        <v>37.049999999999997</v>
      </c>
      <c r="G1662" s="12">
        <v>36.9</v>
      </c>
      <c r="H1662" s="12">
        <v>36.799999999999997</v>
      </c>
      <c r="I1662" s="3">
        <v>5</v>
      </c>
      <c r="J1662" s="3">
        <v>-11</v>
      </c>
      <c r="K1662" s="3">
        <v>-5</v>
      </c>
      <c r="L1662" s="3">
        <v>0</v>
      </c>
      <c r="M1662" s="3">
        <v>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1.8749999999999999E-3</v>
      </c>
      <c r="T1662" s="13">
        <f t="shared" si="251"/>
        <v>-4.0920000000000002E-3</v>
      </c>
      <c r="U1662" s="13">
        <f t="shared" si="252"/>
        <v>-1.8525E-3</v>
      </c>
      <c r="V1662" s="13">
        <f t="shared" si="253"/>
        <v>0</v>
      </c>
      <c r="W1662" s="13">
        <f t="shared" si="254"/>
        <v>2.5759999999999997E-3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10062</v>
      </c>
      <c r="C1663" s="3" t="s">
        <v>4580</v>
      </c>
      <c r="D1663" s="12">
        <v>390</v>
      </c>
      <c r="E1663" s="12">
        <v>393</v>
      </c>
      <c r="F1663" s="12">
        <v>390.5</v>
      </c>
      <c r="G1663" s="12">
        <v>396.5</v>
      </c>
      <c r="H1663" s="12">
        <v>404</v>
      </c>
      <c r="I1663" s="3">
        <v>-159</v>
      </c>
      <c r="J1663" s="3">
        <v>8</v>
      </c>
      <c r="K1663" s="3">
        <v>-38</v>
      </c>
      <c r="L1663" s="3">
        <v>138</v>
      </c>
      <c r="M1663" s="3">
        <v>-36</v>
      </c>
      <c r="N1663" s="3">
        <v>0</v>
      </c>
      <c r="O1663" s="3">
        <v>1</v>
      </c>
      <c r="P1663" s="3">
        <v>1</v>
      </c>
      <c r="Q1663" s="3">
        <v>0</v>
      </c>
      <c r="R1663" s="3">
        <v>0</v>
      </c>
      <c r="S1663" s="13">
        <f t="shared" si="250"/>
        <v>-0.62009999999999998</v>
      </c>
      <c r="T1663" s="13">
        <f t="shared" si="251"/>
        <v>3.1440000000000003E-2</v>
      </c>
      <c r="U1663" s="13">
        <f t="shared" si="252"/>
        <v>-0.14838999999999999</v>
      </c>
      <c r="V1663" s="13">
        <f t="shared" si="253"/>
        <v>0.54717000000000005</v>
      </c>
      <c r="W1663" s="13">
        <f t="shared" si="254"/>
        <v>-0.14544000000000001</v>
      </c>
      <c r="X1663" s="13">
        <f t="shared" si="255"/>
        <v>0</v>
      </c>
      <c r="Y1663" s="13">
        <f t="shared" si="256"/>
        <v>3.9300000000000003E-3</v>
      </c>
      <c r="Z1663" s="13">
        <f t="shared" si="257"/>
        <v>3.9050000000000001E-3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10063</v>
      </c>
      <c r="C1664" s="3" t="s">
        <v>4580</v>
      </c>
      <c r="D1664" s="12">
        <v>58.4</v>
      </c>
      <c r="E1664" s="12">
        <v>58.3</v>
      </c>
      <c r="F1664" s="12">
        <v>58</v>
      </c>
      <c r="G1664" s="12">
        <v>57.7</v>
      </c>
      <c r="H1664" s="12">
        <v>55.5</v>
      </c>
      <c r="I1664" s="3">
        <v>-1</v>
      </c>
      <c r="J1664" s="3">
        <v>-4</v>
      </c>
      <c r="K1664" s="3">
        <v>-6</v>
      </c>
      <c r="L1664" s="3">
        <v>3</v>
      </c>
      <c r="M1664" s="3">
        <v>-12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-5.8399999999999999E-4</v>
      </c>
      <c r="T1664" s="13">
        <f t="shared" si="251"/>
        <v>-2.3319999999999999E-3</v>
      </c>
      <c r="U1664" s="13">
        <f t="shared" si="252"/>
        <v>-3.48E-3</v>
      </c>
      <c r="V1664" s="13">
        <f t="shared" si="253"/>
        <v>1.7310000000000003E-3</v>
      </c>
      <c r="W1664" s="13">
        <f t="shared" si="254"/>
        <v>-6.6600000000000001E-3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10064</v>
      </c>
      <c r="C1665" s="3" t="s">
        <v>10192</v>
      </c>
      <c r="D1665" s="12">
        <v>42</v>
      </c>
      <c r="E1665" s="12">
        <v>43.15</v>
      </c>
      <c r="F1665" s="12">
        <v>42.95</v>
      </c>
      <c r="G1665" s="12">
        <v>42.5</v>
      </c>
      <c r="H1665" s="12">
        <v>43.9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10065</v>
      </c>
      <c r="C1666" s="3" t="s">
        <v>10283</v>
      </c>
      <c r="D1666" s="12">
        <v>63</v>
      </c>
      <c r="E1666" s="12">
        <v>63</v>
      </c>
      <c r="F1666" s="12">
        <v>61.6</v>
      </c>
      <c r="G1666" s="12">
        <v>61.9</v>
      </c>
      <c r="H1666" s="12">
        <v>60.3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10066</v>
      </c>
      <c r="C1667" s="3" t="s">
        <v>10192</v>
      </c>
      <c r="D1667" s="12">
        <v>39.4</v>
      </c>
      <c r="E1667" s="12">
        <v>39.9</v>
      </c>
      <c r="F1667" s="12">
        <v>39.4</v>
      </c>
      <c r="G1667" s="12">
        <v>39.6</v>
      </c>
      <c r="H1667" s="12">
        <v>39.799999999999997</v>
      </c>
      <c r="I1667" s="3">
        <v>-8</v>
      </c>
      <c r="J1667" s="3">
        <v>4</v>
      </c>
      <c r="K1667" s="3">
        <v>1</v>
      </c>
      <c r="L1667" s="3">
        <v>4</v>
      </c>
      <c r="M1667" s="3">
        <v>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-3.1519999999999999E-3</v>
      </c>
      <c r="T1667" s="13">
        <f t="shared" si="251"/>
        <v>1.596E-3</v>
      </c>
      <c r="U1667" s="13">
        <f t="shared" si="252"/>
        <v>3.9399999999999998E-4</v>
      </c>
      <c r="V1667" s="13">
        <f t="shared" si="253"/>
        <v>1.5840000000000001E-3</v>
      </c>
      <c r="W1667" s="13">
        <f t="shared" si="254"/>
        <v>1.99E-3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10067</v>
      </c>
      <c r="C1668" s="3" t="s">
        <v>10192</v>
      </c>
      <c r="D1668" s="12">
        <v>20.9</v>
      </c>
      <c r="E1668" s="12">
        <v>21.1</v>
      </c>
      <c r="F1668" s="12">
        <v>20.95</v>
      </c>
      <c r="G1668" s="12">
        <v>20.95</v>
      </c>
      <c r="H1668" s="12">
        <v>21</v>
      </c>
      <c r="I1668" s="3">
        <v>3</v>
      </c>
      <c r="J1668" s="3">
        <v>0</v>
      </c>
      <c r="K1668" s="3">
        <v>-4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6.2699999999999995E-4</v>
      </c>
      <c r="T1668" s="13">
        <f t="shared" si="251"/>
        <v>0</v>
      </c>
      <c r="U1668" s="13">
        <f t="shared" si="252"/>
        <v>-8.3799999999999999E-4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10068</v>
      </c>
      <c r="C1669" s="3" t="s">
        <v>10283</v>
      </c>
      <c r="D1669" s="12">
        <v>38</v>
      </c>
      <c r="E1669" s="12">
        <v>38</v>
      </c>
      <c r="F1669" s="12">
        <v>37.85</v>
      </c>
      <c r="G1669" s="12">
        <v>37.549999999999997</v>
      </c>
      <c r="H1669" s="12">
        <v>38</v>
      </c>
      <c r="I1669" s="3">
        <v>10</v>
      </c>
      <c r="J1669" s="3">
        <v>1</v>
      </c>
      <c r="K1669" s="3">
        <v>-11</v>
      </c>
      <c r="L1669" s="3">
        <v>-13</v>
      </c>
      <c r="M1669" s="3">
        <v>19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3.8E-3</v>
      </c>
      <c r="T1669" s="13">
        <f t="shared" si="251"/>
        <v>3.8000000000000002E-4</v>
      </c>
      <c r="U1669" s="13">
        <f t="shared" si="252"/>
        <v>-4.1635000000000005E-3</v>
      </c>
      <c r="V1669" s="13">
        <f t="shared" si="253"/>
        <v>-4.8814999999999996E-3</v>
      </c>
      <c r="W1669" s="13">
        <f t="shared" si="254"/>
        <v>7.2199999999999999E-3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10069</v>
      </c>
      <c r="C1670" s="3" t="s">
        <v>4580</v>
      </c>
      <c r="D1670" s="12">
        <v>56.1</v>
      </c>
      <c r="E1670" s="12">
        <v>56.3</v>
      </c>
      <c r="F1670" s="12">
        <v>59.3</v>
      </c>
      <c r="G1670" s="12">
        <v>59.3</v>
      </c>
      <c r="H1670" s="12">
        <v>59.3</v>
      </c>
      <c r="I1670" s="3">
        <v>0</v>
      </c>
      <c r="J1670" s="3">
        <v>-6</v>
      </c>
      <c r="K1670" s="3">
        <v>-2</v>
      </c>
      <c r="L1670" s="3">
        <v>-19</v>
      </c>
      <c r="M1670" s="3">
        <v>-3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</v>
      </c>
      <c r="T1670" s="13">
        <f t="shared" si="251"/>
        <v>-3.3779999999999995E-3</v>
      </c>
      <c r="U1670" s="13">
        <f t="shared" si="252"/>
        <v>-1.186E-3</v>
      </c>
      <c r="V1670" s="13">
        <f t="shared" si="253"/>
        <v>-1.1267000000000001E-2</v>
      </c>
      <c r="W1670" s="13">
        <f t="shared" si="254"/>
        <v>-1.7789999999999998E-3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10070</v>
      </c>
      <c r="C1671" s="3" t="s">
        <v>10194</v>
      </c>
      <c r="D1671" s="12">
        <v>111.5</v>
      </c>
      <c r="E1671" s="12">
        <v>110.5</v>
      </c>
      <c r="F1671" s="12">
        <v>111.5</v>
      </c>
      <c r="G1671" s="12">
        <v>112.5</v>
      </c>
      <c r="H1671" s="12">
        <v>113</v>
      </c>
      <c r="I1671" s="3">
        <v>0</v>
      </c>
      <c r="J1671" s="3">
        <v>0</v>
      </c>
      <c r="K1671" s="3">
        <v>-1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-1.1150000000000001E-3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10071</v>
      </c>
      <c r="C1672" s="3" t="s">
        <v>4580</v>
      </c>
      <c r="D1672" s="12">
        <v>82.1</v>
      </c>
      <c r="E1672" s="12">
        <v>82.1</v>
      </c>
      <c r="F1672" s="12">
        <v>85.1</v>
      </c>
      <c r="G1672" s="12">
        <v>85.4</v>
      </c>
      <c r="H1672" s="12">
        <v>86.6</v>
      </c>
      <c r="I1672" s="3">
        <v>0</v>
      </c>
      <c r="J1672" s="3">
        <v>-6</v>
      </c>
      <c r="K1672" s="3">
        <v>-15</v>
      </c>
      <c r="L1672" s="3">
        <v>-5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-4.9259999999999998E-3</v>
      </c>
      <c r="U1672" s="13">
        <f t="shared" si="262"/>
        <v>-1.2765E-2</v>
      </c>
      <c r="V1672" s="13">
        <f t="shared" si="263"/>
        <v>-4.2700000000000004E-3</v>
      </c>
      <c r="W1672" s="13">
        <f t="shared" si="264"/>
        <v>3.4639999999999996E-3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10072</v>
      </c>
      <c r="C1673" s="3" t="s">
        <v>10192</v>
      </c>
      <c r="D1673" s="12">
        <v>79.8</v>
      </c>
      <c r="E1673" s="12">
        <v>78</v>
      </c>
      <c r="F1673" s="12">
        <v>77.7</v>
      </c>
      <c r="G1673" s="12">
        <v>78.599999999999994</v>
      </c>
      <c r="H1673" s="12">
        <v>78.7</v>
      </c>
      <c r="I1673" s="3">
        <v>2</v>
      </c>
      <c r="J1673" s="3">
        <v>-10</v>
      </c>
      <c r="K1673" s="3">
        <v>0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1.596E-3</v>
      </c>
      <c r="T1673" s="13">
        <f t="shared" si="261"/>
        <v>-7.7999999999999996E-3</v>
      </c>
      <c r="U1673" s="13">
        <f t="shared" si="262"/>
        <v>0</v>
      </c>
      <c r="V1673" s="13">
        <f t="shared" si="263"/>
        <v>7.8599999999999991E-4</v>
      </c>
      <c r="W1673" s="13">
        <f t="shared" si="264"/>
        <v>7.8700000000000005E-4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10073</v>
      </c>
      <c r="C1674" s="3" t="s">
        <v>10192</v>
      </c>
      <c r="D1674" s="12">
        <v>16.399999999999999</v>
      </c>
      <c r="E1674" s="12">
        <v>16.2</v>
      </c>
      <c r="F1674" s="12">
        <v>16.100000000000001</v>
      </c>
      <c r="G1674" s="12">
        <v>16.2</v>
      </c>
      <c r="H1674" s="12">
        <v>16.3</v>
      </c>
      <c r="I1674" s="3">
        <v>-1</v>
      </c>
      <c r="J1674" s="3">
        <v>-5</v>
      </c>
      <c r="K1674" s="3">
        <v>-2</v>
      </c>
      <c r="L1674" s="3">
        <v>-2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-1.6399999999999997E-4</v>
      </c>
      <c r="T1674" s="13">
        <f t="shared" si="261"/>
        <v>-8.0999999999999996E-4</v>
      </c>
      <c r="U1674" s="13">
        <f t="shared" si="262"/>
        <v>-3.2200000000000002E-4</v>
      </c>
      <c r="V1674" s="13">
        <f t="shared" si="263"/>
        <v>-3.2399999999999996E-4</v>
      </c>
      <c r="W1674" s="13">
        <f t="shared" si="264"/>
        <v>-4.8900000000000007E-4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10074</v>
      </c>
      <c r="C1675" s="3" t="s">
        <v>10194</v>
      </c>
      <c r="D1675" s="12">
        <v>40.75</v>
      </c>
      <c r="E1675" s="12">
        <v>40.950000000000003</v>
      </c>
      <c r="F1675" s="12">
        <v>41.1</v>
      </c>
      <c r="G1675" s="12">
        <v>40.75</v>
      </c>
      <c r="H1675" s="12">
        <v>40.75</v>
      </c>
      <c r="I1675" s="3">
        <v>2</v>
      </c>
      <c r="J1675" s="3">
        <v>5</v>
      </c>
      <c r="K1675" s="3">
        <v>3</v>
      </c>
      <c r="L1675" s="3">
        <v>13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8.1499999999999997E-4</v>
      </c>
      <c r="T1675" s="13">
        <f t="shared" si="261"/>
        <v>2.0474999999999998E-3</v>
      </c>
      <c r="U1675" s="13">
        <f t="shared" si="262"/>
        <v>1.2330000000000002E-3</v>
      </c>
      <c r="V1675" s="13">
        <f t="shared" si="263"/>
        <v>5.2975000000000001E-3</v>
      </c>
      <c r="W1675" s="13">
        <f t="shared" si="264"/>
        <v>1.6299999999999999E-3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10075</v>
      </c>
      <c r="C1676" s="3" t="s">
        <v>10306</v>
      </c>
      <c r="D1676" s="12">
        <v>137.5</v>
      </c>
      <c r="E1676" s="12">
        <v>142</v>
      </c>
      <c r="F1676" s="12">
        <v>140</v>
      </c>
      <c r="G1676" s="12">
        <v>139</v>
      </c>
      <c r="H1676" s="12">
        <v>141</v>
      </c>
      <c r="I1676" s="3">
        <v>26</v>
      </c>
      <c r="J1676" s="3">
        <v>-9</v>
      </c>
      <c r="K1676" s="3">
        <v>-49</v>
      </c>
      <c r="L1676" s="3">
        <v>-8</v>
      </c>
      <c r="M1676" s="3">
        <v>21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3.5749999999999997E-2</v>
      </c>
      <c r="T1676" s="13">
        <f t="shared" si="261"/>
        <v>-1.278E-2</v>
      </c>
      <c r="U1676" s="13">
        <f t="shared" si="262"/>
        <v>-6.8599999999999994E-2</v>
      </c>
      <c r="V1676" s="13">
        <f t="shared" si="263"/>
        <v>-1.112E-2</v>
      </c>
      <c r="W1676" s="13">
        <f t="shared" si="264"/>
        <v>2.9610000000000001E-2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10076</v>
      </c>
      <c r="C1677" s="3" t="s">
        <v>4579</v>
      </c>
      <c r="D1677" s="12">
        <v>26.5</v>
      </c>
      <c r="E1677" s="12">
        <v>29.05</v>
      </c>
      <c r="F1677" s="12">
        <v>31.95</v>
      </c>
      <c r="G1677" s="12">
        <v>35.1</v>
      </c>
      <c r="H1677" s="12">
        <v>33</v>
      </c>
      <c r="I1677" s="3">
        <v>63</v>
      </c>
      <c r="J1677" s="3">
        <v>-12</v>
      </c>
      <c r="K1677" s="3">
        <v>-1</v>
      </c>
      <c r="L1677" s="3">
        <v>-52</v>
      </c>
      <c r="M1677" s="3">
        <v>-230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1.6695000000000002E-2</v>
      </c>
      <c r="T1677" s="13">
        <f t="shared" si="261"/>
        <v>-3.4860000000000004E-3</v>
      </c>
      <c r="U1677" s="13">
        <f t="shared" si="262"/>
        <v>-3.1950000000000001E-4</v>
      </c>
      <c r="V1677" s="13">
        <f t="shared" si="263"/>
        <v>-1.8252000000000001E-2</v>
      </c>
      <c r="W1677" s="13">
        <f t="shared" si="264"/>
        <v>-7.5899999999999995E-2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10077</v>
      </c>
      <c r="C1678" s="3" t="s">
        <v>10192</v>
      </c>
      <c r="D1678" s="12">
        <v>14.45</v>
      </c>
      <c r="E1678" s="12">
        <v>14.55</v>
      </c>
      <c r="F1678" s="12">
        <v>14.25</v>
      </c>
      <c r="G1678" s="12">
        <v>14.2</v>
      </c>
      <c r="H1678" s="12">
        <v>14.25</v>
      </c>
      <c r="I1678" s="3">
        <v>0</v>
      </c>
      <c r="J1678" s="3">
        <v>0</v>
      </c>
      <c r="K1678" s="3">
        <v>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1.4249999999999999E-4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10078</v>
      </c>
      <c r="C1679" s="3" t="s">
        <v>10192</v>
      </c>
      <c r="D1679" s="12">
        <v>52.7</v>
      </c>
      <c r="E1679" s="12">
        <v>52.9</v>
      </c>
      <c r="F1679" s="12">
        <v>52.6</v>
      </c>
      <c r="G1679" s="12">
        <v>52.5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10079</v>
      </c>
      <c r="C1680" s="3" t="s">
        <v>10191</v>
      </c>
      <c r="D1680" s="12">
        <v>43</v>
      </c>
      <c r="E1680" s="12">
        <v>43.1</v>
      </c>
      <c r="F1680" s="12">
        <v>42.95</v>
      </c>
      <c r="G1680" s="12">
        <v>42.9</v>
      </c>
      <c r="H1680" s="12">
        <v>42.85</v>
      </c>
      <c r="I1680" s="3">
        <v>12</v>
      </c>
      <c r="J1680" s="3">
        <v>-10</v>
      </c>
      <c r="K1680" s="3">
        <v>-18</v>
      </c>
      <c r="L1680" s="3">
        <v>-9</v>
      </c>
      <c r="M1680" s="3">
        <v>-18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5.1599999999999997E-3</v>
      </c>
      <c r="T1680" s="13">
        <f t="shared" si="261"/>
        <v>-4.3099999999999996E-3</v>
      </c>
      <c r="U1680" s="13">
        <f t="shared" si="262"/>
        <v>-7.731E-3</v>
      </c>
      <c r="V1680" s="13">
        <f t="shared" si="263"/>
        <v>-3.8609999999999998E-3</v>
      </c>
      <c r="W1680" s="13">
        <f t="shared" si="264"/>
        <v>-7.7130000000000011E-3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10080</v>
      </c>
      <c r="C1681" s="3" t="s">
        <v>4580</v>
      </c>
      <c r="D1681" s="12">
        <v>77</v>
      </c>
      <c r="E1681" s="12">
        <v>76.5</v>
      </c>
      <c r="F1681" s="12">
        <v>77</v>
      </c>
      <c r="G1681" s="12">
        <v>77</v>
      </c>
      <c r="H1681" s="12">
        <v>77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10081</v>
      </c>
      <c r="C1682" s="3" t="s">
        <v>10192</v>
      </c>
      <c r="D1682" s="12">
        <v>15.55</v>
      </c>
      <c r="E1682" s="12">
        <v>15.65</v>
      </c>
      <c r="F1682" s="12">
        <v>15.8</v>
      </c>
      <c r="G1682" s="12">
        <v>15.7</v>
      </c>
      <c r="H1682" s="12">
        <v>16.100000000000001</v>
      </c>
      <c r="I1682" s="3">
        <v>-1</v>
      </c>
      <c r="J1682" s="3">
        <v>-2</v>
      </c>
      <c r="K1682" s="3">
        <v>-1</v>
      </c>
      <c r="L1682" s="3">
        <v>-8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-1.5550000000000001E-4</v>
      </c>
      <c r="T1682" s="13">
        <f t="shared" si="261"/>
        <v>-3.1300000000000002E-4</v>
      </c>
      <c r="U1682" s="13">
        <f t="shared" si="262"/>
        <v>-1.5800000000000002E-4</v>
      </c>
      <c r="V1682" s="13">
        <f t="shared" si="263"/>
        <v>-1.256E-3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10082</v>
      </c>
      <c r="C1683" s="3" t="s">
        <v>10192</v>
      </c>
      <c r="D1683" s="12">
        <v>16.8</v>
      </c>
      <c r="E1683" s="12">
        <v>17.100000000000001</v>
      </c>
      <c r="F1683" s="12">
        <v>17.100000000000001</v>
      </c>
      <c r="G1683" s="12">
        <v>17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10083</v>
      </c>
      <c r="C1684" s="3" t="s">
        <v>10308</v>
      </c>
      <c r="D1684" s="12">
        <v>158.5</v>
      </c>
      <c r="E1684" s="12">
        <v>155.5</v>
      </c>
      <c r="F1684" s="12">
        <v>157.5</v>
      </c>
      <c r="G1684" s="12">
        <v>156.5</v>
      </c>
      <c r="H1684" s="12">
        <v>150.5</v>
      </c>
      <c r="I1684" s="3">
        <v>-579</v>
      </c>
      <c r="J1684" s="3">
        <v>-114</v>
      </c>
      <c r="K1684" s="3">
        <v>741</v>
      </c>
      <c r="L1684" s="3">
        <v>590</v>
      </c>
      <c r="M1684" s="3">
        <v>-1958</v>
      </c>
      <c r="N1684" s="3">
        <v>0</v>
      </c>
      <c r="O1684" s="3">
        <v>-76</v>
      </c>
      <c r="P1684" s="3">
        <v>-60</v>
      </c>
      <c r="Q1684" s="3">
        <v>170</v>
      </c>
      <c r="R1684" s="3">
        <v>-226</v>
      </c>
      <c r="S1684" s="13">
        <f t="shared" si="260"/>
        <v>-0.91771499999999995</v>
      </c>
      <c r="T1684" s="13">
        <f t="shared" si="261"/>
        <v>-0.17727000000000001</v>
      </c>
      <c r="U1684" s="13">
        <f t="shared" si="262"/>
        <v>1.1670750000000001</v>
      </c>
      <c r="V1684" s="13">
        <f t="shared" si="263"/>
        <v>0.92335</v>
      </c>
      <c r="W1684" s="13">
        <f t="shared" si="264"/>
        <v>-2.94679</v>
      </c>
      <c r="X1684" s="13">
        <f t="shared" si="265"/>
        <v>0</v>
      </c>
      <c r="Y1684" s="13">
        <f t="shared" si="266"/>
        <v>-0.11817999999999999</v>
      </c>
      <c r="Z1684" s="13">
        <f t="shared" si="267"/>
        <v>-9.4500000000000001E-2</v>
      </c>
      <c r="AA1684" s="13">
        <f t="shared" si="268"/>
        <v>0.26605000000000001</v>
      </c>
      <c r="AB1684" s="13">
        <f t="shared" si="269"/>
        <v>-0.34012999999999999</v>
      </c>
    </row>
    <row r="1685" spans="1:28" x14ac:dyDescent="0.25">
      <c r="A1685" s="2" t="s">
        <v>1679</v>
      </c>
      <c r="B1685" s="3" t="s">
        <v>10084</v>
      </c>
      <c r="C1685" s="3" t="s">
        <v>10192</v>
      </c>
      <c r="D1685" s="12">
        <v>38.65</v>
      </c>
      <c r="E1685" s="12">
        <v>38.6</v>
      </c>
      <c r="F1685" s="12">
        <v>38.35</v>
      </c>
      <c r="G1685" s="12">
        <v>38.450000000000003</v>
      </c>
      <c r="H1685" s="12">
        <v>39.1</v>
      </c>
      <c r="I1685" s="3">
        <v>-3</v>
      </c>
      <c r="J1685" s="3">
        <v>-41</v>
      </c>
      <c r="K1685" s="3">
        <v>-149</v>
      </c>
      <c r="L1685" s="3">
        <v>52</v>
      </c>
      <c r="M1685" s="3">
        <v>104</v>
      </c>
      <c r="N1685" s="3">
        <v>61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-1.1594999999999999E-3</v>
      </c>
      <c r="T1685" s="13">
        <f t="shared" si="261"/>
        <v>-1.5826E-2</v>
      </c>
      <c r="U1685" s="13">
        <f t="shared" si="262"/>
        <v>-5.7141500000000005E-2</v>
      </c>
      <c r="V1685" s="13">
        <f t="shared" si="263"/>
        <v>1.9994000000000001E-2</v>
      </c>
      <c r="W1685" s="13">
        <f t="shared" si="264"/>
        <v>4.0663999999999999E-2</v>
      </c>
      <c r="X1685" s="13">
        <f t="shared" si="265"/>
        <v>2.35765E-2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10085</v>
      </c>
      <c r="C1686" s="3" t="s">
        <v>10192</v>
      </c>
      <c r="D1686" s="12">
        <v>35</v>
      </c>
      <c r="E1686" s="12">
        <v>38.5</v>
      </c>
      <c r="F1686" s="12">
        <v>38.450000000000003</v>
      </c>
      <c r="G1686" s="12">
        <v>38.549999999999997</v>
      </c>
      <c r="H1686" s="12">
        <v>39</v>
      </c>
      <c r="I1686" s="3">
        <v>42</v>
      </c>
      <c r="J1686" s="3">
        <v>-130</v>
      </c>
      <c r="K1686" s="3">
        <v>-491</v>
      </c>
      <c r="L1686" s="3">
        <v>-60</v>
      </c>
      <c r="M1686" s="3">
        <v>25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1.47E-2</v>
      </c>
      <c r="T1686" s="13">
        <f t="shared" si="261"/>
        <v>-5.0049999999999997E-2</v>
      </c>
      <c r="U1686" s="13">
        <f t="shared" si="262"/>
        <v>-0.1887895</v>
      </c>
      <c r="V1686" s="13">
        <f t="shared" si="263"/>
        <v>-2.3130000000000001E-2</v>
      </c>
      <c r="W1686" s="13">
        <f t="shared" si="264"/>
        <v>9.75E-3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10086</v>
      </c>
      <c r="C1687" s="3" t="s">
        <v>10310</v>
      </c>
      <c r="D1687" s="12">
        <v>36.6</v>
      </c>
      <c r="E1687" s="12">
        <v>36.299999999999997</v>
      </c>
      <c r="F1687" s="12">
        <v>36.450000000000003</v>
      </c>
      <c r="G1687" s="12">
        <v>36.65</v>
      </c>
      <c r="H1687" s="12">
        <v>36.6</v>
      </c>
      <c r="I1687" s="3">
        <v>58</v>
      </c>
      <c r="J1687" s="3">
        <v>19</v>
      </c>
      <c r="K1687" s="3">
        <v>-1</v>
      </c>
      <c r="L1687" s="3">
        <v>13</v>
      </c>
      <c r="M1687" s="3">
        <v>36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2.1228E-2</v>
      </c>
      <c r="T1687" s="13">
        <f t="shared" si="261"/>
        <v>6.8969999999999995E-3</v>
      </c>
      <c r="U1687" s="13">
        <f t="shared" si="262"/>
        <v>-3.6450000000000002E-4</v>
      </c>
      <c r="V1687" s="13">
        <f t="shared" si="263"/>
        <v>4.7644999999999996E-3</v>
      </c>
      <c r="W1687" s="13">
        <f t="shared" si="264"/>
        <v>1.3176000000000002E-2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10087</v>
      </c>
      <c r="C1688" s="3" t="s">
        <v>4580</v>
      </c>
      <c r="D1688" s="12">
        <v>23.6</v>
      </c>
      <c r="E1688" s="12">
        <v>23.1</v>
      </c>
      <c r="F1688" s="12">
        <v>22.4</v>
      </c>
      <c r="G1688" s="12">
        <v>22.75</v>
      </c>
      <c r="H1688" s="12">
        <v>23</v>
      </c>
      <c r="I1688" s="3">
        <v>-50</v>
      </c>
      <c r="J1688" s="3">
        <v>3</v>
      </c>
      <c r="K1688" s="3">
        <v>12</v>
      </c>
      <c r="L1688" s="3">
        <v>-3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-1.18E-2</v>
      </c>
      <c r="T1688" s="13">
        <f t="shared" si="261"/>
        <v>6.9300000000000015E-4</v>
      </c>
      <c r="U1688" s="13">
        <f t="shared" si="262"/>
        <v>2.6879999999999994E-3</v>
      </c>
      <c r="V1688" s="13">
        <f t="shared" si="263"/>
        <v>-6.8249999999999995E-4</v>
      </c>
      <c r="W1688" s="13">
        <f t="shared" si="264"/>
        <v>2.3000000000000001E-4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10088</v>
      </c>
      <c r="C1689" s="3" t="s">
        <v>10218</v>
      </c>
      <c r="D1689" s="12">
        <v>14.7</v>
      </c>
      <c r="E1689" s="12">
        <v>14.5</v>
      </c>
      <c r="F1689" s="12">
        <v>14.1</v>
      </c>
      <c r="G1689" s="12">
        <v>14.45</v>
      </c>
      <c r="H1689" s="12">
        <v>14.3</v>
      </c>
      <c r="I1689" s="3">
        <v>0</v>
      </c>
      <c r="J1689" s="3">
        <v>0</v>
      </c>
      <c r="K1689" s="3">
        <v>1</v>
      </c>
      <c r="L1689" s="3">
        <v>15</v>
      </c>
      <c r="M1689" s="3">
        <v>-7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0</v>
      </c>
      <c r="T1689" s="13">
        <f t="shared" si="261"/>
        <v>0</v>
      </c>
      <c r="U1689" s="13">
        <f t="shared" si="262"/>
        <v>1.4099999999999998E-4</v>
      </c>
      <c r="V1689" s="13">
        <f t="shared" si="263"/>
        <v>2.1675000000000002E-3</v>
      </c>
      <c r="W1689" s="13">
        <f t="shared" si="264"/>
        <v>-1.0010000000000002E-3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10089</v>
      </c>
      <c r="C1690" s="3" t="s">
        <v>4580</v>
      </c>
      <c r="D1690" s="12">
        <v>29.05</v>
      </c>
      <c r="E1690" s="12">
        <v>29.05</v>
      </c>
      <c r="F1690" s="12">
        <v>28.95</v>
      </c>
      <c r="G1690" s="12">
        <v>28.85</v>
      </c>
      <c r="H1690" s="12">
        <v>29.15</v>
      </c>
      <c r="I1690" s="3">
        <v>0</v>
      </c>
      <c r="J1690" s="3">
        <v>0</v>
      </c>
      <c r="K1690" s="3">
        <v>-4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-1.158E-3</v>
      </c>
      <c r="V1690" s="13">
        <f t="shared" si="263"/>
        <v>0</v>
      </c>
      <c r="W1690" s="13">
        <f t="shared" si="264"/>
        <v>2.9149999999999998E-4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10090</v>
      </c>
      <c r="C1691" s="3" t="s">
        <v>10192</v>
      </c>
      <c r="D1691" s="12">
        <v>18.5</v>
      </c>
      <c r="E1691" s="12">
        <v>18.600000000000001</v>
      </c>
      <c r="F1691" s="12">
        <v>19.05</v>
      </c>
      <c r="G1691" s="12">
        <v>19.399999999999999</v>
      </c>
      <c r="H1691" s="12">
        <v>19.100000000000001</v>
      </c>
      <c r="I1691" s="3">
        <v>-179</v>
      </c>
      <c r="J1691" s="3">
        <v>3487</v>
      </c>
      <c r="K1691" s="3">
        <v>-28</v>
      </c>
      <c r="L1691" s="3">
        <v>34</v>
      </c>
      <c r="M1691" s="3">
        <v>-27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-3.3114999999999999E-2</v>
      </c>
      <c r="T1691" s="13">
        <f t="shared" si="261"/>
        <v>0.64858199999999999</v>
      </c>
      <c r="U1691" s="13">
        <f t="shared" si="262"/>
        <v>-5.3340000000000002E-3</v>
      </c>
      <c r="V1691" s="13">
        <f t="shared" si="263"/>
        <v>6.5959999999999994E-3</v>
      </c>
      <c r="W1691" s="13">
        <f t="shared" si="264"/>
        <v>-5.1570000000000001E-3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10091</v>
      </c>
      <c r="C1692" s="3" t="s">
        <v>10285</v>
      </c>
      <c r="D1692" s="12">
        <v>11.4</v>
      </c>
      <c r="E1692" s="12">
        <v>11.6</v>
      </c>
      <c r="F1692" s="12">
        <v>11.2</v>
      </c>
      <c r="G1692" s="12">
        <v>11.2</v>
      </c>
      <c r="H1692" s="12">
        <v>11.15</v>
      </c>
      <c r="I1692" s="3">
        <v>-88</v>
      </c>
      <c r="J1692" s="3">
        <v>-132</v>
      </c>
      <c r="K1692" s="3">
        <v>-278</v>
      </c>
      <c r="L1692" s="3">
        <v>-90</v>
      </c>
      <c r="M1692" s="3">
        <v>-65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-1.0032000000000001E-2</v>
      </c>
      <c r="T1692" s="13">
        <f t="shared" si="261"/>
        <v>-1.5312000000000001E-2</v>
      </c>
      <c r="U1692" s="13">
        <f t="shared" si="262"/>
        <v>-3.1136E-2</v>
      </c>
      <c r="V1692" s="13">
        <f t="shared" si="263"/>
        <v>-1.0079999999999999E-2</v>
      </c>
      <c r="W1692" s="13">
        <f t="shared" si="264"/>
        <v>-7.2474999999999996E-3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10092</v>
      </c>
      <c r="C1693" s="3" t="s">
        <v>10187</v>
      </c>
      <c r="D1693" s="12">
        <v>13.2</v>
      </c>
      <c r="E1693" s="12">
        <v>13.25</v>
      </c>
      <c r="F1693" s="12">
        <v>12.85</v>
      </c>
      <c r="G1693" s="12">
        <v>12.8</v>
      </c>
      <c r="H1693" s="12">
        <v>12.75</v>
      </c>
      <c r="I1693" s="3">
        <v>-2</v>
      </c>
      <c r="J1693" s="3">
        <v>2</v>
      </c>
      <c r="K1693" s="3">
        <v>-24</v>
      </c>
      <c r="L1693" s="3">
        <v>10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-2.6399999999999997E-4</v>
      </c>
      <c r="T1693" s="13">
        <f t="shared" si="261"/>
        <v>2.6499999999999999E-4</v>
      </c>
      <c r="U1693" s="13">
        <f t="shared" si="262"/>
        <v>-3.0839999999999999E-3</v>
      </c>
      <c r="V1693" s="13">
        <f t="shared" si="263"/>
        <v>1.2800000000000001E-3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10093</v>
      </c>
      <c r="C1694" s="3" t="s">
        <v>4305</v>
      </c>
      <c r="D1694" s="12">
        <v>24.5</v>
      </c>
      <c r="E1694" s="12">
        <v>25.8</v>
      </c>
      <c r="F1694" s="12">
        <v>24.85</v>
      </c>
      <c r="G1694" s="12">
        <v>24.3</v>
      </c>
      <c r="H1694" s="12">
        <v>24.45</v>
      </c>
      <c r="I1694" s="3">
        <v>310</v>
      </c>
      <c r="J1694" s="3">
        <v>441</v>
      </c>
      <c r="K1694" s="3">
        <v>-1069</v>
      </c>
      <c r="L1694" s="3">
        <v>-460</v>
      </c>
      <c r="M1694" s="3">
        <v>202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7.5950000000000004E-2</v>
      </c>
      <c r="T1694" s="13">
        <f t="shared" si="261"/>
        <v>0.113778</v>
      </c>
      <c r="U1694" s="13">
        <f t="shared" si="262"/>
        <v>-0.26564650000000001</v>
      </c>
      <c r="V1694" s="13">
        <f t="shared" si="263"/>
        <v>-0.11178</v>
      </c>
      <c r="W1694" s="13">
        <f t="shared" si="264"/>
        <v>4.9388999999999995E-2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10094</v>
      </c>
      <c r="C1695" s="3" t="s">
        <v>10192</v>
      </c>
      <c r="D1695" s="12">
        <v>12</v>
      </c>
      <c r="E1695" s="12">
        <v>11.9</v>
      </c>
      <c r="F1695" s="12">
        <v>11.6</v>
      </c>
      <c r="G1695" s="12">
        <v>11.75</v>
      </c>
      <c r="H1695" s="12">
        <v>11.7</v>
      </c>
      <c r="I1695" s="3">
        <v>0</v>
      </c>
      <c r="J1695" s="3">
        <v>0</v>
      </c>
      <c r="K1695" s="3">
        <v>-13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-1.5079999999999998E-3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10095</v>
      </c>
      <c r="C1696" s="3" t="s">
        <v>10308</v>
      </c>
      <c r="D1696" s="12">
        <v>85.5</v>
      </c>
      <c r="E1696" s="12">
        <v>85.8</v>
      </c>
      <c r="F1696" s="12">
        <v>88.4</v>
      </c>
      <c r="G1696" s="12">
        <v>85.8</v>
      </c>
      <c r="H1696" s="12">
        <v>83.2</v>
      </c>
      <c r="I1696" s="3">
        <v>1186</v>
      </c>
      <c r="J1696" s="3">
        <v>586</v>
      </c>
      <c r="K1696" s="3">
        <v>875</v>
      </c>
      <c r="L1696" s="3">
        <v>-912</v>
      </c>
      <c r="M1696" s="3">
        <v>-180</v>
      </c>
      <c r="N1696" s="3">
        <v>301</v>
      </c>
      <c r="O1696" s="3">
        <v>0</v>
      </c>
      <c r="P1696" s="3">
        <v>0</v>
      </c>
      <c r="Q1696" s="3">
        <v>35</v>
      </c>
      <c r="R1696" s="3">
        <v>0</v>
      </c>
      <c r="S1696" s="13">
        <f t="shared" si="260"/>
        <v>1.01403</v>
      </c>
      <c r="T1696" s="13">
        <f t="shared" si="261"/>
        <v>0.5027879999999999</v>
      </c>
      <c r="U1696" s="13">
        <f t="shared" si="262"/>
        <v>0.77349999999999997</v>
      </c>
      <c r="V1696" s="13">
        <f t="shared" si="263"/>
        <v>-0.78249599999999986</v>
      </c>
      <c r="W1696" s="13">
        <f t="shared" si="264"/>
        <v>-0.14976</v>
      </c>
      <c r="X1696" s="13">
        <f t="shared" si="265"/>
        <v>0.257355</v>
      </c>
      <c r="Y1696" s="13">
        <f t="shared" si="266"/>
        <v>0</v>
      </c>
      <c r="Z1696" s="13">
        <f t="shared" si="267"/>
        <v>0</v>
      </c>
      <c r="AA1696" s="13">
        <f t="shared" si="268"/>
        <v>3.0030000000000001E-2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10096</v>
      </c>
      <c r="C1697" s="3" t="s">
        <v>10185</v>
      </c>
      <c r="D1697" s="12">
        <v>12.15</v>
      </c>
      <c r="E1697" s="12">
        <v>12.1</v>
      </c>
      <c r="F1697" s="12">
        <v>12.5</v>
      </c>
      <c r="G1697" s="12">
        <v>12.45</v>
      </c>
      <c r="H1697" s="12">
        <v>12.35</v>
      </c>
      <c r="I1697" s="3">
        <v>2</v>
      </c>
      <c r="J1697" s="3">
        <v>3</v>
      </c>
      <c r="K1697" s="3">
        <v>1</v>
      </c>
      <c r="L1697" s="3">
        <v>-3</v>
      </c>
      <c r="M1697" s="3">
        <v>-9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2.43E-4</v>
      </c>
      <c r="T1697" s="13">
        <f t="shared" si="261"/>
        <v>3.6299999999999999E-4</v>
      </c>
      <c r="U1697" s="13">
        <f t="shared" si="262"/>
        <v>1.25E-4</v>
      </c>
      <c r="V1697" s="13">
        <f t="shared" si="263"/>
        <v>-3.7349999999999992E-4</v>
      </c>
      <c r="W1697" s="13">
        <f t="shared" si="264"/>
        <v>-1.1114999999999999E-3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10097</v>
      </c>
      <c r="C1698" s="3" t="s">
        <v>10192</v>
      </c>
      <c r="D1698" s="12">
        <v>38.200000000000003</v>
      </c>
      <c r="E1698" s="12">
        <v>38.200000000000003</v>
      </c>
      <c r="F1698" s="12">
        <v>38.5</v>
      </c>
      <c r="G1698" s="12">
        <v>38.5</v>
      </c>
      <c r="H1698" s="12">
        <v>38.1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10098</v>
      </c>
      <c r="C1699" s="3" t="s">
        <v>10194</v>
      </c>
      <c r="D1699" s="12">
        <v>71.7</v>
      </c>
      <c r="E1699" s="12">
        <v>71.8</v>
      </c>
      <c r="F1699" s="12">
        <v>71.3</v>
      </c>
      <c r="G1699" s="12">
        <v>74.5</v>
      </c>
      <c r="H1699" s="12">
        <v>73.3</v>
      </c>
      <c r="I1699" s="3">
        <v>-102</v>
      </c>
      <c r="J1699" s="3">
        <v>221</v>
      </c>
      <c r="K1699" s="3">
        <v>28</v>
      </c>
      <c r="L1699" s="3">
        <v>847</v>
      </c>
      <c r="M1699" s="3">
        <v>-523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-7.3134000000000005E-2</v>
      </c>
      <c r="T1699" s="13">
        <f t="shared" si="261"/>
        <v>0.15867799999999999</v>
      </c>
      <c r="U1699" s="13">
        <f t="shared" si="262"/>
        <v>1.9963999999999999E-2</v>
      </c>
      <c r="V1699" s="13">
        <f t="shared" si="263"/>
        <v>0.63101499999999999</v>
      </c>
      <c r="W1699" s="13">
        <f t="shared" si="264"/>
        <v>-0.38335900000000001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10099</v>
      </c>
      <c r="C1700" s="3" t="s">
        <v>4738</v>
      </c>
      <c r="D1700" s="12">
        <v>46.15</v>
      </c>
      <c r="E1700" s="12">
        <v>46</v>
      </c>
      <c r="F1700" s="12">
        <v>45.5</v>
      </c>
      <c r="G1700" s="12">
        <v>45.55</v>
      </c>
      <c r="H1700" s="12">
        <v>46.7</v>
      </c>
      <c r="I1700" s="3">
        <v>16</v>
      </c>
      <c r="J1700" s="3">
        <v>49</v>
      </c>
      <c r="K1700" s="3">
        <v>25</v>
      </c>
      <c r="L1700" s="3">
        <v>53</v>
      </c>
      <c r="M1700" s="3">
        <v>175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7.3839999999999999E-3</v>
      </c>
      <c r="T1700" s="13">
        <f t="shared" si="261"/>
        <v>2.2540000000000001E-2</v>
      </c>
      <c r="U1700" s="13">
        <f t="shared" si="262"/>
        <v>1.1375E-2</v>
      </c>
      <c r="V1700" s="13">
        <f t="shared" si="263"/>
        <v>2.4141499999999996E-2</v>
      </c>
      <c r="W1700" s="13">
        <f t="shared" si="264"/>
        <v>8.1725000000000006E-2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10100</v>
      </c>
      <c r="C1701" s="3" t="s">
        <v>10192</v>
      </c>
      <c r="D1701" s="12">
        <v>23.6</v>
      </c>
      <c r="E1701" s="12">
        <v>22.45</v>
      </c>
      <c r="F1701" s="12">
        <v>21.35</v>
      </c>
      <c r="G1701" s="12">
        <v>21.3</v>
      </c>
      <c r="H1701" s="12">
        <v>21.1</v>
      </c>
      <c r="I1701" s="3">
        <v>-770</v>
      </c>
      <c r="J1701" s="3">
        <v>-12</v>
      </c>
      <c r="K1701" s="3">
        <v>-202</v>
      </c>
      <c r="L1701" s="3">
        <v>-42</v>
      </c>
      <c r="M1701" s="3">
        <v>-59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-0.18171999999999999</v>
      </c>
      <c r="T1701" s="13">
        <f t="shared" si="261"/>
        <v>-2.6939999999999998E-3</v>
      </c>
      <c r="U1701" s="13">
        <f t="shared" si="262"/>
        <v>-4.3127000000000006E-2</v>
      </c>
      <c r="V1701" s="13">
        <f t="shared" si="263"/>
        <v>-8.9460000000000008E-3</v>
      </c>
      <c r="W1701" s="13">
        <f t="shared" si="264"/>
        <v>-1.2449000000000002E-2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10101</v>
      </c>
      <c r="C1702" s="3" t="s">
        <v>10184</v>
      </c>
      <c r="D1702" s="12">
        <v>26</v>
      </c>
      <c r="E1702" s="12">
        <v>26.5</v>
      </c>
      <c r="F1702" s="12">
        <v>26.95</v>
      </c>
      <c r="G1702" s="12">
        <v>26.85</v>
      </c>
      <c r="H1702" s="12">
        <v>27</v>
      </c>
      <c r="I1702" s="3">
        <v>1</v>
      </c>
      <c r="J1702" s="3">
        <v>43</v>
      </c>
      <c r="K1702" s="3">
        <v>72</v>
      </c>
      <c r="L1702" s="3">
        <v>12</v>
      </c>
      <c r="M1702" s="3">
        <v>99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2.5999999999999998E-4</v>
      </c>
      <c r="T1702" s="13">
        <f t="shared" si="261"/>
        <v>1.1395000000000001E-2</v>
      </c>
      <c r="U1702" s="13">
        <f t="shared" si="262"/>
        <v>1.9403999999999998E-2</v>
      </c>
      <c r="V1702" s="13">
        <f t="shared" si="263"/>
        <v>3.2220000000000005E-3</v>
      </c>
      <c r="W1702" s="13">
        <f t="shared" si="264"/>
        <v>2.673E-2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10102</v>
      </c>
      <c r="C1703" s="3" t="s">
        <v>10192</v>
      </c>
      <c r="D1703" s="12">
        <v>4.74</v>
      </c>
      <c r="E1703" s="12">
        <v>4.67</v>
      </c>
      <c r="F1703" s="12">
        <v>4.6399999999999997</v>
      </c>
      <c r="G1703" s="12">
        <v>4.74</v>
      </c>
      <c r="H1703" s="12">
        <v>4.68</v>
      </c>
      <c r="I1703" s="3">
        <v>-219</v>
      </c>
      <c r="J1703" s="3">
        <v>-139</v>
      </c>
      <c r="K1703" s="3">
        <v>-22</v>
      </c>
      <c r="L1703" s="3">
        <v>-184</v>
      </c>
      <c r="M1703" s="3">
        <v>-575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-1.03806E-2</v>
      </c>
      <c r="T1703" s="13">
        <f t="shared" si="261"/>
        <v>-6.4913000000000002E-3</v>
      </c>
      <c r="U1703" s="13">
        <f t="shared" si="262"/>
        <v>-1.0207999999999999E-3</v>
      </c>
      <c r="V1703" s="13">
        <f t="shared" si="263"/>
        <v>-8.7216000000000012E-3</v>
      </c>
      <c r="W1703" s="13">
        <f t="shared" si="264"/>
        <v>-2.691E-2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10103</v>
      </c>
      <c r="C1704" s="3" t="s">
        <v>10247</v>
      </c>
      <c r="D1704" s="12">
        <v>9.24</v>
      </c>
      <c r="E1704" s="12">
        <v>9.2899999999999991</v>
      </c>
      <c r="F1704" s="12">
        <v>9.1999999999999993</v>
      </c>
      <c r="G1704" s="12">
        <v>9.35</v>
      </c>
      <c r="H1704" s="12">
        <v>9.3000000000000007</v>
      </c>
      <c r="I1704" s="3">
        <v>98</v>
      </c>
      <c r="J1704" s="3">
        <v>2</v>
      </c>
      <c r="K1704" s="3">
        <v>2</v>
      </c>
      <c r="L1704" s="3">
        <v>98</v>
      </c>
      <c r="M1704" s="3">
        <v>101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9.0551999999999994E-3</v>
      </c>
      <c r="T1704" s="13">
        <f t="shared" si="261"/>
        <v>1.8579999999999999E-4</v>
      </c>
      <c r="U1704" s="13">
        <f t="shared" si="262"/>
        <v>1.8399999999999997E-4</v>
      </c>
      <c r="V1704" s="13">
        <f t="shared" si="263"/>
        <v>9.1629999999999993E-3</v>
      </c>
      <c r="W1704" s="13">
        <f t="shared" si="264"/>
        <v>9.3930000000000003E-3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10104</v>
      </c>
      <c r="C1705" s="3" t="s">
        <v>10189</v>
      </c>
      <c r="D1705" s="12">
        <v>2.96</v>
      </c>
      <c r="E1705" s="12">
        <v>2.99</v>
      </c>
      <c r="F1705" s="12">
        <v>2.93</v>
      </c>
      <c r="G1705" s="12">
        <v>2.99</v>
      </c>
      <c r="H1705" s="12">
        <v>3.01</v>
      </c>
      <c r="I1705" s="3">
        <v>-2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-5.9200000000000002E-5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10105</v>
      </c>
      <c r="C1706" s="3" t="s">
        <v>10192</v>
      </c>
      <c r="D1706" s="12">
        <v>3.96</v>
      </c>
      <c r="E1706" s="12">
        <v>3.96</v>
      </c>
      <c r="F1706" s="12">
        <v>3.92</v>
      </c>
      <c r="G1706" s="12">
        <v>3.89</v>
      </c>
      <c r="H1706" s="12">
        <v>3.8</v>
      </c>
      <c r="I1706" s="3">
        <v>-1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-3.96E-5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10106</v>
      </c>
      <c r="C1707" s="3" t="s">
        <v>10192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10107</v>
      </c>
      <c r="C1708" s="3" t="s">
        <v>10183</v>
      </c>
      <c r="D1708" s="12">
        <v>1.72</v>
      </c>
      <c r="E1708" s="12">
        <v>1.71</v>
      </c>
      <c r="F1708" s="12">
        <v>1.67</v>
      </c>
      <c r="G1708" s="12">
        <v>1.69</v>
      </c>
      <c r="H1708" s="12">
        <v>1.69</v>
      </c>
      <c r="I1708" s="3">
        <v>2</v>
      </c>
      <c r="J1708" s="3">
        <v>-4</v>
      </c>
      <c r="K1708" s="3">
        <v>20</v>
      </c>
      <c r="L1708" s="3">
        <v>-8</v>
      </c>
      <c r="M1708" s="3">
        <v>-7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3.4400000000000003E-5</v>
      </c>
      <c r="T1708" s="13">
        <f t="shared" si="261"/>
        <v>-6.8399999999999996E-5</v>
      </c>
      <c r="U1708" s="13">
        <f t="shared" si="262"/>
        <v>3.3399999999999999E-4</v>
      </c>
      <c r="V1708" s="13">
        <f t="shared" si="263"/>
        <v>-1.3520000000000001E-4</v>
      </c>
      <c r="W1708" s="13">
        <f t="shared" si="264"/>
        <v>-1.183E-4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10108</v>
      </c>
      <c r="C1709" s="3" t="s">
        <v>10201</v>
      </c>
      <c r="D1709" s="12">
        <v>5.96</v>
      </c>
      <c r="E1709" s="12">
        <v>5.86</v>
      </c>
      <c r="F1709" s="12">
        <v>5.82</v>
      </c>
      <c r="G1709" s="12">
        <v>6.05</v>
      </c>
      <c r="H1709" s="12">
        <v>5.96</v>
      </c>
      <c r="I1709" s="3">
        <v>-8</v>
      </c>
      <c r="J1709" s="3">
        <v>-8</v>
      </c>
      <c r="K1709" s="3">
        <v>-18</v>
      </c>
      <c r="L1709" s="3">
        <v>6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-4.7679999999999999E-4</v>
      </c>
      <c r="T1709" s="13">
        <f t="shared" si="261"/>
        <v>-4.6880000000000001E-4</v>
      </c>
      <c r="U1709" s="13">
        <f t="shared" si="262"/>
        <v>-1.0476000000000001E-3</v>
      </c>
      <c r="V1709" s="13">
        <f t="shared" si="263"/>
        <v>3.6299999999999999E-4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10109</v>
      </c>
      <c r="C1710" s="3" t="s">
        <v>10279</v>
      </c>
      <c r="D1710" s="12">
        <v>1.47</v>
      </c>
      <c r="E1710" s="12">
        <v>1.47</v>
      </c>
      <c r="F1710" s="12">
        <v>1.45</v>
      </c>
      <c r="G1710" s="12">
        <v>1.45</v>
      </c>
      <c r="H1710" s="12">
        <v>1.45</v>
      </c>
      <c r="I1710" s="3">
        <v>29</v>
      </c>
      <c r="J1710" s="3">
        <v>25</v>
      </c>
      <c r="K1710" s="3">
        <v>75</v>
      </c>
      <c r="L1710" s="3">
        <v>-5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4.2630000000000001E-4</v>
      </c>
      <c r="T1710" s="13">
        <f t="shared" si="261"/>
        <v>3.6749999999999999E-4</v>
      </c>
      <c r="U1710" s="13">
        <f t="shared" si="262"/>
        <v>1.0874999999999999E-3</v>
      </c>
      <c r="V1710" s="13">
        <f t="shared" si="263"/>
        <v>-7.25E-5</v>
      </c>
      <c r="W1710" s="13">
        <f t="shared" si="264"/>
        <v>-4.3499999999999993E-5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10110</v>
      </c>
      <c r="C1711" s="3" t="s">
        <v>10290</v>
      </c>
      <c r="D1711" s="12">
        <v>2.76</v>
      </c>
      <c r="E1711" s="12">
        <v>2.74</v>
      </c>
      <c r="F1711" s="12">
        <v>2.69</v>
      </c>
      <c r="G1711" s="12">
        <v>2.7</v>
      </c>
      <c r="H1711" s="12">
        <v>2.7</v>
      </c>
      <c r="I1711" s="3">
        <v>-7</v>
      </c>
      <c r="J1711" s="3">
        <v>-60</v>
      </c>
      <c r="K1711" s="3">
        <v>-514</v>
      </c>
      <c r="L1711" s="3">
        <v>-162</v>
      </c>
      <c r="M1711" s="3">
        <v>55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-1.9320000000000001E-4</v>
      </c>
      <c r="T1711" s="13">
        <f t="shared" si="261"/>
        <v>-1.6440000000000001E-3</v>
      </c>
      <c r="U1711" s="13">
        <f t="shared" si="262"/>
        <v>-1.3826600000000001E-2</v>
      </c>
      <c r="V1711" s="13">
        <f t="shared" si="263"/>
        <v>-4.3740000000000003E-3</v>
      </c>
      <c r="W1711" s="13">
        <f t="shared" si="264"/>
        <v>1.485E-3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10111</v>
      </c>
      <c r="C1712" s="3" t="s">
        <v>10200</v>
      </c>
      <c r="D1712" s="12">
        <v>4.3600000000000003</v>
      </c>
      <c r="E1712" s="12">
        <v>4.4400000000000004</v>
      </c>
      <c r="F1712" s="12">
        <v>4.4000000000000004</v>
      </c>
      <c r="G1712" s="12">
        <v>4.33</v>
      </c>
      <c r="H1712" s="12">
        <v>4.33</v>
      </c>
      <c r="I1712" s="3">
        <v>0</v>
      </c>
      <c r="J1712" s="3">
        <v>4</v>
      </c>
      <c r="K1712" s="3">
        <v>0</v>
      </c>
      <c r="L1712" s="3">
        <v>-12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1.7760000000000001E-4</v>
      </c>
      <c r="U1712" s="13">
        <f t="shared" si="262"/>
        <v>0</v>
      </c>
      <c r="V1712" s="13">
        <f t="shared" si="263"/>
        <v>-5.1960000000000005E-4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10112</v>
      </c>
      <c r="C1713" s="3" t="s">
        <v>10240</v>
      </c>
      <c r="D1713" s="12">
        <v>8.49</v>
      </c>
      <c r="E1713" s="12">
        <v>8.9</v>
      </c>
      <c r="F1713" s="12">
        <v>8.65</v>
      </c>
      <c r="G1713" s="12">
        <v>8.6</v>
      </c>
      <c r="H1713" s="12">
        <v>8.51</v>
      </c>
      <c r="I1713" s="3">
        <v>0</v>
      </c>
      <c r="J1713" s="3">
        <v>-1</v>
      </c>
      <c r="K1713" s="3">
        <v>-5</v>
      </c>
      <c r="L1713" s="3">
        <v>0</v>
      </c>
      <c r="M1713" s="3">
        <v>-5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0</v>
      </c>
      <c r="T1713" s="13">
        <f t="shared" si="261"/>
        <v>-8.9000000000000008E-5</v>
      </c>
      <c r="U1713" s="13">
        <f t="shared" si="262"/>
        <v>-4.325E-4</v>
      </c>
      <c r="V1713" s="13">
        <f t="shared" si="263"/>
        <v>0</v>
      </c>
      <c r="W1713" s="13">
        <f t="shared" si="264"/>
        <v>-4.2549999999999999E-4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10113</v>
      </c>
      <c r="C1714" s="3" t="s">
        <v>10248</v>
      </c>
      <c r="D1714" s="12">
        <v>2.97</v>
      </c>
      <c r="E1714" s="12">
        <v>2.97</v>
      </c>
      <c r="F1714" s="12">
        <v>2.93</v>
      </c>
      <c r="G1714" s="12">
        <v>2.93</v>
      </c>
      <c r="H1714" s="12">
        <v>2.95</v>
      </c>
      <c r="I1714" s="3">
        <v>5</v>
      </c>
      <c r="J1714" s="3">
        <v>0</v>
      </c>
      <c r="K1714" s="3">
        <v>-1</v>
      </c>
      <c r="L1714" s="3">
        <v>-2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1.485E-4</v>
      </c>
      <c r="T1714" s="13">
        <f t="shared" si="261"/>
        <v>0</v>
      </c>
      <c r="U1714" s="13">
        <f t="shared" si="262"/>
        <v>-2.9300000000000001E-5</v>
      </c>
      <c r="V1714" s="13">
        <f t="shared" si="263"/>
        <v>-5.8600000000000001E-5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10114</v>
      </c>
      <c r="C1715" s="3" t="s">
        <v>4580</v>
      </c>
      <c r="D1715" s="12">
        <v>118.5</v>
      </c>
      <c r="E1715" s="12">
        <v>117.5</v>
      </c>
      <c r="F1715" s="12">
        <v>115.5</v>
      </c>
      <c r="G1715" s="12">
        <v>113.5</v>
      </c>
      <c r="H1715" s="12">
        <v>118</v>
      </c>
      <c r="I1715" s="3">
        <v>52</v>
      </c>
      <c r="J1715" s="3">
        <v>32</v>
      </c>
      <c r="K1715" s="3">
        <v>-84</v>
      </c>
      <c r="L1715" s="3">
        <v>-39</v>
      </c>
      <c r="M1715" s="3">
        <v>214</v>
      </c>
      <c r="N1715" s="3">
        <v>0</v>
      </c>
      <c r="O1715" s="3">
        <v>-123</v>
      </c>
      <c r="P1715" s="3">
        <v>-48</v>
      </c>
      <c r="Q1715" s="3">
        <v>0</v>
      </c>
      <c r="R1715" s="3">
        <v>-141</v>
      </c>
      <c r="S1715" s="13">
        <f t="shared" si="260"/>
        <v>6.1620000000000001E-2</v>
      </c>
      <c r="T1715" s="13">
        <f t="shared" si="261"/>
        <v>3.7600000000000001E-2</v>
      </c>
      <c r="U1715" s="13">
        <f t="shared" si="262"/>
        <v>-9.7019999999999995E-2</v>
      </c>
      <c r="V1715" s="13">
        <f t="shared" si="263"/>
        <v>-4.4264999999999999E-2</v>
      </c>
      <c r="W1715" s="13">
        <f t="shared" si="264"/>
        <v>0.25252000000000002</v>
      </c>
      <c r="X1715" s="13">
        <f t="shared" si="265"/>
        <v>0</v>
      </c>
      <c r="Y1715" s="13">
        <f t="shared" si="266"/>
        <v>-0.14452499999999999</v>
      </c>
      <c r="Z1715" s="13">
        <f t="shared" si="267"/>
        <v>-5.5440000000000003E-2</v>
      </c>
      <c r="AA1715" s="13">
        <f t="shared" si="268"/>
        <v>0</v>
      </c>
      <c r="AB1715" s="13">
        <f t="shared" si="269"/>
        <v>-0.16638</v>
      </c>
    </row>
    <row r="1716" spans="1:28" x14ac:dyDescent="0.25">
      <c r="A1716" s="2" t="s">
        <v>1710</v>
      </c>
      <c r="B1716" s="3" t="s">
        <v>10115</v>
      </c>
      <c r="C1716" s="3" t="s">
        <v>10192</v>
      </c>
      <c r="D1716" s="12">
        <v>13.6</v>
      </c>
      <c r="E1716" s="12">
        <v>14.1</v>
      </c>
      <c r="F1716" s="12">
        <v>14</v>
      </c>
      <c r="G1716" s="12">
        <v>13.8</v>
      </c>
      <c r="H1716" s="12">
        <v>13.6</v>
      </c>
      <c r="I1716" s="3">
        <v>252</v>
      </c>
      <c r="J1716" s="3">
        <v>357</v>
      </c>
      <c r="K1716" s="3">
        <v>-1512</v>
      </c>
      <c r="L1716" s="3">
        <v>153</v>
      </c>
      <c r="M1716" s="3">
        <v>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3.4271999999999997E-2</v>
      </c>
      <c r="T1716" s="13">
        <f t="shared" si="261"/>
        <v>5.0337E-2</v>
      </c>
      <c r="U1716" s="13">
        <f t="shared" si="262"/>
        <v>-0.21168000000000001</v>
      </c>
      <c r="V1716" s="13">
        <f t="shared" si="263"/>
        <v>2.1114000000000001E-2</v>
      </c>
      <c r="W1716" s="13">
        <f t="shared" si="264"/>
        <v>9.5200000000000005E-4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10116</v>
      </c>
      <c r="C1717" s="3" t="s">
        <v>10194</v>
      </c>
      <c r="D1717" s="12">
        <v>36.35</v>
      </c>
      <c r="E1717" s="12">
        <v>36.25</v>
      </c>
      <c r="F1717" s="12">
        <v>35.9</v>
      </c>
      <c r="G1717" s="12">
        <v>36.4</v>
      </c>
      <c r="H1717" s="12">
        <v>36.700000000000003</v>
      </c>
      <c r="I1717" s="3">
        <v>-696</v>
      </c>
      <c r="J1717" s="3">
        <v>-5163</v>
      </c>
      <c r="K1717" s="3">
        <v>-621</v>
      </c>
      <c r="L1717" s="3">
        <v>912</v>
      </c>
      <c r="M1717" s="3">
        <v>-905</v>
      </c>
      <c r="N1717" s="3">
        <v>0</v>
      </c>
      <c r="O1717" s="3">
        <v>-93</v>
      </c>
      <c r="P1717" s="3">
        <v>11</v>
      </c>
      <c r="Q1717" s="3">
        <v>-1</v>
      </c>
      <c r="R1717" s="3">
        <v>0</v>
      </c>
      <c r="S1717" s="13">
        <f t="shared" si="260"/>
        <v>-0.252996</v>
      </c>
      <c r="T1717" s="13">
        <f t="shared" si="261"/>
        <v>-1.8715875</v>
      </c>
      <c r="U1717" s="13">
        <f t="shared" si="262"/>
        <v>-0.22293899999999997</v>
      </c>
      <c r="V1717" s="13">
        <f t="shared" si="263"/>
        <v>0.33196799999999993</v>
      </c>
      <c r="W1717" s="13">
        <f t="shared" si="264"/>
        <v>-0.33213500000000001</v>
      </c>
      <c r="X1717" s="13">
        <f t="shared" si="265"/>
        <v>0</v>
      </c>
      <c r="Y1717" s="13">
        <f t="shared" si="266"/>
        <v>-3.3712499999999999E-2</v>
      </c>
      <c r="Z1717" s="13">
        <f t="shared" si="267"/>
        <v>3.9489999999999994E-3</v>
      </c>
      <c r="AA1717" s="13">
        <f t="shared" si="268"/>
        <v>-3.6400000000000001E-4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10117</v>
      </c>
      <c r="C1718" s="3" t="s">
        <v>10194</v>
      </c>
      <c r="D1718" s="12">
        <v>26.75</v>
      </c>
      <c r="E1718" s="12">
        <v>26.45</v>
      </c>
      <c r="F1718" s="12">
        <v>26.2</v>
      </c>
      <c r="G1718" s="12">
        <v>27.6</v>
      </c>
      <c r="H1718" s="12">
        <v>27.45</v>
      </c>
      <c r="I1718" s="3">
        <v>-14</v>
      </c>
      <c r="J1718" s="3">
        <v>-73</v>
      </c>
      <c r="K1718" s="3">
        <v>14</v>
      </c>
      <c r="L1718" s="3">
        <v>-63</v>
      </c>
      <c r="M1718" s="3">
        <v>-30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-3.7450000000000001E-3</v>
      </c>
      <c r="T1718" s="13">
        <f t="shared" si="261"/>
        <v>-1.9308499999999999E-2</v>
      </c>
      <c r="U1718" s="13">
        <f t="shared" si="262"/>
        <v>3.6680000000000003E-3</v>
      </c>
      <c r="V1718" s="13">
        <f t="shared" si="263"/>
        <v>-1.7388000000000001E-2</v>
      </c>
      <c r="W1718" s="13">
        <f t="shared" si="264"/>
        <v>-8.2349999999999993E-3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10118</v>
      </c>
      <c r="C1719" s="3" t="s">
        <v>10188</v>
      </c>
      <c r="D1719" s="12">
        <v>50.2</v>
      </c>
      <c r="E1719" s="12">
        <v>49.6</v>
      </c>
      <c r="F1719" s="12">
        <v>49.45</v>
      </c>
      <c r="G1719" s="12">
        <v>48.5</v>
      </c>
      <c r="H1719" s="12">
        <v>48.85</v>
      </c>
      <c r="I1719" s="3">
        <v>-4</v>
      </c>
      <c r="J1719" s="3">
        <v>-4</v>
      </c>
      <c r="K1719" s="3">
        <v>-3</v>
      </c>
      <c r="L1719" s="3">
        <v>1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-2.0080000000000002E-3</v>
      </c>
      <c r="T1719" s="13">
        <f t="shared" si="261"/>
        <v>-1.9840000000000001E-3</v>
      </c>
      <c r="U1719" s="13">
        <f t="shared" si="262"/>
        <v>-1.4835000000000002E-3</v>
      </c>
      <c r="V1719" s="13">
        <f t="shared" si="263"/>
        <v>4.8500000000000003E-4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10119</v>
      </c>
      <c r="C1720" s="3" t="s">
        <v>4580</v>
      </c>
      <c r="D1720" s="12">
        <v>14.2</v>
      </c>
      <c r="E1720" s="12">
        <v>14.05</v>
      </c>
      <c r="F1720" s="12">
        <v>14</v>
      </c>
      <c r="G1720" s="12">
        <v>14.35</v>
      </c>
      <c r="H1720" s="12">
        <v>14.5</v>
      </c>
      <c r="I1720" s="3">
        <v>430</v>
      </c>
      <c r="J1720" s="3">
        <v>-585</v>
      </c>
      <c r="K1720" s="3">
        <v>-511</v>
      </c>
      <c r="L1720" s="3">
        <v>2650</v>
      </c>
      <c r="M1720" s="3">
        <v>-200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6.1060000000000003E-2</v>
      </c>
      <c r="T1720" s="13">
        <f t="shared" si="261"/>
        <v>-8.2192500000000002E-2</v>
      </c>
      <c r="U1720" s="13">
        <f t="shared" si="262"/>
        <v>-7.1540000000000006E-2</v>
      </c>
      <c r="V1720" s="13">
        <f t="shared" si="263"/>
        <v>0.38027499999999997</v>
      </c>
      <c r="W1720" s="13">
        <f t="shared" si="264"/>
        <v>-2.9000000000000001E-2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10120</v>
      </c>
      <c r="C1721" s="3" t="s">
        <v>10194</v>
      </c>
      <c r="D1721" s="12">
        <v>33.450000000000003</v>
      </c>
      <c r="E1721" s="12">
        <v>33.450000000000003</v>
      </c>
      <c r="F1721" s="12">
        <v>33.200000000000003</v>
      </c>
      <c r="G1721" s="12">
        <v>33.200000000000003</v>
      </c>
      <c r="H1721" s="12">
        <v>33.6</v>
      </c>
      <c r="I1721" s="3">
        <v>-1</v>
      </c>
      <c r="J1721" s="3">
        <v>-77</v>
      </c>
      <c r="K1721" s="3">
        <v>-81</v>
      </c>
      <c r="L1721" s="3">
        <v>-11</v>
      </c>
      <c r="M1721" s="3">
        <v>37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-3.3450000000000005E-4</v>
      </c>
      <c r="T1721" s="13">
        <f t="shared" si="261"/>
        <v>-2.5756500000000002E-2</v>
      </c>
      <c r="U1721" s="13">
        <f t="shared" si="262"/>
        <v>-2.6892000000000003E-2</v>
      </c>
      <c r="V1721" s="13">
        <f t="shared" si="263"/>
        <v>-3.6520000000000003E-3</v>
      </c>
      <c r="W1721" s="13">
        <f t="shared" si="264"/>
        <v>1.2432E-2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10121</v>
      </c>
      <c r="C1722" s="3" t="s">
        <v>10192</v>
      </c>
      <c r="D1722" s="12">
        <v>228</v>
      </c>
      <c r="E1722" s="12">
        <v>231</v>
      </c>
      <c r="F1722" s="12">
        <v>234.5</v>
      </c>
      <c r="G1722" s="12">
        <v>219.5</v>
      </c>
      <c r="H1722" s="12">
        <v>225.5</v>
      </c>
      <c r="I1722" s="3">
        <v>-512</v>
      </c>
      <c r="J1722" s="3">
        <v>-27</v>
      </c>
      <c r="K1722" s="3">
        <v>318</v>
      </c>
      <c r="L1722" s="3">
        <v>-349</v>
      </c>
      <c r="M1722" s="3">
        <v>115</v>
      </c>
      <c r="N1722" s="3">
        <v>0</v>
      </c>
      <c r="O1722" s="3">
        <v>-16</v>
      </c>
      <c r="P1722" s="3">
        <v>12</v>
      </c>
      <c r="Q1722" s="3">
        <v>-112</v>
      </c>
      <c r="R1722" s="3">
        <v>-58</v>
      </c>
      <c r="S1722" s="13">
        <f t="shared" si="260"/>
        <v>-1.16736</v>
      </c>
      <c r="T1722" s="13">
        <f t="shared" si="261"/>
        <v>-6.2370000000000002E-2</v>
      </c>
      <c r="U1722" s="13">
        <f t="shared" si="262"/>
        <v>0.74570999999999998</v>
      </c>
      <c r="V1722" s="13">
        <f t="shared" si="263"/>
        <v>-0.76605500000000004</v>
      </c>
      <c r="W1722" s="13">
        <f t="shared" si="264"/>
        <v>0.25932500000000003</v>
      </c>
      <c r="X1722" s="13">
        <f t="shared" si="265"/>
        <v>0</v>
      </c>
      <c r="Y1722" s="13">
        <f t="shared" si="266"/>
        <v>-3.696E-2</v>
      </c>
      <c r="Z1722" s="13">
        <f t="shared" si="267"/>
        <v>2.8139999999999998E-2</v>
      </c>
      <c r="AA1722" s="13">
        <f t="shared" si="268"/>
        <v>-0.24584</v>
      </c>
      <c r="AB1722" s="13">
        <f t="shared" si="269"/>
        <v>-0.13078999999999999</v>
      </c>
    </row>
    <row r="1723" spans="1:28" x14ac:dyDescent="0.25">
      <c r="A1723" s="2" t="s">
        <v>1717</v>
      </c>
      <c r="B1723" s="3" t="s">
        <v>10122</v>
      </c>
      <c r="C1723" s="3" t="s">
        <v>10194</v>
      </c>
      <c r="D1723" s="12">
        <v>69.400000000000006</v>
      </c>
      <c r="E1723" s="12">
        <v>68.5</v>
      </c>
      <c r="F1723" s="12">
        <v>66.5</v>
      </c>
      <c r="G1723" s="12">
        <v>67.400000000000006</v>
      </c>
      <c r="H1723" s="12">
        <v>67.7</v>
      </c>
      <c r="I1723" s="3">
        <v>-596</v>
      </c>
      <c r="J1723" s="3">
        <v>-196</v>
      </c>
      <c r="K1723" s="3">
        <v>14</v>
      </c>
      <c r="L1723" s="3">
        <v>147</v>
      </c>
      <c r="M1723" s="3">
        <v>-143</v>
      </c>
      <c r="N1723" s="3">
        <v>0</v>
      </c>
      <c r="O1723" s="3">
        <v>-61</v>
      </c>
      <c r="P1723" s="3">
        <v>-9</v>
      </c>
      <c r="Q1723" s="3">
        <v>0</v>
      </c>
      <c r="R1723" s="3">
        <v>0</v>
      </c>
      <c r="S1723" s="13">
        <f t="shared" si="260"/>
        <v>-0.41362399999999999</v>
      </c>
      <c r="T1723" s="13">
        <f t="shared" si="261"/>
        <v>-0.13425999999999999</v>
      </c>
      <c r="U1723" s="13">
        <f t="shared" si="262"/>
        <v>9.3100000000000006E-3</v>
      </c>
      <c r="V1723" s="13">
        <f t="shared" si="263"/>
        <v>9.9078000000000013E-2</v>
      </c>
      <c r="W1723" s="13">
        <f t="shared" si="264"/>
        <v>-9.6811000000000008E-2</v>
      </c>
      <c r="X1723" s="13">
        <f t="shared" si="265"/>
        <v>0</v>
      </c>
      <c r="Y1723" s="13">
        <f t="shared" si="266"/>
        <v>-4.1785000000000003E-2</v>
      </c>
      <c r="Z1723" s="13">
        <f t="shared" si="267"/>
        <v>-5.9849999999999999E-3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10123</v>
      </c>
      <c r="C1724" s="3" t="s">
        <v>10241</v>
      </c>
      <c r="D1724" s="12">
        <v>9.27</v>
      </c>
      <c r="E1724" s="12">
        <v>9.06</v>
      </c>
      <c r="F1724" s="12">
        <v>8.99</v>
      </c>
      <c r="G1724" s="12">
        <v>8.99</v>
      </c>
      <c r="H1724" s="12">
        <v>9.02</v>
      </c>
      <c r="I1724" s="3">
        <v>-3</v>
      </c>
      <c r="J1724" s="3">
        <v>1</v>
      </c>
      <c r="K1724" s="3">
        <v>0</v>
      </c>
      <c r="L1724" s="3">
        <v>0</v>
      </c>
      <c r="M1724" s="3">
        <v>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-2.7809999999999998E-4</v>
      </c>
      <c r="T1724" s="13">
        <f t="shared" si="261"/>
        <v>9.0600000000000007E-5</v>
      </c>
      <c r="U1724" s="13">
        <f t="shared" si="262"/>
        <v>0</v>
      </c>
      <c r="V1724" s="13">
        <f t="shared" si="263"/>
        <v>0</v>
      </c>
      <c r="W1724" s="13">
        <f t="shared" si="264"/>
        <v>3.6079999999999999E-4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10124</v>
      </c>
      <c r="C1725" s="3" t="s">
        <v>10285</v>
      </c>
      <c r="D1725" s="12">
        <v>312.5</v>
      </c>
      <c r="E1725" s="12">
        <v>311</v>
      </c>
      <c r="F1725" s="12">
        <v>316</v>
      </c>
      <c r="G1725" s="12">
        <v>311</v>
      </c>
      <c r="H1725" s="12">
        <v>310.5</v>
      </c>
      <c r="I1725" s="3">
        <v>20</v>
      </c>
      <c r="J1725" s="3">
        <v>-58</v>
      </c>
      <c r="K1725" s="3">
        <v>458</v>
      </c>
      <c r="L1725" s="3">
        <v>-178</v>
      </c>
      <c r="M1725" s="3">
        <v>-170</v>
      </c>
      <c r="N1725" s="3">
        <v>259</v>
      </c>
      <c r="O1725" s="3">
        <v>81</v>
      </c>
      <c r="P1725" s="3">
        <v>1</v>
      </c>
      <c r="Q1725" s="3">
        <v>100</v>
      </c>
      <c r="R1725" s="3">
        <v>28</v>
      </c>
      <c r="S1725" s="13">
        <f t="shared" si="260"/>
        <v>6.25E-2</v>
      </c>
      <c r="T1725" s="13">
        <f t="shared" si="261"/>
        <v>-0.18038000000000001</v>
      </c>
      <c r="U1725" s="13">
        <f t="shared" si="262"/>
        <v>1.4472799999999999</v>
      </c>
      <c r="V1725" s="13">
        <f t="shared" si="263"/>
        <v>-0.55357999999999996</v>
      </c>
      <c r="W1725" s="13">
        <f t="shared" si="264"/>
        <v>-0.52785000000000004</v>
      </c>
      <c r="X1725" s="13">
        <f t="shared" si="265"/>
        <v>0.80937499999999996</v>
      </c>
      <c r="Y1725" s="13">
        <f t="shared" si="266"/>
        <v>0.25191000000000002</v>
      </c>
      <c r="Z1725" s="13">
        <f t="shared" si="267"/>
        <v>3.16E-3</v>
      </c>
      <c r="AA1725" s="13">
        <f t="shared" si="268"/>
        <v>0.311</v>
      </c>
      <c r="AB1725" s="13">
        <f t="shared" si="269"/>
        <v>8.6940000000000003E-2</v>
      </c>
    </row>
    <row r="1726" spans="1:28" x14ac:dyDescent="0.25">
      <c r="A1726" s="2" t="s">
        <v>1720</v>
      </c>
      <c r="B1726" s="3" t="s">
        <v>10125</v>
      </c>
      <c r="C1726" s="3" t="s">
        <v>10192</v>
      </c>
      <c r="D1726" s="12">
        <v>93.1</v>
      </c>
      <c r="E1726" s="12">
        <v>92.8</v>
      </c>
      <c r="F1726" s="12">
        <v>92.5</v>
      </c>
      <c r="G1726" s="12">
        <v>93</v>
      </c>
      <c r="H1726" s="12">
        <v>94</v>
      </c>
      <c r="I1726" s="3">
        <v>-136</v>
      </c>
      <c r="J1726" s="3">
        <v>-75</v>
      </c>
      <c r="K1726" s="3">
        <v>-177</v>
      </c>
      <c r="L1726" s="3">
        <v>1</v>
      </c>
      <c r="M1726" s="3">
        <v>23</v>
      </c>
      <c r="N1726" s="3">
        <v>42</v>
      </c>
      <c r="O1726" s="3">
        <v>41</v>
      </c>
      <c r="P1726" s="3">
        <v>47</v>
      </c>
      <c r="Q1726" s="3">
        <v>-10</v>
      </c>
      <c r="R1726" s="3">
        <v>0</v>
      </c>
      <c r="S1726" s="13">
        <f t="shared" si="260"/>
        <v>-0.12661599999999998</v>
      </c>
      <c r="T1726" s="13">
        <f t="shared" si="261"/>
        <v>-6.9599999999999995E-2</v>
      </c>
      <c r="U1726" s="13">
        <f t="shared" si="262"/>
        <v>-0.16372500000000001</v>
      </c>
      <c r="V1726" s="13">
        <f t="shared" si="263"/>
        <v>9.3000000000000005E-4</v>
      </c>
      <c r="W1726" s="13">
        <f t="shared" si="264"/>
        <v>2.162E-2</v>
      </c>
      <c r="X1726" s="13">
        <f t="shared" si="265"/>
        <v>3.9101999999999998E-2</v>
      </c>
      <c r="Y1726" s="13">
        <f t="shared" si="266"/>
        <v>3.8047999999999998E-2</v>
      </c>
      <c r="Z1726" s="13">
        <f t="shared" si="267"/>
        <v>4.3475E-2</v>
      </c>
      <c r="AA1726" s="13">
        <f t="shared" si="268"/>
        <v>-9.2999999999999992E-3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10126</v>
      </c>
      <c r="C1727" s="3" t="s">
        <v>10192</v>
      </c>
      <c r="D1727" s="12">
        <v>40.049999999999997</v>
      </c>
      <c r="E1727" s="12">
        <v>40.25</v>
      </c>
      <c r="F1727" s="12">
        <v>40</v>
      </c>
      <c r="G1727" s="12">
        <v>40.049999999999997</v>
      </c>
      <c r="H1727" s="12">
        <v>40.15</v>
      </c>
      <c r="I1727" s="3">
        <v>2</v>
      </c>
      <c r="J1727" s="3">
        <v>1</v>
      </c>
      <c r="K1727" s="3">
        <v>-21</v>
      </c>
      <c r="L1727" s="3">
        <v>-1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8.0099999999999995E-4</v>
      </c>
      <c r="T1727" s="13">
        <f t="shared" si="261"/>
        <v>4.0250000000000003E-4</v>
      </c>
      <c r="U1727" s="13">
        <f t="shared" si="262"/>
        <v>-8.3999999999999995E-3</v>
      </c>
      <c r="V1727" s="13">
        <f t="shared" si="263"/>
        <v>-4.0049999999999998E-4</v>
      </c>
      <c r="W1727" s="13">
        <f t="shared" si="264"/>
        <v>2.4089999999999997E-3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10127</v>
      </c>
      <c r="C1728" s="3" t="s">
        <v>4580</v>
      </c>
      <c r="D1728" s="12">
        <v>34.200000000000003</v>
      </c>
      <c r="E1728" s="12">
        <v>34.15</v>
      </c>
      <c r="F1728" s="12">
        <v>33.700000000000003</v>
      </c>
      <c r="G1728" s="12">
        <v>33.799999999999997</v>
      </c>
      <c r="H1728" s="12">
        <v>33.9</v>
      </c>
      <c r="I1728" s="3">
        <v>-97</v>
      </c>
      <c r="J1728" s="3">
        <v>30</v>
      </c>
      <c r="K1728" s="3">
        <v>-93</v>
      </c>
      <c r="L1728" s="3">
        <v>9</v>
      </c>
      <c r="M1728" s="3">
        <v>191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-3.3174000000000002E-2</v>
      </c>
      <c r="T1728" s="13">
        <f t="shared" si="261"/>
        <v>1.0245000000000001E-2</v>
      </c>
      <c r="U1728" s="13">
        <f t="shared" si="262"/>
        <v>-3.1341000000000001E-2</v>
      </c>
      <c r="V1728" s="13">
        <f t="shared" si="263"/>
        <v>3.042E-3</v>
      </c>
      <c r="W1728" s="13">
        <f t="shared" si="264"/>
        <v>6.4749000000000001E-2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10128</v>
      </c>
      <c r="C1729" s="3" t="s">
        <v>10311</v>
      </c>
      <c r="D1729" s="12">
        <v>317.5</v>
      </c>
      <c r="E1729" s="12">
        <v>317</v>
      </c>
      <c r="F1729" s="12">
        <v>317.5</v>
      </c>
      <c r="G1729" s="12">
        <v>314</v>
      </c>
      <c r="H1729" s="12">
        <v>318.5</v>
      </c>
      <c r="I1729" s="3">
        <v>63</v>
      </c>
      <c r="J1729" s="3">
        <v>68</v>
      </c>
      <c r="K1729" s="3">
        <v>22</v>
      </c>
      <c r="L1729" s="3">
        <v>-140</v>
      </c>
      <c r="M1729" s="3">
        <v>288</v>
      </c>
      <c r="N1729" s="3">
        <v>62</v>
      </c>
      <c r="O1729" s="3">
        <v>55</v>
      </c>
      <c r="P1729" s="3">
        <v>1</v>
      </c>
      <c r="Q1729" s="3">
        <v>0</v>
      </c>
      <c r="R1729" s="3">
        <v>-15</v>
      </c>
      <c r="S1729" s="13">
        <f t="shared" si="260"/>
        <v>0.20002500000000001</v>
      </c>
      <c r="T1729" s="13">
        <f t="shared" si="261"/>
        <v>0.21556</v>
      </c>
      <c r="U1729" s="13">
        <f t="shared" si="262"/>
        <v>6.9849999999999995E-2</v>
      </c>
      <c r="V1729" s="13">
        <f t="shared" si="263"/>
        <v>-0.43959999999999999</v>
      </c>
      <c r="W1729" s="13">
        <f t="shared" si="264"/>
        <v>0.91727999999999998</v>
      </c>
      <c r="X1729" s="13">
        <f t="shared" si="265"/>
        <v>0.19685</v>
      </c>
      <c r="Y1729" s="13">
        <f t="shared" si="266"/>
        <v>0.17435</v>
      </c>
      <c r="Z1729" s="13">
        <f t="shared" si="267"/>
        <v>3.1749999999999999E-3</v>
      </c>
      <c r="AA1729" s="13">
        <f t="shared" si="268"/>
        <v>0</v>
      </c>
      <c r="AB1729" s="13">
        <f t="shared" si="269"/>
        <v>-4.7774999999999998E-2</v>
      </c>
    </row>
    <row r="1730" spans="1:28" x14ac:dyDescent="0.25">
      <c r="A1730" s="2" t="s">
        <v>1724</v>
      </c>
      <c r="B1730" s="3" t="s">
        <v>10129</v>
      </c>
      <c r="C1730" s="3" t="s">
        <v>10192</v>
      </c>
      <c r="D1730" s="12">
        <v>45.3</v>
      </c>
      <c r="E1730" s="12">
        <v>45.15</v>
      </c>
      <c r="F1730" s="12">
        <v>45</v>
      </c>
      <c r="G1730" s="12">
        <v>45.05</v>
      </c>
      <c r="H1730" s="12">
        <v>45.05</v>
      </c>
      <c r="I1730" s="3">
        <v>22</v>
      </c>
      <c r="J1730" s="3">
        <v>-27</v>
      </c>
      <c r="K1730" s="3">
        <v>-29</v>
      </c>
      <c r="L1730" s="3">
        <v>-10</v>
      </c>
      <c r="M1730" s="3">
        <v>-3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9.9659999999999992E-3</v>
      </c>
      <c r="T1730" s="13">
        <f t="shared" si="261"/>
        <v>-1.21905E-2</v>
      </c>
      <c r="U1730" s="13">
        <f t="shared" si="262"/>
        <v>-1.3050000000000001E-2</v>
      </c>
      <c r="V1730" s="13">
        <f t="shared" si="263"/>
        <v>-4.5050000000000003E-3</v>
      </c>
      <c r="W1730" s="13">
        <f t="shared" si="264"/>
        <v>-1.3514999999999998E-3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10130</v>
      </c>
      <c r="C1731" s="3" t="s">
        <v>10192</v>
      </c>
      <c r="D1731" s="12">
        <v>38.75</v>
      </c>
      <c r="E1731" s="12">
        <v>38.799999999999997</v>
      </c>
      <c r="F1731" s="12">
        <v>38.65</v>
      </c>
      <c r="G1731" s="12">
        <v>38.549999999999997</v>
      </c>
      <c r="H1731" s="12">
        <v>38.549999999999997</v>
      </c>
      <c r="I1731" s="3">
        <v>-26</v>
      </c>
      <c r="J1731" s="3">
        <v>-39</v>
      </c>
      <c r="K1731" s="3">
        <v>-41</v>
      </c>
      <c r="L1731" s="3">
        <v>-66</v>
      </c>
      <c r="M1731" s="3">
        <v>-20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-1.0075000000000001E-2</v>
      </c>
      <c r="T1731" s="13">
        <f t="shared" si="261"/>
        <v>-1.5131999999999998E-2</v>
      </c>
      <c r="U1731" s="13">
        <f t="shared" si="262"/>
        <v>-1.5846499999999999E-2</v>
      </c>
      <c r="V1731" s="13">
        <f t="shared" si="263"/>
        <v>-2.5442999999999997E-2</v>
      </c>
      <c r="W1731" s="13">
        <f t="shared" si="264"/>
        <v>-7.7099999999999998E-3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10131</v>
      </c>
      <c r="C1732" s="3" t="s">
        <v>10192</v>
      </c>
      <c r="D1732" s="12">
        <v>48</v>
      </c>
      <c r="E1732" s="12">
        <v>48</v>
      </c>
      <c r="F1732" s="12">
        <v>47.45</v>
      </c>
      <c r="G1732" s="12">
        <v>47.55</v>
      </c>
      <c r="H1732" s="12">
        <v>47.8</v>
      </c>
      <c r="I1732" s="3">
        <v>-2</v>
      </c>
      <c r="J1732" s="3">
        <v>-3</v>
      </c>
      <c r="K1732" s="3">
        <v>-19</v>
      </c>
      <c r="L1732" s="3">
        <v>0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-9.6000000000000002E-4</v>
      </c>
      <c r="T1732" s="13">
        <f t="shared" si="261"/>
        <v>-1.4400000000000001E-3</v>
      </c>
      <c r="U1732" s="13">
        <f t="shared" si="262"/>
        <v>-9.0155000000000009E-3</v>
      </c>
      <c r="V1732" s="13">
        <f t="shared" si="263"/>
        <v>0</v>
      </c>
      <c r="W1732" s="13">
        <f t="shared" si="264"/>
        <v>9.5599999999999993E-4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10132</v>
      </c>
      <c r="C1733" s="3" t="s">
        <v>10201</v>
      </c>
      <c r="D1733" s="12">
        <v>35.450000000000003</v>
      </c>
      <c r="E1733" s="12">
        <v>34.799999999999997</v>
      </c>
      <c r="F1733" s="12">
        <v>34.950000000000003</v>
      </c>
      <c r="G1733" s="12">
        <v>35.75</v>
      </c>
      <c r="H1733" s="12">
        <v>36</v>
      </c>
      <c r="I1733" s="3">
        <v>271</v>
      </c>
      <c r="J1733" s="3">
        <v>-175</v>
      </c>
      <c r="K1733" s="3">
        <v>392</v>
      </c>
      <c r="L1733" s="3">
        <v>592</v>
      </c>
      <c r="M1733" s="3">
        <v>121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9.6069500000000002E-2</v>
      </c>
      <c r="T1733" s="13">
        <f t="shared" si="261"/>
        <v>-6.0899999999999989E-2</v>
      </c>
      <c r="U1733" s="13">
        <f t="shared" si="262"/>
        <v>0.13700400000000001</v>
      </c>
      <c r="V1733" s="13">
        <f t="shared" si="263"/>
        <v>0.21163999999999999</v>
      </c>
      <c r="W1733" s="13">
        <f t="shared" si="264"/>
        <v>4.3560000000000001E-2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10133</v>
      </c>
      <c r="C1734" s="3" t="s">
        <v>10192</v>
      </c>
      <c r="D1734" s="12">
        <v>5.5</v>
      </c>
      <c r="E1734" s="12">
        <v>5.5</v>
      </c>
      <c r="F1734" s="12">
        <v>5.45</v>
      </c>
      <c r="G1734" s="12">
        <v>5.4</v>
      </c>
      <c r="H1734" s="12">
        <v>5.4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10134</v>
      </c>
      <c r="C1735" s="3" t="s">
        <v>10192</v>
      </c>
      <c r="D1735" s="12">
        <v>11.7</v>
      </c>
      <c r="E1735" s="12">
        <v>11.6</v>
      </c>
      <c r="F1735" s="12">
        <v>11.65</v>
      </c>
      <c r="G1735" s="12">
        <v>11.7</v>
      </c>
      <c r="H1735" s="12">
        <v>11.55</v>
      </c>
      <c r="I1735" s="3">
        <v>-1</v>
      </c>
      <c r="J1735" s="3">
        <v>-8</v>
      </c>
      <c r="K1735" s="3">
        <v>1</v>
      </c>
      <c r="L1735" s="3">
        <v>0</v>
      </c>
      <c r="M1735" s="3">
        <v>12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-1.17E-4</v>
      </c>
      <c r="T1735" s="13">
        <f t="shared" ref="T1735:T1757" si="271">$E1735*J1735/100000</f>
        <v>-9.2800000000000001E-4</v>
      </c>
      <c r="U1735" s="13">
        <f t="shared" ref="U1735:U1757" si="272">$F1735*K1735/100000</f>
        <v>1.165E-4</v>
      </c>
      <c r="V1735" s="13">
        <f t="shared" ref="V1735:V1757" si="273">$G1735*L1735/100000</f>
        <v>0</v>
      </c>
      <c r="W1735" s="13">
        <f t="shared" ref="W1735:W1757" si="274">$H1735*M1735/100000</f>
        <v>1.3860000000000003E-3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10135</v>
      </c>
      <c r="C1736" s="3" t="s">
        <v>10192</v>
      </c>
      <c r="D1736" s="12">
        <v>46.35</v>
      </c>
      <c r="E1736" s="12">
        <v>46.3</v>
      </c>
      <c r="F1736" s="12">
        <v>46.45</v>
      </c>
      <c r="G1736" s="12">
        <v>46.65</v>
      </c>
      <c r="H1736" s="12">
        <v>46.6</v>
      </c>
      <c r="I1736" s="3">
        <v>20</v>
      </c>
      <c r="J1736" s="3">
        <v>2</v>
      </c>
      <c r="K1736" s="3">
        <v>-17</v>
      </c>
      <c r="L1736" s="3">
        <v>12</v>
      </c>
      <c r="M1736" s="3">
        <v>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9.2700000000000005E-3</v>
      </c>
      <c r="T1736" s="13">
        <f t="shared" si="271"/>
        <v>9.2599999999999996E-4</v>
      </c>
      <c r="U1736" s="13">
        <f t="shared" si="272"/>
        <v>-7.8965000000000007E-3</v>
      </c>
      <c r="V1736" s="13">
        <f t="shared" si="273"/>
        <v>5.5979999999999997E-3</v>
      </c>
      <c r="W1736" s="13">
        <f t="shared" si="274"/>
        <v>9.7859999999999996E-3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10136</v>
      </c>
      <c r="C1737" s="3" t="s">
        <v>10192</v>
      </c>
      <c r="D1737" s="12">
        <v>39.700000000000003</v>
      </c>
      <c r="E1737" s="12">
        <v>39.5</v>
      </c>
      <c r="F1737" s="12">
        <v>39.5</v>
      </c>
      <c r="G1737" s="12">
        <v>40.1</v>
      </c>
      <c r="H1737" s="12">
        <v>40.049999999999997</v>
      </c>
      <c r="I1737" s="3">
        <v>0</v>
      </c>
      <c r="J1737" s="3">
        <v>0</v>
      </c>
      <c r="K1737" s="3">
        <v>-13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-5.1349999999999998E-3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10137</v>
      </c>
      <c r="C1738" s="3" t="s">
        <v>4580</v>
      </c>
      <c r="D1738" s="12">
        <v>38.75</v>
      </c>
      <c r="E1738" s="12">
        <v>38.75</v>
      </c>
      <c r="F1738" s="12">
        <v>38.65</v>
      </c>
      <c r="G1738" s="12">
        <v>38.700000000000003</v>
      </c>
      <c r="H1738" s="12">
        <v>38.85</v>
      </c>
      <c r="I1738" s="3">
        <v>-99</v>
      </c>
      <c r="J1738" s="3">
        <v>134</v>
      </c>
      <c r="K1738" s="3">
        <v>130</v>
      </c>
      <c r="L1738" s="3">
        <v>170</v>
      </c>
      <c r="M1738" s="3">
        <v>-93</v>
      </c>
      <c r="N1738" s="3">
        <v>-103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-3.8362500000000001E-2</v>
      </c>
      <c r="T1738" s="13">
        <f t="shared" si="271"/>
        <v>5.1924999999999999E-2</v>
      </c>
      <c r="U1738" s="13">
        <f t="shared" si="272"/>
        <v>5.0244999999999998E-2</v>
      </c>
      <c r="V1738" s="13">
        <f t="shared" si="273"/>
        <v>6.5790000000000015E-2</v>
      </c>
      <c r="W1738" s="13">
        <f t="shared" si="274"/>
        <v>-3.6130500000000003E-2</v>
      </c>
      <c r="X1738" s="13">
        <f t="shared" si="275"/>
        <v>-3.9912499999999997E-2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10138</v>
      </c>
      <c r="C1739" s="3" t="s">
        <v>10192</v>
      </c>
      <c r="D1739" s="12">
        <v>16.8</v>
      </c>
      <c r="E1739" s="12">
        <v>16.8</v>
      </c>
      <c r="F1739" s="12">
        <v>16.75</v>
      </c>
      <c r="G1739" s="12">
        <v>17.05</v>
      </c>
      <c r="H1739" s="12">
        <v>17.100000000000001</v>
      </c>
      <c r="I1739" s="3">
        <v>39</v>
      </c>
      <c r="J1739" s="3">
        <v>-55</v>
      </c>
      <c r="K1739" s="3">
        <v>-133</v>
      </c>
      <c r="L1739" s="3">
        <v>45</v>
      </c>
      <c r="M1739" s="3">
        <v>-38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6.5520000000000005E-3</v>
      </c>
      <c r="T1739" s="13">
        <f t="shared" si="271"/>
        <v>-9.2399999999999999E-3</v>
      </c>
      <c r="U1739" s="13">
        <f t="shared" si="272"/>
        <v>-2.2277499999999999E-2</v>
      </c>
      <c r="V1739" s="13">
        <f t="shared" si="273"/>
        <v>7.6724999999999996E-3</v>
      </c>
      <c r="W1739" s="13">
        <f t="shared" si="274"/>
        <v>-6.4980000000000003E-3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10139</v>
      </c>
      <c r="C1740" s="3" t="s">
        <v>4580</v>
      </c>
      <c r="D1740" s="12">
        <v>21.25</v>
      </c>
      <c r="E1740" s="12">
        <v>21.1</v>
      </c>
      <c r="F1740" s="12">
        <v>20.399999999999999</v>
      </c>
      <c r="G1740" s="12">
        <v>20.399999999999999</v>
      </c>
      <c r="H1740" s="12">
        <v>21.2</v>
      </c>
      <c r="I1740" s="3">
        <v>12</v>
      </c>
      <c r="J1740" s="3">
        <v>-87</v>
      </c>
      <c r="K1740" s="3">
        <v>-240</v>
      </c>
      <c r="L1740" s="3">
        <v>-1</v>
      </c>
      <c r="M1740" s="3">
        <v>62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2.5500000000000002E-3</v>
      </c>
      <c r="T1740" s="13">
        <f t="shared" si="271"/>
        <v>-1.8357000000000002E-2</v>
      </c>
      <c r="U1740" s="13">
        <f t="shared" si="272"/>
        <v>-4.8959999999999997E-2</v>
      </c>
      <c r="V1740" s="13">
        <f t="shared" si="273"/>
        <v>-2.04E-4</v>
      </c>
      <c r="W1740" s="13">
        <f t="shared" si="274"/>
        <v>1.3143999999999999E-2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10140</v>
      </c>
      <c r="C1741" s="3" t="s">
        <v>4580</v>
      </c>
      <c r="D1741" s="12">
        <v>47.95</v>
      </c>
      <c r="E1741" s="12">
        <v>47.55</v>
      </c>
      <c r="F1741" s="12">
        <v>47.5</v>
      </c>
      <c r="G1741" s="12">
        <v>47.55</v>
      </c>
      <c r="H1741" s="12">
        <v>48</v>
      </c>
      <c r="I1741" s="3">
        <v>-5</v>
      </c>
      <c r="J1741" s="3">
        <v>-44</v>
      </c>
      <c r="K1741" s="3">
        <v>-32</v>
      </c>
      <c r="L1741" s="3">
        <v>-3</v>
      </c>
      <c r="M1741" s="3">
        <v>22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-2.3974999999999999E-3</v>
      </c>
      <c r="T1741" s="13">
        <f t="shared" si="271"/>
        <v>-2.0922E-2</v>
      </c>
      <c r="U1741" s="13">
        <f t="shared" si="272"/>
        <v>-1.52E-2</v>
      </c>
      <c r="V1741" s="13">
        <f t="shared" si="273"/>
        <v>-1.4264999999999998E-3</v>
      </c>
      <c r="W1741" s="13">
        <f t="shared" si="274"/>
        <v>1.056E-2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10141</v>
      </c>
      <c r="C1742" s="3" t="s">
        <v>10192</v>
      </c>
      <c r="D1742" s="12">
        <v>99.9</v>
      </c>
      <c r="E1742" s="12">
        <v>100</v>
      </c>
      <c r="F1742" s="12">
        <v>98.9</v>
      </c>
      <c r="G1742" s="12">
        <v>99.3</v>
      </c>
      <c r="H1742" s="12">
        <v>101</v>
      </c>
      <c r="I1742" s="3">
        <v>1168</v>
      </c>
      <c r="J1742" s="3">
        <v>-649</v>
      </c>
      <c r="K1742" s="3">
        <v>-285</v>
      </c>
      <c r="L1742" s="3">
        <v>121</v>
      </c>
      <c r="M1742" s="3">
        <v>1012</v>
      </c>
      <c r="N1742" s="3">
        <v>0</v>
      </c>
      <c r="O1742" s="3">
        <v>-200</v>
      </c>
      <c r="P1742" s="3">
        <v>0</v>
      </c>
      <c r="Q1742" s="3">
        <v>0</v>
      </c>
      <c r="R1742" s="3">
        <v>0</v>
      </c>
      <c r="S1742" s="13">
        <f t="shared" si="270"/>
        <v>1.1668320000000001</v>
      </c>
      <c r="T1742" s="13">
        <f t="shared" si="271"/>
        <v>-0.64900000000000002</v>
      </c>
      <c r="U1742" s="13">
        <f t="shared" si="272"/>
        <v>-0.28186499999999998</v>
      </c>
      <c r="V1742" s="13">
        <f t="shared" si="273"/>
        <v>0.120153</v>
      </c>
      <c r="W1742" s="13">
        <f t="shared" si="274"/>
        <v>1.0221199999999999</v>
      </c>
      <c r="X1742" s="13">
        <f t="shared" si="275"/>
        <v>0</v>
      </c>
      <c r="Y1742" s="13">
        <f t="shared" si="276"/>
        <v>-0.2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10142</v>
      </c>
      <c r="C1743" s="3" t="s">
        <v>10194</v>
      </c>
      <c r="D1743" s="12">
        <v>74.3</v>
      </c>
      <c r="E1743" s="12">
        <v>74.7</v>
      </c>
      <c r="F1743" s="12">
        <v>74.8</v>
      </c>
      <c r="G1743" s="12">
        <v>76</v>
      </c>
      <c r="H1743" s="12">
        <v>76.2</v>
      </c>
      <c r="I1743" s="3">
        <v>-135</v>
      </c>
      <c r="J1743" s="3">
        <v>0</v>
      </c>
      <c r="K1743" s="3">
        <v>239</v>
      </c>
      <c r="L1743" s="3">
        <v>532</v>
      </c>
      <c r="M1743" s="3">
        <v>-312</v>
      </c>
      <c r="N1743" s="3">
        <v>0</v>
      </c>
      <c r="O1743" s="3">
        <v>0</v>
      </c>
      <c r="P1743" s="3">
        <v>0</v>
      </c>
      <c r="Q1743" s="3">
        <v>291</v>
      </c>
      <c r="R1743" s="3">
        <v>120</v>
      </c>
      <c r="S1743" s="13">
        <f t="shared" si="270"/>
        <v>-0.10030500000000001</v>
      </c>
      <c r="T1743" s="13">
        <f t="shared" si="271"/>
        <v>0</v>
      </c>
      <c r="U1743" s="13">
        <f t="shared" si="272"/>
        <v>0.17877200000000001</v>
      </c>
      <c r="V1743" s="13">
        <f t="shared" si="273"/>
        <v>0.40432000000000001</v>
      </c>
      <c r="W1743" s="13">
        <f t="shared" si="274"/>
        <v>-0.23774400000000001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0.22116</v>
      </c>
      <c r="AB1743" s="13">
        <f t="shared" si="279"/>
        <v>9.1439999999999994E-2</v>
      </c>
    </row>
    <row r="1744" spans="1:28" x14ac:dyDescent="0.25">
      <c r="A1744" s="2" t="s">
        <v>1738</v>
      </c>
      <c r="B1744" s="3" t="s">
        <v>10143</v>
      </c>
      <c r="C1744" s="3" t="s">
        <v>4580</v>
      </c>
      <c r="D1744" s="12">
        <v>30.65</v>
      </c>
      <c r="E1744" s="12">
        <v>30.3</v>
      </c>
      <c r="F1744" s="12">
        <v>30.2</v>
      </c>
      <c r="G1744" s="12">
        <v>30.1</v>
      </c>
      <c r="H1744" s="12">
        <v>30.45</v>
      </c>
      <c r="I1744" s="3">
        <v>2</v>
      </c>
      <c r="J1744" s="3">
        <v>-289</v>
      </c>
      <c r="K1744" s="3">
        <v>-268</v>
      </c>
      <c r="L1744" s="3">
        <v>-72</v>
      </c>
      <c r="M1744" s="3">
        <v>50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6.1299999999999994E-4</v>
      </c>
      <c r="T1744" s="13">
        <f t="shared" si="271"/>
        <v>-8.7567000000000006E-2</v>
      </c>
      <c r="U1744" s="13">
        <f t="shared" si="272"/>
        <v>-8.0935999999999994E-2</v>
      </c>
      <c r="V1744" s="13">
        <f t="shared" si="273"/>
        <v>-2.1672000000000004E-2</v>
      </c>
      <c r="W1744" s="13">
        <f t="shared" si="274"/>
        <v>1.5225000000000001E-2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10144</v>
      </c>
      <c r="C1745" s="3" t="s">
        <v>10192</v>
      </c>
      <c r="D1745" s="12">
        <v>138.5</v>
      </c>
      <c r="E1745" s="12">
        <v>138.5</v>
      </c>
      <c r="F1745" s="12">
        <v>137</v>
      </c>
      <c r="G1745" s="12">
        <v>137</v>
      </c>
      <c r="H1745" s="12">
        <v>138</v>
      </c>
      <c r="I1745" s="3">
        <v>14</v>
      </c>
      <c r="J1745" s="3">
        <v>13</v>
      </c>
      <c r="K1745" s="3">
        <v>-118</v>
      </c>
      <c r="L1745" s="3">
        <v>-14</v>
      </c>
      <c r="M1745" s="3">
        <v>13</v>
      </c>
      <c r="N1745" s="3">
        <v>-10</v>
      </c>
      <c r="O1745" s="3">
        <v>1</v>
      </c>
      <c r="P1745" s="3">
        <v>0</v>
      </c>
      <c r="Q1745" s="3">
        <v>0</v>
      </c>
      <c r="R1745" s="3">
        <v>-9</v>
      </c>
      <c r="S1745" s="13">
        <f t="shared" si="270"/>
        <v>1.9390000000000001E-2</v>
      </c>
      <c r="T1745" s="13">
        <f t="shared" si="271"/>
        <v>1.8005E-2</v>
      </c>
      <c r="U1745" s="13">
        <f t="shared" si="272"/>
        <v>-0.16166</v>
      </c>
      <c r="V1745" s="13">
        <f t="shared" si="273"/>
        <v>-1.9179999999999999E-2</v>
      </c>
      <c r="W1745" s="13">
        <f t="shared" si="274"/>
        <v>1.7940000000000001E-2</v>
      </c>
      <c r="X1745" s="13">
        <f t="shared" si="275"/>
        <v>-1.3849999999999999E-2</v>
      </c>
      <c r="Y1745" s="13">
        <f t="shared" si="276"/>
        <v>1.3849999999999999E-3</v>
      </c>
      <c r="Z1745" s="13">
        <f t="shared" si="277"/>
        <v>0</v>
      </c>
      <c r="AA1745" s="13">
        <f t="shared" si="278"/>
        <v>0</v>
      </c>
      <c r="AB1745" s="13">
        <f t="shared" si="279"/>
        <v>-1.242E-2</v>
      </c>
    </row>
    <row r="1746" spans="1:28" x14ac:dyDescent="0.25">
      <c r="A1746" s="2" t="s">
        <v>1740</v>
      </c>
      <c r="B1746" s="3" t="s">
        <v>10145</v>
      </c>
      <c r="C1746" s="3" t="s">
        <v>10189</v>
      </c>
      <c r="D1746" s="12">
        <v>92.2</v>
      </c>
      <c r="E1746" s="12">
        <v>91.1</v>
      </c>
      <c r="F1746" s="12">
        <v>90.6</v>
      </c>
      <c r="G1746" s="12">
        <v>90</v>
      </c>
      <c r="H1746" s="12">
        <v>92.2</v>
      </c>
      <c r="I1746" s="3">
        <v>11</v>
      </c>
      <c r="J1746" s="3">
        <v>-48</v>
      </c>
      <c r="K1746" s="3">
        <v>11</v>
      </c>
      <c r="L1746" s="3">
        <v>7</v>
      </c>
      <c r="M1746" s="3">
        <v>75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1.0142E-2</v>
      </c>
      <c r="T1746" s="13">
        <f t="shared" si="271"/>
        <v>-4.3727999999999996E-2</v>
      </c>
      <c r="U1746" s="13">
        <f t="shared" si="272"/>
        <v>9.9659999999999992E-3</v>
      </c>
      <c r="V1746" s="13">
        <f t="shared" si="273"/>
        <v>6.3E-3</v>
      </c>
      <c r="W1746" s="13">
        <f t="shared" si="274"/>
        <v>6.9150000000000003E-2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10146</v>
      </c>
      <c r="C1747" s="3" t="s">
        <v>10185</v>
      </c>
      <c r="D1747" s="12">
        <v>63.9</v>
      </c>
      <c r="E1747" s="12">
        <v>63.6</v>
      </c>
      <c r="F1747" s="12">
        <v>63.9</v>
      </c>
      <c r="G1747" s="12">
        <v>64.099999999999994</v>
      </c>
      <c r="H1747" s="12">
        <v>64.2</v>
      </c>
      <c r="I1747" s="3">
        <v>17</v>
      </c>
      <c r="J1747" s="3">
        <v>-44</v>
      </c>
      <c r="K1747" s="3">
        <v>-14</v>
      </c>
      <c r="L1747" s="3">
        <v>2</v>
      </c>
      <c r="M1747" s="3">
        <v>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1.0862999999999999E-2</v>
      </c>
      <c r="T1747" s="13">
        <f t="shared" si="271"/>
        <v>-2.7984000000000002E-2</v>
      </c>
      <c r="U1747" s="13">
        <f t="shared" si="272"/>
        <v>-8.9460000000000008E-3</v>
      </c>
      <c r="V1747" s="13">
        <f t="shared" si="273"/>
        <v>1.2819999999999999E-3</v>
      </c>
      <c r="W1747" s="13">
        <f t="shared" si="274"/>
        <v>1.9260000000000002E-3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10147</v>
      </c>
      <c r="C1748" s="3" t="s">
        <v>10192</v>
      </c>
      <c r="D1748" s="12">
        <v>21.8</v>
      </c>
      <c r="E1748" s="12">
        <v>21.7</v>
      </c>
      <c r="F1748" s="12">
        <v>21.4</v>
      </c>
      <c r="G1748" s="12">
        <v>21.5</v>
      </c>
      <c r="H1748" s="12">
        <v>21.5</v>
      </c>
      <c r="I1748" s="3">
        <v>6</v>
      </c>
      <c r="J1748" s="3">
        <v>-17</v>
      </c>
      <c r="K1748" s="3">
        <v>-82</v>
      </c>
      <c r="L1748" s="3">
        <v>-5</v>
      </c>
      <c r="M1748" s="3">
        <v>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1.3080000000000001E-3</v>
      </c>
      <c r="T1748" s="13">
        <f t="shared" si="271"/>
        <v>-3.6889999999999996E-3</v>
      </c>
      <c r="U1748" s="13">
        <f t="shared" si="272"/>
        <v>-1.7548000000000001E-2</v>
      </c>
      <c r="V1748" s="13">
        <f t="shared" si="273"/>
        <v>-1.075E-3</v>
      </c>
      <c r="W1748" s="13">
        <f t="shared" si="274"/>
        <v>3.0100000000000001E-3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10148</v>
      </c>
      <c r="C1749" s="3" t="s">
        <v>10192</v>
      </c>
      <c r="D1749" s="12">
        <v>53.2</v>
      </c>
      <c r="E1749" s="12">
        <v>54</v>
      </c>
      <c r="F1749" s="12">
        <v>53.9</v>
      </c>
      <c r="G1749" s="12">
        <v>53.8</v>
      </c>
      <c r="H1749" s="12">
        <v>54</v>
      </c>
      <c r="I1749" s="3">
        <v>-896</v>
      </c>
      <c r="J1749" s="3">
        <v>767</v>
      </c>
      <c r="K1749" s="3">
        <v>-753</v>
      </c>
      <c r="L1749" s="3">
        <v>-316</v>
      </c>
      <c r="M1749" s="3">
        <v>797</v>
      </c>
      <c r="N1749" s="3">
        <v>61</v>
      </c>
      <c r="O1749" s="3">
        <v>6</v>
      </c>
      <c r="P1749" s="3">
        <v>2</v>
      </c>
      <c r="Q1749" s="3">
        <v>0</v>
      </c>
      <c r="R1749" s="3">
        <v>-55</v>
      </c>
      <c r="S1749" s="13">
        <f t="shared" si="270"/>
        <v>-0.47667200000000004</v>
      </c>
      <c r="T1749" s="13">
        <f t="shared" si="271"/>
        <v>0.41417999999999999</v>
      </c>
      <c r="U1749" s="13">
        <f t="shared" si="272"/>
        <v>-0.40586699999999998</v>
      </c>
      <c r="V1749" s="13">
        <f t="shared" si="273"/>
        <v>-0.17000799999999999</v>
      </c>
      <c r="W1749" s="13">
        <f t="shared" si="274"/>
        <v>0.43037999999999998</v>
      </c>
      <c r="X1749" s="13">
        <f t="shared" si="275"/>
        <v>3.2452000000000002E-2</v>
      </c>
      <c r="Y1749" s="13">
        <f t="shared" si="276"/>
        <v>3.2399999999999998E-3</v>
      </c>
      <c r="Z1749" s="13">
        <f t="shared" si="277"/>
        <v>1.078E-3</v>
      </c>
      <c r="AA1749" s="13">
        <f t="shared" si="278"/>
        <v>0</v>
      </c>
      <c r="AB1749" s="13">
        <f t="shared" si="279"/>
        <v>-2.9700000000000001E-2</v>
      </c>
    </row>
    <row r="1750" spans="1:28" x14ac:dyDescent="0.25">
      <c r="A1750" s="2" t="s">
        <v>1744</v>
      </c>
      <c r="B1750" s="3" t="s">
        <v>10149</v>
      </c>
      <c r="C1750" s="3" t="s">
        <v>4305</v>
      </c>
      <c r="D1750" s="12">
        <v>14.9</v>
      </c>
      <c r="E1750" s="12">
        <v>14.8</v>
      </c>
      <c r="F1750" s="12">
        <v>14.55</v>
      </c>
      <c r="G1750" s="12">
        <v>14.6</v>
      </c>
      <c r="H1750" s="12">
        <v>14.85</v>
      </c>
      <c r="I1750" s="3">
        <v>-9</v>
      </c>
      <c r="J1750" s="3">
        <v>-22</v>
      </c>
      <c r="K1750" s="3">
        <v>-34</v>
      </c>
      <c r="L1750" s="3">
        <v>-28</v>
      </c>
      <c r="M1750" s="3">
        <v>37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-1.341E-3</v>
      </c>
      <c r="T1750" s="13">
        <f t="shared" si="271"/>
        <v>-3.2560000000000002E-3</v>
      </c>
      <c r="U1750" s="13">
        <f t="shared" si="272"/>
        <v>-4.9470000000000009E-3</v>
      </c>
      <c r="V1750" s="13">
        <f t="shared" si="273"/>
        <v>-4.0880000000000005E-3</v>
      </c>
      <c r="W1750" s="13">
        <f t="shared" si="274"/>
        <v>5.4944999999999994E-3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10150</v>
      </c>
      <c r="C1751" s="3" t="s">
        <v>4580</v>
      </c>
      <c r="D1751" s="12">
        <v>11</v>
      </c>
      <c r="E1751" s="12">
        <v>10.85</v>
      </c>
      <c r="F1751" s="12">
        <v>10.9</v>
      </c>
      <c r="G1751" s="12">
        <v>10.95</v>
      </c>
      <c r="H1751" s="12">
        <v>10.85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10151</v>
      </c>
      <c r="C1752" s="3" t="s">
        <v>10187</v>
      </c>
      <c r="D1752" s="12">
        <v>12.6</v>
      </c>
      <c r="E1752" s="12">
        <v>12.35</v>
      </c>
      <c r="F1752" s="12">
        <v>12.4</v>
      </c>
      <c r="G1752" s="12">
        <v>12.6</v>
      </c>
      <c r="H1752" s="12">
        <v>12.25</v>
      </c>
      <c r="I1752" s="3">
        <v>14</v>
      </c>
      <c r="J1752" s="3">
        <v>0</v>
      </c>
      <c r="K1752" s="3">
        <v>2</v>
      </c>
      <c r="L1752" s="3">
        <v>-11</v>
      </c>
      <c r="M1752" s="3">
        <v>-1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1.7640000000000002E-3</v>
      </c>
      <c r="T1752" s="13">
        <f t="shared" si="271"/>
        <v>0</v>
      </c>
      <c r="U1752" s="13">
        <f t="shared" si="272"/>
        <v>2.4800000000000001E-4</v>
      </c>
      <c r="V1752" s="13">
        <f t="shared" si="273"/>
        <v>-1.3859999999999999E-3</v>
      </c>
      <c r="W1752" s="13">
        <f t="shared" si="274"/>
        <v>-1.225E-4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10152</v>
      </c>
      <c r="C1753" s="3" t="s">
        <v>10189</v>
      </c>
      <c r="D1753" s="12">
        <v>89.3</v>
      </c>
      <c r="E1753" s="12">
        <v>90.1</v>
      </c>
      <c r="F1753" s="12">
        <v>88.7</v>
      </c>
      <c r="G1753" s="12">
        <v>89</v>
      </c>
      <c r="H1753" s="12">
        <v>92.6</v>
      </c>
      <c r="I1753" s="3">
        <v>-20</v>
      </c>
      <c r="J1753" s="3">
        <v>-33</v>
      </c>
      <c r="K1753" s="3">
        <v>-73</v>
      </c>
      <c r="L1753" s="3">
        <v>2</v>
      </c>
      <c r="M1753" s="3">
        <v>18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-1.7860000000000001E-2</v>
      </c>
      <c r="T1753" s="13">
        <f t="shared" si="271"/>
        <v>-2.9732999999999996E-2</v>
      </c>
      <c r="U1753" s="13">
        <f t="shared" si="272"/>
        <v>-6.4751000000000003E-2</v>
      </c>
      <c r="V1753" s="13">
        <f t="shared" si="273"/>
        <v>1.7799999999999999E-3</v>
      </c>
      <c r="W1753" s="13">
        <f t="shared" si="274"/>
        <v>1.6667999999999999E-2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10153</v>
      </c>
      <c r="C1754" s="3" t="s">
        <v>10192</v>
      </c>
      <c r="D1754" s="12">
        <v>19.399999999999999</v>
      </c>
      <c r="E1754" s="12">
        <v>18.8</v>
      </c>
      <c r="F1754" s="12">
        <v>18.5</v>
      </c>
      <c r="G1754" s="12">
        <v>18.75</v>
      </c>
      <c r="H1754" s="12">
        <v>18.7</v>
      </c>
      <c r="I1754" s="3">
        <v>56</v>
      </c>
      <c r="J1754" s="3">
        <v>-45</v>
      </c>
      <c r="K1754" s="3">
        <v>-14</v>
      </c>
      <c r="L1754" s="3">
        <v>72</v>
      </c>
      <c r="M1754" s="3">
        <v>16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1.0863999999999999E-2</v>
      </c>
      <c r="T1754" s="13">
        <f t="shared" si="271"/>
        <v>-8.4600000000000005E-3</v>
      </c>
      <c r="U1754" s="13">
        <f t="shared" si="272"/>
        <v>-2.5899999999999999E-3</v>
      </c>
      <c r="V1754" s="13">
        <f t="shared" si="273"/>
        <v>1.35E-2</v>
      </c>
      <c r="W1754" s="13">
        <f t="shared" si="274"/>
        <v>2.9919999999999999E-3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10154</v>
      </c>
      <c r="C1755" s="3" t="s">
        <v>10201</v>
      </c>
      <c r="D1755" s="12">
        <v>132.5</v>
      </c>
      <c r="E1755" s="12">
        <v>132.5</v>
      </c>
      <c r="F1755" s="12">
        <v>133.5</v>
      </c>
      <c r="G1755" s="12">
        <v>137.5</v>
      </c>
      <c r="H1755" s="12">
        <v>134</v>
      </c>
      <c r="I1755" s="3">
        <v>-1063</v>
      </c>
      <c r="J1755" s="3">
        <v>389</v>
      </c>
      <c r="K1755" s="3">
        <v>999</v>
      </c>
      <c r="L1755" s="3">
        <v>1011</v>
      </c>
      <c r="M1755" s="3">
        <v>-162</v>
      </c>
      <c r="N1755" s="3">
        <v>203</v>
      </c>
      <c r="O1755" s="3">
        <v>34</v>
      </c>
      <c r="P1755" s="3">
        <v>0</v>
      </c>
      <c r="Q1755" s="3">
        <v>30</v>
      </c>
      <c r="R1755" s="3">
        <v>-174</v>
      </c>
      <c r="S1755" s="13">
        <f t="shared" si="270"/>
        <v>-1.4084749999999999</v>
      </c>
      <c r="T1755" s="13">
        <f t="shared" si="271"/>
        <v>0.51542500000000002</v>
      </c>
      <c r="U1755" s="13">
        <f t="shared" si="272"/>
        <v>1.3336650000000001</v>
      </c>
      <c r="V1755" s="13">
        <f t="shared" si="273"/>
        <v>1.3901250000000001</v>
      </c>
      <c r="W1755" s="13">
        <f t="shared" si="274"/>
        <v>-0.21708</v>
      </c>
      <c r="X1755" s="13">
        <f t="shared" si="275"/>
        <v>0.26897500000000002</v>
      </c>
      <c r="Y1755" s="13">
        <f t="shared" si="276"/>
        <v>4.505E-2</v>
      </c>
      <c r="Z1755" s="13">
        <f t="shared" si="277"/>
        <v>0</v>
      </c>
      <c r="AA1755" s="13">
        <f t="shared" si="278"/>
        <v>4.1250000000000002E-2</v>
      </c>
      <c r="AB1755" s="13">
        <f t="shared" si="279"/>
        <v>-0.23316000000000001</v>
      </c>
    </row>
    <row r="1756" spans="1:28" x14ac:dyDescent="0.25">
      <c r="A1756" s="2" t="s">
        <v>1750</v>
      </c>
      <c r="B1756" s="3" t="s">
        <v>10155</v>
      </c>
      <c r="C1756" s="3" t="s">
        <v>10308</v>
      </c>
      <c r="D1756" s="12">
        <v>27.55</v>
      </c>
      <c r="E1756" s="12">
        <v>27.5</v>
      </c>
      <c r="F1756" s="12">
        <v>27.55</v>
      </c>
      <c r="G1756" s="12">
        <v>27.6</v>
      </c>
      <c r="H1756" s="12">
        <v>27.6</v>
      </c>
      <c r="I1756" s="3">
        <v>0</v>
      </c>
      <c r="J1756" s="3">
        <v>-6</v>
      </c>
      <c r="K1756" s="3">
        <v>-2</v>
      </c>
      <c r="L1756" s="3">
        <v>3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-1.65E-3</v>
      </c>
      <c r="U1756" s="13">
        <f t="shared" si="272"/>
        <v>-5.5100000000000006E-4</v>
      </c>
      <c r="V1756" s="13">
        <f t="shared" si="273"/>
        <v>8.2800000000000007E-4</v>
      </c>
      <c r="W1756" s="13">
        <f t="shared" si="274"/>
        <v>8.2800000000000007E-4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10156</v>
      </c>
      <c r="C1757" s="3" t="s">
        <v>4584</v>
      </c>
      <c r="D1757" s="12">
        <v>11.1</v>
      </c>
      <c r="E1757" s="12">
        <v>11</v>
      </c>
      <c r="F1757" s="12">
        <v>10.6</v>
      </c>
      <c r="G1757" s="12">
        <v>10.9</v>
      </c>
      <c r="H1757" s="12">
        <v>10.95</v>
      </c>
      <c r="I1757" s="3">
        <v>1</v>
      </c>
      <c r="J1757" s="3">
        <v>-12</v>
      </c>
      <c r="K1757" s="3">
        <v>4</v>
      </c>
      <c r="L1757" s="3">
        <v>90</v>
      </c>
      <c r="M1757" s="3">
        <v>-23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1.11E-4</v>
      </c>
      <c r="T1757" s="13">
        <f t="shared" si="271"/>
        <v>-1.32E-3</v>
      </c>
      <c r="U1757" s="13">
        <f t="shared" si="272"/>
        <v>4.2400000000000001E-4</v>
      </c>
      <c r="V1757" s="13">
        <f t="shared" si="273"/>
        <v>9.8099999999999993E-3</v>
      </c>
      <c r="W1757" s="13">
        <f t="shared" si="274"/>
        <v>-2.5184999999999999E-3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-1.4423532999999997</v>
      </c>
      <c r="Z2" s="17">
        <v>-13.068068999999999</v>
      </c>
      <c r="AA2" s="17">
        <v>-5.1409747999999995</v>
      </c>
      <c r="AB2" s="17">
        <v>-8.3217371</v>
      </c>
      <c r="AC2" s="17">
        <v>-6.6847325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0</v>
      </c>
      <c r="Z3" s="17">
        <v>-1.8389000000000003E-2</v>
      </c>
      <c r="AA3" s="17">
        <v>1.9319999999999999E-3</v>
      </c>
      <c r="AB3" s="17">
        <v>0</v>
      </c>
      <c r="AC3" s="17">
        <v>-7.7850000000000003E-2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-12.363031799999998</v>
      </c>
      <c r="C4" s="18">
        <v>-17.601267</v>
      </c>
      <c r="D4" s="18">
        <v>-21.955937700000003</v>
      </c>
      <c r="E4" s="18">
        <v>21.650193700000003</v>
      </c>
      <c r="F4" s="18">
        <v>10.9863914</v>
      </c>
      <c r="I4" t="s">
        <v>3610</v>
      </c>
      <c r="J4" s="10">
        <f>SUMIF($A:$A,"電子上游*",B:B)</f>
        <v>92.803266099999973</v>
      </c>
      <c r="K4" s="10">
        <f t="shared" ref="K4:N4" si="0">SUMIF($A:$A,"電子上游*",C:C)</f>
        <v>-50.214412600000003</v>
      </c>
      <c r="L4" s="10">
        <f t="shared" si="0"/>
        <v>-216.52852469999999</v>
      </c>
      <c r="M4" s="10">
        <f t="shared" si="0"/>
        <v>-75.44126030000001</v>
      </c>
      <c r="N4" s="10">
        <f t="shared" si="0"/>
        <v>160.46059760000003</v>
      </c>
      <c r="O4" s="16">
        <f>SUM(J4:N4)</f>
        <v>-88.920333900000003</v>
      </c>
      <c r="P4" t="s">
        <v>3609</v>
      </c>
      <c r="Q4">
        <v>92.803266099999973</v>
      </c>
      <c r="R4">
        <v>-50.214412600000003</v>
      </c>
      <c r="S4">
        <v>-216.52852469999999</v>
      </c>
      <c r="T4">
        <v>-75.44126030000001</v>
      </c>
      <c r="U4" s="21">
        <v>160.46059760000003</v>
      </c>
      <c r="V4">
        <v>-88.920333900000003</v>
      </c>
      <c r="X4" s="9" t="s">
        <v>3572</v>
      </c>
      <c r="Y4" s="17">
        <v>0.37040300000000004</v>
      </c>
      <c r="Z4" s="17">
        <v>-0.35319699999999998</v>
      </c>
      <c r="AA4" s="17">
        <v>0.16878979999999999</v>
      </c>
      <c r="AB4" s="17">
        <v>-0.34353259999999997</v>
      </c>
      <c r="AC4" s="17">
        <v>-0.27792150000000004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-0.20347439999999997</v>
      </c>
      <c r="C5" s="18">
        <v>-6.64405E-2</v>
      </c>
      <c r="D5" s="18">
        <v>-1.8706389999999999</v>
      </c>
      <c r="E5" s="18">
        <v>-0.43445149999999999</v>
      </c>
      <c r="F5" s="18">
        <v>-1.9462734999999995</v>
      </c>
      <c r="I5" t="s">
        <v>3612</v>
      </c>
      <c r="J5" s="10">
        <f>SUMIF($A:$A,"電子中游*",B:B)</f>
        <v>-1.9263273999999986</v>
      </c>
      <c r="K5" s="10">
        <f t="shared" ref="K5:N5" si="1">SUMIF($A:$A,"電子中游*",C:C)</f>
        <v>-32.471717900000002</v>
      </c>
      <c r="L5" s="10">
        <f t="shared" si="1"/>
        <v>-50.327602799999994</v>
      </c>
      <c r="M5" s="10">
        <f t="shared" si="1"/>
        <v>-24.703459800000005</v>
      </c>
      <c r="N5" s="10">
        <f t="shared" si="1"/>
        <v>48.392309900000008</v>
      </c>
      <c r="O5" s="16">
        <f t="shared" ref="O5:O14" si="2">SUM(J5:N5)</f>
        <v>-61.036797999999997</v>
      </c>
      <c r="P5" t="s">
        <v>3611</v>
      </c>
      <c r="Q5">
        <v>-1.9263273999999986</v>
      </c>
      <c r="R5">
        <v>-32.471717900000002</v>
      </c>
      <c r="S5">
        <v>-50.327602799999994</v>
      </c>
      <c r="T5">
        <v>-24.703459800000005</v>
      </c>
      <c r="U5" s="21">
        <v>48.392309900000008</v>
      </c>
      <c r="V5">
        <v>-61.036797999999997</v>
      </c>
      <c r="X5" s="9" t="s">
        <v>3574</v>
      </c>
      <c r="Y5" s="17">
        <v>-2.1746000000000005E-2</v>
      </c>
      <c r="Z5" s="17">
        <v>-2.8535999999999999E-2</v>
      </c>
      <c r="AA5" s="17">
        <v>-1.3524000000000001E-2</v>
      </c>
      <c r="AB5" s="17">
        <v>-3.7605E-3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-1.7909531000000001</v>
      </c>
      <c r="C6" s="18">
        <v>-5.4619020999999996</v>
      </c>
      <c r="D6" s="18">
        <v>-3.3811310000000003</v>
      </c>
      <c r="E6" s="18">
        <v>-0.84138999999999986</v>
      </c>
      <c r="F6" s="18">
        <v>0.19760339999999965</v>
      </c>
      <c r="I6" t="s">
        <v>3614</v>
      </c>
      <c r="J6" s="10">
        <f>SUMIF($A:$A,"電子下游*",B:B)</f>
        <v>-12.7943242</v>
      </c>
      <c r="K6" s="10">
        <f t="shared" ref="K6:N6" si="3">SUMIF($A:$A,"電子下游*",C:C)</f>
        <v>-9.9902501999999966</v>
      </c>
      <c r="L6" s="10">
        <f t="shared" si="3"/>
        <v>-2.4748009000000013</v>
      </c>
      <c r="M6" s="10">
        <f t="shared" si="3"/>
        <v>-22.165080599999996</v>
      </c>
      <c r="N6" s="10">
        <f t="shared" si="3"/>
        <v>12.8740535</v>
      </c>
      <c r="O6" s="16">
        <f t="shared" si="2"/>
        <v>-34.550402399999996</v>
      </c>
      <c r="P6" t="s">
        <v>3613</v>
      </c>
      <c r="Q6">
        <v>-12.7943242</v>
      </c>
      <c r="R6">
        <v>-9.9902501999999966</v>
      </c>
      <c r="S6">
        <v>-2.4748009000000013</v>
      </c>
      <c r="T6">
        <v>-22.165080599999996</v>
      </c>
      <c r="U6" s="21">
        <v>12.8740535</v>
      </c>
      <c r="V6">
        <v>-34.550402399999996</v>
      </c>
      <c r="X6" s="9" t="s">
        <v>3568</v>
      </c>
      <c r="Y6" s="17">
        <v>3.3896000000000003E-2</v>
      </c>
      <c r="Z6" s="17">
        <v>2.3633999999999995E-2</v>
      </c>
      <c r="AA6" s="17">
        <v>6.1791000000000006E-2</v>
      </c>
      <c r="AB6" s="17">
        <v>-1.1968999999999999E-2</v>
      </c>
      <c r="AC6" s="17">
        <v>-4.7550000000000002E-2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-2.0761500000000002E-2</v>
      </c>
      <c r="C7" s="18">
        <v>-1.8683545000000001</v>
      </c>
      <c r="D7" s="18">
        <v>-1.0759615</v>
      </c>
      <c r="E7" s="18">
        <v>-0.53459800000000002</v>
      </c>
      <c r="F7" s="18">
        <v>-0.47309299999999999</v>
      </c>
      <c r="I7" t="s">
        <v>3616</v>
      </c>
      <c r="J7" s="10">
        <f>SUMIF($A:$A,"金融*",B:B)</f>
        <v>-14.378220799999998</v>
      </c>
      <c r="K7" s="10">
        <f t="shared" ref="K7:N7" si="4">SUMIF($A:$A,"金融*",C:C)</f>
        <v>-24.997964099999997</v>
      </c>
      <c r="L7" s="10">
        <f t="shared" si="4"/>
        <v>-28.283669200000006</v>
      </c>
      <c r="M7" s="10">
        <f t="shared" si="4"/>
        <v>19.839754200000002</v>
      </c>
      <c r="N7" s="10">
        <f t="shared" si="4"/>
        <v>8.7646283</v>
      </c>
      <c r="O7" s="16">
        <f t="shared" si="2"/>
        <v>-39.055471600000004</v>
      </c>
      <c r="P7" t="s">
        <v>3615</v>
      </c>
      <c r="Q7">
        <v>-14.378220799999998</v>
      </c>
      <c r="R7">
        <v>-24.997964099999997</v>
      </c>
      <c r="S7">
        <v>-28.283669200000006</v>
      </c>
      <c r="T7">
        <v>19.839754200000002</v>
      </c>
      <c r="U7" s="21">
        <v>8.7646283</v>
      </c>
      <c r="V7">
        <v>-39.055471600000004</v>
      </c>
      <c r="X7" s="9" t="s">
        <v>3580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0.22094829999999993</v>
      </c>
      <c r="C8" s="17">
        <v>-0.24549100000000004</v>
      </c>
      <c r="D8" s="17">
        <v>-0.63876149999999987</v>
      </c>
      <c r="E8" s="17">
        <v>-0.39235549999999997</v>
      </c>
      <c r="F8" s="17">
        <v>-2.109399999999997E-2</v>
      </c>
      <c r="I8" t="s">
        <v>3618</v>
      </c>
      <c r="J8" s="10">
        <f>SUMIF($A:$A,"*食品",B:B)</f>
        <v>-1.7752671000000002</v>
      </c>
      <c r="K8" s="10">
        <f t="shared" ref="K8:N8" si="5">SUMIF($A:$A,"*食品",C:C)</f>
        <v>-0.46319540000000015</v>
      </c>
      <c r="L8" s="10">
        <f t="shared" si="5"/>
        <v>-1.2841550000000002</v>
      </c>
      <c r="M8" s="10">
        <f t="shared" si="5"/>
        <v>0.71650729999999963</v>
      </c>
      <c r="N8" s="10">
        <f t="shared" si="5"/>
        <v>-4.9435299999999974E-2</v>
      </c>
      <c r="O8" s="16">
        <f t="shared" si="2"/>
        <v>-2.8555455000000007</v>
      </c>
      <c r="P8" t="s">
        <v>3617</v>
      </c>
      <c r="Q8">
        <v>-1.7752671000000002</v>
      </c>
      <c r="R8">
        <v>-0.46319540000000015</v>
      </c>
      <c r="S8">
        <v>-1.2841550000000002</v>
      </c>
      <c r="T8">
        <v>0.71650729999999963</v>
      </c>
      <c r="U8" s="21">
        <v>-4.9435299999999974E-2</v>
      </c>
      <c r="V8">
        <v>-2.8555455000000007</v>
      </c>
      <c r="X8" s="9" t="s">
        <v>3579</v>
      </c>
      <c r="Y8" s="17">
        <v>-2.0702500000000001</v>
      </c>
      <c r="Z8" s="17">
        <v>-9.3480000000000008E-2</v>
      </c>
      <c r="AA8" s="17">
        <v>-9.5550000000000024E-2</v>
      </c>
      <c r="AB8" s="17">
        <v>-0.12870000000000001</v>
      </c>
      <c r="AC8" s="17">
        <v>1.5900000000000001E-2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-8.2713999999999996E-2</v>
      </c>
      <c r="C9" s="17">
        <v>-0.57170199999999993</v>
      </c>
      <c r="D9" s="17">
        <v>-0.16767750000000009</v>
      </c>
      <c r="E9" s="17">
        <v>-0.46476149999999994</v>
      </c>
      <c r="F9" s="17">
        <v>-0.10288799999999999</v>
      </c>
      <c r="I9" t="s">
        <v>3620</v>
      </c>
      <c r="J9" s="10">
        <f>SUMIF($A:$A,"*紡織*",B:B)</f>
        <v>5.0917542999999998</v>
      </c>
      <c r="K9" s="10">
        <f t="shared" ref="K9:N9" si="6">SUMIF($A:$A,"*紡織*",C:C)</f>
        <v>-1.5524181000000008</v>
      </c>
      <c r="L9" s="10">
        <f t="shared" si="6"/>
        <v>-1.3061978999999997</v>
      </c>
      <c r="M9" s="10">
        <f t="shared" si="6"/>
        <v>10.886002299999999</v>
      </c>
      <c r="N9" s="10">
        <f t="shared" si="6"/>
        <v>-0.62743129999999969</v>
      </c>
      <c r="O9" s="16">
        <f t="shared" si="2"/>
        <v>12.491709299999998</v>
      </c>
      <c r="P9" t="s">
        <v>3619</v>
      </c>
      <c r="Q9">
        <v>5.0917542999999998</v>
      </c>
      <c r="R9">
        <v>-1.5524181000000008</v>
      </c>
      <c r="S9">
        <v>-1.3061978999999997</v>
      </c>
      <c r="T9">
        <v>10.886002299999999</v>
      </c>
      <c r="U9" s="21">
        <v>-0.62743129999999969</v>
      </c>
      <c r="V9">
        <v>12.491709299999998</v>
      </c>
      <c r="X9" s="9" t="s">
        <v>3533</v>
      </c>
      <c r="Y9" s="17">
        <v>-1.1516E-2</v>
      </c>
      <c r="Z9" s="17">
        <v>-2.8674999999999999E-2</v>
      </c>
      <c r="AA9" s="17">
        <v>2.6940000000000002E-3</v>
      </c>
      <c r="AB9" s="17">
        <v>-7.7799999999999994E-4</v>
      </c>
      <c r="AC9" s="17">
        <v>-7.9299999999999998E-4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-4.5170969999999988</v>
      </c>
      <c r="C10" s="17">
        <v>1.661119</v>
      </c>
      <c r="D10" s="17">
        <v>8.7861000000000064E-2</v>
      </c>
      <c r="E10" s="17">
        <v>-0.50959599999999994</v>
      </c>
      <c r="F10" s="17">
        <v>-2.5451524999999999</v>
      </c>
      <c r="I10" t="s">
        <v>3630</v>
      </c>
      <c r="J10" s="10">
        <f>SUMIF($A:$A,"*塑膠*",B:B)</f>
        <v>-1.0146447999999999</v>
      </c>
      <c r="K10" s="10">
        <f t="shared" ref="K10:N10" si="7">SUMIF($A:$A,"*塑膠*",C:C)</f>
        <v>-14.030686000000003</v>
      </c>
      <c r="L10" s="10">
        <f t="shared" si="7"/>
        <v>1.601284000000001</v>
      </c>
      <c r="M10" s="10">
        <f t="shared" si="7"/>
        <v>11.382090799999997</v>
      </c>
      <c r="N10" s="10">
        <f t="shared" si="7"/>
        <v>-1.6643175000000001</v>
      </c>
      <c r="O10" s="16">
        <f t="shared" si="2"/>
        <v>-3.726273500000004</v>
      </c>
      <c r="P10" t="s">
        <v>3629</v>
      </c>
      <c r="Q10">
        <v>-1.0146447999999999</v>
      </c>
      <c r="R10">
        <v>-14.030686000000003</v>
      </c>
      <c r="S10">
        <v>1.601284000000001</v>
      </c>
      <c r="T10">
        <v>11.382090799999997</v>
      </c>
      <c r="U10" s="21">
        <v>-1.6643175000000001</v>
      </c>
      <c r="V10">
        <v>-3.726273500000004</v>
      </c>
      <c r="X10" s="9" t="s">
        <v>3513</v>
      </c>
      <c r="Y10" s="17">
        <v>-3.5275999999999995E-2</v>
      </c>
      <c r="Z10" s="17">
        <v>-5.3052480000000006</v>
      </c>
      <c r="AA10" s="17">
        <v>-4.0254729999999999</v>
      </c>
      <c r="AB10" s="17">
        <v>-3.9696379999999998</v>
      </c>
      <c r="AC10" s="17">
        <v>-4.0822184999999998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1.2507884</v>
      </c>
      <c r="C11" s="17">
        <v>-1.5560982000000001</v>
      </c>
      <c r="D11" s="17">
        <v>-0.82415270000000018</v>
      </c>
      <c r="E11" s="17">
        <v>1.2695515000000004</v>
      </c>
      <c r="F11" s="17">
        <v>0.48206550000000015</v>
      </c>
      <c r="I11" t="s">
        <v>3623</v>
      </c>
      <c r="J11" s="10">
        <f>SUMIF($A:$A,"*鋼鐵*",B:B)</f>
        <v>-15.441000799999994</v>
      </c>
      <c r="K11" s="10">
        <f t="shared" ref="K11:N11" si="8">SUMIF($A:$A,"*鋼鐵*",C:C)</f>
        <v>-10.869525799999996</v>
      </c>
      <c r="L11" s="10">
        <f t="shared" si="8"/>
        <v>-4.6297770999999983</v>
      </c>
      <c r="M11" s="10">
        <f t="shared" si="8"/>
        <v>26.890046300000002</v>
      </c>
      <c r="N11" s="10">
        <f t="shared" si="8"/>
        <v>-30.639518900000006</v>
      </c>
      <c r="O11" s="16">
        <f t="shared" si="2"/>
        <v>-34.689776299999991</v>
      </c>
      <c r="P11" t="s">
        <v>3622</v>
      </c>
      <c r="Q11">
        <v>-15.441000799999994</v>
      </c>
      <c r="R11">
        <v>-10.869525799999996</v>
      </c>
      <c r="S11">
        <v>-4.6297770999999983</v>
      </c>
      <c r="T11">
        <v>26.890046300000002</v>
      </c>
      <c r="U11" s="21">
        <v>-30.639518900000006</v>
      </c>
      <c r="V11">
        <v>-34.689776299999991</v>
      </c>
      <c r="X11" s="9" t="s">
        <v>3526</v>
      </c>
      <c r="Y11" s="17">
        <v>0.81431199999999992</v>
      </c>
      <c r="Z11" s="17">
        <v>0.71592</v>
      </c>
      <c r="AA11" s="17">
        <v>3.524451</v>
      </c>
      <c r="AB11" s="17">
        <v>4.1630649999999996</v>
      </c>
      <c r="AC11" s="17">
        <v>2.06149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-2.4359149999999996</v>
      </c>
      <c r="C12" s="19">
        <v>-2.3440075</v>
      </c>
      <c r="D12" s="19">
        <v>-1.0438349999999998</v>
      </c>
      <c r="E12" s="19">
        <v>-5.030900000000002E-2</v>
      </c>
      <c r="F12" s="19">
        <v>2.1343625000000004</v>
      </c>
      <c r="I12" t="s">
        <v>3624</v>
      </c>
      <c r="J12" s="10">
        <f>SUMIF($A:$A,"*航運*",B:B)</f>
        <v>-72.782536500000006</v>
      </c>
      <c r="K12" s="10">
        <f t="shared" ref="K12:N12" si="9">SUMIF($A:$A,"*航運*",C:C)</f>
        <v>-19.165622499999998</v>
      </c>
      <c r="L12" s="10">
        <f t="shared" si="9"/>
        <v>-21.311907500000004</v>
      </c>
      <c r="M12" s="10">
        <f t="shared" si="9"/>
        <v>-62.435196000000019</v>
      </c>
      <c r="N12" s="10">
        <f t="shared" si="9"/>
        <v>-48.642671499999999</v>
      </c>
      <c r="O12" s="16">
        <f t="shared" si="2"/>
        <v>-224.33793400000002</v>
      </c>
      <c r="P12" t="s">
        <v>3621</v>
      </c>
      <c r="Q12">
        <v>-72.782536500000006</v>
      </c>
      <c r="R12">
        <v>-19.165622499999998</v>
      </c>
      <c r="S12">
        <v>-21.311907500000004</v>
      </c>
      <c r="T12">
        <v>-62.435196000000019</v>
      </c>
      <c r="U12" s="21">
        <v>-48.642671499999999</v>
      </c>
      <c r="V12">
        <v>-224.33793400000002</v>
      </c>
      <c r="X12" s="9" t="s">
        <v>3522</v>
      </c>
      <c r="Y12" s="17">
        <v>0.62570499999999996</v>
      </c>
      <c r="Z12" s="17">
        <v>0.74693450000000006</v>
      </c>
      <c r="AA12" s="17">
        <v>1.7900070000000001</v>
      </c>
      <c r="AB12" s="17">
        <v>1.1611100000000001</v>
      </c>
      <c r="AC12" s="17">
        <v>0.22331000000000001</v>
      </c>
      <c r="AG12" s="22">
        <v>44340</v>
      </c>
    </row>
    <row r="13" spans="1:56" x14ac:dyDescent="0.25">
      <c r="A13" s="9" t="s">
        <v>3526</v>
      </c>
      <c r="B13" s="17">
        <v>-2.6533454999999995</v>
      </c>
      <c r="C13" s="17">
        <v>5.8694979999999992</v>
      </c>
      <c r="D13" s="17">
        <v>-5.8953905000000013</v>
      </c>
      <c r="E13" s="17">
        <v>0.55249800000000093</v>
      </c>
      <c r="F13" s="17">
        <v>0.88202849999999966</v>
      </c>
      <c r="I13" t="s">
        <v>3626</v>
      </c>
      <c r="J13" s="10">
        <f>SUMIF($A:$A,"*營建*",B:B)</f>
        <v>1.5282043999999997</v>
      </c>
      <c r="K13" s="10">
        <f t="shared" ref="K13:N13" si="10">SUMIF($A:$A,"*營建*",C:C)</f>
        <v>-1.1785855000000003</v>
      </c>
      <c r="L13" s="10">
        <f t="shared" si="10"/>
        <v>-5.8795199999999374E-2</v>
      </c>
      <c r="M13" s="10">
        <f t="shared" si="10"/>
        <v>3.5702920000000002</v>
      </c>
      <c r="N13" s="10">
        <f t="shared" si="10"/>
        <v>0.51134129999999989</v>
      </c>
      <c r="O13" s="16">
        <f t="shared" si="2"/>
        <v>4.3724569999999998</v>
      </c>
      <c r="P13" t="s">
        <v>3625</v>
      </c>
      <c r="Q13">
        <v>1.5282043999999997</v>
      </c>
      <c r="R13">
        <v>-1.1785855000000003</v>
      </c>
      <c r="S13">
        <v>-5.8795199999999374E-2</v>
      </c>
      <c r="T13">
        <v>3.5702920000000002</v>
      </c>
      <c r="U13" s="21">
        <v>0.51134129999999989</v>
      </c>
      <c r="V13">
        <v>4.3724569999999998</v>
      </c>
      <c r="X13" s="9" t="s">
        <v>3581</v>
      </c>
      <c r="Y13" s="17">
        <v>0.93737499999999996</v>
      </c>
      <c r="Z13" s="17">
        <v>0.38468000000000002</v>
      </c>
      <c r="AA13" s="17">
        <v>6.3350000000000004E-3</v>
      </c>
      <c r="AB13" s="17">
        <v>0.311</v>
      </c>
      <c r="AC13" s="17">
        <v>3.9165000000000005E-2</v>
      </c>
    </row>
    <row r="14" spans="1:56" x14ac:dyDescent="0.25">
      <c r="A14" s="9" t="s">
        <v>3522</v>
      </c>
      <c r="B14" s="17">
        <v>-1.7182976000000005</v>
      </c>
      <c r="C14" s="17">
        <v>-5.5215066999999989</v>
      </c>
      <c r="D14" s="17">
        <v>-3.763838999999999</v>
      </c>
      <c r="E14" s="17">
        <v>-4.3893260999999999</v>
      </c>
      <c r="F14" s="17">
        <v>1.0003944999999996</v>
      </c>
      <c r="I14" t="s">
        <v>3628</v>
      </c>
      <c r="J14" s="10">
        <f>SUMIF($A:$A,"*水泥*",B:B)</f>
        <v>-2.4359149999999996</v>
      </c>
      <c r="K14" s="10">
        <f t="shared" ref="K14:N14" si="11">SUMIF($A:$A,"*水泥*",C:C)</f>
        <v>-2.3440075</v>
      </c>
      <c r="L14" s="10">
        <f t="shared" si="11"/>
        <v>-1.0438349999999998</v>
      </c>
      <c r="M14" s="10">
        <f t="shared" si="11"/>
        <v>-5.030900000000002E-2</v>
      </c>
      <c r="N14" s="10">
        <f t="shared" si="11"/>
        <v>2.1343625000000004</v>
      </c>
      <c r="O14" s="16">
        <f t="shared" si="2"/>
        <v>-3.7397039999999993</v>
      </c>
      <c r="P14" t="s">
        <v>3627</v>
      </c>
      <c r="Q14">
        <v>-2.4359149999999996</v>
      </c>
      <c r="R14">
        <v>-2.3440075</v>
      </c>
      <c r="S14">
        <v>-1.0438349999999998</v>
      </c>
      <c r="T14">
        <v>-5.030900000000002E-2</v>
      </c>
      <c r="U14" s="21">
        <v>2.1343625000000004</v>
      </c>
      <c r="V14">
        <v>-3.7397039999999993</v>
      </c>
      <c r="X14" s="9" t="s">
        <v>3538</v>
      </c>
      <c r="Y14" s="17">
        <v>8.5436999999999985E-2</v>
      </c>
      <c r="Z14" s="17">
        <v>-8.8249999999999995E-2</v>
      </c>
      <c r="AA14" s="17">
        <v>1.1850000000000001E-3</v>
      </c>
      <c r="AB14" s="17">
        <v>-4.0579999999999998E-2</v>
      </c>
      <c r="AC14" s="17">
        <v>2.0380000000000016E-3</v>
      </c>
    </row>
    <row r="15" spans="1:56" x14ac:dyDescent="0.25">
      <c r="A15" s="9" t="s">
        <v>3581</v>
      </c>
      <c r="B15" s="17">
        <v>-0.13739099999999999</v>
      </c>
      <c r="C15" s="17">
        <v>8.2003999999999994E-2</v>
      </c>
      <c r="D15" s="17">
        <v>1.4898559999999998</v>
      </c>
      <c r="E15" s="17">
        <v>-0.98846499999999993</v>
      </c>
      <c r="F15" s="17">
        <v>0.26505249999999991</v>
      </c>
      <c r="X15" s="9" t="s">
        <v>3519</v>
      </c>
      <c r="Y15" s="17">
        <v>0.32480999999999999</v>
      </c>
      <c r="Z15" s="17">
        <v>0.29446</v>
      </c>
      <c r="AA15" s="17">
        <v>0.48607</v>
      </c>
      <c r="AB15" s="17">
        <v>2.0855249999999996</v>
      </c>
      <c r="AC15" s="17">
        <v>1.5229519999999999</v>
      </c>
    </row>
    <row r="16" spans="1:56" x14ac:dyDescent="0.25">
      <c r="A16" s="9" t="s">
        <v>3538</v>
      </c>
      <c r="B16" s="17">
        <v>-0.80427300000000013</v>
      </c>
      <c r="C16" s="17">
        <v>-0.97764899999999977</v>
      </c>
      <c r="D16" s="17">
        <v>-2.3818239999999999</v>
      </c>
      <c r="E16" s="17">
        <v>0.83416699999999999</v>
      </c>
      <c r="F16" s="17">
        <v>4.7223509999999997</v>
      </c>
      <c r="I16" t="s">
        <v>3665</v>
      </c>
      <c r="P16" t="s">
        <v>3670</v>
      </c>
      <c r="X16" s="9" t="s">
        <v>3515</v>
      </c>
      <c r="Y16" s="17">
        <v>4.9463000000000021E-2</v>
      </c>
      <c r="Z16" s="17">
        <v>-0.78281049999999996</v>
      </c>
      <c r="AA16" s="17">
        <v>2.5974999999999998E-2</v>
      </c>
      <c r="AB16" s="17">
        <v>-9.0763999999999984E-2</v>
      </c>
      <c r="AC16" s="17">
        <v>-0.15182499999999999</v>
      </c>
    </row>
    <row r="17" spans="1:29" x14ac:dyDescent="0.25">
      <c r="A17" s="9" t="s">
        <v>3519</v>
      </c>
      <c r="B17" s="17">
        <v>0.52854180000000006</v>
      </c>
      <c r="C17" s="17">
        <v>1.1459309999999998</v>
      </c>
      <c r="D17" s="17">
        <v>7.285499999999992E-2</v>
      </c>
      <c r="E17" s="17">
        <v>-1.3879515000000002</v>
      </c>
      <c r="F17" s="17">
        <v>2.0248189999999999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0.11772550000000001</v>
      </c>
      <c r="Z17" s="17">
        <v>-8.2225000000000006E-2</v>
      </c>
      <c r="AA17" s="17">
        <v>-1.1784080000000001</v>
      </c>
      <c r="AB17" s="17">
        <v>-3.2200000000000002E-4</v>
      </c>
      <c r="AC17" s="17">
        <v>-0.36288899999999996</v>
      </c>
    </row>
    <row r="18" spans="1:29" x14ac:dyDescent="0.25">
      <c r="A18" s="9" t="s">
        <v>3515</v>
      </c>
      <c r="B18" s="17">
        <v>-3.6647566999999985</v>
      </c>
      <c r="C18" s="17">
        <v>-2.4659658000000002</v>
      </c>
      <c r="D18" s="17">
        <v>-2.3327572999999995</v>
      </c>
      <c r="E18" s="17">
        <v>4.2748763999999992</v>
      </c>
      <c r="F18" s="17">
        <v>2.1314883999999994</v>
      </c>
      <c r="I18" t="s">
        <v>3610</v>
      </c>
      <c r="J18" s="10">
        <f>SUMIF($X:$X,"電子上游*",Y:Y)</f>
        <v>25.409521499999997</v>
      </c>
      <c r="K18" s="10">
        <f t="shared" ref="K18:N18" si="12">SUMIF($X:$X,"電子上游*",Z:Z)</f>
        <v>-0.71176050000000357</v>
      </c>
      <c r="L18" s="10">
        <f t="shared" si="12"/>
        <v>-0.35846649999999891</v>
      </c>
      <c r="M18" s="10">
        <f t="shared" si="12"/>
        <v>-14.672955499999999</v>
      </c>
      <c r="N18" s="10">
        <f t="shared" si="12"/>
        <v>10.5393565</v>
      </c>
      <c r="O18" s="16">
        <f>SUM(J18:N18)</f>
        <v>20.205695499999997</v>
      </c>
      <c r="P18" t="s">
        <v>3609</v>
      </c>
      <c r="Q18">
        <v>25.409521499999997</v>
      </c>
      <c r="R18">
        <v>-0.71176050000000357</v>
      </c>
      <c r="S18">
        <v>-0.35846649999999891</v>
      </c>
      <c r="T18">
        <v>-14.672955499999999</v>
      </c>
      <c r="U18" s="20">
        <v>10.5393565</v>
      </c>
      <c r="V18">
        <v>20.205695499999997</v>
      </c>
      <c r="X18" s="9" t="s">
        <v>3514</v>
      </c>
      <c r="Y18" s="17">
        <v>0.18899599999999997</v>
      </c>
      <c r="Z18" s="17">
        <v>-0.45529050000000004</v>
      </c>
      <c r="AA18" s="17">
        <v>0.22153800000000001</v>
      </c>
      <c r="AB18" s="17">
        <v>2.8670000000000001E-2</v>
      </c>
      <c r="AC18" s="17">
        <v>0.21609</v>
      </c>
    </row>
    <row r="19" spans="1:29" x14ac:dyDescent="0.25">
      <c r="A19" s="9" t="s">
        <v>3535</v>
      </c>
      <c r="B19" s="17">
        <v>1.2056</v>
      </c>
      <c r="C19" s="17">
        <v>-0.20531050000000001</v>
      </c>
      <c r="D19" s="17">
        <v>3.7142409999999995</v>
      </c>
      <c r="E19" s="17">
        <v>0.55919300000000005</v>
      </c>
      <c r="F19" s="17">
        <v>-0.45495399999999986</v>
      </c>
      <c r="I19" t="s">
        <v>3612</v>
      </c>
      <c r="J19" s="10">
        <f>SUMIF($X:$X,"電子中游*",Y:Y)</f>
        <v>3.8634025000000003</v>
      </c>
      <c r="K19" s="10">
        <f t="shared" ref="K19:N19" si="13">SUMIF($X:$X,"電子中游*",Z:Z)</f>
        <v>9.1957745000000006</v>
      </c>
      <c r="L19" s="10">
        <f t="shared" si="13"/>
        <v>11.361501500000003</v>
      </c>
      <c r="M19" s="10">
        <f t="shared" si="13"/>
        <v>10.7937335</v>
      </c>
      <c r="N19" s="10">
        <f t="shared" si="13"/>
        <v>9.3769970000000029</v>
      </c>
      <c r="O19" s="16">
        <f t="shared" ref="O19:O28" si="14">SUM(J19:N19)</f>
        <v>44.591409000000006</v>
      </c>
      <c r="P19" t="s">
        <v>3611</v>
      </c>
      <c r="Q19">
        <v>3.8634025000000003</v>
      </c>
      <c r="R19">
        <v>9.1957745000000006</v>
      </c>
      <c r="S19">
        <v>11.361501500000003</v>
      </c>
      <c r="T19">
        <v>10.7937335</v>
      </c>
      <c r="U19" s="20">
        <v>9.3769970000000029</v>
      </c>
      <c r="V19">
        <v>44.591409000000006</v>
      </c>
      <c r="X19" s="9" t="s">
        <v>3536</v>
      </c>
      <c r="Y19" s="17">
        <v>-0.21097099999999999</v>
      </c>
      <c r="Z19" s="17">
        <v>-0.124898</v>
      </c>
      <c r="AA19" s="17">
        <v>-0.132526</v>
      </c>
      <c r="AB19" s="17">
        <v>0.1373605</v>
      </c>
      <c r="AC19" s="17">
        <v>2.64E-2</v>
      </c>
    </row>
    <row r="20" spans="1:29" x14ac:dyDescent="0.25">
      <c r="A20" s="15" t="s">
        <v>3514</v>
      </c>
      <c r="B20" s="19">
        <v>-1.7752671000000002</v>
      </c>
      <c r="C20" s="19">
        <v>-0.46319540000000015</v>
      </c>
      <c r="D20" s="19">
        <v>-1.2841550000000002</v>
      </c>
      <c r="E20" s="19">
        <v>0.71650729999999963</v>
      </c>
      <c r="F20" s="19">
        <v>-4.9435299999999974E-2</v>
      </c>
      <c r="I20" t="s">
        <v>3614</v>
      </c>
      <c r="J20" s="10">
        <f>SUMIF($X:$X,"電子下游*",Y:Y)</f>
        <v>-0.54680050000000002</v>
      </c>
      <c r="K20" s="10">
        <f t="shared" ref="K20:N20" si="15">SUMIF($X:$X,"電子下游*",Z:Z)</f>
        <v>-18.946797799999995</v>
      </c>
      <c r="L20" s="10">
        <f t="shared" si="15"/>
        <v>-15.2602315</v>
      </c>
      <c r="M20" s="10">
        <f t="shared" si="15"/>
        <v>-14.9671535</v>
      </c>
      <c r="N20" s="10">
        <f t="shared" si="15"/>
        <v>-14.1296268</v>
      </c>
      <c r="O20" s="16">
        <f t="shared" si="14"/>
        <v>-63.850610099999997</v>
      </c>
      <c r="P20" t="s">
        <v>3613</v>
      </c>
      <c r="Q20">
        <v>-0.54680050000000002</v>
      </c>
      <c r="R20">
        <v>-18.946797799999995</v>
      </c>
      <c r="S20">
        <v>-15.2602315</v>
      </c>
      <c r="T20">
        <v>-14.9671535</v>
      </c>
      <c r="U20" s="20">
        <v>-14.1296268</v>
      </c>
      <c r="V20">
        <v>-63.850610099999997</v>
      </c>
      <c r="X20" s="9" t="s">
        <v>3521</v>
      </c>
      <c r="Y20" s="17">
        <v>0.82530500000000007</v>
      </c>
      <c r="Z20" s="17">
        <v>-3.6400234999999999</v>
      </c>
      <c r="AA20" s="17">
        <v>-2.4637454999999999</v>
      </c>
      <c r="AB20" s="17">
        <v>1.6961195</v>
      </c>
      <c r="AC20" s="17">
        <v>1.0706985</v>
      </c>
    </row>
    <row r="21" spans="1:29" x14ac:dyDescent="0.25">
      <c r="A21" s="9" t="s">
        <v>3536</v>
      </c>
      <c r="B21" s="17">
        <v>-1.9041444999999999</v>
      </c>
      <c r="C21" s="17">
        <v>0.37853449999999988</v>
      </c>
      <c r="D21" s="17">
        <v>0.97133550000000002</v>
      </c>
      <c r="E21" s="17">
        <v>-5.4017885000000003</v>
      </c>
      <c r="F21" s="17">
        <v>-1.5909774999999999</v>
      </c>
      <c r="I21" t="s">
        <v>3616</v>
      </c>
      <c r="J21" s="10">
        <f>SUMIF($X:$X,"金融*",Y:Y)</f>
        <v>-1.0936962999999997</v>
      </c>
      <c r="K21" s="10">
        <f t="shared" ref="K21:N21" si="16">SUMIF($X:$X,"金融*",Z:Z)</f>
        <v>-13.468191000000001</v>
      </c>
      <c r="L21" s="10">
        <f t="shared" si="16"/>
        <v>-4.9837769999999999</v>
      </c>
      <c r="M21" s="10">
        <f t="shared" si="16"/>
        <v>-8.6690301999999999</v>
      </c>
      <c r="N21" s="10">
        <f t="shared" si="16"/>
        <v>-7.0405039999999994</v>
      </c>
      <c r="O21" s="16">
        <f t="shared" si="14"/>
        <v>-35.255198499999999</v>
      </c>
      <c r="P21" t="s">
        <v>3615</v>
      </c>
      <c r="Q21">
        <v>-1.0936962999999997</v>
      </c>
      <c r="R21">
        <v>-13.468191000000001</v>
      </c>
      <c r="S21">
        <v>-4.9837769999999999</v>
      </c>
      <c r="T21">
        <v>-8.6690301999999999</v>
      </c>
      <c r="U21" s="20">
        <v>-7.0405039999999994</v>
      </c>
      <c r="V21">
        <v>-35.255198499999999</v>
      </c>
      <c r="X21" s="9" t="s">
        <v>3539</v>
      </c>
      <c r="Y21" s="17">
        <v>-11.996157000000002</v>
      </c>
      <c r="Z21" s="17">
        <v>32.488343</v>
      </c>
      <c r="AA21" s="17">
        <v>17.281980500000003</v>
      </c>
      <c r="AB21" s="17">
        <v>28.089745500000003</v>
      </c>
      <c r="AC21" s="17">
        <v>-13.882813999999998</v>
      </c>
    </row>
    <row r="22" spans="1:29" x14ac:dyDescent="0.25">
      <c r="A22" s="15" t="s">
        <v>3521</v>
      </c>
      <c r="B22" s="19">
        <v>5.0917542999999998</v>
      </c>
      <c r="C22" s="19">
        <v>-1.5524181000000008</v>
      </c>
      <c r="D22" s="19">
        <v>-1.3061978999999997</v>
      </c>
      <c r="E22" s="19">
        <v>10.886002299999999</v>
      </c>
      <c r="F22" s="19">
        <v>-0.62743129999999969</v>
      </c>
      <c r="I22" t="s">
        <v>3618</v>
      </c>
      <c r="J22" s="10">
        <f>SUMIF($X:$X,"*食品",Y:Y)</f>
        <v>0.18899599999999997</v>
      </c>
      <c r="K22" s="10">
        <f t="shared" ref="K22:N22" si="17">SUMIF($X:$X,"*食品",Z:Z)</f>
        <v>-0.45529050000000004</v>
      </c>
      <c r="L22" s="10">
        <f t="shared" si="17"/>
        <v>0.22153800000000001</v>
      </c>
      <c r="M22" s="10">
        <f t="shared" si="17"/>
        <v>2.8670000000000001E-2</v>
      </c>
      <c r="N22" s="10">
        <f t="shared" si="17"/>
        <v>0.21609</v>
      </c>
      <c r="O22" s="16">
        <f t="shared" si="14"/>
        <v>0.20000349999999992</v>
      </c>
      <c r="P22" t="s">
        <v>3617</v>
      </c>
      <c r="Q22">
        <v>0.18899599999999997</v>
      </c>
      <c r="R22">
        <v>-0.45529050000000004</v>
      </c>
      <c r="S22">
        <v>0.22153800000000001</v>
      </c>
      <c r="T22">
        <v>2.8670000000000001E-2</v>
      </c>
      <c r="U22" s="20">
        <v>0.21609</v>
      </c>
      <c r="V22">
        <v>0.20000349999999992</v>
      </c>
      <c r="X22" s="9" t="s">
        <v>3582</v>
      </c>
      <c r="Y22" s="17">
        <v>0.18612499999999998</v>
      </c>
      <c r="Z22" s="17">
        <v>-0.11817999999999999</v>
      </c>
      <c r="AA22" s="17">
        <v>-9.4500000000000001E-2</v>
      </c>
      <c r="AB22" s="17">
        <v>0.29608000000000001</v>
      </c>
      <c r="AC22" s="17">
        <v>-0.44462999999999997</v>
      </c>
    </row>
    <row r="23" spans="1:29" x14ac:dyDescent="0.25">
      <c r="A23" s="15" t="s">
        <v>3539</v>
      </c>
      <c r="B23" s="19">
        <v>-72.782536500000006</v>
      </c>
      <c r="C23" s="19">
        <v>-19.165622499999998</v>
      </c>
      <c r="D23" s="19">
        <v>-21.311907500000004</v>
      </c>
      <c r="E23" s="19">
        <v>-62.435196000000019</v>
      </c>
      <c r="F23" s="19">
        <v>-48.642671499999999</v>
      </c>
      <c r="I23" t="s">
        <v>3620</v>
      </c>
      <c r="J23" s="10">
        <f>SUMIF($X:$X,"*紡織*",Y:Y)</f>
        <v>0.82530500000000007</v>
      </c>
      <c r="K23" s="10">
        <f t="shared" ref="K23:N23" si="18">SUMIF($X:$X,"*紡織*",Z:Z)</f>
        <v>-3.6400234999999999</v>
      </c>
      <c r="L23" s="10">
        <f t="shared" si="18"/>
        <v>-2.4637454999999999</v>
      </c>
      <c r="M23" s="10">
        <f t="shared" si="18"/>
        <v>1.6961195</v>
      </c>
      <c r="N23" s="10">
        <f t="shared" si="18"/>
        <v>1.0706985</v>
      </c>
      <c r="O23" s="16">
        <f t="shared" si="14"/>
        <v>-2.5116459999999998</v>
      </c>
      <c r="P23" t="s">
        <v>3619</v>
      </c>
      <c r="Q23">
        <v>0.82530500000000007</v>
      </c>
      <c r="R23">
        <v>-3.6400234999999999</v>
      </c>
      <c r="S23">
        <v>-2.4637454999999999</v>
      </c>
      <c r="T23">
        <v>1.6961195</v>
      </c>
      <c r="U23" s="20">
        <v>1.0706985</v>
      </c>
      <c r="V23">
        <v>-2.5116459999999998</v>
      </c>
      <c r="X23" s="9" t="s">
        <v>3517</v>
      </c>
      <c r="Y23" s="17">
        <v>-5.1923999999999984E-2</v>
      </c>
      <c r="Z23" s="17">
        <v>-6.9210279999999997</v>
      </c>
      <c r="AA23" s="17">
        <v>4.9187999999999982E-2</v>
      </c>
      <c r="AB23" s="17">
        <v>-0.50365000000000004</v>
      </c>
      <c r="AC23" s="17">
        <v>-4.4040000000000003E-2</v>
      </c>
    </row>
    <row r="24" spans="1:29" x14ac:dyDescent="0.25">
      <c r="A24" s="9" t="s">
        <v>3582</v>
      </c>
      <c r="B24" s="17">
        <v>8.2203000000000026E-2</v>
      </c>
      <c r="C24" s="17">
        <v>0.23425199999999988</v>
      </c>
      <c r="D24" s="17">
        <v>1.7715610000000002</v>
      </c>
      <c r="E24" s="17">
        <v>0.19664000000000009</v>
      </c>
      <c r="F24" s="17">
        <v>-3.1306160000000003</v>
      </c>
      <c r="I24" t="s">
        <v>3630</v>
      </c>
      <c r="J24" s="10">
        <f>SUMIF($X:$X,"*塑膠*",Y:Y)</f>
        <v>-5.1923999999999984E-2</v>
      </c>
      <c r="K24" s="10">
        <f t="shared" ref="K24:N24" si="19">SUMIF($X:$X,"*塑膠*",Z:Z)</f>
        <v>-6.9210279999999997</v>
      </c>
      <c r="L24" s="10">
        <f t="shared" si="19"/>
        <v>4.9187999999999982E-2</v>
      </c>
      <c r="M24" s="10">
        <f t="shared" si="19"/>
        <v>-0.50365000000000004</v>
      </c>
      <c r="N24" s="10">
        <f t="shared" si="19"/>
        <v>-4.4040000000000003E-2</v>
      </c>
      <c r="O24" s="16">
        <f t="shared" si="14"/>
        <v>-7.4714539999999996</v>
      </c>
      <c r="P24" t="s">
        <v>3629</v>
      </c>
      <c r="Q24">
        <v>-5.1923999999999984E-2</v>
      </c>
      <c r="R24">
        <v>-6.9210279999999997</v>
      </c>
      <c r="S24">
        <v>4.9187999999999982E-2</v>
      </c>
      <c r="T24">
        <v>-0.50365000000000004</v>
      </c>
      <c r="U24" s="20">
        <v>-4.4040000000000003E-2</v>
      </c>
      <c r="V24">
        <v>-7.4714539999999996</v>
      </c>
      <c r="X24" s="9" t="s">
        <v>3531</v>
      </c>
      <c r="Y24" s="17">
        <v>-9.6330000000000009E-3</v>
      </c>
      <c r="Z24" s="17">
        <v>0.32274000000000003</v>
      </c>
      <c r="AA24" s="17">
        <v>2.9879999999999993E-3</v>
      </c>
      <c r="AB24" s="17">
        <v>-2.5350000000000004E-4</v>
      </c>
      <c r="AC24" s="17">
        <v>0</v>
      </c>
    </row>
    <row r="25" spans="1:29" x14ac:dyDescent="0.25">
      <c r="A25" s="15" t="s">
        <v>3517</v>
      </c>
      <c r="B25" s="19">
        <v>-1.0146447999999999</v>
      </c>
      <c r="C25" s="19">
        <v>-14.030686000000003</v>
      </c>
      <c r="D25" s="19">
        <v>1.601284000000001</v>
      </c>
      <c r="E25" s="19">
        <v>11.382090799999997</v>
      </c>
      <c r="F25" s="19">
        <v>-1.6643175000000001</v>
      </c>
      <c r="I25" t="s">
        <v>3623</v>
      </c>
      <c r="J25" s="10">
        <f>SUMIF($X:$X,"*鋼鐵*",Y:Y)</f>
        <v>-2.6392445000000002</v>
      </c>
      <c r="K25" s="10">
        <f t="shared" ref="K25:N25" si="20">SUMIF($X:$X,"*鋼鐵*",Z:Z)</f>
        <v>-6.6479025000000007</v>
      </c>
      <c r="L25" s="10">
        <f t="shared" si="20"/>
        <v>-6.2650129999999997</v>
      </c>
      <c r="M25" s="10">
        <f t="shared" si="20"/>
        <v>-0.8192164999999999</v>
      </c>
      <c r="N25" s="10">
        <f t="shared" si="20"/>
        <v>0.46897050000000007</v>
      </c>
      <c r="O25" s="16">
        <f t="shared" si="14"/>
        <v>-15.902406000000001</v>
      </c>
      <c r="P25" t="s">
        <v>3622</v>
      </c>
      <c r="Q25">
        <v>-2.6392445000000002</v>
      </c>
      <c r="R25">
        <v>-6.6479025000000007</v>
      </c>
      <c r="S25">
        <v>-6.2650129999999997</v>
      </c>
      <c r="T25">
        <v>-0.8192164999999999</v>
      </c>
      <c r="U25" s="20">
        <v>0.46897050000000007</v>
      </c>
      <c r="V25">
        <v>-15.902406000000001</v>
      </c>
      <c r="X25" s="9" t="s">
        <v>3524</v>
      </c>
      <c r="Y25" s="17">
        <v>2.5674000000000002E-2</v>
      </c>
      <c r="Z25" s="17">
        <v>0.42854999999999999</v>
      </c>
      <c r="AA25" s="17">
        <v>1.210332</v>
      </c>
      <c r="AB25" s="17">
        <v>0.6091375</v>
      </c>
      <c r="AC25" s="17">
        <v>0.25140400000000002</v>
      </c>
    </row>
    <row r="26" spans="1:29" x14ac:dyDescent="0.25">
      <c r="A26" s="9" t="s">
        <v>3531</v>
      </c>
      <c r="B26" s="17">
        <v>-1.1450027000000003</v>
      </c>
      <c r="C26" s="17">
        <v>-2.8094470000000005</v>
      </c>
      <c r="D26" s="17">
        <v>3.9354654999999998</v>
      </c>
      <c r="E26" s="17">
        <v>-2.1974387000000006</v>
      </c>
      <c r="F26" s="17">
        <v>-0.41809999999999969</v>
      </c>
      <c r="I26" t="s">
        <v>3624</v>
      </c>
      <c r="J26" s="10">
        <f>SUMIF($X:$X,"*航運*",Y:Y)</f>
        <v>-11.996157000000002</v>
      </c>
      <c r="K26" s="10">
        <f t="shared" ref="K26:N26" si="21">SUMIF($X:$X,"*航運*",Z:Z)</f>
        <v>32.488343</v>
      </c>
      <c r="L26" s="10">
        <f t="shared" si="21"/>
        <v>17.281980500000003</v>
      </c>
      <c r="M26" s="10">
        <f t="shared" si="21"/>
        <v>28.089745500000003</v>
      </c>
      <c r="N26" s="10">
        <f t="shared" si="21"/>
        <v>-13.882813999999998</v>
      </c>
      <c r="O26" s="16">
        <f t="shared" si="14"/>
        <v>51.981098000000003</v>
      </c>
      <c r="P26" t="s">
        <v>3621</v>
      </c>
      <c r="Q26">
        <v>-11.996157000000002</v>
      </c>
      <c r="R26">
        <v>32.488343</v>
      </c>
      <c r="S26">
        <v>17.281980500000003</v>
      </c>
      <c r="T26">
        <v>28.089745500000003</v>
      </c>
      <c r="U26" s="20">
        <v>-13.882813999999998</v>
      </c>
      <c r="V26">
        <v>51.981098000000003</v>
      </c>
      <c r="X26" s="9" t="s">
        <v>3537</v>
      </c>
      <c r="Y26" s="17">
        <v>-1.3839050000000002</v>
      </c>
      <c r="Z26" s="17">
        <v>-0.43220099999999917</v>
      </c>
      <c r="AA26" s="17">
        <v>4.906485</v>
      </c>
      <c r="AB26" s="17">
        <v>5.7539489999999995</v>
      </c>
      <c r="AC26" s="17">
        <v>6.1706980000000007</v>
      </c>
    </row>
    <row r="27" spans="1:29" x14ac:dyDescent="0.25">
      <c r="A27" s="9" t="s">
        <v>3524</v>
      </c>
      <c r="B27" s="17">
        <v>1.9457989999999996</v>
      </c>
      <c r="C27" s="17">
        <v>2.9580090999999999</v>
      </c>
      <c r="D27" s="17">
        <v>-2.4299649000000008</v>
      </c>
      <c r="E27" s="17">
        <v>1.0094433000000003</v>
      </c>
      <c r="F27" s="17">
        <v>2.2180797000000001</v>
      </c>
      <c r="I27" t="s">
        <v>3626</v>
      </c>
      <c r="J27" s="10">
        <f>SUMIF($X:$X,"*營建*",Y:Y)</f>
        <v>0.118702</v>
      </c>
      <c r="K27" s="10">
        <f t="shared" ref="K27:N27" si="22">SUMIF($X:$X,"*營建*",Z:Z)</f>
        <v>0.50169199999999992</v>
      </c>
      <c r="L27" s="10">
        <f t="shared" si="22"/>
        <v>0.49518700000000004</v>
      </c>
      <c r="M27" s="10">
        <f t="shared" si="22"/>
        <v>0.32821800000000001</v>
      </c>
      <c r="N27" s="10">
        <f t="shared" si="22"/>
        <v>0.31090000000000001</v>
      </c>
      <c r="O27" s="16">
        <f t="shared" si="14"/>
        <v>1.7546989999999998</v>
      </c>
      <c r="P27" t="s">
        <v>3625</v>
      </c>
      <c r="Q27">
        <v>0.118702</v>
      </c>
      <c r="R27">
        <v>0.50169199999999992</v>
      </c>
      <c r="S27">
        <v>0.49518700000000004</v>
      </c>
      <c r="T27">
        <v>0.32821800000000001</v>
      </c>
      <c r="U27" s="20">
        <v>0.31090000000000001</v>
      </c>
      <c r="V27">
        <v>1.7546989999999998</v>
      </c>
      <c r="X27" s="9" t="s">
        <v>3525</v>
      </c>
      <c r="Y27" s="17">
        <v>-2.6392445000000002</v>
      </c>
      <c r="Z27" s="17">
        <v>-6.6479025000000007</v>
      </c>
      <c r="AA27" s="17">
        <v>-6.2650129999999997</v>
      </c>
      <c r="AB27" s="17">
        <v>-0.8192164999999999</v>
      </c>
      <c r="AC27" s="17">
        <v>0.46897050000000007</v>
      </c>
    </row>
    <row r="28" spans="1:29" x14ac:dyDescent="0.25">
      <c r="A28" s="15" t="s">
        <v>3537</v>
      </c>
      <c r="B28" s="19">
        <v>6.044511</v>
      </c>
      <c r="C28" s="19">
        <v>-1.7598530000000006</v>
      </c>
      <c r="D28" s="19">
        <v>-0.33140449999999999</v>
      </c>
      <c r="E28" s="19">
        <v>3.2629484999999998</v>
      </c>
      <c r="F28" s="19">
        <v>-2.9254474999999998</v>
      </c>
      <c r="I28" t="s">
        <v>3628</v>
      </c>
      <c r="J28" s="10">
        <f>SUMIF($X:$X,"*水泥*",Y:Y)</f>
        <v>-3.5275999999999995E-2</v>
      </c>
      <c r="K28" s="10">
        <f t="shared" ref="K28:N28" si="23">SUMIF($X:$X,"*水泥*",Z:Z)</f>
        <v>-5.3052480000000006</v>
      </c>
      <c r="L28" s="10">
        <f t="shared" si="23"/>
        <v>-4.0254729999999999</v>
      </c>
      <c r="M28" s="10">
        <f t="shared" si="23"/>
        <v>-3.9696379999999998</v>
      </c>
      <c r="N28" s="10">
        <f t="shared" si="23"/>
        <v>-4.0822184999999998</v>
      </c>
      <c r="O28" s="16">
        <f t="shared" si="14"/>
        <v>-17.4178535</v>
      </c>
      <c r="P28" t="s">
        <v>3627</v>
      </c>
      <c r="Q28">
        <v>-3.5275999999999995E-2</v>
      </c>
      <c r="R28">
        <v>-5.3052480000000006</v>
      </c>
      <c r="S28">
        <v>-4.0254729999999999</v>
      </c>
      <c r="T28">
        <v>-3.9696379999999998</v>
      </c>
      <c r="U28" s="20">
        <v>-4.0822184999999998</v>
      </c>
      <c r="V28">
        <v>-17.4178535</v>
      </c>
      <c r="X28" s="9" t="s">
        <v>3518</v>
      </c>
      <c r="Y28" s="17">
        <v>0.118702</v>
      </c>
      <c r="Z28" s="17">
        <v>0.50169199999999992</v>
      </c>
      <c r="AA28" s="17">
        <v>0.49518700000000004</v>
      </c>
      <c r="AB28" s="17">
        <v>0.32821800000000001</v>
      </c>
      <c r="AC28" s="17">
        <v>0.31090000000000001</v>
      </c>
    </row>
    <row r="29" spans="1:29" x14ac:dyDescent="0.25">
      <c r="A29" s="15" t="s">
        <v>3525</v>
      </c>
      <c r="B29" s="19">
        <v>-15.441000799999994</v>
      </c>
      <c r="C29" s="19">
        <v>-10.869525799999996</v>
      </c>
      <c r="D29" s="19">
        <v>-4.6297770999999983</v>
      </c>
      <c r="E29" s="19">
        <v>26.890046300000002</v>
      </c>
      <c r="F29" s="19">
        <v>-30.639518900000006</v>
      </c>
      <c r="X29" s="9" t="s">
        <v>3516</v>
      </c>
      <c r="Y29" s="17">
        <v>-1.8415000000000001E-2</v>
      </c>
      <c r="Z29" s="17">
        <v>8.1420000000000006E-2</v>
      </c>
      <c r="AA29" s="17">
        <v>0.15246000000000001</v>
      </c>
      <c r="AB29" s="17">
        <v>-0.31319999999999998</v>
      </c>
      <c r="AC29" s="17">
        <v>-0.133386</v>
      </c>
    </row>
    <row r="30" spans="1:29" x14ac:dyDescent="0.25">
      <c r="A30" s="15" t="s">
        <v>3518</v>
      </c>
      <c r="B30" s="19">
        <v>1.5282043999999997</v>
      </c>
      <c r="C30" s="19">
        <v>-1.1785855000000003</v>
      </c>
      <c r="D30" s="19">
        <v>-5.8795199999999374E-2</v>
      </c>
      <c r="E30" s="19">
        <v>3.5702920000000002</v>
      </c>
      <c r="F30" s="19">
        <v>0.51134129999999989</v>
      </c>
      <c r="X30" s="9" t="s">
        <v>3553</v>
      </c>
      <c r="Y30" s="17">
        <v>3.5244999999999999E-2</v>
      </c>
      <c r="Z30" s="17">
        <v>-9.5329999999999998E-2</v>
      </c>
      <c r="AA30" s="17">
        <v>-0.294678</v>
      </c>
      <c r="AB30" s="17">
        <v>-9.4000000000000004E-3</v>
      </c>
      <c r="AC30" s="17">
        <v>-8.0400000000000003E-3</v>
      </c>
    </row>
    <row r="31" spans="1:29" x14ac:dyDescent="0.25">
      <c r="A31" s="9" t="s">
        <v>3516</v>
      </c>
      <c r="B31" s="17">
        <v>-0.59767040000000016</v>
      </c>
      <c r="C31" s="17">
        <v>-0.56910710000000009</v>
      </c>
      <c r="D31" s="17">
        <v>-0.64771049999999986</v>
      </c>
      <c r="E31" s="17">
        <v>-2.6638674999999998</v>
      </c>
      <c r="F31" s="17">
        <v>-0.8301280000000002</v>
      </c>
      <c r="X31" s="9" t="s">
        <v>3564</v>
      </c>
      <c r="Y31" s="17">
        <v>0</v>
      </c>
      <c r="Z31" s="17">
        <v>-0.24459</v>
      </c>
      <c r="AA31" s="17">
        <v>-0.84933900000000007</v>
      </c>
      <c r="AB31" s="17">
        <v>-2.7072000000000002E-2</v>
      </c>
      <c r="AC31" s="17">
        <v>-0.14553999999999997</v>
      </c>
    </row>
    <row r="32" spans="1:29" x14ac:dyDescent="0.25">
      <c r="A32" s="9" t="s">
        <v>3553</v>
      </c>
      <c r="B32" s="17">
        <v>4.0728299999999997</v>
      </c>
      <c r="C32" s="17">
        <v>-1.6573440000000004</v>
      </c>
      <c r="D32" s="17">
        <v>-0.95708899999999986</v>
      </c>
      <c r="E32" s="17">
        <v>0.24692699999999995</v>
      </c>
      <c r="F32" s="17">
        <v>-5.6669999999999943E-2</v>
      </c>
      <c r="X32" s="9" t="s">
        <v>3542</v>
      </c>
      <c r="Y32" s="17">
        <v>2.9482449999999996</v>
      </c>
      <c r="Z32" s="17">
        <v>-21.506017500000002</v>
      </c>
      <c r="AA32" s="17">
        <v>-0.17424900000000043</v>
      </c>
      <c r="AB32" s="17">
        <v>0.64634000000000003</v>
      </c>
      <c r="AC32" s="17">
        <v>0.24510499999999996</v>
      </c>
    </row>
    <row r="33" spans="1:29" x14ac:dyDescent="0.25">
      <c r="A33" s="9" t="s">
        <v>3564</v>
      </c>
      <c r="B33" s="17">
        <v>-1.7286990000000002</v>
      </c>
      <c r="C33" s="17">
        <v>1.3626030000000002</v>
      </c>
      <c r="D33" s="17">
        <v>-7.7404140000000003</v>
      </c>
      <c r="E33" s="17">
        <v>2.6801279999999998</v>
      </c>
      <c r="F33" s="17">
        <v>2.3485559999999999</v>
      </c>
      <c r="X33" s="9" t="s">
        <v>3552</v>
      </c>
      <c r="Y33" s="17">
        <v>1.4218999999999999</v>
      </c>
      <c r="Z33" s="17">
        <v>0.62831999999999999</v>
      </c>
      <c r="AA33" s="17">
        <v>1.105246</v>
      </c>
      <c r="AB33" s="17">
        <v>0.65257999999999994</v>
      </c>
      <c r="AC33" s="17">
        <v>2.0480239999999998</v>
      </c>
    </row>
    <row r="34" spans="1:29" x14ac:dyDescent="0.25">
      <c r="A34" s="9" t="s">
        <v>3542</v>
      </c>
      <c r="B34" s="17">
        <v>21.723614000000001</v>
      </c>
      <c r="C34" s="17">
        <v>13.6433175</v>
      </c>
      <c r="D34" s="17">
        <v>-170.73369600000001</v>
      </c>
      <c r="E34" s="17">
        <v>-60.845231500000004</v>
      </c>
      <c r="F34" s="17">
        <v>92.64126499999999</v>
      </c>
      <c r="X34" s="9" t="s">
        <v>3548</v>
      </c>
      <c r="Y34" s="17">
        <v>1.7918764999999999</v>
      </c>
      <c r="Z34" s="17">
        <v>6.9874474999999991</v>
      </c>
      <c r="AA34" s="17">
        <v>5.3104529999999981</v>
      </c>
      <c r="AB34" s="17">
        <v>5.7093780000000001</v>
      </c>
      <c r="AC34" s="17">
        <v>6.6187610000000001</v>
      </c>
    </row>
    <row r="35" spans="1:29" x14ac:dyDescent="0.25">
      <c r="A35" s="9" t="s">
        <v>3552</v>
      </c>
      <c r="B35" s="17">
        <v>0.99850799999999995</v>
      </c>
      <c r="C35" s="17">
        <v>-1.528246</v>
      </c>
      <c r="D35" s="17">
        <v>-1.1540999999999899E-2</v>
      </c>
      <c r="E35" s="17">
        <v>1.6182824999999996</v>
      </c>
      <c r="F35" s="17">
        <v>-1.1588999999999822E-2</v>
      </c>
      <c r="X35" s="9" t="s">
        <v>3559</v>
      </c>
      <c r="Y35" s="17">
        <v>-3.0319000000000016</v>
      </c>
      <c r="Z35" s="17">
        <v>-7.781642999999999</v>
      </c>
      <c r="AA35" s="17">
        <v>-18.646159999999998</v>
      </c>
      <c r="AB35" s="17">
        <v>-32.142139999999998</v>
      </c>
      <c r="AC35" s="17">
        <v>-12.110578499999997</v>
      </c>
    </row>
    <row r="36" spans="1:29" x14ac:dyDescent="0.25">
      <c r="A36" s="9" t="s">
        <v>3548</v>
      </c>
      <c r="B36" s="17">
        <v>13.866407499999998</v>
      </c>
      <c r="C36" s="17">
        <v>-8.9340860000000006</v>
      </c>
      <c r="D36" s="17">
        <v>-12.350528999999995</v>
      </c>
      <c r="E36" s="17">
        <v>-3.4578924999999998</v>
      </c>
      <c r="F36" s="17">
        <v>8.9814310000000024</v>
      </c>
      <c r="X36" s="9" t="s">
        <v>3527</v>
      </c>
      <c r="Y36" s="17">
        <v>8.8108000000000006E-2</v>
      </c>
      <c r="Z36" s="17">
        <v>-1.02647</v>
      </c>
      <c r="AA36" s="17">
        <v>-1.02247</v>
      </c>
      <c r="AB36" s="17">
        <v>-1.1183510000000001</v>
      </c>
      <c r="AC36" s="17">
        <v>-1.2943519999999999</v>
      </c>
    </row>
    <row r="37" spans="1:29" x14ac:dyDescent="0.25">
      <c r="A37" s="9" t="s">
        <v>3559</v>
      </c>
      <c r="B37" s="17">
        <v>37.537632999999985</v>
      </c>
      <c r="C37" s="17">
        <v>-29.326713000000002</v>
      </c>
      <c r="D37" s="17">
        <v>-13.320828999999998</v>
      </c>
      <c r="E37" s="17">
        <v>-9.9062370000000026</v>
      </c>
      <c r="F37" s="17">
        <v>33.326389500000012</v>
      </c>
      <c r="X37" s="9" t="s">
        <v>3551</v>
      </c>
      <c r="Y37" s="17">
        <v>2.9895309999999995</v>
      </c>
      <c r="Z37" s="17">
        <v>9.4946889999999993</v>
      </c>
      <c r="AA37" s="17">
        <v>2.7688430000000004</v>
      </c>
      <c r="AB37" s="17">
        <v>6.9358000000000142E-2</v>
      </c>
      <c r="AC37" s="17">
        <v>1.3528699999999996</v>
      </c>
    </row>
    <row r="38" spans="1:29" x14ac:dyDescent="0.25">
      <c r="A38" s="9" t="s">
        <v>3527</v>
      </c>
      <c r="B38" s="17">
        <v>0.29837299999999989</v>
      </c>
      <c r="C38" s="17">
        <v>-1.8002889999999998</v>
      </c>
      <c r="D38" s="17">
        <v>-1.1307324999999999</v>
      </c>
      <c r="E38" s="17">
        <v>-8.9474999999999999E-2</v>
      </c>
      <c r="F38" s="17">
        <v>0.26440300000000005</v>
      </c>
      <c r="X38" s="9" t="s">
        <v>3541</v>
      </c>
      <c r="Y38" s="17">
        <v>0.64932799999999991</v>
      </c>
      <c r="Z38" s="17">
        <v>0.52757500000000002</v>
      </c>
      <c r="AA38" s="17">
        <v>1.653186</v>
      </c>
      <c r="AB38" s="17">
        <v>0.23403499999999999</v>
      </c>
      <c r="AC38" s="17">
        <v>3.6559904999999997</v>
      </c>
    </row>
    <row r="39" spans="1:29" x14ac:dyDescent="0.25">
      <c r="A39" s="9" t="s">
        <v>3551</v>
      </c>
      <c r="B39" s="17">
        <v>12.404439999999999</v>
      </c>
      <c r="C39" s="17">
        <v>-0.71800900000000034</v>
      </c>
      <c r="D39" s="17">
        <v>-16.546672000000001</v>
      </c>
      <c r="E39" s="17">
        <v>-4.3088500000000005</v>
      </c>
      <c r="F39" s="17">
        <v>6.1207514999999999</v>
      </c>
      <c r="X39" s="9" t="s">
        <v>3530</v>
      </c>
      <c r="Y39" s="17">
        <v>-0.18281900000000006</v>
      </c>
      <c r="Z39" s="17">
        <v>7.2823000000000193E-2</v>
      </c>
      <c r="AA39" s="17">
        <v>-0.82878200000000002</v>
      </c>
      <c r="AB39" s="17">
        <v>-1.7114199999999999</v>
      </c>
      <c r="AC39" s="17">
        <v>1.1875279999999999</v>
      </c>
    </row>
    <row r="40" spans="1:29" x14ac:dyDescent="0.25">
      <c r="A40" s="9" t="s">
        <v>3541</v>
      </c>
      <c r="B40" s="17">
        <v>6.3304403000000011</v>
      </c>
      <c r="C40" s="17">
        <v>-1.8391291999999997</v>
      </c>
      <c r="D40" s="17">
        <v>0.7449946999999999</v>
      </c>
      <c r="E40" s="17">
        <v>-2.8861324999999995</v>
      </c>
      <c r="F40" s="17">
        <v>2.9408955000000003</v>
      </c>
      <c r="X40" s="9" t="s">
        <v>3544</v>
      </c>
      <c r="Y40" s="17">
        <v>4.0453380000000001</v>
      </c>
      <c r="Z40" s="17">
        <v>6.9813615000000002</v>
      </c>
      <c r="AA40" s="17">
        <v>9.0691780000000008</v>
      </c>
      <c r="AB40" s="17">
        <v>9.1559415000000008</v>
      </c>
      <c r="AC40" s="17">
        <v>6.4073514999999999</v>
      </c>
    </row>
    <row r="41" spans="1:29" x14ac:dyDescent="0.25">
      <c r="A41" s="9" t="s">
        <v>3530</v>
      </c>
      <c r="B41" s="17">
        <v>-1.5122175000000002</v>
      </c>
      <c r="C41" s="17">
        <v>0.98208880000000032</v>
      </c>
      <c r="D41" s="17">
        <v>3.4289105000000006</v>
      </c>
      <c r="E41" s="17">
        <v>-2.2486185000000001</v>
      </c>
      <c r="F41" s="17">
        <v>6.0176389999999991</v>
      </c>
      <c r="X41" s="9" t="s">
        <v>3547</v>
      </c>
      <c r="Y41" s="17">
        <v>14.674080000000002</v>
      </c>
      <c r="Z41" s="17">
        <v>4.4271430000000001</v>
      </c>
      <c r="AA41" s="17">
        <v>1.3237845000000001</v>
      </c>
      <c r="AB41" s="17">
        <v>3.0578149999999997</v>
      </c>
      <c r="AC41" s="17">
        <v>2.0626849999999997</v>
      </c>
    </row>
    <row r="42" spans="1:29" x14ac:dyDescent="0.25">
      <c r="A42" s="9" t="s">
        <v>3544</v>
      </c>
      <c r="B42" s="17">
        <v>0.51413129999999985</v>
      </c>
      <c r="C42" s="17">
        <v>-9.712134800000003</v>
      </c>
      <c r="D42" s="17">
        <v>0.82928929999999967</v>
      </c>
      <c r="E42" s="17">
        <v>5.7710850000000029</v>
      </c>
      <c r="F42" s="17">
        <v>-9.0903695000000067</v>
      </c>
      <c r="X42" s="9" t="s">
        <v>3528</v>
      </c>
      <c r="Y42" s="17">
        <v>-1.9411000000000012E-2</v>
      </c>
      <c r="Z42" s="17">
        <v>0.82293100000000008</v>
      </c>
      <c r="AA42" s="17">
        <v>0.22652099999999997</v>
      </c>
      <c r="AB42" s="17">
        <v>0.80997999999999992</v>
      </c>
      <c r="AC42" s="17">
        <v>0.5195519999999999</v>
      </c>
    </row>
    <row r="43" spans="1:29" x14ac:dyDescent="0.25">
      <c r="A43" s="9" t="s">
        <v>3547</v>
      </c>
      <c r="B43" s="17">
        <v>-0.5880800000000006</v>
      </c>
      <c r="C43" s="17">
        <v>-12.349846999999999</v>
      </c>
      <c r="D43" s="17">
        <v>5.3215964999999992</v>
      </c>
      <c r="E43" s="17">
        <v>9.4658000000000186E-2</v>
      </c>
      <c r="F43" s="17">
        <v>11.074574500000001</v>
      </c>
      <c r="X43" s="9" t="s">
        <v>3562</v>
      </c>
      <c r="Y43" s="17">
        <v>0.23415</v>
      </c>
      <c r="Z43" s="17">
        <v>-0.19294500000000001</v>
      </c>
      <c r="AA43" s="17">
        <v>3.32E-3</v>
      </c>
      <c r="AB43" s="17">
        <v>-8.321400000000001E-2</v>
      </c>
      <c r="AC43" s="17">
        <v>1.0245000000000001E-2</v>
      </c>
    </row>
    <row r="44" spans="1:29" x14ac:dyDescent="0.25">
      <c r="A44" s="9" t="s">
        <v>3528</v>
      </c>
      <c r="B44" s="17">
        <v>-1.1141145000000001</v>
      </c>
      <c r="C44" s="17">
        <v>1.6633760999999998</v>
      </c>
      <c r="D44" s="17">
        <v>-4.0618132000000013</v>
      </c>
      <c r="E44" s="17">
        <v>-2.1099037999999997</v>
      </c>
      <c r="F44" s="17">
        <v>5.9033210999999968</v>
      </c>
      <c r="X44" s="9" t="s">
        <v>3563</v>
      </c>
      <c r="Y44" s="17">
        <v>-0.18332999999999999</v>
      </c>
      <c r="Z44" s="17">
        <v>0.18012600000000001</v>
      </c>
      <c r="AA44" s="17">
        <v>0.28887600000000002</v>
      </c>
      <c r="AB44" s="17">
        <v>0.35854999999999998</v>
      </c>
      <c r="AC44" s="17">
        <v>2.3305549999999999</v>
      </c>
    </row>
    <row r="45" spans="1:29" x14ac:dyDescent="0.25">
      <c r="A45" s="9" t="s">
        <v>3562</v>
      </c>
      <c r="B45" s="17">
        <v>-0.40196050000000005</v>
      </c>
      <c r="C45" s="17">
        <v>-0.45430399999999987</v>
      </c>
      <c r="D45" s="17">
        <v>-1.227616</v>
      </c>
      <c r="E45" s="17">
        <v>-0.86832850000000006</v>
      </c>
      <c r="F45" s="17">
        <v>0.29424649999999997</v>
      </c>
      <c r="X45" s="9" t="s">
        <v>3571</v>
      </c>
      <c r="Y45" s="17">
        <v>-0.11544400000000002</v>
      </c>
      <c r="Z45" s="17">
        <v>-0.10170800000000001</v>
      </c>
      <c r="AA45" s="17">
        <v>-9.4822000000000004E-2</v>
      </c>
      <c r="AB45" s="17">
        <v>0</v>
      </c>
      <c r="AC45" s="17">
        <v>0</v>
      </c>
    </row>
    <row r="46" spans="1:29" x14ac:dyDescent="0.25">
      <c r="A46" s="9" t="s">
        <v>3563</v>
      </c>
      <c r="B46" s="17">
        <v>-1.4479500000000312E-2</v>
      </c>
      <c r="C46" s="17">
        <v>-5.9782209999999996</v>
      </c>
      <c r="D46" s="17">
        <v>0.50208300000000006</v>
      </c>
      <c r="E46" s="17">
        <v>-0.44856800000000008</v>
      </c>
      <c r="F46" s="17">
        <v>7.3077095000000005</v>
      </c>
      <c r="X46" s="9" t="s">
        <v>3534</v>
      </c>
      <c r="Y46" s="17">
        <v>0</v>
      </c>
      <c r="Z46" s="17">
        <v>1.6232999999999998E-3</v>
      </c>
      <c r="AA46" s="17">
        <v>0</v>
      </c>
      <c r="AB46" s="17">
        <v>0</v>
      </c>
      <c r="AC46" s="17">
        <v>-5.2788000000000002E-3</v>
      </c>
    </row>
    <row r="47" spans="1:29" x14ac:dyDescent="0.25">
      <c r="A47" s="9" t="s">
        <v>3571</v>
      </c>
      <c r="B47" s="17">
        <v>-0.28034999999999999</v>
      </c>
      <c r="C47" s="17">
        <v>1.16025E-2</v>
      </c>
      <c r="D47" s="17">
        <v>-6.3644800000000057E-2</v>
      </c>
      <c r="E47" s="17">
        <v>-0.40331600000000001</v>
      </c>
      <c r="F47" s="17">
        <v>0.67723699999999987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-0.54875479999999999</v>
      </c>
      <c r="C48" s="17">
        <v>-1.7740964000000001</v>
      </c>
      <c r="D48" s="17">
        <v>-1.1103808000000002</v>
      </c>
      <c r="E48" s="17">
        <v>-0.66479699999999997</v>
      </c>
      <c r="F48" s="17">
        <v>-1.922359999999998E-2</v>
      </c>
      <c r="X48" s="9" t="s">
        <v>3557</v>
      </c>
      <c r="Y48" s="17">
        <v>1.5740000000000001E-3</v>
      </c>
      <c r="Z48" s="17">
        <v>0.44566499999999998</v>
      </c>
      <c r="AA48" s="17">
        <v>0.33890999999999999</v>
      </c>
      <c r="AB48" s="17">
        <v>0.24095</v>
      </c>
      <c r="AC48" s="17">
        <v>0.23367299999999999</v>
      </c>
    </row>
    <row r="49" spans="1:29" x14ac:dyDescent="0.25">
      <c r="A49" s="9" t="s">
        <v>3561</v>
      </c>
      <c r="B49" s="17">
        <v>-0.16286650000000008</v>
      </c>
      <c r="C49" s="17">
        <v>-0.59122800000000009</v>
      </c>
      <c r="D49" s="17">
        <v>-0.26450949999999995</v>
      </c>
      <c r="E49" s="17">
        <v>-0.14070750000000001</v>
      </c>
      <c r="F49" s="17">
        <v>0.39121350000000005</v>
      </c>
      <c r="X49" s="9" t="s">
        <v>3532</v>
      </c>
      <c r="Y49" s="17">
        <v>-1.6420000000000001E-2</v>
      </c>
      <c r="Z49" s="17">
        <v>-1.7999999999999999E-2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3557</v>
      </c>
      <c r="B50" s="17">
        <v>-1.0173490000000001</v>
      </c>
      <c r="C50" s="17">
        <v>-0.36721589999999998</v>
      </c>
      <c r="D50" s="17">
        <v>-1.9733766000000001</v>
      </c>
      <c r="E50" s="17">
        <v>-1.2228033</v>
      </c>
      <c r="F50" s="17">
        <v>0.29267719999999997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0.27348750000000005</v>
      </c>
      <c r="C51" s="17">
        <v>-0.34196350000000003</v>
      </c>
      <c r="D51" s="17">
        <v>-0.37773550000000011</v>
      </c>
      <c r="E51" s="17">
        <v>-2.3401500000000013E-2</v>
      </c>
      <c r="F51" s="17">
        <v>0.108376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4.2792500000000004E-2</v>
      </c>
      <c r="C52" s="17">
        <v>1.8715000000000002E-2</v>
      </c>
      <c r="D52" s="17">
        <v>-0.52026150000000004</v>
      </c>
      <c r="E52" s="17">
        <v>-0.46033099999999993</v>
      </c>
      <c r="F52" s="17">
        <v>0.30726200000000004</v>
      </c>
      <c r="X52" s="9" t="s">
        <v>3546</v>
      </c>
      <c r="Y52" s="17">
        <v>-0.36485250000000002</v>
      </c>
      <c r="Z52" s="17">
        <v>-11.339767499999999</v>
      </c>
      <c r="AA52" s="17">
        <v>-9.3871570000000002</v>
      </c>
      <c r="AB52" s="17">
        <v>-9.2643245000000007</v>
      </c>
      <c r="AC52" s="17">
        <v>-10.10661</v>
      </c>
    </row>
    <row r="53" spans="1:29" x14ac:dyDescent="0.25">
      <c r="A53" s="9" t="s">
        <v>3543</v>
      </c>
      <c r="B53" s="17">
        <v>0.10490449999999998</v>
      </c>
      <c r="C53" s="17">
        <v>-8.3778500000000006E-2</v>
      </c>
      <c r="D53" s="17">
        <v>-0.17216069999999997</v>
      </c>
      <c r="E53" s="17">
        <v>-8.3503999999999981E-2</v>
      </c>
      <c r="F53" s="17">
        <v>1.8116000000000018E-3</v>
      </c>
      <c r="X53" s="9" t="s">
        <v>3554</v>
      </c>
      <c r="Y53" s="17">
        <v>0.11819</v>
      </c>
      <c r="Z53" s="17">
        <v>-6.56419</v>
      </c>
      <c r="AA53" s="17">
        <v>-6.3613584999999997</v>
      </c>
      <c r="AB53" s="17">
        <v>-6.36693</v>
      </c>
      <c r="AC53" s="17">
        <v>-6.6235679999999997</v>
      </c>
    </row>
    <row r="54" spans="1:29" x14ac:dyDescent="0.25">
      <c r="A54" s="9" t="s">
        <v>3546</v>
      </c>
      <c r="B54" s="17">
        <v>-8.7253039999999995</v>
      </c>
      <c r="C54" s="17">
        <v>8.8083500000000314E-2</v>
      </c>
      <c r="D54" s="17">
        <v>2.8506974999999994</v>
      </c>
      <c r="E54" s="17">
        <v>-23.354682999999998</v>
      </c>
      <c r="F54" s="17">
        <v>-2.1826215000000002</v>
      </c>
      <c r="X54" s="9" t="s">
        <v>3566</v>
      </c>
      <c r="Y54" s="17">
        <v>-0.220668</v>
      </c>
      <c r="Z54" s="17">
        <v>-1.3576016000000002</v>
      </c>
      <c r="AA54" s="17">
        <v>-4.8000000000000001E-2</v>
      </c>
      <c r="AB54" s="17">
        <v>0.147815</v>
      </c>
      <c r="AC54" s="17">
        <v>3.7947999999999996E-2</v>
      </c>
    </row>
    <row r="55" spans="1:29" x14ac:dyDescent="0.25">
      <c r="A55" s="9" t="s">
        <v>3554</v>
      </c>
      <c r="B55" s="17">
        <v>-0.47342829999999997</v>
      </c>
      <c r="C55" s="17">
        <v>3.4219698000000003</v>
      </c>
      <c r="D55" s="17">
        <v>3.5911195</v>
      </c>
      <c r="E55" s="17">
        <v>3.4343469999999998</v>
      </c>
      <c r="F55" s="17">
        <v>4.2160850000000014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-2.1738880000000003</v>
      </c>
      <c r="C56" s="17">
        <v>-2.8582598000000004</v>
      </c>
      <c r="D56" s="17">
        <v>-1.236472</v>
      </c>
      <c r="E56" s="17">
        <v>2.5702547000000004</v>
      </c>
      <c r="F56" s="17">
        <v>0.96864499999999998</v>
      </c>
      <c r="X56" s="9" t="s">
        <v>3556</v>
      </c>
      <c r="Y56" s="17">
        <v>0</v>
      </c>
      <c r="Z56" s="17">
        <v>0</v>
      </c>
      <c r="AA56" s="17">
        <v>0</v>
      </c>
      <c r="AB56" s="17">
        <v>0</v>
      </c>
      <c r="AC56" s="17">
        <v>-6.5909999999999988E-3</v>
      </c>
    </row>
    <row r="57" spans="1:29" x14ac:dyDescent="0.25">
      <c r="A57" s="9" t="s">
        <v>3560</v>
      </c>
      <c r="B57" s="17">
        <v>0.27860750000000001</v>
      </c>
      <c r="C57" s="17">
        <v>-0.37511050000000001</v>
      </c>
      <c r="D57" s="17">
        <v>-2.2157803</v>
      </c>
      <c r="E57" s="17">
        <v>-0.44722460000000003</v>
      </c>
      <c r="F57" s="17">
        <v>0.20972350000000001</v>
      </c>
      <c r="X57" s="9" t="s">
        <v>3540</v>
      </c>
      <c r="Y57" s="17">
        <v>1.348552</v>
      </c>
      <c r="Z57" s="17">
        <v>-13.629272</v>
      </c>
      <c r="AA57" s="17">
        <v>-5.3188299999999993</v>
      </c>
      <c r="AB57" s="17">
        <v>-5.2376690000000004</v>
      </c>
      <c r="AC57" s="17">
        <v>-5.3336609999999993</v>
      </c>
    </row>
    <row r="58" spans="1:29" x14ac:dyDescent="0.25">
      <c r="A58" s="9" t="s">
        <v>3556</v>
      </c>
      <c r="B58" s="17">
        <v>0.30426439999999999</v>
      </c>
      <c r="C58" s="17">
        <v>-0.70644340000000005</v>
      </c>
      <c r="D58" s="17">
        <v>-0.25676319999999997</v>
      </c>
      <c r="E58" s="17">
        <v>-5.2017900000000006E-2</v>
      </c>
      <c r="F58" s="17">
        <v>0.30091180000000001</v>
      </c>
      <c r="X58" s="9" t="s">
        <v>3577</v>
      </c>
      <c r="Y58" s="17">
        <v>0</v>
      </c>
      <c r="Z58" s="17">
        <v>1.085E-3</v>
      </c>
      <c r="AA58" s="17">
        <v>1.0549999999999999E-3</v>
      </c>
      <c r="AB58" s="17">
        <v>0</v>
      </c>
      <c r="AC58" s="17">
        <v>0</v>
      </c>
    </row>
    <row r="59" spans="1:29" x14ac:dyDescent="0.25">
      <c r="A59" s="9" t="s">
        <v>3540</v>
      </c>
      <c r="B59" s="17">
        <v>-6.294556</v>
      </c>
      <c r="C59" s="17">
        <v>9.2637789999999995</v>
      </c>
      <c r="D59" s="17">
        <v>-11.5462185</v>
      </c>
      <c r="E59" s="17">
        <v>10.0785155</v>
      </c>
      <c r="F59" s="17">
        <v>6.9195964999999999</v>
      </c>
      <c r="X59" s="9" t="s">
        <v>3565</v>
      </c>
      <c r="Y59" s="17">
        <v>-0.95604850000000008</v>
      </c>
      <c r="Z59" s="17">
        <v>27.956690000000002</v>
      </c>
      <c r="AA59" s="17">
        <v>13.818692500000001</v>
      </c>
      <c r="AB59" s="17">
        <v>13.7256415</v>
      </c>
      <c r="AC59" s="17">
        <v>15.569629000000001</v>
      </c>
    </row>
    <row r="60" spans="1:29" x14ac:dyDescent="0.25">
      <c r="A60" s="9" t="s">
        <v>3577</v>
      </c>
      <c r="B60" s="17">
        <v>0.78405160000000007</v>
      </c>
      <c r="C60" s="17">
        <v>0.21420550000000008</v>
      </c>
      <c r="D60" s="17">
        <v>-1.0956979999999998</v>
      </c>
      <c r="E60" s="17">
        <v>0.7370888000000001</v>
      </c>
      <c r="F60" s="17">
        <v>1.1510535000000002</v>
      </c>
      <c r="X60" s="9" t="s">
        <v>3578</v>
      </c>
      <c r="Y60" s="17">
        <v>0.2767</v>
      </c>
      <c r="Z60" s="17">
        <v>0.33957500000000002</v>
      </c>
      <c r="AA60" s="17">
        <v>0.29812</v>
      </c>
      <c r="AB60" s="17">
        <v>0.18523500000000001</v>
      </c>
      <c r="AC60" s="17">
        <v>-0.2666</v>
      </c>
    </row>
    <row r="61" spans="1:29" x14ac:dyDescent="0.25">
      <c r="A61" s="9" t="s">
        <v>3565</v>
      </c>
      <c r="B61" s="17">
        <v>-4.5665125000000009</v>
      </c>
      <c r="C61" s="17">
        <v>-41.365418000000005</v>
      </c>
      <c r="D61" s="17">
        <v>-11.738893499999998</v>
      </c>
      <c r="E61" s="17">
        <v>-9.9492930000000008</v>
      </c>
      <c r="F61" s="17">
        <v>18.246205999999997</v>
      </c>
      <c r="X61" s="9" t="s">
        <v>3520</v>
      </c>
      <c r="Y61" s="17">
        <v>0.35809999999999997</v>
      </c>
      <c r="Z61" s="17">
        <v>0.21039600000000003</v>
      </c>
      <c r="AA61" s="17">
        <v>2.4148630000000004</v>
      </c>
      <c r="AB61" s="17">
        <v>2.8915900000000003</v>
      </c>
      <c r="AC61" s="17">
        <v>0.66119600000000012</v>
      </c>
    </row>
    <row r="62" spans="1:29" x14ac:dyDescent="0.25">
      <c r="A62" s="9" t="s">
        <v>3578</v>
      </c>
      <c r="B62" s="17">
        <v>-0.82975450000000006</v>
      </c>
      <c r="C62" s="17">
        <v>-2.7558309999999997</v>
      </c>
      <c r="D62" s="17">
        <v>-2.6109206</v>
      </c>
      <c r="E62" s="17">
        <v>-1.9915269</v>
      </c>
      <c r="F62" s="17">
        <v>1.593348</v>
      </c>
      <c r="X62" s="9" t="s">
        <v>3567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3520</v>
      </c>
      <c r="B63" s="17">
        <v>1.0742760000000002</v>
      </c>
      <c r="C63" s="17">
        <v>4.5234000000000357E-2</v>
      </c>
      <c r="D63" s="17">
        <v>-8.8634890000000013</v>
      </c>
      <c r="E63" s="17">
        <v>-4.7570035000000006</v>
      </c>
      <c r="F63" s="17">
        <v>1.7021734999999998</v>
      </c>
      <c r="X63" s="9" t="s">
        <v>3549</v>
      </c>
      <c r="Y63" s="17">
        <v>0.83079000000000003</v>
      </c>
      <c r="Z63" s="17">
        <v>2.11795</v>
      </c>
      <c r="AA63" s="17">
        <v>-0.65063500000000007</v>
      </c>
      <c r="AB63" s="17">
        <v>-1.4982150000000001</v>
      </c>
      <c r="AC63" s="17">
        <v>-1.94414</v>
      </c>
    </row>
    <row r="64" spans="1:29" x14ac:dyDescent="0.25">
      <c r="A64" s="9" t="s">
        <v>3567</v>
      </c>
      <c r="B64" s="17">
        <v>0.59074400000000005</v>
      </c>
      <c r="C64" s="17">
        <v>-0.40740499999999996</v>
      </c>
      <c r="D64" s="17">
        <v>-0.19717350000000006</v>
      </c>
      <c r="E64" s="17">
        <v>-1.0121560000000001</v>
      </c>
      <c r="F64" s="17">
        <v>0.75483800000000012</v>
      </c>
      <c r="X64" s="9" t="s">
        <v>3576</v>
      </c>
      <c r="Y64" s="17">
        <v>6.182E-2</v>
      </c>
      <c r="Z64" s="17">
        <v>-0.1794</v>
      </c>
      <c r="AA64" s="17">
        <v>3.6540000000000003E-2</v>
      </c>
      <c r="AB64" s="17">
        <v>0.11036</v>
      </c>
      <c r="AC64" s="17">
        <v>-0.45900000000000002</v>
      </c>
    </row>
    <row r="65" spans="1:29" x14ac:dyDescent="0.25">
      <c r="A65" s="9" t="s">
        <v>3549</v>
      </c>
      <c r="B65" s="17">
        <v>4.8042304999999992</v>
      </c>
      <c r="C65" s="17">
        <v>1.5389350000000002</v>
      </c>
      <c r="D65" s="17">
        <v>-5.0663889999999991</v>
      </c>
      <c r="E65" s="17">
        <v>-9.5779885</v>
      </c>
      <c r="F65" s="17">
        <v>-2.9563019999999991</v>
      </c>
      <c r="X65" s="9" t="s">
        <v>3529</v>
      </c>
      <c r="Y65" s="17">
        <v>0</v>
      </c>
      <c r="Z65" s="17">
        <v>4.1077500000000003E-2</v>
      </c>
      <c r="AA65" s="17">
        <v>7.9500000000000005E-3</v>
      </c>
      <c r="AB65" s="17">
        <v>0</v>
      </c>
      <c r="AC65" s="17">
        <v>0</v>
      </c>
    </row>
    <row r="66" spans="1:29" x14ac:dyDescent="0.25">
      <c r="A66" s="9" t="s">
        <v>3576</v>
      </c>
      <c r="B66" s="17">
        <v>-0.40270299999999953</v>
      </c>
      <c r="C66" s="17">
        <v>0.78487000000000007</v>
      </c>
      <c r="D66" s="17">
        <v>-2.3261939999999997</v>
      </c>
      <c r="E66" s="17">
        <v>-6.4428839999999994</v>
      </c>
      <c r="F66" s="17">
        <v>9.5054489999999987</v>
      </c>
      <c r="X66" s="9" t="s">
        <v>3545</v>
      </c>
      <c r="Y66" s="17">
        <v>-0.20476999999999998</v>
      </c>
      <c r="Z66" s="17">
        <v>-8.9161000000000004E-2</v>
      </c>
      <c r="AA66" s="17">
        <v>-0.41297199999999995</v>
      </c>
      <c r="AB66" s="17">
        <v>5.8299999999999998E-2</v>
      </c>
      <c r="AC66" s="17">
        <v>-9.5479000000000008E-2</v>
      </c>
    </row>
    <row r="67" spans="1:29" x14ac:dyDescent="0.25">
      <c r="A67" s="9" t="s">
        <v>3529</v>
      </c>
      <c r="B67" s="17">
        <v>-0.36480550000000006</v>
      </c>
      <c r="C67" s="17">
        <v>-1.7110674999999995</v>
      </c>
      <c r="D67" s="17">
        <v>-0.53472050000000004</v>
      </c>
      <c r="E67" s="17">
        <v>-0.66761800000000004</v>
      </c>
      <c r="F67" s="17">
        <v>1.29017</v>
      </c>
      <c r="X67" s="9" t="s">
        <v>3523</v>
      </c>
      <c r="Y67" s="17">
        <v>0.75390900000000005</v>
      </c>
      <c r="Z67" s="17">
        <v>0.72046100000000002</v>
      </c>
      <c r="AA67" s="17">
        <v>0.88966000000000001</v>
      </c>
      <c r="AB67" s="17">
        <v>0.65724000000000005</v>
      </c>
      <c r="AC67" s="17">
        <v>1.5865800000000001</v>
      </c>
    </row>
    <row r="68" spans="1:29" x14ac:dyDescent="0.25">
      <c r="A68" s="9" t="s">
        <v>3545</v>
      </c>
      <c r="B68" s="17">
        <v>1.0926420000000003</v>
      </c>
      <c r="C68" s="17">
        <v>-0.77374199999999993</v>
      </c>
      <c r="D68" s="17">
        <v>0.71230519999999986</v>
      </c>
      <c r="E68" s="17">
        <v>5.2900400000000063E-2</v>
      </c>
      <c r="F68" s="17">
        <v>0.92514999999999969</v>
      </c>
      <c r="X68" s="9" t="s">
        <v>3550</v>
      </c>
      <c r="Y68" s="17">
        <v>-9.7019999999999995E-2</v>
      </c>
      <c r="Z68" s="17">
        <v>0.874834</v>
      </c>
      <c r="AA68" s="17">
        <v>0.69669599999999998</v>
      </c>
      <c r="AB68" s="17">
        <v>0.20699999999999999</v>
      </c>
      <c r="AC68" s="17">
        <v>8.5418000000000008E-2</v>
      </c>
    </row>
    <row r="69" spans="1:29" x14ac:dyDescent="0.25">
      <c r="A69" s="9" t="s">
        <v>3523</v>
      </c>
      <c r="B69" s="17">
        <v>-0.58692310000000003</v>
      </c>
      <c r="C69" s="17">
        <v>-0.46423900000000007</v>
      </c>
      <c r="D69" s="17">
        <v>-0.85990149999999987</v>
      </c>
      <c r="E69" s="17">
        <v>-0.12754799999999999</v>
      </c>
      <c r="F69" s="17">
        <v>-0.47980789999999973</v>
      </c>
      <c r="X69" s="9" t="s">
        <v>3558</v>
      </c>
      <c r="Y69" s="17">
        <v>1.4851800000000002</v>
      </c>
      <c r="Z69" s="17">
        <v>-0.59118499999999996</v>
      </c>
      <c r="AA69" s="17">
        <v>-0.41083999999999998</v>
      </c>
      <c r="AB69" s="17">
        <v>-0.59787999999999997</v>
      </c>
      <c r="AC69" s="17">
        <v>-0.42193400000000003</v>
      </c>
    </row>
    <row r="70" spans="1:29" x14ac:dyDescent="0.25">
      <c r="A70" s="9" t="s">
        <v>3550</v>
      </c>
      <c r="B70" s="17">
        <v>0.20757129999999999</v>
      </c>
      <c r="C70" s="17">
        <v>-2.388163500000001</v>
      </c>
      <c r="D70" s="17">
        <v>-0.58079010000000009</v>
      </c>
      <c r="E70" s="17">
        <v>8.9722999999999997E-2</v>
      </c>
      <c r="F70" s="17">
        <v>4.6966354999999993</v>
      </c>
      <c r="X70" s="9" t="s">
        <v>3555</v>
      </c>
      <c r="Y70" s="17">
        <v>0</v>
      </c>
      <c r="Z70" s="17">
        <v>-8.5901759999999996</v>
      </c>
      <c r="AA70" s="17">
        <v>-1.4687999999999998E-2</v>
      </c>
      <c r="AB70" s="17">
        <v>0.28631099999999998</v>
      </c>
      <c r="AC70" s="17">
        <v>0</v>
      </c>
    </row>
    <row r="71" spans="1:29" x14ac:dyDescent="0.25">
      <c r="A71" s="9" t="s">
        <v>3558</v>
      </c>
      <c r="B71" s="17">
        <v>1.4405021000000002</v>
      </c>
      <c r="C71" s="17">
        <v>1.4545284999999988</v>
      </c>
      <c r="D71" s="17">
        <v>-3.1800132999999997</v>
      </c>
      <c r="E71" s="17">
        <v>-0.53150679999999995</v>
      </c>
      <c r="F71" s="17">
        <v>2.9950195000000006</v>
      </c>
      <c r="X71" s="9" t="s">
        <v>3569</v>
      </c>
      <c r="Y71" s="17">
        <v>6.1900000000000002E-3</v>
      </c>
      <c r="Z71" s="17">
        <v>1.29E-2</v>
      </c>
      <c r="AA71" s="17">
        <v>5.8900000000000003E-3</v>
      </c>
      <c r="AB71" s="17">
        <v>5.8199999999999997E-3</v>
      </c>
      <c r="AC71" s="17">
        <v>-5.0119999999999991E-3</v>
      </c>
    </row>
    <row r="72" spans="1:29" x14ac:dyDescent="0.25">
      <c r="A72" s="9" t="s">
        <v>3555</v>
      </c>
      <c r="B72" s="17">
        <v>0.54177200000000003</v>
      </c>
      <c r="C72" s="17">
        <v>4.8713115</v>
      </c>
      <c r="D72" s="17">
        <v>-1.8804625000000001</v>
      </c>
      <c r="E72" s="17">
        <v>-0.27739100000000005</v>
      </c>
      <c r="F72" s="17">
        <v>1.6790870000000002</v>
      </c>
      <c r="X72" s="9" t="s">
        <v>3584</v>
      </c>
      <c r="Y72" s="17">
        <v>13.538661200000004</v>
      </c>
      <c r="Z72" s="17">
        <v>-12.662813300000005</v>
      </c>
      <c r="AA72" s="17">
        <v>6.7224775000000028</v>
      </c>
      <c r="AB72" s="17">
        <v>11.265503300000001</v>
      </c>
      <c r="AC72" s="17">
        <v>-8.0239067999999882</v>
      </c>
    </row>
    <row r="73" spans="1:29" x14ac:dyDescent="0.25">
      <c r="A73" s="9" t="s">
        <v>3569</v>
      </c>
      <c r="B73" s="17">
        <v>0.58313769999999987</v>
      </c>
      <c r="C73" s="17">
        <v>-0.77871540000000006</v>
      </c>
      <c r="D73" s="17">
        <v>-0.55904399999999999</v>
      </c>
      <c r="E73" s="17">
        <v>-0.3267718</v>
      </c>
      <c r="F73" s="17">
        <v>0.36969330000000006</v>
      </c>
    </row>
    <row r="74" spans="1:29" x14ac:dyDescent="0.25">
      <c r="A74" s="9" t="s">
        <v>3584</v>
      </c>
      <c r="B74" s="17">
        <v>-29.07131270000005</v>
      </c>
      <c r="C74" s="17">
        <v>-171.63116829999998</v>
      </c>
      <c r="D74" s="17">
        <v>-333.01828869999997</v>
      </c>
      <c r="E74" s="17">
        <v>-117.94684540000003</v>
      </c>
      <c r="F74" s="17">
        <v>153.22084019999997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22" sqref="L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2021-06-23T09:05:57Z</dcterms:modified>
</cp:coreProperties>
</file>